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ef0c2a4c2e491a2/文件/Financial Model/"/>
    </mc:Choice>
  </mc:AlternateContent>
  <xr:revisionPtr revIDLastSave="39" documentId="8_{3FAC0305-38AC-4AAE-BE7D-26536B9CD147}" xr6:coauthVersionLast="47" xr6:coauthVersionMax="47" xr10:uidLastSave="{5BA08D05-953A-4313-8B0F-7D7C6649AFFB}"/>
  <workbookProtection lockStructure="1"/>
  <bookViews>
    <workbookView xWindow="-108" yWindow="-108" windowWidth="23256" windowHeight="13896" tabRatio="907" firstSheet="5" activeTab="13" xr2:uid="{7A6EB2D6-6DC5-47C5-AD3D-957D38623CB6}"/>
  </bookViews>
  <sheets>
    <sheet name="Input Sheet" sheetId="21" r:id="rId1"/>
    <sheet name="Damodaran Data" sheetId="22" r:id="rId2"/>
    <sheet name="Historical Data" sheetId="2" r:id="rId3"/>
    <sheet name="Growth Drivers" sheetId="18" r:id="rId4"/>
    <sheet name="Assumptions Working" sheetId="17" r:id="rId5"/>
    <sheet name="Control Sheet" sheetId="3" r:id="rId6"/>
    <sheet name="Schedule" sheetId="16" r:id="rId7"/>
    <sheet name="Ratio Analysis" sheetId="20" r:id="rId8"/>
    <sheet name="3 - Statement Model" sheetId="4" r:id="rId9"/>
    <sheet name="Common Sized" sheetId="19" r:id="rId10"/>
    <sheet name="Valuation&gt;&gt;&gt;" sheetId="8" r:id="rId11"/>
    <sheet name="DCF Analysis" sheetId="5" r:id="rId12"/>
    <sheet name="WACC Analysis" sheetId="23" r:id="rId13"/>
    <sheet name="DCF Simulation" sheetId="28" r:id="rId14"/>
    <sheet name="Option value" sheetId="24" r:id="rId15"/>
    <sheet name="Equity - Enterprise Bridge" sheetId="10" r:id="rId16"/>
    <sheet name="Football Field Analysis" sheetId="29" r:id="rId17"/>
    <sheet name="Relative &gt;&gt;&gt;" sheetId="7" r:id="rId18"/>
    <sheet name="Comps_Description" sheetId="11" r:id="rId19"/>
    <sheet name="Benchmarking" sheetId="13" r:id="rId20"/>
    <sheet name="Relative Valuation" sheetId="25" r:id="rId21"/>
    <sheet name="Valuation Summary " sheetId="27" r:id="rId22"/>
  </sheets>
  <definedNames>
    <definedName name="_xlchart.v5.0" hidden="1">'Equity - Enterprise Bridge'!$B$4:$B$9</definedName>
    <definedName name="_xlchart.v5.1" hidden="1">'Equity - Enterprise Bridge'!$C$4:$C$9</definedName>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5" l="1"/>
  <c r="C30" i="5"/>
  <c r="I144" i="3"/>
  <c r="L144" i="3"/>
  <c r="M8" i="25"/>
  <c r="N8" i="25"/>
  <c r="G70" i="23"/>
  <c r="G60" i="23"/>
  <c r="J64" i="23" a="1"/>
  <c r="I64" i="23" a="1"/>
  <c r="H64" i="23" a="1"/>
  <c r="J63" i="23" a="1"/>
  <c r="I63" i="23" a="1"/>
  <c r="H63" i="23" a="1"/>
  <c r="G63" i="23" a="1"/>
  <c r="J82" i="23" a="1"/>
  <c r="I82" i="23" a="1"/>
  <c r="H82" i="23" a="1"/>
  <c r="J81" i="23" a="1"/>
  <c r="I81" i="23" a="1"/>
  <c r="H81" i="23" a="1"/>
  <c r="G82" i="23" a="1"/>
  <c r="G81" i="23" a="1"/>
  <c r="G64" i="23" a="1"/>
  <c r="G53" i="23"/>
  <c r="G54" i="23"/>
  <c r="G55" i="23"/>
  <c r="G56" i="23"/>
  <c r="G57" i="23"/>
  <c r="G71" i="23"/>
  <c r="G72" i="23"/>
  <c r="G73" i="23"/>
  <c r="G74" i="23"/>
  <c r="G75" i="23"/>
  <c r="G52" i="23"/>
  <c r="D23" i="23"/>
  <c r="E8" i="23"/>
  <c r="D8" i="23"/>
  <c r="F8" i="23"/>
  <c r="E21" i="5"/>
  <c r="D22" i="20"/>
  <c r="E22" i="20"/>
  <c r="F22" i="20"/>
  <c r="G22" i="20"/>
  <c r="C22" i="20"/>
  <c r="C168" i="16"/>
  <c r="C23" i="16"/>
  <c r="F583" i="17"/>
  <c r="G583" i="17"/>
  <c r="H583" i="17"/>
  <c r="I583" i="17"/>
  <c r="J583" i="17"/>
  <c r="K583" i="17"/>
  <c r="L583" i="17"/>
  <c r="M583" i="17"/>
  <c r="E583" i="17"/>
  <c r="P583" i="17" s="1"/>
  <c r="F582" i="17"/>
  <c r="G582" i="17"/>
  <c r="H582" i="17"/>
  <c r="I582" i="17"/>
  <c r="J582" i="17"/>
  <c r="K582" i="17"/>
  <c r="L582" i="17"/>
  <c r="M582" i="17"/>
  <c r="E582" i="17"/>
  <c r="O582" i="17" s="1"/>
  <c r="E253" i="17"/>
  <c r="N37" i="28"/>
  <c r="N38" i="28"/>
  <c r="N39" i="28"/>
  <c r="N40" i="28"/>
  <c r="N41" i="28"/>
  <c r="N42" i="28"/>
  <c r="N43" i="28"/>
  <c r="N44" i="28"/>
  <c r="N45" i="28"/>
  <c r="N46" i="28"/>
  <c r="N36" i="28"/>
  <c r="G9" i="27"/>
  <c r="F15" i="27"/>
  <c r="F16" i="27"/>
  <c r="F17" i="27"/>
  <c r="F18" i="27"/>
  <c r="F14" i="27"/>
  <c r="D15" i="27"/>
  <c r="D16" i="27"/>
  <c r="D17" i="27"/>
  <c r="D18" i="27"/>
  <c r="D14" i="27"/>
  <c r="E3" i="24"/>
  <c r="F6" i="28"/>
  <c r="G6" i="28"/>
  <c r="F7" i="28"/>
  <c r="G7" i="28"/>
  <c r="F8" i="28"/>
  <c r="G8" i="28"/>
  <c r="F9" i="28"/>
  <c r="G9" i="28"/>
  <c r="C14" i="28"/>
  <c r="B20" i="28"/>
  <c r="B21" i="28"/>
  <c r="B22" i="28"/>
  <c r="B23" i="28"/>
  <c r="B24" i="28"/>
  <c r="B25" i="28"/>
  <c r="B26" i="28"/>
  <c r="B27" i="28"/>
  <c r="B28" i="28"/>
  <c r="B29" i="28"/>
  <c r="B30" i="28"/>
  <c r="B31" i="28"/>
  <c r="B32" i="28"/>
  <c r="B33" i="28"/>
  <c r="B34" i="28"/>
  <c r="B35" i="28"/>
  <c r="B36" i="28"/>
  <c r="L36" i="28"/>
  <c r="B37" i="28"/>
  <c r="L37" i="28"/>
  <c r="B38" i="28"/>
  <c r="L38" i="28"/>
  <c r="B39" i="28"/>
  <c r="L39" i="28"/>
  <c r="B40" i="28"/>
  <c r="L40" i="28"/>
  <c r="B41" i="28"/>
  <c r="L41" i="28"/>
  <c r="B42" i="28"/>
  <c r="L42" i="28"/>
  <c r="B43" i="28"/>
  <c r="L43" i="28"/>
  <c r="B44" i="28"/>
  <c r="L44" i="28"/>
  <c r="B45" i="28"/>
  <c r="L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237" i="28"/>
  <c r="B238" i="28"/>
  <c r="B239" i="28"/>
  <c r="B240" i="28"/>
  <c r="B241" i="28"/>
  <c r="B242" i="28"/>
  <c r="B243" i="28"/>
  <c r="B244" i="28"/>
  <c r="B245" i="28"/>
  <c r="B246" i="28"/>
  <c r="B247" i="28"/>
  <c r="B248" i="28"/>
  <c r="B249" i="28"/>
  <c r="B250" i="28"/>
  <c r="B251" i="28"/>
  <c r="B252" i="28"/>
  <c r="B253" i="28"/>
  <c r="B254" i="28"/>
  <c r="B255" i="28"/>
  <c r="B256" i="28"/>
  <c r="B257" i="28"/>
  <c r="B258" i="28"/>
  <c r="B259" i="28"/>
  <c r="B260" i="28"/>
  <c r="B261" i="28"/>
  <c r="B262" i="28"/>
  <c r="B263" i="28"/>
  <c r="B264" i="28"/>
  <c r="B265" i="28"/>
  <c r="B266" i="28"/>
  <c r="B267" i="28"/>
  <c r="B268" i="28"/>
  <c r="B269" i="28"/>
  <c r="B270" i="28"/>
  <c r="B271" i="28"/>
  <c r="B272" i="28"/>
  <c r="B273" i="28"/>
  <c r="B274" i="28"/>
  <c r="B275" i="28"/>
  <c r="B276" i="28"/>
  <c r="B277" i="28"/>
  <c r="B278" i="28"/>
  <c r="B279" i="28"/>
  <c r="B280" i="28"/>
  <c r="B281" i="28"/>
  <c r="B282" i="28"/>
  <c r="B283" i="28"/>
  <c r="B284" i="28"/>
  <c r="B285" i="28"/>
  <c r="B286" i="28"/>
  <c r="B287" i="28"/>
  <c r="B288" i="28"/>
  <c r="B289" i="28"/>
  <c r="B290" i="28"/>
  <c r="B291" i="28"/>
  <c r="B292" i="28"/>
  <c r="B293" i="28"/>
  <c r="B294" i="28"/>
  <c r="B295" i="28"/>
  <c r="B296" i="28"/>
  <c r="B297" i="28"/>
  <c r="B298" i="28"/>
  <c r="B299" i="28"/>
  <c r="B300" i="28"/>
  <c r="B301" i="28"/>
  <c r="B302" i="28"/>
  <c r="B303" i="28"/>
  <c r="B304" i="28"/>
  <c r="B305" i="28"/>
  <c r="B306" i="28"/>
  <c r="B307" i="28"/>
  <c r="B308" i="28"/>
  <c r="B309" i="28"/>
  <c r="B310" i="28"/>
  <c r="B311" i="28"/>
  <c r="B312" i="28"/>
  <c r="B313" i="28"/>
  <c r="B314" i="28"/>
  <c r="B315" i="28"/>
  <c r="B316" i="28"/>
  <c r="B317" i="28"/>
  <c r="B318" i="28"/>
  <c r="B319" i="28"/>
  <c r="B320" i="28"/>
  <c r="B321" i="28"/>
  <c r="B322" i="28"/>
  <c r="B323" i="28"/>
  <c r="B324" i="28"/>
  <c r="B325" i="28"/>
  <c r="B326" i="28"/>
  <c r="B327" i="28"/>
  <c r="B328" i="28"/>
  <c r="B329" i="28"/>
  <c r="B330" i="28"/>
  <c r="B331" i="28"/>
  <c r="B332" i="28"/>
  <c r="B333" i="28"/>
  <c r="B334" i="28"/>
  <c r="B335" i="28"/>
  <c r="B336" i="28"/>
  <c r="B337" i="28"/>
  <c r="B338" i="28"/>
  <c r="B339" i="28"/>
  <c r="B340" i="28"/>
  <c r="B341" i="28"/>
  <c r="B342" i="28"/>
  <c r="B343" i="28"/>
  <c r="B344" i="28"/>
  <c r="B345" i="28"/>
  <c r="B346" i="28"/>
  <c r="B347" i="28"/>
  <c r="B348" i="28"/>
  <c r="B349" i="28"/>
  <c r="B350" i="28"/>
  <c r="B351" i="28"/>
  <c r="B352" i="28"/>
  <c r="B353" i="28"/>
  <c r="B354" i="28"/>
  <c r="B355" i="28"/>
  <c r="B356" i="28"/>
  <c r="B357" i="28"/>
  <c r="B358" i="28"/>
  <c r="B359" i="28"/>
  <c r="B360" i="28"/>
  <c r="B361" i="28"/>
  <c r="B362" i="28"/>
  <c r="B363" i="28"/>
  <c r="B364" i="28"/>
  <c r="B365" i="28"/>
  <c r="B366" i="28"/>
  <c r="B367"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B396" i="28"/>
  <c r="B397" i="28"/>
  <c r="B398" i="28"/>
  <c r="B399" i="28"/>
  <c r="B400" i="28"/>
  <c r="B401" i="28"/>
  <c r="B402" i="28"/>
  <c r="B403" i="28"/>
  <c r="B404" i="28"/>
  <c r="B405" i="28"/>
  <c r="B406" i="28"/>
  <c r="B407" i="28"/>
  <c r="B408" i="28"/>
  <c r="B409" i="28"/>
  <c r="B410" i="28"/>
  <c r="B411" i="28"/>
  <c r="B412" i="28"/>
  <c r="B413" i="28"/>
  <c r="B414" i="28"/>
  <c r="B415" i="28"/>
  <c r="B416" i="28"/>
  <c r="B417" i="28"/>
  <c r="B418" i="28"/>
  <c r="B419" i="28"/>
  <c r="B420" i="28"/>
  <c r="B421" i="28"/>
  <c r="B422" i="28"/>
  <c r="B423" i="28"/>
  <c r="B424" i="28"/>
  <c r="B425" i="28"/>
  <c r="B426" i="28"/>
  <c r="B427" i="28"/>
  <c r="B428" i="28"/>
  <c r="B429" i="28"/>
  <c r="B430" i="28"/>
  <c r="B431" i="28"/>
  <c r="B432" i="28"/>
  <c r="B433" i="28"/>
  <c r="B434" i="28"/>
  <c r="B435" i="28"/>
  <c r="B436" i="28"/>
  <c r="B437" i="28"/>
  <c r="B438" i="28"/>
  <c r="B439" i="28"/>
  <c r="B440" i="28"/>
  <c r="B441" i="28"/>
  <c r="B442" i="28"/>
  <c r="B443" i="28"/>
  <c r="B444" i="28"/>
  <c r="B445" i="28"/>
  <c r="B446" i="28"/>
  <c r="B447" i="28"/>
  <c r="B448" i="28"/>
  <c r="B449" i="28"/>
  <c r="B450" i="28"/>
  <c r="B451" i="28"/>
  <c r="B452" i="28"/>
  <c r="B453" i="28"/>
  <c r="B454" i="28"/>
  <c r="B455" i="28"/>
  <c r="B456" i="28"/>
  <c r="B457" i="28"/>
  <c r="B458" i="28"/>
  <c r="B459" i="28"/>
  <c r="B460" i="28"/>
  <c r="B461" i="28"/>
  <c r="B462" i="28"/>
  <c r="B463" i="28"/>
  <c r="B464" i="28"/>
  <c r="B465" i="28"/>
  <c r="B466" i="28"/>
  <c r="B467" i="28"/>
  <c r="B468" i="28"/>
  <c r="B469" i="28"/>
  <c r="B470" i="28"/>
  <c r="B471" i="28"/>
  <c r="B472" i="28"/>
  <c r="B473" i="28"/>
  <c r="B474" i="28"/>
  <c r="B475" i="28"/>
  <c r="B476" i="28"/>
  <c r="B477" i="28"/>
  <c r="B478" i="28"/>
  <c r="B479" i="28"/>
  <c r="B480" i="28"/>
  <c r="B481" i="28"/>
  <c r="B482" i="28"/>
  <c r="B483" i="28"/>
  <c r="B484" i="28"/>
  <c r="B485" i="28"/>
  <c r="B486" i="28"/>
  <c r="B487" i="28"/>
  <c r="B488" i="28"/>
  <c r="B489" i="28"/>
  <c r="B490" i="28"/>
  <c r="B491" i="28"/>
  <c r="B492" i="28"/>
  <c r="B493" i="28"/>
  <c r="B494" i="28"/>
  <c r="B495" i="28"/>
  <c r="B496" i="28"/>
  <c r="B497" i="28"/>
  <c r="B498" i="28"/>
  <c r="B499" i="28"/>
  <c r="B500" i="28"/>
  <c r="B501" i="28"/>
  <c r="B502" i="28"/>
  <c r="B503" i="28"/>
  <c r="B504" i="28"/>
  <c r="B505" i="28"/>
  <c r="B506" i="28"/>
  <c r="B507" i="28"/>
  <c r="B508" i="28"/>
  <c r="B509" i="28"/>
  <c r="B510" i="28"/>
  <c r="B511" i="28"/>
  <c r="B512" i="28"/>
  <c r="B513" i="28"/>
  <c r="B514" i="28"/>
  <c r="B515" i="28"/>
  <c r="B516" i="28"/>
  <c r="B517" i="28"/>
  <c r="B518" i="28"/>
  <c r="B519" i="28"/>
  <c r="B520" i="28"/>
  <c r="B521" i="28"/>
  <c r="B522" i="28"/>
  <c r="B523" i="28"/>
  <c r="B524" i="28"/>
  <c r="B525" i="28"/>
  <c r="B526" i="28"/>
  <c r="B527" i="28" s="1"/>
  <c r="B528" i="28" s="1"/>
  <c r="B529" i="28" s="1"/>
  <c r="B530" i="28" s="1"/>
  <c r="B531" i="28" s="1"/>
  <c r="B532" i="28" s="1"/>
  <c r="B533" i="28" s="1"/>
  <c r="B534" i="28" s="1"/>
  <c r="B535" i="28" s="1"/>
  <c r="B536" i="28" s="1"/>
  <c r="B537" i="28" s="1"/>
  <c r="B538" i="28" s="1"/>
  <c r="B539" i="28" s="1"/>
  <c r="B540" i="28" s="1"/>
  <c r="B541" i="28" s="1"/>
  <c r="B542" i="28" s="1"/>
  <c r="B543" i="28" s="1"/>
  <c r="B544" i="28" s="1"/>
  <c r="B545" i="28" s="1"/>
  <c r="B546" i="28" s="1"/>
  <c r="B547" i="28" s="1"/>
  <c r="B548" i="28" s="1"/>
  <c r="B549" i="28" s="1"/>
  <c r="B550" i="28" s="1"/>
  <c r="B551" i="28" s="1"/>
  <c r="B552" i="28" s="1"/>
  <c r="B553" i="28" s="1"/>
  <c r="B554" i="28" s="1"/>
  <c r="B555" i="28" s="1"/>
  <c r="B556" i="28" s="1"/>
  <c r="B557" i="28" s="1"/>
  <c r="B558" i="28" s="1"/>
  <c r="B559" i="28" s="1"/>
  <c r="B560" i="28" s="1"/>
  <c r="B561" i="28" s="1"/>
  <c r="B562" i="28" s="1"/>
  <c r="B563" i="28" s="1"/>
  <c r="B564" i="28" s="1"/>
  <c r="B565" i="28" s="1"/>
  <c r="B566" i="28" s="1"/>
  <c r="B567" i="28" s="1"/>
  <c r="B568" i="28" s="1"/>
  <c r="B569" i="28" s="1"/>
  <c r="B570" i="28" s="1"/>
  <c r="B571" i="28" s="1"/>
  <c r="B572" i="28" s="1"/>
  <c r="B573" i="28" s="1"/>
  <c r="B574" i="28" s="1"/>
  <c r="B575" i="28" s="1"/>
  <c r="B576" i="28" s="1"/>
  <c r="B577" i="28" s="1"/>
  <c r="B578" i="28" s="1"/>
  <c r="B579" i="28" s="1"/>
  <c r="B580" i="28" s="1"/>
  <c r="B581" i="28" s="1"/>
  <c r="B582" i="28" s="1"/>
  <c r="B583" i="28" s="1"/>
  <c r="B584" i="28" s="1"/>
  <c r="B585" i="28" s="1"/>
  <c r="B586" i="28" s="1"/>
  <c r="B587" i="28" s="1"/>
  <c r="B588" i="28" s="1"/>
  <c r="B589" i="28" s="1"/>
  <c r="B590" i="28" s="1"/>
  <c r="B591" i="28" s="1"/>
  <c r="B592" i="28" s="1"/>
  <c r="B593" i="28" s="1"/>
  <c r="B594" i="28" s="1"/>
  <c r="B595" i="28" s="1"/>
  <c r="B596" i="28" s="1"/>
  <c r="B597" i="28" s="1"/>
  <c r="B598" i="28" s="1"/>
  <c r="B599" i="28" s="1"/>
  <c r="B600" i="28" s="1"/>
  <c r="B601" i="28" s="1"/>
  <c r="B602" i="28" s="1"/>
  <c r="B603" i="28" s="1"/>
  <c r="B604" i="28" s="1"/>
  <c r="B605" i="28" s="1"/>
  <c r="B606" i="28" s="1"/>
  <c r="B607" i="28" s="1"/>
  <c r="B608" i="28" s="1"/>
  <c r="B609" i="28" s="1"/>
  <c r="B610" i="28" s="1"/>
  <c r="B611" i="28" s="1"/>
  <c r="B612" i="28" s="1"/>
  <c r="B613" i="28" s="1"/>
  <c r="B614" i="28" s="1"/>
  <c r="B615" i="28" s="1"/>
  <c r="B616" i="28" s="1"/>
  <c r="B617" i="28" s="1"/>
  <c r="B618" i="28" s="1"/>
  <c r="B619" i="28" s="1"/>
  <c r="B620" i="28" s="1"/>
  <c r="B621" i="28" s="1"/>
  <c r="B622" i="28" s="1"/>
  <c r="B623" i="28" s="1"/>
  <c r="B624" i="28" s="1"/>
  <c r="B625" i="28" s="1"/>
  <c r="B626" i="28" s="1"/>
  <c r="B627" i="28" s="1"/>
  <c r="B628" i="28" s="1"/>
  <c r="B629" i="28" s="1"/>
  <c r="B630" i="28" s="1"/>
  <c r="B631" i="28" s="1"/>
  <c r="B632" i="28" s="1"/>
  <c r="B633" i="28" s="1"/>
  <c r="B634" i="28" s="1"/>
  <c r="B635" i="28" s="1"/>
  <c r="B636" i="28" s="1"/>
  <c r="B637" i="28" s="1"/>
  <c r="B638" i="28" s="1"/>
  <c r="B639" i="28" s="1"/>
  <c r="B640" i="28" s="1"/>
  <c r="B641" i="28" s="1"/>
  <c r="B642" i="28" s="1"/>
  <c r="B643" i="28" s="1"/>
  <c r="B644" i="28" s="1"/>
  <c r="B645" i="28" s="1"/>
  <c r="B646" i="28" s="1"/>
  <c r="B647" i="28" s="1"/>
  <c r="B648" i="28" s="1"/>
  <c r="B649" i="28" s="1"/>
  <c r="B650" i="28" s="1"/>
  <c r="B651" i="28" s="1"/>
  <c r="B652" i="28" s="1"/>
  <c r="B653" i="28" s="1"/>
  <c r="B654" i="28" s="1"/>
  <c r="B655" i="28" s="1"/>
  <c r="B656" i="28" s="1"/>
  <c r="B657" i="28" s="1"/>
  <c r="B658" i="28" s="1"/>
  <c r="B659" i="28" s="1"/>
  <c r="B660" i="28" s="1"/>
  <c r="B661" i="28" s="1"/>
  <c r="B662" i="28" s="1"/>
  <c r="B663" i="28" s="1"/>
  <c r="B664" i="28" s="1"/>
  <c r="B665" i="28" s="1"/>
  <c r="B666" i="28" s="1"/>
  <c r="B667" i="28" s="1"/>
  <c r="B668" i="28" s="1"/>
  <c r="B669" i="28" s="1"/>
  <c r="B670" i="28" s="1"/>
  <c r="B671" i="28" s="1"/>
  <c r="B672" i="28" s="1"/>
  <c r="B673" i="28" s="1"/>
  <c r="B674" i="28" s="1"/>
  <c r="B675" i="28" s="1"/>
  <c r="B676" i="28" s="1"/>
  <c r="B677" i="28" s="1"/>
  <c r="B678" i="28" s="1"/>
  <c r="B679" i="28" s="1"/>
  <c r="B680" i="28" s="1"/>
  <c r="B681" i="28" s="1"/>
  <c r="B682" i="28" s="1"/>
  <c r="B683" i="28" s="1"/>
  <c r="B684" i="28" s="1"/>
  <c r="B685" i="28" s="1"/>
  <c r="B686" i="28" s="1"/>
  <c r="B687" i="28" s="1"/>
  <c r="B688" i="28" s="1"/>
  <c r="B689" i="28" s="1"/>
  <c r="B690" i="28" s="1"/>
  <c r="B691" i="28" s="1"/>
  <c r="B692" i="28" s="1"/>
  <c r="B693" i="28" s="1"/>
  <c r="B694" i="28" s="1"/>
  <c r="B695" i="28" s="1"/>
  <c r="B696" i="28" s="1"/>
  <c r="B697" i="28" s="1"/>
  <c r="B698" i="28" s="1"/>
  <c r="B699" i="28" s="1"/>
  <c r="B700" i="28" s="1"/>
  <c r="B701" i="28" s="1"/>
  <c r="B702" i="28" s="1"/>
  <c r="B703" i="28" s="1"/>
  <c r="B704" i="28" s="1"/>
  <c r="B705" i="28" s="1"/>
  <c r="B706" i="28" s="1"/>
  <c r="B707" i="28" s="1"/>
  <c r="B708" i="28" s="1"/>
  <c r="B709" i="28" s="1"/>
  <c r="B710" i="28" s="1"/>
  <c r="B711" i="28" s="1"/>
  <c r="B712" i="28" s="1"/>
  <c r="B713" i="28" s="1"/>
  <c r="B714" i="28" s="1"/>
  <c r="B715" i="28" s="1"/>
  <c r="B716" i="28" s="1"/>
  <c r="B717" i="28" s="1"/>
  <c r="B718" i="28" s="1"/>
  <c r="B719" i="28" s="1"/>
  <c r="B720" i="28" s="1"/>
  <c r="B721" i="28" s="1"/>
  <c r="B722" i="28" s="1"/>
  <c r="B723" i="28" s="1"/>
  <c r="B724" i="28" s="1"/>
  <c r="B725" i="28" s="1"/>
  <c r="B726" i="28" s="1"/>
  <c r="B727" i="28" s="1"/>
  <c r="B728" i="28" s="1"/>
  <c r="B729" i="28" s="1"/>
  <c r="B730" i="28" s="1"/>
  <c r="B731" i="28" s="1"/>
  <c r="B732" i="28" s="1"/>
  <c r="B733" i="28" s="1"/>
  <c r="B734" i="28" s="1"/>
  <c r="B735" i="28" s="1"/>
  <c r="B736" i="28" s="1"/>
  <c r="B737" i="28" s="1"/>
  <c r="B738" i="28" s="1"/>
  <c r="B739" i="28" s="1"/>
  <c r="B740" i="28" s="1"/>
  <c r="B741" i="28" s="1"/>
  <c r="B742" i="28" s="1"/>
  <c r="B743" i="28" s="1"/>
  <c r="B744" i="28" s="1"/>
  <c r="B745" i="28" s="1"/>
  <c r="B746" i="28" s="1"/>
  <c r="B747" i="28" s="1"/>
  <c r="B748" i="28" s="1"/>
  <c r="B749" i="28" s="1"/>
  <c r="B750" i="28" s="1"/>
  <c r="B751" i="28" s="1"/>
  <c r="B752" i="28" s="1"/>
  <c r="B753" i="28" s="1"/>
  <c r="B754" i="28" s="1"/>
  <c r="B755" i="28" s="1"/>
  <c r="B756" i="28" s="1"/>
  <c r="B757" i="28" s="1"/>
  <c r="B758" i="28" s="1"/>
  <c r="B759" i="28" s="1"/>
  <c r="B760" i="28" s="1"/>
  <c r="B761" i="28" s="1"/>
  <c r="B762" i="28" s="1"/>
  <c r="B763" i="28" s="1"/>
  <c r="B764" i="28" s="1"/>
  <c r="B765" i="28" s="1"/>
  <c r="B766" i="28" s="1"/>
  <c r="B767" i="28" s="1"/>
  <c r="B768" i="28" s="1"/>
  <c r="B769" i="28" s="1"/>
  <c r="B770" i="28" s="1"/>
  <c r="B771" i="28" s="1"/>
  <c r="B772" i="28" s="1"/>
  <c r="B773" i="28" s="1"/>
  <c r="B774" i="28" s="1"/>
  <c r="B775" i="28" s="1"/>
  <c r="B776" i="28" s="1"/>
  <c r="B777" i="28" s="1"/>
  <c r="B778" i="28" s="1"/>
  <c r="B779" i="28" s="1"/>
  <c r="B780" i="28" s="1"/>
  <c r="B781" i="28" s="1"/>
  <c r="B782" i="28" s="1"/>
  <c r="B783" i="28" s="1"/>
  <c r="B784" i="28" s="1"/>
  <c r="B785" i="28" s="1"/>
  <c r="B786" i="28" s="1"/>
  <c r="B787" i="28" s="1"/>
  <c r="B788" i="28" s="1"/>
  <c r="B789" i="28" s="1"/>
  <c r="B790" i="28" s="1"/>
  <c r="B791" i="28" s="1"/>
  <c r="B792" i="28" s="1"/>
  <c r="B793" i="28" s="1"/>
  <c r="B794" i="28" s="1"/>
  <c r="B795" i="28" s="1"/>
  <c r="B796" i="28" s="1"/>
  <c r="B797" i="28" s="1"/>
  <c r="B798" i="28" s="1"/>
  <c r="B799" i="28" s="1"/>
  <c r="B800" i="28" s="1"/>
  <c r="B801" i="28" s="1"/>
  <c r="B802" i="28" s="1"/>
  <c r="B803" i="28" s="1"/>
  <c r="B804" i="28" s="1"/>
  <c r="B805" i="28" s="1"/>
  <c r="B806" i="28" s="1"/>
  <c r="B807" i="28" s="1"/>
  <c r="B808" i="28" s="1"/>
  <c r="B809" i="28" s="1"/>
  <c r="B810" i="28" s="1"/>
  <c r="B811" i="28" s="1"/>
  <c r="B812" i="28" s="1"/>
  <c r="B813" i="28" s="1"/>
  <c r="B814" i="28" s="1"/>
  <c r="B815" i="28" s="1"/>
  <c r="B816" i="28" s="1"/>
  <c r="B817" i="28" s="1"/>
  <c r="B818" i="28" s="1"/>
  <c r="B819" i="28" s="1"/>
  <c r="B820" i="28" s="1"/>
  <c r="B821" i="28" s="1"/>
  <c r="B822" i="28" s="1"/>
  <c r="B823" i="28" s="1"/>
  <c r="B824" i="28" s="1"/>
  <c r="B825" i="28" s="1"/>
  <c r="B826" i="28" s="1"/>
  <c r="B827" i="28" s="1"/>
  <c r="B828" i="28" s="1"/>
  <c r="B829" i="28" s="1"/>
  <c r="B830" i="28" s="1"/>
  <c r="B831" i="28" s="1"/>
  <c r="B832" i="28" s="1"/>
  <c r="B833" i="28" s="1"/>
  <c r="B834" i="28" s="1"/>
  <c r="B835" i="28" s="1"/>
  <c r="B836" i="28" s="1"/>
  <c r="B837" i="28" s="1"/>
  <c r="B838" i="28" s="1"/>
  <c r="B839" i="28" s="1"/>
  <c r="B840" i="28" s="1"/>
  <c r="B841" i="28" s="1"/>
  <c r="B842" i="28" s="1"/>
  <c r="B843" i="28" s="1"/>
  <c r="B844" i="28" s="1"/>
  <c r="B845" i="28" s="1"/>
  <c r="B846" i="28" s="1"/>
  <c r="B847" i="28" s="1"/>
  <c r="B848" i="28" s="1"/>
  <c r="B849" i="28" s="1"/>
  <c r="B850" i="28" s="1"/>
  <c r="B851" i="28" s="1"/>
  <c r="B852" i="28" s="1"/>
  <c r="B853" i="28" s="1"/>
  <c r="B854" i="28" s="1"/>
  <c r="B855" i="28" s="1"/>
  <c r="B856" i="28" s="1"/>
  <c r="B857" i="28" s="1"/>
  <c r="B858" i="28" s="1"/>
  <c r="B859" i="28" s="1"/>
  <c r="B860" i="28" s="1"/>
  <c r="B861" i="28" s="1"/>
  <c r="B862" i="28" s="1"/>
  <c r="B863" i="28" s="1"/>
  <c r="B864" i="28" s="1"/>
  <c r="B865" i="28" s="1"/>
  <c r="B866" i="28" s="1"/>
  <c r="B867" i="28" s="1"/>
  <c r="B868" i="28" s="1"/>
  <c r="B869" i="28" s="1"/>
  <c r="B870" i="28" s="1"/>
  <c r="B871" i="28" s="1"/>
  <c r="B872" i="28" s="1"/>
  <c r="B873" i="28" s="1"/>
  <c r="B874" i="28" s="1"/>
  <c r="B875" i="28" s="1"/>
  <c r="B876" i="28" s="1"/>
  <c r="B877" i="28" s="1"/>
  <c r="B878" i="28" s="1"/>
  <c r="B879" i="28" s="1"/>
  <c r="B880" i="28" s="1"/>
  <c r="B881" i="28" s="1"/>
  <c r="B882" i="28" s="1"/>
  <c r="B883" i="28" s="1"/>
  <c r="B884" i="28" s="1"/>
  <c r="B885" i="28" s="1"/>
  <c r="B886" i="28" s="1"/>
  <c r="B887" i="28" s="1"/>
  <c r="B888" i="28" s="1"/>
  <c r="B889" i="28" s="1"/>
  <c r="B890" i="28" s="1"/>
  <c r="B891" i="28" s="1"/>
  <c r="B892" i="28" s="1"/>
  <c r="B893" i="28" s="1"/>
  <c r="B894" i="28" s="1"/>
  <c r="B895" i="28" s="1"/>
  <c r="B896" i="28" s="1"/>
  <c r="B897" i="28" s="1"/>
  <c r="B898" i="28" s="1"/>
  <c r="B899" i="28" s="1"/>
  <c r="B900" i="28" s="1"/>
  <c r="B901" i="28" s="1"/>
  <c r="B902" i="28" s="1"/>
  <c r="B903" i="28" s="1"/>
  <c r="B904" i="28" s="1"/>
  <c r="B905" i="28" s="1"/>
  <c r="B906" i="28" s="1"/>
  <c r="B907" i="28" s="1"/>
  <c r="B908" i="28" s="1"/>
  <c r="B909" i="28" s="1"/>
  <c r="B910" i="28" s="1"/>
  <c r="B911" i="28" s="1"/>
  <c r="B912" i="28" s="1"/>
  <c r="B913" i="28" s="1"/>
  <c r="B914" i="28" s="1"/>
  <c r="B915" i="28" s="1"/>
  <c r="B916" i="28" s="1"/>
  <c r="B917" i="28" s="1"/>
  <c r="B918" i="28" s="1"/>
  <c r="B919" i="28" s="1"/>
  <c r="B920" i="28" s="1"/>
  <c r="B921" i="28" s="1"/>
  <c r="B922" i="28" s="1"/>
  <c r="B923" i="28" s="1"/>
  <c r="B924" i="28" s="1"/>
  <c r="B925" i="28" s="1"/>
  <c r="B926" i="28" s="1"/>
  <c r="B927" i="28" s="1"/>
  <c r="B928" i="28" s="1"/>
  <c r="B929" i="28" s="1"/>
  <c r="B930" i="28" s="1"/>
  <c r="B931" i="28" s="1"/>
  <c r="B932" i="28" s="1"/>
  <c r="B933" i="28" s="1"/>
  <c r="B934" i="28" s="1"/>
  <c r="B935" i="28" s="1"/>
  <c r="B936" i="28" s="1"/>
  <c r="B937" i="28" s="1"/>
  <c r="B938" i="28" s="1"/>
  <c r="B939" i="28" s="1"/>
  <c r="B940" i="28" s="1"/>
  <c r="B941" i="28" s="1"/>
  <c r="B942" i="28" s="1"/>
  <c r="B943" i="28" s="1"/>
  <c r="B944" i="28" s="1"/>
  <c r="B945" i="28" s="1"/>
  <c r="B946" i="28" s="1"/>
  <c r="B947" i="28" s="1"/>
  <c r="B948" i="28" s="1"/>
  <c r="B949" i="28" s="1"/>
  <c r="B950" i="28" s="1"/>
  <c r="B951" i="28" s="1"/>
  <c r="B952" i="28" s="1"/>
  <c r="B953" i="28" s="1"/>
  <c r="B954" i="28" s="1"/>
  <c r="B955" i="28" s="1"/>
  <c r="B956" i="28" s="1"/>
  <c r="B957" i="28" s="1"/>
  <c r="B958" i="28" s="1"/>
  <c r="B959" i="28" s="1"/>
  <c r="B960" i="28" s="1"/>
  <c r="B961" i="28" s="1"/>
  <c r="B962" i="28" s="1"/>
  <c r="B963" i="28" s="1"/>
  <c r="B964" i="28" s="1"/>
  <c r="B965" i="28" s="1"/>
  <c r="B966" i="28" s="1"/>
  <c r="B967" i="28" s="1"/>
  <c r="B968" i="28" s="1"/>
  <c r="B969" i="28" s="1"/>
  <c r="B970" i="28" s="1"/>
  <c r="B971" i="28" s="1"/>
  <c r="B972" i="28" s="1"/>
  <c r="B973" i="28" s="1"/>
  <c r="B974" i="28" s="1"/>
  <c r="B975" i="28" s="1"/>
  <c r="B976" i="28" s="1"/>
  <c r="B977" i="28" s="1"/>
  <c r="B978" i="28" s="1"/>
  <c r="B979" i="28" s="1"/>
  <c r="B980" i="28" s="1"/>
  <c r="B981" i="28" s="1"/>
  <c r="B982" i="28" s="1"/>
  <c r="B983" i="28" s="1"/>
  <c r="B984" i="28" s="1"/>
  <c r="B985" i="28" s="1"/>
  <c r="B986" i="28" s="1"/>
  <c r="B987" i="28" s="1"/>
  <c r="B988" i="28" s="1"/>
  <c r="B989" i="28" s="1"/>
  <c r="B990" i="28" s="1"/>
  <c r="B991" i="28" s="1"/>
  <c r="B992" i="28" s="1"/>
  <c r="B993" i="28" s="1"/>
  <c r="B994" i="28" s="1"/>
  <c r="B995" i="28" s="1"/>
  <c r="B996" i="28" s="1"/>
  <c r="B997" i="28" s="1"/>
  <c r="B998" i="28" s="1"/>
  <c r="B999" i="28" s="1"/>
  <c r="B1000" i="28" s="1"/>
  <c r="B1001" i="28" s="1"/>
  <c r="B1002" i="28" s="1"/>
  <c r="B1003" i="28" s="1"/>
  <c r="B1004" i="28" s="1"/>
  <c r="B1005" i="28" s="1"/>
  <c r="B1006" i="28" s="1"/>
  <c r="B1007" i="28" s="1"/>
  <c r="B1008" i="28" s="1"/>
  <c r="B1009" i="28" s="1"/>
  <c r="B1010" i="28" s="1"/>
  <c r="B1011" i="28" s="1"/>
  <c r="B1012" i="28" s="1"/>
  <c r="B1013" i="28" s="1"/>
  <c r="B1014" i="28" s="1"/>
  <c r="B1015" i="28" s="1"/>
  <c r="B1016" i="28" s="1"/>
  <c r="B1017" i="28" s="1"/>
  <c r="B1018" i="28" s="1"/>
  <c r="B1019" i="28" s="1"/>
  <c r="B1020" i="28" s="1"/>
  <c r="B1021" i="28" s="1"/>
  <c r="B1022" i="28" s="1"/>
  <c r="B1023" i="28" s="1"/>
  <c r="B1024" i="28" s="1"/>
  <c r="B1025" i="28" s="1"/>
  <c r="B1026" i="28" s="1"/>
  <c r="B1027" i="28" s="1"/>
  <c r="B1028" i="28" s="1"/>
  <c r="B1029" i="28" s="1"/>
  <c r="B1030" i="28" s="1"/>
  <c r="B1031" i="28" s="1"/>
  <c r="B1032" i="28" s="1"/>
  <c r="B1033" i="28" s="1"/>
  <c r="B1034" i="28" s="1"/>
  <c r="B1035" i="28" s="1"/>
  <c r="B1036" i="28" s="1"/>
  <c r="B1037" i="28" s="1"/>
  <c r="B1038" i="28" s="1"/>
  <c r="B1039" i="28" s="1"/>
  <c r="B1040" i="28" s="1"/>
  <c r="B1041" i="28" s="1"/>
  <c r="B1042" i="28" s="1"/>
  <c r="B1043" i="28" s="1"/>
  <c r="B1044" i="28" s="1"/>
  <c r="B1045" i="28" s="1"/>
  <c r="B1046" i="28" s="1"/>
  <c r="B1047" i="28" s="1"/>
  <c r="B1048" i="28" s="1"/>
  <c r="B1049" i="28" s="1"/>
  <c r="B1050" i="28" s="1"/>
  <c r="B1051" i="28" s="1"/>
  <c r="B1052" i="28" s="1"/>
  <c r="B1053" i="28" s="1"/>
  <c r="B1054" i="28" s="1"/>
  <c r="B1055" i="28" s="1"/>
  <c r="B1056" i="28" s="1"/>
  <c r="B1057" i="28" s="1"/>
  <c r="B1058" i="28" s="1"/>
  <c r="B1059" i="28" s="1"/>
  <c r="B1060" i="28" s="1"/>
  <c r="B1061" i="28" s="1"/>
  <c r="B1062" i="28" s="1"/>
  <c r="B1063" i="28" s="1"/>
  <c r="B1064" i="28" s="1"/>
  <c r="B1065" i="28" s="1"/>
  <c r="B1066" i="28" s="1"/>
  <c r="B1067" i="28" s="1"/>
  <c r="B1068" i="28" s="1"/>
  <c r="B1069" i="28" s="1"/>
  <c r="B1070" i="28" s="1"/>
  <c r="B1071" i="28" s="1"/>
  <c r="B1072" i="28" s="1"/>
  <c r="B1073" i="28" s="1"/>
  <c r="B1074" i="28" s="1"/>
  <c r="B1075" i="28" s="1"/>
  <c r="B1076" i="28" s="1"/>
  <c r="B1077" i="28" s="1"/>
  <c r="B1078" i="28" s="1"/>
  <c r="B1079" i="28" s="1"/>
  <c r="B1080" i="28" s="1"/>
  <c r="B1081" i="28" s="1"/>
  <c r="B1082" i="28" s="1"/>
  <c r="B1083" i="28" s="1"/>
  <c r="B1084" i="28" s="1"/>
  <c r="B1085" i="28" s="1"/>
  <c r="B1086" i="28" s="1"/>
  <c r="B1087" i="28" s="1"/>
  <c r="B1088" i="28" s="1"/>
  <c r="B1089" i="28" s="1"/>
  <c r="B1090" i="28" s="1"/>
  <c r="B1091" i="28" s="1"/>
  <c r="B1092" i="28" s="1"/>
  <c r="B1093" i="28" s="1"/>
  <c r="B1094" i="28" s="1"/>
  <c r="B1095" i="28" s="1"/>
  <c r="B1096" i="28" s="1"/>
  <c r="B1097" i="28" s="1"/>
  <c r="B1098" i="28" s="1"/>
  <c r="B1099" i="28" s="1"/>
  <c r="B1100" i="28" s="1"/>
  <c r="B1101" i="28" s="1"/>
  <c r="B1102" i="28" s="1"/>
  <c r="B1103" i="28" s="1"/>
  <c r="B1104" i="28" s="1"/>
  <c r="B1105" i="28" s="1"/>
  <c r="B1106" i="28" s="1"/>
  <c r="B1107" i="28" s="1"/>
  <c r="B1108" i="28" s="1"/>
  <c r="B1109" i="28" s="1"/>
  <c r="B1110" i="28" s="1"/>
  <c r="B1111" i="28" s="1"/>
  <c r="B1112" i="28" s="1"/>
  <c r="B1113" i="28" s="1"/>
  <c r="B1114" i="28" s="1"/>
  <c r="B1115" i="28" s="1"/>
  <c r="B1116" i="28" s="1"/>
  <c r="B1117" i="28" s="1"/>
  <c r="B1118" i="28" s="1"/>
  <c r="B1119" i="28" s="1"/>
  <c r="B1120" i="28" s="1"/>
  <c r="B1121" i="28" s="1"/>
  <c r="B1122" i="28" s="1"/>
  <c r="B1123" i="28" s="1"/>
  <c r="B1124" i="28" s="1"/>
  <c r="B1125" i="28" s="1"/>
  <c r="B1126" i="28" s="1"/>
  <c r="B1127" i="28" s="1"/>
  <c r="B1128" i="28" s="1"/>
  <c r="B1129" i="28" s="1"/>
  <c r="B1130" i="28" s="1"/>
  <c r="B1131" i="28" s="1"/>
  <c r="B1132" i="28" s="1"/>
  <c r="B1133" i="28" s="1"/>
  <c r="B1134" i="28" s="1"/>
  <c r="B1135" i="28" s="1"/>
  <c r="B1136" i="28" s="1"/>
  <c r="B1137" i="28" s="1"/>
  <c r="B1138" i="28" s="1"/>
  <c r="B1139" i="28" s="1"/>
  <c r="B1140" i="28" s="1"/>
  <c r="B1141" i="28" s="1"/>
  <c r="B1142" i="28" s="1"/>
  <c r="B1143" i="28" s="1"/>
  <c r="B1144" i="28" s="1"/>
  <c r="B1145" i="28" s="1"/>
  <c r="B1146" i="28" s="1"/>
  <c r="B1147" i="28" s="1"/>
  <c r="B1148" i="28" s="1"/>
  <c r="B1149" i="28" s="1"/>
  <c r="B1150" i="28" s="1"/>
  <c r="B1151" i="28" s="1"/>
  <c r="B1152" i="28" s="1"/>
  <c r="B1153" i="28" s="1"/>
  <c r="B1154" i="28" s="1"/>
  <c r="B1155" i="28" s="1"/>
  <c r="B1156" i="28" s="1"/>
  <c r="B1157" i="28" s="1"/>
  <c r="B1158" i="28" s="1"/>
  <c r="B1159" i="28" s="1"/>
  <c r="B1160" i="28" s="1"/>
  <c r="B1161" i="28" s="1"/>
  <c r="B1162" i="28" s="1"/>
  <c r="B1163" i="28" s="1"/>
  <c r="B1164" i="28" s="1"/>
  <c r="B1165" i="28" s="1"/>
  <c r="B1166" i="28" s="1"/>
  <c r="B1167" i="28" s="1"/>
  <c r="B1168" i="28" s="1"/>
  <c r="B1169" i="28" s="1"/>
  <c r="B1170" i="28" s="1"/>
  <c r="B1171" i="28" s="1"/>
  <c r="B1172" i="28" s="1"/>
  <c r="B1173" i="28" s="1"/>
  <c r="B1174" i="28" s="1"/>
  <c r="B1175" i="28" s="1"/>
  <c r="B1176" i="28" s="1"/>
  <c r="B1177" i="28" s="1"/>
  <c r="B1178" i="28" s="1"/>
  <c r="B1179" i="28" s="1"/>
  <c r="B1180" i="28" s="1"/>
  <c r="B1181" i="28" s="1"/>
  <c r="B1182" i="28" s="1"/>
  <c r="B1183" i="28" s="1"/>
  <c r="B1184" i="28" s="1"/>
  <c r="B1185" i="28" s="1"/>
  <c r="B1186" i="28" s="1"/>
  <c r="B1187" i="28" s="1"/>
  <c r="B1188" i="28" s="1"/>
  <c r="B1189" i="28" s="1"/>
  <c r="B1190" i="28" s="1"/>
  <c r="B1191" i="28" s="1"/>
  <c r="B1192" i="28" s="1"/>
  <c r="B1193" i="28" s="1"/>
  <c r="B1194" i="28" s="1"/>
  <c r="B1195" i="28" s="1"/>
  <c r="B1196" i="28" s="1"/>
  <c r="B1197" i="28" s="1"/>
  <c r="B1198" i="28" s="1"/>
  <c r="B1199" i="28" s="1"/>
  <c r="B1200" i="28" s="1"/>
  <c r="B1201" i="28" s="1"/>
  <c r="B1202" i="28" s="1"/>
  <c r="B1203" i="28" s="1"/>
  <c r="B1204" i="28" s="1"/>
  <c r="B1205" i="28" s="1"/>
  <c r="B1206" i="28" s="1"/>
  <c r="B1207" i="28" s="1"/>
  <c r="B1208" i="28" s="1"/>
  <c r="B1209" i="28" s="1"/>
  <c r="B1210" i="28" s="1"/>
  <c r="B1211" i="28" s="1"/>
  <c r="B1212" i="28" s="1"/>
  <c r="B1213" i="28" s="1"/>
  <c r="B1214" i="28" s="1"/>
  <c r="B1215" i="28" s="1"/>
  <c r="B1216" i="28" s="1"/>
  <c r="B1217" i="28" s="1"/>
  <c r="B1218" i="28" s="1"/>
  <c r="B1219" i="28" s="1"/>
  <c r="B1220" i="28" s="1"/>
  <c r="B1221" i="28" s="1"/>
  <c r="B1222" i="28" s="1"/>
  <c r="B1223" i="28" s="1"/>
  <c r="B1224" i="28" s="1"/>
  <c r="B1225" i="28" s="1"/>
  <c r="B1226" i="28" s="1"/>
  <c r="B1227" i="28" s="1"/>
  <c r="B1228" i="28" s="1"/>
  <c r="B1229" i="28" s="1"/>
  <c r="B1230" i="28" s="1"/>
  <c r="B1231" i="28" s="1"/>
  <c r="B1232" i="28" s="1"/>
  <c r="B1233" i="28" s="1"/>
  <c r="B1234" i="28" s="1"/>
  <c r="B1235" i="28" s="1"/>
  <c r="B1236" i="28" s="1"/>
  <c r="B1237" i="28" s="1"/>
  <c r="B1238" i="28" s="1"/>
  <c r="B1239" i="28" s="1"/>
  <c r="B1240" i="28" s="1"/>
  <c r="B1241" i="28" s="1"/>
  <c r="B1242" i="28" s="1"/>
  <c r="B1243" i="28" s="1"/>
  <c r="B1244" i="28" s="1"/>
  <c r="B1245" i="28" s="1"/>
  <c r="B1246" i="28" s="1"/>
  <c r="B1247" i="28" s="1"/>
  <c r="B1248" i="28" s="1"/>
  <c r="B1249" i="28" s="1"/>
  <c r="B1250" i="28" s="1"/>
  <c r="B1251" i="28" s="1"/>
  <c r="B1252" i="28" s="1"/>
  <c r="B1253" i="28" s="1"/>
  <c r="B1254" i="28" s="1"/>
  <c r="B1255" i="28" s="1"/>
  <c r="B1256" i="28" s="1"/>
  <c r="B1257" i="28" s="1"/>
  <c r="B1258" i="28" s="1"/>
  <c r="B1259" i="28" s="1"/>
  <c r="B1260" i="28" s="1"/>
  <c r="B1261" i="28" s="1"/>
  <c r="B1262" i="28" s="1"/>
  <c r="B1263" i="28" s="1"/>
  <c r="B1264" i="28" s="1"/>
  <c r="B1265" i="28" s="1"/>
  <c r="B1266" i="28" s="1"/>
  <c r="B1267" i="28" s="1"/>
  <c r="B1268" i="28" s="1"/>
  <c r="B1269" i="28" s="1"/>
  <c r="B1270" i="28" s="1"/>
  <c r="B1271" i="28" s="1"/>
  <c r="B1272" i="28" s="1"/>
  <c r="B1273" i="28" s="1"/>
  <c r="B1274" i="28" s="1"/>
  <c r="B1275" i="28" s="1"/>
  <c r="B1276" i="28" s="1"/>
  <c r="B1277" i="28" s="1"/>
  <c r="B1278" i="28" s="1"/>
  <c r="B1279" i="28" s="1"/>
  <c r="B1280" i="28" s="1"/>
  <c r="B1281" i="28" s="1"/>
  <c r="B1282" i="28" s="1"/>
  <c r="B1283" i="28" s="1"/>
  <c r="B1284" i="28" s="1"/>
  <c r="B1285" i="28" s="1"/>
  <c r="B1286" i="28" s="1"/>
  <c r="B1287" i="28" s="1"/>
  <c r="B1288" i="28" s="1"/>
  <c r="B1289" i="28" s="1"/>
  <c r="B1290" i="28" s="1"/>
  <c r="B1291" i="28" s="1"/>
  <c r="B1292" i="28" s="1"/>
  <c r="B1293" i="28" s="1"/>
  <c r="B1294" i="28" s="1"/>
  <c r="B1295" i="28" s="1"/>
  <c r="B1296" i="28" s="1"/>
  <c r="B1297" i="28" s="1"/>
  <c r="B1298" i="28" s="1"/>
  <c r="B1299" i="28" s="1"/>
  <c r="B1300" i="28" s="1"/>
  <c r="B1301" i="28" s="1"/>
  <c r="B1302" i="28" s="1"/>
  <c r="B1303" i="28" s="1"/>
  <c r="B1304" i="28" s="1"/>
  <c r="B1305" i="28" s="1"/>
  <c r="B1306" i="28" s="1"/>
  <c r="B1307" i="28" s="1"/>
  <c r="B1308" i="28" s="1"/>
  <c r="B1309" i="28" s="1"/>
  <c r="B1310" i="28" s="1"/>
  <c r="B1311" i="28" s="1"/>
  <c r="B1312" i="28" s="1"/>
  <c r="B1313" i="28" s="1"/>
  <c r="B1314" i="28" s="1"/>
  <c r="B1315" i="28" s="1"/>
  <c r="B1316" i="28" s="1"/>
  <c r="B1317" i="28" s="1"/>
  <c r="B1318" i="28" s="1"/>
  <c r="B1319" i="28" s="1"/>
  <c r="B1320" i="28" s="1"/>
  <c r="B1321" i="28" s="1"/>
  <c r="B1322" i="28" s="1"/>
  <c r="B1323" i="28" s="1"/>
  <c r="B1324" i="28" s="1"/>
  <c r="B1325" i="28" s="1"/>
  <c r="B1326" i="28" s="1"/>
  <c r="B1327" i="28" s="1"/>
  <c r="B1328" i="28" s="1"/>
  <c r="B1329" i="28" s="1"/>
  <c r="B1330" i="28" s="1"/>
  <c r="B1331" i="28" s="1"/>
  <c r="B1332" i="28" s="1"/>
  <c r="B1333" i="28" s="1"/>
  <c r="B1334" i="28" s="1"/>
  <c r="B1335" i="28" s="1"/>
  <c r="B1336" i="28" s="1"/>
  <c r="B1337" i="28" s="1"/>
  <c r="B1338" i="28" s="1"/>
  <c r="B1339" i="28" s="1"/>
  <c r="B1340" i="28" s="1"/>
  <c r="B1341" i="28" s="1"/>
  <c r="B1342" i="28" s="1"/>
  <c r="B1343" i="28" s="1"/>
  <c r="B1344" i="28" s="1"/>
  <c r="B1345" i="28" s="1"/>
  <c r="B1346" i="28" s="1"/>
  <c r="B1347" i="28" s="1"/>
  <c r="B1348" i="28" s="1"/>
  <c r="B1349" i="28" s="1"/>
  <c r="B1350" i="28" s="1"/>
  <c r="B1351" i="28" s="1"/>
  <c r="B1352" i="28" s="1"/>
  <c r="B1353" i="28" s="1"/>
  <c r="B1354" i="28" s="1"/>
  <c r="B1355" i="28" s="1"/>
  <c r="B1356" i="28" s="1"/>
  <c r="B1357" i="28" s="1"/>
  <c r="B1358" i="28" s="1"/>
  <c r="B1359" i="28" s="1"/>
  <c r="B1360" i="28" s="1"/>
  <c r="B1361" i="28" s="1"/>
  <c r="B1362" i="28" s="1"/>
  <c r="B1363" i="28" s="1"/>
  <c r="B1364" i="28" s="1"/>
  <c r="B1365" i="28" s="1"/>
  <c r="B1366" i="28" s="1"/>
  <c r="B1367" i="28" s="1"/>
  <c r="B1368" i="28" s="1"/>
  <c r="B1369" i="28" s="1"/>
  <c r="B1370" i="28" s="1"/>
  <c r="B1371" i="28" s="1"/>
  <c r="B1372" i="28" s="1"/>
  <c r="B1373" i="28" s="1"/>
  <c r="B1374" i="28" s="1"/>
  <c r="B1375" i="28" s="1"/>
  <c r="B1376" i="28" s="1"/>
  <c r="B1377" i="28" s="1"/>
  <c r="B1378" i="28" s="1"/>
  <c r="B1379" i="28" s="1"/>
  <c r="B1380" i="28" s="1"/>
  <c r="B1381" i="28" s="1"/>
  <c r="B1382" i="28" s="1"/>
  <c r="B1383" i="28" s="1"/>
  <c r="B1384" i="28" s="1"/>
  <c r="B1385" i="28" s="1"/>
  <c r="B1386" i="28" s="1"/>
  <c r="B1387" i="28" s="1"/>
  <c r="B1388" i="28" s="1"/>
  <c r="B1389" i="28" s="1"/>
  <c r="B1390" i="28" s="1"/>
  <c r="B1391" i="28" s="1"/>
  <c r="B1392" i="28" s="1"/>
  <c r="B1393" i="28" s="1"/>
  <c r="B1394" i="28" s="1"/>
  <c r="B1395" i="28" s="1"/>
  <c r="B1396" i="28" s="1"/>
  <c r="B1397" i="28" s="1"/>
  <c r="B1398" i="28" s="1"/>
  <c r="B1399" i="28" s="1"/>
  <c r="B1400" i="28" s="1"/>
  <c r="B1401" i="28" s="1"/>
  <c r="B1402" i="28" s="1"/>
  <c r="B1403" i="28" s="1"/>
  <c r="B1404" i="28" s="1"/>
  <c r="B1405" i="28" s="1"/>
  <c r="B1406" i="28" s="1"/>
  <c r="B1407" i="28" s="1"/>
  <c r="B1408" i="28" s="1"/>
  <c r="B1409" i="28" s="1"/>
  <c r="B1410" i="28" s="1"/>
  <c r="B1411" i="28" s="1"/>
  <c r="B1412" i="28" s="1"/>
  <c r="B1413" i="28" s="1"/>
  <c r="B1414" i="28" s="1"/>
  <c r="B1415" i="28" s="1"/>
  <c r="B1416" i="28" s="1"/>
  <c r="B1417" i="28" s="1"/>
  <c r="B1418" i="28" s="1"/>
  <c r="B1419" i="28" s="1"/>
  <c r="B1420" i="28" s="1"/>
  <c r="B1421" i="28" s="1"/>
  <c r="B1422" i="28" s="1"/>
  <c r="B1423" i="28" s="1"/>
  <c r="B1424" i="28" s="1"/>
  <c r="B1425" i="28" s="1"/>
  <c r="B1426" i="28" s="1"/>
  <c r="B1427" i="28" s="1"/>
  <c r="B1428" i="28" s="1"/>
  <c r="B1429" i="28" s="1"/>
  <c r="B1430" i="28" s="1"/>
  <c r="B1431" i="28" s="1"/>
  <c r="B1432" i="28" s="1"/>
  <c r="B1433" i="28" s="1"/>
  <c r="B1434" i="28" s="1"/>
  <c r="B1435" i="28" s="1"/>
  <c r="B1436" i="28" s="1"/>
  <c r="B1437" i="28" s="1"/>
  <c r="B1438" i="28" s="1"/>
  <c r="B1439" i="28" s="1"/>
  <c r="B1440" i="28" s="1"/>
  <c r="B1441" i="28" s="1"/>
  <c r="B1442" i="28" s="1"/>
  <c r="B1443" i="28" s="1"/>
  <c r="B1444" i="28" s="1"/>
  <c r="B1445" i="28" s="1"/>
  <c r="B1446" i="28" s="1"/>
  <c r="B1447" i="28" s="1"/>
  <c r="B1448" i="28" s="1"/>
  <c r="B1449" i="28" s="1"/>
  <c r="B1450" i="28" s="1"/>
  <c r="B1451" i="28" s="1"/>
  <c r="B1452" i="28" s="1"/>
  <c r="B1453" i="28" s="1"/>
  <c r="B1454" i="28" s="1"/>
  <c r="B1455" i="28" s="1"/>
  <c r="B1456" i="28" s="1"/>
  <c r="B1457" i="28" s="1"/>
  <c r="B1458" i="28" s="1"/>
  <c r="B1459" i="28" s="1"/>
  <c r="B1460" i="28" s="1"/>
  <c r="B1461" i="28" s="1"/>
  <c r="B1462" i="28" s="1"/>
  <c r="B1463" i="28" s="1"/>
  <c r="B1464" i="28" s="1"/>
  <c r="B1465" i="28" s="1"/>
  <c r="B1466" i="28" s="1"/>
  <c r="B1467" i="28" s="1"/>
  <c r="B1468" i="28" s="1"/>
  <c r="B1469" i="28" s="1"/>
  <c r="B1470" i="28" s="1"/>
  <c r="B1471" i="28" s="1"/>
  <c r="B1472" i="28" s="1"/>
  <c r="B1473" i="28" s="1"/>
  <c r="B1474" i="28" s="1"/>
  <c r="B1475" i="28" s="1"/>
  <c r="B1476" i="28" s="1"/>
  <c r="B1477" i="28" s="1"/>
  <c r="B1478" i="28" s="1"/>
  <c r="B1479" i="28" s="1"/>
  <c r="B1480" i="28" s="1"/>
  <c r="B1481" i="28" s="1"/>
  <c r="B1482" i="28" s="1"/>
  <c r="B1483" i="28" s="1"/>
  <c r="B1484" i="28" s="1"/>
  <c r="B1485" i="28" s="1"/>
  <c r="B1486" i="28" s="1"/>
  <c r="B1487" i="28" s="1"/>
  <c r="B1488" i="28" s="1"/>
  <c r="B1489" i="28" s="1"/>
  <c r="B1490" i="28" s="1"/>
  <c r="B1491" i="28" s="1"/>
  <c r="B1492" i="28" s="1"/>
  <c r="B1493" i="28" s="1"/>
  <c r="B1494" i="28" s="1"/>
  <c r="B1495" i="28" s="1"/>
  <c r="B1496" i="28" s="1"/>
  <c r="B1497" i="28" s="1"/>
  <c r="B1498" i="28" s="1"/>
  <c r="B1499" i="28" s="1"/>
  <c r="B1500" i="28" s="1"/>
  <c r="B1501" i="28" s="1"/>
  <c r="B1502" i="28" s="1"/>
  <c r="B1503" i="28" s="1"/>
  <c r="B1504" i="28" s="1"/>
  <c r="B1505" i="28" s="1"/>
  <c r="B1506" i="28" s="1"/>
  <c r="B1507" i="28" s="1"/>
  <c r="B1508" i="28" s="1"/>
  <c r="B1509" i="28" s="1"/>
  <c r="B1510" i="28" s="1"/>
  <c r="B1511" i="28" s="1"/>
  <c r="B1512" i="28" s="1"/>
  <c r="B1513" i="28" s="1"/>
  <c r="B1514" i="28" s="1"/>
  <c r="B1515" i="28" s="1"/>
  <c r="B1516" i="28" s="1"/>
  <c r="B1517" i="28" s="1"/>
  <c r="B1518" i="28" s="1"/>
  <c r="B1519" i="28" s="1"/>
  <c r="B1520" i="28" s="1"/>
  <c r="B1521" i="28" s="1"/>
  <c r="B1522" i="28" s="1"/>
  <c r="B1523" i="28" s="1"/>
  <c r="B1524" i="28" s="1"/>
  <c r="B1525" i="28" s="1"/>
  <c r="B1526" i="28" s="1"/>
  <c r="B1527" i="28" s="1"/>
  <c r="B1528" i="28" s="1"/>
  <c r="B1529" i="28" s="1"/>
  <c r="B1530" i="28" s="1"/>
  <c r="B1531" i="28" s="1"/>
  <c r="B1532" i="28" s="1"/>
  <c r="B1533" i="28" s="1"/>
  <c r="B1534" i="28" s="1"/>
  <c r="B1535" i="28" s="1"/>
  <c r="B1536" i="28" s="1"/>
  <c r="B1537" i="28" s="1"/>
  <c r="B1538" i="28" s="1"/>
  <c r="B1539" i="28" s="1"/>
  <c r="B1540" i="28" s="1"/>
  <c r="B1541" i="28" s="1"/>
  <c r="B1542" i="28" s="1"/>
  <c r="B1543" i="28" s="1"/>
  <c r="B1544" i="28" s="1"/>
  <c r="B1545" i="28" s="1"/>
  <c r="B1546" i="28" s="1"/>
  <c r="B1547" i="28" s="1"/>
  <c r="B1548" i="28" s="1"/>
  <c r="B1549" i="28" s="1"/>
  <c r="B1550" i="28" s="1"/>
  <c r="B1551" i="28" s="1"/>
  <c r="B1552" i="28" s="1"/>
  <c r="B1553" i="28" s="1"/>
  <c r="B1554" i="28" s="1"/>
  <c r="B1555" i="28" s="1"/>
  <c r="B1556" i="28" s="1"/>
  <c r="B1557" i="28" s="1"/>
  <c r="B1558" i="28" s="1"/>
  <c r="B1559" i="28" s="1"/>
  <c r="B1560" i="28" s="1"/>
  <c r="B1561" i="28" s="1"/>
  <c r="B1562" i="28" s="1"/>
  <c r="B1563" i="28" s="1"/>
  <c r="B1564" i="28" s="1"/>
  <c r="B1565" i="28" s="1"/>
  <c r="B1566" i="28" s="1"/>
  <c r="B1567" i="28" s="1"/>
  <c r="B1568" i="28" s="1"/>
  <c r="B1569" i="28" s="1"/>
  <c r="B1570" i="28" s="1"/>
  <c r="B1571" i="28" s="1"/>
  <c r="B1572" i="28" s="1"/>
  <c r="B1573" i="28" s="1"/>
  <c r="B1574" i="28" s="1"/>
  <c r="B1575" i="28" s="1"/>
  <c r="B1576" i="28" s="1"/>
  <c r="B1577" i="28" s="1"/>
  <c r="B1578" i="28" s="1"/>
  <c r="B1579" i="28" s="1"/>
  <c r="B1580" i="28" s="1"/>
  <c r="B1581" i="28" s="1"/>
  <c r="B1582" i="28" s="1"/>
  <c r="B1583" i="28" s="1"/>
  <c r="B1584" i="28" s="1"/>
  <c r="B1585" i="28" s="1"/>
  <c r="B1586" i="28" s="1"/>
  <c r="B1587" i="28" s="1"/>
  <c r="B1588" i="28" s="1"/>
  <c r="B1589" i="28" s="1"/>
  <c r="B1590" i="28" s="1"/>
  <c r="B1591" i="28" s="1"/>
  <c r="B1592" i="28" s="1"/>
  <c r="B1593" i="28" s="1"/>
  <c r="B1594" i="28" s="1"/>
  <c r="B1595" i="28" s="1"/>
  <c r="B1596" i="28" s="1"/>
  <c r="B1597" i="28" s="1"/>
  <c r="B1598" i="28" s="1"/>
  <c r="B1599" i="28" s="1"/>
  <c r="B1600" i="28" s="1"/>
  <c r="B1601" i="28" s="1"/>
  <c r="B1602" i="28" s="1"/>
  <c r="B1603" i="28" s="1"/>
  <c r="B1604" i="28" s="1"/>
  <c r="B1605" i="28" s="1"/>
  <c r="B1606" i="28" s="1"/>
  <c r="B1607" i="28" s="1"/>
  <c r="B1608" i="28" s="1"/>
  <c r="B1609" i="28" s="1"/>
  <c r="B1610" i="28" s="1"/>
  <c r="B1611" i="28" s="1"/>
  <c r="B1612" i="28" s="1"/>
  <c r="B1613" i="28" s="1"/>
  <c r="B1614" i="28" s="1"/>
  <c r="B1615" i="28" s="1"/>
  <c r="B1616" i="28" s="1"/>
  <c r="B1617" i="28" s="1"/>
  <c r="B1618" i="28" s="1"/>
  <c r="B1619" i="28" s="1"/>
  <c r="B1620" i="28" s="1"/>
  <c r="B1621" i="28" s="1"/>
  <c r="B1622" i="28" s="1"/>
  <c r="B1623" i="28" s="1"/>
  <c r="B1624" i="28" s="1"/>
  <c r="B1625" i="28" s="1"/>
  <c r="B1626" i="28" s="1"/>
  <c r="B1627" i="28" s="1"/>
  <c r="B1628" i="28" s="1"/>
  <c r="B1629" i="28" s="1"/>
  <c r="B1630" i="28" s="1"/>
  <c r="B1631" i="28" s="1"/>
  <c r="B1632" i="28" s="1"/>
  <c r="B1633" i="28" s="1"/>
  <c r="B1634" i="28" s="1"/>
  <c r="B1635" i="28" s="1"/>
  <c r="B1636" i="28" s="1"/>
  <c r="B1637" i="28" s="1"/>
  <c r="B1638" i="28" s="1"/>
  <c r="B1639" i="28" s="1"/>
  <c r="B1640" i="28" s="1"/>
  <c r="B1641" i="28" s="1"/>
  <c r="B1642" i="28" s="1"/>
  <c r="B1643" i="28" s="1"/>
  <c r="B1644" i="28" s="1"/>
  <c r="B1645" i="28" s="1"/>
  <c r="B1646" i="28" s="1"/>
  <c r="B1647" i="28" s="1"/>
  <c r="B1648" i="28" s="1"/>
  <c r="B1649" i="28" s="1"/>
  <c r="B1650" i="28" s="1"/>
  <c r="B1651" i="28" s="1"/>
  <c r="B1652" i="28" s="1"/>
  <c r="B1653" i="28" s="1"/>
  <c r="B1654" i="28" s="1"/>
  <c r="B1655" i="28" s="1"/>
  <c r="B1656" i="28" s="1"/>
  <c r="B1657" i="28" s="1"/>
  <c r="B1658" i="28" s="1"/>
  <c r="B1659" i="28" s="1"/>
  <c r="B1660" i="28" s="1"/>
  <c r="B1661" i="28" s="1"/>
  <c r="B1662" i="28" s="1"/>
  <c r="B1663" i="28" s="1"/>
  <c r="B1664" i="28" s="1"/>
  <c r="B1665" i="28" s="1"/>
  <c r="B1666" i="28" s="1"/>
  <c r="B1667" i="28" s="1"/>
  <c r="B1668" i="28" s="1"/>
  <c r="B1669" i="28" s="1"/>
  <c r="B1670" i="28" s="1"/>
  <c r="B1671" i="28" s="1"/>
  <c r="B1672" i="28" s="1"/>
  <c r="B1673" i="28" s="1"/>
  <c r="B1674" i="28" s="1"/>
  <c r="B1675" i="28" s="1"/>
  <c r="B1676" i="28" s="1"/>
  <c r="B1677" i="28" s="1"/>
  <c r="B1678" i="28" s="1"/>
  <c r="B1679" i="28" s="1"/>
  <c r="B1680" i="28" s="1"/>
  <c r="B1681" i="28" s="1"/>
  <c r="B1682" i="28" s="1"/>
  <c r="B1683" i="28" s="1"/>
  <c r="B1684" i="28" s="1"/>
  <c r="B1685" i="28" s="1"/>
  <c r="B1686" i="28" s="1"/>
  <c r="B1687" i="28" s="1"/>
  <c r="B1688" i="28" s="1"/>
  <c r="B1689" i="28" s="1"/>
  <c r="B1690" i="28" s="1"/>
  <c r="B1691" i="28" s="1"/>
  <c r="B1692" i="28" s="1"/>
  <c r="B1693" i="28" s="1"/>
  <c r="B1694" i="28" s="1"/>
  <c r="B1695" i="28" s="1"/>
  <c r="B1696" i="28" s="1"/>
  <c r="B1697" i="28" s="1"/>
  <c r="B1698" i="28" s="1"/>
  <c r="B1699" i="28" s="1"/>
  <c r="B1700" i="28" s="1"/>
  <c r="B1701" i="28" s="1"/>
  <c r="B1702" i="28" s="1"/>
  <c r="B1703" i="28" s="1"/>
  <c r="B1704" i="28" s="1"/>
  <c r="B1705" i="28" s="1"/>
  <c r="B1706" i="28" s="1"/>
  <c r="B1707" i="28" s="1"/>
  <c r="B1708" i="28" s="1"/>
  <c r="B1709" i="28" s="1"/>
  <c r="B1710" i="28" s="1"/>
  <c r="B1711" i="28" s="1"/>
  <c r="B1712" i="28" s="1"/>
  <c r="B1713" i="28" s="1"/>
  <c r="B1714" i="28" s="1"/>
  <c r="B1715" i="28" s="1"/>
  <c r="B1716" i="28" s="1"/>
  <c r="B1717" i="28" s="1"/>
  <c r="B1718" i="28" s="1"/>
  <c r="B1719" i="28" s="1"/>
  <c r="B1720" i="28" s="1"/>
  <c r="B1721" i="28" s="1"/>
  <c r="B1722" i="28" s="1"/>
  <c r="B1723" i="28" s="1"/>
  <c r="B1724" i="28" s="1"/>
  <c r="B1725" i="28" s="1"/>
  <c r="B1726" i="28" s="1"/>
  <c r="B1727" i="28" s="1"/>
  <c r="B1728" i="28" s="1"/>
  <c r="B1729" i="28" s="1"/>
  <c r="B1730" i="28" s="1"/>
  <c r="B1731" i="28" s="1"/>
  <c r="B1732" i="28" s="1"/>
  <c r="B1733" i="28" s="1"/>
  <c r="B1734" i="28" s="1"/>
  <c r="B1735" i="28" s="1"/>
  <c r="B1736" i="28" s="1"/>
  <c r="B1737" i="28" s="1"/>
  <c r="B1738" i="28" s="1"/>
  <c r="B1739" i="28" s="1"/>
  <c r="B1740" i="28" s="1"/>
  <c r="B1741" i="28" s="1"/>
  <c r="B1742" i="28" s="1"/>
  <c r="B1743" i="28" s="1"/>
  <c r="B1744" i="28" s="1"/>
  <c r="B1745" i="28" s="1"/>
  <c r="B1746" i="28" s="1"/>
  <c r="B1747" i="28" s="1"/>
  <c r="B1748" i="28" s="1"/>
  <c r="B1749" i="28" s="1"/>
  <c r="B1750" i="28" s="1"/>
  <c r="B1751" i="28" s="1"/>
  <c r="B1752" i="28" s="1"/>
  <c r="B1753" i="28" s="1"/>
  <c r="B1754" i="28" s="1"/>
  <c r="B1755" i="28" s="1"/>
  <c r="B1756" i="28" s="1"/>
  <c r="B1757" i="28" s="1"/>
  <c r="B1758" i="28" s="1"/>
  <c r="B1759" i="28" s="1"/>
  <c r="B1760" i="28" s="1"/>
  <c r="B1761" i="28" s="1"/>
  <c r="B1762" i="28" s="1"/>
  <c r="B1763" i="28" s="1"/>
  <c r="B1764" i="28" s="1"/>
  <c r="B1765" i="28" s="1"/>
  <c r="B1766" i="28" s="1"/>
  <c r="B1767" i="28" s="1"/>
  <c r="B1768" i="28" s="1"/>
  <c r="B1769" i="28" s="1"/>
  <c r="B1770" i="28" s="1"/>
  <c r="B1771" i="28" s="1"/>
  <c r="B1772" i="28" s="1"/>
  <c r="B1773" i="28" s="1"/>
  <c r="B1774" i="28" s="1"/>
  <c r="B1775" i="28" s="1"/>
  <c r="B1776" i="28" s="1"/>
  <c r="B1777" i="28" s="1"/>
  <c r="B1778" i="28" s="1"/>
  <c r="B1779" i="28" s="1"/>
  <c r="B1780" i="28" s="1"/>
  <c r="B1781" i="28" s="1"/>
  <c r="B1782" i="28" s="1"/>
  <c r="B1783" i="28" s="1"/>
  <c r="B1784" i="28" s="1"/>
  <c r="B1785" i="28" s="1"/>
  <c r="B1786" i="28" s="1"/>
  <c r="B1787" i="28" s="1"/>
  <c r="B1788" i="28" s="1"/>
  <c r="B1789" i="28" s="1"/>
  <c r="B1790" i="28" s="1"/>
  <c r="B1791" i="28" s="1"/>
  <c r="B1792" i="28" s="1"/>
  <c r="B1793" i="28" s="1"/>
  <c r="B1794" i="28" s="1"/>
  <c r="B1795" i="28" s="1"/>
  <c r="B1796" i="28" s="1"/>
  <c r="B1797" i="28" s="1"/>
  <c r="B1798" i="28" s="1"/>
  <c r="B1799" i="28" s="1"/>
  <c r="B1800" i="28" s="1"/>
  <c r="B1801" i="28" s="1"/>
  <c r="B1802" i="28" s="1"/>
  <c r="B1803" i="28" s="1"/>
  <c r="B1804" i="28" s="1"/>
  <c r="B1805" i="28" s="1"/>
  <c r="B1806" i="28" s="1"/>
  <c r="B1807" i="28" s="1"/>
  <c r="B1808" i="28" s="1"/>
  <c r="B1809" i="28" s="1"/>
  <c r="B1810" i="28" s="1"/>
  <c r="B1811" i="28" s="1"/>
  <c r="B1812" i="28" s="1"/>
  <c r="B1813" i="28" s="1"/>
  <c r="B1814" i="28" s="1"/>
  <c r="B1815" i="28" s="1"/>
  <c r="B1816" i="28" s="1"/>
  <c r="B1817" i="28" s="1"/>
  <c r="B1818" i="28" s="1"/>
  <c r="B1819" i="28" s="1"/>
  <c r="B1820" i="28" s="1"/>
  <c r="B1821" i="28" s="1"/>
  <c r="B1822" i="28" s="1"/>
  <c r="B1823" i="28" s="1"/>
  <c r="B1824" i="28" s="1"/>
  <c r="B1825" i="28" s="1"/>
  <c r="B1826" i="28" s="1"/>
  <c r="B1827" i="28" s="1"/>
  <c r="B1828" i="28" s="1"/>
  <c r="B1829" i="28" s="1"/>
  <c r="B1830" i="28" s="1"/>
  <c r="B1831" i="28" s="1"/>
  <c r="B1832" i="28" s="1"/>
  <c r="B1833" i="28" s="1"/>
  <c r="B1834" i="28" s="1"/>
  <c r="B1835" i="28" s="1"/>
  <c r="B1836" i="28" s="1"/>
  <c r="B1837" i="28" s="1"/>
  <c r="B1838" i="28" s="1"/>
  <c r="B1839" i="28" s="1"/>
  <c r="B1840" i="28" s="1"/>
  <c r="B1841" i="28" s="1"/>
  <c r="B1842" i="28" s="1"/>
  <c r="B1843" i="28" s="1"/>
  <c r="B1844" i="28" s="1"/>
  <c r="B1845" i="28" s="1"/>
  <c r="B1846" i="28" s="1"/>
  <c r="B1847" i="28" s="1"/>
  <c r="B1848" i="28" s="1"/>
  <c r="B1849" i="28" s="1"/>
  <c r="B1850" i="28" s="1"/>
  <c r="B1851" i="28" s="1"/>
  <c r="B1852" i="28" s="1"/>
  <c r="B1853" i="28" s="1"/>
  <c r="B1854" i="28" s="1"/>
  <c r="B1855" i="28" s="1"/>
  <c r="B1856" i="28" s="1"/>
  <c r="B1857" i="28" s="1"/>
  <c r="B1858" i="28" s="1"/>
  <c r="B1859" i="28" s="1"/>
  <c r="B1860" i="28" s="1"/>
  <c r="B1861" i="28" s="1"/>
  <c r="B1862" i="28" s="1"/>
  <c r="B1863" i="28" s="1"/>
  <c r="B1864" i="28" s="1"/>
  <c r="B1865" i="28" s="1"/>
  <c r="B1866" i="28" s="1"/>
  <c r="B1867" i="28" s="1"/>
  <c r="B1868" i="28" s="1"/>
  <c r="B1869" i="28" s="1"/>
  <c r="B1870" i="28" s="1"/>
  <c r="B1871" i="28" s="1"/>
  <c r="B1872" i="28" s="1"/>
  <c r="B1873" i="28" s="1"/>
  <c r="B1874" i="28" s="1"/>
  <c r="B1875" i="28" s="1"/>
  <c r="B1876" i="28" s="1"/>
  <c r="B1877" i="28" s="1"/>
  <c r="B1878" i="28" s="1"/>
  <c r="B1879" i="28" s="1"/>
  <c r="B1880" i="28" s="1"/>
  <c r="B1881" i="28" s="1"/>
  <c r="B1882" i="28" s="1"/>
  <c r="B1883" i="28" s="1"/>
  <c r="B1884" i="28" s="1"/>
  <c r="B1885" i="28" s="1"/>
  <c r="B1886" i="28" s="1"/>
  <c r="B1887" i="28" s="1"/>
  <c r="B1888" i="28" s="1"/>
  <c r="B1889" i="28" s="1"/>
  <c r="B1890" i="28" s="1"/>
  <c r="B1891" i="28" s="1"/>
  <c r="B1892" i="28" s="1"/>
  <c r="B1893" i="28" s="1"/>
  <c r="B1894" i="28" s="1"/>
  <c r="B1895" i="28" s="1"/>
  <c r="B1896" i="28" s="1"/>
  <c r="B1897" i="28" s="1"/>
  <c r="B1898" i="28" s="1"/>
  <c r="B1899" i="28" s="1"/>
  <c r="B1900" i="28" s="1"/>
  <c r="B1901" i="28" s="1"/>
  <c r="B1902" i="28" s="1"/>
  <c r="B1903" i="28" s="1"/>
  <c r="B1904" i="28" s="1"/>
  <c r="B1905" i="28" s="1"/>
  <c r="B1906" i="28" s="1"/>
  <c r="B1907" i="28" s="1"/>
  <c r="B1908" i="28" s="1"/>
  <c r="B1909" i="28" s="1"/>
  <c r="B1910" i="28" s="1"/>
  <c r="B1911" i="28" s="1"/>
  <c r="B1912" i="28" s="1"/>
  <c r="B1913" i="28" s="1"/>
  <c r="B1914" i="28" s="1"/>
  <c r="B1915" i="28" s="1"/>
  <c r="B1916" i="28" s="1"/>
  <c r="B1917" i="28" s="1"/>
  <c r="B1918" i="28" s="1"/>
  <c r="B1919" i="28" s="1"/>
  <c r="B1920" i="28" s="1"/>
  <c r="B1921" i="28" s="1"/>
  <c r="B1922" i="28" s="1"/>
  <c r="B1923" i="28" s="1"/>
  <c r="B1924" i="28" s="1"/>
  <c r="B1925" i="28" s="1"/>
  <c r="B1926" i="28" s="1"/>
  <c r="B1927" i="28" s="1"/>
  <c r="B1928" i="28" s="1"/>
  <c r="B1929" i="28" s="1"/>
  <c r="B1930" i="28" s="1"/>
  <c r="B1931" i="28" s="1"/>
  <c r="B1932" i="28" s="1"/>
  <c r="B1933" i="28" s="1"/>
  <c r="B1934" i="28" s="1"/>
  <c r="B1935" i="28" s="1"/>
  <c r="B1936" i="28" s="1"/>
  <c r="B1937" i="28" s="1"/>
  <c r="B1938" i="28" s="1"/>
  <c r="B1939" i="28" s="1"/>
  <c r="B1940" i="28" s="1"/>
  <c r="B1941" i="28" s="1"/>
  <c r="B1942" i="28" s="1"/>
  <c r="B1943" i="28" s="1"/>
  <c r="B1944" i="28" s="1"/>
  <c r="B1945" i="28" s="1"/>
  <c r="B1946" i="28" s="1"/>
  <c r="B1947" i="28" s="1"/>
  <c r="B1948" i="28" s="1"/>
  <c r="B1949" i="28" s="1"/>
  <c r="B1950" i="28" s="1"/>
  <c r="B1951" i="28" s="1"/>
  <c r="B1952" i="28" s="1"/>
  <c r="B1953" i="28" s="1"/>
  <c r="B1954" i="28" s="1"/>
  <c r="B1955" i="28" s="1"/>
  <c r="B1956" i="28" s="1"/>
  <c r="B1957" i="28" s="1"/>
  <c r="B1958" i="28" s="1"/>
  <c r="B1959" i="28" s="1"/>
  <c r="B1960" i="28" s="1"/>
  <c r="B1961" i="28" s="1"/>
  <c r="B1962" i="28" s="1"/>
  <c r="B1963" i="28" s="1"/>
  <c r="B1964" i="28" s="1"/>
  <c r="B1965" i="28" s="1"/>
  <c r="B1966" i="28" s="1"/>
  <c r="B1967" i="28" s="1"/>
  <c r="B1968" i="28" s="1"/>
  <c r="B1969" i="28" s="1"/>
  <c r="B1970" i="28" s="1"/>
  <c r="B1971" i="28" s="1"/>
  <c r="B1972" i="28" s="1"/>
  <c r="B1973" i="28" s="1"/>
  <c r="B1974" i="28" s="1"/>
  <c r="B1975" i="28" s="1"/>
  <c r="B1976" i="28" s="1"/>
  <c r="B1977" i="28" s="1"/>
  <c r="B1978" i="28" s="1"/>
  <c r="B1979" i="28" s="1"/>
  <c r="B1980" i="28" s="1"/>
  <c r="B1981" i="28" s="1"/>
  <c r="B1982" i="28" s="1"/>
  <c r="B1983" i="28" s="1"/>
  <c r="B1984" i="28" s="1"/>
  <c r="B1985" i="28" s="1"/>
  <c r="B1986" i="28" s="1"/>
  <c r="B1987" i="28" s="1"/>
  <c r="B1988" i="28" s="1"/>
  <c r="B1989" i="28" s="1"/>
  <c r="B1990" i="28" s="1"/>
  <c r="B1991" i="28" s="1"/>
  <c r="B1992" i="28" s="1"/>
  <c r="B1993" i="28" s="1"/>
  <c r="B1994" i="28" s="1"/>
  <c r="B1995" i="28" s="1"/>
  <c r="B1996" i="28" s="1"/>
  <c r="B1997" i="28" s="1"/>
  <c r="B1998" i="28" s="1"/>
  <c r="B1999" i="28" s="1"/>
  <c r="B2000" i="28" s="1"/>
  <c r="B2001" i="28" s="1"/>
  <c r="B2002" i="28" s="1"/>
  <c r="B2003" i="28" s="1"/>
  <c r="B2004" i="28" s="1"/>
  <c r="B2005" i="28" s="1"/>
  <c r="B2006" i="28" s="1"/>
  <c r="B2007" i="28" s="1"/>
  <c r="B2008" i="28" s="1"/>
  <c r="B2009" i="28" s="1"/>
  <c r="B2010" i="28" s="1"/>
  <c r="B2011" i="28" s="1"/>
  <c r="B2012" i="28" s="1"/>
  <c r="B2013" i="28" s="1"/>
  <c r="B2014" i="28" s="1"/>
  <c r="B2015" i="28" s="1"/>
  <c r="B2016" i="28" s="1"/>
  <c r="B2017" i="28" s="1"/>
  <c r="B2018" i="28" s="1"/>
  <c r="B2019" i="28" s="1"/>
  <c r="B2020" i="28" s="1"/>
  <c r="B2021" i="28" s="1"/>
  <c r="B2022" i="28" s="1"/>
  <c r="B2023" i="28" s="1"/>
  <c r="B2024" i="28" s="1"/>
  <c r="B2025" i="28" s="1"/>
  <c r="B2026" i="28" s="1"/>
  <c r="B2027" i="28" s="1"/>
  <c r="B2028" i="28" s="1"/>
  <c r="B2029" i="28" s="1"/>
  <c r="B2030" i="28" s="1"/>
  <c r="B2031" i="28" s="1"/>
  <c r="B2032" i="28" s="1"/>
  <c r="B2033" i="28" s="1"/>
  <c r="B2034" i="28" s="1"/>
  <c r="B2035" i="28" s="1"/>
  <c r="B2036" i="28" s="1"/>
  <c r="B2037" i="28" s="1"/>
  <c r="B2038" i="28" s="1"/>
  <c r="B2039" i="28" s="1"/>
  <c r="B2040" i="28" s="1"/>
  <c r="B2041" i="28" s="1"/>
  <c r="B2042" i="28" s="1"/>
  <c r="B2043" i="28" s="1"/>
  <c r="B2044" i="28" s="1"/>
  <c r="B2045" i="28" s="1"/>
  <c r="B2046" i="28" s="1"/>
  <c r="B2047" i="28" s="1"/>
  <c r="B2048" i="28" s="1"/>
  <c r="B2049" i="28" s="1"/>
  <c r="B2050" i="28" s="1"/>
  <c r="B2051" i="28" s="1"/>
  <c r="B2052" i="28" s="1"/>
  <c r="B2053" i="28" s="1"/>
  <c r="B2054" i="28" s="1"/>
  <c r="B2055" i="28" s="1"/>
  <c r="B2056" i="28" s="1"/>
  <c r="B2057" i="28" s="1"/>
  <c r="B2058" i="28" s="1"/>
  <c r="B2059" i="28" s="1"/>
  <c r="B2060" i="28" s="1"/>
  <c r="B2061" i="28" s="1"/>
  <c r="B2062" i="28" s="1"/>
  <c r="B2063" i="28" s="1"/>
  <c r="B2064" i="28" s="1"/>
  <c r="B2065" i="28" s="1"/>
  <c r="B2066" i="28" s="1"/>
  <c r="B2067" i="28" s="1"/>
  <c r="B2068" i="28" s="1"/>
  <c r="B2069" i="28" s="1"/>
  <c r="B2070" i="28" s="1"/>
  <c r="B2071" i="28" s="1"/>
  <c r="B2072" i="28" s="1"/>
  <c r="B2073" i="28" s="1"/>
  <c r="B2074" i="28" s="1"/>
  <c r="B2075" i="28" s="1"/>
  <c r="B2076" i="28" s="1"/>
  <c r="B2077" i="28" s="1"/>
  <c r="B2078" i="28" s="1"/>
  <c r="B2079" i="28" s="1"/>
  <c r="B2080" i="28" s="1"/>
  <c r="B2081" i="28" s="1"/>
  <c r="B2082" i="28" s="1"/>
  <c r="B2083" i="28" s="1"/>
  <c r="B2084" i="28" s="1"/>
  <c r="B2085" i="28" s="1"/>
  <c r="B2086" i="28" s="1"/>
  <c r="B2087" i="28" s="1"/>
  <c r="B2088" i="28" s="1"/>
  <c r="B2089" i="28" s="1"/>
  <c r="B2090" i="28" s="1"/>
  <c r="B2091" i="28" s="1"/>
  <c r="B2092" i="28" s="1"/>
  <c r="B2093" i="28" s="1"/>
  <c r="B2094" i="28" s="1"/>
  <c r="B2095" i="28" s="1"/>
  <c r="B2096" i="28" s="1"/>
  <c r="B2097" i="28" s="1"/>
  <c r="B2098" i="28" s="1"/>
  <c r="B2099" i="28" s="1"/>
  <c r="B2100" i="28" s="1"/>
  <c r="B2101" i="28" s="1"/>
  <c r="B2102" i="28" s="1"/>
  <c r="B2103" i="28" s="1"/>
  <c r="B2104" i="28" s="1"/>
  <c r="B2105" i="28" s="1"/>
  <c r="B2106" i="28" s="1"/>
  <c r="B2107" i="28" s="1"/>
  <c r="B2108" i="28" s="1"/>
  <c r="B2109" i="28" s="1"/>
  <c r="B2110" i="28" s="1"/>
  <c r="B2111" i="28" s="1"/>
  <c r="B2112" i="28" s="1"/>
  <c r="B2113" i="28" s="1"/>
  <c r="B2114" i="28" s="1"/>
  <c r="B2115" i="28" s="1"/>
  <c r="B2116" i="28" s="1"/>
  <c r="B2117" i="28" s="1"/>
  <c r="B2118" i="28" s="1"/>
  <c r="B2119" i="28" s="1"/>
  <c r="B2120" i="28" s="1"/>
  <c r="B2121" i="28" s="1"/>
  <c r="B2122" i="28" s="1"/>
  <c r="B2123" i="28" s="1"/>
  <c r="B2124" i="28" s="1"/>
  <c r="B2125" i="28" s="1"/>
  <c r="B2126" i="28" s="1"/>
  <c r="B2127" i="28" s="1"/>
  <c r="B2128" i="28" s="1"/>
  <c r="B2129" i="28" s="1"/>
  <c r="B2130" i="28" s="1"/>
  <c r="B2131" i="28" s="1"/>
  <c r="B2132" i="28" s="1"/>
  <c r="B2133" i="28" s="1"/>
  <c r="B2134" i="28" s="1"/>
  <c r="B2135" i="28" s="1"/>
  <c r="B2136" i="28" s="1"/>
  <c r="B2137" i="28" s="1"/>
  <c r="B2138" i="28" s="1"/>
  <c r="B2139" i="28" s="1"/>
  <c r="B2140" i="28" s="1"/>
  <c r="B2141" i="28" s="1"/>
  <c r="B2142" i="28" s="1"/>
  <c r="B2143" i="28" s="1"/>
  <c r="B2144" i="28" s="1"/>
  <c r="B2145" i="28" s="1"/>
  <c r="B2146" i="28" s="1"/>
  <c r="B2147" i="28" s="1"/>
  <c r="B2148" i="28" s="1"/>
  <c r="B2149" i="28" s="1"/>
  <c r="B2150" i="28" s="1"/>
  <c r="B2151" i="28" s="1"/>
  <c r="B2152" i="28" s="1"/>
  <c r="B2153" i="28" s="1"/>
  <c r="B2154" i="28" s="1"/>
  <c r="B2155" i="28" s="1"/>
  <c r="B2156" i="28" s="1"/>
  <c r="B2157" i="28" s="1"/>
  <c r="B2158" i="28" s="1"/>
  <c r="B2159" i="28" s="1"/>
  <c r="B2160" i="28" s="1"/>
  <c r="B2161" i="28" s="1"/>
  <c r="B2162" i="28" s="1"/>
  <c r="B2163" i="28" s="1"/>
  <c r="B2164" i="28" s="1"/>
  <c r="B2165" i="28" s="1"/>
  <c r="B2166" i="28" s="1"/>
  <c r="B2167" i="28" s="1"/>
  <c r="B2168" i="28" s="1"/>
  <c r="B2169" i="28" s="1"/>
  <c r="B2170" i="28" s="1"/>
  <c r="B2171" i="28" s="1"/>
  <c r="B2172" i="28" s="1"/>
  <c r="B2173" i="28" s="1"/>
  <c r="B2174" i="28" s="1"/>
  <c r="B2175" i="28" s="1"/>
  <c r="B2176" i="28" s="1"/>
  <c r="B2177" i="28" s="1"/>
  <c r="B2178" i="28" s="1"/>
  <c r="B2179" i="28" s="1"/>
  <c r="B2180" i="28" s="1"/>
  <c r="B2181" i="28" s="1"/>
  <c r="B2182" i="28" s="1"/>
  <c r="B2183" i="28" s="1"/>
  <c r="B2184" i="28" s="1"/>
  <c r="B2185" i="28" s="1"/>
  <c r="B2186" i="28" s="1"/>
  <c r="B2187" i="28" s="1"/>
  <c r="B2188" i="28" s="1"/>
  <c r="B2189" i="28" s="1"/>
  <c r="B2190" i="28" s="1"/>
  <c r="B2191" i="28" s="1"/>
  <c r="B2192" i="28" s="1"/>
  <c r="B2193" i="28" s="1"/>
  <c r="B2194" i="28" s="1"/>
  <c r="B2195" i="28" s="1"/>
  <c r="B2196" i="28" s="1"/>
  <c r="B2197" i="28" s="1"/>
  <c r="B2198" i="28" s="1"/>
  <c r="B2199" i="28" s="1"/>
  <c r="B2200" i="28" s="1"/>
  <c r="B2201" i="28" s="1"/>
  <c r="B2202" i="28" s="1"/>
  <c r="B2203" i="28" s="1"/>
  <c r="B2204" i="28" s="1"/>
  <c r="B2205" i="28" s="1"/>
  <c r="B2206" i="28" s="1"/>
  <c r="B2207" i="28" s="1"/>
  <c r="B2208" i="28" s="1"/>
  <c r="B2209" i="28" s="1"/>
  <c r="B2210" i="28" s="1"/>
  <c r="B2211" i="28" s="1"/>
  <c r="B2212" i="28" s="1"/>
  <c r="B2213" i="28" s="1"/>
  <c r="B2214" i="28" s="1"/>
  <c r="B2215" i="28" s="1"/>
  <c r="B2216" i="28" s="1"/>
  <c r="B2217" i="28" s="1"/>
  <c r="B2218" i="28" s="1"/>
  <c r="B2219" i="28" s="1"/>
  <c r="B2220" i="28" s="1"/>
  <c r="B2221" i="28" s="1"/>
  <c r="B2222" i="28" s="1"/>
  <c r="B2223" i="28" s="1"/>
  <c r="B2224" i="28" s="1"/>
  <c r="B2225" i="28" s="1"/>
  <c r="B2226" i="28" s="1"/>
  <c r="B2227" i="28" s="1"/>
  <c r="B2228" i="28" s="1"/>
  <c r="B2229" i="28" s="1"/>
  <c r="B2230" i="28" s="1"/>
  <c r="B2231" i="28" s="1"/>
  <c r="B2232" i="28" s="1"/>
  <c r="B2233" i="28" s="1"/>
  <c r="B2234" i="28" s="1"/>
  <c r="B2235" i="28" s="1"/>
  <c r="B2236" i="28" s="1"/>
  <c r="B2237" i="28" s="1"/>
  <c r="B2238" i="28" s="1"/>
  <c r="B2239" i="28" s="1"/>
  <c r="B2240" i="28" s="1"/>
  <c r="B2241" i="28" s="1"/>
  <c r="B2242" i="28" s="1"/>
  <c r="B2243" i="28" s="1"/>
  <c r="B2244" i="28" s="1"/>
  <c r="B2245" i="28" s="1"/>
  <c r="B2246" i="28" s="1"/>
  <c r="B2247" i="28" s="1"/>
  <c r="B2248" i="28" s="1"/>
  <c r="B2249" i="28" s="1"/>
  <c r="B2250" i="28" s="1"/>
  <c r="B2251" i="28" s="1"/>
  <c r="B2252" i="28" s="1"/>
  <c r="B2253" i="28" s="1"/>
  <c r="B2254" i="28" s="1"/>
  <c r="B2255" i="28" s="1"/>
  <c r="B2256" i="28" s="1"/>
  <c r="B2257" i="28" s="1"/>
  <c r="B2258" i="28" s="1"/>
  <c r="B2259" i="28" s="1"/>
  <c r="B2260" i="28" s="1"/>
  <c r="B2261" i="28" s="1"/>
  <c r="B2262" i="28" s="1"/>
  <c r="B2263" i="28" s="1"/>
  <c r="B2264" i="28" s="1"/>
  <c r="B2265" i="28" s="1"/>
  <c r="B2266" i="28" s="1"/>
  <c r="B2267" i="28" s="1"/>
  <c r="B2268" i="28" s="1"/>
  <c r="B2269" i="28" s="1"/>
  <c r="B2270" i="28" s="1"/>
  <c r="B2271" i="28" s="1"/>
  <c r="B2272" i="28" s="1"/>
  <c r="B2273" i="28" s="1"/>
  <c r="B2274" i="28" s="1"/>
  <c r="B2275" i="28" s="1"/>
  <c r="B2276" i="28" s="1"/>
  <c r="B2277" i="28" s="1"/>
  <c r="B2278" i="28" s="1"/>
  <c r="B2279" i="28" s="1"/>
  <c r="B2280" i="28" s="1"/>
  <c r="B2281" i="28" s="1"/>
  <c r="B2282" i="28" s="1"/>
  <c r="B2283" i="28" s="1"/>
  <c r="B2284" i="28" s="1"/>
  <c r="B2285" i="28" s="1"/>
  <c r="B2286" i="28" s="1"/>
  <c r="B2287" i="28" s="1"/>
  <c r="B2288" i="28" s="1"/>
  <c r="B2289" i="28" s="1"/>
  <c r="B2290" i="28" s="1"/>
  <c r="B2291" i="28" s="1"/>
  <c r="B2292" i="28" s="1"/>
  <c r="B2293" i="28" s="1"/>
  <c r="B2294" i="28" s="1"/>
  <c r="B2295" i="28" s="1"/>
  <c r="B2296" i="28" s="1"/>
  <c r="B2297" i="28" s="1"/>
  <c r="B2298" i="28" s="1"/>
  <c r="B2299" i="28" s="1"/>
  <c r="B2300" i="28" s="1"/>
  <c r="B2301" i="28" s="1"/>
  <c r="B2302" i="28" s="1"/>
  <c r="B2303" i="28" s="1"/>
  <c r="B2304" i="28" s="1"/>
  <c r="B2305" i="28" s="1"/>
  <c r="B2306" i="28" s="1"/>
  <c r="B2307" i="28" s="1"/>
  <c r="B2308" i="28" s="1"/>
  <c r="B2309" i="28" s="1"/>
  <c r="B2310" i="28" s="1"/>
  <c r="B2311" i="28" s="1"/>
  <c r="B2312" i="28" s="1"/>
  <c r="B2313" i="28" s="1"/>
  <c r="B2314" i="28" s="1"/>
  <c r="B2315" i="28" s="1"/>
  <c r="B2316" i="28" s="1"/>
  <c r="B2317" i="28" s="1"/>
  <c r="B2318" i="28" s="1"/>
  <c r="B2319" i="28" s="1"/>
  <c r="B2320" i="28" s="1"/>
  <c r="B2321" i="28" s="1"/>
  <c r="B2322" i="28" s="1"/>
  <c r="B2323" i="28" s="1"/>
  <c r="B2324" i="28" s="1"/>
  <c r="B2325" i="28" s="1"/>
  <c r="B2326" i="28" s="1"/>
  <c r="B2327" i="28" s="1"/>
  <c r="B2328" i="28" s="1"/>
  <c r="B2329" i="28" s="1"/>
  <c r="B2330" i="28" s="1"/>
  <c r="B2331" i="28" s="1"/>
  <c r="B2332" i="28" s="1"/>
  <c r="B2333" i="28" s="1"/>
  <c r="B2334" i="28" s="1"/>
  <c r="B2335" i="28" s="1"/>
  <c r="B2336" i="28" s="1"/>
  <c r="B2337" i="28" s="1"/>
  <c r="B2338" i="28" s="1"/>
  <c r="B2339" i="28" s="1"/>
  <c r="B2340" i="28" s="1"/>
  <c r="B2341" i="28" s="1"/>
  <c r="B2342" i="28" s="1"/>
  <c r="B2343" i="28" s="1"/>
  <c r="B2344" i="28" s="1"/>
  <c r="B2345" i="28" s="1"/>
  <c r="B2346" i="28" s="1"/>
  <c r="B2347" i="28" s="1"/>
  <c r="B2348" i="28" s="1"/>
  <c r="B2349" i="28" s="1"/>
  <c r="B2350" i="28" s="1"/>
  <c r="B2351" i="28" s="1"/>
  <c r="B2352" i="28" s="1"/>
  <c r="B2353" i="28" s="1"/>
  <c r="B2354" i="28" s="1"/>
  <c r="B2355" i="28" s="1"/>
  <c r="B2356" i="28" s="1"/>
  <c r="B2357" i="28" s="1"/>
  <c r="B2358" i="28" s="1"/>
  <c r="B2359" i="28" s="1"/>
  <c r="B2360" i="28" s="1"/>
  <c r="B2361" i="28" s="1"/>
  <c r="B2362" i="28" s="1"/>
  <c r="B2363" i="28" s="1"/>
  <c r="B2364" i="28" s="1"/>
  <c r="B2365" i="28" s="1"/>
  <c r="B2366" i="28" s="1"/>
  <c r="B2367" i="28" s="1"/>
  <c r="B2368" i="28" s="1"/>
  <c r="B2369" i="28" s="1"/>
  <c r="B2370" i="28" s="1"/>
  <c r="B2371" i="28" s="1"/>
  <c r="B2372" i="28" s="1"/>
  <c r="B2373" i="28" s="1"/>
  <c r="B2374" i="28" s="1"/>
  <c r="B2375" i="28" s="1"/>
  <c r="B2376" i="28" s="1"/>
  <c r="B2377" i="28" s="1"/>
  <c r="B2378" i="28" s="1"/>
  <c r="B2379" i="28" s="1"/>
  <c r="B2380" i="28" s="1"/>
  <c r="B2381" i="28" s="1"/>
  <c r="B2382" i="28" s="1"/>
  <c r="B2383" i="28" s="1"/>
  <c r="B2384" i="28" s="1"/>
  <c r="B2385" i="28" s="1"/>
  <c r="B2386" i="28" s="1"/>
  <c r="B2387" i="28" s="1"/>
  <c r="B2388" i="28" s="1"/>
  <c r="B2389" i="28" s="1"/>
  <c r="B2390" i="28" s="1"/>
  <c r="B2391" i="28" s="1"/>
  <c r="B2392" i="28" s="1"/>
  <c r="B2393" i="28" s="1"/>
  <c r="B2394" i="28" s="1"/>
  <c r="B2395" i="28" s="1"/>
  <c r="B2396" i="28" s="1"/>
  <c r="B2397" i="28" s="1"/>
  <c r="B2398" i="28" s="1"/>
  <c r="B2399" i="28" s="1"/>
  <c r="B2400" i="28" s="1"/>
  <c r="B2401" i="28" s="1"/>
  <c r="B2402" i="28" s="1"/>
  <c r="B2403" i="28" s="1"/>
  <c r="B2404" i="28" s="1"/>
  <c r="B2405" i="28" s="1"/>
  <c r="B2406" i="28" s="1"/>
  <c r="B2407" i="28" s="1"/>
  <c r="B2408" i="28" s="1"/>
  <c r="B2409" i="28" s="1"/>
  <c r="B2410" i="28" s="1"/>
  <c r="B2411" i="28" s="1"/>
  <c r="B2412" i="28" s="1"/>
  <c r="B2413" i="28" s="1"/>
  <c r="B2414" i="28" s="1"/>
  <c r="B2415" i="28" s="1"/>
  <c r="B2416" i="28" s="1"/>
  <c r="B2417" i="28" s="1"/>
  <c r="B2418" i="28" s="1"/>
  <c r="B2419" i="28" s="1"/>
  <c r="B2420" i="28" s="1"/>
  <c r="B2421" i="28" s="1"/>
  <c r="B2422" i="28" s="1"/>
  <c r="B2423" i="28" s="1"/>
  <c r="B2424" i="28" s="1"/>
  <c r="B2425" i="28" s="1"/>
  <c r="B2426" i="28" s="1"/>
  <c r="B2427" i="28" s="1"/>
  <c r="B2428" i="28" s="1"/>
  <c r="B2429" i="28" s="1"/>
  <c r="B2430" i="28" s="1"/>
  <c r="B2431" i="28" s="1"/>
  <c r="B2432" i="28" s="1"/>
  <c r="B2433" i="28" s="1"/>
  <c r="B2434" i="28" s="1"/>
  <c r="B2435" i="28" s="1"/>
  <c r="B2436" i="28" s="1"/>
  <c r="B2437" i="28" s="1"/>
  <c r="B2438" i="28" s="1"/>
  <c r="B2439" i="28" s="1"/>
  <c r="B2440" i="28" s="1"/>
  <c r="B2441" i="28" s="1"/>
  <c r="B2442" i="28" s="1"/>
  <c r="B2443" i="28" s="1"/>
  <c r="B2444" i="28" s="1"/>
  <c r="B2445" i="28" s="1"/>
  <c r="B2446" i="28" s="1"/>
  <c r="B2447" i="28" s="1"/>
  <c r="B2448" i="28" s="1"/>
  <c r="B2449" i="28" s="1"/>
  <c r="B2450" i="28" s="1"/>
  <c r="B2451" i="28" s="1"/>
  <c r="B2452" i="28" s="1"/>
  <c r="B2453" i="28" s="1"/>
  <c r="B2454" i="28" s="1"/>
  <c r="B2455" i="28" s="1"/>
  <c r="B2456" i="28" s="1"/>
  <c r="B2457" i="28" s="1"/>
  <c r="B2458" i="28" s="1"/>
  <c r="B2459" i="28" s="1"/>
  <c r="B2460" i="28" s="1"/>
  <c r="B2461" i="28" s="1"/>
  <c r="B2462" i="28" s="1"/>
  <c r="B2463" i="28" s="1"/>
  <c r="B2464" i="28" s="1"/>
  <c r="B2465" i="28" s="1"/>
  <c r="B2466" i="28" s="1"/>
  <c r="B2467" i="28" s="1"/>
  <c r="B2468" i="28" s="1"/>
  <c r="B2469" i="28" s="1"/>
  <c r="B2470" i="28" s="1"/>
  <c r="B2471" i="28" s="1"/>
  <c r="B2472" i="28" s="1"/>
  <c r="B2473" i="28" s="1"/>
  <c r="B2474" i="28" s="1"/>
  <c r="B2475" i="28" s="1"/>
  <c r="B2476" i="28" s="1"/>
  <c r="B2477" i="28" s="1"/>
  <c r="B2478" i="28" s="1"/>
  <c r="B2479" i="28" s="1"/>
  <c r="B2480" i="28" s="1"/>
  <c r="B2481" i="28" s="1"/>
  <c r="B2482" i="28" s="1"/>
  <c r="B2483" i="28" s="1"/>
  <c r="B2484" i="28" s="1"/>
  <c r="B2485" i="28" s="1"/>
  <c r="B2486" i="28" s="1"/>
  <c r="B2487" i="28" s="1"/>
  <c r="B2488" i="28" s="1"/>
  <c r="B2489" i="28" s="1"/>
  <c r="B2490" i="28" s="1"/>
  <c r="B2491" i="28" s="1"/>
  <c r="B2492" i="28" s="1"/>
  <c r="B2493" i="28" s="1"/>
  <c r="B2494" i="28" s="1"/>
  <c r="B2495" i="28" s="1"/>
  <c r="B2496" i="28" s="1"/>
  <c r="B2497" i="28" s="1"/>
  <c r="B2498" i="28" s="1"/>
  <c r="B2499" i="28" s="1"/>
  <c r="B2500" i="28" s="1"/>
  <c r="B2501" i="28" s="1"/>
  <c r="B2502" i="28" s="1"/>
  <c r="B2503" i="28" s="1"/>
  <c r="B2504" i="28" s="1"/>
  <c r="B2505" i="28" s="1"/>
  <c r="B2506" i="28" s="1"/>
  <c r="B2507" i="28" s="1"/>
  <c r="B2508" i="28" s="1"/>
  <c r="B2509" i="28" s="1"/>
  <c r="B2510" i="28" s="1"/>
  <c r="B2511" i="28" s="1"/>
  <c r="B2512" i="28" s="1"/>
  <c r="B2513" i="28" s="1"/>
  <c r="B2514" i="28" s="1"/>
  <c r="B2515" i="28" s="1"/>
  <c r="B2516" i="28" s="1"/>
  <c r="B2517" i="28" s="1"/>
  <c r="B2518" i="28" s="1"/>
  <c r="B2519" i="28" s="1"/>
  <c r="B2520" i="28" s="1"/>
  <c r="B2521" i="28" s="1"/>
  <c r="B2522" i="28" s="1"/>
  <c r="B2523" i="28" s="1"/>
  <c r="B2524" i="28" s="1"/>
  <c r="B2525" i="28" s="1"/>
  <c r="B2526" i="28" s="1"/>
  <c r="B2527" i="28" s="1"/>
  <c r="B2528" i="28" s="1"/>
  <c r="B2529" i="28" s="1"/>
  <c r="B2530" i="28" s="1"/>
  <c r="B2531" i="28" s="1"/>
  <c r="B2532" i="28" s="1"/>
  <c r="B2533" i="28" s="1"/>
  <c r="B2534" i="28" s="1"/>
  <c r="B2535" i="28" s="1"/>
  <c r="B2536" i="28" s="1"/>
  <c r="B2537" i="28" s="1"/>
  <c r="B2538" i="28" s="1"/>
  <c r="B2539" i="28" s="1"/>
  <c r="B2540" i="28" s="1"/>
  <c r="B2541" i="28" s="1"/>
  <c r="B2542" i="28" s="1"/>
  <c r="B2543" i="28" s="1"/>
  <c r="B2544" i="28" s="1"/>
  <c r="B2545" i="28" s="1"/>
  <c r="B2546" i="28" s="1"/>
  <c r="B2547" i="28" s="1"/>
  <c r="B2548" i="28" s="1"/>
  <c r="B2549" i="28" s="1"/>
  <c r="B2550" i="28" s="1"/>
  <c r="B2551" i="28" s="1"/>
  <c r="B2552" i="28" s="1"/>
  <c r="B2553" i="28" s="1"/>
  <c r="B2554" i="28" s="1"/>
  <c r="B2555" i="28" s="1"/>
  <c r="B2556" i="28" s="1"/>
  <c r="B2557" i="28" s="1"/>
  <c r="B2558" i="28" s="1"/>
  <c r="B2559" i="28" s="1"/>
  <c r="B2560" i="28" s="1"/>
  <c r="B2561" i="28" s="1"/>
  <c r="B2562" i="28" s="1"/>
  <c r="B2563" i="28" s="1"/>
  <c r="B2564" i="28" s="1"/>
  <c r="B2565" i="28" s="1"/>
  <c r="B2566" i="28" s="1"/>
  <c r="B2567" i="28" s="1"/>
  <c r="B2568" i="28" s="1"/>
  <c r="B2569" i="28" s="1"/>
  <c r="B2570" i="28" s="1"/>
  <c r="B2571" i="28" s="1"/>
  <c r="B2572" i="28" s="1"/>
  <c r="B2573" i="28" s="1"/>
  <c r="B2574" i="28" s="1"/>
  <c r="B2575" i="28" s="1"/>
  <c r="B2576" i="28" s="1"/>
  <c r="B2577" i="28" s="1"/>
  <c r="B2578" i="28" s="1"/>
  <c r="B2579" i="28" s="1"/>
  <c r="B2580" i="28" s="1"/>
  <c r="B2581" i="28" s="1"/>
  <c r="B2582" i="28" s="1"/>
  <c r="B2583" i="28" s="1"/>
  <c r="B2584" i="28" s="1"/>
  <c r="B2585" i="28" s="1"/>
  <c r="B2586" i="28" s="1"/>
  <c r="B2587" i="28" s="1"/>
  <c r="B2588" i="28" s="1"/>
  <c r="B2589" i="28" s="1"/>
  <c r="B2590" i="28" s="1"/>
  <c r="B2591" i="28" s="1"/>
  <c r="B2592" i="28" s="1"/>
  <c r="B2593" i="28" s="1"/>
  <c r="B2594" i="28" s="1"/>
  <c r="B2595" i="28" s="1"/>
  <c r="B2596" i="28" s="1"/>
  <c r="B2597" i="28" s="1"/>
  <c r="B2598" i="28" s="1"/>
  <c r="B2599" i="28" s="1"/>
  <c r="B2600" i="28" s="1"/>
  <c r="B2601" i="28" s="1"/>
  <c r="B2602" i="28" s="1"/>
  <c r="B2603" i="28" s="1"/>
  <c r="B2604" i="28" s="1"/>
  <c r="B2605" i="28" s="1"/>
  <c r="B2606" i="28" s="1"/>
  <c r="B2607" i="28" s="1"/>
  <c r="B2608" i="28" s="1"/>
  <c r="B2609" i="28" s="1"/>
  <c r="B2610" i="28" s="1"/>
  <c r="B2611" i="28" s="1"/>
  <c r="B2612" i="28" s="1"/>
  <c r="B2613" i="28" s="1"/>
  <c r="B2614" i="28" s="1"/>
  <c r="B2615" i="28" s="1"/>
  <c r="B2616" i="28" s="1"/>
  <c r="B2617" i="28" s="1"/>
  <c r="B2618" i="28" s="1"/>
  <c r="B2619" i="28" s="1"/>
  <c r="B2620" i="28" s="1"/>
  <c r="B2621" i="28" s="1"/>
  <c r="B2622" i="28" s="1"/>
  <c r="B2623" i="28" s="1"/>
  <c r="B2624" i="28" s="1"/>
  <c r="B2625" i="28" s="1"/>
  <c r="B2626" i="28" s="1"/>
  <c r="B2627" i="28" s="1"/>
  <c r="B2628" i="28" s="1"/>
  <c r="B2629" i="28" s="1"/>
  <c r="B2630" i="28" s="1"/>
  <c r="B2631" i="28" s="1"/>
  <c r="B2632" i="28" s="1"/>
  <c r="B2633" i="28" s="1"/>
  <c r="B2634" i="28" s="1"/>
  <c r="B2635" i="28" s="1"/>
  <c r="B2636" i="28" s="1"/>
  <c r="B2637" i="28" s="1"/>
  <c r="B2638" i="28" s="1"/>
  <c r="B2639" i="28" s="1"/>
  <c r="B2640" i="28" s="1"/>
  <c r="B2641" i="28" s="1"/>
  <c r="B2642" i="28" s="1"/>
  <c r="B2643" i="28" s="1"/>
  <c r="B2644" i="28" s="1"/>
  <c r="B2645" i="28" s="1"/>
  <c r="B2646" i="28" s="1"/>
  <c r="B2647" i="28" s="1"/>
  <c r="B2648" i="28" s="1"/>
  <c r="B2649" i="28" s="1"/>
  <c r="B2650" i="28" s="1"/>
  <c r="B2651" i="28" s="1"/>
  <c r="B2652" i="28" s="1"/>
  <c r="B2653" i="28" s="1"/>
  <c r="B2654" i="28" s="1"/>
  <c r="B2655" i="28" s="1"/>
  <c r="B2656" i="28" s="1"/>
  <c r="B2657" i="28" s="1"/>
  <c r="B2658" i="28" s="1"/>
  <c r="B2659" i="28" s="1"/>
  <c r="B2660" i="28" s="1"/>
  <c r="B2661" i="28" s="1"/>
  <c r="B2662" i="28" s="1"/>
  <c r="B2663" i="28" s="1"/>
  <c r="B2664" i="28" s="1"/>
  <c r="B2665" i="28" s="1"/>
  <c r="B2666" i="28" s="1"/>
  <c r="B2667" i="28" s="1"/>
  <c r="B2668" i="28" s="1"/>
  <c r="B2669" i="28" s="1"/>
  <c r="B2670" i="28" s="1"/>
  <c r="B2671" i="28" s="1"/>
  <c r="B2672" i="28" s="1"/>
  <c r="B2673" i="28" s="1"/>
  <c r="B2674" i="28" s="1"/>
  <c r="B2675" i="28" s="1"/>
  <c r="B2676" i="28" s="1"/>
  <c r="B2677" i="28" s="1"/>
  <c r="B2678" i="28" s="1"/>
  <c r="B2679" i="28" s="1"/>
  <c r="B2680" i="28" s="1"/>
  <c r="B2681" i="28" s="1"/>
  <c r="B2682" i="28" s="1"/>
  <c r="B2683" i="28" s="1"/>
  <c r="B2684" i="28" s="1"/>
  <c r="B2685" i="28" s="1"/>
  <c r="B2686" i="28" s="1"/>
  <c r="B2687" i="28" s="1"/>
  <c r="B2688" i="28" s="1"/>
  <c r="B2689" i="28" s="1"/>
  <c r="B2690" i="28" s="1"/>
  <c r="B2691" i="28" s="1"/>
  <c r="B2692" i="28" s="1"/>
  <c r="B2693" i="28" s="1"/>
  <c r="B2694" i="28" s="1"/>
  <c r="B2695" i="28" s="1"/>
  <c r="B2696" i="28" s="1"/>
  <c r="B2697" i="28" s="1"/>
  <c r="B2698" i="28" s="1"/>
  <c r="B2699" i="28" s="1"/>
  <c r="B2700" i="28" s="1"/>
  <c r="B2701" i="28" s="1"/>
  <c r="B2702" i="28" s="1"/>
  <c r="B2703" i="28" s="1"/>
  <c r="B2704" i="28" s="1"/>
  <c r="B2705" i="28" s="1"/>
  <c r="B2706" i="28" s="1"/>
  <c r="B2707" i="28" s="1"/>
  <c r="B2708" i="28" s="1"/>
  <c r="B2709" i="28" s="1"/>
  <c r="B2710" i="28" s="1"/>
  <c r="B2711" i="28" s="1"/>
  <c r="B2712" i="28" s="1"/>
  <c r="B2713" i="28" s="1"/>
  <c r="B2714" i="28" s="1"/>
  <c r="B2715" i="28" s="1"/>
  <c r="B2716" i="28" s="1"/>
  <c r="B2717" i="28" s="1"/>
  <c r="B2718" i="28" s="1"/>
  <c r="B2719" i="28" s="1"/>
  <c r="B2720" i="28" s="1"/>
  <c r="B2721" i="28" s="1"/>
  <c r="B2722" i="28" s="1"/>
  <c r="B2723" i="28" s="1"/>
  <c r="B2724" i="28" s="1"/>
  <c r="B2725" i="28" s="1"/>
  <c r="B2726" i="28" s="1"/>
  <c r="B2727" i="28" s="1"/>
  <c r="B2728" i="28" s="1"/>
  <c r="B2729" i="28" s="1"/>
  <c r="B2730" i="28" s="1"/>
  <c r="B2731" i="28" s="1"/>
  <c r="B2732" i="28" s="1"/>
  <c r="B2733" i="28" s="1"/>
  <c r="B2734" i="28" s="1"/>
  <c r="B2735" i="28" s="1"/>
  <c r="B2736" i="28" s="1"/>
  <c r="B2737" i="28" s="1"/>
  <c r="B2738" i="28" s="1"/>
  <c r="B2739" i="28" s="1"/>
  <c r="B2740" i="28" s="1"/>
  <c r="B2741" i="28" s="1"/>
  <c r="B2742" i="28" s="1"/>
  <c r="B2743" i="28" s="1"/>
  <c r="B2744" i="28" s="1"/>
  <c r="B2745" i="28" s="1"/>
  <c r="B2746" i="28" s="1"/>
  <c r="B2747" i="28" s="1"/>
  <c r="B2748" i="28" s="1"/>
  <c r="B2749" i="28" s="1"/>
  <c r="B2750" i="28" s="1"/>
  <c r="B2751" i="28" s="1"/>
  <c r="B2752" i="28" s="1"/>
  <c r="B2753" i="28" s="1"/>
  <c r="B2754" i="28" s="1"/>
  <c r="B2755" i="28" s="1"/>
  <c r="B2756" i="28" s="1"/>
  <c r="B2757" i="28" s="1"/>
  <c r="B2758" i="28" s="1"/>
  <c r="B2759" i="28" s="1"/>
  <c r="B2760" i="28" s="1"/>
  <c r="B2761" i="28" s="1"/>
  <c r="B2762" i="28" s="1"/>
  <c r="B2763" i="28" s="1"/>
  <c r="B2764" i="28" s="1"/>
  <c r="B2765" i="28" s="1"/>
  <c r="B2766" i="28" s="1"/>
  <c r="B2767" i="28" s="1"/>
  <c r="B2768" i="28" s="1"/>
  <c r="B2769" i="28" s="1"/>
  <c r="B2770" i="28" s="1"/>
  <c r="B2771" i="28" s="1"/>
  <c r="B2772" i="28" s="1"/>
  <c r="B2773" i="28" s="1"/>
  <c r="B2774" i="28" s="1"/>
  <c r="B2775" i="28" s="1"/>
  <c r="B2776" i="28" s="1"/>
  <c r="B2777" i="28" s="1"/>
  <c r="B2778" i="28" s="1"/>
  <c r="B2779" i="28" s="1"/>
  <c r="B2780" i="28" s="1"/>
  <c r="B2781" i="28" s="1"/>
  <c r="B2782" i="28" s="1"/>
  <c r="B2783" i="28" s="1"/>
  <c r="B2784" i="28" s="1"/>
  <c r="B2785" i="28" s="1"/>
  <c r="B2786" i="28" s="1"/>
  <c r="B2787" i="28" s="1"/>
  <c r="B2788" i="28" s="1"/>
  <c r="B2789" i="28" s="1"/>
  <c r="B2790" i="28" s="1"/>
  <c r="B2791" i="28" s="1"/>
  <c r="B2792" i="28" s="1"/>
  <c r="B2793" i="28" s="1"/>
  <c r="B2794" i="28" s="1"/>
  <c r="B2795" i="28" s="1"/>
  <c r="B2796" i="28" s="1"/>
  <c r="B2797" i="28" s="1"/>
  <c r="B2798" i="28" s="1"/>
  <c r="B2799" i="28" s="1"/>
  <c r="B2800" i="28" s="1"/>
  <c r="B2801" i="28" s="1"/>
  <c r="B2802" i="28" s="1"/>
  <c r="B2803" i="28" s="1"/>
  <c r="B2804" i="28" s="1"/>
  <c r="B2805" i="28" s="1"/>
  <c r="B2806" i="28" s="1"/>
  <c r="B2807" i="28" s="1"/>
  <c r="B2808" i="28" s="1"/>
  <c r="B2809" i="28" s="1"/>
  <c r="B2810" i="28" s="1"/>
  <c r="B2811" i="28" s="1"/>
  <c r="B2812" i="28" s="1"/>
  <c r="B2813" i="28" s="1"/>
  <c r="B2814" i="28" s="1"/>
  <c r="B2815" i="28" s="1"/>
  <c r="B2816" i="28" s="1"/>
  <c r="B2817" i="28" s="1"/>
  <c r="B2818" i="28" s="1"/>
  <c r="B2819" i="28" s="1"/>
  <c r="B2820" i="28" s="1"/>
  <c r="B2821" i="28" s="1"/>
  <c r="B2822" i="28" s="1"/>
  <c r="B2823" i="28" s="1"/>
  <c r="B2824" i="28" s="1"/>
  <c r="B2825" i="28" s="1"/>
  <c r="B2826" i="28" s="1"/>
  <c r="B2827" i="28" s="1"/>
  <c r="B2828" i="28" s="1"/>
  <c r="B2829" i="28" s="1"/>
  <c r="B2830" i="28" s="1"/>
  <c r="B2831" i="28" s="1"/>
  <c r="B2832" i="28" s="1"/>
  <c r="B2833" i="28" s="1"/>
  <c r="B2834" i="28" s="1"/>
  <c r="B2835" i="28" s="1"/>
  <c r="B2836" i="28" s="1"/>
  <c r="B2837" i="28" s="1"/>
  <c r="B2838" i="28" s="1"/>
  <c r="B2839" i="28" s="1"/>
  <c r="B2840" i="28" s="1"/>
  <c r="B2841" i="28" s="1"/>
  <c r="B2842" i="28" s="1"/>
  <c r="B2843" i="28" s="1"/>
  <c r="B2844" i="28" s="1"/>
  <c r="B2845" i="28" s="1"/>
  <c r="B2846" i="28" s="1"/>
  <c r="B2847" i="28" s="1"/>
  <c r="B2848" i="28" s="1"/>
  <c r="B2849" i="28" s="1"/>
  <c r="B2850" i="28" s="1"/>
  <c r="B2851" i="28" s="1"/>
  <c r="B2852" i="28" s="1"/>
  <c r="B2853" i="28" s="1"/>
  <c r="B2854" i="28" s="1"/>
  <c r="B2855" i="28" s="1"/>
  <c r="B2856" i="28" s="1"/>
  <c r="B2857" i="28" s="1"/>
  <c r="B2858" i="28" s="1"/>
  <c r="B2859" i="28" s="1"/>
  <c r="B2860" i="28" s="1"/>
  <c r="B2861" i="28" s="1"/>
  <c r="B2862" i="28" s="1"/>
  <c r="B2863" i="28" s="1"/>
  <c r="B2864" i="28" s="1"/>
  <c r="B2865" i="28" s="1"/>
  <c r="B2866" i="28" s="1"/>
  <c r="B2867" i="28" s="1"/>
  <c r="B2868" i="28" s="1"/>
  <c r="B2869" i="28" s="1"/>
  <c r="B2870" i="28" s="1"/>
  <c r="B2871" i="28" s="1"/>
  <c r="B2872" i="28" s="1"/>
  <c r="B2873" i="28" s="1"/>
  <c r="B2874" i="28" s="1"/>
  <c r="B2875" i="28" s="1"/>
  <c r="B2876" i="28" s="1"/>
  <c r="B2877" i="28" s="1"/>
  <c r="B2878" i="28" s="1"/>
  <c r="B2879" i="28" s="1"/>
  <c r="B2880" i="28" s="1"/>
  <c r="B2881" i="28" s="1"/>
  <c r="B2882" i="28" s="1"/>
  <c r="B2883" i="28" s="1"/>
  <c r="B2884" i="28" s="1"/>
  <c r="B2885" i="28" s="1"/>
  <c r="B2886" i="28" s="1"/>
  <c r="B2887" i="28" s="1"/>
  <c r="B2888" i="28" s="1"/>
  <c r="B2889" i="28" s="1"/>
  <c r="B2890" i="28" s="1"/>
  <c r="B2891" i="28" s="1"/>
  <c r="B2892" i="28" s="1"/>
  <c r="B2893" i="28" s="1"/>
  <c r="B2894" i="28" s="1"/>
  <c r="B2895" i="28" s="1"/>
  <c r="B2896" i="28" s="1"/>
  <c r="B2897" i="28" s="1"/>
  <c r="B2898" i="28" s="1"/>
  <c r="B2899" i="28" s="1"/>
  <c r="B2900" i="28" s="1"/>
  <c r="B2901" i="28" s="1"/>
  <c r="B2902" i="28" s="1"/>
  <c r="B2903" i="28" s="1"/>
  <c r="B2904" i="28" s="1"/>
  <c r="B2905" i="28" s="1"/>
  <c r="B2906" i="28" s="1"/>
  <c r="B2907" i="28" s="1"/>
  <c r="B2908" i="28" s="1"/>
  <c r="B2909" i="28" s="1"/>
  <c r="B2910" i="28" s="1"/>
  <c r="B2911" i="28" s="1"/>
  <c r="B2912" i="28" s="1"/>
  <c r="B2913" i="28" s="1"/>
  <c r="B2914" i="28" s="1"/>
  <c r="B2915" i="28" s="1"/>
  <c r="B2916" i="28" s="1"/>
  <c r="B2917" i="28" s="1"/>
  <c r="B2918" i="28" s="1"/>
  <c r="B2919" i="28" s="1"/>
  <c r="B2920" i="28" s="1"/>
  <c r="B2921" i="28" s="1"/>
  <c r="B2922" i="28" s="1"/>
  <c r="B2923" i="28" s="1"/>
  <c r="B2924" i="28" s="1"/>
  <c r="B2925" i="28" s="1"/>
  <c r="B2926" i="28" s="1"/>
  <c r="B2927" i="28" s="1"/>
  <c r="B2928" i="28" s="1"/>
  <c r="B2929" i="28" s="1"/>
  <c r="B2930" i="28" s="1"/>
  <c r="B2931" i="28" s="1"/>
  <c r="B2932" i="28" s="1"/>
  <c r="B2933" i="28" s="1"/>
  <c r="B2934" i="28" s="1"/>
  <c r="B2935" i="28" s="1"/>
  <c r="B2936" i="28" s="1"/>
  <c r="B2937" i="28" s="1"/>
  <c r="B2938" i="28" s="1"/>
  <c r="B2939" i="28" s="1"/>
  <c r="B2940" i="28" s="1"/>
  <c r="B2941" i="28" s="1"/>
  <c r="B2942" i="28" s="1"/>
  <c r="B2943" i="28" s="1"/>
  <c r="B2944" i="28" s="1"/>
  <c r="B2945" i="28" s="1"/>
  <c r="B2946" i="28" s="1"/>
  <c r="B2947" i="28" s="1"/>
  <c r="B2948" i="28" s="1"/>
  <c r="B2949" i="28" s="1"/>
  <c r="B2950" i="28" s="1"/>
  <c r="B2951" i="28" s="1"/>
  <c r="B2952" i="28" s="1"/>
  <c r="B2953" i="28" s="1"/>
  <c r="B2954" i="28" s="1"/>
  <c r="B2955" i="28" s="1"/>
  <c r="B2956" i="28" s="1"/>
  <c r="B2957" i="28" s="1"/>
  <c r="B2958" i="28" s="1"/>
  <c r="B2959" i="28" s="1"/>
  <c r="B2960" i="28" s="1"/>
  <c r="B2961" i="28" s="1"/>
  <c r="B2962" i="28" s="1"/>
  <c r="B2963" i="28" s="1"/>
  <c r="B2964" i="28" s="1"/>
  <c r="B2965" i="28" s="1"/>
  <c r="B2966" i="28" s="1"/>
  <c r="B2967" i="28" s="1"/>
  <c r="B2968" i="28" s="1"/>
  <c r="B2969" i="28" s="1"/>
  <c r="B2970" i="28" s="1"/>
  <c r="B2971" i="28" s="1"/>
  <c r="B2972" i="28" s="1"/>
  <c r="B2973" i="28" s="1"/>
  <c r="B2974" i="28" s="1"/>
  <c r="B2975" i="28" s="1"/>
  <c r="B2976" i="28" s="1"/>
  <c r="B2977" i="28" s="1"/>
  <c r="B2978" i="28" s="1"/>
  <c r="B2979" i="28" s="1"/>
  <c r="B2980" i="28" s="1"/>
  <c r="B2981" i="28" s="1"/>
  <c r="B2982" i="28" s="1"/>
  <c r="B2983" i="28" s="1"/>
  <c r="B2984" i="28" s="1"/>
  <c r="B2985" i="28" s="1"/>
  <c r="B2986" i="28" s="1"/>
  <c r="B2987" i="28" s="1"/>
  <c r="B2988" i="28" s="1"/>
  <c r="B2989" i="28" s="1"/>
  <c r="B2990" i="28" s="1"/>
  <c r="B2991" i="28" s="1"/>
  <c r="B2992" i="28" s="1"/>
  <c r="B2993" i="28" s="1"/>
  <c r="B2994" i="28" s="1"/>
  <c r="B2995" i="28" s="1"/>
  <c r="B2996" i="28" s="1"/>
  <c r="B2997" i="28" s="1"/>
  <c r="B2998" i="28" s="1"/>
  <c r="B2999" i="28" s="1"/>
  <c r="B3000" i="28" s="1"/>
  <c r="B3001" i="28" s="1"/>
  <c r="B3002" i="28" s="1"/>
  <c r="B3003" i="28" s="1"/>
  <c r="B3004" i="28" s="1"/>
  <c r="B3005" i="28" s="1"/>
  <c r="B3006" i="28" s="1"/>
  <c r="B3007" i="28" s="1"/>
  <c r="B3008" i="28" s="1"/>
  <c r="B3009" i="28" s="1"/>
  <c r="B3010" i="28" s="1"/>
  <c r="B3011" i="28" s="1"/>
  <c r="B3012" i="28" s="1"/>
  <c r="B3013" i="28" s="1"/>
  <c r="B3014" i="28" s="1"/>
  <c r="B3015" i="28" s="1"/>
  <c r="B3016" i="28" s="1"/>
  <c r="B3017" i="28" s="1"/>
  <c r="B3018" i="28" s="1"/>
  <c r="B3019" i="28" s="1"/>
  <c r="B3020" i="28" s="1"/>
  <c r="B3021" i="28" s="1"/>
  <c r="B3022" i="28" s="1"/>
  <c r="B3023" i="28" s="1"/>
  <c r="B3024" i="28" s="1"/>
  <c r="B3025" i="28" s="1"/>
  <c r="B3026" i="28" s="1"/>
  <c r="B3027" i="28" s="1"/>
  <c r="B3028" i="28" s="1"/>
  <c r="B3029" i="28" s="1"/>
  <c r="B3030" i="28" s="1"/>
  <c r="B3031" i="28" s="1"/>
  <c r="B3032" i="28" s="1"/>
  <c r="B3033" i="28" s="1"/>
  <c r="B3034" i="28" s="1"/>
  <c r="B3035" i="28" s="1"/>
  <c r="B3036" i="28" s="1"/>
  <c r="B3037" i="28" s="1"/>
  <c r="B3038" i="28" s="1"/>
  <c r="B3039" i="28" s="1"/>
  <c r="B3040" i="28" s="1"/>
  <c r="B3041" i="28" s="1"/>
  <c r="B3042" i="28" s="1"/>
  <c r="B3043" i="28" s="1"/>
  <c r="B3044" i="28" s="1"/>
  <c r="B3045" i="28" s="1"/>
  <c r="B3046" i="28" s="1"/>
  <c r="B3047" i="28" s="1"/>
  <c r="B3048" i="28" s="1"/>
  <c r="B3049" i="28" s="1"/>
  <c r="B3050" i="28" s="1"/>
  <c r="B3051" i="28" s="1"/>
  <c r="B3052" i="28" s="1"/>
  <c r="B3053" i="28" s="1"/>
  <c r="B3054" i="28" s="1"/>
  <c r="B3055" i="28" s="1"/>
  <c r="B3056" i="28" s="1"/>
  <c r="B3057" i="28" s="1"/>
  <c r="B3058" i="28" s="1"/>
  <c r="B3059" i="28" s="1"/>
  <c r="B3060" i="28" s="1"/>
  <c r="B3061" i="28" s="1"/>
  <c r="B3062" i="28" s="1"/>
  <c r="B3063" i="28" s="1"/>
  <c r="B3064" i="28" s="1"/>
  <c r="B3065" i="28" s="1"/>
  <c r="B3066" i="28" s="1"/>
  <c r="B3067" i="28" s="1"/>
  <c r="B3068" i="28" s="1"/>
  <c r="B3069" i="28" s="1"/>
  <c r="B3070" i="28" s="1"/>
  <c r="B3071" i="28" s="1"/>
  <c r="B3072" i="28" s="1"/>
  <c r="B3073" i="28" s="1"/>
  <c r="B3074" i="28" s="1"/>
  <c r="B3075" i="28" s="1"/>
  <c r="B3076" i="28" s="1"/>
  <c r="B3077" i="28" s="1"/>
  <c r="B3078" i="28" s="1"/>
  <c r="B3079" i="28" s="1"/>
  <c r="B3080" i="28" s="1"/>
  <c r="B3081" i="28" s="1"/>
  <c r="B3082" i="28" s="1"/>
  <c r="B3083" i="28" s="1"/>
  <c r="B3084" i="28" s="1"/>
  <c r="B3085" i="28" s="1"/>
  <c r="B3086" i="28" s="1"/>
  <c r="B3087" i="28" s="1"/>
  <c r="B3088" i="28" s="1"/>
  <c r="B3089" i="28" s="1"/>
  <c r="B3090" i="28" s="1"/>
  <c r="B3091" i="28" s="1"/>
  <c r="B3092" i="28" s="1"/>
  <c r="B3093" i="28" s="1"/>
  <c r="B3094" i="28" s="1"/>
  <c r="B3095" i="28" s="1"/>
  <c r="B3096" i="28" s="1"/>
  <c r="B3097" i="28" s="1"/>
  <c r="B3098" i="28" s="1"/>
  <c r="B3099" i="28" s="1"/>
  <c r="B3100" i="28" s="1"/>
  <c r="B3101" i="28" s="1"/>
  <c r="B3102" i="28" s="1"/>
  <c r="B3103" i="28" s="1"/>
  <c r="B3104" i="28" s="1"/>
  <c r="B3105" i="28" s="1"/>
  <c r="B3106" i="28" s="1"/>
  <c r="B3107" i="28" s="1"/>
  <c r="B3108" i="28" s="1"/>
  <c r="B3109" i="28" s="1"/>
  <c r="B3110" i="28" s="1"/>
  <c r="B3111" i="28" s="1"/>
  <c r="B3112" i="28" s="1"/>
  <c r="B3113" i="28" s="1"/>
  <c r="B3114" i="28" s="1"/>
  <c r="B3115" i="28" s="1"/>
  <c r="B3116" i="28" s="1"/>
  <c r="B3117" i="28" s="1"/>
  <c r="B3118" i="28" s="1"/>
  <c r="B3119" i="28" s="1"/>
  <c r="B3120" i="28" s="1"/>
  <c r="B3121" i="28" s="1"/>
  <c r="B3122" i="28" s="1"/>
  <c r="B3123" i="28" s="1"/>
  <c r="B3124" i="28" s="1"/>
  <c r="B3125" i="28" s="1"/>
  <c r="B3126" i="28" s="1"/>
  <c r="B3127" i="28" s="1"/>
  <c r="B3128" i="28" s="1"/>
  <c r="B3129" i="28" s="1"/>
  <c r="B3130" i="28" s="1"/>
  <c r="B3131" i="28" s="1"/>
  <c r="B3132" i="28" s="1"/>
  <c r="B3133" i="28" s="1"/>
  <c r="B3134" i="28" s="1"/>
  <c r="B3135" i="28" s="1"/>
  <c r="B3136" i="28" s="1"/>
  <c r="B3137" i="28" s="1"/>
  <c r="B3138" i="28" s="1"/>
  <c r="B3139" i="28" s="1"/>
  <c r="B3140" i="28" s="1"/>
  <c r="B3141" i="28" s="1"/>
  <c r="B3142" i="28" s="1"/>
  <c r="B3143" i="28" s="1"/>
  <c r="B3144" i="28" s="1"/>
  <c r="B3145" i="28" s="1"/>
  <c r="B3146" i="28" s="1"/>
  <c r="B3147" i="28" s="1"/>
  <c r="B3148" i="28" s="1"/>
  <c r="B3149" i="28" s="1"/>
  <c r="B3150" i="28" s="1"/>
  <c r="B3151" i="28" s="1"/>
  <c r="B3152" i="28" s="1"/>
  <c r="B3153" i="28" s="1"/>
  <c r="B3154" i="28" s="1"/>
  <c r="B3155" i="28" s="1"/>
  <c r="B3156" i="28" s="1"/>
  <c r="B3157" i="28" s="1"/>
  <c r="B3158" i="28" s="1"/>
  <c r="B3159" i="28" s="1"/>
  <c r="B3160" i="28" s="1"/>
  <c r="B3161" i="28" s="1"/>
  <c r="B3162" i="28" s="1"/>
  <c r="B3163" i="28" s="1"/>
  <c r="B3164" i="28" s="1"/>
  <c r="B3165" i="28" s="1"/>
  <c r="B3166" i="28" s="1"/>
  <c r="B3167" i="28" s="1"/>
  <c r="B3168" i="28" s="1"/>
  <c r="B3169" i="28" s="1"/>
  <c r="B3170" i="28" s="1"/>
  <c r="B3171" i="28" s="1"/>
  <c r="B3172" i="28" s="1"/>
  <c r="B3173" i="28" s="1"/>
  <c r="B3174" i="28" s="1"/>
  <c r="B3175" i="28" s="1"/>
  <c r="B3176" i="28" s="1"/>
  <c r="B3177" i="28" s="1"/>
  <c r="B3178" i="28" s="1"/>
  <c r="B3179" i="28" s="1"/>
  <c r="B3180" i="28" s="1"/>
  <c r="B3181" i="28" s="1"/>
  <c r="B3182" i="28" s="1"/>
  <c r="B3183" i="28" s="1"/>
  <c r="B3184" i="28" s="1"/>
  <c r="B3185" i="28" s="1"/>
  <c r="B3186" i="28" s="1"/>
  <c r="B3187" i="28" s="1"/>
  <c r="B3188" i="28" s="1"/>
  <c r="B3189" i="28" s="1"/>
  <c r="B3190" i="28" s="1"/>
  <c r="B3191" i="28" s="1"/>
  <c r="B3192" i="28" s="1"/>
  <c r="B3193" i="28" s="1"/>
  <c r="B3194" i="28" s="1"/>
  <c r="B3195" i="28" s="1"/>
  <c r="B3196" i="28" s="1"/>
  <c r="B3197" i="28" s="1"/>
  <c r="B3198" i="28" s="1"/>
  <c r="B3199" i="28" s="1"/>
  <c r="B3200" i="28" s="1"/>
  <c r="B3201" i="28" s="1"/>
  <c r="B3202" i="28" s="1"/>
  <c r="B3203" i="28" s="1"/>
  <c r="B3204" i="28" s="1"/>
  <c r="B3205" i="28" s="1"/>
  <c r="B3206" i="28" s="1"/>
  <c r="B3207" i="28" s="1"/>
  <c r="B3208" i="28" s="1"/>
  <c r="B3209" i="28" s="1"/>
  <c r="B3210" i="28" s="1"/>
  <c r="B3211" i="28" s="1"/>
  <c r="B3212" i="28" s="1"/>
  <c r="B3213" i="28" s="1"/>
  <c r="B3214" i="28" s="1"/>
  <c r="B3215" i="28" s="1"/>
  <c r="B3216" i="28" s="1"/>
  <c r="B3217" i="28" s="1"/>
  <c r="B3218" i="28" s="1"/>
  <c r="B3219" i="28" s="1"/>
  <c r="B3220" i="28" s="1"/>
  <c r="B3221" i="28" s="1"/>
  <c r="B3222" i="28" s="1"/>
  <c r="B3223" i="28" s="1"/>
  <c r="B3224" i="28" s="1"/>
  <c r="B3225" i="28" s="1"/>
  <c r="B3226" i="28" s="1"/>
  <c r="B3227" i="28" s="1"/>
  <c r="B3228" i="28" s="1"/>
  <c r="B3229" i="28" s="1"/>
  <c r="B3230" i="28" s="1"/>
  <c r="B3231" i="28" s="1"/>
  <c r="B3232" i="28" s="1"/>
  <c r="B3233" i="28" s="1"/>
  <c r="B3234" i="28" s="1"/>
  <c r="B3235" i="28" s="1"/>
  <c r="B3236" i="28" s="1"/>
  <c r="B3237" i="28" s="1"/>
  <c r="B3238" i="28" s="1"/>
  <c r="B3239" i="28" s="1"/>
  <c r="B3240" i="28" s="1"/>
  <c r="B3241" i="28" s="1"/>
  <c r="B3242" i="28" s="1"/>
  <c r="B3243" i="28" s="1"/>
  <c r="B3244" i="28" s="1"/>
  <c r="B3245" i="28" s="1"/>
  <c r="B3246" i="28" s="1"/>
  <c r="B3247" i="28" s="1"/>
  <c r="B3248" i="28" s="1"/>
  <c r="B3249" i="28" s="1"/>
  <c r="B3250" i="28" s="1"/>
  <c r="B3251" i="28" s="1"/>
  <c r="B3252" i="28" s="1"/>
  <c r="B3253" i="28" s="1"/>
  <c r="B3254" i="28" s="1"/>
  <c r="B3255" i="28" s="1"/>
  <c r="B3256" i="28" s="1"/>
  <c r="B3257" i="28" s="1"/>
  <c r="B3258" i="28" s="1"/>
  <c r="B3259" i="28" s="1"/>
  <c r="B3260" i="28" s="1"/>
  <c r="B3261" i="28" s="1"/>
  <c r="B3262" i="28" s="1"/>
  <c r="B3263" i="28" s="1"/>
  <c r="B3264" i="28" s="1"/>
  <c r="B3265" i="28" s="1"/>
  <c r="B3266" i="28" s="1"/>
  <c r="B3267" i="28" s="1"/>
  <c r="B3268" i="28" s="1"/>
  <c r="B3269" i="28" s="1"/>
  <c r="B3270" i="28" s="1"/>
  <c r="B3271" i="28" s="1"/>
  <c r="B3272" i="28" s="1"/>
  <c r="B3273" i="28" s="1"/>
  <c r="B3274" i="28" s="1"/>
  <c r="B3275" i="28" s="1"/>
  <c r="B3276" i="28" s="1"/>
  <c r="B3277" i="28" s="1"/>
  <c r="B3278" i="28" s="1"/>
  <c r="B3279" i="28" s="1"/>
  <c r="B3280" i="28" s="1"/>
  <c r="B3281" i="28" s="1"/>
  <c r="B3282" i="28" s="1"/>
  <c r="B3283" i="28" s="1"/>
  <c r="B3284" i="28" s="1"/>
  <c r="B3285" i="28" s="1"/>
  <c r="B3286" i="28" s="1"/>
  <c r="B3287" i="28" s="1"/>
  <c r="B3288" i="28" s="1"/>
  <c r="B3289" i="28" s="1"/>
  <c r="B3290" i="28" s="1"/>
  <c r="B3291" i="28" s="1"/>
  <c r="B3292" i="28" s="1"/>
  <c r="B3293" i="28" s="1"/>
  <c r="B3294" i="28" s="1"/>
  <c r="B3295" i="28" s="1"/>
  <c r="B3296" i="28" s="1"/>
  <c r="B3297" i="28" s="1"/>
  <c r="B3298" i="28" s="1"/>
  <c r="B3299" i="28" s="1"/>
  <c r="B3300" i="28" s="1"/>
  <c r="B3301" i="28" s="1"/>
  <c r="B3302" i="28" s="1"/>
  <c r="B3303" i="28" s="1"/>
  <c r="B3304" i="28" s="1"/>
  <c r="B3305" i="28" s="1"/>
  <c r="B3306" i="28" s="1"/>
  <c r="B3307" i="28" s="1"/>
  <c r="B3308" i="28" s="1"/>
  <c r="B3309" i="28" s="1"/>
  <c r="B3310" i="28" s="1"/>
  <c r="B3311" i="28" s="1"/>
  <c r="B3312" i="28" s="1"/>
  <c r="B3313" i="28" s="1"/>
  <c r="B3314" i="28" s="1"/>
  <c r="B3315" i="28" s="1"/>
  <c r="B3316" i="28" s="1"/>
  <c r="B3317" i="28" s="1"/>
  <c r="B3318" i="28" s="1"/>
  <c r="B3319" i="28" s="1"/>
  <c r="B3320" i="28" s="1"/>
  <c r="B3321" i="28" s="1"/>
  <c r="B3322" i="28" s="1"/>
  <c r="B3323" i="28" s="1"/>
  <c r="B3324" i="28" s="1"/>
  <c r="B3325" i="28" s="1"/>
  <c r="B3326" i="28" s="1"/>
  <c r="B3327" i="28" s="1"/>
  <c r="B3328" i="28" s="1"/>
  <c r="B3329" i="28" s="1"/>
  <c r="B3330" i="28" s="1"/>
  <c r="B3331" i="28" s="1"/>
  <c r="B3332" i="28" s="1"/>
  <c r="B3333" i="28" s="1"/>
  <c r="B3334" i="28" s="1"/>
  <c r="B3335" i="28" s="1"/>
  <c r="B3336" i="28" s="1"/>
  <c r="B3337" i="28" s="1"/>
  <c r="B3338" i="28" s="1"/>
  <c r="B3339" i="28" s="1"/>
  <c r="B3340" i="28" s="1"/>
  <c r="B3341" i="28" s="1"/>
  <c r="B3342" i="28" s="1"/>
  <c r="B3343" i="28" s="1"/>
  <c r="B3344" i="28" s="1"/>
  <c r="B3345" i="28" s="1"/>
  <c r="B3346" i="28" s="1"/>
  <c r="B3347" i="28" s="1"/>
  <c r="B3348" i="28" s="1"/>
  <c r="B3349" i="28" s="1"/>
  <c r="B3350" i="28" s="1"/>
  <c r="B3351" i="28" s="1"/>
  <c r="B3352" i="28" s="1"/>
  <c r="B3353" i="28" s="1"/>
  <c r="B3354" i="28" s="1"/>
  <c r="B3355" i="28" s="1"/>
  <c r="B3356" i="28" s="1"/>
  <c r="B3357" i="28" s="1"/>
  <c r="B3358" i="28" s="1"/>
  <c r="B3359" i="28" s="1"/>
  <c r="B3360" i="28" s="1"/>
  <c r="B3361" i="28" s="1"/>
  <c r="B3362" i="28" s="1"/>
  <c r="B3363" i="28" s="1"/>
  <c r="B3364" i="28" s="1"/>
  <c r="B3365" i="28" s="1"/>
  <c r="B3366" i="28" s="1"/>
  <c r="B3367" i="28" s="1"/>
  <c r="B3368" i="28" s="1"/>
  <c r="B3369" i="28" s="1"/>
  <c r="B3370" i="28" s="1"/>
  <c r="B3371" i="28" s="1"/>
  <c r="B3372" i="28" s="1"/>
  <c r="B3373" i="28" s="1"/>
  <c r="B3374" i="28" s="1"/>
  <c r="B3375" i="28" s="1"/>
  <c r="B3376" i="28" s="1"/>
  <c r="B3377" i="28" s="1"/>
  <c r="B3378" i="28" s="1"/>
  <c r="B3379" i="28" s="1"/>
  <c r="B3380" i="28" s="1"/>
  <c r="B3381" i="28" s="1"/>
  <c r="B3382" i="28" s="1"/>
  <c r="B3383" i="28" s="1"/>
  <c r="B3384" i="28" s="1"/>
  <c r="B3385" i="28" s="1"/>
  <c r="B3386" i="28" s="1"/>
  <c r="B3387" i="28" s="1"/>
  <c r="B3388" i="28" s="1"/>
  <c r="B3389" i="28" s="1"/>
  <c r="B3390" i="28" s="1"/>
  <c r="B3391" i="28" s="1"/>
  <c r="B3392" i="28" s="1"/>
  <c r="B3393" i="28" s="1"/>
  <c r="B3394" i="28" s="1"/>
  <c r="B3395" i="28" s="1"/>
  <c r="B3396" i="28" s="1"/>
  <c r="B3397" i="28" s="1"/>
  <c r="B3398" i="28" s="1"/>
  <c r="B3399" i="28" s="1"/>
  <c r="B3400" i="28" s="1"/>
  <c r="B3401" i="28" s="1"/>
  <c r="B3402" i="28" s="1"/>
  <c r="B3403" i="28" s="1"/>
  <c r="B3404" i="28" s="1"/>
  <c r="B3405" i="28" s="1"/>
  <c r="B3406" i="28" s="1"/>
  <c r="B3407" i="28" s="1"/>
  <c r="B3408" i="28" s="1"/>
  <c r="B3409" i="28" s="1"/>
  <c r="B3410" i="28" s="1"/>
  <c r="B3411" i="28" s="1"/>
  <c r="B3412" i="28" s="1"/>
  <c r="B3413" i="28" s="1"/>
  <c r="B3414" i="28" s="1"/>
  <c r="B3415" i="28" s="1"/>
  <c r="B3416" i="28" s="1"/>
  <c r="B3417" i="28" s="1"/>
  <c r="B3418" i="28" s="1"/>
  <c r="B3419" i="28" s="1"/>
  <c r="B3420" i="28" s="1"/>
  <c r="B3421" i="28" s="1"/>
  <c r="B3422" i="28" s="1"/>
  <c r="B3423" i="28" s="1"/>
  <c r="B3424" i="28" s="1"/>
  <c r="B3425" i="28" s="1"/>
  <c r="B3426" i="28" s="1"/>
  <c r="B3427" i="28" s="1"/>
  <c r="B3428" i="28" s="1"/>
  <c r="B3429" i="28" s="1"/>
  <c r="B3430" i="28" s="1"/>
  <c r="B3431" i="28" s="1"/>
  <c r="B3432" i="28" s="1"/>
  <c r="B3433" i="28" s="1"/>
  <c r="B3434" i="28" s="1"/>
  <c r="B3435" i="28" s="1"/>
  <c r="B3436" i="28" s="1"/>
  <c r="B3437" i="28" s="1"/>
  <c r="B3438" i="28" s="1"/>
  <c r="B3439" i="28" s="1"/>
  <c r="B3440" i="28" s="1"/>
  <c r="B3441" i="28" s="1"/>
  <c r="B3442" i="28" s="1"/>
  <c r="B3443" i="28" s="1"/>
  <c r="B3444" i="28" s="1"/>
  <c r="B3445" i="28" s="1"/>
  <c r="B3446" i="28" s="1"/>
  <c r="B3447" i="28" s="1"/>
  <c r="B3448" i="28" s="1"/>
  <c r="B3449" i="28" s="1"/>
  <c r="B3450" i="28" s="1"/>
  <c r="B3451" i="28" s="1"/>
  <c r="B3452" i="28" s="1"/>
  <c r="B3453" i="28" s="1"/>
  <c r="B3454" i="28" s="1"/>
  <c r="B3455" i="28" s="1"/>
  <c r="B3456" i="28" s="1"/>
  <c r="B3457" i="28" s="1"/>
  <c r="B3458" i="28" s="1"/>
  <c r="B3459" i="28" s="1"/>
  <c r="B3460" i="28" s="1"/>
  <c r="B3461" i="28" s="1"/>
  <c r="B3462" i="28" s="1"/>
  <c r="B3463" i="28" s="1"/>
  <c r="B3464" i="28" s="1"/>
  <c r="B3465" i="28" s="1"/>
  <c r="B3466" i="28" s="1"/>
  <c r="B3467" i="28" s="1"/>
  <c r="B3468" i="28" s="1"/>
  <c r="B3469" i="28" s="1"/>
  <c r="B3470" i="28" s="1"/>
  <c r="B3471" i="28" s="1"/>
  <c r="B3472" i="28" s="1"/>
  <c r="B3473" i="28" s="1"/>
  <c r="B3474" i="28" s="1"/>
  <c r="B3475" i="28" s="1"/>
  <c r="B3476" i="28" s="1"/>
  <c r="B3477" i="28" s="1"/>
  <c r="B3478" i="28" s="1"/>
  <c r="B3479" i="28" s="1"/>
  <c r="B3480" i="28" s="1"/>
  <c r="B3481" i="28" s="1"/>
  <c r="B3482" i="28" s="1"/>
  <c r="B3483" i="28" s="1"/>
  <c r="B3484" i="28" s="1"/>
  <c r="B3485" i="28" s="1"/>
  <c r="B3486" i="28" s="1"/>
  <c r="B3487" i="28" s="1"/>
  <c r="B3488" i="28" s="1"/>
  <c r="B3489" i="28" s="1"/>
  <c r="B3490" i="28" s="1"/>
  <c r="B3491" i="28" s="1"/>
  <c r="B3492" i="28" s="1"/>
  <c r="B3493" i="28" s="1"/>
  <c r="B3494" i="28" s="1"/>
  <c r="B3495" i="28" s="1"/>
  <c r="B3496" i="28" s="1"/>
  <c r="B3497" i="28" s="1"/>
  <c r="B3498" i="28" s="1"/>
  <c r="B3499" i="28" s="1"/>
  <c r="B3500" i="28" s="1"/>
  <c r="B3501" i="28" s="1"/>
  <c r="B3502" i="28" s="1"/>
  <c r="B3503" i="28" s="1"/>
  <c r="B3504" i="28" s="1"/>
  <c r="B3505" i="28" s="1"/>
  <c r="B3506" i="28" s="1"/>
  <c r="B3507" i="28" s="1"/>
  <c r="B3508" i="28" s="1"/>
  <c r="B3509" i="28" s="1"/>
  <c r="B3510" i="28" s="1"/>
  <c r="B3511" i="28" s="1"/>
  <c r="B3512" i="28" s="1"/>
  <c r="B3513" i="28" s="1"/>
  <c r="B3514" i="28" s="1"/>
  <c r="B3515" i="28" s="1"/>
  <c r="B3516" i="28" s="1"/>
  <c r="B3517" i="28" s="1"/>
  <c r="B3518" i="28" s="1"/>
  <c r="B3519" i="28" s="1"/>
  <c r="B3520" i="28" s="1"/>
  <c r="B3521" i="28" s="1"/>
  <c r="B3522" i="28" s="1"/>
  <c r="B3523" i="28" s="1"/>
  <c r="B3524" i="28" s="1"/>
  <c r="B3525" i="28" s="1"/>
  <c r="B3526" i="28" s="1"/>
  <c r="B3527" i="28" s="1"/>
  <c r="B3528" i="28" s="1"/>
  <c r="B3529" i="28" s="1"/>
  <c r="B3530" i="28" s="1"/>
  <c r="B3531" i="28" s="1"/>
  <c r="B3532" i="28" s="1"/>
  <c r="B3533" i="28" s="1"/>
  <c r="B3534" i="28" s="1"/>
  <c r="B3535" i="28" s="1"/>
  <c r="B3536" i="28" s="1"/>
  <c r="B3537" i="28" s="1"/>
  <c r="B3538" i="28" s="1"/>
  <c r="B3539" i="28" s="1"/>
  <c r="B3540" i="28" s="1"/>
  <c r="B3541" i="28" s="1"/>
  <c r="B3542" i="28" s="1"/>
  <c r="B3543" i="28" s="1"/>
  <c r="B3544" i="28" s="1"/>
  <c r="B3545" i="28" s="1"/>
  <c r="B3546" i="28" s="1"/>
  <c r="B3547" i="28" s="1"/>
  <c r="B3548" i="28" s="1"/>
  <c r="B3549" i="28" s="1"/>
  <c r="B3550" i="28" s="1"/>
  <c r="B3551" i="28" s="1"/>
  <c r="B3552" i="28" s="1"/>
  <c r="B3553" i="28" s="1"/>
  <c r="B3554" i="28" s="1"/>
  <c r="B3555" i="28" s="1"/>
  <c r="B3556" i="28" s="1"/>
  <c r="B3557" i="28" s="1"/>
  <c r="B3558" i="28" s="1"/>
  <c r="B3559" i="28" s="1"/>
  <c r="B3560" i="28" s="1"/>
  <c r="B3561" i="28" s="1"/>
  <c r="B3562" i="28" s="1"/>
  <c r="B3563" i="28" s="1"/>
  <c r="B3564" i="28" s="1"/>
  <c r="B3565" i="28" s="1"/>
  <c r="B3566" i="28" s="1"/>
  <c r="B3567" i="28" s="1"/>
  <c r="B3568" i="28" s="1"/>
  <c r="B3569" i="28" s="1"/>
  <c r="B3570" i="28" s="1"/>
  <c r="B3571" i="28" s="1"/>
  <c r="B3572" i="28" s="1"/>
  <c r="B3573" i="28" s="1"/>
  <c r="B3574" i="28" s="1"/>
  <c r="B3575" i="28" s="1"/>
  <c r="B3576" i="28" s="1"/>
  <c r="B3577" i="28" s="1"/>
  <c r="B3578" i="28" s="1"/>
  <c r="B3579" i="28" s="1"/>
  <c r="B3580" i="28" s="1"/>
  <c r="B3581" i="28" s="1"/>
  <c r="B3582" i="28" s="1"/>
  <c r="B3583" i="28" s="1"/>
  <c r="B3584" i="28" s="1"/>
  <c r="B3585" i="28" s="1"/>
  <c r="B3586" i="28" s="1"/>
  <c r="B3587" i="28" s="1"/>
  <c r="B3588" i="28" s="1"/>
  <c r="B3589" i="28" s="1"/>
  <c r="B3590" i="28" s="1"/>
  <c r="B3591" i="28" s="1"/>
  <c r="B3592" i="28" s="1"/>
  <c r="B3593" i="28" s="1"/>
  <c r="B3594" i="28" s="1"/>
  <c r="B3595" i="28" s="1"/>
  <c r="B3596" i="28" s="1"/>
  <c r="B3597" i="28" s="1"/>
  <c r="B3598" i="28" s="1"/>
  <c r="B3599" i="28" s="1"/>
  <c r="B3600" i="28" s="1"/>
  <c r="B3601" i="28" s="1"/>
  <c r="B3602" i="28" s="1"/>
  <c r="B3603" i="28" s="1"/>
  <c r="B3604" i="28" s="1"/>
  <c r="B3605" i="28" s="1"/>
  <c r="B3606" i="28" s="1"/>
  <c r="B3607" i="28" s="1"/>
  <c r="B3608" i="28" s="1"/>
  <c r="B3609" i="28" s="1"/>
  <c r="B3610" i="28" s="1"/>
  <c r="B3611" i="28" s="1"/>
  <c r="B3612" i="28" s="1"/>
  <c r="B3613" i="28" s="1"/>
  <c r="B3614" i="28" s="1"/>
  <c r="B3615" i="28" s="1"/>
  <c r="B3616" i="28" s="1"/>
  <c r="B3617" i="28" s="1"/>
  <c r="B3618" i="28" s="1"/>
  <c r="B3619" i="28" s="1"/>
  <c r="B3620" i="28" s="1"/>
  <c r="B3621" i="28" s="1"/>
  <c r="B3622" i="28" s="1"/>
  <c r="B3623" i="28" s="1"/>
  <c r="B3624" i="28" s="1"/>
  <c r="B3625" i="28" s="1"/>
  <c r="B3626" i="28" s="1"/>
  <c r="B3627" i="28" s="1"/>
  <c r="B3628" i="28" s="1"/>
  <c r="B3629" i="28" s="1"/>
  <c r="B3630" i="28" s="1"/>
  <c r="B3631" i="28" s="1"/>
  <c r="B3632" i="28" s="1"/>
  <c r="B3633" i="28" s="1"/>
  <c r="B3634" i="28" s="1"/>
  <c r="B3635" i="28" s="1"/>
  <c r="B3636" i="28" s="1"/>
  <c r="B3637" i="28" s="1"/>
  <c r="B3638" i="28" s="1"/>
  <c r="B3639" i="28" s="1"/>
  <c r="B3640" i="28" s="1"/>
  <c r="B3641" i="28" s="1"/>
  <c r="B3642" i="28" s="1"/>
  <c r="B3643" i="28" s="1"/>
  <c r="B3644" i="28" s="1"/>
  <c r="B3645" i="28" s="1"/>
  <c r="B3646" i="28" s="1"/>
  <c r="B3647" i="28" s="1"/>
  <c r="B3648" i="28" s="1"/>
  <c r="B3649" i="28" s="1"/>
  <c r="B3650" i="28" s="1"/>
  <c r="B3651" i="28" s="1"/>
  <c r="B3652" i="28" s="1"/>
  <c r="B3653" i="28" s="1"/>
  <c r="B3654" i="28" s="1"/>
  <c r="B3655" i="28" s="1"/>
  <c r="B3656" i="28" s="1"/>
  <c r="B3657" i="28" s="1"/>
  <c r="B3658" i="28" s="1"/>
  <c r="B3659" i="28" s="1"/>
  <c r="B3660" i="28" s="1"/>
  <c r="B3661" i="28" s="1"/>
  <c r="B3662" i="28" s="1"/>
  <c r="B3663" i="28" s="1"/>
  <c r="B3664" i="28" s="1"/>
  <c r="B3665" i="28" s="1"/>
  <c r="B3666" i="28" s="1"/>
  <c r="B3667" i="28" s="1"/>
  <c r="B3668" i="28" s="1"/>
  <c r="B3669" i="28" s="1"/>
  <c r="B3670" i="28" s="1"/>
  <c r="B3671" i="28" s="1"/>
  <c r="B3672" i="28" s="1"/>
  <c r="B3673" i="28" s="1"/>
  <c r="B3674" i="28" s="1"/>
  <c r="B3675" i="28" s="1"/>
  <c r="B3676" i="28" s="1"/>
  <c r="B3677" i="28" s="1"/>
  <c r="B3678" i="28" s="1"/>
  <c r="B3679" i="28" s="1"/>
  <c r="B3680" i="28" s="1"/>
  <c r="B3681" i="28" s="1"/>
  <c r="B3682" i="28" s="1"/>
  <c r="B3683" i="28" s="1"/>
  <c r="B3684" i="28" s="1"/>
  <c r="B3685" i="28" s="1"/>
  <c r="B3686" i="28" s="1"/>
  <c r="B3687" i="28" s="1"/>
  <c r="B3688" i="28" s="1"/>
  <c r="B3689" i="28" s="1"/>
  <c r="B3690" i="28" s="1"/>
  <c r="B3691" i="28" s="1"/>
  <c r="B3692" i="28" s="1"/>
  <c r="B3693" i="28" s="1"/>
  <c r="B3694" i="28" s="1"/>
  <c r="B3695" i="28" s="1"/>
  <c r="B3696" i="28" s="1"/>
  <c r="B3697" i="28" s="1"/>
  <c r="B3698" i="28" s="1"/>
  <c r="B3699" i="28" s="1"/>
  <c r="B3700" i="28" s="1"/>
  <c r="B3701" i="28" s="1"/>
  <c r="B3702" i="28" s="1"/>
  <c r="B3703" i="28" s="1"/>
  <c r="B3704" i="28" s="1"/>
  <c r="B3705" i="28" s="1"/>
  <c r="B3706" i="28" s="1"/>
  <c r="B3707" i="28" s="1"/>
  <c r="B3708" i="28" s="1"/>
  <c r="B3709" i="28" s="1"/>
  <c r="B3710" i="28" s="1"/>
  <c r="B3711" i="28" s="1"/>
  <c r="B3712" i="28" s="1"/>
  <c r="B3713" i="28" s="1"/>
  <c r="B3714" i="28" s="1"/>
  <c r="B3715" i="28" s="1"/>
  <c r="B3716" i="28" s="1"/>
  <c r="B3717" i="28" s="1"/>
  <c r="B3718" i="28" s="1"/>
  <c r="B3719" i="28" s="1"/>
  <c r="B3720" i="28" s="1"/>
  <c r="B3721" i="28" s="1"/>
  <c r="B3722" i="28" s="1"/>
  <c r="B3723" i="28" s="1"/>
  <c r="B3724" i="28" s="1"/>
  <c r="B3725" i="28" s="1"/>
  <c r="B3726" i="28" s="1"/>
  <c r="B3727" i="28" s="1"/>
  <c r="B3728" i="28" s="1"/>
  <c r="B3729" i="28" s="1"/>
  <c r="B3730" i="28" s="1"/>
  <c r="B3731" i="28" s="1"/>
  <c r="B3732" i="28" s="1"/>
  <c r="B3733" i="28" s="1"/>
  <c r="B3734" i="28" s="1"/>
  <c r="B3735" i="28" s="1"/>
  <c r="B3736" i="28" s="1"/>
  <c r="B3737" i="28" s="1"/>
  <c r="B3738" i="28" s="1"/>
  <c r="B3739" i="28" s="1"/>
  <c r="B3740" i="28" s="1"/>
  <c r="B3741" i="28" s="1"/>
  <c r="B3742" i="28" s="1"/>
  <c r="B3743" i="28" s="1"/>
  <c r="B3744" i="28" s="1"/>
  <c r="B3745" i="28" s="1"/>
  <c r="B3746" i="28" s="1"/>
  <c r="B3747" i="28" s="1"/>
  <c r="B3748" i="28" s="1"/>
  <c r="B3749" i="28" s="1"/>
  <c r="B3750" i="28" s="1"/>
  <c r="B3751" i="28" s="1"/>
  <c r="B3752" i="28" s="1"/>
  <c r="B3753" i="28" s="1"/>
  <c r="B3754" i="28" s="1"/>
  <c r="B3755" i="28" s="1"/>
  <c r="B3756" i="28" s="1"/>
  <c r="B3757" i="28" s="1"/>
  <c r="B3758" i="28" s="1"/>
  <c r="B3759" i="28" s="1"/>
  <c r="B3760" i="28" s="1"/>
  <c r="B3761" i="28" s="1"/>
  <c r="B3762" i="28" s="1"/>
  <c r="B3763" i="28" s="1"/>
  <c r="B3764" i="28" s="1"/>
  <c r="B3765" i="28" s="1"/>
  <c r="B3766" i="28" s="1"/>
  <c r="B3767" i="28" s="1"/>
  <c r="B3768" i="28" s="1"/>
  <c r="B3769" i="28" s="1"/>
  <c r="B3770" i="28" s="1"/>
  <c r="B3771" i="28" s="1"/>
  <c r="B3772" i="28" s="1"/>
  <c r="B3773" i="28" s="1"/>
  <c r="B3774" i="28" s="1"/>
  <c r="B3775" i="28" s="1"/>
  <c r="B3776" i="28" s="1"/>
  <c r="B3777" i="28" s="1"/>
  <c r="B3778" i="28" s="1"/>
  <c r="B3779" i="28" s="1"/>
  <c r="B3780" i="28" s="1"/>
  <c r="B3781" i="28" s="1"/>
  <c r="B3782" i="28" s="1"/>
  <c r="B3783" i="28" s="1"/>
  <c r="B3784" i="28" s="1"/>
  <c r="B3785" i="28" s="1"/>
  <c r="B3786" i="28" s="1"/>
  <c r="B3787" i="28" s="1"/>
  <c r="B3788" i="28" s="1"/>
  <c r="B3789" i="28" s="1"/>
  <c r="B3790" i="28" s="1"/>
  <c r="B3791" i="28" s="1"/>
  <c r="B3792" i="28" s="1"/>
  <c r="B3793" i="28" s="1"/>
  <c r="B3794" i="28" s="1"/>
  <c r="B3795" i="28" s="1"/>
  <c r="B3796" i="28" s="1"/>
  <c r="B3797" i="28" s="1"/>
  <c r="B3798" i="28" s="1"/>
  <c r="B3799" i="28" s="1"/>
  <c r="B3800" i="28" s="1"/>
  <c r="B3801" i="28" s="1"/>
  <c r="B3802" i="28" s="1"/>
  <c r="B3803" i="28" s="1"/>
  <c r="B3804" i="28" s="1"/>
  <c r="B3805" i="28" s="1"/>
  <c r="B3806" i="28" s="1"/>
  <c r="B3807" i="28" s="1"/>
  <c r="B3808" i="28" s="1"/>
  <c r="B3809" i="28" s="1"/>
  <c r="B3810" i="28" s="1"/>
  <c r="B3811" i="28" s="1"/>
  <c r="B3812" i="28" s="1"/>
  <c r="B3813" i="28" s="1"/>
  <c r="B3814" i="28" s="1"/>
  <c r="B3815" i="28" s="1"/>
  <c r="B3816" i="28" s="1"/>
  <c r="B3817" i="28" s="1"/>
  <c r="B3818" i="28" s="1"/>
  <c r="B3819" i="28" s="1"/>
  <c r="B3820" i="28" s="1"/>
  <c r="B3821" i="28" s="1"/>
  <c r="B3822" i="28" s="1"/>
  <c r="B3823" i="28" s="1"/>
  <c r="B3824" i="28" s="1"/>
  <c r="B3825" i="28" s="1"/>
  <c r="B3826" i="28" s="1"/>
  <c r="B3827" i="28" s="1"/>
  <c r="B3828" i="28" s="1"/>
  <c r="B3829" i="28" s="1"/>
  <c r="B3830" i="28" s="1"/>
  <c r="B3831" i="28" s="1"/>
  <c r="B3832" i="28" s="1"/>
  <c r="B3833" i="28" s="1"/>
  <c r="B3834" i="28" s="1"/>
  <c r="B3835" i="28" s="1"/>
  <c r="B3836" i="28" s="1"/>
  <c r="B3837" i="28" s="1"/>
  <c r="B3838" i="28" s="1"/>
  <c r="B3839" i="28" s="1"/>
  <c r="B3840" i="28" s="1"/>
  <c r="B3841" i="28" s="1"/>
  <c r="B3842" i="28" s="1"/>
  <c r="B3843" i="28" s="1"/>
  <c r="B3844" i="28" s="1"/>
  <c r="B3845" i="28" s="1"/>
  <c r="B3846" i="28" s="1"/>
  <c r="B3847" i="28" s="1"/>
  <c r="B3848" i="28" s="1"/>
  <c r="B3849" i="28" s="1"/>
  <c r="B3850" i="28" s="1"/>
  <c r="B3851" i="28" s="1"/>
  <c r="B3852" i="28" s="1"/>
  <c r="B3853" i="28" s="1"/>
  <c r="B3854" i="28" s="1"/>
  <c r="B3855" i="28" s="1"/>
  <c r="B3856" i="28" s="1"/>
  <c r="B3857" i="28" s="1"/>
  <c r="B3858" i="28" s="1"/>
  <c r="B3859" i="28" s="1"/>
  <c r="B3860" i="28" s="1"/>
  <c r="B3861" i="28" s="1"/>
  <c r="B3862" i="28" s="1"/>
  <c r="B3863" i="28" s="1"/>
  <c r="B3864" i="28" s="1"/>
  <c r="B3865" i="28" s="1"/>
  <c r="B3866" i="28" s="1"/>
  <c r="B3867" i="28" s="1"/>
  <c r="B3868" i="28" s="1"/>
  <c r="B3869" i="28" s="1"/>
  <c r="B3870" i="28" s="1"/>
  <c r="B3871" i="28" s="1"/>
  <c r="B3872" i="28" s="1"/>
  <c r="B3873" i="28" s="1"/>
  <c r="B3874" i="28" s="1"/>
  <c r="B3875" i="28" s="1"/>
  <c r="B3876" i="28" s="1"/>
  <c r="B3877" i="28" s="1"/>
  <c r="B3878" i="28" s="1"/>
  <c r="B3879" i="28" s="1"/>
  <c r="B3880" i="28" s="1"/>
  <c r="B3881" i="28" s="1"/>
  <c r="B3882" i="28" s="1"/>
  <c r="B3883" i="28" s="1"/>
  <c r="B3884" i="28" s="1"/>
  <c r="B3885" i="28" s="1"/>
  <c r="B3886" i="28" s="1"/>
  <c r="B3887" i="28" s="1"/>
  <c r="B3888" i="28" s="1"/>
  <c r="B3889" i="28" s="1"/>
  <c r="B3890" i="28" s="1"/>
  <c r="B3891" i="28" s="1"/>
  <c r="B3892" i="28" s="1"/>
  <c r="B3893" i="28" s="1"/>
  <c r="B3894" i="28" s="1"/>
  <c r="B3895" i="28" s="1"/>
  <c r="B3896" i="28" s="1"/>
  <c r="B3897" i="28" s="1"/>
  <c r="B3898" i="28" s="1"/>
  <c r="B3899" i="28" s="1"/>
  <c r="B3900" i="28" s="1"/>
  <c r="B3901" i="28" s="1"/>
  <c r="B3902" i="28" s="1"/>
  <c r="B3903" i="28" s="1"/>
  <c r="B3904" i="28" s="1"/>
  <c r="B3905" i="28" s="1"/>
  <c r="B3906" i="28" s="1"/>
  <c r="B3907" i="28" s="1"/>
  <c r="B3908" i="28" s="1"/>
  <c r="B3909" i="28" s="1"/>
  <c r="B3910" i="28" s="1"/>
  <c r="B3911" i="28" s="1"/>
  <c r="B3912" i="28" s="1"/>
  <c r="B3913" i="28" s="1"/>
  <c r="B3914" i="28" s="1"/>
  <c r="B3915" i="28" s="1"/>
  <c r="B3916" i="28" s="1"/>
  <c r="B3917" i="28" s="1"/>
  <c r="B3918" i="28" s="1"/>
  <c r="B3919" i="28" s="1"/>
  <c r="B3920" i="28" s="1"/>
  <c r="B3921" i="28" s="1"/>
  <c r="B3922" i="28" s="1"/>
  <c r="B3923" i="28" s="1"/>
  <c r="B3924" i="28" s="1"/>
  <c r="B3925" i="28" s="1"/>
  <c r="B3926" i="28" s="1"/>
  <c r="B3927" i="28" s="1"/>
  <c r="B3928" i="28" s="1"/>
  <c r="B3929" i="28" s="1"/>
  <c r="B3930" i="28" s="1"/>
  <c r="B3931" i="28" s="1"/>
  <c r="B3932" i="28" s="1"/>
  <c r="B3933" i="28" s="1"/>
  <c r="B3934" i="28" s="1"/>
  <c r="B3935" i="28" s="1"/>
  <c r="B3936" i="28" s="1"/>
  <c r="B3937" i="28" s="1"/>
  <c r="B3938" i="28" s="1"/>
  <c r="B3939" i="28" s="1"/>
  <c r="B3940" i="28" s="1"/>
  <c r="B3941" i="28" s="1"/>
  <c r="B3942" i="28" s="1"/>
  <c r="B3943" i="28" s="1"/>
  <c r="B3944" i="28" s="1"/>
  <c r="B3945" i="28" s="1"/>
  <c r="B3946" i="28" s="1"/>
  <c r="B3947" i="28" s="1"/>
  <c r="B3948" i="28" s="1"/>
  <c r="B3949" i="28" s="1"/>
  <c r="B3950" i="28" s="1"/>
  <c r="B3951" i="28" s="1"/>
  <c r="B3952" i="28" s="1"/>
  <c r="B3953" i="28" s="1"/>
  <c r="B3954" i="28" s="1"/>
  <c r="B3955" i="28" s="1"/>
  <c r="B3956" i="28" s="1"/>
  <c r="B3957" i="28" s="1"/>
  <c r="B3958" i="28" s="1"/>
  <c r="B3959" i="28" s="1"/>
  <c r="B3960" i="28" s="1"/>
  <c r="B3961" i="28" s="1"/>
  <c r="B3962" i="28" s="1"/>
  <c r="B3963" i="28" s="1"/>
  <c r="B3964" i="28" s="1"/>
  <c r="B3965" i="28" s="1"/>
  <c r="B3966" i="28" s="1"/>
  <c r="B3967" i="28" s="1"/>
  <c r="B3968" i="28" s="1"/>
  <c r="B3969" i="28" s="1"/>
  <c r="B3970" i="28" s="1"/>
  <c r="B3971" i="28" s="1"/>
  <c r="B3972" i="28" s="1"/>
  <c r="B3973" i="28" s="1"/>
  <c r="B3974" i="28" s="1"/>
  <c r="B3975" i="28" s="1"/>
  <c r="B3976" i="28" s="1"/>
  <c r="B3977" i="28" s="1"/>
  <c r="B3978" i="28" s="1"/>
  <c r="B3979" i="28" s="1"/>
  <c r="B3980" i="28" s="1"/>
  <c r="B3981" i="28" s="1"/>
  <c r="B3982" i="28" s="1"/>
  <c r="B3983" i="28" s="1"/>
  <c r="B3984" i="28" s="1"/>
  <c r="B3985" i="28" s="1"/>
  <c r="B3986" i="28" s="1"/>
  <c r="B3987" i="28" s="1"/>
  <c r="B3988" i="28" s="1"/>
  <c r="B3989" i="28" s="1"/>
  <c r="B3990" i="28" s="1"/>
  <c r="B3991" i="28" s="1"/>
  <c r="B3992" i="28" s="1"/>
  <c r="B3993" i="28" s="1"/>
  <c r="B3994" i="28" s="1"/>
  <c r="B3995" i="28" s="1"/>
  <c r="B3996" i="28" s="1"/>
  <c r="B3997" i="28" s="1"/>
  <c r="B3998" i="28" s="1"/>
  <c r="B3999" i="28" s="1"/>
  <c r="B4000" i="28" s="1"/>
  <c r="B4001" i="28" s="1"/>
  <c r="B4002" i="28" s="1"/>
  <c r="B4003" i="28" s="1"/>
  <c r="B4004" i="28" s="1"/>
  <c r="B4005" i="28" s="1"/>
  <c r="B4006" i="28" s="1"/>
  <c r="B4007" i="28" s="1"/>
  <c r="B4008" i="28" s="1"/>
  <c r="B4009" i="28" s="1"/>
  <c r="B4010" i="28" s="1"/>
  <c r="B4011" i="28" s="1"/>
  <c r="B4012" i="28" s="1"/>
  <c r="B4013" i="28" s="1"/>
  <c r="B4014" i="28" s="1"/>
  <c r="B4015" i="28" s="1"/>
  <c r="B4016" i="28" s="1"/>
  <c r="B4017" i="28" s="1"/>
  <c r="B4018" i="28" s="1"/>
  <c r="B4019" i="28" s="1"/>
  <c r="B4020" i="28" s="1"/>
  <c r="B4021" i="28" s="1"/>
  <c r="B4022" i="28" s="1"/>
  <c r="B4023" i="28" s="1"/>
  <c r="B4024" i="28" s="1"/>
  <c r="B4025" i="28" s="1"/>
  <c r="B4026" i="28" s="1"/>
  <c r="B4027" i="28" s="1"/>
  <c r="B4028" i="28" s="1"/>
  <c r="B4029" i="28" s="1"/>
  <c r="B4030" i="28" s="1"/>
  <c r="B4031" i="28" s="1"/>
  <c r="B4032" i="28" s="1"/>
  <c r="B4033" i="28" s="1"/>
  <c r="B4034" i="28" s="1"/>
  <c r="B4035" i="28" s="1"/>
  <c r="B4036" i="28" s="1"/>
  <c r="B4037" i="28" s="1"/>
  <c r="B4038" i="28" s="1"/>
  <c r="B4039" i="28" s="1"/>
  <c r="B4040" i="28" s="1"/>
  <c r="B4041" i="28" s="1"/>
  <c r="B4042" i="28" s="1"/>
  <c r="B4043" i="28" s="1"/>
  <c r="B4044" i="28" s="1"/>
  <c r="B4045" i="28" s="1"/>
  <c r="B4046" i="28" s="1"/>
  <c r="B4047" i="28" s="1"/>
  <c r="B4048" i="28" s="1"/>
  <c r="B4049" i="28" s="1"/>
  <c r="B4050" i="28" s="1"/>
  <c r="B4051" i="28" s="1"/>
  <c r="B4052" i="28" s="1"/>
  <c r="B4053" i="28" s="1"/>
  <c r="B4054" i="28" s="1"/>
  <c r="B4055" i="28" s="1"/>
  <c r="B4056" i="28" s="1"/>
  <c r="B4057" i="28" s="1"/>
  <c r="B4058" i="28" s="1"/>
  <c r="B4059" i="28" s="1"/>
  <c r="B4060" i="28" s="1"/>
  <c r="B4061" i="28" s="1"/>
  <c r="B4062" i="28" s="1"/>
  <c r="B4063" i="28" s="1"/>
  <c r="B4064" i="28" s="1"/>
  <c r="B4065" i="28" s="1"/>
  <c r="B4066" i="28" s="1"/>
  <c r="B4067" i="28" s="1"/>
  <c r="B4068" i="28" s="1"/>
  <c r="B4069" i="28" s="1"/>
  <c r="B4070" i="28" s="1"/>
  <c r="B4071" i="28" s="1"/>
  <c r="B4072" i="28" s="1"/>
  <c r="B4073" i="28" s="1"/>
  <c r="B4074" i="28" s="1"/>
  <c r="B4075" i="28" s="1"/>
  <c r="B4076" i="28" s="1"/>
  <c r="B4077" i="28" s="1"/>
  <c r="B4078" i="28" s="1"/>
  <c r="B4079" i="28" s="1"/>
  <c r="B4080" i="28" s="1"/>
  <c r="B4081" i="28" s="1"/>
  <c r="B4082" i="28" s="1"/>
  <c r="B4083" i="28" s="1"/>
  <c r="B4084" i="28" s="1"/>
  <c r="B4085" i="28" s="1"/>
  <c r="B4086" i="28" s="1"/>
  <c r="B4087" i="28" s="1"/>
  <c r="B4088" i="28" s="1"/>
  <c r="B4089" i="28" s="1"/>
  <c r="B4090" i="28" s="1"/>
  <c r="B4091" i="28" s="1"/>
  <c r="B4092" i="28" s="1"/>
  <c r="B4093" i="28" s="1"/>
  <c r="B4094" i="28" s="1"/>
  <c r="B4095" i="28" s="1"/>
  <c r="B4096" i="28" s="1"/>
  <c r="B4097" i="28" s="1"/>
  <c r="B4098" i="28" s="1"/>
  <c r="B4099" i="28" s="1"/>
  <c r="B4100" i="28" s="1"/>
  <c r="B4101" i="28" s="1"/>
  <c r="B4102" i="28" s="1"/>
  <c r="B4103" i="28" s="1"/>
  <c r="B4104" i="28" s="1"/>
  <c r="B4105" i="28" s="1"/>
  <c r="B4106" i="28" s="1"/>
  <c r="B4107" i="28" s="1"/>
  <c r="B4108" i="28" s="1"/>
  <c r="B4109" i="28" s="1"/>
  <c r="B4110" i="28" s="1"/>
  <c r="B4111" i="28" s="1"/>
  <c r="B4112" i="28" s="1"/>
  <c r="B4113" i="28" s="1"/>
  <c r="B4114" i="28" s="1"/>
  <c r="B4115" i="28" s="1"/>
  <c r="B4116" i="28" s="1"/>
  <c r="B4117" i="28" s="1"/>
  <c r="B4118" i="28" s="1"/>
  <c r="B4119" i="28" s="1"/>
  <c r="B4120" i="28" s="1"/>
  <c r="B4121" i="28" s="1"/>
  <c r="B4122" i="28" s="1"/>
  <c r="B4123" i="28" s="1"/>
  <c r="B4124" i="28" s="1"/>
  <c r="B4125" i="28" s="1"/>
  <c r="B4126" i="28" s="1"/>
  <c r="B4127" i="28" s="1"/>
  <c r="B4128" i="28" s="1"/>
  <c r="B4129" i="28" s="1"/>
  <c r="B4130" i="28" s="1"/>
  <c r="B4131" i="28" s="1"/>
  <c r="B4132" i="28" s="1"/>
  <c r="B4133" i="28" s="1"/>
  <c r="B4134" i="28" s="1"/>
  <c r="B4135" i="28" s="1"/>
  <c r="B4136" i="28" s="1"/>
  <c r="B4137" i="28" s="1"/>
  <c r="B4138" i="28" s="1"/>
  <c r="B4139" i="28" s="1"/>
  <c r="B4140" i="28" s="1"/>
  <c r="B4141" i="28" s="1"/>
  <c r="B4142" i="28" s="1"/>
  <c r="B4143" i="28" s="1"/>
  <c r="B4144" i="28" s="1"/>
  <c r="B4145" i="28" s="1"/>
  <c r="B4146" i="28" s="1"/>
  <c r="B4147" i="28" s="1"/>
  <c r="B4148" i="28" s="1"/>
  <c r="B4149" i="28" s="1"/>
  <c r="B4150" i="28" s="1"/>
  <c r="B4151" i="28" s="1"/>
  <c r="B4152" i="28" s="1"/>
  <c r="B4153" i="28" s="1"/>
  <c r="B4154" i="28" s="1"/>
  <c r="B4155" i="28" s="1"/>
  <c r="B4156" i="28" s="1"/>
  <c r="B4157" i="28" s="1"/>
  <c r="B4158" i="28" s="1"/>
  <c r="B4159" i="28" s="1"/>
  <c r="B4160" i="28" s="1"/>
  <c r="B4161" i="28" s="1"/>
  <c r="B4162" i="28" s="1"/>
  <c r="B4163" i="28" s="1"/>
  <c r="B4164" i="28" s="1"/>
  <c r="B4165" i="28" s="1"/>
  <c r="B4166" i="28" s="1"/>
  <c r="B4167" i="28" s="1"/>
  <c r="B4168" i="28" s="1"/>
  <c r="B4169" i="28" s="1"/>
  <c r="B4170" i="28" s="1"/>
  <c r="B4171" i="28" s="1"/>
  <c r="B4172" i="28" s="1"/>
  <c r="B4173" i="28" s="1"/>
  <c r="B4174" i="28" s="1"/>
  <c r="B4175" i="28" s="1"/>
  <c r="B4176" i="28" s="1"/>
  <c r="B4177" i="28" s="1"/>
  <c r="B4178" i="28" s="1"/>
  <c r="B4179" i="28" s="1"/>
  <c r="B4180" i="28" s="1"/>
  <c r="B4181" i="28" s="1"/>
  <c r="B4182" i="28" s="1"/>
  <c r="B4183" i="28" s="1"/>
  <c r="B4184" i="28" s="1"/>
  <c r="B4185" i="28" s="1"/>
  <c r="B4186" i="28" s="1"/>
  <c r="B4187" i="28" s="1"/>
  <c r="B4188" i="28" s="1"/>
  <c r="B4189" i="28" s="1"/>
  <c r="B4190" i="28" s="1"/>
  <c r="B4191" i="28" s="1"/>
  <c r="B4192" i="28" s="1"/>
  <c r="B4193" i="28" s="1"/>
  <c r="B4194" i="28" s="1"/>
  <c r="B4195" i="28" s="1"/>
  <c r="B4196" i="28" s="1"/>
  <c r="B4197" i="28" s="1"/>
  <c r="B4198" i="28" s="1"/>
  <c r="B4199" i="28" s="1"/>
  <c r="B4200" i="28" s="1"/>
  <c r="B4201" i="28" s="1"/>
  <c r="B4202" i="28" s="1"/>
  <c r="B4203" i="28" s="1"/>
  <c r="B4204" i="28" s="1"/>
  <c r="B4205" i="28" s="1"/>
  <c r="B4206" i="28" s="1"/>
  <c r="B4207" i="28" s="1"/>
  <c r="B4208" i="28" s="1"/>
  <c r="B4209" i="28" s="1"/>
  <c r="B4210" i="28" s="1"/>
  <c r="B4211" i="28" s="1"/>
  <c r="B4212" i="28" s="1"/>
  <c r="B4213" i="28" s="1"/>
  <c r="B4214" i="28" s="1"/>
  <c r="B4215" i="28" s="1"/>
  <c r="B4216" i="28" s="1"/>
  <c r="B4217" i="28" s="1"/>
  <c r="B4218" i="28" s="1"/>
  <c r="B4219" i="28" s="1"/>
  <c r="B4220" i="28" s="1"/>
  <c r="B4221" i="28" s="1"/>
  <c r="B4222" i="28" s="1"/>
  <c r="B4223" i="28" s="1"/>
  <c r="B4224" i="28" s="1"/>
  <c r="B4225" i="28" s="1"/>
  <c r="B4226" i="28" s="1"/>
  <c r="B4227" i="28" s="1"/>
  <c r="B4228" i="28" s="1"/>
  <c r="B4229" i="28" s="1"/>
  <c r="B4230" i="28" s="1"/>
  <c r="B4231" i="28" s="1"/>
  <c r="B4232" i="28" s="1"/>
  <c r="B4233" i="28" s="1"/>
  <c r="B4234" i="28" s="1"/>
  <c r="B4235" i="28" s="1"/>
  <c r="B4236" i="28" s="1"/>
  <c r="B4237" i="28" s="1"/>
  <c r="B4238" i="28" s="1"/>
  <c r="B4239" i="28" s="1"/>
  <c r="B4240" i="28" s="1"/>
  <c r="B4241" i="28" s="1"/>
  <c r="B4242" i="28" s="1"/>
  <c r="B4243" i="28" s="1"/>
  <c r="B4244" i="28" s="1"/>
  <c r="B4245" i="28" s="1"/>
  <c r="B4246" i="28" s="1"/>
  <c r="B4247" i="28" s="1"/>
  <c r="B4248" i="28" s="1"/>
  <c r="B4249" i="28" s="1"/>
  <c r="B4250" i="28" s="1"/>
  <c r="B4251" i="28" s="1"/>
  <c r="B4252" i="28" s="1"/>
  <c r="B4253" i="28" s="1"/>
  <c r="B4254" i="28" s="1"/>
  <c r="B4255" i="28" s="1"/>
  <c r="B4256" i="28" s="1"/>
  <c r="B4257" i="28" s="1"/>
  <c r="B4258" i="28" s="1"/>
  <c r="B4259" i="28" s="1"/>
  <c r="B4260" i="28" s="1"/>
  <c r="B4261" i="28" s="1"/>
  <c r="B4262" i="28" s="1"/>
  <c r="B4263" i="28" s="1"/>
  <c r="B4264" i="28" s="1"/>
  <c r="B4265" i="28" s="1"/>
  <c r="B4266" i="28" s="1"/>
  <c r="B4267" i="28" s="1"/>
  <c r="B4268" i="28" s="1"/>
  <c r="B4269" i="28" s="1"/>
  <c r="B4270" i="28" s="1"/>
  <c r="B4271" i="28" s="1"/>
  <c r="B4272" i="28" s="1"/>
  <c r="B4273" i="28" s="1"/>
  <c r="B4274" i="28" s="1"/>
  <c r="B4275" i="28" s="1"/>
  <c r="B4276" i="28" s="1"/>
  <c r="B4277" i="28" s="1"/>
  <c r="B4278" i="28" s="1"/>
  <c r="B4279" i="28" s="1"/>
  <c r="B4280" i="28" s="1"/>
  <c r="B4281" i="28" s="1"/>
  <c r="B4282" i="28" s="1"/>
  <c r="B4283" i="28" s="1"/>
  <c r="B4284" i="28" s="1"/>
  <c r="B4285" i="28" s="1"/>
  <c r="B4286" i="28" s="1"/>
  <c r="B4287" i="28" s="1"/>
  <c r="B4288" i="28" s="1"/>
  <c r="B4289" i="28" s="1"/>
  <c r="B4290" i="28" s="1"/>
  <c r="B4291" i="28" s="1"/>
  <c r="B4292" i="28" s="1"/>
  <c r="B4293" i="28" s="1"/>
  <c r="B4294" i="28" s="1"/>
  <c r="B4295" i="28" s="1"/>
  <c r="B4296" i="28" s="1"/>
  <c r="B4297" i="28" s="1"/>
  <c r="B4298" i="28" s="1"/>
  <c r="B4299" i="28" s="1"/>
  <c r="B4300" i="28" s="1"/>
  <c r="B4301" i="28" s="1"/>
  <c r="B4302" i="28" s="1"/>
  <c r="B4303" i="28" s="1"/>
  <c r="B4304" i="28" s="1"/>
  <c r="B4305" i="28" s="1"/>
  <c r="B4306" i="28" s="1"/>
  <c r="B4307" i="28" s="1"/>
  <c r="B4308" i="28" s="1"/>
  <c r="B4309" i="28" s="1"/>
  <c r="B4310" i="28" s="1"/>
  <c r="B4311" i="28" s="1"/>
  <c r="B4312" i="28" s="1"/>
  <c r="B4313" i="28" s="1"/>
  <c r="B4314" i="28" s="1"/>
  <c r="B4315" i="28" s="1"/>
  <c r="B4316" i="28" s="1"/>
  <c r="B4317" i="28" s="1"/>
  <c r="B4318" i="28" s="1"/>
  <c r="B4319" i="28" s="1"/>
  <c r="B4320" i="28" s="1"/>
  <c r="B4321" i="28" s="1"/>
  <c r="B4322" i="28" s="1"/>
  <c r="B4323" i="28" s="1"/>
  <c r="B4324" i="28" s="1"/>
  <c r="B4325" i="28" s="1"/>
  <c r="B4326" i="28" s="1"/>
  <c r="B4327" i="28" s="1"/>
  <c r="B4328" i="28" s="1"/>
  <c r="B4329" i="28" s="1"/>
  <c r="B4330" i="28" s="1"/>
  <c r="B4331" i="28" s="1"/>
  <c r="B4332" i="28" s="1"/>
  <c r="B4333" i="28" s="1"/>
  <c r="B4334" i="28" s="1"/>
  <c r="B4335" i="28" s="1"/>
  <c r="B4336" i="28" s="1"/>
  <c r="B4337" i="28" s="1"/>
  <c r="B4338" i="28" s="1"/>
  <c r="B4339" i="28" s="1"/>
  <c r="B4340" i="28" s="1"/>
  <c r="B4341" i="28" s="1"/>
  <c r="B4342" i="28" s="1"/>
  <c r="B4343" i="28" s="1"/>
  <c r="B4344" i="28" s="1"/>
  <c r="B4345" i="28" s="1"/>
  <c r="B4346" i="28" s="1"/>
  <c r="B4347" i="28" s="1"/>
  <c r="B4348" i="28" s="1"/>
  <c r="B4349" i="28" s="1"/>
  <c r="B4350" i="28" s="1"/>
  <c r="B4351" i="28" s="1"/>
  <c r="B4352" i="28" s="1"/>
  <c r="B4353" i="28" s="1"/>
  <c r="B4354" i="28" s="1"/>
  <c r="B4355" i="28" s="1"/>
  <c r="B4356" i="28" s="1"/>
  <c r="B4357" i="28" s="1"/>
  <c r="B4358" i="28" s="1"/>
  <c r="B4359" i="28" s="1"/>
  <c r="B4360" i="28" s="1"/>
  <c r="B4361" i="28" s="1"/>
  <c r="B4362" i="28" s="1"/>
  <c r="B4363" i="28" s="1"/>
  <c r="B4364" i="28" s="1"/>
  <c r="B4365" i="28" s="1"/>
  <c r="B4366" i="28" s="1"/>
  <c r="B4367" i="28" s="1"/>
  <c r="B4368" i="28" s="1"/>
  <c r="B4369" i="28" s="1"/>
  <c r="B4370" i="28" s="1"/>
  <c r="B4371" i="28" s="1"/>
  <c r="B4372" i="28" s="1"/>
  <c r="B4373" i="28" s="1"/>
  <c r="B4374" i="28" s="1"/>
  <c r="B4375" i="28" s="1"/>
  <c r="B4376" i="28" s="1"/>
  <c r="B4377" i="28" s="1"/>
  <c r="B4378" i="28" s="1"/>
  <c r="B4379" i="28" s="1"/>
  <c r="B4380" i="28" s="1"/>
  <c r="B4381" i="28" s="1"/>
  <c r="B4382" i="28" s="1"/>
  <c r="B4383" i="28" s="1"/>
  <c r="B4384" i="28" s="1"/>
  <c r="B4385" i="28" s="1"/>
  <c r="B4386" i="28" s="1"/>
  <c r="B4387" i="28" s="1"/>
  <c r="B4388" i="28" s="1"/>
  <c r="B4389" i="28" s="1"/>
  <c r="B4390" i="28" s="1"/>
  <c r="B4391" i="28" s="1"/>
  <c r="B4392" i="28" s="1"/>
  <c r="B4393" i="28" s="1"/>
  <c r="B4394" i="28" s="1"/>
  <c r="B4395" i="28" s="1"/>
  <c r="B4396" i="28" s="1"/>
  <c r="B4397" i="28" s="1"/>
  <c r="B4398" i="28" s="1"/>
  <c r="B4399" i="28" s="1"/>
  <c r="B4400" i="28" s="1"/>
  <c r="B4401" i="28" s="1"/>
  <c r="B4402" i="28" s="1"/>
  <c r="B4403" i="28" s="1"/>
  <c r="B4404" i="28" s="1"/>
  <c r="B4405" i="28" s="1"/>
  <c r="B4406" i="28" s="1"/>
  <c r="B4407" i="28" s="1"/>
  <c r="B4408" i="28" s="1"/>
  <c r="B4409" i="28" s="1"/>
  <c r="B4410" i="28" s="1"/>
  <c r="B4411" i="28" s="1"/>
  <c r="B4412" i="28" s="1"/>
  <c r="B4413" i="28" s="1"/>
  <c r="B4414" i="28" s="1"/>
  <c r="B4415" i="28" s="1"/>
  <c r="B4416" i="28" s="1"/>
  <c r="B4417" i="28" s="1"/>
  <c r="B4418" i="28" s="1"/>
  <c r="B4419" i="28" s="1"/>
  <c r="B4420" i="28" s="1"/>
  <c r="B4421" i="28" s="1"/>
  <c r="B4422" i="28" s="1"/>
  <c r="B4423" i="28" s="1"/>
  <c r="B4424" i="28" s="1"/>
  <c r="B4425" i="28" s="1"/>
  <c r="B4426" i="28" s="1"/>
  <c r="B4427" i="28" s="1"/>
  <c r="B4428" i="28" s="1"/>
  <c r="B4429" i="28" s="1"/>
  <c r="B4430" i="28" s="1"/>
  <c r="B4431" i="28" s="1"/>
  <c r="B4432" i="28" s="1"/>
  <c r="B4433" i="28" s="1"/>
  <c r="B4434" i="28" s="1"/>
  <c r="B4435" i="28" s="1"/>
  <c r="B4436" i="28" s="1"/>
  <c r="B4437" i="28" s="1"/>
  <c r="B4438" i="28" s="1"/>
  <c r="B4439" i="28" s="1"/>
  <c r="B4440" i="28" s="1"/>
  <c r="B4441" i="28" s="1"/>
  <c r="B4442" i="28" s="1"/>
  <c r="B4443" i="28" s="1"/>
  <c r="B4444" i="28" s="1"/>
  <c r="B4445" i="28" s="1"/>
  <c r="B4446" i="28" s="1"/>
  <c r="B4447" i="28" s="1"/>
  <c r="B4448" i="28" s="1"/>
  <c r="B4449" i="28" s="1"/>
  <c r="B4450" i="28" s="1"/>
  <c r="B4451" i="28" s="1"/>
  <c r="B4452" i="28" s="1"/>
  <c r="B4453" i="28" s="1"/>
  <c r="B4454" i="28" s="1"/>
  <c r="B4455" i="28" s="1"/>
  <c r="B4456" i="28" s="1"/>
  <c r="B4457" i="28" s="1"/>
  <c r="B4458" i="28" s="1"/>
  <c r="B4459" i="28" s="1"/>
  <c r="B4460" i="28" s="1"/>
  <c r="B4461" i="28" s="1"/>
  <c r="B4462" i="28" s="1"/>
  <c r="B4463" i="28" s="1"/>
  <c r="B4464" i="28" s="1"/>
  <c r="B4465" i="28" s="1"/>
  <c r="B4466" i="28" s="1"/>
  <c r="B4467" i="28" s="1"/>
  <c r="B4468" i="28" s="1"/>
  <c r="B4469" i="28" s="1"/>
  <c r="B4470" i="28" s="1"/>
  <c r="B4471" i="28" s="1"/>
  <c r="B4472" i="28" s="1"/>
  <c r="B4473" i="28" s="1"/>
  <c r="B4474" i="28" s="1"/>
  <c r="B4475" i="28" s="1"/>
  <c r="B4476" i="28" s="1"/>
  <c r="B4477" i="28" s="1"/>
  <c r="B4478" i="28" s="1"/>
  <c r="B4479" i="28" s="1"/>
  <c r="B4480" i="28" s="1"/>
  <c r="B4481" i="28" s="1"/>
  <c r="B4482" i="28" s="1"/>
  <c r="B4483" i="28" s="1"/>
  <c r="B4484" i="28" s="1"/>
  <c r="B4485" i="28" s="1"/>
  <c r="B4486" i="28" s="1"/>
  <c r="B4487" i="28" s="1"/>
  <c r="B4488" i="28" s="1"/>
  <c r="B4489" i="28" s="1"/>
  <c r="B4490" i="28" s="1"/>
  <c r="B4491" i="28" s="1"/>
  <c r="B4492" i="28" s="1"/>
  <c r="B4493" i="28" s="1"/>
  <c r="B4494" i="28" s="1"/>
  <c r="B4495" i="28" s="1"/>
  <c r="B4496" i="28" s="1"/>
  <c r="B4497" i="28" s="1"/>
  <c r="B4498" i="28" s="1"/>
  <c r="B4499" i="28" s="1"/>
  <c r="B4500" i="28" s="1"/>
  <c r="B4501" i="28" s="1"/>
  <c r="B4502" i="28" s="1"/>
  <c r="B4503" i="28" s="1"/>
  <c r="B4504" i="28" s="1"/>
  <c r="B4505" i="28" s="1"/>
  <c r="B4506" i="28" s="1"/>
  <c r="B4507" i="28" s="1"/>
  <c r="B4508" i="28" s="1"/>
  <c r="B4509" i="28" s="1"/>
  <c r="B4510" i="28" s="1"/>
  <c r="B4511" i="28" s="1"/>
  <c r="B4512" i="28" s="1"/>
  <c r="B4513" i="28" s="1"/>
  <c r="B4514" i="28" s="1"/>
  <c r="B4515" i="28" s="1"/>
  <c r="B4516" i="28" s="1"/>
  <c r="B4517" i="28" s="1"/>
  <c r="B4518" i="28" s="1"/>
  <c r="B4519" i="28" s="1"/>
  <c r="B4520" i="28" s="1"/>
  <c r="B4521" i="28" s="1"/>
  <c r="B4522" i="28" s="1"/>
  <c r="B4523" i="28" s="1"/>
  <c r="B4524" i="28" s="1"/>
  <c r="B4525" i="28" s="1"/>
  <c r="B4526" i="28" s="1"/>
  <c r="B4527" i="28" s="1"/>
  <c r="B4528" i="28" s="1"/>
  <c r="B4529" i="28" s="1"/>
  <c r="B4530" i="28" s="1"/>
  <c r="B4531" i="28" s="1"/>
  <c r="B4532" i="28" s="1"/>
  <c r="B4533" i="28" s="1"/>
  <c r="B4534" i="28" s="1"/>
  <c r="B4535" i="28" s="1"/>
  <c r="B4536" i="28" s="1"/>
  <c r="B4537" i="28" s="1"/>
  <c r="B4538" i="28" s="1"/>
  <c r="B4539" i="28" s="1"/>
  <c r="B4540" i="28" s="1"/>
  <c r="B4541" i="28" s="1"/>
  <c r="B4542" i="28" s="1"/>
  <c r="B4543" i="28" s="1"/>
  <c r="B4544" i="28" s="1"/>
  <c r="B4545" i="28" s="1"/>
  <c r="B4546" i="28" s="1"/>
  <c r="B4547" i="28" s="1"/>
  <c r="B4548" i="28" s="1"/>
  <c r="B4549" i="28" s="1"/>
  <c r="B4550" i="28" s="1"/>
  <c r="B4551" i="28" s="1"/>
  <c r="B4552" i="28" s="1"/>
  <c r="B4553" i="28" s="1"/>
  <c r="B4554" i="28" s="1"/>
  <c r="B4555" i="28" s="1"/>
  <c r="B4556" i="28" s="1"/>
  <c r="B4557" i="28" s="1"/>
  <c r="B4558" i="28" s="1"/>
  <c r="B4559" i="28" s="1"/>
  <c r="B4560" i="28" s="1"/>
  <c r="B4561" i="28" s="1"/>
  <c r="B4562" i="28" s="1"/>
  <c r="B4563" i="28" s="1"/>
  <c r="B4564" i="28" s="1"/>
  <c r="B4565" i="28" s="1"/>
  <c r="B4566" i="28" s="1"/>
  <c r="B4567" i="28" s="1"/>
  <c r="B4568" i="28" s="1"/>
  <c r="B4569" i="28" s="1"/>
  <c r="B4570" i="28" s="1"/>
  <c r="B4571" i="28" s="1"/>
  <c r="B4572" i="28" s="1"/>
  <c r="B4573" i="28" s="1"/>
  <c r="B4574" i="28" s="1"/>
  <c r="B4575" i="28" s="1"/>
  <c r="B4576" i="28" s="1"/>
  <c r="B4577" i="28" s="1"/>
  <c r="B4578" i="28" s="1"/>
  <c r="B4579" i="28" s="1"/>
  <c r="B4580" i="28" s="1"/>
  <c r="B4581" i="28" s="1"/>
  <c r="B4582" i="28" s="1"/>
  <c r="B4583" i="28" s="1"/>
  <c r="B4584" i="28" s="1"/>
  <c r="B4585" i="28" s="1"/>
  <c r="B4586" i="28" s="1"/>
  <c r="B4587" i="28" s="1"/>
  <c r="B4588" i="28" s="1"/>
  <c r="B4589" i="28" s="1"/>
  <c r="B4590" i="28" s="1"/>
  <c r="B4591" i="28" s="1"/>
  <c r="B4592" i="28" s="1"/>
  <c r="B4593" i="28" s="1"/>
  <c r="B4594" i="28" s="1"/>
  <c r="B4595" i="28" s="1"/>
  <c r="B4596" i="28" s="1"/>
  <c r="B4597" i="28" s="1"/>
  <c r="B4598" i="28" s="1"/>
  <c r="B4599" i="28" s="1"/>
  <c r="B4600" i="28" s="1"/>
  <c r="B4601" i="28" s="1"/>
  <c r="B4602" i="28" s="1"/>
  <c r="B4603" i="28" s="1"/>
  <c r="B4604" i="28" s="1"/>
  <c r="B4605" i="28" s="1"/>
  <c r="B4606" i="28" s="1"/>
  <c r="B4607" i="28" s="1"/>
  <c r="B4608" i="28" s="1"/>
  <c r="B4609" i="28" s="1"/>
  <c r="B4610" i="28" s="1"/>
  <c r="B4611" i="28" s="1"/>
  <c r="B4612" i="28" s="1"/>
  <c r="B4613" i="28" s="1"/>
  <c r="B4614" i="28" s="1"/>
  <c r="B4615" i="28" s="1"/>
  <c r="B4616" i="28" s="1"/>
  <c r="B4617" i="28" s="1"/>
  <c r="B4618" i="28" s="1"/>
  <c r="B4619" i="28" s="1"/>
  <c r="B4620" i="28" s="1"/>
  <c r="B4621" i="28" s="1"/>
  <c r="B4622" i="28" s="1"/>
  <c r="B4623" i="28" s="1"/>
  <c r="B4624" i="28" s="1"/>
  <c r="B4625" i="28" s="1"/>
  <c r="B4626" i="28" s="1"/>
  <c r="B4627" i="28" s="1"/>
  <c r="B4628" i="28" s="1"/>
  <c r="B4629" i="28" s="1"/>
  <c r="B4630" i="28" s="1"/>
  <c r="B4631" i="28" s="1"/>
  <c r="B4632" i="28" s="1"/>
  <c r="B4633" i="28" s="1"/>
  <c r="B4634" i="28" s="1"/>
  <c r="B4635" i="28" s="1"/>
  <c r="B4636" i="28" s="1"/>
  <c r="B4637" i="28" s="1"/>
  <c r="B4638" i="28" s="1"/>
  <c r="B4639" i="28" s="1"/>
  <c r="B4640" i="28" s="1"/>
  <c r="B4641" i="28" s="1"/>
  <c r="B4642" i="28" s="1"/>
  <c r="B4643" i="28" s="1"/>
  <c r="B4644" i="28" s="1"/>
  <c r="B4645" i="28" s="1"/>
  <c r="B4646" i="28" s="1"/>
  <c r="B4647" i="28" s="1"/>
  <c r="B4648" i="28" s="1"/>
  <c r="B4649" i="28" s="1"/>
  <c r="B4650" i="28" s="1"/>
  <c r="B4651" i="28" s="1"/>
  <c r="B4652" i="28" s="1"/>
  <c r="B4653" i="28" s="1"/>
  <c r="B4654" i="28" s="1"/>
  <c r="B4655" i="28" s="1"/>
  <c r="B4656" i="28" s="1"/>
  <c r="B4657" i="28" s="1"/>
  <c r="B4658" i="28" s="1"/>
  <c r="B4659" i="28" s="1"/>
  <c r="B4660" i="28" s="1"/>
  <c r="B4661" i="28" s="1"/>
  <c r="B4662" i="28" s="1"/>
  <c r="B4663" i="28" s="1"/>
  <c r="B4664" i="28" s="1"/>
  <c r="B4665" i="28" s="1"/>
  <c r="B4666" i="28" s="1"/>
  <c r="B4667" i="28" s="1"/>
  <c r="B4668" i="28" s="1"/>
  <c r="B4669" i="28" s="1"/>
  <c r="B4670" i="28" s="1"/>
  <c r="B4671" i="28" s="1"/>
  <c r="B4672" i="28" s="1"/>
  <c r="B4673" i="28" s="1"/>
  <c r="B4674" i="28" s="1"/>
  <c r="B4675" i="28" s="1"/>
  <c r="B4676" i="28" s="1"/>
  <c r="B4677" i="28" s="1"/>
  <c r="B4678" i="28" s="1"/>
  <c r="B4679" i="28" s="1"/>
  <c r="B4680" i="28" s="1"/>
  <c r="B4681" i="28" s="1"/>
  <c r="B4682" i="28" s="1"/>
  <c r="B4683" i="28" s="1"/>
  <c r="B4684" i="28" s="1"/>
  <c r="B4685" i="28" s="1"/>
  <c r="B4686" i="28" s="1"/>
  <c r="B4687" i="28" s="1"/>
  <c r="B4688" i="28" s="1"/>
  <c r="B4689" i="28" s="1"/>
  <c r="B4690" i="28" s="1"/>
  <c r="B4691" i="28" s="1"/>
  <c r="B4692" i="28" s="1"/>
  <c r="B4693" i="28" s="1"/>
  <c r="B4694" i="28" s="1"/>
  <c r="B4695" i="28" s="1"/>
  <c r="B4696" i="28" s="1"/>
  <c r="B4697" i="28" s="1"/>
  <c r="B4698" i="28" s="1"/>
  <c r="B4699" i="28" s="1"/>
  <c r="B4700" i="28" s="1"/>
  <c r="B4701" i="28" s="1"/>
  <c r="B4702" i="28" s="1"/>
  <c r="B4703" i="28" s="1"/>
  <c r="B4704" i="28" s="1"/>
  <c r="B4705" i="28" s="1"/>
  <c r="B4706" i="28" s="1"/>
  <c r="B4707" i="28" s="1"/>
  <c r="B4708" i="28" s="1"/>
  <c r="B4709" i="28" s="1"/>
  <c r="B4710" i="28" s="1"/>
  <c r="B4711" i="28" s="1"/>
  <c r="B4712" i="28" s="1"/>
  <c r="B4713" i="28" s="1"/>
  <c r="B4714" i="28" s="1"/>
  <c r="B4715" i="28" s="1"/>
  <c r="B4716" i="28" s="1"/>
  <c r="B4717" i="28" s="1"/>
  <c r="B4718" i="28" s="1"/>
  <c r="B4719" i="28" s="1"/>
  <c r="B4720" i="28" s="1"/>
  <c r="B4721" i="28" s="1"/>
  <c r="B4722" i="28" s="1"/>
  <c r="B4723" i="28" s="1"/>
  <c r="B4724" i="28" s="1"/>
  <c r="B4725" i="28" s="1"/>
  <c r="B4726" i="28" s="1"/>
  <c r="B4727" i="28" s="1"/>
  <c r="B4728" i="28" s="1"/>
  <c r="B4729" i="28" s="1"/>
  <c r="B4730" i="28" s="1"/>
  <c r="B4731" i="28" s="1"/>
  <c r="B4732" i="28" s="1"/>
  <c r="B4733" i="28" s="1"/>
  <c r="B4734" i="28" s="1"/>
  <c r="B4735" i="28" s="1"/>
  <c r="B4736" i="28" s="1"/>
  <c r="B4737" i="28" s="1"/>
  <c r="B4738" i="28" s="1"/>
  <c r="B4739" i="28" s="1"/>
  <c r="B4740" i="28" s="1"/>
  <c r="B4741" i="28" s="1"/>
  <c r="B4742" i="28" s="1"/>
  <c r="B4743" i="28" s="1"/>
  <c r="B4744" i="28" s="1"/>
  <c r="B4745" i="28" s="1"/>
  <c r="B4746" i="28" s="1"/>
  <c r="B4747" i="28" s="1"/>
  <c r="B4748" i="28" s="1"/>
  <c r="B4749" i="28" s="1"/>
  <c r="B4750" i="28" s="1"/>
  <c r="B4751" i="28" s="1"/>
  <c r="B4752" i="28" s="1"/>
  <c r="B4753" i="28" s="1"/>
  <c r="B4754" i="28" s="1"/>
  <c r="B4755" i="28" s="1"/>
  <c r="B4756" i="28" s="1"/>
  <c r="B4757" i="28" s="1"/>
  <c r="B4758" i="28" s="1"/>
  <c r="B4759" i="28" s="1"/>
  <c r="B4760" i="28" s="1"/>
  <c r="B4761" i="28" s="1"/>
  <c r="B4762" i="28" s="1"/>
  <c r="B4763" i="28" s="1"/>
  <c r="B4764" i="28" s="1"/>
  <c r="B4765" i="28" s="1"/>
  <c r="B4766" i="28" s="1"/>
  <c r="B4767" i="28" s="1"/>
  <c r="B4768" i="28" s="1"/>
  <c r="B4769" i="28" s="1"/>
  <c r="B4770" i="28" s="1"/>
  <c r="B4771" i="28" s="1"/>
  <c r="B4772" i="28" s="1"/>
  <c r="B4773" i="28" s="1"/>
  <c r="B4774" i="28" s="1"/>
  <c r="B4775" i="28" s="1"/>
  <c r="B4776" i="28" s="1"/>
  <c r="B4777" i="28" s="1"/>
  <c r="B4778" i="28" s="1"/>
  <c r="B4779" i="28" s="1"/>
  <c r="B4780" i="28" s="1"/>
  <c r="B4781" i="28" s="1"/>
  <c r="B4782" i="28" s="1"/>
  <c r="B4783" i="28" s="1"/>
  <c r="B4784" i="28" s="1"/>
  <c r="B4785" i="28" s="1"/>
  <c r="B4786" i="28" s="1"/>
  <c r="B4787" i="28" s="1"/>
  <c r="B4788" i="28" s="1"/>
  <c r="B4789" i="28" s="1"/>
  <c r="B4790" i="28" s="1"/>
  <c r="B4791" i="28" s="1"/>
  <c r="B4792" i="28" s="1"/>
  <c r="B4793" i="28" s="1"/>
  <c r="B4794" i="28" s="1"/>
  <c r="B4795" i="28" s="1"/>
  <c r="B4796" i="28" s="1"/>
  <c r="B4797" i="28" s="1"/>
  <c r="B4798" i="28" s="1"/>
  <c r="B4799" i="28" s="1"/>
  <c r="B4800" i="28" s="1"/>
  <c r="B4801" i="28" s="1"/>
  <c r="B4802" i="28" s="1"/>
  <c r="B4803" i="28" s="1"/>
  <c r="B4804" i="28" s="1"/>
  <c r="B4805" i="28" s="1"/>
  <c r="B4806" i="28" s="1"/>
  <c r="B4807" i="28" s="1"/>
  <c r="B4808" i="28" s="1"/>
  <c r="B4809" i="28" s="1"/>
  <c r="B4810" i="28" s="1"/>
  <c r="B4811" i="28" s="1"/>
  <c r="B4812" i="28" s="1"/>
  <c r="B4813" i="28" s="1"/>
  <c r="B4814" i="28" s="1"/>
  <c r="B4815" i="28" s="1"/>
  <c r="B4816" i="28" s="1"/>
  <c r="B4817" i="28" s="1"/>
  <c r="B4818" i="28" s="1"/>
  <c r="B4819" i="28" s="1"/>
  <c r="B4820" i="28" s="1"/>
  <c r="B4821" i="28" s="1"/>
  <c r="B4822" i="28" s="1"/>
  <c r="B4823" i="28" s="1"/>
  <c r="B4824" i="28" s="1"/>
  <c r="B4825" i="28" s="1"/>
  <c r="B4826" i="28" s="1"/>
  <c r="B4827" i="28" s="1"/>
  <c r="B4828" i="28" s="1"/>
  <c r="B4829" i="28" s="1"/>
  <c r="B4830" i="28" s="1"/>
  <c r="B4831" i="28" s="1"/>
  <c r="B4832" i="28" s="1"/>
  <c r="B4833" i="28" s="1"/>
  <c r="B4834" i="28" s="1"/>
  <c r="B4835" i="28" s="1"/>
  <c r="B4836" i="28" s="1"/>
  <c r="B4837" i="28" s="1"/>
  <c r="B4838" i="28" s="1"/>
  <c r="B4839" i="28" s="1"/>
  <c r="B4840" i="28" s="1"/>
  <c r="B4841" i="28" s="1"/>
  <c r="B4842" i="28" s="1"/>
  <c r="B4843" i="28" s="1"/>
  <c r="B4844" i="28" s="1"/>
  <c r="B4845" i="28" s="1"/>
  <c r="B4846" i="28" s="1"/>
  <c r="B4847" i="28" s="1"/>
  <c r="B4848" i="28" s="1"/>
  <c r="B4849" i="28" s="1"/>
  <c r="B4850" i="28" s="1"/>
  <c r="B4851" i="28" s="1"/>
  <c r="B4852" i="28" s="1"/>
  <c r="B4853" i="28" s="1"/>
  <c r="B4854" i="28" s="1"/>
  <c r="B4855" i="28" s="1"/>
  <c r="B4856" i="28" s="1"/>
  <c r="B4857" i="28" s="1"/>
  <c r="B4858" i="28" s="1"/>
  <c r="B4859" i="28" s="1"/>
  <c r="B4860" i="28" s="1"/>
  <c r="B4861" i="28" s="1"/>
  <c r="B4862" i="28" s="1"/>
  <c r="B4863" i="28" s="1"/>
  <c r="B4864" i="28" s="1"/>
  <c r="B4865" i="28" s="1"/>
  <c r="B4866" i="28" s="1"/>
  <c r="B4867" i="28" s="1"/>
  <c r="B4868" i="28" s="1"/>
  <c r="B4869" i="28" s="1"/>
  <c r="B4870" i="28" s="1"/>
  <c r="B4871" i="28" s="1"/>
  <c r="B4872" i="28" s="1"/>
  <c r="B4873" i="28" s="1"/>
  <c r="B4874" i="28" s="1"/>
  <c r="B4875" i="28" s="1"/>
  <c r="B4876" i="28" s="1"/>
  <c r="B4877" i="28" s="1"/>
  <c r="B4878" i="28" s="1"/>
  <c r="B4879" i="28" s="1"/>
  <c r="B4880" i="28" s="1"/>
  <c r="B4881" i="28" s="1"/>
  <c r="B4882" i="28" s="1"/>
  <c r="B4883" i="28" s="1"/>
  <c r="B4884" i="28" s="1"/>
  <c r="B4885" i="28" s="1"/>
  <c r="B4886" i="28" s="1"/>
  <c r="B4887" i="28" s="1"/>
  <c r="B4888" i="28" s="1"/>
  <c r="B4889" i="28" s="1"/>
  <c r="B4890" i="28" s="1"/>
  <c r="B4891" i="28" s="1"/>
  <c r="B4892" i="28" s="1"/>
  <c r="B4893" i="28" s="1"/>
  <c r="B4894" i="28" s="1"/>
  <c r="B4895" i="28" s="1"/>
  <c r="B4896" i="28" s="1"/>
  <c r="B4897" i="28" s="1"/>
  <c r="B4898" i="28" s="1"/>
  <c r="B4899" i="28" s="1"/>
  <c r="B4900" i="28" s="1"/>
  <c r="B4901" i="28" s="1"/>
  <c r="B4902" i="28" s="1"/>
  <c r="B4903" i="28" s="1"/>
  <c r="B4904" i="28" s="1"/>
  <c r="B4905" i="28" s="1"/>
  <c r="B4906" i="28" s="1"/>
  <c r="B4907" i="28" s="1"/>
  <c r="B4908" i="28" s="1"/>
  <c r="B4909" i="28" s="1"/>
  <c r="B4910" i="28" s="1"/>
  <c r="B4911" i="28" s="1"/>
  <c r="B4912" i="28" s="1"/>
  <c r="B4913" i="28" s="1"/>
  <c r="B4914" i="28" s="1"/>
  <c r="B4915" i="28" s="1"/>
  <c r="B4916" i="28" s="1"/>
  <c r="B4917" i="28" s="1"/>
  <c r="B4918" i="28" s="1"/>
  <c r="B4919" i="28" s="1"/>
  <c r="B4920" i="28" s="1"/>
  <c r="B4921" i="28" s="1"/>
  <c r="B4922" i="28" s="1"/>
  <c r="B4923" i="28" s="1"/>
  <c r="B4924" i="28" s="1"/>
  <c r="B4925" i="28" s="1"/>
  <c r="B4926" i="28" s="1"/>
  <c r="B4927" i="28" s="1"/>
  <c r="B4928" i="28" s="1"/>
  <c r="B4929" i="28" s="1"/>
  <c r="B4930" i="28" s="1"/>
  <c r="B4931" i="28" s="1"/>
  <c r="B4932" i="28" s="1"/>
  <c r="B4933" i="28" s="1"/>
  <c r="B4934" i="28" s="1"/>
  <c r="B4935" i="28" s="1"/>
  <c r="B4936" i="28" s="1"/>
  <c r="B4937" i="28" s="1"/>
  <c r="B4938" i="28" s="1"/>
  <c r="B4939" i="28" s="1"/>
  <c r="B4940" i="28" s="1"/>
  <c r="B4941" i="28" s="1"/>
  <c r="B4942" i="28" s="1"/>
  <c r="B4943" i="28" s="1"/>
  <c r="B4944" i="28" s="1"/>
  <c r="B4945" i="28" s="1"/>
  <c r="B4946" i="28" s="1"/>
  <c r="B4947" i="28" s="1"/>
  <c r="B4948" i="28" s="1"/>
  <c r="B4949" i="28" s="1"/>
  <c r="B4950" i="28" s="1"/>
  <c r="B4951" i="28" s="1"/>
  <c r="B4952" i="28" s="1"/>
  <c r="B4953" i="28" s="1"/>
  <c r="B4954" i="28" s="1"/>
  <c r="B4955" i="28" s="1"/>
  <c r="B4956" i="28" s="1"/>
  <c r="B4957" i="28" s="1"/>
  <c r="B4958" i="28" s="1"/>
  <c r="B4959" i="28" s="1"/>
  <c r="B4960" i="28" s="1"/>
  <c r="B4961" i="28" s="1"/>
  <c r="B4962" i="28" s="1"/>
  <c r="B4963" i="28" s="1"/>
  <c r="B4964" i="28" s="1"/>
  <c r="B4965" i="28" s="1"/>
  <c r="B4966" i="28" s="1"/>
  <c r="B4967" i="28" s="1"/>
  <c r="B4968" i="28" s="1"/>
  <c r="B4969" i="28" s="1"/>
  <c r="B4970" i="28" s="1"/>
  <c r="B4971" i="28" s="1"/>
  <c r="B4972" i="28" s="1"/>
  <c r="B4973" i="28" s="1"/>
  <c r="B4974" i="28" s="1"/>
  <c r="B4975" i="28" s="1"/>
  <c r="B4976" i="28" s="1"/>
  <c r="B4977" i="28" s="1"/>
  <c r="B4978" i="28" s="1"/>
  <c r="B4979" i="28" s="1"/>
  <c r="B4980" i="28" s="1"/>
  <c r="B4981" i="28" s="1"/>
  <c r="B4982" i="28" s="1"/>
  <c r="B4983" i="28" s="1"/>
  <c r="B4984" i="28" s="1"/>
  <c r="B4985" i="28" s="1"/>
  <c r="B4986" i="28" s="1"/>
  <c r="B4987" i="28" s="1"/>
  <c r="B4988" i="28" s="1"/>
  <c r="B4989" i="28" s="1"/>
  <c r="B4990" i="28" s="1"/>
  <c r="B4991" i="28" s="1"/>
  <c r="B4992" i="28" s="1"/>
  <c r="B4993" i="28" s="1"/>
  <c r="B4994" i="28" s="1"/>
  <c r="B4995" i="28" s="1"/>
  <c r="B4996" i="28" s="1"/>
  <c r="B4997" i="28" s="1"/>
  <c r="B4998" i="28" s="1"/>
  <c r="B4999" i="28" s="1"/>
  <c r="B5000" i="28" s="1"/>
  <c r="B5001" i="28" s="1"/>
  <c r="B5002" i="28" s="1"/>
  <c r="B5003" i="28" s="1"/>
  <c r="B5004" i="28" s="1"/>
  <c r="B5005" i="28" s="1"/>
  <c r="B5006" i="28" s="1"/>
  <c r="B5007" i="28" s="1"/>
  <c r="B5008" i="28" s="1"/>
  <c r="B5009" i="28" s="1"/>
  <c r="B5010" i="28" s="1"/>
  <c r="B5011" i="28" s="1"/>
  <c r="B5012" i="28" s="1"/>
  <c r="B5013" i="28" s="1"/>
  <c r="B5014" i="28" s="1"/>
  <c r="B5015" i="28" s="1"/>
  <c r="B5016" i="28" s="1"/>
  <c r="B5017" i="28" s="1"/>
  <c r="B5018" i="28" s="1"/>
  <c r="B5019" i="28" s="1"/>
  <c r="B5020" i="28" s="1"/>
  <c r="B5021" i="28" s="1"/>
  <c r="B5022" i="28" s="1"/>
  <c r="B5023" i="28" s="1"/>
  <c r="B5024" i="28" s="1"/>
  <c r="B5025" i="28" s="1"/>
  <c r="B5026" i="28" s="1"/>
  <c r="B5027" i="28" s="1"/>
  <c r="B5028" i="28" s="1"/>
  <c r="B5029" i="28" s="1"/>
  <c r="B5030" i="28" s="1"/>
  <c r="B5031" i="28" s="1"/>
  <c r="B5032" i="28" s="1"/>
  <c r="B5033" i="28" s="1"/>
  <c r="B5034" i="28" s="1"/>
  <c r="B5035" i="28" s="1"/>
  <c r="B5036" i="28" s="1"/>
  <c r="B5037" i="28" s="1"/>
  <c r="B5038" i="28" s="1"/>
  <c r="B5039" i="28" s="1"/>
  <c r="B5040" i="28" s="1"/>
  <c r="B5041" i="28" s="1"/>
  <c r="B5042" i="28" s="1"/>
  <c r="B5043" i="28" s="1"/>
  <c r="B5044" i="28" s="1"/>
  <c r="B5045" i="28" s="1"/>
  <c r="B5046" i="28" s="1"/>
  <c r="B5047" i="28" s="1"/>
  <c r="B5048" i="28" s="1"/>
  <c r="B5049" i="28" s="1"/>
  <c r="B5050" i="28" s="1"/>
  <c r="B5051" i="28" s="1"/>
  <c r="B5052" i="28" s="1"/>
  <c r="B5053" i="28" s="1"/>
  <c r="B5054" i="28" s="1"/>
  <c r="B5055" i="28" s="1"/>
  <c r="B5056" i="28" s="1"/>
  <c r="B5057" i="28" s="1"/>
  <c r="B5058" i="28" s="1"/>
  <c r="B5059" i="28" s="1"/>
  <c r="B5060" i="28" s="1"/>
  <c r="B5061" i="28" s="1"/>
  <c r="B5062" i="28" s="1"/>
  <c r="B5063" i="28" s="1"/>
  <c r="B5064" i="28" s="1"/>
  <c r="B5065" i="28" s="1"/>
  <c r="B5066" i="28" s="1"/>
  <c r="B5067" i="28" s="1"/>
  <c r="B5068" i="28" s="1"/>
  <c r="B5069" i="28" s="1"/>
  <c r="B5070" i="28" s="1"/>
  <c r="B5071" i="28" s="1"/>
  <c r="B5072" i="28" s="1"/>
  <c r="B5073" i="28" s="1"/>
  <c r="B5074" i="28" s="1"/>
  <c r="B5075" i="28" s="1"/>
  <c r="B5076" i="28" s="1"/>
  <c r="B5077" i="28" s="1"/>
  <c r="B5078" i="28" s="1"/>
  <c r="B5079" i="28" s="1"/>
  <c r="B5080" i="28" s="1"/>
  <c r="B5081" i="28" s="1"/>
  <c r="B5082" i="28" s="1"/>
  <c r="B5083" i="28" s="1"/>
  <c r="B5084" i="28" s="1"/>
  <c r="B5085" i="28" s="1"/>
  <c r="B5086" i="28" s="1"/>
  <c r="B5087" i="28" s="1"/>
  <c r="B5088" i="28" s="1"/>
  <c r="B5089" i="28" s="1"/>
  <c r="B5090" i="28" s="1"/>
  <c r="B5091" i="28" s="1"/>
  <c r="B5092" i="28" s="1"/>
  <c r="B5093" i="28" s="1"/>
  <c r="B5094" i="28" s="1"/>
  <c r="B5095" i="28" s="1"/>
  <c r="B5096" i="28" s="1"/>
  <c r="B5097" i="28" s="1"/>
  <c r="B5098" i="28" s="1"/>
  <c r="B5099" i="28" s="1"/>
  <c r="B5100" i="28" s="1"/>
  <c r="B5101" i="28" s="1"/>
  <c r="B5102" i="28" s="1"/>
  <c r="B5103" i="28" s="1"/>
  <c r="B5104" i="28" s="1"/>
  <c r="B5105" i="28" s="1"/>
  <c r="B5106" i="28" s="1"/>
  <c r="B5107" i="28" s="1"/>
  <c r="B5108" i="28" s="1"/>
  <c r="B5109" i="28" s="1"/>
  <c r="B5110" i="28" s="1"/>
  <c r="B5111" i="28" s="1"/>
  <c r="B5112" i="28" s="1"/>
  <c r="B5113" i="28" s="1"/>
  <c r="B5114" i="28" s="1"/>
  <c r="B5115" i="28" s="1"/>
  <c r="B5116" i="28" s="1"/>
  <c r="B5117" i="28" s="1"/>
  <c r="B5118" i="28" s="1"/>
  <c r="B5119" i="28" s="1"/>
  <c r="B5120" i="28" s="1"/>
  <c r="B5121" i="28" s="1"/>
  <c r="B5122" i="28" s="1"/>
  <c r="B5123" i="28" s="1"/>
  <c r="B5124" i="28" s="1"/>
  <c r="B5125" i="28" s="1"/>
  <c r="B5126" i="28" s="1"/>
  <c r="B5127" i="28" s="1"/>
  <c r="B5128" i="28" s="1"/>
  <c r="B5129" i="28" s="1"/>
  <c r="B5130" i="28" s="1"/>
  <c r="B5131" i="28" s="1"/>
  <c r="B5132" i="28" s="1"/>
  <c r="B5133" i="28" s="1"/>
  <c r="B5134" i="28" s="1"/>
  <c r="B5135" i="28" s="1"/>
  <c r="B5136" i="28" s="1"/>
  <c r="B5137" i="28" s="1"/>
  <c r="B5138" i="28" s="1"/>
  <c r="B5139" i="28" s="1"/>
  <c r="B5140" i="28" s="1"/>
  <c r="B5141" i="28" s="1"/>
  <c r="B5142" i="28" s="1"/>
  <c r="B5143" i="28" s="1"/>
  <c r="B5144" i="28" s="1"/>
  <c r="B5145" i="28" s="1"/>
  <c r="B5146" i="28" s="1"/>
  <c r="B5147" i="28" s="1"/>
  <c r="B5148" i="28" s="1"/>
  <c r="B5149" i="28" s="1"/>
  <c r="B5150" i="28" s="1"/>
  <c r="B5151" i="28" s="1"/>
  <c r="B5152" i="28" s="1"/>
  <c r="B5153" i="28" s="1"/>
  <c r="B5154" i="28" s="1"/>
  <c r="B5155" i="28" s="1"/>
  <c r="B5156" i="28" s="1"/>
  <c r="B5157" i="28" s="1"/>
  <c r="B5158" i="28" s="1"/>
  <c r="B5159" i="28" s="1"/>
  <c r="B5160" i="28" s="1"/>
  <c r="B5161" i="28" s="1"/>
  <c r="B5162" i="28" s="1"/>
  <c r="B5163" i="28" s="1"/>
  <c r="B5164" i="28" s="1"/>
  <c r="B5165" i="28" s="1"/>
  <c r="B5166" i="28" s="1"/>
  <c r="B5167" i="28" s="1"/>
  <c r="B5168" i="28" s="1"/>
  <c r="B5169" i="28" s="1"/>
  <c r="B5170" i="28" s="1"/>
  <c r="B5171" i="28" s="1"/>
  <c r="B5172" i="28" s="1"/>
  <c r="B5173" i="28" s="1"/>
  <c r="B5174" i="28" s="1"/>
  <c r="B5175" i="28" s="1"/>
  <c r="B5176" i="28" s="1"/>
  <c r="B5177" i="28" s="1"/>
  <c r="B5178" i="28" s="1"/>
  <c r="B5179" i="28" s="1"/>
  <c r="B5180" i="28" s="1"/>
  <c r="B5181" i="28" s="1"/>
  <c r="B5182" i="28" s="1"/>
  <c r="B5183" i="28" s="1"/>
  <c r="B5184" i="28" s="1"/>
  <c r="B5185" i="28" s="1"/>
  <c r="B5186" i="28" s="1"/>
  <c r="B5187" i="28" s="1"/>
  <c r="B5188" i="28" s="1"/>
  <c r="B5189" i="28" s="1"/>
  <c r="B5190" i="28" s="1"/>
  <c r="B5191" i="28" s="1"/>
  <c r="B5192" i="28" s="1"/>
  <c r="B5193" i="28" s="1"/>
  <c r="B5194" i="28" s="1"/>
  <c r="B5195" i="28" s="1"/>
  <c r="B5196" i="28" s="1"/>
  <c r="B5197" i="28" s="1"/>
  <c r="B5198" i="28" s="1"/>
  <c r="B5199" i="28" s="1"/>
  <c r="B5200" i="28" s="1"/>
  <c r="B5201" i="28" s="1"/>
  <c r="B5202" i="28" s="1"/>
  <c r="B5203" i="28" s="1"/>
  <c r="B5204" i="28" s="1"/>
  <c r="B5205" i="28" s="1"/>
  <c r="B5206" i="28" s="1"/>
  <c r="B5207" i="28" s="1"/>
  <c r="B5208" i="28" s="1"/>
  <c r="B5209" i="28" s="1"/>
  <c r="B5210" i="28" s="1"/>
  <c r="B5211" i="28" s="1"/>
  <c r="B5212" i="28" s="1"/>
  <c r="B5213" i="28" s="1"/>
  <c r="B5214" i="28" s="1"/>
  <c r="B5215" i="28" s="1"/>
  <c r="B5216" i="28" s="1"/>
  <c r="B5217" i="28" s="1"/>
  <c r="B5218" i="28" s="1"/>
  <c r="B5219" i="28" s="1"/>
  <c r="B5220" i="28" s="1"/>
  <c r="B5221" i="28" s="1"/>
  <c r="B5222" i="28" s="1"/>
  <c r="B5223" i="28" s="1"/>
  <c r="B5224" i="28" s="1"/>
  <c r="B5225" i="28" s="1"/>
  <c r="B5226" i="28" s="1"/>
  <c r="B5227" i="28" s="1"/>
  <c r="B5228" i="28" s="1"/>
  <c r="B5229" i="28" s="1"/>
  <c r="B5230" i="28" s="1"/>
  <c r="B5231" i="28" s="1"/>
  <c r="B5232" i="28" s="1"/>
  <c r="B5233" i="28" s="1"/>
  <c r="B5234" i="28" s="1"/>
  <c r="B5235" i="28" s="1"/>
  <c r="B5236" i="28" s="1"/>
  <c r="B5237" i="28" s="1"/>
  <c r="B5238" i="28" s="1"/>
  <c r="B5239" i="28" s="1"/>
  <c r="B5240" i="28" s="1"/>
  <c r="B5241" i="28" s="1"/>
  <c r="B5242" i="28" s="1"/>
  <c r="B5243" i="28" s="1"/>
  <c r="B5244" i="28" s="1"/>
  <c r="B5245" i="28" s="1"/>
  <c r="B5246" i="28" s="1"/>
  <c r="B5247" i="28" s="1"/>
  <c r="B5248" i="28" s="1"/>
  <c r="B5249" i="28" s="1"/>
  <c r="B5250" i="28" s="1"/>
  <c r="B5251" i="28" s="1"/>
  <c r="B5252" i="28" s="1"/>
  <c r="B5253" i="28" s="1"/>
  <c r="B5254" i="28" s="1"/>
  <c r="B5255" i="28" s="1"/>
  <c r="B5256" i="28" s="1"/>
  <c r="B5257" i="28" s="1"/>
  <c r="B5258" i="28" s="1"/>
  <c r="B5259" i="28" s="1"/>
  <c r="B5260" i="28" s="1"/>
  <c r="B5261" i="28" s="1"/>
  <c r="B5262" i="28" s="1"/>
  <c r="B5263" i="28" s="1"/>
  <c r="B5264" i="28" s="1"/>
  <c r="B5265" i="28" s="1"/>
  <c r="B5266" i="28" s="1"/>
  <c r="B5267" i="28" s="1"/>
  <c r="B5268" i="28" s="1"/>
  <c r="B5269" i="28" s="1"/>
  <c r="B5270" i="28" s="1"/>
  <c r="B5271" i="28" s="1"/>
  <c r="B5272" i="28" s="1"/>
  <c r="B5273" i="28" s="1"/>
  <c r="B5274" i="28" s="1"/>
  <c r="B5275" i="28" s="1"/>
  <c r="B5276" i="28" s="1"/>
  <c r="B5277" i="28" s="1"/>
  <c r="B5278" i="28" s="1"/>
  <c r="B5279" i="28" s="1"/>
  <c r="B5280" i="28" s="1"/>
  <c r="B5281" i="28" s="1"/>
  <c r="B5282" i="28" s="1"/>
  <c r="B5283" i="28" s="1"/>
  <c r="B5284" i="28" s="1"/>
  <c r="B5285" i="28" s="1"/>
  <c r="B5286" i="28" s="1"/>
  <c r="B5287" i="28" s="1"/>
  <c r="B5288" i="28" s="1"/>
  <c r="B5289" i="28" s="1"/>
  <c r="B5290" i="28" s="1"/>
  <c r="B5291" i="28" s="1"/>
  <c r="B5292" i="28" s="1"/>
  <c r="B5293" i="28" s="1"/>
  <c r="B5294" i="28" s="1"/>
  <c r="B5295" i="28" s="1"/>
  <c r="B5296" i="28" s="1"/>
  <c r="B5297" i="28" s="1"/>
  <c r="B5298" i="28" s="1"/>
  <c r="B5299" i="28" s="1"/>
  <c r="B5300" i="28" s="1"/>
  <c r="B5301" i="28" s="1"/>
  <c r="B5302" i="28" s="1"/>
  <c r="B5303" i="28" s="1"/>
  <c r="B5304" i="28" s="1"/>
  <c r="B5305" i="28" s="1"/>
  <c r="B5306" i="28" s="1"/>
  <c r="B5307" i="28" s="1"/>
  <c r="B5308" i="28" s="1"/>
  <c r="B5309" i="28" s="1"/>
  <c r="B5310" i="28" s="1"/>
  <c r="B5311" i="28" s="1"/>
  <c r="B5312" i="28" s="1"/>
  <c r="B5313" i="28" s="1"/>
  <c r="B5314" i="28" s="1"/>
  <c r="B5315" i="28" s="1"/>
  <c r="B5316" i="28" s="1"/>
  <c r="B5317" i="28" s="1"/>
  <c r="B5318" i="28" s="1"/>
  <c r="B5319" i="28" s="1"/>
  <c r="B5320" i="28" s="1"/>
  <c r="B5321" i="28" s="1"/>
  <c r="B5322" i="28" s="1"/>
  <c r="B5323" i="28" s="1"/>
  <c r="B5324" i="28" s="1"/>
  <c r="B5325" i="28" s="1"/>
  <c r="B5326" i="28" s="1"/>
  <c r="B5327" i="28" s="1"/>
  <c r="B5328" i="28" s="1"/>
  <c r="B5329" i="28" s="1"/>
  <c r="B5330" i="28" s="1"/>
  <c r="B5331" i="28" s="1"/>
  <c r="B5332" i="28" s="1"/>
  <c r="B5333" i="28" s="1"/>
  <c r="B5334" i="28" s="1"/>
  <c r="B5335" i="28" s="1"/>
  <c r="B5336" i="28" s="1"/>
  <c r="B5337" i="28" s="1"/>
  <c r="B5338" i="28" s="1"/>
  <c r="B5339" i="28" s="1"/>
  <c r="B5340" i="28" s="1"/>
  <c r="B5341" i="28" s="1"/>
  <c r="B5342" i="28" s="1"/>
  <c r="B5343" i="28" s="1"/>
  <c r="B5344" i="28" s="1"/>
  <c r="B5345" i="28" s="1"/>
  <c r="B5346" i="28" s="1"/>
  <c r="B5347" i="28" s="1"/>
  <c r="B5348" i="28" s="1"/>
  <c r="B5349" i="28" s="1"/>
  <c r="B5350" i="28" s="1"/>
  <c r="B5351" i="28" s="1"/>
  <c r="B5352" i="28" s="1"/>
  <c r="B5353" i="28" s="1"/>
  <c r="B5354" i="28" s="1"/>
  <c r="B5355" i="28" s="1"/>
  <c r="B5356" i="28" s="1"/>
  <c r="B5357" i="28" s="1"/>
  <c r="B5358" i="28" s="1"/>
  <c r="B5359" i="28" s="1"/>
  <c r="B5360" i="28" s="1"/>
  <c r="B5361" i="28" s="1"/>
  <c r="B5362" i="28" s="1"/>
  <c r="B5363" i="28" s="1"/>
  <c r="B5364" i="28" s="1"/>
  <c r="B5365" i="28" s="1"/>
  <c r="B5366" i="28" s="1"/>
  <c r="B5367" i="28" s="1"/>
  <c r="B5368" i="28" s="1"/>
  <c r="B5369" i="28" s="1"/>
  <c r="B5370" i="28" s="1"/>
  <c r="B5371" i="28" s="1"/>
  <c r="B5372" i="28" s="1"/>
  <c r="B5373" i="28" s="1"/>
  <c r="B5374" i="28" s="1"/>
  <c r="B5375" i="28" s="1"/>
  <c r="B5376" i="28" s="1"/>
  <c r="B5377" i="28" s="1"/>
  <c r="B5378" i="28" s="1"/>
  <c r="B5379" i="28" s="1"/>
  <c r="B5380" i="28" s="1"/>
  <c r="B5381" i="28" s="1"/>
  <c r="B5382" i="28" s="1"/>
  <c r="B5383" i="28" s="1"/>
  <c r="B5384" i="28" s="1"/>
  <c r="B5385" i="28" s="1"/>
  <c r="B5386" i="28" s="1"/>
  <c r="B5387" i="28" s="1"/>
  <c r="B5388" i="28" s="1"/>
  <c r="B5389" i="28" s="1"/>
  <c r="B5390" i="28" s="1"/>
  <c r="B5391" i="28" s="1"/>
  <c r="B5392" i="28" s="1"/>
  <c r="B5393" i="28" s="1"/>
  <c r="B5394" i="28" s="1"/>
  <c r="B5395" i="28" s="1"/>
  <c r="B5396" i="28" s="1"/>
  <c r="B5397" i="28" s="1"/>
  <c r="B5398" i="28" s="1"/>
  <c r="B5399" i="28" s="1"/>
  <c r="B5400" i="28" s="1"/>
  <c r="B5401" i="28" s="1"/>
  <c r="B5402" i="28" s="1"/>
  <c r="B5403" i="28" s="1"/>
  <c r="B5404" i="28" s="1"/>
  <c r="B5405" i="28" s="1"/>
  <c r="B5406" i="28" s="1"/>
  <c r="B5407" i="28" s="1"/>
  <c r="B5408" i="28" s="1"/>
  <c r="B5409" i="28" s="1"/>
  <c r="B5410" i="28" s="1"/>
  <c r="B5411" i="28" s="1"/>
  <c r="B5412" i="28" s="1"/>
  <c r="B5413" i="28" s="1"/>
  <c r="B5414" i="28" s="1"/>
  <c r="B5415" i="28" s="1"/>
  <c r="B5416" i="28" s="1"/>
  <c r="B5417" i="28" s="1"/>
  <c r="B5418" i="28" s="1"/>
  <c r="B5419" i="28" s="1"/>
  <c r="B5420" i="28" s="1"/>
  <c r="B5421" i="28" s="1"/>
  <c r="B5422" i="28" s="1"/>
  <c r="B5423" i="28" s="1"/>
  <c r="B5424" i="28" s="1"/>
  <c r="B5425" i="28" s="1"/>
  <c r="B5426" i="28" s="1"/>
  <c r="B5427" i="28" s="1"/>
  <c r="B5428" i="28" s="1"/>
  <c r="B5429" i="28" s="1"/>
  <c r="B5430" i="28" s="1"/>
  <c r="B5431" i="28" s="1"/>
  <c r="B5432" i="28" s="1"/>
  <c r="B5433" i="28" s="1"/>
  <c r="B5434" i="28" s="1"/>
  <c r="B5435" i="28" s="1"/>
  <c r="B5436" i="28" s="1"/>
  <c r="B5437" i="28" s="1"/>
  <c r="B5438" i="28" s="1"/>
  <c r="B5439" i="28" s="1"/>
  <c r="B5440" i="28" s="1"/>
  <c r="B5441" i="28" s="1"/>
  <c r="B5442" i="28" s="1"/>
  <c r="B5443" i="28" s="1"/>
  <c r="B5444" i="28" s="1"/>
  <c r="B5445" i="28" s="1"/>
  <c r="B5446" i="28" s="1"/>
  <c r="B5447" i="28" s="1"/>
  <c r="B5448" i="28" s="1"/>
  <c r="B5449" i="28" s="1"/>
  <c r="B5450" i="28" s="1"/>
  <c r="B5451" i="28" s="1"/>
  <c r="B5452" i="28" s="1"/>
  <c r="B5453" i="28" s="1"/>
  <c r="B5454" i="28" s="1"/>
  <c r="B5455" i="28" s="1"/>
  <c r="B5456" i="28" s="1"/>
  <c r="B5457" i="28" s="1"/>
  <c r="B5458" i="28" s="1"/>
  <c r="B5459" i="28" s="1"/>
  <c r="B5460" i="28" s="1"/>
  <c r="B5461" i="28" s="1"/>
  <c r="B5462" i="28" s="1"/>
  <c r="B5463" i="28" s="1"/>
  <c r="B5464" i="28" s="1"/>
  <c r="B5465" i="28" s="1"/>
  <c r="B5466" i="28" s="1"/>
  <c r="B5467" i="28" s="1"/>
  <c r="B5468" i="28" s="1"/>
  <c r="B5469" i="28" s="1"/>
  <c r="B5470" i="28" s="1"/>
  <c r="B5471" i="28" s="1"/>
  <c r="B5472" i="28" s="1"/>
  <c r="B5473" i="28" s="1"/>
  <c r="B5474" i="28" s="1"/>
  <c r="B5475" i="28" s="1"/>
  <c r="B5476" i="28" s="1"/>
  <c r="B5477" i="28" s="1"/>
  <c r="B5478" i="28" s="1"/>
  <c r="B5479" i="28" s="1"/>
  <c r="B5480" i="28" s="1"/>
  <c r="B5481" i="28" s="1"/>
  <c r="B5482" i="28" s="1"/>
  <c r="B5483" i="28" s="1"/>
  <c r="B5484" i="28" s="1"/>
  <c r="B5485" i="28" s="1"/>
  <c r="B5486" i="28" s="1"/>
  <c r="B5487" i="28" s="1"/>
  <c r="B5488" i="28" s="1"/>
  <c r="B5489" i="28" s="1"/>
  <c r="B5490" i="28" s="1"/>
  <c r="B5491" i="28" s="1"/>
  <c r="B5492" i="28" s="1"/>
  <c r="B5493" i="28" s="1"/>
  <c r="B5494" i="28" s="1"/>
  <c r="B5495" i="28" s="1"/>
  <c r="B5496" i="28" s="1"/>
  <c r="B5497" i="28" s="1"/>
  <c r="B5498" i="28" s="1"/>
  <c r="B5499" i="28" s="1"/>
  <c r="B5500" i="28" s="1"/>
  <c r="B5501" i="28" s="1"/>
  <c r="B5502" i="28" s="1"/>
  <c r="B5503" i="28" s="1"/>
  <c r="B5504" i="28" s="1"/>
  <c r="B5505" i="28" s="1"/>
  <c r="B5506" i="28" s="1"/>
  <c r="B5507" i="28" s="1"/>
  <c r="B5508" i="28" s="1"/>
  <c r="B5509" i="28" s="1"/>
  <c r="B5510" i="28" s="1"/>
  <c r="B5511" i="28" s="1"/>
  <c r="B5512" i="28" s="1"/>
  <c r="B5513" i="28" s="1"/>
  <c r="B5514" i="28" s="1"/>
  <c r="B5515" i="28" s="1"/>
  <c r="B5516" i="28" s="1"/>
  <c r="B5517" i="28" s="1"/>
  <c r="B5518" i="28" s="1"/>
  <c r="B5519" i="28" s="1"/>
  <c r="B5520" i="28" s="1"/>
  <c r="B5521" i="28" s="1"/>
  <c r="B5522" i="28" s="1"/>
  <c r="B5523" i="28" s="1"/>
  <c r="B5524" i="28" s="1"/>
  <c r="B5525" i="28" s="1"/>
  <c r="B5526" i="28" s="1"/>
  <c r="B5527" i="28" s="1"/>
  <c r="B5528" i="28" s="1"/>
  <c r="B5529" i="28" s="1"/>
  <c r="B5530" i="28" s="1"/>
  <c r="B5531" i="28" s="1"/>
  <c r="B5532" i="28" s="1"/>
  <c r="B5533" i="28" s="1"/>
  <c r="B5534" i="28" s="1"/>
  <c r="B5535" i="28" s="1"/>
  <c r="B5536" i="28" s="1"/>
  <c r="B5537" i="28" s="1"/>
  <c r="B5538" i="28" s="1"/>
  <c r="B5539" i="28" s="1"/>
  <c r="B5540" i="28" s="1"/>
  <c r="B5541" i="28" s="1"/>
  <c r="B5542" i="28" s="1"/>
  <c r="B5543" i="28" s="1"/>
  <c r="B5544" i="28" s="1"/>
  <c r="B5545" i="28" s="1"/>
  <c r="B5546" i="28" s="1"/>
  <c r="B5547" i="28" s="1"/>
  <c r="B5548" i="28" s="1"/>
  <c r="B5549" i="28" s="1"/>
  <c r="B5550" i="28" s="1"/>
  <c r="B5551" i="28" s="1"/>
  <c r="B5552" i="28" s="1"/>
  <c r="B5553" i="28" s="1"/>
  <c r="B5554" i="28" s="1"/>
  <c r="B5555" i="28" s="1"/>
  <c r="B5556" i="28" s="1"/>
  <c r="B5557" i="28" s="1"/>
  <c r="B5558" i="28" s="1"/>
  <c r="B5559" i="28" s="1"/>
  <c r="B5560" i="28" s="1"/>
  <c r="B5561" i="28" s="1"/>
  <c r="B5562" i="28" s="1"/>
  <c r="B5563" i="28" s="1"/>
  <c r="B5564" i="28" s="1"/>
  <c r="B5565" i="28" s="1"/>
  <c r="B5566" i="28" s="1"/>
  <c r="B5567" i="28" s="1"/>
  <c r="B5568" i="28" s="1"/>
  <c r="B5569" i="28" s="1"/>
  <c r="B5570" i="28" s="1"/>
  <c r="B5571" i="28" s="1"/>
  <c r="B5572" i="28" s="1"/>
  <c r="B5573" i="28" s="1"/>
  <c r="B5574" i="28" s="1"/>
  <c r="B5575" i="28" s="1"/>
  <c r="B5576" i="28" s="1"/>
  <c r="B5577" i="28" s="1"/>
  <c r="B5578" i="28" s="1"/>
  <c r="B5579" i="28" s="1"/>
  <c r="B5580" i="28" s="1"/>
  <c r="B5581" i="28" s="1"/>
  <c r="B5582" i="28" s="1"/>
  <c r="B5583" i="28" s="1"/>
  <c r="B5584" i="28" s="1"/>
  <c r="B5585" i="28" s="1"/>
  <c r="B5586" i="28" s="1"/>
  <c r="B5587" i="28" s="1"/>
  <c r="B5588" i="28" s="1"/>
  <c r="B5589" i="28" s="1"/>
  <c r="B5590" i="28" s="1"/>
  <c r="B5591" i="28" s="1"/>
  <c r="B5592" i="28" s="1"/>
  <c r="B5593" i="28" s="1"/>
  <c r="B5594" i="28" s="1"/>
  <c r="B5595" i="28" s="1"/>
  <c r="B5596" i="28" s="1"/>
  <c r="B5597" i="28" s="1"/>
  <c r="B5598" i="28" s="1"/>
  <c r="B5599" i="28" s="1"/>
  <c r="B5600" i="28" s="1"/>
  <c r="B5601" i="28" s="1"/>
  <c r="B5602" i="28" s="1"/>
  <c r="B5603" i="28" s="1"/>
  <c r="B5604" i="28" s="1"/>
  <c r="B5605" i="28" s="1"/>
  <c r="B5606" i="28" s="1"/>
  <c r="B5607" i="28" s="1"/>
  <c r="B5608" i="28" s="1"/>
  <c r="B5609" i="28" s="1"/>
  <c r="B5610" i="28" s="1"/>
  <c r="B5611" i="28" s="1"/>
  <c r="B5612" i="28" s="1"/>
  <c r="B5613" i="28" s="1"/>
  <c r="B5614" i="28" s="1"/>
  <c r="B5615" i="28" s="1"/>
  <c r="B5616" i="28" s="1"/>
  <c r="B5617" i="28" s="1"/>
  <c r="B5618" i="28" s="1"/>
  <c r="B5619" i="28" s="1"/>
  <c r="B5620" i="28" s="1"/>
  <c r="B5621" i="28" s="1"/>
  <c r="B5622" i="28" s="1"/>
  <c r="B5623" i="28" s="1"/>
  <c r="B5624" i="28" s="1"/>
  <c r="B5625" i="28" s="1"/>
  <c r="B5626" i="28" s="1"/>
  <c r="B5627" i="28" s="1"/>
  <c r="B5628" i="28" s="1"/>
  <c r="B5629" i="28" s="1"/>
  <c r="B5630" i="28" s="1"/>
  <c r="B5631" i="28" s="1"/>
  <c r="B5632" i="28" s="1"/>
  <c r="B5633" i="28" s="1"/>
  <c r="B5634" i="28" s="1"/>
  <c r="B5635" i="28" s="1"/>
  <c r="B5636" i="28" s="1"/>
  <c r="B5637" i="28" s="1"/>
  <c r="B5638" i="28" s="1"/>
  <c r="B5639" i="28" s="1"/>
  <c r="B5640" i="28" s="1"/>
  <c r="B5641" i="28" s="1"/>
  <c r="B5642" i="28" s="1"/>
  <c r="B5643" i="28" s="1"/>
  <c r="B5644" i="28" s="1"/>
  <c r="B5645" i="28" s="1"/>
  <c r="B5646" i="28" s="1"/>
  <c r="B5647" i="28" s="1"/>
  <c r="B5648" i="28" s="1"/>
  <c r="B5649" i="28" s="1"/>
  <c r="B5650" i="28" s="1"/>
  <c r="B5651" i="28" s="1"/>
  <c r="B5652" i="28" s="1"/>
  <c r="B5653" i="28" s="1"/>
  <c r="B5654" i="28" s="1"/>
  <c r="B5655" i="28" s="1"/>
  <c r="B5656" i="28" s="1"/>
  <c r="B5657" i="28" s="1"/>
  <c r="B5658" i="28" s="1"/>
  <c r="B5659" i="28" s="1"/>
  <c r="B5660" i="28" s="1"/>
  <c r="B5661" i="28" s="1"/>
  <c r="B5662" i="28" s="1"/>
  <c r="B5663" i="28" s="1"/>
  <c r="B5664" i="28" s="1"/>
  <c r="B5665" i="28" s="1"/>
  <c r="B5666" i="28" s="1"/>
  <c r="B5667" i="28" s="1"/>
  <c r="B5668" i="28" s="1"/>
  <c r="B5669" i="28" s="1"/>
  <c r="B5670" i="28" s="1"/>
  <c r="B5671" i="28" s="1"/>
  <c r="B5672" i="28" s="1"/>
  <c r="B5673" i="28" s="1"/>
  <c r="B5674" i="28" s="1"/>
  <c r="B5675" i="28" s="1"/>
  <c r="B5676" i="28" s="1"/>
  <c r="B5677" i="28" s="1"/>
  <c r="B5678" i="28" s="1"/>
  <c r="B5679" i="28" s="1"/>
  <c r="B5680" i="28" s="1"/>
  <c r="B5681" i="28" s="1"/>
  <c r="B5682" i="28" s="1"/>
  <c r="B5683" i="28" s="1"/>
  <c r="B5684" i="28" s="1"/>
  <c r="B5685" i="28" s="1"/>
  <c r="B5686" i="28" s="1"/>
  <c r="B5687" i="28" s="1"/>
  <c r="B5688" i="28" s="1"/>
  <c r="B5689" i="28" s="1"/>
  <c r="B5690" i="28" s="1"/>
  <c r="B5691" i="28" s="1"/>
  <c r="B5692" i="28" s="1"/>
  <c r="B5693" i="28" s="1"/>
  <c r="B5694" i="28" s="1"/>
  <c r="B5695" i="28" s="1"/>
  <c r="B5696" i="28" s="1"/>
  <c r="B5697" i="28" s="1"/>
  <c r="B5698" i="28" s="1"/>
  <c r="B5699" i="28" s="1"/>
  <c r="B5700" i="28" s="1"/>
  <c r="B5701" i="28" s="1"/>
  <c r="B5702" i="28" s="1"/>
  <c r="B5703" i="28" s="1"/>
  <c r="B5704" i="28" s="1"/>
  <c r="B5705" i="28" s="1"/>
  <c r="B5706" i="28" s="1"/>
  <c r="B5707" i="28" s="1"/>
  <c r="B5708" i="28" s="1"/>
  <c r="B5709" i="28" s="1"/>
  <c r="B5710" i="28" s="1"/>
  <c r="B5711" i="28" s="1"/>
  <c r="B5712" i="28" s="1"/>
  <c r="B5713" i="28" s="1"/>
  <c r="B5714" i="28" s="1"/>
  <c r="B5715" i="28" s="1"/>
  <c r="B5716" i="28" s="1"/>
  <c r="B5717" i="28" s="1"/>
  <c r="B5718" i="28" s="1"/>
  <c r="B5719" i="28" s="1"/>
  <c r="B5720" i="28" s="1"/>
  <c r="B5721" i="28" s="1"/>
  <c r="B5722" i="28" s="1"/>
  <c r="B5723" i="28" s="1"/>
  <c r="B5724" i="28" s="1"/>
  <c r="B5725" i="28" s="1"/>
  <c r="B5726" i="28" s="1"/>
  <c r="B5727" i="28" s="1"/>
  <c r="B5728" i="28" s="1"/>
  <c r="B5729" i="28" s="1"/>
  <c r="B5730" i="28" s="1"/>
  <c r="B5731" i="28" s="1"/>
  <c r="B5732" i="28" s="1"/>
  <c r="B5733" i="28" s="1"/>
  <c r="B5734" i="28" s="1"/>
  <c r="B5735" i="28" s="1"/>
  <c r="B5736" i="28" s="1"/>
  <c r="B5737" i="28" s="1"/>
  <c r="B5738" i="28" s="1"/>
  <c r="B5739" i="28" s="1"/>
  <c r="B5740" i="28" s="1"/>
  <c r="B5741" i="28" s="1"/>
  <c r="B5742" i="28" s="1"/>
  <c r="B5743" i="28" s="1"/>
  <c r="B5744" i="28" s="1"/>
  <c r="B5745" i="28" s="1"/>
  <c r="B5746" i="28" s="1"/>
  <c r="B5747" i="28" s="1"/>
  <c r="B5748" i="28" s="1"/>
  <c r="B5749" i="28" s="1"/>
  <c r="B5750" i="28" s="1"/>
  <c r="B5751" i="28" s="1"/>
  <c r="B5752" i="28" s="1"/>
  <c r="B5753" i="28" s="1"/>
  <c r="B5754" i="28" s="1"/>
  <c r="B5755" i="28" s="1"/>
  <c r="B5756" i="28" s="1"/>
  <c r="B5757" i="28" s="1"/>
  <c r="B5758" i="28" s="1"/>
  <c r="B5759" i="28" s="1"/>
  <c r="B5760" i="28" s="1"/>
  <c r="B5761" i="28" s="1"/>
  <c r="B5762" i="28" s="1"/>
  <c r="B5763" i="28" s="1"/>
  <c r="B5764" i="28" s="1"/>
  <c r="B5765" i="28" s="1"/>
  <c r="B5766" i="28" s="1"/>
  <c r="B5767" i="28" s="1"/>
  <c r="B5768" i="28" s="1"/>
  <c r="B5769" i="28" s="1"/>
  <c r="B5770" i="28" s="1"/>
  <c r="B5771" i="28" s="1"/>
  <c r="B5772" i="28" s="1"/>
  <c r="B5773" i="28" s="1"/>
  <c r="B5774" i="28" s="1"/>
  <c r="B5775" i="28" s="1"/>
  <c r="B5776" i="28" s="1"/>
  <c r="B5777" i="28" s="1"/>
  <c r="B5778" i="28" s="1"/>
  <c r="B5779" i="28" s="1"/>
  <c r="B5780" i="28" s="1"/>
  <c r="B5781" i="28" s="1"/>
  <c r="B5782" i="28" s="1"/>
  <c r="B5783" i="28" s="1"/>
  <c r="B5784" i="28" s="1"/>
  <c r="B5785" i="28" s="1"/>
  <c r="B5786" i="28" s="1"/>
  <c r="B5787" i="28" s="1"/>
  <c r="B5788" i="28" s="1"/>
  <c r="B5789" i="28" s="1"/>
  <c r="B5790" i="28" s="1"/>
  <c r="B5791" i="28" s="1"/>
  <c r="B5792" i="28" s="1"/>
  <c r="B5793" i="28" s="1"/>
  <c r="B5794" i="28" s="1"/>
  <c r="B5795" i="28" s="1"/>
  <c r="B5796" i="28" s="1"/>
  <c r="B5797" i="28" s="1"/>
  <c r="B5798" i="28" s="1"/>
  <c r="B5799" i="28" s="1"/>
  <c r="B5800" i="28" s="1"/>
  <c r="B5801" i="28" s="1"/>
  <c r="B5802" i="28" s="1"/>
  <c r="B5803" i="28" s="1"/>
  <c r="B5804" i="28" s="1"/>
  <c r="B5805" i="28" s="1"/>
  <c r="B5806" i="28" s="1"/>
  <c r="B5807" i="28" s="1"/>
  <c r="B5808" i="28" s="1"/>
  <c r="B5809" i="28" s="1"/>
  <c r="B5810" i="28" s="1"/>
  <c r="B5811" i="28" s="1"/>
  <c r="B5812" i="28" s="1"/>
  <c r="B5813" i="28" s="1"/>
  <c r="B5814" i="28" s="1"/>
  <c r="B5815" i="28" s="1"/>
  <c r="B5816" i="28" s="1"/>
  <c r="B5817" i="28" s="1"/>
  <c r="B5818" i="28" s="1"/>
  <c r="B5819" i="28" s="1"/>
  <c r="B5820" i="28" s="1"/>
  <c r="B5821" i="28" s="1"/>
  <c r="B5822" i="28" s="1"/>
  <c r="B5823" i="28" s="1"/>
  <c r="B5824" i="28" s="1"/>
  <c r="B5825" i="28" s="1"/>
  <c r="B5826" i="28" s="1"/>
  <c r="B5827" i="28" s="1"/>
  <c r="B5828" i="28" s="1"/>
  <c r="B5829" i="28" s="1"/>
  <c r="B5830" i="28" s="1"/>
  <c r="B5831" i="28" s="1"/>
  <c r="B5832" i="28" s="1"/>
  <c r="B5833" i="28" s="1"/>
  <c r="B5834" i="28" s="1"/>
  <c r="B5835" i="28" s="1"/>
  <c r="B5836" i="28" s="1"/>
  <c r="B5837" i="28" s="1"/>
  <c r="B5838" i="28" s="1"/>
  <c r="B5839" i="28" s="1"/>
  <c r="B5840" i="28" s="1"/>
  <c r="B5841" i="28" s="1"/>
  <c r="B5842" i="28" s="1"/>
  <c r="B5843" i="28" s="1"/>
  <c r="B5844" i="28" s="1"/>
  <c r="B5845" i="28" s="1"/>
  <c r="B5846" i="28" s="1"/>
  <c r="B5847" i="28" s="1"/>
  <c r="B5848" i="28" s="1"/>
  <c r="B5849" i="28" s="1"/>
  <c r="B5850" i="28" s="1"/>
  <c r="B5851" i="28" s="1"/>
  <c r="B5852" i="28" s="1"/>
  <c r="B5853" i="28" s="1"/>
  <c r="B5854" i="28" s="1"/>
  <c r="B5855" i="28" s="1"/>
  <c r="B5856" i="28" s="1"/>
  <c r="B5857" i="28" s="1"/>
  <c r="B5858" i="28" s="1"/>
  <c r="B5859" i="28" s="1"/>
  <c r="B5860" i="28" s="1"/>
  <c r="B5861" i="28" s="1"/>
  <c r="B5862" i="28" s="1"/>
  <c r="B5863" i="28" s="1"/>
  <c r="B5864" i="28" s="1"/>
  <c r="B5865" i="28" s="1"/>
  <c r="B5866" i="28" s="1"/>
  <c r="B5867" i="28" s="1"/>
  <c r="B5868" i="28" s="1"/>
  <c r="B5869" i="28" s="1"/>
  <c r="B5870" i="28" s="1"/>
  <c r="B5871" i="28" s="1"/>
  <c r="B5872" i="28" s="1"/>
  <c r="B5873" i="28" s="1"/>
  <c r="B5874" i="28" s="1"/>
  <c r="B5875" i="28" s="1"/>
  <c r="B5876" i="28" s="1"/>
  <c r="B5877" i="28" s="1"/>
  <c r="B5878" i="28" s="1"/>
  <c r="B5879" i="28" s="1"/>
  <c r="B5880" i="28" s="1"/>
  <c r="B5881" i="28" s="1"/>
  <c r="B5882" i="28" s="1"/>
  <c r="B5883" i="28" s="1"/>
  <c r="B5884" i="28" s="1"/>
  <c r="B5885" i="28" s="1"/>
  <c r="B5886" i="28" s="1"/>
  <c r="B5887" i="28" s="1"/>
  <c r="B5888" i="28" s="1"/>
  <c r="B5889" i="28" s="1"/>
  <c r="B5890" i="28" s="1"/>
  <c r="B5891" i="28" s="1"/>
  <c r="B5892" i="28" s="1"/>
  <c r="B5893" i="28" s="1"/>
  <c r="B5894" i="28" s="1"/>
  <c r="B5895" i="28" s="1"/>
  <c r="B5896" i="28" s="1"/>
  <c r="B5897" i="28" s="1"/>
  <c r="B5898" i="28" s="1"/>
  <c r="B5899" i="28" s="1"/>
  <c r="B5900" i="28" s="1"/>
  <c r="B5901" i="28" s="1"/>
  <c r="B5902" i="28" s="1"/>
  <c r="B5903" i="28" s="1"/>
  <c r="B5904" i="28" s="1"/>
  <c r="B5905" i="28" s="1"/>
  <c r="B5906" i="28" s="1"/>
  <c r="B5907" i="28" s="1"/>
  <c r="B5908" i="28" s="1"/>
  <c r="B5909" i="28" s="1"/>
  <c r="B5910" i="28" s="1"/>
  <c r="B5911" i="28" s="1"/>
  <c r="B5912" i="28" s="1"/>
  <c r="B5913" i="28" s="1"/>
  <c r="B5914" i="28" s="1"/>
  <c r="B5915" i="28" s="1"/>
  <c r="B5916" i="28" s="1"/>
  <c r="B5917" i="28" s="1"/>
  <c r="B5918" i="28" s="1"/>
  <c r="B5919" i="28" s="1"/>
  <c r="B5920" i="28" s="1"/>
  <c r="B5921" i="28" s="1"/>
  <c r="B5922" i="28" s="1"/>
  <c r="B5923" i="28" s="1"/>
  <c r="B5924" i="28" s="1"/>
  <c r="B5925" i="28" s="1"/>
  <c r="B5926" i="28" s="1"/>
  <c r="B5927" i="28" s="1"/>
  <c r="B5928" i="28" s="1"/>
  <c r="B5929" i="28" s="1"/>
  <c r="B5930" i="28" s="1"/>
  <c r="B5931" i="28" s="1"/>
  <c r="B5932" i="28" s="1"/>
  <c r="B5933" i="28" s="1"/>
  <c r="B5934" i="28" s="1"/>
  <c r="B5935" i="28" s="1"/>
  <c r="B5936" i="28" s="1"/>
  <c r="B5937" i="28" s="1"/>
  <c r="B5938" i="28" s="1"/>
  <c r="B5939" i="28" s="1"/>
  <c r="B5940" i="28" s="1"/>
  <c r="B5941" i="28" s="1"/>
  <c r="B5942" i="28" s="1"/>
  <c r="B5943" i="28" s="1"/>
  <c r="B5944" i="28" s="1"/>
  <c r="B5945" i="28" s="1"/>
  <c r="B5946" i="28" s="1"/>
  <c r="B5947" i="28" s="1"/>
  <c r="B5948" i="28" s="1"/>
  <c r="B5949" i="28" s="1"/>
  <c r="B5950" i="28" s="1"/>
  <c r="B5951" i="28" s="1"/>
  <c r="B5952" i="28" s="1"/>
  <c r="B5953" i="28" s="1"/>
  <c r="B5954" i="28" s="1"/>
  <c r="B5955" i="28" s="1"/>
  <c r="B5956" i="28" s="1"/>
  <c r="B5957" i="28" s="1"/>
  <c r="B5958" i="28" s="1"/>
  <c r="B5959" i="28" s="1"/>
  <c r="B5960" i="28" s="1"/>
  <c r="B5961" i="28" s="1"/>
  <c r="B5962" i="28" s="1"/>
  <c r="B5963" i="28" s="1"/>
  <c r="B5964" i="28" s="1"/>
  <c r="B5965" i="28" s="1"/>
  <c r="B5966" i="28" s="1"/>
  <c r="B5967" i="28" s="1"/>
  <c r="B5968" i="28" s="1"/>
  <c r="B5969" i="28" s="1"/>
  <c r="B5970" i="28" s="1"/>
  <c r="B5971" i="28" s="1"/>
  <c r="B5972" i="28" s="1"/>
  <c r="B5973" i="28" s="1"/>
  <c r="B5974" i="28" s="1"/>
  <c r="B5975" i="28" s="1"/>
  <c r="B5976" i="28" s="1"/>
  <c r="B5977" i="28" s="1"/>
  <c r="B5978" i="28" s="1"/>
  <c r="B5979" i="28" s="1"/>
  <c r="B5980" i="28" s="1"/>
  <c r="B5981" i="28" s="1"/>
  <c r="B5982" i="28" s="1"/>
  <c r="B5983" i="28" s="1"/>
  <c r="B5984" i="28" s="1"/>
  <c r="B5985" i="28" s="1"/>
  <c r="B5986" i="28" s="1"/>
  <c r="B5987" i="28" s="1"/>
  <c r="B5988" i="28" s="1"/>
  <c r="B5989" i="28" s="1"/>
  <c r="B5990" i="28" s="1"/>
  <c r="B5991" i="28" s="1"/>
  <c r="B5992" i="28" s="1"/>
  <c r="B5993" i="28" s="1"/>
  <c r="B5994" i="28" s="1"/>
  <c r="B5995" i="28" s="1"/>
  <c r="B5996" i="28" s="1"/>
  <c r="B5997" i="28" s="1"/>
  <c r="B5998" i="28" s="1"/>
  <c r="B5999" i="28" s="1"/>
  <c r="B6000" i="28" s="1"/>
  <c r="B6001" i="28" s="1"/>
  <c r="B6002" i="28" s="1"/>
  <c r="B6003" i="28" s="1"/>
  <c r="B6004" i="28" s="1"/>
  <c r="B6005" i="28" s="1"/>
  <c r="B6006" i="28" s="1"/>
  <c r="B6007" i="28" s="1"/>
  <c r="B6008" i="28" s="1"/>
  <c r="B6009" i="28" s="1"/>
  <c r="B6010" i="28" s="1"/>
  <c r="B6011" i="28" s="1"/>
  <c r="B6012" i="28" s="1"/>
  <c r="B6013" i="28" s="1"/>
  <c r="B6014" i="28" s="1"/>
  <c r="B6015" i="28" s="1"/>
  <c r="B6016" i="28" s="1"/>
  <c r="B6017" i="28" s="1"/>
  <c r="B6018" i="28" s="1"/>
  <c r="B6019" i="28" s="1"/>
  <c r="B6020" i="28" s="1"/>
  <c r="B6021" i="28" s="1"/>
  <c r="B6022" i="28" s="1"/>
  <c r="B6023" i="28" s="1"/>
  <c r="B6024" i="28" s="1"/>
  <c r="B6025" i="28" s="1"/>
  <c r="B6026" i="28" s="1"/>
  <c r="B6027" i="28" s="1"/>
  <c r="B6028" i="28" s="1"/>
  <c r="B6029" i="28" s="1"/>
  <c r="B6030" i="28" s="1"/>
  <c r="B6031" i="28" s="1"/>
  <c r="B6032" i="28" s="1"/>
  <c r="B6033" i="28" s="1"/>
  <c r="B6034" i="28" s="1"/>
  <c r="B6035" i="28" s="1"/>
  <c r="B6036" i="28" s="1"/>
  <c r="B6037" i="28" s="1"/>
  <c r="B6038" i="28" s="1"/>
  <c r="B6039" i="28" s="1"/>
  <c r="B6040" i="28" s="1"/>
  <c r="B6041" i="28" s="1"/>
  <c r="B6042" i="28" s="1"/>
  <c r="B6043" i="28" s="1"/>
  <c r="B6044" i="28" s="1"/>
  <c r="B6045" i="28" s="1"/>
  <c r="B6046" i="28" s="1"/>
  <c r="B6047" i="28" s="1"/>
  <c r="B6048" i="28" s="1"/>
  <c r="B6049" i="28" s="1"/>
  <c r="B6050" i="28" s="1"/>
  <c r="B6051" i="28" s="1"/>
  <c r="B6052" i="28" s="1"/>
  <c r="B6053" i="28" s="1"/>
  <c r="B6054" i="28" s="1"/>
  <c r="B6055" i="28" s="1"/>
  <c r="B6056" i="28" s="1"/>
  <c r="B6057" i="28" s="1"/>
  <c r="B6058" i="28" s="1"/>
  <c r="B6059" i="28" s="1"/>
  <c r="B6060" i="28" s="1"/>
  <c r="B6061" i="28" s="1"/>
  <c r="B6062" i="28" s="1"/>
  <c r="B6063" i="28" s="1"/>
  <c r="B6064" i="28" s="1"/>
  <c r="B6065" i="28" s="1"/>
  <c r="B6066" i="28" s="1"/>
  <c r="B6067" i="28" s="1"/>
  <c r="B6068" i="28" s="1"/>
  <c r="B6069" i="28" s="1"/>
  <c r="B6070" i="28" s="1"/>
  <c r="B6071" i="28" s="1"/>
  <c r="B6072" i="28" s="1"/>
  <c r="B6073" i="28" s="1"/>
  <c r="B6074" i="28" s="1"/>
  <c r="B6075" i="28" s="1"/>
  <c r="B6076" i="28" s="1"/>
  <c r="B6077" i="28" s="1"/>
  <c r="B6078" i="28" s="1"/>
  <c r="B6079" i="28" s="1"/>
  <c r="B6080" i="28" s="1"/>
  <c r="B6081" i="28" s="1"/>
  <c r="B6082" i="28" s="1"/>
  <c r="B6083" i="28" s="1"/>
  <c r="B6084" i="28" s="1"/>
  <c r="B6085" i="28" s="1"/>
  <c r="B6086" i="28" s="1"/>
  <c r="B6087" i="28" s="1"/>
  <c r="B6088" i="28" s="1"/>
  <c r="B6089" i="28" s="1"/>
  <c r="B6090" i="28" s="1"/>
  <c r="B6091" i="28" s="1"/>
  <c r="B6092" i="28" s="1"/>
  <c r="B6093" i="28" s="1"/>
  <c r="B6094" i="28" s="1"/>
  <c r="B6095" i="28" s="1"/>
  <c r="B6096" i="28" s="1"/>
  <c r="B6097" i="28" s="1"/>
  <c r="B6098" i="28" s="1"/>
  <c r="B6099" i="28" s="1"/>
  <c r="B6100" i="28" s="1"/>
  <c r="B6101" i="28" s="1"/>
  <c r="B6102" i="28" s="1"/>
  <c r="B6103" i="28" s="1"/>
  <c r="B6104" i="28" s="1"/>
  <c r="B6105" i="28" s="1"/>
  <c r="B6106" i="28" s="1"/>
  <c r="B6107" i="28" s="1"/>
  <c r="B6108" i="28" s="1"/>
  <c r="B6109" i="28" s="1"/>
  <c r="B6110" i="28" s="1"/>
  <c r="B6111" i="28" s="1"/>
  <c r="B6112" i="28" s="1"/>
  <c r="B6113" i="28" s="1"/>
  <c r="B6114" i="28" s="1"/>
  <c r="B6115" i="28" s="1"/>
  <c r="B6116" i="28" s="1"/>
  <c r="B6117" i="28" s="1"/>
  <c r="B6118" i="28" s="1"/>
  <c r="B6119" i="28" s="1"/>
  <c r="B6120" i="28" s="1"/>
  <c r="B6121" i="28" s="1"/>
  <c r="B6122" i="28" s="1"/>
  <c r="B6123" i="28" s="1"/>
  <c r="B6124" i="28" s="1"/>
  <c r="B6125" i="28" s="1"/>
  <c r="B6126" i="28" s="1"/>
  <c r="B6127" i="28" s="1"/>
  <c r="B6128" i="28" s="1"/>
  <c r="B6129" i="28" s="1"/>
  <c r="B6130" i="28" s="1"/>
  <c r="B6131" i="28" s="1"/>
  <c r="B6132" i="28" s="1"/>
  <c r="B6133" i="28" s="1"/>
  <c r="B6134" i="28" s="1"/>
  <c r="B6135" i="28" s="1"/>
  <c r="B6136" i="28" s="1"/>
  <c r="B6137" i="28" s="1"/>
  <c r="B6138" i="28" s="1"/>
  <c r="B6139" i="28" s="1"/>
  <c r="B6140" i="28" s="1"/>
  <c r="B6141" i="28" s="1"/>
  <c r="B6142" i="28" s="1"/>
  <c r="B6143" i="28" s="1"/>
  <c r="B6144" i="28" s="1"/>
  <c r="B6145" i="28" s="1"/>
  <c r="B6146" i="28" s="1"/>
  <c r="B6147" i="28" s="1"/>
  <c r="B6148" i="28" s="1"/>
  <c r="B6149" i="28" s="1"/>
  <c r="B6150" i="28" s="1"/>
  <c r="B6151" i="28" s="1"/>
  <c r="B6152" i="28" s="1"/>
  <c r="B6153" i="28" s="1"/>
  <c r="B6154" i="28" s="1"/>
  <c r="B6155" i="28" s="1"/>
  <c r="B6156" i="28" s="1"/>
  <c r="B6157" i="28" s="1"/>
  <c r="B6158" i="28" s="1"/>
  <c r="B6159" i="28" s="1"/>
  <c r="B6160" i="28" s="1"/>
  <c r="B6161" i="28" s="1"/>
  <c r="B6162" i="28" s="1"/>
  <c r="B6163" i="28" s="1"/>
  <c r="B6164" i="28" s="1"/>
  <c r="B6165" i="28" s="1"/>
  <c r="B6166" i="28" s="1"/>
  <c r="B6167" i="28" s="1"/>
  <c r="B6168" i="28" s="1"/>
  <c r="B6169" i="28" s="1"/>
  <c r="B6170" i="28" s="1"/>
  <c r="B6171" i="28" s="1"/>
  <c r="B6172" i="28" s="1"/>
  <c r="B6173" i="28" s="1"/>
  <c r="B6174" i="28" s="1"/>
  <c r="B6175" i="28" s="1"/>
  <c r="B6176" i="28" s="1"/>
  <c r="B6177" i="28" s="1"/>
  <c r="B6178" i="28" s="1"/>
  <c r="B6179" i="28" s="1"/>
  <c r="B6180" i="28" s="1"/>
  <c r="B6181" i="28" s="1"/>
  <c r="B6182" i="28" s="1"/>
  <c r="B6183" i="28" s="1"/>
  <c r="B6184" i="28" s="1"/>
  <c r="B6185" i="28" s="1"/>
  <c r="B6186" i="28" s="1"/>
  <c r="B6187" i="28" s="1"/>
  <c r="B6188" i="28" s="1"/>
  <c r="B6189" i="28" s="1"/>
  <c r="B6190" i="28" s="1"/>
  <c r="B6191" i="28" s="1"/>
  <c r="B6192" i="28" s="1"/>
  <c r="B6193" i="28" s="1"/>
  <c r="B6194" i="28" s="1"/>
  <c r="B6195" i="28" s="1"/>
  <c r="B6196" i="28" s="1"/>
  <c r="B6197" i="28" s="1"/>
  <c r="B6198" i="28" s="1"/>
  <c r="B6199" i="28" s="1"/>
  <c r="B6200" i="28" s="1"/>
  <c r="B6201" i="28" s="1"/>
  <c r="B6202" i="28" s="1"/>
  <c r="B6203" i="28" s="1"/>
  <c r="B6204" i="28" s="1"/>
  <c r="B6205" i="28" s="1"/>
  <c r="B6206" i="28" s="1"/>
  <c r="B6207" i="28" s="1"/>
  <c r="B6208" i="28" s="1"/>
  <c r="B6209" i="28" s="1"/>
  <c r="B6210" i="28" s="1"/>
  <c r="B6211" i="28" s="1"/>
  <c r="B6212" i="28" s="1"/>
  <c r="B6213" i="28" s="1"/>
  <c r="B6214" i="28" s="1"/>
  <c r="B6215" i="28" s="1"/>
  <c r="B6216" i="28" s="1"/>
  <c r="B6217" i="28" s="1"/>
  <c r="B6218" i="28" s="1"/>
  <c r="B6219" i="28" s="1"/>
  <c r="B6220" i="28" s="1"/>
  <c r="B6221" i="28" s="1"/>
  <c r="B6222" i="28" s="1"/>
  <c r="B6223" i="28" s="1"/>
  <c r="B6224" i="28" s="1"/>
  <c r="B6225" i="28" s="1"/>
  <c r="B6226" i="28" s="1"/>
  <c r="B6227" i="28" s="1"/>
  <c r="B6228" i="28" s="1"/>
  <c r="B6229" i="28" s="1"/>
  <c r="B6230" i="28" s="1"/>
  <c r="B6231" i="28" s="1"/>
  <c r="B6232" i="28" s="1"/>
  <c r="B6233" i="28" s="1"/>
  <c r="B6234" i="28" s="1"/>
  <c r="B6235" i="28" s="1"/>
  <c r="B6236" i="28" s="1"/>
  <c r="B6237" i="28" s="1"/>
  <c r="B6238" i="28" s="1"/>
  <c r="B6239" i="28" s="1"/>
  <c r="B6240" i="28" s="1"/>
  <c r="B6241" i="28" s="1"/>
  <c r="B6242" i="28" s="1"/>
  <c r="B6243" i="28" s="1"/>
  <c r="B6244" i="28" s="1"/>
  <c r="B6245" i="28" s="1"/>
  <c r="B6246" i="28" s="1"/>
  <c r="B6247" i="28" s="1"/>
  <c r="B6248" i="28" s="1"/>
  <c r="B6249" i="28" s="1"/>
  <c r="B6250" i="28" s="1"/>
  <c r="B6251" i="28" s="1"/>
  <c r="B6252" i="28" s="1"/>
  <c r="B6253" i="28" s="1"/>
  <c r="B6254" i="28" s="1"/>
  <c r="B6255" i="28" s="1"/>
  <c r="B6256" i="28" s="1"/>
  <c r="B6257" i="28" s="1"/>
  <c r="B6258" i="28" s="1"/>
  <c r="B6259" i="28" s="1"/>
  <c r="B6260" i="28" s="1"/>
  <c r="B6261" i="28" s="1"/>
  <c r="B6262" i="28" s="1"/>
  <c r="B6263" i="28" s="1"/>
  <c r="B6264" i="28" s="1"/>
  <c r="B6265" i="28" s="1"/>
  <c r="B6266" i="28" s="1"/>
  <c r="B6267" i="28" s="1"/>
  <c r="B6268" i="28" s="1"/>
  <c r="B6269" i="28" s="1"/>
  <c r="B6270" i="28" s="1"/>
  <c r="B6271" i="28" s="1"/>
  <c r="B6272" i="28" s="1"/>
  <c r="B6273" i="28" s="1"/>
  <c r="B6274" i="28" s="1"/>
  <c r="B6275" i="28" s="1"/>
  <c r="B6276" i="28" s="1"/>
  <c r="B6277" i="28" s="1"/>
  <c r="B6278" i="28" s="1"/>
  <c r="B6279" i="28" s="1"/>
  <c r="B6280" i="28" s="1"/>
  <c r="B6281" i="28" s="1"/>
  <c r="B6282" i="28" s="1"/>
  <c r="B6283" i="28" s="1"/>
  <c r="B6284" i="28" s="1"/>
  <c r="B6285" i="28" s="1"/>
  <c r="B6286" i="28" s="1"/>
  <c r="B6287" i="28" s="1"/>
  <c r="B6288" i="28" s="1"/>
  <c r="B6289" i="28" s="1"/>
  <c r="B6290" i="28" s="1"/>
  <c r="B6291" i="28" s="1"/>
  <c r="B6292" i="28" s="1"/>
  <c r="B6293" i="28" s="1"/>
  <c r="B6294" i="28" s="1"/>
  <c r="B6295" i="28" s="1"/>
  <c r="B6296" i="28" s="1"/>
  <c r="B6297" i="28" s="1"/>
  <c r="B6298" i="28" s="1"/>
  <c r="B6299" i="28" s="1"/>
  <c r="B6300" i="28" s="1"/>
  <c r="B6301" i="28" s="1"/>
  <c r="B6302" i="28" s="1"/>
  <c r="B6303" i="28" s="1"/>
  <c r="B6304" i="28" s="1"/>
  <c r="B6305" i="28" s="1"/>
  <c r="B6306" i="28" s="1"/>
  <c r="B6307" i="28" s="1"/>
  <c r="B6308" i="28" s="1"/>
  <c r="B6309" i="28" s="1"/>
  <c r="B6310" i="28" s="1"/>
  <c r="B6311" i="28" s="1"/>
  <c r="B6312" i="28" s="1"/>
  <c r="B6313" i="28" s="1"/>
  <c r="B6314" i="28" s="1"/>
  <c r="B6315" i="28" s="1"/>
  <c r="B6316" i="28" s="1"/>
  <c r="B6317" i="28" s="1"/>
  <c r="B6318" i="28" s="1"/>
  <c r="B6319" i="28" s="1"/>
  <c r="B6320" i="28" s="1"/>
  <c r="B6321" i="28" s="1"/>
  <c r="B6322" i="28" s="1"/>
  <c r="B6323" i="28" s="1"/>
  <c r="B6324" i="28" s="1"/>
  <c r="B6325" i="28" s="1"/>
  <c r="B6326" i="28" s="1"/>
  <c r="B6327" i="28" s="1"/>
  <c r="B6328" i="28" s="1"/>
  <c r="B6329" i="28" s="1"/>
  <c r="B6330" i="28" s="1"/>
  <c r="B6331" i="28" s="1"/>
  <c r="B6332" i="28" s="1"/>
  <c r="B6333" i="28" s="1"/>
  <c r="B6334" i="28" s="1"/>
  <c r="B6335" i="28" s="1"/>
  <c r="B6336" i="28" s="1"/>
  <c r="B6337" i="28" s="1"/>
  <c r="B6338" i="28" s="1"/>
  <c r="B6339" i="28" s="1"/>
  <c r="B6340" i="28" s="1"/>
  <c r="B6341" i="28" s="1"/>
  <c r="B6342" i="28" s="1"/>
  <c r="B6343" i="28" s="1"/>
  <c r="B6344" i="28" s="1"/>
  <c r="B6345" i="28" s="1"/>
  <c r="B6346" i="28" s="1"/>
  <c r="B6347" i="28" s="1"/>
  <c r="B6348" i="28" s="1"/>
  <c r="B6349" i="28" s="1"/>
  <c r="B6350" i="28" s="1"/>
  <c r="B6351" i="28" s="1"/>
  <c r="B6352" i="28" s="1"/>
  <c r="B6353" i="28" s="1"/>
  <c r="B6354" i="28" s="1"/>
  <c r="B6355" i="28" s="1"/>
  <c r="B6356" i="28" s="1"/>
  <c r="B6357" i="28" s="1"/>
  <c r="B6358" i="28" s="1"/>
  <c r="B6359" i="28" s="1"/>
  <c r="B6360" i="28" s="1"/>
  <c r="B6361" i="28" s="1"/>
  <c r="B6362" i="28" s="1"/>
  <c r="B6363" i="28" s="1"/>
  <c r="B6364" i="28" s="1"/>
  <c r="B6365" i="28" s="1"/>
  <c r="B6366" i="28" s="1"/>
  <c r="B6367" i="28" s="1"/>
  <c r="B6368" i="28" s="1"/>
  <c r="B6369" i="28" s="1"/>
  <c r="B6370" i="28" s="1"/>
  <c r="B6371" i="28" s="1"/>
  <c r="B6372" i="28" s="1"/>
  <c r="B6373" i="28" s="1"/>
  <c r="B6374" i="28" s="1"/>
  <c r="B6375" i="28" s="1"/>
  <c r="B6376" i="28" s="1"/>
  <c r="B6377" i="28" s="1"/>
  <c r="B6378" i="28" s="1"/>
  <c r="B6379" i="28" s="1"/>
  <c r="B6380" i="28" s="1"/>
  <c r="B6381" i="28" s="1"/>
  <c r="B6382" i="28" s="1"/>
  <c r="B6383" i="28" s="1"/>
  <c r="B6384" i="28" s="1"/>
  <c r="B6385" i="28" s="1"/>
  <c r="B6386" i="28" s="1"/>
  <c r="B6387" i="28" s="1"/>
  <c r="B6388" i="28" s="1"/>
  <c r="B6389" i="28" s="1"/>
  <c r="B6390" i="28" s="1"/>
  <c r="B6391" i="28" s="1"/>
  <c r="B6392" i="28" s="1"/>
  <c r="B6393" i="28" s="1"/>
  <c r="B6394" i="28" s="1"/>
  <c r="B6395" i="28" s="1"/>
  <c r="B6396" i="28" s="1"/>
  <c r="B6397" i="28" s="1"/>
  <c r="B6398" i="28" s="1"/>
  <c r="B6399" i="28" s="1"/>
  <c r="B6400" i="28" s="1"/>
  <c r="B6401" i="28" s="1"/>
  <c r="B6402" i="28" s="1"/>
  <c r="B6403" i="28" s="1"/>
  <c r="B6404" i="28" s="1"/>
  <c r="B6405" i="28" s="1"/>
  <c r="B6406" i="28" s="1"/>
  <c r="B6407" i="28" s="1"/>
  <c r="B6408" i="28" s="1"/>
  <c r="B6409" i="28" s="1"/>
  <c r="B6410" i="28" s="1"/>
  <c r="B6411" i="28" s="1"/>
  <c r="B6412" i="28" s="1"/>
  <c r="B6413" i="28" s="1"/>
  <c r="B6414" i="28" s="1"/>
  <c r="B6415" i="28" s="1"/>
  <c r="B6416" i="28" s="1"/>
  <c r="B6417" i="28" s="1"/>
  <c r="B6418" i="28" s="1"/>
  <c r="B6419" i="28" s="1"/>
  <c r="B6420" i="28" s="1"/>
  <c r="B6421" i="28" s="1"/>
  <c r="B6422" i="28" s="1"/>
  <c r="B6423" i="28" s="1"/>
  <c r="B6424" i="28" s="1"/>
  <c r="B6425" i="28" s="1"/>
  <c r="B6426" i="28" s="1"/>
  <c r="B6427" i="28" s="1"/>
  <c r="B6428" i="28" s="1"/>
  <c r="B6429" i="28" s="1"/>
  <c r="B6430" i="28" s="1"/>
  <c r="B6431" i="28" s="1"/>
  <c r="B6432" i="28" s="1"/>
  <c r="B6433" i="28" s="1"/>
  <c r="B6434" i="28" s="1"/>
  <c r="B6435" i="28" s="1"/>
  <c r="B6436" i="28" s="1"/>
  <c r="B6437" i="28" s="1"/>
  <c r="B6438" i="28" s="1"/>
  <c r="B6439" i="28" s="1"/>
  <c r="B6440" i="28" s="1"/>
  <c r="B6441" i="28" s="1"/>
  <c r="B6442" i="28" s="1"/>
  <c r="B6443" i="28" s="1"/>
  <c r="B6444" i="28" s="1"/>
  <c r="B6445" i="28" s="1"/>
  <c r="B6446" i="28" s="1"/>
  <c r="B6447" i="28" s="1"/>
  <c r="B6448" i="28" s="1"/>
  <c r="B6449" i="28" s="1"/>
  <c r="B6450" i="28" s="1"/>
  <c r="B6451" i="28" s="1"/>
  <c r="B6452" i="28" s="1"/>
  <c r="B6453" i="28" s="1"/>
  <c r="B6454" i="28" s="1"/>
  <c r="B6455" i="28" s="1"/>
  <c r="B6456" i="28" s="1"/>
  <c r="B6457" i="28" s="1"/>
  <c r="B6458" i="28" s="1"/>
  <c r="B6459" i="28" s="1"/>
  <c r="B6460" i="28" s="1"/>
  <c r="B6461" i="28" s="1"/>
  <c r="B6462" i="28" s="1"/>
  <c r="B6463" i="28" s="1"/>
  <c r="B6464" i="28" s="1"/>
  <c r="B6465" i="28" s="1"/>
  <c r="B6466" i="28" s="1"/>
  <c r="B6467" i="28" s="1"/>
  <c r="B6468" i="28" s="1"/>
  <c r="B6469" i="28" s="1"/>
  <c r="B6470" i="28" s="1"/>
  <c r="B6471" i="28" s="1"/>
  <c r="B6472" i="28" s="1"/>
  <c r="B6473" i="28" s="1"/>
  <c r="B6474" i="28" s="1"/>
  <c r="B6475" i="28" s="1"/>
  <c r="B6476" i="28" s="1"/>
  <c r="B6477" i="28" s="1"/>
  <c r="B6478" i="28" s="1"/>
  <c r="B6479" i="28" s="1"/>
  <c r="B6480" i="28" s="1"/>
  <c r="B6481" i="28" s="1"/>
  <c r="B6482" i="28" s="1"/>
  <c r="B6483" i="28" s="1"/>
  <c r="B6484" i="28" s="1"/>
  <c r="B6485" i="28" s="1"/>
  <c r="B6486" i="28" s="1"/>
  <c r="B6487" i="28" s="1"/>
  <c r="B6488" i="28" s="1"/>
  <c r="B6489" i="28" s="1"/>
  <c r="B6490" i="28" s="1"/>
  <c r="B6491" i="28" s="1"/>
  <c r="B6492" i="28" s="1"/>
  <c r="B6493" i="28" s="1"/>
  <c r="B6494" i="28" s="1"/>
  <c r="B6495" i="28" s="1"/>
  <c r="B6496" i="28" s="1"/>
  <c r="B6497" i="28" s="1"/>
  <c r="B6498" i="28" s="1"/>
  <c r="B6499" i="28" s="1"/>
  <c r="B6500" i="28" s="1"/>
  <c r="B6501" i="28" s="1"/>
  <c r="B6502" i="28" s="1"/>
  <c r="B6503" i="28" s="1"/>
  <c r="B6504" i="28" s="1"/>
  <c r="B6505" i="28" s="1"/>
  <c r="B6506" i="28" s="1"/>
  <c r="B6507" i="28" s="1"/>
  <c r="B6508" i="28" s="1"/>
  <c r="B6509" i="28" s="1"/>
  <c r="B6510" i="28" s="1"/>
  <c r="B6511" i="28" s="1"/>
  <c r="B6512" i="28" s="1"/>
  <c r="B6513" i="28" s="1"/>
  <c r="B6514" i="28" s="1"/>
  <c r="B6515" i="28" s="1"/>
  <c r="B6516" i="28" s="1"/>
  <c r="B6517" i="28" s="1"/>
  <c r="B6518" i="28" s="1"/>
  <c r="B6519" i="28" s="1"/>
  <c r="B6520" i="28" s="1"/>
  <c r="B6521" i="28" s="1"/>
  <c r="B6522" i="28" s="1"/>
  <c r="B6523" i="28" s="1"/>
  <c r="B6524" i="28" s="1"/>
  <c r="B6525" i="28" s="1"/>
  <c r="B6526" i="28" s="1"/>
  <c r="B6527" i="28" s="1"/>
  <c r="B6528" i="28" s="1"/>
  <c r="B6529" i="28" s="1"/>
  <c r="B6530" i="28" s="1"/>
  <c r="B6531" i="28" s="1"/>
  <c r="B6532" i="28" s="1"/>
  <c r="B6533" i="28" s="1"/>
  <c r="B6534" i="28" s="1"/>
  <c r="B6535" i="28" s="1"/>
  <c r="B6536" i="28" s="1"/>
  <c r="B6537" i="28" s="1"/>
  <c r="B6538" i="28" s="1"/>
  <c r="B6539" i="28" s="1"/>
  <c r="B6540" i="28" s="1"/>
  <c r="B6541" i="28" s="1"/>
  <c r="B6542" i="28" s="1"/>
  <c r="B6543" i="28" s="1"/>
  <c r="B6544" i="28" s="1"/>
  <c r="B6545" i="28" s="1"/>
  <c r="B6546" i="28" s="1"/>
  <c r="B6547" i="28" s="1"/>
  <c r="B6548" i="28" s="1"/>
  <c r="B6549" i="28" s="1"/>
  <c r="B6550" i="28" s="1"/>
  <c r="B6551" i="28" s="1"/>
  <c r="B6552" i="28" s="1"/>
  <c r="B6553" i="28" s="1"/>
  <c r="B6554" i="28" s="1"/>
  <c r="B6555" i="28" s="1"/>
  <c r="B6556" i="28" s="1"/>
  <c r="B6557" i="28" s="1"/>
  <c r="B6558" i="28" s="1"/>
  <c r="B6559" i="28" s="1"/>
  <c r="B6560" i="28" s="1"/>
  <c r="B6561" i="28" s="1"/>
  <c r="B6562" i="28" s="1"/>
  <c r="B6563" i="28" s="1"/>
  <c r="B6564" i="28" s="1"/>
  <c r="B6565" i="28" s="1"/>
  <c r="B6566" i="28" s="1"/>
  <c r="B6567" i="28" s="1"/>
  <c r="B6568" i="28" s="1"/>
  <c r="B6569" i="28" s="1"/>
  <c r="B6570" i="28" s="1"/>
  <c r="B6571" i="28" s="1"/>
  <c r="B6572" i="28" s="1"/>
  <c r="B6573" i="28" s="1"/>
  <c r="B6574" i="28" s="1"/>
  <c r="B6575" i="28" s="1"/>
  <c r="B6576" i="28" s="1"/>
  <c r="B6577" i="28" s="1"/>
  <c r="B6578" i="28" s="1"/>
  <c r="B6579" i="28" s="1"/>
  <c r="B6580" i="28" s="1"/>
  <c r="B6581" i="28" s="1"/>
  <c r="B6582" i="28" s="1"/>
  <c r="B6583" i="28" s="1"/>
  <c r="B6584" i="28" s="1"/>
  <c r="B6585" i="28" s="1"/>
  <c r="B6586" i="28" s="1"/>
  <c r="B6587" i="28" s="1"/>
  <c r="B6588" i="28" s="1"/>
  <c r="B6589" i="28" s="1"/>
  <c r="B6590" i="28" s="1"/>
  <c r="B6591" i="28" s="1"/>
  <c r="B6592" i="28" s="1"/>
  <c r="B6593" i="28" s="1"/>
  <c r="B6594" i="28" s="1"/>
  <c r="B6595" i="28" s="1"/>
  <c r="B6596" i="28" s="1"/>
  <c r="B6597" i="28" s="1"/>
  <c r="B6598" i="28" s="1"/>
  <c r="B6599" i="28" s="1"/>
  <c r="B6600" i="28" s="1"/>
  <c r="B6601" i="28" s="1"/>
  <c r="B6602" i="28" s="1"/>
  <c r="B6603" i="28" s="1"/>
  <c r="B6604" i="28" s="1"/>
  <c r="B6605" i="28" s="1"/>
  <c r="B6606" i="28" s="1"/>
  <c r="B6607" i="28" s="1"/>
  <c r="B6608" i="28" s="1"/>
  <c r="B6609" i="28" s="1"/>
  <c r="B6610" i="28" s="1"/>
  <c r="B6611" i="28" s="1"/>
  <c r="B6612" i="28" s="1"/>
  <c r="B6613" i="28" s="1"/>
  <c r="B6614" i="28" s="1"/>
  <c r="B6615" i="28" s="1"/>
  <c r="B6616" i="28" s="1"/>
  <c r="B6617" i="28" s="1"/>
  <c r="B6618" i="28" s="1"/>
  <c r="B6619" i="28" s="1"/>
  <c r="B6620" i="28" s="1"/>
  <c r="B6621" i="28" s="1"/>
  <c r="B6622" i="28" s="1"/>
  <c r="B6623" i="28" s="1"/>
  <c r="B6624" i="28" s="1"/>
  <c r="B6625" i="28" s="1"/>
  <c r="B6626" i="28" s="1"/>
  <c r="B6627" i="28" s="1"/>
  <c r="B6628" i="28" s="1"/>
  <c r="B6629" i="28" s="1"/>
  <c r="B6630" i="28" s="1"/>
  <c r="B6631" i="28" s="1"/>
  <c r="B6632" i="28" s="1"/>
  <c r="B6633" i="28" s="1"/>
  <c r="B6634" i="28" s="1"/>
  <c r="B6635" i="28" s="1"/>
  <c r="B6636" i="28" s="1"/>
  <c r="B6637" i="28" s="1"/>
  <c r="B6638" i="28" s="1"/>
  <c r="B6639" i="28" s="1"/>
  <c r="B6640" i="28" s="1"/>
  <c r="B6641" i="28" s="1"/>
  <c r="B6642" i="28" s="1"/>
  <c r="B6643" i="28" s="1"/>
  <c r="B6644" i="28" s="1"/>
  <c r="B6645" i="28" s="1"/>
  <c r="B6646" i="28" s="1"/>
  <c r="B6647" i="28" s="1"/>
  <c r="B6648" i="28" s="1"/>
  <c r="B6649" i="28" s="1"/>
  <c r="B6650" i="28" s="1"/>
  <c r="B6651" i="28" s="1"/>
  <c r="B6652" i="28" s="1"/>
  <c r="B6653" i="28" s="1"/>
  <c r="B6654" i="28" s="1"/>
  <c r="B6655" i="28" s="1"/>
  <c r="B6656" i="28" s="1"/>
  <c r="B6657" i="28" s="1"/>
  <c r="B6658" i="28" s="1"/>
  <c r="B6659" i="28" s="1"/>
  <c r="B6660" i="28" s="1"/>
  <c r="B6661" i="28" s="1"/>
  <c r="B6662" i="28" s="1"/>
  <c r="B6663" i="28" s="1"/>
  <c r="B6664" i="28" s="1"/>
  <c r="B6665" i="28" s="1"/>
  <c r="B6666" i="28" s="1"/>
  <c r="B6667" i="28" s="1"/>
  <c r="B6668" i="28" s="1"/>
  <c r="B6669" i="28" s="1"/>
  <c r="B6670" i="28" s="1"/>
  <c r="B6671" i="28" s="1"/>
  <c r="B6672" i="28" s="1"/>
  <c r="B6673" i="28" s="1"/>
  <c r="B6674" i="28" s="1"/>
  <c r="B6675" i="28" s="1"/>
  <c r="B6676" i="28" s="1"/>
  <c r="B6677" i="28" s="1"/>
  <c r="B6678" i="28" s="1"/>
  <c r="B6679" i="28" s="1"/>
  <c r="B6680" i="28" s="1"/>
  <c r="B6681" i="28" s="1"/>
  <c r="B6682" i="28" s="1"/>
  <c r="B6683" i="28" s="1"/>
  <c r="B6684" i="28" s="1"/>
  <c r="B6685" i="28" s="1"/>
  <c r="B6686" i="28" s="1"/>
  <c r="B6687" i="28" s="1"/>
  <c r="B6688" i="28" s="1"/>
  <c r="B6689" i="28" s="1"/>
  <c r="B6690" i="28" s="1"/>
  <c r="B6691" i="28" s="1"/>
  <c r="B6692" i="28" s="1"/>
  <c r="B6693" i="28" s="1"/>
  <c r="B6694" i="28" s="1"/>
  <c r="B6695" i="28" s="1"/>
  <c r="B6696" i="28" s="1"/>
  <c r="B6697" i="28" s="1"/>
  <c r="B6698" i="28" s="1"/>
  <c r="B6699" i="28" s="1"/>
  <c r="B6700" i="28" s="1"/>
  <c r="B6701" i="28" s="1"/>
  <c r="B6702" i="28" s="1"/>
  <c r="B6703" i="28" s="1"/>
  <c r="B6704" i="28" s="1"/>
  <c r="B6705" i="28" s="1"/>
  <c r="B6706" i="28" s="1"/>
  <c r="B6707" i="28" s="1"/>
  <c r="B6708" i="28" s="1"/>
  <c r="B6709" i="28" s="1"/>
  <c r="B6710" i="28" s="1"/>
  <c r="B6711" i="28" s="1"/>
  <c r="B6712" i="28" s="1"/>
  <c r="B6713" i="28" s="1"/>
  <c r="B6714" i="28" s="1"/>
  <c r="B6715" i="28" s="1"/>
  <c r="B6716" i="28" s="1"/>
  <c r="B6717" i="28" s="1"/>
  <c r="B6718" i="28" s="1"/>
  <c r="B6719" i="28" s="1"/>
  <c r="B6720" i="28" s="1"/>
  <c r="B6721" i="28" s="1"/>
  <c r="B6722" i="28" s="1"/>
  <c r="B6723" i="28" s="1"/>
  <c r="B6724" i="28" s="1"/>
  <c r="B6725" i="28" s="1"/>
  <c r="B6726" i="28" s="1"/>
  <c r="B6727" i="28" s="1"/>
  <c r="B6728" i="28" s="1"/>
  <c r="B6729" i="28" s="1"/>
  <c r="B6730" i="28" s="1"/>
  <c r="B6731" i="28" s="1"/>
  <c r="B6732" i="28" s="1"/>
  <c r="B6733" i="28" s="1"/>
  <c r="B6734" i="28" s="1"/>
  <c r="B6735" i="28" s="1"/>
  <c r="B6736" i="28" s="1"/>
  <c r="B6737" i="28" s="1"/>
  <c r="B6738" i="28" s="1"/>
  <c r="B6739" i="28" s="1"/>
  <c r="B6740" i="28" s="1"/>
  <c r="B6741" i="28" s="1"/>
  <c r="B6742" i="28" s="1"/>
  <c r="B6743" i="28" s="1"/>
  <c r="B6744" i="28" s="1"/>
  <c r="B6745" i="28" s="1"/>
  <c r="B6746" i="28" s="1"/>
  <c r="B6747" i="28" s="1"/>
  <c r="B6748" i="28" s="1"/>
  <c r="B6749" i="28" s="1"/>
  <c r="B6750" i="28" s="1"/>
  <c r="B6751" i="28" s="1"/>
  <c r="B6752" i="28" s="1"/>
  <c r="B6753" i="28" s="1"/>
  <c r="B6754" i="28" s="1"/>
  <c r="B6755" i="28" s="1"/>
  <c r="B6756" i="28" s="1"/>
  <c r="B6757" i="28" s="1"/>
  <c r="B6758" i="28" s="1"/>
  <c r="B6759" i="28" s="1"/>
  <c r="B6760" i="28" s="1"/>
  <c r="B6761" i="28" s="1"/>
  <c r="B6762" i="28" s="1"/>
  <c r="B6763" i="28" s="1"/>
  <c r="B6764" i="28" s="1"/>
  <c r="B6765" i="28" s="1"/>
  <c r="B6766" i="28" s="1"/>
  <c r="B6767" i="28" s="1"/>
  <c r="B6768" i="28" s="1"/>
  <c r="B6769" i="28" s="1"/>
  <c r="B6770" i="28" s="1"/>
  <c r="B6771" i="28" s="1"/>
  <c r="B6772" i="28" s="1"/>
  <c r="B6773" i="28" s="1"/>
  <c r="B6774" i="28" s="1"/>
  <c r="B6775" i="28" s="1"/>
  <c r="B6776" i="28" s="1"/>
  <c r="B6777" i="28" s="1"/>
  <c r="B6778" i="28" s="1"/>
  <c r="B6779" i="28" s="1"/>
  <c r="B6780" i="28" s="1"/>
  <c r="B6781" i="28" s="1"/>
  <c r="B6782" i="28" s="1"/>
  <c r="B6783" i="28" s="1"/>
  <c r="B6784" i="28" s="1"/>
  <c r="B6785" i="28" s="1"/>
  <c r="B6786" i="28" s="1"/>
  <c r="B6787" i="28" s="1"/>
  <c r="B6788" i="28" s="1"/>
  <c r="B6789" i="28" s="1"/>
  <c r="B6790" i="28" s="1"/>
  <c r="B6791" i="28" s="1"/>
  <c r="B6792" i="28" s="1"/>
  <c r="B6793" i="28" s="1"/>
  <c r="B6794" i="28" s="1"/>
  <c r="B6795" i="28" s="1"/>
  <c r="B6796" i="28" s="1"/>
  <c r="B6797" i="28" s="1"/>
  <c r="B6798" i="28" s="1"/>
  <c r="B6799" i="28" s="1"/>
  <c r="B6800" i="28" s="1"/>
  <c r="B6801" i="28" s="1"/>
  <c r="B6802" i="28" s="1"/>
  <c r="B6803" i="28" s="1"/>
  <c r="B6804" i="28" s="1"/>
  <c r="B6805" i="28" s="1"/>
  <c r="B6806" i="28" s="1"/>
  <c r="B6807" i="28" s="1"/>
  <c r="B6808" i="28" s="1"/>
  <c r="B6809" i="28" s="1"/>
  <c r="B6810" i="28" s="1"/>
  <c r="B6811" i="28" s="1"/>
  <c r="B6812" i="28" s="1"/>
  <c r="B6813" i="28" s="1"/>
  <c r="B6814" i="28" s="1"/>
  <c r="B6815" i="28" s="1"/>
  <c r="B6816" i="28" s="1"/>
  <c r="B6817" i="28" s="1"/>
  <c r="B6818" i="28" s="1"/>
  <c r="B6819" i="28" s="1"/>
  <c r="B6820" i="28" s="1"/>
  <c r="B6821" i="28" s="1"/>
  <c r="B6822" i="28" s="1"/>
  <c r="B6823" i="28" s="1"/>
  <c r="B6824" i="28" s="1"/>
  <c r="B6825" i="28" s="1"/>
  <c r="B6826" i="28" s="1"/>
  <c r="B6827" i="28" s="1"/>
  <c r="B6828" i="28" s="1"/>
  <c r="B6829" i="28" s="1"/>
  <c r="B6830" i="28" s="1"/>
  <c r="B6831" i="28" s="1"/>
  <c r="B6832" i="28" s="1"/>
  <c r="B6833" i="28" s="1"/>
  <c r="B6834" i="28" s="1"/>
  <c r="B6835" i="28" s="1"/>
  <c r="B6836" i="28" s="1"/>
  <c r="B6837" i="28" s="1"/>
  <c r="B6838" i="28" s="1"/>
  <c r="B6839" i="28" s="1"/>
  <c r="B6840" i="28" s="1"/>
  <c r="B6841" i="28" s="1"/>
  <c r="B6842" i="28" s="1"/>
  <c r="B6843" i="28" s="1"/>
  <c r="B6844" i="28" s="1"/>
  <c r="B6845" i="28" s="1"/>
  <c r="B6846" i="28" s="1"/>
  <c r="B6847" i="28" s="1"/>
  <c r="B6848" i="28" s="1"/>
  <c r="B6849" i="28" s="1"/>
  <c r="B6850" i="28" s="1"/>
  <c r="B6851" i="28" s="1"/>
  <c r="B6852" i="28" s="1"/>
  <c r="B6853" i="28" s="1"/>
  <c r="B6854" i="28" s="1"/>
  <c r="B6855" i="28" s="1"/>
  <c r="B6856" i="28" s="1"/>
  <c r="B6857" i="28" s="1"/>
  <c r="B6858" i="28" s="1"/>
  <c r="B6859" i="28" s="1"/>
  <c r="B6860" i="28" s="1"/>
  <c r="B6861" i="28" s="1"/>
  <c r="B6862" i="28" s="1"/>
  <c r="B6863" i="28" s="1"/>
  <c r="B6864" i="28" s="1"/>
  <c r="B6865" i="28" s="1"/>
  <c r="B6866" i="28" s="1"/>
  <c r="B6867" i="28" s="1"/>
  <c r="B6868" i="28" s="1"/>
  <c r="B6869" i="28" s="1"/>
  <c r="B6870" i="28" s="1"/>
  <c r="B6871" i="28" s="1"/>
  <c r="B6872" i="28" s="1"/>
  <c r="B6873" i="28" s="1"/>
  <c r="B6874" i="28" s="1"/>
  <c r="B6875" i="28" s="1"/>
  <c r="B6876" i="28" s="1"/>
  <c r="B6877" i="28" s="1"/>
  <c r="B6878" i="28" s="1"/>
  <c r="B6879" i="28" s="1"/>
  <c r="B6880" i="28" s="1"/>
  <c r="B6881" i="28" s="1"/>
  <c r="B6882" i="28" s="1"/>
  <c r="B6883" i="28" s="1"/>
  <c r="B6884" i="28" s="1"/>
  <c r="B6885" i="28" s="1"/>
  <c r="B6886" i="28" s="1"/>
  <c r="B6887" i="28" s="1"/>
  <c r="B6888" i="28" s="1"/>
  <c r="B6889" i="28" s="1"/>
  <c r="B6890" i="28" s="1"/>
  <c r="B6891" i="28" s="1"/>
  <c r="B6892" i="28" s="1"/>
  <c r="B6893" i="28" s="1"/>
  <c r="B6894" i="28" s="1"/>
  <c r="B6895" i="28" s="1"/>
  <c r="B6896" i="28" s="1"/>
  <c r="B6897" i="28" s="1"/>
  <c r="B6898" i="28" s="1"/>
  <c r="B6899" i="28" s="1"/>
  <c r="B6900" i="28" s="1"/>
  <c r="B6901" i="28" s="1"/>
  <c r="B6902" i="28" s="1"/>
  <c r="B6903" i="28" s="1"/>
  <c r="B6904" i="28" s="1"/>
  <c r="B6905" i="28" s="1"/>
  <c r="B6906" i="28" s="1"/>
  <c r="B6907" i="28" s="1"/>
  <c r="B6908" i="28" s="1"/>
  <c r="B6909" i="28" s="1"/>
  <c r="B6910" i="28" s="1"/>
  <c r="B6911" i="28" s="1"/>
  <c r="B6912" i="28" s="1"/>
  <c r="B6913" i="28" s="1"/>
  <c r="B6914" i="28" s="1"/>
  <c r="B6915" i="28" s="1"/>
  <c r="B6916" i="28" s="1"/>
  <c r="B6917" i="28" s="1"/>
  <c r="B6918" i="28" s="1"/>
  <c r="B6919" i="28" s="1"/>
  <c r="B6920" i="28" s="1"/>
  <c r="B6921" i="28" s="1"/>
  <c r="B6922" i="28" s="1"/>
  <c r="B6923" i="28" s="1"/>
  <c r="B6924" i="28" s="1"/>
  <c r="B6925" i="28" s="1"/>
  <c r="B6926" i="28" s="1"/>
  <c r="B6927" i="28" s="1"/>
  <c r="B6928" i="28" s="1"/>
  <c r="B6929" i="28" s="1"/>
  <c r="B6930" i="28" s="1"/>
  <c r="B6931" i="28" s="1"/>
  <c r="B6932" i="28" s="1"/>
  <c r="B6933" i="28" s="1"/>
  <c r="B6934" i="28" s="1"/>
  <c r="B6935" i="28" s="1"/>
  <c r="B6936" i="28" s="1"/>
  <c r="B6937" i="28" s="1"/>
  <c r="B6938" i="28" s="1"/>
  <c r="B6939" i="28" s="1"/>
  <c r="B6940" i="28" s="1"/>
  <c r="B6941" i="28" s="1"/>
  <c r="B6942" i="28" s="1"/>
  <c r="B6943" i="28" s="1"/>
  <c r="B6944" i="28" s="1"/>
  <c r="B6945" i="28" s="1"/>
  <c r="B6946" i="28" s="1"/>
  <c r="B6947" i="28" s="1"/>
  <c r="B6948" i="28" s="1"/>
  <c r="B6949" i="28" s="1"/>
  <c r="B6950" i="28" s="1"/>
  <c r="B6951" i="28" s="1"/>
  <c r="B6952" i="28" s="1"/>
  <c r="B6953" i="28" s="1"/>
  <c r="B6954" i="28" s="1"/>
  <c r="B6955" i="28" s="1"/>
  <c r="B6956" i="28" s="1"/>
  <c r="B6957" i="28" s="1"/>
  <c r="B6958" i="28" s="1"/>
  <c r="B6959" i="28" s="1"/>
  <c r="B6960" i="28" s="1"/>
  <c r="B6961" i="28" s="1"/>
  <c r="B6962" i="28" s="1"/>
  <c r="B6963" i="28" s="1"/>
  <c r="B6964" i="28" s="1"/>
  <c r="B6965" i="28" s="1"/>
  <c r="B6966" i="28" s="1"/>
  <c r="B6967" i="28" s="1"/>
  <c r="B6968" i="28" s="1"/>
  <c r="B6969" i="28" s="1"/>
  <c r="B6970" i="28" s="1"/>
  <c r="B6971" i="28" s="1"/>
  <c r="B6972" i="28" s="1"/>
  <c r="B6973" i="28" s="1"/>
  <c r="B6974" i="28" s="1"/>
  <c r="B6975" i="28" s="1"/>
  <c r="B6976" i="28" s="1"/>
  <c r="B6977" i="28" s="1"/>
  <c r="B6978" i="28" s="1"/>
  <c r="B6979" i="28" s="1"/>
  <c r="B6980" i="28" s="1"/>
  <c r="B6981" i="28" s="1"/>
  <c r="B6982" i="28" s="1"/>
  <c r="B6983" i="28" s="1"/>
  <c r="B6984" i="28" s="1"/>
  <c r="B6985" i="28" s="1"/>
  <c r="B6986" i="28" s="1"/>
  <c r="B6987" i="28" s="1"/>
  <c r="B6988" i="28" s="1"/>
  <c r="B6989" i="28" s="1"/>
  <c r="B6990" i="28" s="1"/>
  <c r="B6991" i="28" s="1"/>
  <c r="B6992" i="28" s="1"/>
  <c r="B6993" i="28" s="1"/>
  <c r="B6994" i="28" s="1"/>
  <c r="B6995" i="28" s="1"/>
  <c r="B6996" i="28" s="1"/>
  <c r="B6997" i="28" s="1"/>
  <c r="B6998" i="28" s="1"/>
  <c r="B6999" i="28" s="1"/>
  <c r="B7000" i="28" s="1"/>
  <c r="B7001" i="28" s="1"/>
  <c r="B7002" i="28" s="1"/>
  <c r="B7003" i="28" s="1"/>
  <c r="B7004" i="28" s="1"/>
  <c r="B7005" i="28" s="1"/>
  <c r="B7006" i="28" s="1"/>
  <c r="B7007" i="28" s="1"/>
  <c r="B7008" i="28" s="1"/>
  <c r="B7009" i="28" s="1"/>
  <c r="B7010" i="28" s="1"/>
  <c r="B7011" i="28" s="1"/>
  <c r="B7012" i="28" s="1"/>
  <c r="B7013" i="28" s="1"/>
  <c r="B7014" i="28" s="1"/>
  <c r="B7015" i="28" s="1"/>
  <c r="B7016" i="28" s="1"/>
  <c r="B7017" i="28" s="1"/>
  <c r="B7018" i="28" s="1"/>
  <c r="B7019" i="28" s="1"/>
  <c r="B7020" i="28" s="1"/>
  <c r="B7021" i="28" s="1"/>
  <c r="B7022" i="28" s="1"/>
  <c r="B7023" i="28" s="1"/>
  <c r="B7024" i="28" s="1"/>
  <c r="B7025" i="28" s="1"/>
  <c r="B7026" i="28" s="1"/>
  <c r="B7027" i="28" s="1"/>
  <c r="B7028" i="28" s="1"/>
  <c r="B7029" i="28" s="1"/>
  <c r="B7030" i="28" s="1"/>
  <c r="B7031" i="28" s="1"/>
  <c r="B7032" i="28" s="1"/>
  <c r="B7033" i="28" s="1"/>
  <c r="B7034" i="28" s="1"/>
  <c r="B7035" i="28" s="1"/>
  <c r="B7036" i="28" s="1"/>
  <c r="B7037" i="28" s="1"/>
  <c r="B7038" i="28" s="1"/>
  <c r="B7039" i="28" s="1"/>
  <c r="B7040" i="28" s="1"/>
  <c r="B7041" i="28" s="1"/>
  <c r="B7042" i="28" s="1"/>
  <c r="B7043" i="28" s="1"/>
  <c r="B7044" i="28" s="1"/>
  <c r="B7045" i="28" s="1"/>
  <c r="B7046" i="28" s="1"/>
  <c r="B7047" i="28" s="1"/>
  <c r="B7048" i="28" s="1"/>
  <c r="B7049" i="28" s="1"/>
  <c r="B7050" i="28" s="1"/>
  <c r="B7051" i="28" s="1"/>
  <c r="B7052" i="28" s="1"/>
  <c r="B7053" i="28" s="1"/>
  <c r="B7054" i="28" s="1"/>
  <c r="B7055" i="28" s="1"/>
  <c r="B7056" i="28" s="1"/>
  <c r="B7057" i="28" s="1"/>
  <c r="B7058" i="28" s="1"/>
  <c r="B7059" i="28" s="1"/>
  <c r="B7060" i="28" s="1"/>
  <c r="B7061" i="28" s="1"/>
  <c r="B7062" i="28" s="1"/>
  <c r="B7063" i="28" s="1"/>
  <c r="B7064" i="28" s="1"/>
  <c r="B7065" i="28" s="1"/>
  <c r="B7066" i="28" s="1"/>
  <c r="B7067" i="28" s="1"/>
  <c r="B7068" i="28" s="1"/>
  <c r="B7069" i="28" s="1"/>
  <c r="B7070" i="28" s="1"/>
  <c r="B7071" i="28" s="1"/>
  <c r="B7072" i="28" s="1"/>
  <c r="B7073" i="28" s="1"/>
  <c r="B7074" i="28" s="1"/>
  <c r="B7075" i="28" s="1"/>
  <c r="B7076" i="28" s="1"/>
  <c r="B7077" i="28" s="1"/>
  <c r="B7078" i="28" s="1"/>
  <c r="B7079" i="28" s="1"/>
  <c r="B7080" i="28" s="1"/>
  <c r="B7081" i="28" s="1"/>
  <c r="B7082" i="28" s="1"/>
  <c r="B7083" i="28" s="1"/>
  <c r="B7084" i="28" s="1"/>
  <c r="B7085" i="28" s="1"/>
  <c r="B7086" i="28" s="1"/>
  <c r="B7087" i="28" s="1"/>
  <c r="B7088" i="28" s="1"/>
  <c r="B7089" i="28" s="1"/>
  <c r="B7090" i="28" s="1"/>
  <c r="B7091" i="28" s="1"/>
  <c r="B7092" i="28" s="1"/>
  <c r="B7093" i="28" s="1"/>
  <c r="B7094" i="28" s="1"/>
  <c r="B7095" i="28" s="1"/>
  <c r="B7096" i="28" s="1"/>
  <c r="B7097" i="28" s="1"/>
  <c r="B7098" i="28" s="1"/>
  <c r="B7099" i="28" s="1"/>
  <c r="B7100" i="28" s="1"/>
  <c r="B7101" i="28" s="1"/>
  <c r="B7102" i="28" s="1"/>
  <c r="B7103" i="28" s="1"/>
  <c r="B7104" i="28" s="1"/>
  <c r="B7105" i="28" s="1"/>
  <c r="B7106" i="28" s="1"/>
  <c r="B7107" i="28" s="1"/>
  <c r="B7108" i="28" s="1"/>
  <c r="B7109" i="28" s="1"/>
  <c r="B7110" i="28" s="1"/>
  <c r="B7111" i="28" s="1"/>
  <c r="B7112" i="28" s="1"/>
  <c r="B7113" i="28" s="1"/>
  <c r="B7114" i="28" s="1"/>
  <c r="B7115" i="28" s="1"/>
  <c r="B7116" i="28" s="1"/>
  <c r="B7117" i="28" s="1"/>
  <c r="B7118" i="28" s="1"/>
  <c r="B7119" i="28" s="1"/>
  <c r="B7120" i="28" s="1"/>
  <c r="B7121" i="28" s="1"/>
  <c r="B7122" i="28" s="1"/>
  <c r="B7123" i="28" s="1"/>
  <c r="B7124" i="28" s="1"/>
  <c r="B7125" i="28" s="1"/>
  <c r="B7126" i="28" s="1"/>
  <c r="B7127" i="28" s="1"/>
  <c r="B7128" i="28" s="1"/>
  <c r="B7129" i="28" s="1"/>
  <c r="B7130" i="28" s="1"/>
  <c r="B7131" i="28" s="1"/>
  <c r="B7132" i="28" s="1"/>
  <c r="B7133" i="28" s="1"/>
  <c r="B7134" i="28" s="1"/>
  <c r="B7135" i="28" s="1"/>
  <c r="B7136" i="28" s="1"/>
  <c r="B7137" i="28" s="1"/>
  <c r="B7138" i="28" s="1"/>
  <c r="B7139" i="28" s="1"/>
  <c r="B7140" i="28" s="1"/>
  <c r="B7141" i="28" s="1"/>
  <c r="B7142" i="28" s="1"/>
  <c r="B7143" i="28" s="1"/>
  <c r="B7144" i="28" s="1"/>
  <c r="B7145" i="28" s="1"/>
  <c r="B7146" i="28" s="1"/>
  <c r="B7147" i="28" s="1"/>
  <c r="B7148" i="28" s="1"/>
  <c r="B7149" i="28" s="1"/>
  <c r="B7150" i="28" s="1"/>
  <c r="B7151" i="28" s="1"/>
  <c r="B7152" i="28" s="1"/>
  <c r="B7153" i="28" s="1"/>
  <c r="B7154" i="28" s="1"/>
  <c r="B7155" i="28" s="1"/>
  <c r="B7156" i="28" s="1"/>
  <c r="B7157" i="28" s="1"/>
  <c r="B7158" i="28" s="1"/>
  <c r="B7159" i="28" s="1"/>
  <c r="B7160" i="28" s="1"/>
  <c r="B7161" i="28" s="1"/>
  <c r="B7162" i="28" s="1"/>
  <c r="B7163" i="28" s="1"/>
  <c r="B7164" i="28" s="1"/>
  <c r="B7165" i="28" s="1"/>
  <c r="B7166" i="28" s="1"/>
  <c r="B7167" i="28" s="1"/>
  <c r="B7168" i="28" s="1"/>
  <c r="B7169" i="28" s="1"/>
  <c r="B7170" i="28" s="1"/>
  <c r="B7171" i="28" s="1"/>
  <c r="B7172" i="28" s="1"/>
  <c r="B7173" i="28" s="1"/>
  <c r="B7174" i="28" s="1"/>
  <c r="B7175" i="28" s="1"/>
  <c r="B7176" i="28" s="1"/>
  <c r="B7177" i="28" s="1"/>
  <c r="B7178" i="28" s="1"/>
  <c r="B7179" i="28" s="1"/>
  <c r="B7180" i="28" s="1"/>
  <c r="B7181" i="28" s="1"/>
  <c r="B7182" i="28" s="1"/>
  <c r="B7183" i="28" s="1"/>
  <c r="B7184" i="28" s="1"/>
  <c r="B7185" i="28" s="1"/>
  <c r="B7186" i="28" s="1"/>
  <c r="B7187" i="28" s="1"/>
  <c r="B7188" i="28" s="1"/>
  <c r="B7189" i="28" s="1"/>
  <c r="B7190" i="28" s="1"/>
  <c r="B7191" i="28" s="1"/>
  <c r="B7192" i="28" s="1"/>
  <c r="B7193" i="28" s="1"/>
  <c r="B7194" i="28" s="1"/>
  <c r="B7195" i="28" s="1"/>
  <c r="B7196" i="28" s="1"/>
  <c r="B7197" i="28" s="1"/>
  <c r="B7198" i="28" s="1"/>
  <c r="B7199" i="28" s="1"/>
  <c r="B7200" i="28" s="1"/>
  <c r="B7201" i="28" s="1"/>
  <c r="B7202" i="28" s="1"/>
  <c r="B7203" i="28" s="1"/>
  <c r="B7204" i="28" s="1"/>
  <c r="B7205" i="28" s="1"/>
  <c r="B7206" i="28" s="1"/>
  <c r="B7207" i="28" s="1"/>
  <c r="B7208" i="28" s="1"/>
  <c r="B7209" i="28" s="1"/>
  <c r="B7210" i="28" s="1"/>
  <c r="B7211" i="28" s="1"/>
  <c r="B7212" i="28" s="1"/>
  <c r="B7213" i="28" s="1"/>
  <c r="B7214" i="28" s="1"/>
  <c r="B7215" i="28" s="1"/>
  <c r="B7216" i="28" s="1"/>
  <c r="B7217" i="28" s="1"/>
  <c r="B7218" i="28" s="1"/>
  <c r="B7219" i="28" s="1"/>
  <c r="B7220" i="28" s="1"/>
  <c r="B7221" i="28" s="1"/>
  <c r="B7222" i="28" s="1"/>
  <c r="B7223" i="28" s="1"/>
  <c r="B7224" i="28" s="1"/>
  <c r="B7225" i="28" s="1"/>
  <c r="B7226" i="28" s="1"/>
  <c r="B7227" i="28" s="1"/>
  <c r="B7228" i="28" s="1"/>
  <c r="B7229" i="28" s="1"/>
  <c r="B7230" i="28" s="1"/>
  <c r="B7231" i="28" s="1"/>
  <c r="B7232" i="28" s="1"/>
  <c r="B7233" i="28" s="1"/>
  <c r="B7234" i="28" s="1"/>
  <c r="B7235" i="28" s="1"/>
  <c r="B7236" i="28" s="1"/>
  <c r="B7237" i="28" s="1"/>
  <c r="B7238" i="28" s="1"/>
  <c r="B7239" i="28" s="1"/>
  <c r="B7240" i="28" s="1"/>
  <c r="B7241" i="28" s="1"/>
  <c r="B7242" i="28" s="1"/>
  <c r="B7243" i="28" s="1"/>
  <c r="B7244" i="28" s="1"/>
  <c r="B7245" i="28" s="1"/>
  <c r="B7246" i="28" s="1"/>
  <c r="B7247" i="28" s="1"/>
  <c r="B7248" i="28" s="1"/>
  <c r="B7249" i="28" s="1"/>
  <c r="B7250" i="28" s="1"/>
  <c r="B7251" i="28" s="1"/>
  <c r="B7252" i="28" s="1"/>
  <c r="B7253" i="28" s="1"/>
  <c r="B7254" i="28" s="1"/>
  <c r="B7255" i="28" s="1"/>
  <c r="B7256" i="28" s="1"/>
  <c r="B7257" i="28" s="1"/>
  <c r="B7258" i="28" s="1"/>
  <c r="B7259" i="28" s="1"/>
  <c r="B7260" i="28" s="1"/>
  <c r="B7261" i="28" s="1"/>
  <c r="B7262" i="28" s="1"/>
  <c r="B7263" i="28" s="1"/>
  <c r="B7264" i="28" s="1"/>
  <c r="B7265" i="28" s="1"/>
  <c r="B7266" i="28" s="1"/>
  <c r="B7267" i="28" s="1"/>
  <c r="B7268" i="28" s="1"/>
  <c r="B7269" i="28" s="1"/>
  <c r="B7270" i="28" s="1"/>
  <c r="B7271" i="28" s="1"/>
  <c r="B7272" i="28" s="1"/>
  <c r="B7273" i="28" s="1"/>
  <c r="B7274" i="28" s="1"/>
  <c r="B7275" i="28" s="1"/>
  <c r="B7276" i="28" s="1"/>
  <c r="B7277" i="28" s="1"/>
  <c r="B7278" i="28" s="1"/>
  <c r="B7279" i="28" s="1"/>
  <c r="B7280" i="28" s="1"/>
  <c r="B7281" i="28" s="1"/>
  <c r="B7282" i="28" s="1"/>
  <c r="B7283" i="28" s="1"/>
  <c r="B7284" i="28" s="1"/>
  <c r="B7285" i="28" s="1"/>
  <c r="B7286" i="28" s="1"/>
  <c r="B7287" i="28" s="1"/>
  <c r="B7288" i="28" s="1"/>
  <c r="B7289" i="28" s="1"/>
  <c r="B7290" i="28" s="1"/>
  <c r="B7291" i="28" s="1"/>
  <c r="B7292" i="28" s="1"/>
  <c r="B7293" i="28" s="1"/>
  <c r="B7294" i="28" s="1"/>
  <c r="B7295" i="28" s="1"/>
  <c r="B7296" i="28" s="1"/>
  <c r="B7297" i="28" s="1"/>
  <c r="B7298" i="28" s="1"/>
  <c r="B7299" i="28" s="1"/>
  <c r="B7300" i="28" s="1"/>
  <c r="B7301" i="28" s="1"/>
  <c r="B7302" i="28" s="1"/>
  <c r="B7303" i="28" s="1"/>
  <c r="B7304" i="28" s="1"/>
  <c r="B7305" i="28" s="1"/>
  <c r="B7306" i="28" s="1"/>
  <c r="B7307" i="28" s="1"/>
  <c r="B7308" i="28" s="1"/>
  <c r="B7309" i="28" s="1"/>
  <c r="B7310" i="28" s="1"/>
  <c r="B7311" i="28" s="1"/>
  <c r="B7312" i="28" s="1"/>
  <c r="B7313" i="28" s="1"/>
  <c r="B7314" i="28" s="1"/>
  <c r="B7315" i="28" s="1"/>
  <c r="B7316" i="28" s="1"/>
  <c r="B7317" i="28" s="1"/>
  <c r="B7318" i="28" s="1"/>
  <c r="B7319" i="28" s="1"/>
  <c r="B7320" i="28" s="1"/>
  <c r="B7321" i="28" s="1"/>
  <c r="B7322" i="28" s="1"/>
  <c r="B7323" i="28" s="1"/>
  <c r="B7324" i="28" s="1"/>
  <c r="B7325" i="28" s="1"/>
  <c r="B7326" i="28" s="1"/>
  <c r="B7327" i="28" s="1"/>
  <c r="B7328" i="28" s="1"/>
  <c r="B7329" i="28" s="1"/>
  <c r="B7330" i="28" s="1"/>
  <c r="B7331" i="28" s="1"/>
  <c r="B7332" i="28" s="1"/>
  <c r="B7333" i="28" s="1"/>
  <c r="B7334" i="28" s="1"/>
  <c r="B7335" i="28" s="1"/>
  <c r="B7336" i="28" s="1"/>
  <c r="B7337" i="28" s="1"/>
  <c r="B7338" i="28" s="1"/>
  <c r="B7339" i="28" s="1"/>
  <c r="B7340" i="28" s="1"/>
  <c r="B7341" i="28" s="1"/>
  <c r="B7342" i="28" s="1"/>
  <c r="B7343" i="28" s="1"/>
  <c r="B7344" i="28" s="1"/>
  <c r="B7345" i="28" s="1"/>
  <c r="B7346" i="28" s="1"/>
  <c r="B7347" i="28" s="1"/>
  <c r="B7348" i="28" s="1"/>
  <c r="B7349" i="28" s="1"/>
  <c r="B7350" i="28" s="1"/>
  <c r="B7351" i="28" s="1"/>
  <c r="B7352" i="28" s="1"/>
  <c r="B7353" i="28" s="1"/>
  <c r="B7354" i="28" s="1"/>
  <c r="B7355" i="28" s="1"/>
  <c r="B7356" i="28" s="1"/>
  <c r="B7357" i="28" s="1"/>
  <c r="B7358" i="28" s="1"/>
  <c r="B7359" i="28" s="1"/>
  <c r="B7360" i="28" s="1"/>
  <c r="B7361" i="28" s="1"/>
  <c r="B7362" i="28" s="1"/>
  <c r="B7363" i="28" s="1"/>
  <c r="B7364" i="28" s="1"/>
  <c r="B7365" i="28" s="1"/>
  <c r="B7366" i="28" s="1"/>
  <c r="B7367" i="28" s="1"/>
  <c r="B7368" i="28" s="1"/>
  <c r="B7369" i="28" s="1"/>
  <c r="B7370" i="28" s="1"/>
  <c r="B7371" i="28" s="1"/>
  <c r="B7372" i="28" s="1"/>
  <c r="B7373" i="28" s="1"/>
  <c r="B7374" i="28" s="1"/>
  <c r="B7375" i="28" s="1"/>
  <c r="B7376" i="28" s="1"/>
  <c r="B7377" i="28" s="1"/>
  <c r="B7378" i="28" s="1"/>
  <c r="B7379" i="28" s="1"/>
  <c r="B7380" i="28" s="1"/>
  <c r="B7381" i="28" s="1"/>
  <c r="B7382" i="28" s="1"/>
  <c r="B7383" i="28" s="1"/>
  <c r="B7384" i="28" s="1"/>
  <c r="B7385" i="28" s="1"/>
  <c r="B7386" i="28" s="1"/>
  <c r="B7387" i="28" s="1"/>
  <c r="B7388" i="28" s="1"/>
  <c r="B7389" i="28" s="1"/>
  <c r="B7390" i="28" s="1"/>
  <c r="B7391" i="28" s="1"/>
  <c r="B7392" i="28" s="1"/>
  <c r="B7393" i="28" s="1"/>
  <c r="B7394" i="28" s="1"/>
  <c r="B7395" i="28" s="1"/>
  <c r="B7396" i="28" s="1"/>
  <c r="B7397" i="28" s="1"/>
  <c r="B7398" i="28" s="1"/>
  <c r="B7399" i="28" s="1"/>
  <c r="B7400" i="28" s="1"/>
  <c r="B7401" i="28" s="1"/>
  <c r="B7402" i="28" s="1"/>
  <c r="B7403" i="28" s="1"/>
  <c r="B7404" i="28" s="1"/>
  <c r="B7405" i="28" s="1"/>
  <c r="B7406" i="28" s="1"/>
  <c r="B7407" i="28" s="1"/>
  <c r="B7408" i="28" s="1"/>
  <c r="B7409" i="28" s="1"/>
  <c r="B7410" i="28" s="1"/>
  <c r="B7411" i="28" s="1"/>
  <c r="B7412" i="28" s="1"/>
  <c r="B7413" i="28" s="1"/>
  <c r="B7414" i="28" s="1"/>
  <c r="B7415" i="28" s="1"/>
  <c r="B7416" i="28" s="1"/>
  <c r="B7417" i="28" s="1"/>
  <c r="B7418" i="28" s="1"/>
  <c r="B7419" i="28" s="1"/>
  <c r="B7420" i="28" s="1"/>
  <c r="B7421" i="28" s="1"/>
  <c r="B7422" i="28" s="1"/>
  <c r="B7423" i="28" s="1"/>
  <c r="B7424" i="28" s="1"/>
  <c r="B7425" i="28" s="1"/>
  <c r="B7426" i="28" s="1"/>
  <c r="B7427" i="28" s="1"/>
  <c r="B7428" i="28" s="1"/>
  <c r="B7429" i="28" s="1"/>
  <c r="B7430" i="28" s="1"/>
  <c r="B7431" i="28" s="1"/>
  <c r="B7432" i="28" s="1"/>
  <c r="B7433" i="28" s="1"/>
  <c r="B7434" i="28" s="1"/>
  <c r="B7435" i="28" s="1"/>
  <c r="B7436" i="28" s="1"/>
  <c r="B7437" i="28" s="1"/>
  <c r="B7438" i="28" s="1"/>
  <c r="B7439" i="28" s="1"/>
  <c r="B7440" i="28" s="1"/>
  <c r="B7441" i="28" s="1"/>
  <c r="B7442" i="28" s="1"/>
  <c r="B7443" i="28" s="1"/>
  <c r="B7444" i="28" s="1"/>
  <c r="B7445" i="28" s="1"/>
  <c r="B7446" i="28" s="1"/>
  <c r="B7447" i="28" s="1"/>
  <c r="B7448" i="28" s="1"/>
  <c r="B7449" i="28" s="1"/>
  <c r="B7450" i="28" s="1"/>
  <c r="B7451" i="28" s="1"/>
  <c r="B7452" i="28" s="1"/>
  <c r="B7453" i="28" s="1"/>
  <c r="B7454" i="28" s="1"/>
  <c r="B7455" i="28" s="1"/>
  <c r="B7456" i="28" s="1"/>
  <c r="B7457" i="28" s="1"/>
  <c r="B7458" i="28" s="1"/>
  <c r="B7459" i="28" s="1"/>
  <c r="B7460" i="28" s="1"/>
  <c r="B7461" i="28" s="1"/>
  <c r="B7462" i="28" s="1"/>
  <c r="B7463" i="28" s="1"/>
  <c r="B7464" i="28" s="1"/>
  <c r="B7465" i="28" s="1"/>
  <c r="B7466" i="28" s="1"/>
  <c r="B7467" i="28" s="1"/>
  <c r="B7468" i="28" s="1"/>
  <c r="B7469" i="28" s="1"/>
  <c r="B7470" i="28" s="1"/>
  <c r="B7471" i="28" s="1"/>
  <c r="B7472" i="28" s="1"/>
  <c r="B7473" i="28" s="1"/>
  <c r="B7474" i="28" s="1"/>
  <c r="B7475" i="28" s="1"/>
  <c r="B7476" i="28" s="1"/>
  <c r="B7477" i="28" s="1"/>
  <c r="B7478" i="28" s="1"/>
  <c r="B7479" i="28" s="1"/>
  <c r="B7480" i="28" s="1"/>
  <c r="B7481" i="28" s="1"/>
  <c r="B7482" i="28" s="1"/>
  <c r="B7483" i="28" s="1"/>
  <c r="B7484" i="28" s="1"/>
  <c r="B7485" i="28" s="1"/>
  <c r="B7486" i="28" s="1"/>
  <c r="B7487" i="28" s="1"/>
  <c r="B7488" i="28" s="1"/>
  <c r="B7489" i="28" s="1"/>
  <c r="B7490" i="28" s="1"/>
  <c r="B7491" i="28" s="1"/>
  <c r="B7492" i="28" s="1"/>
  <c r="B7493" i="28" s="1"/>
  <c r="B7494" i="28" s="1"/>
  <c r="B7495" i="28" s="1"/>
  <c r="B7496" i="28" s="1"/>
  <c r="B7497" i="28" s="1"/>
  <c r="B7498" i="28" s="1"/>
  <c r="B7499" i="28" s="1"/>
  <c r="B7500" i="28" s="1"/>
  <c r="B7501" i="28" s="1"/>
  <c r="B7502" i="28" s="1"/>
  <c r="B7503" i="28" s="1"/>
  <c r="B7504" i="28" s="1"/>
  <c r="B7505" i="28" s="1"/>
  <c r="B7506" i="28" s="1"/>
  <c r="B7507" i="28" s="1"/>
  <c r="B7508" i="28" s="1"/>
  <c r="B7509" i="28" s="1"/>
  <c r="B7510" i="28" s="1"/>
  <c r="B7511" i="28" s="1"/>
  <c r="B7512" i="28" s="1"/>
  <c r="B7513" i="28" s="1"/>
  <c r="B7514" i="28" s="1"/>
  <c r="B7515" i="28" s="1"/>
  <c r="B7516" i="28" s="1"/>
  <c r="B7517" i="28" s="1"/>
  <c r="B7518" i="28" s="1"/>
  <c r="B7519" i="28" s="1"/>
  <c r="B7520" i="28" s="1"/>
  <c r="B7521" i="28" s="1"/>
  <c r="B7522" i="28" s="1"/>
  <c r="B7523" i="28" s="1"/>
  <c r="B7524" i="28" s="1"/>
  <c r="B7525" i="28" s="1"/>
  <c r="B7526" i="28" s="1"/>
  <c r="B7527" i="28" s="1"/>
  <c r="B7528" i="28" s="1"/>
  <c r="B7529" i="28" s="1"/>
  <c r="B7530" i="28" s="1"/>
  <c r="B7531" i="28" s="1"/>
  <c r="B7532" i="28" s="1"/>
  <c r="B7533" i="28" s="1"/>
  <c r="B7534" i="28" s="1"/>
  <c r="B7535" i="28" s="1"/>
  <c r="B7536" i="28" s="1"/>
  <c r="B7537" i="28" s="1"/>
  <c r="B7538" i="28" s="1"/>
  <c r="B7539" i="28" s="1"/>
  <c r="B7540" i="28" s="1"/>
  <c r="B7541" i="28" s="1"/>
  <c r="B7542" i="28" s="1"/>
  <c r="B7543" i="28" s="1"/>
  <c r="B7544" i="28" s="1"/>
  <c r="B7545" i="28" s="1"/>
  <c r="B7546" i="28" s="1"/>
  <c r="B7547" i="28" s="1"/>
  <c r="B7548" i="28" s="1"/>
  <c r="B7549" i="28" s="1"/>
  <c r="B7550" i="28" s="1"/>
  <c r="B7551" i="28" s="1"/>
  <c r="B7552" i="28" s="1"/>
  <c r="B7553" i="28" s="1"/>
  <c r="B7554" i="28" s="1"/>
  <c r="B7555" i="28" s="1"/>
  <c r="B7556" i="28" s="1"/>
  <c r="B7557" i="28" s="1"/>
  <c r="B7558" i="28" s="1"/>
  <c r="B7559" i="28" s="1"/>
  <c r="B7560" i="28" s="1"/>
  <c r="B7561" i="28" s="1"/>
  <c r="B7562" i="28" s="1"/>
  <c r="B7563" i="28" s="1"/>
  <c r="B7564" i="28" s="1"/>
  <c r="B7565" i="28" s="1"/>
  <c r="B7566" i="28" s="1"/>
  <c r="B7567" i="28" s="1"/>
  <c r="B7568" i="28" s="1"/>
  <c r="B7569" i="28" s="1"/>
  <c r="B7570" i="28" s="1"/>
  <c r="B7571" i="28" s="1"/>
  <c r="B7572" i="28" s="1"/>
  <c r="B7573" i="28" s="1"/>
  <c r="B7574" i="28" s="1"/>
  <c r="B7575" i="28" s="1"/>
  <c r="B7576" i="28" s="1"/>
  <c r="B7577" i="28" s="1"/>
  <c r="B7578" i="28" s="1"/>
  <c r="B7579" i="28" s="1"/>
  <c r="B7580" i="28" s="1"/>
  <c r="B7581" i="28" s="1"/>
  <c r="B7582" i="28" s="1"/>
  <c r="B7583" i="28" s="1"/>
  <c r="B7584" i="28" s="1"/>
  <c r="B7585" i="28" s="1"/>
  <c r="B7586" i="28" s="1"/>
  <c r="B7587" i="28" s="1"/>
  <c r="B7588" i="28" s="1"/>
  <c r="B7589" i="28" s="1"/>
  <c r="B7590" i="28" s="1"/>
  <c r="B7591" i="28" s="1"/>
  <c r="B7592" i="28" s="1"/>
  <c r="B7593" i="28" s="1"/>
  <c r="B7594" i="28" s="1"/>
  <c r="B7595" i="28" s="1"/>
  <c r="B7596" i="28" s="1"/>
  <c r="B7597" i="28" s="1"/>
  <c r="B7598" i="28" s="1"/>
  <c r="B7599" i="28" s="1"/>
  <c r="B7600" i="28" s="1"/>
  <c r="B7601" i="28" s="1"/>
  <c r="B7602" i="28" s="1"/>
  <c r="B7603" i="28" s="1"/>
  <c r="B7604" i="28" s="1"/>
  <c r="B7605" i="28" s="1"/>
  <c r="B7606" i="28" s="1"/>
  <c r="B7607" i="28" s="1"/>
  <c r="B7608" i="28" s="1"/>
  <c r="B7609" i="28" s="1"/>
  <c r="B7610" i="28" s="1"/>
  <c r="B7611" i="28" s="1"/>
  <c r="B7612" i="28" s="1"/>
  <c r="B7613" i="28" s="1"/>
  <c r="B7614" i="28" s="1"/>
  <c r="B7615" i="28" s="1"/>
  <c r="B7616" i="28" s="1"/>
  <c r="B7617" i="28" s="1"/>
  <c r="B7618" i="28" s="1"/>
  <c r="B7619" i="28" s="1"/>
  <c r="B7620" i="28" s="1"/>
  <c r="B7621" i="28" s="1"/>
  <c r="B7622" i="28" s="1"/>
  <c r="B7623" i="28" s="1"/>
  <c r="B7624" i="28" s="1"/>
  <c r="B7625" i="28" s="1"/>
  <c r="B7626" i="28" s="1"/>
  <c r="B7627" i="28" s="1"/>
  <c r="B7628" i="28" s="1"/>
  <c r="B7629" i="28" s="1"/>
  <c r="B7630" i="28" s="1"/>
  <c r="B7631" i="28" s="1"/>
  <c r="B7632" i="28" s="1"/>
  <c r="B7633" i="28" s="1"/>
  <c r="B7634" i="28" s="1"/>
  <c r="B7635" i="28" s="1"/>
  <c r="B7636" i="28" s="1"/>
  <c r="B7637" i="28" s="1"/>
  <c r="B7638" i="28" s="1"/>
  <c r="B7639" i="28" s="1"/>
  <c r="B7640" i="28" s="1"/>
  <c r="B7641" i="28" s="1"/>
  <c r="B7642" i="28" s="1"/>
  <c r="B7643" i="28" s="1"/>
  <c r="B7644" i="28" s="1"/>
  <c r="B7645" i="28" s="1"/>
  <c r="B7646" i="28" s="1"/>
  <c r="B7647" i="28" s="1"/>
  <c r="B7648" i="28" s="1"/>
  <c r="B7649" i="28" s="1"/>
  <c r="B7650" i="28" s="1"/>
  <c r="B7651" i="28" s="1"/>
  <c r="B7652" i="28" s="1"/>
  <c r="B7653" i="28" s="1"/>
  <c r="B7654" i="28" s="1"/>
  <c r="B7655" i="28" s="1"/>
  <c r="B7656" i="28" s="1"/>
  <c r="B7657" i="28" s="1"/>
  <c r="B7658" i="28" s="1"/>
  <c r="B7659" i="28" s="1"/>
  <c r="B7660" i="28" s="1"/>
  <c r="B7661" i="28" s="1"/>
  <c r="B7662" i="28" s="1"/>
  <c r="B7663" i="28" s="1"/>
  <c r="B7664" i="28" s="1"/>
  <c r="B7665" i="28" s="1"/>
  <c r="B7666" i="28" s="1"/>
  <c r="B7667" i="28" s="1"/>
  <c r="B7668" i="28" s="1"/>
  <c r="B7669" i="28" s="1"/>
  <c r="B7670" i="28" s="1"/>
  <c r="B7671" i="28" s="1"/>
  <c r="B7672" i="28" s="1"/>
  <c r="B7673" i="28" s="1"/>
  <c r="B7674" i="28" s="1"/>
  <c r="B7675" i="28" s="1"/>
  <c r="B7676" i="28" s="1"/>
  <c r="B7677" i="28" s="1"/>
  <c r="B7678" i="28" s="1"/>
  <c r="B7679" i="28" s="1"/>
  <c r="B7680" i="28" s="1"/>
  <c r="B7681" i="28" s="1"/>
  <c r="B7682" i="28" s="1"/>
  <c r="B7683" i="28" s="1"/>
  <c r="B7684" i="28" s="1"/>
  <c r="B7685" i="28" s="1"/>
  <c r="B7686" i="28" s="1"/>
  <c r="B7687" i="28" s="1"/>
  <c r="B7688" i="28" s="1"/>
  <c r="B7689" i="28" s="1"/>
  <c r="B7690" i="28" s="1"/>
  <c r="B7691" i="28" s="1"/>
  <c r="B7692" i="28" s="1"/>
  <c r="B7693" i="28" s="1"/>
  <c r="B7694" i="28" s="1"/>
  <c r="B7695" i="28" s="1"/>
  <c r="B7696" i="28" s="1"/>
  <c r="B7697" i="28" s="1"/>
  <c r="B7698" i="28" s="1"/>
  <c r="B7699" i="28" s="1"/>
  <c r="B7700" i="28" s="1"/>
  <c r="B7701" i="28" s="1"/>
  <c r="B7702" i="28" s="1"/>
  <c r="B7703" i="28" s="1"/>
  <c r="B7704" i="28" s="1"/>
  <c r="B7705" i="28" s="1"/>
  <c r="B7706" i="28" s="1"/>
  <c r="B7707" i="28" s="1"/>
  <c r="B7708" i="28" s="1"/>
  <c r="B7709" i="28" s="1"/>
  <c r="B7710" i="28" s="1"/>
  <c r="B7711" i="28" s="1"/>
  <c r="B7712" i="28" s="1"/>
  <c r="B7713" i="28" s="1"/>
  <c r="B7714" i="28" s="1"/>
  <c r="B7715" i="28" s="1"/>
  <c r="B7716" i="28" s="1"/>
  <c r="B7717" i="28" s="1"/>
  <c r="B7718" i="28" s="1"/>
  <c r="B7719" i="28" s="1"/>
  <c r="B7720" i="28" s="1"/>
  <c r="B7721" i="28" s="1"/>
  <c r="B7722" i="28" s="1"/>
  <c r="B7723" i="28" s="1"/>
  <c r="B7724" i="28" s="1"/>
  <c r="B7725" i="28" s="1"/>
  <c r="B7726" i="28" s="1"/>
  <c r="B7727" i="28" s="1"/>
  <c r="B7728" i="28" s="1"/>
  <c r="B7729" i="28" s="1"/>
  <c r="B7730" i="28" s="1"/>
  <c r="B7731" i="28" s="1"/>
  <c r="B7732" i="28" s="1"/>
  <c r="B7733" i="28" s="1"/>
  <c r="B7734" i="28" s="1"/>
  <c r="B7735" i="28" s="1"/>
  <c r="B7736" i="28" s="1"/>
  <c r="B7737" i="28" s="1"/>
  <c r="B7738" i="28" s="1"/>
  <c r="B7739" i="28" s="1"/>
  <c r="B7740" i="28" s="1"/>
  <c r="B7741" i="28" s="1"/>
  <c r="B7742" i="28" s="1"/>
  <c r="B7743" i="28" s="1"/>
  <c r="B7744" i="28" s="1"/>
  <c r="B7745" i="28" s="1"/>
  <c r="B7746" i="28" s="1"/>
  <c r="B7747" i="28" s="1"/>
  <c r="B7748" i="28" s="1"/>
  <c r="B7749" i="28" s="1"/>
  <c r="B7750" i="28" s="1"/>
  <c r="B7751" i="28" s="1"/>
  <c r="B7752" i="28" s="1"/>
  <c r="B7753" i="28" s="1"/>
  <c r="B7754" i="28" s="1"/>
  <c r="B7755" i="28" s="1"/>
  <c r="B7756" i="28" s="1"/>
  <c r="B7757" i="28" s="1"/>
  <c r="B7758" i="28" s="1"/>
  <c r="B7759" i="28" s="1"/>
  <c r="B7760" i="28" s="1"/>
  <c r="B7761" i="28" s="1"/>
  <c r="B7762" i="28" s="1"/>
  <c r="B7763" i="28" s="1"/>
  <c r="B7764" i="28" s="1"/>
  <c r="B7765" i="28" s="1"/>
  <c r="B7766" i="28" s="1"/>
  <c r="B7767" i="28" s="1"/>
  <c r="B7768" i="28" s="1"/>
  <c r="B7769" i="28" s="1"/>
  <c r="B7770" i="28" s="1"/>
  <c r="B7771" i="28" s="1"/>
  <c r="B7772" i="28" s="1"/>
  <c r="B7773" i="28" s="1"/>
  <c r="B7774" i="28" s="1"/>
  <c r="B7775" i="28" s="1"/>
  <c r="B7776" i="28" s="1"/>
  <c r="B7777" i="28" s="1"/>
  <c r="B7778" i="28" s="1"/>
  <c r="B7779" i="28" s="1"/>
  <c r="B7780" i="28" s="1"/>
  <c r="B7781" i="28" s="1"/>
  <c r="B7782" i="28" s="1"/>
  <c r="B7783" i="28" s="1"/>
  <c r="B7784" i="28" s="1"/>
  <c r="B7785" i="28" s="1"/>
  <c r="B7786" i="28" s="1"/>
  <c r="B7787" i="28" s="1"/>
  <c r="B7788" i="28" s="1"/>
  <c r="B7789" i="28" s="1"/>
  <c r="B7790" i="28" s="1"/>
  <c r="B7791" i="28" s="1"/>
  <c r="B7792" i="28" s="1"/>
  <c r="B7793" i="28" s="1"/>
  <c r="B7794" i="28" s="1"/>
  <c r="B7795" i="28" s="1"/>
  <c r="B7796" i="28" s="1"/>
  <c r="B7797" i="28" s="1"/>
  <c r="B7798" i="28" s="1"/>
  <c r="B7799" i="28" s="1"/>
  <c r="B7800" i="28" s="1"/>
  <c r="B7801" i="28" s="1"/>
  <c r="B7802" i="28" s="1"/>
  <c r="B7803" i="28" s="1"/>
  <c r="B7804" i="28" s="1"/>
  <c r="B7805" i="28" s="1"/>
  <c r="B7806" i="28" s="1"/>
  <c r="B7807" i="28" s="1"/>
  <c r="B7808" i="28" s="1"/>
  <c r="B7809" i="28" s="1"/>
  <c r="B7810" i="28" s="1"/>
  <c r="B7811" i="28" s="1"/>
  <c r="B7812" i="28" s="1"/>
  <c r="B7813" i="28" s="1"/>
  <c r="B7814" i="28" s="1"/>
  <c r="B7815" i="28" s="1"/>
  <c r="B7816" i="28" s="1"/>
  <c r="B7817" i="28" s="1"/>
  <c r="B7818" i="28" s="1"/>
  <c r="B7819" i="28" s="1"/>
  <c r="B7820" i="28" s="1"/>
  <c r="B7821" i="28" s="1"/>
  <c r="B7822" i="28" s="1"/>
  <c r="B7823" i="28" s="1"/>
  <c r="B7824" i="28" s="1"/>
  <c r="B7825" i="28" s="1"/>
  <c r="B7826" i="28" s="1"/>
  <c r="B7827" i="28" s="1"/>
  <c r="B7828" i="28" s="1"/>
  <c r="B7829" i="28" s="1"/>
  <c r="B7830" i="28" s="1"/>
  <c r="B7831" i="28" s="1"/>
  <c r="B7832" i="28" s="1"/>
  <c r="B7833" i="28" s="1"/>
  <c r="B7834" i="28" s="1"/>
  <c r="B7835" i="28" s="1"/>
  <c r="B7836" i="28" s="1"/>
  <c r="B7837" i="28" s="1"/>
  <c r="B7838" i="28" s="1"/>
  <c r="B7839" i="28" s="1"/>
  <c r="B7840" i="28" s="1"/>
  <c r="B7841" i="28" s="1"/>
  <c r="B7842" i="28" s="1"/>
  <c r="B7843" i="28" s="1"/>
  <c r="B7844" i="28" s="1"/>
  <c r="B7845" i="28" s="1"/>
  <c r="B7846" i="28" s="1"/>
  <c r="B7847" i="28" s="1"/>
  <c r="B7848" i="28" s="1"/>
  <c r="B7849" i="28" s="1"/>
  <c r="B7850" i="28" s="1"/>
  <c r="B7851" i="28" s="1"/>
  <c r="B7852" i="28" s="1"/>
  <c r="B7853" i="28" s="1"/>
  <c r="B7854" i="28" s="1"/>
  <c r="B7855" i="28" s="1"/>
  <c r="B7856" i="28" s="1"/>
  <c r="B7857" i="28" s="1"/>
  <c r="B7858" i="28" s="1"/>
  <c r="B7859" i="28" s="1"/>
  <c r="B7860" i="28" s="1"/>
  <c r="B7861" i="28" s="1"/>
  <c r="B7862" i="28" s="1"/>
  <c r="B7863" i="28" s="1"/>
  <c r="B7864" i="28" s="1"/>
  <c r="B7865" i="28" s="1"/>
  <c r="B7866" i="28" s="1"/>
  <c r="B7867" i="28" s="1"/>
  <c r="B7868" i="28" s="1"/>
  <c r="B7869" i="28" s="1"/>
  <c r="B7870" i="28" s="1"/>
  <c r="B7871" i="28" s="1"/>
  <c r="B7872" i="28" s="1"/>
  <c r="B7873" i="28" s="1"/>
  <c r="B7874" i="28" s="1"/>
  <c r="B7875" i="28" s="1"/>
  <c r="B7876" i="28" s="1"/>
  <c r="B7877" i="28" s="1"/>
  <c r="B7878" i="28" s="1"/>
  <c r="B7879" i="28" s="1"/>
  <c r="B7880" i="28" s="1"/>
  <c r="B7881" i="28" s="1"/>
  <c r="B7882" i="28" s="1"/>
  <c r="B7883" i="28" s="1"/>
  <c r="B7884" i="28" s="1"/>
  <c r="B7885" i="28" s="1"/>
  <c r="B7886" i="28" s="1"/>
  <c r="B7887" i="28" s="1"/>
  <c r="B7888" i="28" s="1"/>
  <c r="B7889" i="28" s="1"/>
  <c r="B7890" i="28" s="1"/>
  <c r="B7891" i="28" s="1"/>
  <c r="B7892" i="28" s="1"/>
  <c r="B7893" i="28" s="1"/>
  <c r="B7894" i="28" s="1"/>
  <c r="B7895" i="28" s="1"/>
  <c r="B7896" i="28" s="1"/>
  <c r="B7897" i="28" s="1"/>
  <c r="B7898" i="28" s="1"/>
  <c r="B7899" i="28" s="1"/>
  <c r="B7900" i="28" s="1"/>
  <c r="B7901" i="28" s="1"/>
  <c r="B7902" i="28" s="1"/>
  <c r="B7903" i="28" s="1"/>
  <c r="B7904" i="28" s="1"/>
  <c r="B7905" i="28" s="1"/>
  <c r="B7906" i="28" s="1"/>
  <c r="B7907" i="28" s="1"/>
  <c r="B7908" i="28" s="1"/>
  <c r="B7909" i="28" s="1"/>
  <c r="B7910" i="28" s="1"/>
  <c r="B7911" i="28" s="1"/>
  <c r="B7912" i="28" s="1"/>
  <c r="B7913" i="28" s="1"/>
  <c r="B7914" i="28" s="1"/>
  <c r="B7915" i="28" s="1"/>
  <c r="B7916" i="28" s="1"/>
  <c r="B7917" i="28" s="1"/>
  <c r="B7918" i="28" s="1"/>
  <c r="B7919" i="28" s="1"/>
  <c r="B7920" i="28" s="1"/>
  <c r="B7921" i="28" s="1"/>
  <c r="B7922" i="28" s="1"/>
  <c r="B7923" i="28" s="1"/>
  <c r="B7924" i="28" s="1"/>
  <c r="B7925" i="28" s="1"/>
  <c r="B7926" i="28" s="1"/>
  <c r="B7927" i="28" s="1"/>
  <c r="B7928" i="28" s="1"/>
  <c r="B7929" i="28" s="1"/>
  <c r="B7930" i="28" s="1"/>
  <c r="B7931" i="28" s="1"/>
  <c r="B7932" i="28" s="1"/>
  <c r="B7933" i="28" s="1"/>
  <c r="B7934" i="28" s="1"/>
  <c r="B7935" i="28" s="1"/>
  <c r="B7936" i="28" s="1"/>
  <c r="B7937" i="28" s="1"/>
  <c r="B7938" i="28" s="1"/>
  <c r="B7939" i="28" s="1"/>
  <c r="B7940" i="28" s="1"/>
  <c r="B7941" i="28" s="1"/>
  <c r="B7942" i="28" s="1"/>
  <c r="B7943" i="28" s="1"/>
  <c r="B7944" i="28" s="1"/>
  <c r="B7945" i="28" s="1"/>
  <c r="B7946" i="28" s="1"/>
  <c r="B7947" i="28" s="1"/>
  <c r="B7948" i="28" s="1"/>
  <c r="B7949" i="28" s="1"/>
  <c r="B7950" i="28" s="1"/>
  <c r="B7951" i="28" s="1"/>
  <c r="B7952" i="28" s="1"/>
  <c r="B7953" i="28" s="1"/>
  <c r="B7954" i="28" s="1"/>
  <c r="B7955" i="28" s="1"/>
  <c r="B7956" i="28" s="1"/>
  <c r="B7957" i="28" s="1"/>
  <c r="B7958" i="28" s="1"/>
  <c r="B7959" i="28" s="1"/>
  <c r="B7960" i="28" s="1"/>
  <c r="B7961" i="28" s="1"/>
  <c r="B7962" i="28" s="1"/>
  <c r="B7963" i="28" s="1"/>
  <c r="B7964" i="28" s="1"/>
  <c r="B7965" i="28" s="1"/>
  <c r="B7966" i="28" s="1"/>
  <c r="B7967" i="28" s="1"/>
  <c r="B7968" i="28" s="1"/>
  <c r="B7969" i="28" s="1"/>
  <c r="B7970" i="28" s="1"/>
  <c r="B7971" i="28" s="1"/>
  <c r="B7972" i="28" s="1"/>
  <c r="B7973" i="28" s="1"/>
  <c r="B7974" i="28" s="1"/>
  <c r="B7975" i="28" s="1"/>
  <c r="B7976" i="28" s="1"/>
  <c r="B7977" i="28" s="1"/>
  <c r="B7978" i="28" s="1"/>
  <c r="B7979" i="28" s="1"/>
  <c r="B7980" i="28" s="1"/>
  <c r="B7981" i="28" s="1"/>
  <c r="B7982" i="28" s="1"/>
  <c r="B7983" i="28" s="1"/>
  <c r="B7984" i="28" s="1"/>
  <c r="B7985" i="28" s="1"/>
  <c r="B7986" i="28" s="1"/>
  <c r="B7987" i="28" s="1"/>
  <c r="B7988" i="28" s="1"/>
  <c r="B7989" i="28" s="1"/>
  <c r="B7990" i="28" s="1"/>
  <c r="B7991" i="28" s="1"/>
  <c r="B7992" i="28" s="1"/>
  <c r="B7993" i="28" s="1"/>
  <c r="B7994" i="28" s="1"/>
  <c r="B7995" i="28" s="1"/>
  <c r="B7996" i="28" s="1"/>
  <c r="B7997" i="28" s="1"/>
  <c r="B7998" i="28" s="1"/>
  <c r="B7999" i="28" s="1"/>
  <c r="B8000" i="28" s="1"/>
  <c r="B8001" i="28" s="1"/>
  <c r="B8002" i="28" s="1"/>
  <c r="B8003" i="28" s="1"/>
  <c r="B8004" i="28" s="1"/>
  <c r="B8005" i="28" s="1"/>
  <c r="B8006" i="28" s="1"/>
  <c r="B8007" i="28" s="1"/>
  <c r="B8008" i="28" s="1"/>
  <c r="B8009" i="28" s="1"/>
  <c r="B8010" i="28" s="1"/>
  <c r="B8011" i="28" s="1"/>
  <c r="B8012" i="28" s="1"/>
  <c r="B8013" i="28" s="1"/>
  <c r="B8014" i="28" s="1"/>
  <c r="B8015" i="28" s="1"/>
  <c r="B8016" i="28" s="1"/>
  <c r="B8017" i="28" s="1"/>
  <c r="B8018" i="28" s="1"/>
  <c r="B8019" i="28" s="1"/>
  <c r="B8020" i="28" s="1"/>
  <c r="B8021" i="28" s="1"/>
  <c r="B8022" i="28" s="1"/>
  <c r="B8023" i="28" s="1"/>
  <c r="B8024" i="28" s="1"/>
  <c r="B8025" i="28" s="1"/>
  <c r="B8026" i="28" s="1"/>
  <c r="B8027" i="28" s="1"/>
  <c r="B8028" i="28" s="1"/>
  <c r="B8029" i="28" s="1"/>
  <c r="B8030" i="28" s="1"/>
  <c r="B8031" i="28" s="1"/>
  <c r="B8032" i="28" s="1"/>
  <c r="B8033" i="28" s="1"/>
  <c r="B8034" i="28" s="1"/>
  <c r="B8035" i="28" s="1"/>
  <c r="B8036" i="28" s="1"/>
  <c r="B8037" i="28" s="1"/>
  <c r="B8038" i="28" s="1"/>
  <c r="B8039" i="28" s="1"/>
  <c r="B8040" i="28" s="1"/>
  <c r="B8041" i="28" s="1"/>
  <c r="B8042" i="28" s="1"/>
  <c r="B8043" i="28" s="1"/>
  <c r="B8044" i="28" s="1"/>
  <c r="B8045" i="28" s="1"/>
  <c r="B8046" i="28" s="1"/>
  <c r="B8047" i="28" s="1"/>
  <c r="B8048" i="28" s="1"/>
  <c r="B8049" i="28" s="1"/>
  <c r="B8050" i="28" s="1"/>
  <c r="B8051" i="28" s="1"/>
  <c r="B8052" i="28" s="1"/>
  <c r="B8053" i="28" s="1"/>
  <c r="B8054" i="28" s="1"/>
  <c r="B8055" i="28" s="1"/>
  <c r="B8056" i="28" s="1"/>
  <c r="B8057" i="28" s="1"/>
  <c r="B8058" i="28" s="1"/>
  <c r="B8059" i="28" s="1"/>
  <c r="B8060" i="28" s="1"/>
  <c r="B8061" i="28" s="1"/>
  <c r="B8062" i="28" s="1"/>
  <c r="B8063" i="28" s="1"/>
  <c r="B8064" i="28" s="1"/>
  <c r="B8065" i="28" s="1"/>
  <c r="B8066" i="28" s="1"/>
  <c r="B8067" i="28" s="1"/>
  <c r="B8068" i="28" s="1"/>
  <c r="B8069" i="28" s="1"/>
  <c r="B8070" i="28" s="1"/>
  <c r="B8071" i="28" s="1"/>
  <c r="B8072" i="28" s="1"/>
  <c r="B8073" i="28" s="1"/>
  <c r="B8074" i="28" s="1"/>
  <c r="B8075" i="28" s="1"/>
  <c r="B8076" i="28" s="1"/>
  <c r="B8077" i="28" s="1"/>
  <c r="B8078" i="28" s="1"/>
  <c r="B8079" i="28" s="1"/>
  <c r="B8080" i="28" s="1"/>
  <c r="B8081" i="28" s="1"/>
  <c r="B8082" i="28" s="1"/>
  <c r="B8083" i="28" s="1"/>
  <c r="B8084" i="28" s="1"/>
  <c r="B8085" i="28" s="1"/>
  <c r="B8086" i="28" s="1"/>
  <c r="B8087" i="28" s="1"/>
  <c r="B8088" i="28" s="1"/>
  <c r="B8089" i="28" s="1"/>
  <c r="B8090" i="28" s="1"/>
  <c r="B8091" i="28" s="1"/>
  <c r="B8092" i="28" s="1"/>
  <c r="B8093" i="28" s="1"/>
  <c r="B8094" i="28" s="1"/>
  <c r="B8095" i="28" s="1"/>
  <c r="B8096" i="28" s="1"/>
  <c r="B8097" i="28" s="1"/>
  <c r="B8098" i="28" s="1"/>
  <c r="B8099" i="28" s="1"/>
  <c r="B8100" i="28" s="1"/>
  <c r="B8101" i="28" s="1"/>
  <c r="B8102" i="28" s="1"/>
  <c r="B8103" i="28" s="1"/>
  <c r="B8104" i="28" s="1"/>
  <c r="B8105" i="28" s="1"/>
  <c r="B8106" i="28" s="1"/>
  <c r="B8107" i="28" s="1"/>
  <c r="B8108" i="28" s="1"/>
  <c r="B8109" i="28" s="1"/>
  <c r="B8110" i="28" s="1"/>
  <c r="B8111" i="28" s="1"/>
  <c r="B8112" i="28" s="1"/>
  <c r="B8113" i="28" s="1"/>
  <c r="B8114" i="28" s="1"/>
  <c r="B8115" i="28" s="1"/>
  <c r="B8116" i="28" s="1"/>
  <c r="B8117" i="28" s="1"/>
  <c r="B8118" i="28" s="1"/>
  <c r="B8119" i="28" s="1"/>
  <c r="B8120" i="28" s="1"/>
  <c r="B8121" i="28" s="1"/>
  <c r="B8122" i="28" s="1"/>
  <c r="B8123" i="28" s="1"/>
  <c r="B8124" i="28" s="1"/>
  <c r="B8125" i="28" s="1"/>
  <c r="B8126" i="28" s="1"/>
  <c r="B8127" i="28" s="1"/>
  <c r="B8128" i="28" s="1"/>
  <c r="B8129" i="28" s="1"/>
  <c r="B8130" i="28" s="1"/>
  <c r="B8131" i="28" s="1"/>
  <c r="B8132" i="28" s="1"/>
  <c r="B8133" i="28" s="1"/>
  <c r="B8134" i="28" s="1"/>
  <c r="B8135" i="28" s="1"/>
  <c r="B8136" i="28" s="1"/>
  <c r="B8137" i="28" s="1"/>
  <c r="B8138" i="28" s="1"/>
  <c r="B8139" i="28" s="1"/>
  <c r="B8140" i="28" s="1"/>
  <c r="B8141" i="28" s="1"/>
  <c r="B8142" i="28" s="1"/>
  <c r="B8143" i="28" s="1"/>
  <c r="B8144" i="28" s="1"/>
  <c r="B8145" i="28" s="1"/>
  <c r="B8146" i="28" s="1"/>
  <c r="B8147" i="28" s="1"/>
  <c r="B8148" i="28" s="1"/>
  <c r="B8149" i="28" s="1"/>
  <c r="B8150" i="28" s="1"/>
  <c r="B8151" i="28" s="1"/>
  <c r="B8152" i="28" s="1"/>
  <c r="B8153" i="28" s="1"/>
  <c r="B8154" i="28" s="1"/>
  <c r="B8155" i="28" s="1"/>
  <c r="B8156" i="28" s="1"/>
  <c r="B8157" i="28" s="1"/>
  <c r="B8158" i="28" s="1"/>
  <c r="B8159" i="28" s="1"/>
  <c r="B8160" i="28" s="1"/>
  <c r="B8161" i="28" s="1"/>
  <c r="B8162" i="28" s="1"/>
  <c r="B8163" i="28" s="1"/>
  <c r="B8164" i="28" s="1"/>
  <c r="B8165" i="28" s="1"/>
  <c r="B8166" i="28" s="1"/>
  <c r="B8167" i="28" s="1"/>
  <c r="B8168" i="28" s="1"/>
  <c r="B8169" i="28" s="1"/>
  <c r="B8170" i="28" s="1"/>
  <c r="B8171" i="28" s="1"/>
  <c r="B8172" i="28" s="1"/>
  <c r="B8173" i="28" s="1"/>
  <c r="B8174" i="28" s="1"/>
  <c r="B8175" i="28" s="1"/>
  <c r="B8176" i="28" s="1"/>
  <c r="B8177" i="28" s="1"/>
  <c r="B8178" i="28" s="1"/>
  <c r="B8179" i="28" s="1"/>
  <c r="B8180" i="28" s="1"/>
  <c r="B8181" i="28" s="1"/>
  <c r="B8182" i="28" s="1"/>
  <c r="B8183" i="28" s="1"/>
  <c r="B8184" i="28" s="1"/>
  <c r="B8185" i="28" s="1"/>
  <c r="B8186" i="28" s="1"/>
  <c r="B8187" i="28" s="1"/>
  <c r="B8188" i="28" s="1"/>
  <c r="B8189" i="28" s="1"/>
  <c r="B8190" i="28" s="1"/>
  <c r="B8191" i="28" s="1"/>
  <c r="B8192" i="28" s="1"/>
  <c r="B8193" i="28" s="1"/>
  <c r="B8194" i="28" s="1"/>
  <c r="B8195" i="28" s="1"/>
  <c r="B8196" i="28" s="1"/>
  <c r="B8197" i="28" s="1"/>
  <c r="B8198" i="28" s="1"/>
  <c r="B8199" i="28" s="1"/>
  <c r="B8200" i="28" s="1"/>
  <c r="B8201" i="28" s="1"/>
  <c r="B8202" i="28" s="1"/>
  <c r="B8203" i="28" s="1"/>
  <c r="B8204" i="28" s="1"/>
  <c r="B8205" i="28" s="1"/>
  <c r="B8206" i="28" s="1"/>
  <c r="B8207" i="28" s="1"/>
  <c r="B8208" i="28" s="1"/>
  <c r="B8209" i="28" s="1"/>
  <c r="B8210" i="28" s="1"/>
  <c r="B8211" i="28" s="1"/>
  <c r="B8212" i="28" s="1"/>
  <c r="B8213" i="28" s="1"/>
  <c r="B8214" i="28" s="1"/>
  <c r="B8215" i="28" s="1"/>
  <c r="B8216" i="28" s="1"/>
  <c r="B8217" i="28" s="1"/>
  <c r="B8218" i="28" s="1"/>
  <c r="B8219" i="28" s="1"/>
  <c r="B8220" i="28" s="1"/>
  <c r="B8221" i="28" s="1"/>
  <c r="B8222" i="28" s="1"/>
  <c r="B8223" i="28" s="1"/>
  <c r="B8224" i="28" s="1"/>
  <c r="B8225" i="28" s="1"/>
  <c r="B8226" i="28" s="1"/>
  <c r="B8227" i="28" s="1"/>
  <c r="B8228" i="28" s="1"/>
  <c r="B8229" i="28" s="1"/>
  <c r="B8230" i="28" s="1"/>
  <c r="B8231" i="28" s="1"/>
  <c r="B8232" i="28" s="1"/>
  <c r="B8233" i="28" s="1"/>
  <c r="B8234" i="28" s="1"/>
  <c r="B8235" i="28" s="1"/>
  <c r="B8236" i="28" s="1"/>
  <c r="B8237" i="28" s="1"/>
  <c r="B8238" i="28" s="1"/>
  <c r="B8239" i="28" s="1"/>
  <c r="B8240" i="28" s="1"/>
  <c r="B8241" i="28" s="1"/>
  <c r="B8242" i="28" s="1"/>
  <c r="B8243" i="28" s="1"/>
  <c r="B8244" i="28" s="1"/>
  <c r="B8245" i="28" s="1"/>
  <c r="B8246" i="28" s="1"/>
  <c r="B8247" i="28" s="1"/>
  <c r="B8248" i="28" s="1"/>
  <c r="B8249" i="28" s="1"/>
  <c r="B8250" i="28" s="1"/>
  <c r="B8251" i="28" s="1"/>
  <c r="B8252" i="28" s="1"/>
  <c r="B8253" i="28" s="1"/>
  <c r="B8254" i="28" s="1"/>
  <c r="B8255" i="28" s="1"/>
  <c r="B8256" i="28" s="1"/>
  <c r="B8257" i="28" s="1"/>
  <c r="B8258" i="28" s="1"/>
  <c r="B8259" i="28" s="1"/>
  <c r="B8260" i="28" s="1"/>
  <c r="B8261" i="28" s="1"/>
  <c r="B8262" i="28" s="1"/>
  <c r="B8263" i="28" s="1"/>
  <c r="B8264" i="28" s="1"/>
  <c r="B8265" i="28" s="1"/>
  <c r="B8266" i="28" s="1"/>
  <c r="B8267" i="28" s="1"/>
  <c r="B8268" i="28" s="1"/>
  <c r="B8269" i="28" s="1"/>
  <c r="B8270" i="28" s="1"/>
  <c r="B8271" i="28" s="1"/>
  <c r="B8272" i="28" s="1"/>
  <c r="B8273" i="28" s="1"/>
  <c r="B8274" i="28" s="1"/>
  <c r="B8275" i="28" s="1"/>
  <c r="B8276" i="28" s="1"/>
  <c r="B8277" i="28" s="1"/>
  <c r="B8278" i="28" s="1"/>
  <c r="B8279" i="28" s="1"/>
  <c r="B8280" i="28" s="1"/>
  <c r="B8281" i="28" s="1"/>
  <c r="B8282" i="28" s="1"/>
  <c r="B8283" i="28" s="1"/>
  <c r="B8284" i="28" s="1"/>
  <c r="B8285" i="28" s="1"/>
  <c r="B8286" i="28" s="1"/>
  <c r="B8287" i="28" s="1"/>
  <c r="B8288" i="28" s="1"/>
  <c r="B8289" i="28" s="1"/>
  <c r="B8290" i="28" s="1"/>
  <c r="B8291" i="28" s="1"/>
  <c r="B8292" i="28" s="1"/>
  <c r="B8293" i="28" s="1"/>
  <c r="B8294" i="28" s="1"/>
  <c r="B8295" i="28" s="1"/>
  <c r="B8296" i="28" s="1"/>
  <c r="B8297" i="28" s="1"/>
  <c r="B8298" i="28" s="1"/>
  <c r="B8299" i="28" s="1"/>
  <c r="B8300" i="28" s="1"/>
  <c r="B8301" i="28" s="1"/>
  <c r="B8302" i="28" s="1"/>
  <c r="B8303" i="28" s="1"/>
  <c r="B8304" i="28" s="1"/>
  <c r="B8305" i="28" s="1"/>
  <c r="B8306" i="28" s="1"/>
  <c r="B8307" i="28" s="1"/>
  <c r="B8308" i="28" s="1"/>
  <c r="B8309" i="28" s="1"/>
  <c r="B8310" i="28" s="1"/>
  <c r="B8311" i="28" s="1"/>
  <c r="B8312" i="28" s="1"/>
  <c r="B8313" i="28" s="1"/>
  <c r="B8314" i="28" s="1"/>
  <c r="B8315" i="28" s="1"/>
  <c r="B8316" i="28" s="1"/>
  <c r="B8317" i="28" s="1"/>
  <c r="B8318" i="28" s="1"/>
  <c r="B8319" i="28" s="1"/>
  <c r="B8320" i="28" s="1"/>
  <c r="B8321" i="28" s="1"/>
  <c r="B8322" i="28" s="1"/>
  <c r="B8323" i="28" s="1"/>
  <c r="B8324" i="28" s="1"/>
  <c r="B8325" i="28" s="1"/>
  <c r="B8326" i="28" s="1"/>
  <c r="B8327" i="28" s="1"/>
  <c r="B8328" i="28" s="1"/>
  <c r="B8329" i="28" s="1"/>
  <c r="B8330" i="28" s="1"/>
  <c r="B8331" i="28" s="1"/>
  <c r="B8332" i="28" s="1"/>
  <c r="B8333" i="28" s="1"/>
  <c r="B8334" i="28" s="1"/>
  <c r="B8335" i="28" s="1"/>
  <c r="B8336" i="28" s="1"/>
  <c r="B8337" i="28" s="1"/>
  <c r="B8338" i="28" s="1"/>
  <c r="B8339" i="28" s="1"/>
  <c r="B8340" i="28" s="1"/>
  <c r="B8341" i="28" s="1"/>
  <c r="B8342" i="28" s="1"/>
  <c r="B8343" i="28" s="1"/>
  <c r="B8344" i="28" s="1"/>
  <c r="B8345" i="28" s="1"/>
  <c r="B8346" i="28" s="1"/>
  <c r="B8347" i="28" s="1"/>
  <c r="B8348" i="28" s="1"/>
  <c r="B8349" i="28" s="1"/>
  <c r="B8350" i="28" s="1"/>
  <c r="B8351" i="28" s="1"/>
  <c r="B8352" i="28" s="1"/>
  <c r="B8353" i="28" s="1"/>
  <c r="B8354" i="28" s="1"/>
  <c r="B8355" i="28" s="1"/>
  <c r="B8356" i="28" s="1"/>
  <c r="B8357" i="28" s="1"/>
  <c r="B8358" i="28" s="1"/>
  <c r="B8359" i="28" s="1"/>
  <c r="B8360" i="28" s="1"/>
  <c r="B8361" i="28" s="1"/>
  <c r="B8362" i="28" s="1"/>
  <c r="B8363" i="28" s="1"/>
  <c r="B8364" i="28" s="1"/>
  <c r="B8365" i="28" s="1"/>
  <c r="B8366" i="28" s="1"/>
  <c r="B8367" i="28" s="1"/>
  <c r="B8368" i="28" s="1"/>
  <c r="B8369" i="28" s="1"/>
  <c r="B8370" i="28" s="1"/>
  <c r="B8371" i="28" s="1"/>
  <c r="B8372" i="28" s="1"/>
  <c r="B8373" i="28" s="1"/>
  <c r="B8374" i="28" s="1"/>
  <c r="B8375" i="28" s="1"/>
  <c r="B8376" i="28" s="1"/>
  <c r="B8377" i="28" s="1"/>
  <c r="B8378" i="28" s="1"/>
  <c r="B8379" i="28" s="1"/>
  <c r="B8380" i="28" s="1"/>
  <c r="B8381" i="28" s="1"/>
  <c r="B8382" i="28" s="1"/>
  <c r="B8383" i="28" s="1"/>
  <c r="B8384" i="28" s="1"/>
  <c r="B8385" i="28" s="1"/>
  <c r="B8386" i="28" s="1"/>
  <c r="B8387" i="28" s="1"/>
  <c r="B8388" i="28" s="1"/>
  <c r="B8389" i="28" s="1"/>
  <c r="B8390" i="28" s="1"/>
  <c r="B8391" i="28" s="1"/>
  <c r="B8392" i="28" s="1"/>
  <c r="B8393" i="28" s="1"/>
  <c r="B8394" i="28" s="1"/>
  <c r="B8395" i="28" s="1"/>
  <c r="B8396" i="28" s="1"/>
  <c r="B8397" i="28" s="1"/>
  <c r="B8398" i="28" s="1"/>
  <c r="B8399" i="28" s="1"/>
  <c r="B8400" i="28" s="1"/>
  <c r="B8401" i="28" s="1"/>
  <c r="B8402" i="28" s="1"/>
  <c r="B8403" i="28" s="1"/>
  <c r="B8404" i="28" s="1"/>
  <c r="B8405" i="28" s="1"/>
  <c r="B8406" i="28" s="1"/>
  <c r="B8407" i="28" s="1"/>
  <c r="B8408" i="28" s="1"/>
  <c r="B8409" i="28" s="1"/>
  <c r="B8410" i="28" s="1"/>
  <c r="B8411" i="28" s="1"/>
  <c r="B8412" i="28" s="1"/>
  <c r="B8413" i="28" s="1"/>
  <c r="B8414" i="28" s="1"/>
  <c r="B8415" i="28" s="1"/>
  <c r="B8416" i="28" s="1"/>
  <c r="B8417" i="28" s="1"/>
  <c r="B8418" i="28" s="1"/>
  <c r="B8419" i="28" s="1"/>
  <c r="B8420" i="28" s="1"/>
  <c r="B8421" i="28" s="1"/>
  <c r="B8422" i="28" s="1"/>
  <c r="B8423" i="28" s="1"/>
  <c r="B8424" i="28" s="1"/>
  <c r="B8425" i="28" s="1"/>
  <c r="B8426" i="28" s="1"/>
  <c r="B8427" i="28" s="1"/>
  <c r="B8428" i="28" s="1"/>
  <c r="B8429" i="28" s="1"/>
  <c r="B8430" i="28" s="1"/>
  <c r="B8431" i="28" s="1"/>
  <c r="B8432" i="28" s="1"/>
  <c r="B8433" i="28" s="1"/>
  <c r="B8434" i="28" s="1"/>
  <c r="B8435" i="28" s="1"/>
  <c r="B8436" i="28" s="1"/>
  <c r="B8437" i="28" s="1"/>
  <c r="B8438" i="28" s="1"/>
  <c r="B8439" i="28" s="1"/>
  <c r="B8440" i="28" s="1"/>
  <c r="B8441" i="28" s="1"/>
  <c r="B8442" i="28" s="1"/>
  <c r="B8443" i="28" s="1"/>
  <c r="B8444" i="28" s="1"/>
  <c r="B8445" i="28" s="1"/>
  <c r="B8446" i="28" s="1"/>
  <c r="B8447" i="28" s="1"/>
  <c r="B8448" i="28" s="1"/>
  <c r="B8449" i="28" s="1"/>
  <c r="B8450" i="28" s="1"/>
  <c r="B8451" i="28" s="1"/>
  <c r="B8452" i="28" s="1"/>
  <c r="B8453" i="28" s="1"/>
  <c r="B8454" i="28" s="1"/>
  <c r="B8455" i="28" s="1"/>
  <c r="B8456" i="28" s="1"/>
  <c r="B8457" i="28" s="1"/>
  <c r="B8458" i="28" s="1"/>
  <c r="B8459" i="28" s="1"/>
  <c r="B8460" i="28" s="1"/>
  <c r="B8461" i="28" s="1"/>
  <c r="B8462" i="28" s="1"/>
  <c r="B8463" i="28" s="1"/>
  <c r="B8464" i="28" s="1"/>
  <c r="B8465" i="28" s="1"/>
  <c r="B8466" i="28" s="1"/>
  <c r="B8467" i="28" s="1"/>
  <c r="B8468" i="28" s="1"/>
  <c r="B8469" i="28" s="1"/>
  <c r="B8470" i="28" s="1"/>
  <c r="B8471" i="28" s="1"/>
  <c r="B8472" i="28" s="1"/>
  <c r="B8473" i="28" s="1"/>
  <c r="B8474" i="28" s="1"/>
  <c r="B8475" i="28" s="1"/>
  <c r="B8476" i="28" s="1"/>
  <c r="B8477" i="28" s="1"/>
  <c r="B8478" i="28" s="1"/>
  <c r="B8479" i="28" s="1"/>
  <c r="B8480" i="28" s="1"/>
  <c r="B8481" i="28" s="1"/>
  <c r="B8482" i="28" s="1"/>
  <c r="B8483" i="28" s="1"/>
  <c r="B8484" i="28" s="1"/>
  <c r="B8485" i="28" s="1"/>
  <c r="B8486" i="28" s="1"/>
  <c r="B8487" i="28" s="1"/>
  <c r="B8488" i="28" s="1"/>
  <c r="B8489" i="28" s="1"/>
  <c r="B8490" i="28" s="1"/>
  <c r="B8491" i="28" s="1"/>
  <c r="B8492" i="28" s="1"/>
  <c r="B8493" i="28" s="1"/>
  <c r="B8494" i="28" s="1"/>
  <c r="B8495" i="28" s="1"/>
  <c r="B8496" i="28" s="1"/>
  <c r="B8497" i="28" s="1"/>
  <c r="B8498" i="28" s="1"/>
  <c r="B8499" i="28" s="1"/>
  <c r="B8500" i="28" s="1"/>
  <c r="B8501" i="28" s="1"/>
  <c r="B8502" i="28" s="1"/>
  <c r="B8503" i="28" s="1"/>
  <c r="B8504" i="28" s="1"/>
  <c r="B8505" i="28" s="1"/>
  <c r="B8506" i="28" s="1"/>
  <c r="B8507" i="28" s="1"/>
  <c r="B8508" i="28" s="1"/>
  <c r="B8509" i="28" s="1"/>
  <c r="B8510" i="28" s="1"/>
  <c r="B8511" i="28" s="1"/>
  <c r="B8512" i="28" s="1"/>
  <c r="B8513" i="28" s="1"/>
  <c r="B8514" i="28" s="1"/>
  <c r="B8515" i="28" s="1"/>
  <c r="B8516" i="28" s="1"/>
  <c r="B8517" i="28" s="1"/>
  <c r="B8518" i="28" s="1"/>
  <c r="B8519" i="28" s="1"/>
  <c r="B8520" i="28" s="1"/>
  <c r="B8521" i="28" s="1"/>
  <c r="B8522" i="28" s="1"/>
  <c r="B8523" i="28" s="1"/>
  <c r="B8524" i="28" s="1"/>
  <c r="B8525" i="28" s="1"/>
  <c r="B8526" i="28" s="1"/>
  <c r="B8527" i="28" s="1"/>
  <c r="B8528" i="28" s="1"/>
  <c r="B8529" i="28" s="1"/>
  <c r="B8530" i="28" s="1"/>
  <c r="B8531" i="28" s="1"/>
  <c r="B8532" i="28" s="1"/>
  <c r="B8533" i="28" s="1"/>
  <c r="B8534" i="28" s="1"/>
  <c r="B8535" i="28" s="1"/>
  <c r="B8536" i="28" s="1"/>
  <c r="B8537" i="28" s="1"/>
  <c r="B8538" i="28" s="1"/>
  <c r="B8539" i="28" s="1"/>
  <c r="B8540" i="28" s="1"/>
  <c r="B8541" i="28" s="1"/>
  <c r="B8542" i="28" s="1"/>
  <c r="B8543" i="28" s="1"/>
  <c r="B8544" i="28" s="1"/>
  <c r="B8545" i="28" s="1"/>
  <c r="B8546" i="28" s="1"/>
  <c r="B8547" i="28" s="1"/>
  <c r="B8548" i="28" s="1"/>
  <c r="B8549" i="28" s="1"/>
  <c r="B8550" i="28" s="1"/>
  <c r="B8551" i="28" s="1"/>
  <c r="B8552" i="28" s="1"/>
  <c r="B8553" i="28" s="1"/>
  <c r="B8554" i="28" s="1"/>
  <c r="B8555" i="28" s="1"/>
  <c r="B8556" i="28" s="1"/>
  <c r="B8557" i="28" s="1"/>
  <c r="B8558" i="28" s="1"/>
  <c r="B8559" i="28" s="1"/>
  <c r="B8560" i="28" s="1"/>
  <c r="B8561" i="28" s="1"/>
  <c r="B8562" i="28" s="1"/>
  <c r="B8563" i="28" s="1"/>
  <c r="B8564" i="28" s="1"/>
  <c r="B8565" i="28" s="1"/>
  <c r="B8566" i="28" s="1"/>
  <c r="B8567" i="28" s="1"/>
  <c r="B8568" i="28" s="1"/>
  <c r="B8569" i="28" s="1"/>
  <c r="B8570" i="28" s="1"/>
  <c r="B8571" i="28" s="1"/>
  <c r="B8572" i="28" s="1"/>
  <c r="B8573" i="28" s="1"/>
  <c r="B8574" i="28" s="1"/>
  <c r="B8575" i="28" s="1"/>
  <c r="B8576" i="28" s="1"/>
  <c r="B8577" i="28" s="1"/>
  <c r="B8578" i="28" s="1"/>
  <c r="B8579" i="28" s="1"/>
  <c r="B8580" i="28" s="1"/>
  <c r="B8581" i="28" s="1"/>
  <c r="B8582" i="28" s="1"/>
  <c r="B8583" i="28" s="1"/>
  <c r="B8584" i="28" s="1"/>
  <c r="B8585" i="28" s="1"/>
  <c r="B8586" i="28" s="1"/>
  <c r="B8587" i="28" s="1"/>
  <c r="B8588" i="28" s="1"/>
  <c r="B8589" i="28" s="1"/>
  <c r="B8590" i="28" s="1"/>
  <c r="B8591" i="28" s="1"/>
  <c r="B8592" i="28" s="1"/>
  <c r="B8593" i="28" s="1"/>
  <c r="B8594" i="28" s="1"/>
  <c r="B8595" i="28" s="1"/>
  <c r="B8596" i="28" s="1"/>
  <c r="B8597" i="28" s="1"/>
  <c r="B8598" i="28" s="1"/>
  <c r="B8599" i="28" s="1"/>
  <c r="B8600" i="28" s="1"/>
  <c r="B8601" i="28" s="1"/>
  <c r="B8602" i="28" s="1"/>
  <c r="B8603" i="28" s="1"/>
  <c r="B8604" i="28" s="1"/>
  <c r="B8605" i="28" s="1"/>
  <c r="B8606" i="28" s="1"/>
  <c r="B8607" i="28" s="1"/>
  <c r="B8608" i="28" s="1"/>
  <c r="B8609" i="28" s="1"/>
  <c r="B8610" i="28" s="1"/>
  <c r="B8611" i="28" s="1"/>
  <c r="B8612" i="28" s="1"/>
  <c r="B8613" i="28" s="1"/>
  <c r="B8614" i="28" s="1"/>
  <c r="B8615" i="28" s="1"/>
  <c r="B8616" i="28" s="1"/>
  <c r="B8617" i="28" s="1"/>
  <c r="B8618" i="28" s="1"/>
  <c r="B8619" i="28" s="1"/>
  <c r="B8620" i="28" s="1"/>
  <c r="B8621" i="28" s="1"/>
  <c r="B8622" i="28" s="1"/>
  <c r="B8623" i="28" s="1"/>
  <c r="B8624" i="28" s="1"/>
  <c r="B8625" i="28" s="1"/>
  <c r="B8626" i="28" s="1"/>
  <c r="B8627" i="28" s="1"/>
  <c r="B8628" i="28" s="1"/>
  <c r="B8629" i="28" s="1"/>
  <c r="B8630" i="28" s="1"/>
  <c r="B8631" i="28" s="1"/>
  <c r="B8632" i="28" s="1"/>
  <c r="B8633" i="28" s="1"/>
  <c r="B8634" i="28" s="1"/>
  <c r="B8635" i="28" s="1"/>
  <c r="B8636" i="28" s="1"/>
  <c r="B8637" i="28" s="1"/>
  <c r="B8638" i="28" s="1"/>
  <c r="B8639" i="28" s="1"/>
  <c r="B8640" i="28" s="1"/>
  <c r="B8641" i="28" s="1"/>
  <c r="B8642" i="28" s="1"/>
  <c r="B8643" i="28" s="1"/>
  <c r="B8644" i="28" s="1"/>
  <c r="B8645" i="28" s="1"/>
  <c r="B8646" i="28" s="1"/>
  <c r="B8647" i="28" s="1"/>
  <c r="B8648" i="28" s="1"/>
  <c r="B8649" i="28" s="1"/>
  <c r="B8650" i="28" s="1"/>
  <c r="B8651" i="28" s="1"/>
  <c r="B8652" i="28" s="1"/>
  <c r="B8653" i="28" s="1"/>
  <c r="B8654" i="28" s="1"/>
  <c r="B8655" i="28" s="1"/>
  <c r="B8656" i="28" s="1"/>
  <c r="B8657" i="28" s="1"/>
  <c r="B8658" i="28" s="1"/>
  <c r="B8659" i="28" s="1"/>
  <c r="B8660" i="28" s="1"/>
  <c r="B8661" i="28" s="1"/>
  <c r="B8662" i="28" s="1"/>
  <c r="B8663" i="28" s="1"/>
  <c r="B8664" i="28" s="1"/>
  <c r="B8665" i="28" s="1"/>
  <c r="B8666" i="28" s="1"/>
  <c r="B8667" i="28" s="1"/>
  <c r="B8668" i="28" s="1"/>
  <c r="B8669" i="28" s="1"/>
  <c r="B8670" i="28" s="1"/>
  <c r="B8671" i="28" s="1"/>
  <c r="B8672" i="28" s="1"/>
  <c r="B8673" i="28" s="1"/>
  <c r="B8674" i="28" s="1"/>
  <c r="B8675" i="28" s="1"/>
  <c r="B8676" i="28" s="1"/>
  <c r="B8677" i="28" s="1"/>
  <c r="B8678" i="28" s="1"/>
  <c r="B8679" i="28" s="1"/>
  <c r="B8680" i="28" s="1"/>
  <c r="B8681" i="28" s="1"/>
  <c r="B8682" i="28" s="1"/>
  <c r="B8683" i="28" s="1"/>
  <c r="B8684" i="28" s="1"/>
  <c r="B8685" i="28" s="1"/>
  <c r="B8686" i="28" s="1"/>
  <c r="B8687" i="28" s="1"/>
  <c r="B8688" i="28" s="1"/>
  <c r="B8689" i="28" s="1"/>
  <c r="B8690" i="28" s="1"/>
  <c r="B8691" i="28" s="1"/>
  <c r="B8692" i="28" s="1"/>
  <c r="B8693" i="28" s="1"/>
  <c r="B8694" i="28" s="1"/>
  <c r="B8695" i="28" s="1"/>
  <c r="B8696" i="28" s="1"/>
  <c r="B8697" i="28" s="1"/>
  <c r="B8698" i="28" s="1"/>
  <c r="B8699" i="28" s="1"/>
  <c r="B8700" i="28" s="1"/>
  <c r="B8701" i="28" s="1"/>
  <c r="B8702" i="28" s="1"/>
  <c r="B8703" i="28" s="1"/>
  <c r="B8704" i="28" s="1"/>
  <c r="B8705" i="28" s="1"/>
  <c r="B8706" i="28" s="1"/>
  <c r="B8707" i="28" s="1"/>
  <c r="B8708" i="28" s="1"/>
  <c r="B8709" i="28" s="1"/>
  <c r="B8710" i="28" s="1"/>
  <c r="B8711" i="28" s="1"/>
  <c r="B8712" i="28" s="1"/>
  <c r="B8713" i="28" s="1"/>
  <c r="B8714" i="28" s="1"/>
  <c r="B8715" i="28" s="1"/>
  <c r="B8716" i="28" s="1"/>
  <c r="B8717" i="28" s="1"/>
  <c r="B8718" i="28" s="1"/>
  <c r="B8719" i="28" s="1"/>
  <c r="B8720" i="28" s="1"/>
  <c r="B8721" i="28" s="1"/>
  <c r="B8722" i="28" s="1"/>
  <c r="B8723" i="28" s="1"/>
  <c r="B8724" i="28" s="1"/>
  <c r="B8725" i="28" s="1"/>
  <c r="B8726" i="28" s="1"/>
  <c r="B8727" i="28" s="1"/>
  <c r="B8728" i="28" s="1"/>
  <c r="B8729" i="28" s="1"/>
  <c r="B8730" i="28" s="1"/>
  <c r="B8731" i="28" s="1"/>
  <c r="B8732" i="28" s="1"/>
  <c r="B8733" i="28" s="1"/>
  <c r="B8734" i="28" s="1"/>
  <c r="B8735" i="28" s="1"/>
  <c r="B8736" i="28" s="1"/>
  <c r="B8737" i="28" s="1"/>
  <c r="B8738" i="28" s="1"/>
  <c r="B8739" i="28" s="1"/>
  <c r="B8740" i="28" s="1"/>
  <c r="B8741" i="28" s="1"/>
  <c r="B8742" i="28" s="1"/>
  <c r="B8743" i="28" s="1"/>
  <c r="B8744" i="28" s="1"/>
  <c r="B8745" i="28" s="1"/>
  <c r="B8746" i="28" s="1"/>
  <c r="B8747" i="28" s="1"/>
  <c r="B8748" i="28" s="1"/>
  <c r="B8749" i="28" s="1"/>
  <c r="B8750" i="28" s="1"/>
  <c r="B8751" i="28" s="1"/>
  <c r="B8752" i="28" s="1"/>
  <c r="B8753" i="28" s="1"/>
  <c r="B8754" i="28" s="1"/>
  <c r="B8755" i="28" s="1"/>
  <c r="B8756" i="28" s="1"/>
  <c r="B8757" i="28" s="1"/>
  <c r="B8758" i="28" s="1"/>
  <c r="B8759" i="28" s="1"/>
  <c r="B8760" i="28" s="1"/>
  <c r="B8761" i="28" s="1"/>
  <c r="B8762" i="28" s="1"/>
  <c r="B8763" i="28" s="1"/>
  <c r="B8764" i="28" s="1"/>
  <c r="B8765" i="28" s="1"/>
  <c r="B8766" i="28" s="1"/>
  <c r="B8767" i="28" s="1"/>
  <c r="B8768" i="28" s="1"/>
  <c r="B8769" i="28" s="1"/>
  <c r="B8770" i="28" s="1"/>
  <c r="B8771" i="28" s="1"/>
  <c r="B8772" i="28" s="1"/>
  <c r="B8773" i="28" s="1"/>
  <c r="B8774" i="28" s="1"/>
  <c r="B8775" i="28" s="1"/>
  <c r="B8776" i="28" s="1"/>
  <c r="B8777" i="28" s="1"/>
  <c r="B8778" i="28" s="1"/>
  <c r="B8779" i="28" s="1"/>
  <c r="B8780" i="28" s="1"/>
  <c r="B8781" i="28" s="1"/>
  <c r="B8782" i="28" s="1"/>
  <c r="B8783" i="28" s="1"/>
  <c r="B8784" i="28" s="1"/>
  <c r="B8785" i="28" s="1"/>
  <c r="B8786" i="28" s="1"/>
  <c r="B8787" i="28" s="1"/>
  <c r="B8788" i="28" s="1"/>
  <c r="B8789" i="28" s="1"/>
  <c r="B8790" i="28" s="1"/>
  <c r="B8791" i="28" s="1"/>
  <c r="B8792" i="28" s="1"/>
  <c r="B8793" i="28" s="1"/>
  <c r="B8794" i="28" s="1"/>
  <c r="B8795" i="28" s="1"/>
  <c r="B8796" i="28" s="1"/>
  <c r="B8797" i="28" s="1"/>
  <c r="B8798" i="28" s="1"/>
  <c r="B8799" i="28" s="1"/>
  <c r="B8800" i="28" s="1"/>
  <c r="B8801" i="28" s="1"/>
  <c r="B8802" i="28" s="1"/>
  <c r="B8803" i="28" s="1"/>
  <c r="B8804" i="28" s="1"/>
  <c r="B8805" i="28" s="1"/>
  <c r="B8806" i="28" s="1"/>
  <c r="B8807" i="28" s="1"/>
  <c r="B8808" i="28" s="1"/>
  <c r="B8809" i="28" s="1"/>
  <c r="B8810" i="28" s="1"/>
  <c r="B8811" i="28" s="1"/>
  <c r="B8812" i="28" s="1"/>
  <c r="B8813" i="28" s="1"/>
  <c r="B8814" i="28" s="1"/>
  <c r="B8815" i="28" s="1"/>
  <c r="B8816" i="28" s="1"/>
  <c r="B8817" i="28" s="1"/>
  <c r="B8818" i="28" s="1"/>
  <c r="B8819" i="28" s="1"/>
  <c r="B8820" i="28" s="1"/>
  <c r="B8821" i="28" s="1"/>
  <c r="B8822" i="28" s="1"/>
  <c r="B8823" i="28" s="1"/>
  <c r="B8824" i="28" s="1"/>
  <c r="B8825" i="28" s="1"/>
  <c r="B8826" i="28" s="1"/>
  <c r="B8827" i="28" s="1"/>
  <c r="B8828" i="28" s="1"/>
  <c r="B8829" i="28" s="1"/>
  <c r="B8830" i="28" s="1"/>
  <c r="B8831" i="28" s="1"/>
  <c r="B8832" i="28" s="1"/>
  <c r="B8833" i="28" s="1"/>
  <c r="B8834" i="28" s="1"/>
  <c r="B8835" i="28" s="1"/>
  <c r="B8836" i="28" s="1"/>
  <c r="B8837" i="28" s="1"/>
  <c r="B8838" i="28" s="1"/>
  <c r="B8839" i="28" s="1"/>
  <c r="B8840" i="28" s="1"/>
  <c r="B8841" i="28" s="1"/>
  <c r="B8842" i="28" s="1"/>
  <c r="B8843" i="28" s="1"/>
  <c r="B8844" i="28" s="1"/>
  <c r="B8845" i="28" s="1"/>
  <c r="B8846" i="28" s="1"/>
  <c r="B8847" i="28" s="1"/>
  <c r="B8848" i="28" s="1"/>
  <c r="B8849" i="28" s="1"/>
  <c r="B8850" i="28" s="1"/>
  <c r="B8851" i="28" s="1"/>
  <c r="B8852" i="28" s="1"/>
  <c r="B8853" i="28" s="1"/>
  <c r="B8854" i="28" s="1"/>
  <c r="B8855" i="28" s="1"/>
  <c r="B8856" i="28" s="1"/>
  <c r="B8857" i="28" s="1"/>
  <c r="B8858" i="28" s="1"/>
  <c r="B8859" i="28" s="1"/>
  <c r="B8860" i="28" s="1"/>
  <c r="B8861" i="28" s="1"/>
  <c r="B8862" i="28" s="1"/>
  <c r="B8863" i="28" s="1"/>
  <c r="B8864" i="28" s="1"/>
  <c r="B8865" i="28" s="1"/>
  <c r="B8866" i="28" s="1"/>
  <c r="B8867" i="28" s="1"/>
  <c r="B8868" i="28" s="1"/>
  <c r="B8869" i="28" s="1"/>
  <c r="B8870" i="28" s="1"/>
  <c r="B8871" i="28" s="1"/>
  <c r="B8872" i="28" s="1"/>
  <c r="B8873" i="28" s="1"/>
  <c r="B8874" i="28" s="1"/>
  <c r="B8875" i="28" s="1"/>
  <c r="B8876" i="28" s="1"/>
  <c r="B8877" i="28" s="1"/>
  <c r="B8878" i="28" s="1"/>
  <c r="B8879" i="28" s="1"/>
  <c r="B8880" i="28" s="1"/>
  <c r="B8881" i="28" s="1"/>
  <c r="B8882" i="28" s="1"/>
  <c r="B8883" i="28" s="1"/>
  <c r="B8884" i="28" s="1"/>
  <c r="B8885" i="28" s="1"/>
  <c r="B8886" i="28" s="1"/>
  <c r="B8887" i="28" s="1"/>
  <c r="B8888" i="28" s="1"/>
  <c r="B8889" i="28" s="1"/>
  <c r="B8890" i="28" s="1"/>
  <c r="B8891" i="28" s="1"/>
  <c r="B8892" i="28" s="1"/>
  <c r="B8893" i="28" s="1"/>
  <c r="B8894" i="28" s="1"/>
  <c r="B8895" i="28" s="1"/>
  <c r="B8896" i="28" s="1"/>
  <c r="B8897" i="28" s="1"/>
  <c r="B8898" i="28" s="1"/>
  <c r="B8899" i="28" s="1"/>
  <c r="B8900" i="28" s="1"/>
  <c r="B8901" i="28" s="1"/>
  <c r="B8902" i="28" s="1"/>
  <c r="B8903" i="28" s="1"/>
  <c r="B8904" i="28" s="1"/>
  <c r="B8905" i="28" s="1"/>
  <c r="B8906" i="28" s="1"/>
  <c r="B8907" i="28" s="1"/>
  <c r="B8908" i="28" s="1"/>
  <c r="B8909" i="28" s="1"/>
  <c r="B8910" i="28" s="1"/>
  <c r="B8911" i="28" s="1"/>
  <c r="B8912" i="28" s="1"/>
  <c r="B8913" i="28" s="1"/>
  <c r="B8914" i="28" s="1"/>
  <c r="B8915" i="28" s="1"/>
  <c r="B8916" i="28" s="1"/>
  <c r="B8917" i="28" s="1"/>
  <c r="B8918" i="28" s="1"/>
  <c r="B8919" i="28" s="1"/>
  <c r="B8920" i="28" s="1"/>
  <c r="B8921" i="28" s="1"/>
  <c r="B8922" i="28" s="1"/>
  <c r="B8923" i="28" s="1"/>
  <c r="B8924" i="28" s="1"/>
  <c r="B8925" i="28" s="1"/>
  <c r="B8926" i="28" s="1"/>
  <c r="B8927" i="28" s="1"/>
  <c r="B8928" i="28" s="1"/>
  <c r="B8929" i="28" s="1"/>
  <c r="B8930" i="28" s="1"/>
  <c r="B8931" i="28" s="1"/>
  <c r="B8932" i="28" s="1"/>
  <c r="B8933" i="28" s="1"/>
  <c r="B8934" i="28" s="1"/>
  <c r="B8935" i="28" s="1"/>
  <c r="B8936" i="28" s="1"/>
  <c r="B8937" i="28" s="1"/>
  <c r="B8938" i="28" s="1"/>
  <c r="B8939" i="28" s="1"/>
  <c r="B8940" i="28" s="1"/>
  <c r="B8941" i="28" s="1"/>
  <c r="B8942" i="28" s="1"/>
  <c r="B8943" i="28" s="1"/>
  <c r="B8944" i="28" s="1"/>
  <c r="B8945" i="28" s="1"/>
  <c r="B8946" i="28" s="1"/>
  <c r="B8947" i="28" s="1"/>
  <c r="B8948" i="28" s="1"/>
  <c r="B8949" i="28" s="1"/>
  <c r="B8950" i="28" s="1"/>
  <c r="B8951" i="28" s="1"/>
  <c r="B8952" i="28" s="1"/>
  <c r="B8953" i="28" s="1"/>
  <c r="B8954" i="28" s="1"/>
  <c r="B8955" i="28" s="1"/>
  <c r="B8956" i="28" s="1"/>
  <c r="B8957" i="28" s="1"/>
  <c r="B8958" i="28" s="1"/>
  <c r="B8959" i="28" s="1"/>
  <c r="B8960" i="28" s="1"/>
  <c r="B8961" i="28" s="1"/>
  <c r="B8962" i="28" s="1"/>
  <c r="B8963" i="28" s="1"/>
  <c r="B8964" i="28" s="1"/>
  <c r="B8965" i="28" s="1"/>
  <c r="B8966" i="28" s="1"/>
  <c r="B8967" i="28" s="1"/>
  <c r="B8968" i="28" s="1"/>
  <c r="B8969" i="28" s="1"/>
  <c r="B8970" i="28" s="1"/>
  <c r="B8971" i="28" s="1"/>
  <c r="B8972" i="28" s="1"/>
  <c r="B8973" i="28" s="1"/>
  <c r="B8974" i="28" s="1"/>
  <c r="B8975" i="28" s="1"/>
  <c r="B8976" i="28" s="1"/>
  <c r="B8977" i="28" s="1"/>
  <c r="B8978" i="28" s="1"/>
  <c r="B8979" i="28" s="1"/>
  <c r="B8980" i="28" s="1"/>
  <c r="B8981" i="28" s="1"/>
  <c r="B8982" i="28" s="1"/>
  <c r="B8983" i="28" s="1"/>
  <c r="B8984" i="28" s="1"/>
  <c r="B8985" i="28" s="1"/>
  <c r="B8986" i="28" s="1"/>
  <c r="B8987" i="28" s="1"/>
  <c r="B8988" i="28" s="1"/>
  <c r="B8989" i="28" s="1"/>
  <c r="B8990" i="28" s="1"/>
  <c r="B8991" i="28" s="1"/>
  <c r="B8992" i="28" s="1"/>
  <c r="B8993" i="28" s="1"/>
  <c r="B8994" i="28" s="1"/>
  <c r="B8995" i="28" s="1"/>
  <c r="B8996" i="28" s="1"/>
  <c r="B8997" i="28" s="1"/>
  <c r="B8998" i="28" s="1"/>
  <c r="B8999" i="28" s="1"/>
  <c r="B9000" i="28" s="1"/>
  <c r="B9001" i="28" s="1"/>
  <c r="B9002" i="28" s="1"/>
  <c r="B9003" i="28" s="1"/>
  <c r="B9004" i="28" s="1"/>
  <c r="B9005" i="28" s="1"/>
  <c r="B9006" i="28" s="1"/>
  <c r="B9007" i="28" s="1"/>
  <c r="B9008" i="28" s="1"/>
  <c r="B9009" i="28" s="1"/>
  <c r="B9010" i="28" s="1"/>
  <c r="B9011" i="28" s="1"/>
  <c r="B9012" i="28" s="1"/>
  <c r="B9013" i="28" s="1"/>
  <c r="B9014" i="28" s="1"/>
  <c r="B9015" i="28" s="1"/>
  <c r="B9016" i="28" s="1"/>
  <c r="B9017" i="28" s="1"/>
  <c r="B9018" i="28" s="1"/>
  <c r="B9019" i="28" s="1"/>
  <c r="B9020" i="28" s="1"/>
  <c r="B9021" i="28" s="1"/>
  <c r="B9022" i="28" s="1"/>
  <c r="B9023" i="28" s="1"/>
  <c r="B9024" i="28" s="1"/>
  <c r="B9025" i="28" s="1"/>
  <c r="B9026" i="28" s="1"/>
  <c r="B9027" i="28" s="1"/>
  <c r="B9028" i="28" s="1"/>
  <c r="B9029" i="28" s="1"/>
  <c r="B9030" i="28" s="1"/>
  <c r="B9031" i="28" s="1"/>
  <c r="B9032" i="28" s="1"/>
  <c r="B9033" i="28" s="1"/>
  <c r="B9034" i="28" s="1"/>
  <c r="B9035" i="28" s="1"/>
  <c r="B9036" i="28" s="1"/>
  <c r="B9037" i="28" s="1"/>
  <c r="B9038" i="28" s="1"/>
  <c r="B9039" i="28" s="1"/>
  <c r="B9040" i="28" s="1"/>
  <c r="B9041" i="28" s="1"/>
  <c r="B9042" i="28" s="1"/>
  <c r="B9043" i="28" s="1"/>
  <c r="B9044" i="28" s="1"/>
  <c r="B9045" i="28" s="1"/>
  <c r="B9046" i="28" s="1"/>
  <c r="B9047" i="28" s="1"/>
  <c r="B9048" i="28" s="1"/>
  <c r="B9049" i="28" s="1"/>
  <c r="B9050" i="28" s="1"/>
  <c r="B9051" i="28" s="1"/>
  <c r="B9052" i="28" s="1"/>
  <c r="B9053" i="28" s="1"/>
  <c r="B9054" i="28" s="1"/>
  <c r="B9055" i="28" s="1"/>
  <c r="B9056" i="28" s="1"/>
  <c r="B9057" i="28" s="1"/>
  <c r="B9058" i="28" s="1"/>
  <c r="B9059" i="28" s="1"/>
  <c r="B9060" i="28" s="1"/>
  <c r="B9061" i="28" s="1"/>
  <c r="B9062" i="28" s="1"/>
  <c r="B9063" i="28" s="1"/>
  <c r="B9064" i="28" s="1"/>
  <c r="B9065" i="28" s="1"/>
  <c r="B9066" i="28" s="1"/>
  <c r="B9067" i="28" s="1"/>
  <c r="B9068" i="28" s="1"/>
  <c r="B9069" i="28" s="1"/>
  <c r="B9070" i="28" s="1"/>
  <c r="B9071" i="28" s="1"/>
  <c r="B9072" i="28" s="1"/>
  <c r="B9073" i="28" s="1"/>
  <c r="B9074" i="28" s="1"/>
  <c r="B9075" i="28" s="1"/>
  <c r="B9076" i="28" s="1"/>
  <c r="B9077" i="28" s="1"/>
  <c r="B9078" i="28" s="1"/>
  <c r="B9079" i="28" s="1"/>
  <c r="B9080" i="28" s="1"/>
  <c r="B9081" i="28" s="1"/>
  <c r="B9082" i="28" s="1"/>
  <c r="B9083" i="28" s="1"/>
  <c r="B9084" i="28" s="1"/>
  <c r="B9085" i="28" s="1"/>
  <c r="B9086" i="28" s="1"/>
  <c r="B9087" i="28" s="1"/>
  <c r="B9088" i="28" s="1"/>
  <c r="B9089" i="28" s="1"/>
  <c r="B9090" i="28" s="1"/>
  <c r="B9091" i="28" s="1"/>
  <c r="B9092" i="28" s="1"/>
  <c r="B9093" i="28" s="1"/>
  <c r="B9094" i="28" s="1"/>
  <c r="B9095" i="28" s="1"/>
  <c r="B9096" i="28" s="1"/>
  <c r="B9097" i="28" s="1"/>
  <c r="B9098" i="28" s="1"/>
  <c r="B9099" i="28" s="1"/>
  <c r="B9100" i="28" s="1"/>
  <c r="B9101" i="28" s="1"/>
  <c r="B9102" i="28" s="1"/>
  <c r="B9103" i="28" s="1"/>
  <c r="B9104" i="28" s="1"/>
  <c r="B9105" i="28" s="1"/>
  <c r="B9106" i="28" s="1"/>
  <c r="B9107" i="28" s="1"/>
  <c r="B9108" i="28" s="1"/>
  <c r="B9109" i="28" s="1"/>
  <c r="B9110" i="28" s="1"/>
  <c r="B9111" i="28" s="1"/>
  <c r="B9112" i="28" s="1"/>
  <c r="B9113" i="28" s="1"/>
  <c r="B9114" i="28" s="1"/>
  <c r="B9115" i="28" s="1"/>
  <c r="B9116" i="28" s="1"/>
  <c r="B9117" i="28" s="1"/>
  <c r="B9118" i="28" s="1"/>
  <c r="B9119" i="28" s="1"/>
  <c r="B9120" i="28" s="1"/>
  <c r="B9121" i="28" s="1"/>
  <c r="B9122" i="28" s="1"/>
  <c r="B9123" i="28" s="1"/>
  <c r="B9124" i="28" s="1"/>
  <c r="B9125" i="28" s="1"/>
  <c r="B9126" i="28" s="1"/>
  <c r="B9127" i="28" s="1"/>
  <c r="B9128" i="28" s="1"/>
  <c r="B9129" i="28" s="1"/>
  <c r="B9130" i="28" s="1"/>
  <c r="B9131" i="28" s="1"/>
  <c r="B9132" i="28" s="1"/>
  <c r="B9133" i="28" s="1"/>
  <c r="B9134" i="28" s="1"/>
  <c r="B9135" i="28" s="1"/>
  <c r="B9136" i="28" s="1"/>
  <c r="B9137" i="28" s="1"/>
  <c r="B9138" i="28" s="1"/>
  <c r="B9139" i="28" s="1"/>
  <c r="B9140" i="28" s="1"/>
  <c r="B9141" i="28" s="1"/>
  <c r="B9142" i="28" s="1"/>
  <c r="B9143" i="28" s="1"/>
  <c r="B9144" i="28" s="1"/>
  <c r="B9145" i="28" s="1"/>
  <c r="B9146" i="28" s="1"/>
  <c r="B9147" i="28" s="1"/>
  <c r="B9148" i="28" s="1"/>
  <c r="B9149" i="28" s="1"/>
  <c r="B9150" i="28" s="1"/>
  <c r="B9151" i="28" s="1"/>
  <c r="B9152" i="28" s="1"/>
  <c r="B9153" i="28" s="1"/>
  <c r="B9154" i="28" s="1"/>
  <c r="B9155" i="28" s="1"/>
  <c r="B9156" i="28" s="1"/>
  <c r="B9157" i="28" s="1"/>
  <c r="B9158" i="28" s="1"/>
  <c r="B9159" i="28" s="1"/>
  <c r="B9160" i="28" s="1"/>
  <c r="B9161" i="28" s="1"/>
  <c r="B9162" i="28" s="1"/>
  <c r="B9163" i="28" s="1"/>
  <c r="B9164" i="28" s="1"/>
  <c r="B9165" i="28" s="1"/>
  <c r="B9166" i="28" s="1"/>
  <c r="B9167" i="28" s="1"/>
  <c r="B9168" i="28" s="1"/>
  <c r="B9169" i="28" s="1"/>
  <c r="B9170" i="28" s="1"/>
  <c r="B9171" i="28" s="1"/>
  <c r="B9172" i="28" s="1"/>
  <c r="B9173" i="28" s="1"/>
  <c r="B9174" i="28" s="1"/>
  <c r="B9175" i="28" s="1"/>
  <c r="B9176" i="28" s="1"/>
  <c r="B9177" i="28" s="1"/>
  <c r="B9178" i="28" s="1"/>
  <c r="B9179" i="28" s="1"/>
  <c r="B9180" i="28" s="1"/>
  <c r="B9181" i="28" s="1"/>
  <c r="B9182" i="28" s="1"/>
  <c r="B9183" i="28" s="1"/>
  <c r="B9184" i="28" s="1"/>
  <c r="B9185" i="28" s="1"/>
  <c r="B9186" i="28" s="1"/>
  <c r="B9187" i="28" s="1"/>
  <c r="B9188" i="28" s="1"/>
  <c r="B9189" i="28" s="1"/>
  <c r="B9190" i="28" s="1"/>
  <c r="B9191" i="28" s="1"/>
  <c r="B9192" i="28" s="1"/>
  <c r="B9193" i="28" s="1"/>
  <c r="B9194" i="28" s="1"/>
  <c r="B9195" i="28" s="1"/>
  <c r="B9196" i="28" s="1"/>
  <c r="B9197" i="28" s="1"/>
  <c r="B9198" i="28" s="1"/>
  <c r="B9199" i="28" s="1"/>
  <c r="B9200" i="28" s="1"/>
  <c r="B9201" i="28" s="1"/>
  <c r="B9202" i="28" s="1"/>
  <c r="B9203" i="28" s="1"/>
  <c r="B9204" i="28" s="1"/>
  <c r="B9205" i="28" s="1"/>
  <c r="B9206" i="28" s="1"/>
  <c r="B9207" i="28" s="1"/>
  <c r="B9208" i="28" s="1"/>
  <c r="B9209" i="28" s="1"/>
  <c r="B9210" i="28" s="1"/>
  <c r="B9211" i="28" s="1"/>
  <c r="B9212" i="28" s="1"/>
  <c r="B9213" i="28" s="1"/>
  <c r="B9214" i="28" s="1"/>
  <c r="B9215" i="28" s="1"/>
  <c r="B9216" i="28" s="1"/>
  <c r="B9217" i="28" s="1"/>
  <c r="B9218" i="28" s="1"/>
  <c r="B9219" i="28" s="1"/>
  <c r="B9220" i="28" s="1"/>
  <c r="B9221" i="28" s="1"/>
  <c r="B9222" i="28" s="1"/>
  <c r="B9223" i="28" s="1"/>
  <c r="B9224" i="28" s="1"/>
  <c r="B9225" i="28" s="1"/>
  <c r="B9226" i="28" s="1"/>
  <c r="B9227" i="28" s="1"/>
  <c r="B9228" i="28" s="1"/>
  <c r="B9229" i="28" s="1"/>
  <c r="B9230" i="28" s="1"/>
  <c r="B9231" i="28" s="1"/>
  <c r="B9232" i="28" s="1"/>
  <c r="B9233" i="28" s="1"/>
  <c r="B9234" i="28" s="1"/>
  <c r="B9235" i="28" s="1"/>
  <c r="B9236" i="28" s="1"/>
  <c r="B9237" i="28" s="1"/>
  <c r="B9238" i="28" s="1"/>
  <c r="B9239" i="28" s="1"/>
  <c r="B9240" i="28" s="1"/>
  <c r="B9241" i="28" s="1"/>
  <c r="B9242" i="28" s="1"/>
  <c r="B9243" i="28" s="1"/>
  <c r="B9244" i="28" s="1"/>
  <c r="B9245" i="28" s="1"/>
  <c r="B9246" i="28" s="1"/>
  <c r="B9247" i="28" s="1"/>
  <c r="B9248" i="28" s="1"/>
  <c r="B9249" i="28" s="1"/>
  <c r="B9250" i="28" s="1"/>
  <c r="B9251" i="28" s="1"/>
  <c r="B9252" i="28" s="1"/>
  <c r="B9253" i="28" s="1"/>
  <c r="B9254" i="28" s="1"/>
  <c r="B9255" i="28" s="1"/>
  <c r="B9256" i="28" s="1"/>
  <c r="B9257" i="28" s="1"/>
  <c r="B9258" i="28" s="1"/>
  <c r="B9259" i="28" s="1"/>
  <c r="B9260" i="28" s="1"/>
  <c r="B9261" i="28" s="1"/>
  <c r="B9262" i="28" s="1"/>
  <c r="B9263" i="28" s="1"/>
  <c r="B9264" i="28" s="1"/>
  <c r="B9265" i="28" s="1"/>
  <c r="B9266" i="28" s="1"/>
  <c r="B9267" i="28" s="1"/>
  <c r="B9268" i="28" s="1"/>
  <c r="B9269" i="28" s="1"/>
  <c r="B9270" i="28" s="1"/>
  <c r="B9271" i="28" s="1"/>
  <c r="B9272" i="28" s="1"/>
  <c r="B9273" i="28" s="1"/>
  <c r="B9274" i="28" s="1"/>
  <c r="B9275" i="28" s="1"/>
  <c r="B9276" i="28" s="1"/>
  <c r="B9277" i="28" s="1"/>
  <c r="B9278" i="28" s="1"/>
  <c r="B9279" i="28" s="1"/>
  <c r="B9280" i="28" s="1"/>
  <c r="B9281" i="28" s="1"/>
  <c r="B9282" i="28" s="1"/>
  <c r="B9283" i="28" s="1"/>
  <c r="B9284" i="28" s="1"/>
  <c r="B9285" i="28" s="1"/>
  <c r="B9286" i="28" s="1"/>
  <c r="B9287" i="28" s="1"/>
  <c r="B9288" i="28" s="1"/>
  <c r="B9289" i="28" s="1"/>
  <c r="B9290" i="28" s="1"/>
  <c r="B9291" i="28" s="1"/>
  <c r="B9292" i="28" s="1"/>
  <c r="B9293" i="28" s="1"/>
  <c r="B9294" i="28" s="1"/>
  <c r="B9295" i="28" s="1"/>
  <c r="B9296" i="28" s="1"/>
  <c r="B9297" i="28" s="1"/>
  <c r="B9298" i="28" s="1"/>
  <c r="B9299" i="28" s="1"/>
  <c r="B9300" i="28" s="1"/>
  <c r="B9301" i="28" s="1"/>
  <c r="B9302" i="28" s="1"/>
  <c r="B9303" i="28" s="1"/>
  <c r="B9304" i="28" s="1"/>
  <c r="B9305" i="28" s="1"/>
  <c r="B9306" i="28" s="1"/>
  <c r="B9307" i="28" s="1"/>
  <c r="B9308" i="28" s="1"/>
  <c r="B9309" i="28" s="1"/>
  <c r="B9310" i="28" s="1"/>
  <c r="B9311" i="28" s="1"/>
  <c r="B9312" i="28" s="1"/>
  <c r="B9313" i="28" s="1"/>
  <c r="B9314" i="28" s="1"/>
  <c r="B9315" i="28" s="1"/>
  <c r="B9316" i="28" s="1"/>
  <c r="B9317" i="28" s="1"/>
  <c r="B9318" i="28" s="1"/>
  <c r="B9319" i="28" s="1"/>
  <c r="B9320" i="28" s="1"/>
  <c r="B9321" i="28" s="1"/>
  <c r="B9322" i="28" s="1"/>
  <c r="B9323" i="28" s="1"/>
  <c r="B9324" i="28" s="1"/>
  <c r="B9325" i="28" s="1"/>
  <c r="B9326" i="28" s="1"/>
  <c r="B9327" i="28" s="1"/>
  <c r="B9328" i="28" s="1"/>
  <c r="B9329" i="28" s="1"/>
  <c r="B9330" i="28" s="1"/>
  <c r="B9331" i="28" s="1"/>
  <c r="B9332" i="28" s="1"/>
  <c r="B9333" i="28" s="1"/>
  <c r="B9334" i="28" s="1"/>
  <c r="B9335" i="28" s="1"/>
  <c r="B9336" i="28" s="1"/>
  <c r="B9337" i="28" s="1"/>
  <c r="B9338" i="28" s="1"/>
  <c r="B9339" i="28" s="1"/>
  <c r="B9340" i="28" s="1"/>
  <c r="B9341" i="28" s="1"/>
  <c r="B9342" i="28" s="1"/>
  <c r="B9343" i="28" s="1"/>
  <c r="B9344" i="28" s="1"/>
  <c r="B9345" i="28" s="1"/>
  <c r="B9346" i="28" s="1"/>
  <c r="B9347" i="28" s="1"/>
  <c r="B9348" i="28" s="1"/>
  <c r="B9349" i="28" s="1"/>
  <c r="B9350" i="28" s="1"/>
  <c r="B9351" i="28" s="1"/>
  <c r="B9352" i="28" s="1"/>
  <c r="B9353" i="28" s="1"/>
  <c r="B9354" i="28" s="1"/>
  <c r="B9355" i="28" s="1"/>
  <c r="B9356" i="28" s="1"/>
  <c r="B9357" i="28" s="1"/>
  <c r="B9358" i="28" s="1"/>
  <c r="B9359" i="28" s="1"/>
  <c r="B9360" i="28" s="1"/>
  <c r="B9361" i="28" s="1"/>
  <c r="B9362" i="28" s="1"/>
  <c r="B9363" i="28" s="1"/>
  <c r="B9364" i="28" s="1"/>
  <c r="B9365" i="28" s="1"/>
  <c r="B9366" i="28" s="1"/>
  <c r="B9367" i="28" s="1"/>
  <c r="B9368" i="28" s="1"/>
  <c r="B9369" i="28" s="1"/>
  <c r="B9370" i="28" s="1"/>
  <c r="B9371" i="28" s="1"/>
  <c r="B9372" i="28" s="1"/>
  <c r="B9373" i="28" s="1"/>
  <c r="B9374" i="28" s="1"/>
  <c r="B9375" i="28" s="1"/>
  <c r="B9376" i="28" s="1"/>
  <c r="B9377" i="28" s="1"/>
  <c r="B9378" i="28" s="1"/>
  <c r="B9379" i="28" s="1"/>
  <c r="B9380" i="28" s="1"/>
  <c r="B9381" i="28" s="1"/>
  <c r="B9382" i="28" s="1"/>
  <c r="B9383" i="28" s="1"/>
  <c r="B9384" i="28" s="1"/>
  <c r="B9385" i="28" s="1"/>
  <c r="B9386" i="28" s="1"/>
  <c r="B9387" i="28" s="1"/>
  <c r="B9388" i="28" s="1"/>
  <c r="B9389" i="28" s="1"/>
  <c r="B9390" i="28" s="1"/>
  <c r="B9391" i="28" s="1"/>
  <c r="B9392" i="28" s="1"/>
  <c r="B9393" i="28" s="1"/>
  <c r="B9394" i="28" s="1"/>
  <c r="B9395" i="28" s="1"/>
  <c r="B9396" i="28" s="1"/>
  <c r="B9397" i="28" s="1"/>
  <c r="B9398" i="28" s="1"/>
  <c r="B9399" i="28" s="1"/>
  <c r="B9400" i="28" s="1"/>
  <c r="B9401" i="28" s="1"/>
  <c r="B9402" i="28" s="1"/>
  <c r="B9403" i="28" s="1"/>
  <c r="B9404" i="28" s="1"/>
  <c r="B9405" i="28" s="1"/>
  <c r="B9406" i="28" s="1"/>
  <c r="B9407" i="28" s="1"/>
  <c r="B9408" i="28" s="1"/>
  <c r="B9409" i="28" s="1"/>
  <c r="B9410" i="28" s="1"/>
  <c r="B9411" i="28" s="1"/>
  <c r="B9412" i="28" s="1"/>
  <c r="B9413" i="28" s="1"/>
  <c r="B9414" i="28" s="1"/>
  <c r="B9415" i="28" s="1"/>
  <c r="B9416" i="28" s="1"/>
  <c r="B9417" i="28" s="1"/>
  <c r="B9418" i="28" s="1"/>
  <c r="B9419" i="28" s="1"/>
  <c r="B9420" i="28" s="1"/>
  <c r="B9421" i="28" s="1"/>
  <c r="B9422" i="28" s="1"/>
  <c r="B9423" i="28" s="1"/>
  <c r="B9424" i="28" s="1"/>
  <c r="B9425" i="28" s="1"/>
  <c r="B9426" i="28" s="1"/>
  <c r="B9427" i="28" s="1"/>
  <c r="B9428" i="28" s="1"/>
  <c r="B9429" i="28" s="1"/>
  <c r="B9430" i="28" s="1"/>
  <c r="B9431" i="28" s="1"/>
  <c r="B9432" i="28" s="1"/>
  <c r="B9433" i="28" s="1"/>
  <c r="B9434" i="28" s="1"/>
  <c r="B9435" i="28" s="1"/>
  <c r="B9436" i="28" s="1"/>
  <c r="B9437" i="28" s="1"/>
  <c r="B9438" i="28" s="1"/>
  <c r="B9439" i="28" s="1"/>
  <c r="B9440" i="28" s="1"/>
  <c r="B9441" i="28" s="1"/>
  <c r="B9442" i="28" s="1"/>
  <c r="B9443" i="28" s="1"/>
  <c r="B9444" i="28" s="1"/>
  <c r="B9445" i="28" s="1"/>
  <c r="B9446" i="28" s="1"/>
  <c r="B9447" i="28" s="1"/>
  <c r="B9448" i="28" s="1"/>
  <c r="B9449" i="28" s="1"/>
  <c r="B9450" i="28" s="1"/>
  <c r="B9451" i="28" s="1"/>
  <c r="B9452" i="28" s="1"/>
  <c r="B9453" i="28" s="1"/>
  <c r="B9454" i="28" s="1"/>
  <c r="B9455" i="28" s="1"/>
  <c r="B9456" i="28" s="1"/>
  <c r="B9457" i="28" s="1"/>
  <c r="B9458" i="28" s="1"/>
  <c r="B9459" i="28" s="1"/>
  <c r="B9460" i="28" s="1"/>
  <c r="B9461" i="28" s="1"/>
  <c r="B9462" i="28" s="1"/>
  <c r="B9463" i="28" s="1"/>
  <c r="B9464" i="28" s="1"/>
  <c r="B9465" i="28" s="1"/>
  <c r="B9466" i="28" s="1"/>
  <c r="B9467" i="28" s="1"/>
  <c r="B9468" i="28" s="1"/>
  <c r="B9469" i="28" s="1"/>
  <c r="B9470" i="28" s="1"/>
  <c r="B9471" i="28" s="1"/>
  <c r="B9472" i="28" s="1"/>
  <c r="B9473" i="28" s="1"/>
  <c r="B9474" i="28" s="1"/>
  <c r="B9475" i="28" s="1"/>
  <c r="B9476" i="28" s="1"/>
  <c r="B9477" i="28" s="1"/>
  <c r="B9478" i="28" s="1"/>
  <c r="B9479" i="28" s="1"/>
  <c r="B9480" i="28" s="1"/>
  <c r="B9481" i="28" s="1"/>
  <c r="B9482" i="28" s="1"/>
  <c r="B9483" i="28" s="1"/>
  <c r="B9484" i="28" s="1"/>
  <c r="B9485" i="28" s="1"/>
  <c r="B9486" i="28" s="1"/>
  <c r="B9487" i="28" s="1"/>
  <c r="B9488" i="28" s="1"/>
  <c r="B9489" i="28" s="1"/>
  <c r="B9490" i="28" s="1"/>
  <c r="B9491" i="28" s="1"/>
  <c r="B9492" i="28" s="1"/>
  <c r="B9493" i="28" s="1"/>
  <c r="B9494" i="28" s="1"/>
  <c r="B9495" i="28" s="1"/>
  <c r="B9496" i="28" s="1"/>
  <c r="B9497" i="28" s="1"/>
  <c r="B9498" i="28" s="1"/>
  <c r="B9499" i="28" s="1"/>
  <c r="B9500" i="28" s="1"/>
  <c r="B9501" i="28" s="1"/>
  <c r="B9502" i="28" s="1"/>
  <c r="B9503" i="28" s="1"/>
  <c r="B9504" i="28" s="1"/>
  <c r="B9505" i="28" s="1"/>
  <c r="B9506" i="28" s="1"/>
  <c r="B9507" i="28" s="1"/>
  <c r="B9508" i="28" s="1"/>
  <c r="B9509" i="28" s="1"/>
  <c r="B9510" i="28" s="1"/>
  <c r="B9511" i="28" s="1"/>
  <c r="B9512" i="28" s="1"/>
  <c r="B9513" i="28" s="1"/>
  <c r="B9514" i="28" s="1"/>
  <c r="B9515" i="28" s="1"/>
  <c r="B9516" i="28" s="1"/>
  <c r="B9517" i="28" s="1"/>
  <c r="B9518" i="28" s="1"/>
  <c r="B9519" i="28" s="1"/>
  <c r="B9520" i="28" s="1"/>
  <c r="B9521" i="28" s="1"/>
  <c r="B9522" i="28" s="1"/>
  <c r="B9523" i="28" s="1"/>
  <c r="B9524" i="28" s="1"/>
  <c r="B9525" i="28" s="1"/>
  <c r="B9526" i="28" s="1"/>
  <c r="B9527" i="28" s="1"/>
  <c r="B9528" i="28" s="1"/>
  <c r="B9529" i="28" s="1"/>
  <c r="B9530" i="28" s="1"/>
  <c r="B9531" i="28" s="1"/>
  <c r="B9532" i="28" s="1"/>
  <c r="B9533" i="28" s="1"/>
  <c r="B9534" i="28" s="1"/>
  <c r="B9535" i="28" s="1"/>
  <c r="B9536" i="28" s="1"/>
  <c r="B9537" i="28" s="1"/>
  <c r="B9538" i="28" s="1"/>
  <c r="B9539" i="28" s="1"/>
  <c r="B9540" i="28" s="1"/>
  <c r="B9541" i="28" s="1"/>
  <c r="B9542" i="28" s="1"/>
  <c r="B9543" i="28" s="1"/>
  <c r="B9544" i="28" s="1"/>
  <c r="B9545" i="28" s="1"/>
  <c r="B9546" i="28" s="1"/>
  <c r="B9547" i="28" s="1"/>
  <c r="B9548" i="28" s="1"/>
  <c r="B9549" i="28" s="1"/>
  <c r="B9550" i="28" s="1"/>
  <c r="B9551" i="28" s="1"/>
  <c r="B9552" i="28" s="1"/>
  <c r="B9553" i="28" s="1"/>
  <c r="B9554" i="28" s="1"/>
  <c r="B9555" i="28" s="1"/>
  <c r="B9556" i="28" s="1"/>
  <c r="B9557" i="28" s="1"/>
  <c r="B9558" i="28" s="1"/>
  <c r="B9559" i="28" s="1"/>
  <c r="B9560" i="28" s="1"/>
  <c r="B9561" i="28" s="1"/>
  <c r="B9562" i="28" s="1"/>
  <c r="B9563" i="28" s="1"/>
  <c r="B9564" i="28" s="1"/>
  <c r="B9565" i="28" s="1"/>
  <c r="B9566" i="28" s="1"/>
  <c r="B9567" i="28" s="1"/>
  <c r="B9568" i="28" s="1"/>
  <c r="B9569" i="28" s="1"/>
  <c r="B9570" i="28" s="1"/>
  <c r="B9571" i="28" s="1"/>
  <c r="B9572" i="28" s="1"/>
  <c r="B9573" i="28" s="1"/>
  <c r="B9574" i="28" s="1"/>
  <c r="B9575" i="28" s="1"/>
  <c r="B9576" i="28" s="1"/>
  <c r="B9577" i="28" s="1"/>
  <c r="B9578" i="28" s="1"/>
  <c r="B9579" i="28" s="1"/>
  <c r="B9580" i="28" s="1"/>
  <c r="B9581" i="28" s="1"/>
  <c r="B9582" i="28" s="1"/>
  <c r="B9583" i="28" s="1"/>
  <c r="B9584" i="28" s="1"/>
  <c r="B9585" i="28" s="1"/>
  <c r="B9586" i="28" s="1"/>
  <c r="B9587" i="28" s="1"/>
  <c r="B9588" i="28" s="1"/>
  <c r="B9589" i="28" s="1"/>
  <c r="B9590" i="28" s="1"/>
  <c r="B9591" i="28" s="1"/>
  <c r="B9592" i="28" s="1"/>
  <c r="B9593" i="28" s="1"/>
  <c r="B9594" i="28" s="1"/>
  <c r="B9595" i="28" s="1"/>
  <c r="B9596" i="28" s="1"/>
  <c r="B9597" i="28" s="1"/>
  <c r="B9598" i="28" s="1"/>
  <c r="B9599" i="28" s="1"/>
  <c r="B9600" i="28" s="1"/>
  <c r="B9601" i="28" s="1"/>
  <c r="B9602" i="28" s="1"/>
  <c r="B9603" i="28" s="1"/>
  <c r="B9604" i="28" s="1"/>
  <c r="B9605" i="28" s="1"/>
  <c r="B9606" i="28" s="1"/>
  <c r="B9607" i="28" s="1"/>
  <c r="B9608" i="28" s="1"/>
  <c r="B9609" i="28" s="1"/>
  <c r="B9610" i="28" s="1"/>
  <c r="B9611" i="28" s="1"/>
  <c r="B9612" i="28" s="1"/>
  <c r="B9613" i="28" s="1"/>
  <c r="B9614" i="28" s="1"/>
  <c r="B9615" i="28" s="1"/>
  <c r="B9616" i="28" s="1"/>
  <c r="B9617" i="28" s="1"/>
  <c r="B9618" i="28" s="1"/>
  <c r="B9619" i="28" s="1"/>
  <c r="B9620" i="28" s="1"/>
  <c r="B9621" i="28" s="1"/>
  <c r="B9622" i="28" s="1"/>
  <c r="B9623" i="28" s="1"/>
  <c r="B9624" i="28" s="1"/>
  <c r="B9625" i="28" s="1"/>
  <c r="B9626" i="28" s="1"/>
  <c r="B9627" i="28" s="1"/>
  <c r="B9628" i="28" s="1"/>
  <c r="B9629" i="28" s="1"/>
  <c r="B9630" i="28" s="1"/>
  <c r="B9631" i="28" s="1"/>
  <c r="B9632" i="28" s="1"/>
  <c r="B9633" i="28" s="1"/>
  <c r="B9634" i="28" s="1"/>
  <c r="B9635" i="28" s="1"/>
  <c r="B9636" i="28" s="1"/>
  <c r="B9637" i="28" s="1"/>
  <c r="B9638" i="28" s="1"/>
  <c r="B9639" i="28" s="1"/>
  <c r="B9640" i="28" s="1"/>
  <c r="B9641" i="28" s="1"/>
  <c r="B9642" i="28" s="1"/>
  <c r="B9643" i="28" s="1"/>
  <c r="B9644" i="28" s="1"/>
  <c r="B9645" i="28" s="1"/>
  <c r="B9646" i="28" s="1"/>
  <c r="B9647" i="28" s="1"/>
  <c r="B9648" i="28" s="1"/>
  <c r="B9649" i="28" s="1"/>
  <c r="B9650" i="28" s="1"/>
  <c r="B9651" i="28" s="1"/>
  <c r="B9652" i="28" s="1"/>
  <c r="B9653" i="28" s="1"/>
  <c r="B9654" i="28" s="1"/>
  <c r="B9655" i="28" s="1"/>
  <c r="B9656" i="28" s="1"/>
  <c r="B9657" i="28" s="1"/>
  <c r="B9658" i="28" s="1"/>
  <c r="B9659" i="28" s="1"/>
  <c r="B9660" i="28" s="1"/>
  <c r="B9661" i="28" s="1"/>
  <c r="B9662" i="28" s="1"/>
  <c r="B9663" i="28" s="1"/>
  <c r="B9664" i="28" s="1"/>
  <c r="B9665" i="28" s="1"/>
  <c r="B9666" i="28" s="1"/>
  <c r="B9667" i="28" s="1"/>
  <c r="B9668" i="28" s="1"/>
  <c r="B9669" i="28" s="1"/>
  <c r="B9670" i="28" s="1"/>
  <c r="B9671" i="28" s="1"/>
  <c r="B9672" i="28" s="1"/>
  <c r="B9673" i="28" s="1"/>
  <c r="B9674" i="28" s="1"/>
  <c r="B9675" i="28" s="1"/>
  <c r="B9676" i="28" s="1"/>
  <c r="B9677" i="28" s="1"/>
  <c r="B9678" i="28" s="1"/>
  <c r="B9679" i="28" s="1"/>
  <c r="B9680" i="28" s="1"/>
  <c r="B9681" i="28" s="1"/>
  <c r="B9682" i="28" s="1"/>
  <c r="B9683" i="28" s="1"/>
  <c r="B9684" i="28" s="1"/>
  <c r="B9685" i="28" s="1"/>
  <c r="B9686" i="28" s="1"/>
  <c r="B9687" i="28" s="1"/>
  <c r="B9688" i="28" s="1"/>
  <c r="B9689" i="28" s="1"/>
  <c r="B9690" i="28" s="1"/>
  <c r="B9691" i="28" s="1"/>
  <c r="B9692" i="28" s="1"/>
  <c r="B9693" i="28" s="1"/>
  <c r="B9694" i="28" s="1"/>
  <c r="B9695" i="28" s="1"/>
  <c r="B9696" i="28" s="1"/>
  <c r="B9697" i="28" s="1"/>
  <c r="B9698" i="28" s="1"/>
  <c r="B9699" i="28" s="1"/>
  <c r="B9700" i="28" s="1"/>
  <c r="B9701" i="28" s="1"/>
  <c r="B9702" i="28" s="1"/>
  <c r="B9703" i="28" s="1"/>
  <c r="B9704" i="28" s="1"/>
  <c r="B9705" i="28" s="1"/>
  <c r="B9706" i="28" s="1"/>
  <c r="B9707" i="28" s="1"/>
  <c r="B9708" i="28" s="1"/>
  <c r="B9709" i="28" s="1"/>
  <c r="B9710" i="28" s="1"/>
  <c r="B9711" i="28" s="1"/>
  <c r="B9712" i="28" s="1"/>
  <c r="B9713" i="28" s="1"/>
  <c r="B9714" i="28" s="1"/>
  <c r="B9715" i="28" s="1"/>
  <c r="B9716" i="28" s="1"/>
  <c r="B9717" i="28" s="1"/>
  <c r="B9718" i="28" s="1"/>
  <c r="B9719" i="28" s="1"/>
  <c r="B9720" i="28" s="1"/>
  <c r="B9721" i="28" s="1"/>
  <c r="B9722" i="28" s="1"/>
  <c r="B9723" i="28" s="1"/>
  <c r="B9724" i="28" s="1"/>
  <c r="B9725" i="28" s="1"/>
  <c r="B9726" i="28" s="1"/>
  <c r="B9727" i="28" s="1"/>
  <c r="B9728" i="28" s="1"/>
  <c r="B9729" i="28" s="1"/>
  <c r="B9730" i="28" s="1"/>
  <c r="B9731" i="28" s="1"/>
  <c r="B9732" i="28" s="1"/>
  <c r="B9733" i="28" s="1"/>
  <c r="B9734" i="28" s="1"/>
  <c r="B9735" i="28" s="1"/>
  <c r="B9736" i="28" s="1"/>
  <c r="B9737" i="28" s="1"/>
  <c r="B9738" i="28" s="1"/>
  <c r="B9739" i="28" s="1"/>
  <c r="B9740" i="28" s="1"/>
  <c r="B9741" i="28" s="1"/>
  <c r="B9742" i="28" s="1"/>
  <c r="B9743" i="28" s="1"/>
  <c r="B9744" i="28" s="1"/>
  <c r="B9745" i="28" s="1"/>
  <c r="B9746" i="28" s="1"/>
  <c r="B9747" i="28" s="1"/>
  <c r="B9748" i="28" s="1"/>
  <c r="B9749" i="28" s="1"/>
  <c r="B9750" i="28" s="1"/>
  <c r="B9751" i="28" s="1"/>
  <c r="B9752" i="28" s="1"/>
  <c r="B9753" i="28" s="1"/>
  <c r="B9754" i="28" s="1"/>
  <c r="B9755" i="28" s="1"/>
  <c r="B9756" i="28" s="1"/>
  <c r="B9757" i="28" s="1"/>
  <c r="B9758" i="28" s="1"/>
  <c r="B9759" i="28" s="1"/>
  <c r="B9760" i="28" s="1"/>
  <c r="B9761" i="28" s="1"/>
  <c r="B9762" i="28" s="1"/>
  <c r="B9763" i="28" s="1"/>
  <c r="B9764" i="28" s="1"/>
  <c r="B9765" i="28" s="1"/>
  <c r="B9766" i="28" s="1"/>
  <c r="B9767" i="28" s="1"/>
  <c r="B9768" i="28" s="1"/>
  <c r="B9769" i="28" s="1"/>
  <c r="B9770" i="28" s="1"/>
  <c r="B9771" i="28" s="1"/>
  <c r="B9772" i="28" s="1"/>
  <c r="B9773" i="28" s="1"/>
  <c r="B9774" i="28" s="1"/>
  <c r="B9775" i="28" s="1"/>
  <c r="B9776" i="28" s="1"/>
  <c r="B9777" i="28" s="1"/>
  <c r="B9778" i="28" s="1"/>
  <c r="B9779" i="28" s="1"/>
  <c r="B9780" i="28" s="1"/>
  <c r="B9781" i="28" s="1"/>
  <c r="B9782" i="28" s="1"/>
  <c r="B9783" i="28" s="1"/>
  <c r="B9784" i="28" s="1"/>
  <c r="B9785" i="28" s="1"/>
  <c r="B9786" i="28" s="1"/>
  <c r="B9787" i="28" s="1"/>
  <c r="B9788" i="28" s="1"/>
  <c r="B9789" i="28" s="1"/>
  <c r="B9790" i="28" s="1"/>
  <c r="B9791" i="28" s="1"/>
  <c r="B9792" i="28" s="1"/>
  <c r="B9793" i="28" s="1"/>
  <c r="B9794" i="28" s="1"/>
  <c r="B9795" i="28" s="1"/>
  <c r="B9796" i="28" s="1"/>
  <c r="B9797" i="28" s="1"/>
  <c r="B9798" i="28" s="1"/>
  <c r="B9799" i="28" s="1"/>
  <c r="B9800" i="28" s="1"/>
  <c r="B9801" i="28" s="1"/>
  <c r="B9802" i="28" s="1"/>
  <c r="B9803" i="28" s="1"/>
  <c r="B9804" i="28" s="1"/>
  <c r="B9805" i="28" s="1"/>
  <c r="B9806" i="28" s="1"/>
  <c r="B9807" i="28" s="1"/>
  <c r="B9808" i="28" s="1"/>
  <c r="B9809" i="28" s="1"/>
  <c r="B9810" i="28" s="1"/>
  <c r="B9811" i="28" s="1"/>
  <c r="B9812" i="28" s="1"/>
  <c r="B9813" i="28" s="1"/>
  <c r="B9814" i="28" s="1"/>
  <c r="B9815" i="28" s="1"/>
  <c r="B9816" i="28" s="1"/>
  <c r="B9817" i="28" s="1"/>
  <c r="B9818" i="28" s="1"/>
  <c r="B9819" i="28" s="1"/>
  <c r="B9820" i="28" s="1"/>
  <c r="B9821" i="28" s="1"/>
  <c r="B9822" i="28" s="1"/>
  <c r="B9823" i="28" s="1"/>
  <c r="B9824" i="28" s="1"/>
  <c r="B9825" i="28" s="1"/>
  <c r="B9826" i="28" s="1"/>
  <c r="B9827" i="28" s="1"/>
  <c r="B9828" i="28" s="1"/>
  <c r="B9829" i="28" s="1"/>
  <c r="B9830" i="28" s="1"/>
  <c r="B9831" i="28" s="1"/>
  <c r="B9832" i="28" s="1"/>
  <c r="B9833" i="28" s="1"/>
  <c r="B9834" i="28" s="1"/>
  <c r="B9835" i="28" s="1"/>
  <c r="B9836" i="28" s="1"/>
  <c r="B9837" i="28" s="1"/>
  <c r="B9838" i="28" s="1"/>
  <c r="B9839" i="28" s="1"/>
  <c r="B9840" i="28" s="1"/>
  <c r="B9841" i="28" s="1"/>
  <c r="B9842" i="28" s="1"/>
  <c r="B9843" i="28" s="1"/>
  <c r="B9844" i="28" s="1"/>
  <c r="B9845" i="28" s="1"/>
  <c r="B9846" i="28" s="1"/>
  <c r="B9847" i="28" s="1"/>
  <c r="B9848" i="28" s="1"/>
  <c r="B9849" i="28" s="1"/>
  <c r="B9850" i="28" s="1"/>
  <c r="B9851" i="28" s="1"/>
  <c r="B9852" i="28" s="1"/>
  <c r="B9853" i="28" s="1"/>
  <c r="B9854" i="28" s="1"/>
  <c r="B9855" i="28" s="1"/>
  <c r="B9856" i="28" s="1"/>
  <c r="B9857" i="28" s="1"/>
  <c r="B9858" i="28" s="1"/>
  <c r="B9859" i="28" s="1"/>
  <c r="B9860" i="28" s="1"/>
  <c r="B9861" i="28" s="1"/>
  <c r="B9862" i="28" s="1"/>
  <c r="B9863" i="28" s="1"/>
  <c r="B9864" i="28" s="1"/>
  <c r="B9865" i="28" s="1"/>
  <c r="B9866" i="28" s="1"/>
  <c r="B9867" i="28" s="1"/>
  <c r="B9868" i="28" s="1"/>
  <c r="B9869" i="28" s="1"/>
  <c r="B9870" i="28" s="1"/>
  <c r="B9871" i="28" s="1"/>
  <c r="B9872" i="28" s="1"/>
  <c r="B9873" i="28" s="1"/>
  <c r="B9874" i="28" s="1"/>
  <c r="B9875" i="28" s="1"/>
  <c r="B9876" i="28" s="1"/>
  <c r="B9877" i="28" s="1"/>
  <c r="B9878" i="28" s="1"/>
  <c r="B9879" i="28" s="1"/>
  <c r="B9880" i="28" s="1"/>
  <c r="B9881" i="28" s="1"/>
  <c r="B9882" i="28" s="1"/>
  <c r="B9883" i="28" s="1"/>
  <c r="B9884" i="28" s="1"/>
  <c r="B9885" i="28" s="1"/>
  <c r="B9886" i="28" s="1"/>
  <c r="B9887" i="28" s="1"/>
  <c r="B9888" i="28" s="1"/>
  <c r="B9889" i="28" s="1"/>
  <c r="B9890" i="28" s="1"/>
  <c r="B9891" i="28" s="1"/>
  <c r="B9892" i="28" s="1"/>
  <c r="B9893" i="28" s="1"/>
  <c r="B9894" i="28" s="1"/>
  <c r="B9895" i="28" s="1"/>
  <c r="B9896" i="28" s="1"/>
  <c r="B9897" i="28" s="1"/>
  <c r="B9898" i="28" s="1"/>
  <c r="B9899" i="28" s="1"/>
  <c r="B9900" i="28" s="1"/>
  <c r="B9901" i="28" s="1"/>
  <c r="B9902" i="28" s="1"/>
  <c r="B9903" i="28" s="1"/>
  <c r="B9904" i="28" s="1"/>
  <c r="B9905" i="28" s="1"/>
  <c r="B9906" i="28" s="1"/>
  <c r="B9907" i="28" s="1"/>
  <c r="B9908" i="28" s="1"/>
  <c r="B9909" i="28" s="1"/>
  <c r="B9910" i="28" s="1"/>
  <c r="B9911" i="28" s="1"/>
  <c r="B9912" i="28" s="1"/>
  <c r="B9913" i="28" s="1"/>
  <c r="B9914" i="28" s="1"/>
  <c r="B9915" i="28" s="1"/>
  <c r="B9916" i="28" s="1"/>
  <c r="B9917" i="28" s="1"/>
  <c r="B9918" i="28" s="1"/>
  <c r="B9919" i="28" s="1"/>
  <c r="B9920" i="28" s="1"/>
  <c r="B9921" i="28" s="1"/>
  <c r="B9922" i="28" s="1"/>
  <c r="B9923" i="28" s="1"/>
  <c r="B9924" i="28" s="1"/>
  <c r="B9925" i="28" s="1"/>
  <c r="B9926" i="28" s="1"/>
  <c r="B9927" i="28" s="1"/>
  <c r="B9928" i="28" s="1"/>
  <c r="B9929" i="28" s="1"/>
  <c r="B9930" i="28" s="1"/>
  <c r="B9931" i="28" s="1"/>
  <c r="B9932" i="28" s="1"/>
  <c r="B9933" i="28" s="1"/>
  <c r="B9934" i="28" s="1"/>
  <c r="B9935" i="28" s="1"/>
  <c r="B9936" i="28" s="1"/>
  <c r="B9937" i="28" s="1"/>
  <c r="B9938" i="28" s="1"/>
  <c r="B9939" i="28" s="1"/>
  <c r="B9940" i="28" s="1"/>
  <c r="B9941" i="28" s="1"/>
  <c r="B9942" i="28" s="1"/>
  <c r="B9943" i="28" s="1"/>
  <c r="B9944" i="28" s="1"/>
  <c r="B9945" i="28" s="1"/>
  <c r="B9946" i="28" s="1"/>
  <c r="B9947" i="28" s="1"/>
  <c r="B9948" i="28" s="1"/>
  <c r="B9949" i="28" s="1"/>
  <c r="B9950" i="28" s="1"/>
  <c r="B9951" i="28" s="1"/>
  <c r="B9952" i="28" s="1"/>
  <c r="B9953" i="28" s="1"/>
  <c r="B9954" i="28" s="1"/>
  <c r="B9955" i="28" s="1"/>
  <c r="B9956" i="28" s="1"/>
  <c r="B9957" i="28" s="1"/>
  <c r="B9958" i="28" s="1"/>
  <c r="B9959" i="28" s="1"/>
  <c r="B9960" i="28" s="1"/>
  <c r="B9961" i="28" s="1"/>
  <c r="B9962" i="28" s="1"/>
  <c r="B9963" i="28" s="1"/>
  <c r="B9964" i="28" s="1"/>
  <c r="B9965" i="28" s="1"/>
  <c r="B9966" i="28" s="1"/>
  <c r="B9967" i="28" s="1"/>
  <c r="B9968" i="28" s="1"/>
  <c r="B9969" i="28" s="1"/>
  <c r="B9970" i="28" s="1"/>
  <c r="B9971" i="28" s="1"/>
  <c r="B9972" i="28" s="1"/>
  <c r="B9973" i="28" s="1"/>
  <c r="B9974" i="28" s="1"/>
  <c r="B9975" i="28" s="1"/>
  <c r="B9976" i="28" s="1"/>
  <c r="B9977" i="28" s="1"/>
  <c r="B9978" i="28" s="1"/>
  <c r="B9979" i="28" s="1"/>
  <c r="B9980" i="28" s="1"/>
  <c r="B9981" i="28" s="1"/>
  <c r="B9982" i="28" s="1"/>
  <c r="B9983" i="28" s="1"/>
  <c r="B9984" i="28" s="1"/>
  <c r="B9985" i="28" s="1"/>
  <c r="B9986" i="28" s="1"/>
  <c r="B9987" i="28" s="1"/>
  <c r="B9988" i="28" s="1"/>
  <c r="B9989" i="28" s="1"/>
  <c r="B9990" i="28" s="1"/>
  <c r="B9991" i="28" s="1"/>
  <c r="B9992" i="28" s="1"/>
  <c r="B9993" i="28" s="1"/>
  <c r="B9994" i="28" s="1"/>
  <c r="B9995" i="28" s="1"/>
  <c r="B9996" i="28" s="1"/>
  <c r="B9997" i="28" s="1"/>
  <c r="B9998" i="28" s="1"/>
  <c r="B9999" i="28" s="1"/>
  <c r="B10000" i="28" s="1"/>
  <c r="B10001" i="28" s="1"/>
  <c r="B10002" i="28" s="1"/>
  <c r="B10003" i="28" s="1"/>
  <c r="B10004" i="28" s="1"/>
  <c r="B10005" i="28" s="1"/>
  <c r="B10006" i="28" s="1"/>
  <c r="B10007" i="28" s="1"/>
  <c r="B10008" i="28" s="1"/>
  <c r="B10009" i="28" s="1"/>
  <c r="B10010" i="28" s="1"/>
  <c r="B10011" i="28" s="1"/>
  <c r="B10012" i="28" s="1"/>
  <c r="B10013" i="28" s="1"/>
  <c r="B10014" i="28" s="1"/>
  <c r="B10015" i="28" s="1"/>
  <c r="B10016" i="28" s="1"/>
  <c r="B10017" i="28" s="1"/>
  <c r="B10018" i="28" s="1"/>
  <c r="C32" i="25"/>
  <c r="E71" i="23"/>
  <c r="E72" i="23" s="1"/>
  <c r="E73" i="23" s="1"/>
  <c r="E74" i="23" s="1"/>
  <c r="E75" i="23" s="1"/>
  <c r="E35" i="23"/>
  <c r="E36" i="23" s="1"/>
  <c r="E37" i="23" s="1"/>
  <c r="E38" i="23" s="1"/>
  <c r="E39" i="23" s="1"/>
  <c r="E53" i="23"/>
  <c r="E54" i="23" s="1"/>
  <c r="E55" i="23" s="1"/>
  <c r="E56" i="23" s="1"/>
  <c r="E57" i="23" s="1"/>
  <c r="E15" i="20"/>
  <c r="F15" i="20" s="1"/>
  <c r="G15" i="20" s="1"/>
  <c r="H15" i="20" s="1"/>
  <c r="I15" i="20" s="1"/>
  <c r="J15" i="20" s="1"/>
  <c r="K15" i="20" s="1"/>
  <c r="L15" i="20" s="1"/>
  <c r="M15" i="20" s="1"/>
  <c r="N15" i="20" s="1"/>
  <c r="O15" i="20" s="1"/>
  <c r="P15" i="20" s="1"/>
  <c r="Q15" i="20" s="1"/>
  <c r="D15" i="20"/>
  <c r="G198" i="16"/>
  <c r="H198" i="16" s="1"/>
  <c r="I198" i="16" s="1"/>
  <c r="J198" i="16" s="1"/>
  <c r="K198" i="16" s="1"/>
  <c r="L198" i="16" s="1"/>
  <c r="M198" i="16" s="1"/>
  <c r="N198" i="16" s="1"/>
  <c r="F198" i="16"/>
  <c r="F184" i="16"/>
  <c r="G184" i="16"/>
  <c r="H184" i="16"/>
  <c r="I184" i="16"/>
  <c r="J184" i="16"/>
  <c r="K184" i="16"/>
  <c r="L184" i="16"/>
  <c r="M184" i="16"/>
  <c r="N184" i="16"/>
  <c r="E184" i="16"/>
  <c r="M100" i="4" s="1"/>
  <c r="K22" i="3"/>
  <c r="L22" i="3"/>
  <c r="M22" i="3"/>
  <c r="N22" i="3"/>
  <c r="O22" i="3"/>
  <c r="P22" i="3"/>
  <c r="Q22" i="3"/>
  <c r="R22" i="3"/>
  <c r="J22" i="3"/>
  <c r="G230" i="16"/>
  <c r="H230" i="16"/>
  <c r="I230" i="16"/>
  <c r="J230" i="16"/>
  <c r="K230" i="16"/>
  <c r="L230" i="16" s="1"/>
  <c r="M230" i="16" s="1"/>
  <c r="N230" i="16" s="1"/>
  <c r="G231" i="16"/>
  <c r="H231" i="16"/>
  <c r="I231" i="16"/>
  <c r="J231" i="16"/>
  <c r="K231" i="16"/>
  <c r="L231" i="16"/>
  <c r="M231" i="16"/>
  <c r="N231" i="16"/>
  <c r="F231" i="16"/>
  <c r="F230" i="16"/>
  <c r="G224" i="16"/>
  <c r="H224" i="16"/>
  <c r="I224" i="16"/>
  <c r="J224" i="16"/>
  <c r="K224" i="16" s="1"/>
  <c r="L224" i="16" s="1"/>
  <c r="M224" i="16" s="1"/>
  <c r="N224" i="16" s="1"/>
  <c r="F224" i="16"/>
  <c r="G209" i="16"/>
  <c r="H209" i="16"/>
  <c r="I209" i="16"/>
  <c r="J209" i="16"/>
  <c r="K209" i="16"/>
  <c r="L209" i="16"/>
  <c r="M209" i="16"/>
  <c r="N209" i="16"/>
  <c r="F209" i="16"/>
  <c r="G204" i="16"/>
  <c r="H204" i="16"/>
  <c r="I204" i="16"/>
  <c r="J204" i="16"/>
  <c r="K204" i="16"/>
  <c r="L204" i="16"/>
  <c r="M204" i="16"/>
  <c r="N204" i="16"/>
  <c r="F204" i="16"/>
  <c r="F158" i="16"/>
  <c r="G158" i="16" s="1"/>
  <c r="H158" i="16" s="1"/>
  <c r="I158" i="16" s="1"/>
  <c r="J158" i="16" s="1"/>
  <c r="K158" i="16" s="1"/>
  <c r="L158" i="16" s="1"/>
  <c r="M158" i="16" s="1"/>
  <c r="N158" i="16" s="1"/>
  <c r="E158" i="16"/>
  <c r="E84" i="16"/>
  <c r="F75" i="16"/>
  <c r="G75" i="16"/>
  <c r="H75" i="16"/>
  <c r="I75" i="16"/>
  <c r="J75" i="16"/>
  <c r="K75" i="16"/>
  <c r="L75" i="16"/>
  <c r="M75" i="16"/>
  <c r="N75" i="16"/>
  <c r="F79" i="16"/>
  <c r="G79" i="16"/>
  <c r="H79" i="16" s="1"/>
  <c r="I79" i="16" s="1"/>
  <c r="J79" i="16" s="1"/>
  <c r="K79" i="16" s="1"/>
  <c r="L79" i="16" s="1"/>
  <c r="M79" i="16" s="1"/>
  <c r="N79" i="16" s="1"/>
  <c r="E79" i="16"/>
  <c r="E75" i="16"/>
  <c r="F71" i="16"/>
  <c r="G71" i="16" s="1"/>
  <c r="H71" i="16" s="1"/>
  <c r="I71" i="16" s="1"/>
  <c r="J71" i="16" s="1"/>
  <c r="K71" i="16" s="1"/>
  <c r="L71" i="16" s="1"/>
  <c r="M71" i="16" s="1"/>
  <c r="N71" i="16" s="1"/>
  <c r="E71" i="16"/>
  <c r="F67" i="16"/>
  <c r="G67" i="16" s="1"/>
  <c r="H67" i="16" s="1"/>
  <c r="I67" i="16" s="1"/>
  <c r="J67" i="16" s="1"/>
  <c r="K67" i="16" s="1"/>
  <c r="L67" i="16" s="1"/>
  <c r="M67" i="16" s="1"/>
  <c r="N67" i="16" s="1"/>
  <c r="E67" i="16"/>
  <c r="F41" i="16"/>
  <c r="G41" i="16"/>
  <c r="H41" i="16"/>
  <c r="I41" i="16"/>
  <c r="J41" i="16"/>
  <c r="K41" i="16"/>
  <c r="L41" i="16"/>
  <c r="M41" i="16"/>
  <c r="N41" i="16"/>
  <c r="E41" i="16"/>
  <c r="K126" i="3"/>
  <c r="L126" i="3"/>
  <c r="M126" i="3"/>
  <c r="N126" i="3"/>
  <c r="O126" i="3"/>
  <c r="P126" i="3"/>
  <c r="Q126" i="3"/>
  <c r="R126" i="3"/>
  <c r="K127" i="3"/>
  <c r="L127" i="3"/>
  <c r="M127" i="3"/>
  <c r="N127" i="3"/>
  <c r="O127" i="3"/>
  <c r="P127" i="3"/>
  <c r="Q127" i="3"/>
  <c r="R127" i="3"/>
  <c r="K128" i="3"/>
  <c r="L128" i="3"/>
  <c r="M128" i="3"/>
  <c r="N128" i="3"/>
  <c r="O128" i="3"/>
  <c r="P128" i="3"/>
  <c r="Q128" i="3"/>
  <c r="R128" i="3"/>
  <c r="J127" i="3"/>
  <c r="J128" i="3"/>
  <c r="J126" i="3"/>
  <c r="K120" i="3"/>
  <c r="L120" i="3"/>
  <c r="M120" i="3"/>
  <c r="N120" i="3"/>
  <c r="O120" i="3"/>
  <c r="P120" i="3"/>
  <c r="Q120" i="3"/>
  <c r="R120" i="3"/>
  <c r="K121" i="3"/>
  <c r="L121" i="3"/>
  <c r="M121" i="3"/>
  <c r="N121" i="3"/>
  <c r="O121" i="3"/>
  <c r="P121" i="3"/>
  <c r="Q121" i="3"/>
  <c r="R121" i="3"/>
  <c r="K122" i="3"/>
  <c r="L122" i="3"/>
  <c r="M122" i="3"/>
  <c r="N122" i="3"/>
  <c r="O122" i="3"/>
  <c r="P122" i="3"/>
  <c r="Q122" i="3"/>
  <c r="R122" i="3"/>
  <c r="J121" i="3"/>
  <c r="J122" i="3"/>
  <c r="J120" i="3"/>
  <c r="K112" i="3"/>
  <c r="L112" i="3"/>
  <c r="M112" i="3"/>
  <c r="N112" i="3"/>
  <c r="O112" i="3"/>
  <c r="P112" i="3"/>
  <c r="Q112" i="3"/>
  <c r="R112" i="3"/>
  <c r="K113" i="3"/>
  <c r="L113" i="3"/>
  <c r="M113" i="3"/>
  <c r="N113" i="3"/>
  <c r="O113" i="3"/>
  <c r="P113" i="3"/>
  <c r="Q113" i="3"/>
  <c r="R113" i="3"/>
  <c r="K114" i="3"/>
  <c r="L114" i="3"/>
  <c r="M114" i="3"/>
  <c r="N114" i="3"/>
  <c r="O114" i="3"/>
  <c r="P114" i="3"/>
  <c r="Q114" i="3"/>
  <c r="R114" i="3"/>
  <c r="J113" i="3"/>
  <c r="J114" i="3"/>
  <c r="J112" i="3"/>
  <c r="K106" i="3"/>
  <c r="L106" i="3"/>
  <c r="M106" i="3"/>
  <c r="N106" i="3"/>
  <c r="O106" i="3"/>
  <c r="P106" i="3"/>
  <c r="Q106" i="3"/>
  <c r="R106" i="3"/>
  <c r="K107" i="3"/>
  <c r="L107" i="3"/>
  <c r="M107" i="3"/>
  <c r="N107" i="3"/>
  <c r="O107" i="3"/>
  <c r="P107" i="3"/>
  <c r="Q107" i="3"/>
  <c r="R107" i="3"/>
  <c r="K108" i="3"/>
  <c r="L108" i="3"/>
  <c r="M108" i="3"/>
  <c r="N108" i="3"/>
  <c r="O108" i="3"/>
  <c r="P108" i="3" s="1"/>
  <c r="Q108" i="3" s="1"/>
  <c r="R108" i="3" s="1"/>
  <c r="J107" i="3"/>
  <c r="J108" i="3"/>
  <c r="J106" i="3"/>
  <c r="K100" i="3"/>
  <c r="L100" i="3"/>
  <c r="M100" i="3"/>
  <c r="N100" i="3"/>
  <c r="O100" i="3"/>
  <c r="P100" i="3"/>
  <c r="Q100" i="3"/>
  <c r="R100" i="3"/>
  <c r="K101" i="3"/>
  <c r="L101" i="3"/>
  <c r="M101" i="3"/>
  <c r="N101" i="3"/>
  <c r="O101" i="3"/>
  <c r="P101" i="3"/>
  <c r="Q101" i="3"/>
  <c r="R101" i="3"/>
  <c r="K102" i="3"/>
  <c r="L102" i="3"/>
  <c r="M102" i="3"/>
  <c r="N102" i="3"/>
  <c r="O102" i="3"/>
  <c r="P102" i="3"/>
  <c r="Q102" i="3"/>
  <c r="R102" i="3"/>
  <c r="J101" i="3"/>
  <c r="J102" i="3"/>
  <c r="J100" i="3"/>
  <c r="K92" i="3"/>
  <c r="L92" i="3" s="1"/>
  <c r="M92" i="3" s="1"/>
  <c r="N92" i="3" s="1"/>
  <c r="O92" i="3" s="1"/>
  <c r="P92" i="3" s="1"/>
  <c r="Q92" i="3" s="1"/>
  <c r="R92" i="3" s="1"/>
  <c r="K93" i="3"/>
  <c r="L93" i="3" s="1"/>
  <c r="K94" i="3"/>
  <c r="L94" i="3" s="1"/>
  <c r="M94" i="3" s="1"/>
  <c r="N94" i="3" s="1"/>
  <c r="O94" i="3" s="1"/>
  <c r="P94" i="3" s="1"/>
  <c r="Q94" i="3" s="1"/>
  <c r="R94" i="3" s="1"/>
  <c r="J93" i="3"/>
  <c r="J94" i="3"/>
  <c r="J92" i="3"/>
  <c r="K86" i="3"/>
  <c r="L86" i="3"/>
  <c r="M86" i="3"/>
  <c r="N86" i="3" s="1"/>
  <c r="O86" i="3" s="1"/>
  <c r="P86" i="3" s="1"/>
  <c r="Q86" i="3" s="1"/>
  <c r="R86" i="3" s="1"/>
  <c r="K87" i="3"/>
  <c r="K88" i="3"/>
  <c r="L88" i="3" s="1"/>
  <c r="M88" i="3" s="1"/>
  <c r="N88" i="3" s="1"/>
  <c r="O88" i="3" s="1"/>
  <c r="P88" i="3" s="1"/>
  <c r="Q88" i="3" s="1"/>
  <c r="R88" i="3" s="1"/>
  <c r="J87" i="3"/>
  <c r="J88" i="3"/>
  <c r="J86" i="3"/>
  <c r="K80" i="3"/>
  <c r="L80" i="3"/>
  <c r="M80" i="3"/>
  <c r="N80" i="3"/>
  <c r="O80" i="3"/>
  <c r="P80" i="3"/>
  <c r="Q80" i="3"/>
  <c r="R80" i="3"/>
  <c r="K81" i="3"/>
  <c r="L81" i="3"/>
  <c r="M81" i="3"/>
  <c r="N81" i="3"/>
  <c r="O81" i="3"/>
  <c r="P81" i="3"/>
  <c r="Q81" i="3"/>
  <c r="R81" i="3"/>
  <c r="K82" i="3"/>
  <c r="L82" i="3"/>
  <c r="M82" i="3"/>
  <c r="N82" i="3"/>
  <c r="O82" i="3"/>
  <c r="P82" i="3"/>
  <c r="Q82" i="3"/>
  <c r="R82" i="3"/>
  <c r="J81" i="3"/>
  <c r="J82" i="3"/>
  <c r="J80" i="3"/>
  <c r="K72" i="3"/>
  <c r="L72" i="3" s="1"/>
  <c r="M72" i="3" s="1"/>
  <c r="N72" i="3" s="1"/>
  <c r="O72" i="3" s="1"/>
  <c r="P72" i="3" s="1"/>
  <c r="Q72" i="3" s="1"/>
  <c r="R72" i="3" s="1"/>
  <c r="K73" i="3"/>
  <c r="K74" i="3"/>
  <c r="L74" i="3" s="1"/>
  <c r="M74" i="3" s="1"/>
  <c r="N74" i="3" s="1"/>
  <c r="O74" i="3" s="1"/>
  <c r="P74" i="3" s="1"/>
  <c r="Q74" i="3" s="1"/>
  <c r="R74" i="3" s="1"/>
  <c r="J73" i="3"/>
  <c r="J74" i="3"/>
  <c r="J72" i="3"/>
  <c r="K66" i="3"/>
  <c r="L66" i="3"/>
  <c r="M66" i="3"/>
  <c r="N66" i="3"/>
  <c r="O66" i="3"/>
  <c r="P66" i="3"/>
  <c r="Q66" i="3"/>
  <c r="R66" i="3"/>
  <c r="K67" i="3"/>
  <c r="L67" i="3"/>
  <c r="M67" i="3"/>
  <c r="N67" i="3"/>
  <c r="O67" i="3"/>
  <c r="P67" i="3"/>
  <c r="Q67" i="3"/>
  <c r="R67" i="3"/>
  <c r="K68" i="3"/>
  <c r="L68" i="3"/>
  <c r="M68" i="3"/>
  <c r="N68" i="3"/>
  <c r="O68" i="3"/>
  <c r="P68" i="3"/>
  <c r="Q68" i="3"/>
  <c r="R68" i="3"/>
  <c r="J67" i="3"/>
  <c r="J68" i="3"/>
  <c r="J66" i="3"/>
  <c r="K60" i="3"/>
  <c r="L60" i="3" s="1"/>
  <c r="M60" i="3" s="1"/>
  <c r="N60" i="3" s="1"/>
  <c r="O60" i="3" s="1"/>
  <c r="P60" i="3" s="1"/>
  <c r="Q60" i="3" s="1"/>
  <c r="R60" i="3" s="1"/>
  <c r="K61" i="3"/>
  <c r="K62" i="3"/>
  <c r="L62" i="3" s="1"/>
  <c r="M62" i="3" s="1"/>
  <c r="N62" i="3" s="1"/>
  <c r="O62" i="3" s="1"/>
  <c r="P62" i="3" s="1"/>
  <c r="Q62" i="3" s="1"/>
  <c r="R62" i="3" s="1"/>
  <c r="J61" i="3"/>
  <c r="J62" i="3"/>
  <c r="J60" i="3"/>
  <c r="K54" i="3"/>
  <c r="L54" i="3"/>
  <c r="M54" i="3"/>
  <c r="N54" i="3"/>
  <c r="O54" i="3"/>
  <c r="P54" i="3"/>
  <c r="Q54" i="3"/>
  <c r="R54" i="3"/>
  <c r="K55" i="3"/>
  <c r="L55" i="3"/>
  <c r="M55" i="3"/>
  <c r="N55" i="3"/>
  <c r="O55" i="3"/>
  <c r="P55" i="3"/>
  <c r="Q55" i="3"/>
  <c r="R55" i="3"/>
  <c r="K56" i="3"/>
  <c r="L56" i="3"/>
  <c r="M56" i="3"/>
  <c r="N56" i="3"/>
  <c r="O56" i="3"/>
  <c r="P56" i="3"/>
  <c r="Q56" i="3"/>
  <c r="R56" i="3"/>
  <c r="J55" i="3"/>
  <c r="J56" i="3"/>
  <c r="J54" i="3"/>
  <c r="K48" i="3"/>
  <c r="L48" i="3"/>
  <c r="M48" i="3"/>
  <c r="N48" i="3"/>
  <c r="O48" i="3"/>
  <c r="P48" i="3"/>
  <c r="Q48" i="3"/>
  <c r="R48" i="3"/>
  <c r="K49" i="3"/>
  <c r="L49" i="3"/>
  <c r="M49" i="3"/>
  <c r="N49" i="3"/>
  <c r="O49" i="3"/>
  <c r="P49" i="3"/>
  <c r="Q49" i="3"/>
  <c r="R49" i="3"/>
  <c r="K50" i="3"/>
  <c r="L50" i="3"/>
  <c r="M50" i="3"/>
  <c r="N50" i="3"/>
  <c r="O50" i="3"/>
  <c r="P50" i="3"/>
  <c r="Q50" i="3"/>
  <c r="R50" i="3"/>
  <c r="J49" i="3"/>
  <c r="J51" i="3" s="1"/>
  <c r="J50" i="3"/>
  <c r="J48" i="3"/>
  <c r="K42" i="3"/>
  <c r="L42" i="3"/>
  <c r="M42" i="3"/>
  <c r="N42" i="3"/>
  <c r="O42" i="3"/>
  <c r="P42" i="3"/>
  <c r="Q42" i="3"/>
  <c r="R42" i="3"/>
  <c r="K43" i="3"/>
  <c r="L43" i="3"/>
  <c r="M43" i="3"/>
  <c r="N43" i="3"/>
  <c r="O43" i="3"/>
  <c r="P43" i="3"/>
  <c r="Q43" i="3"/>
  <c r="R43" i="3"/>
  <c r="K44" i="3"/>
  <c r="L44" i="3"/>
  <c r="M44" i="3"/>
  <c r="N44" i="3"/>
  <c r="O44" i="3"/>
  <c r="P44" i="3"/>
  <c r="Q44" i="3"/>
  <c r="R44" i="3"/>
  <c r="J43" i="3"/>
  <c r="J44" i="3"/>
  <c r="J42" i="3"/>
  <c r="K141" i="3"/>
  <c r="L141" i="3" s="1"/>
  <c r="M141" i="3" s="1"/>
  <c r="N141" i="3" s="1"/>
  <c r="O141" i="3" s="1"/>
  <c r="P141" i="3" s="1"/>
  <c r="Q141" i="3" s="1"/>
  <c r="R141" i="3" s="1"/>
  <c r="K142" i="3"/>
  <c r="L142" i="3" s="1"/>
  <c r="M142" i="3" s="1"/>
  <c r="N142" i="3" s="1"/>
  <c r="O142" i="3" s="1"/>
  <c r="P142" i="3" s="1"/>
  <c r="Q142" i="3" s="1"/>
  <c r="R142" i="3" s="1"/>
  <c r="K143" i="3"/>
  <c r="L143" i="3"/>
  <c r="M143" i="3" s="1"/>
  <c r="J142" i="3"/>
  <c r="J143" i="3"/>
  <c r="J144" i="3"/>
  <c r="K144" i="3"/>
  <c r="J141" i="3"/>
  <c r="R137" i="3"/>
  <c r="R136" i="3"/>
  <c r="P135" i="3"/>
  <c r="P136" i="3"/>
  <c r="P134" i="3"/>
  <c r="N134" i="3"/>
  <c r="N135" i="3"/>
  <c r="N136" i="3"/>
  <c r="M135" i="3"/>
  <c r="M137" i="3" s="1"/>
  <c r="M136" i="3"/>
  <c r="M134" i="3"/>
  <c r="K136" i="3"/>
  <c r="K135" i="3"/>
  <c r="K134" i="3"/>
  <c r="J136" i="3"/>
  <c r="J135" i="3"/>
  <c r="J134" i="3"/>
  <c r="J39" i="3"/>
  <c r="K39" i="3"/>
  <c r="L39" i="3"/>
  <c r="M39" i="3"/>
  <c r="N39" i="3"/>
  <c r="O39" i="3"/>
  <c r="P39" i="3"/>
  <c r="Q39" i="3"/>
  <c r="R39" i="3"/>
  <c r="K32" i="3"/>
  <c r="L32" i="3"/>
  <c r="M32" i="3"/>
  <c r="N32" i="3"/>
  <c r="O32" i="3"/>
  <c r="P32" i="3"/>
  <c r="Q32" i="3"/>
  <c r="R32" i="3"/>
  <c r="K34" i="3"/>
  <c r="L34" i="3" s="1"/>
  <c r="M34" i="3" s="1"/>
  <c r="N34" i="3" s="1"/>
  <c r="O34" i="3" s="1"/>
  <c r="P34" i="3" s="1"/>
  <c r="Q34" i="3" s="1"/>
  <c r="R34" i="3" s="1"/>
  <c r="K33" i="3"/>
  <c r="L33" i="3"/>
  <c r="M33" i="3"/>
  <c r="N33" i="3"/>
  <c r="O33" i="3"/>
  <c r="P33" i="3"/>
  <c r="Q33" i="3"/>
  <c r="R33" i="3"/>
  <c r="J34" i="3"/>
  <c r="J33" i="3"/>
  <c r="J32" i="3"/>
  <c r="B18" i="25"/>
  <c r="B24" i="25"/>
  <c r="F189" i="16"/>
  <c r="G189" i="16" s="1"/>
  <c r="H189" i="16" s="1"/>
  <c r="I189" i="16" s="1"/>
  <c r="J189" i="16" s="1"/>
  <c r="K189" i="16" s="1"/>
  <c r="L189" i="16" s="1"/>
  <c r="M189" i="16" s="1"/>
  <c r="N189" i="16" s="1"/>
  <c r="J95" i="3"/>
  <c r="F163" i="16" s="1"/>
  <c r="K95" i="3"/>
  <c r="G163" i="16" s="1"/>
  <c r="I95" i="3"/>
  <c r="E163" i="16" s="1"/>
  <c r="J89" i="3"/>
  <c r="F159" i="16" s="1"/>
  <c r="I89" i="3"/>
  <c r="E159" i="16" s="1"/>
  <c r="J83" i="3"/>
  <c r="F155" i="16" s="1"/>
  <c r="K83" i="3"/>
  <c r="G155" i="16" s="1"/>
  <c r="L83" i="3"/>
  <c r="H155" i="16" s="1"/>
  <c r="M83" i="3"/>
  <c r="I155" i="16" s="1"/>
  <c r="N83" i="3"/>
  <c r="J155" i="16" s="1"/>
  <c r="O83" i="3"/>
  <c r="K155" i="16" s="1"/>
  <c r="P83" i="3"/>
  <c r="L155" i="16" s="1"/>
  <c r="Q83" i="3"/>
  <c r="M155" i="16" s="1"/>
  <c r="R83" i="3"/>
  <c r="N155" i="16" s="1"/>
  <c r="I83" i="3"/>
  <c r="E155" i="16" s="1"/>
  <c r="B95" i="3"/>
  <c r="B89" i="3"/>
  <c r="B83" i="3"/>
  <c r="F168" i="16"/>
  <c r="E182" i="16"/>
  <c r="F182" i="16" s="1"/>
  <c r="G182" i="16" s="1"/>
  <c r="H182" i="16" s="1"/>
  <c r="I182" i="16" s="1"/>
  <c r="J182" i="16" s="1"/>
  <c r="K182" i="16" s="1"/>
  <c r="L182" i="16" s="1"/>
  <c r="M182" i="16" s="1"/>
  <c r="N182" i="16" s="1"/>
  <c r="I150" i="16"/>
  <c r="J150" i="16" s="1"/>
  <c r="F150" i="16"/>
  <c r="G150" i="16" s="1"/>
  <c r="J19" i="20" s="1"/>
  <c r="J129" i="3"/>
  <c r="F104" i="16" s="1"/>
  <c r="K129" i="3"/>
  <c r="G104" i="16" s="1"/>
  <c r="L129" i="3"/>
  <c r="H104" i="16" s="1"/>
  <c r="M129" i="3"/>
  <c r="I104" i="16" s="1"/>
  <c r="N129" i="3"/>
  <c r="J104" i="16" s="1"/>
  <c r="O129" i="3"/>
  <c r="K104" i="16" s="1"/>
  <c r="P129" i="3"/>
  <c r="L104" i="16" s="1"/>
  <c r="Q129" i="3"/>
  <c r="M104" i="16" s="1"/>
  <c r="R129" i="3"/>
  <c r="N104" i="16" s="1"/>
  <c r="I129" i="3"/>
  <c r="E104" i="16" s="1"/>
  <c r="J123" i="3"/>
  <c r="F100" i="16" s="1"/>
  <c r="K123" i="3"/>
  <c r="G100" i="16" s="1"/>
  <c r="L123" i="3"/>
  <c r="H100" i="16" s="1"/>
  <c r="M123" i="3"/>
  <c r="I100" i="16" s="1"/>
  <c r="N123" i="3"/>
  <c r="J100" i="16" s="1"/>
  <c r="O123" i="3"/>
  <c r="K100" i="16" s="1"/>
  <c r="P123" i="3"/>
  <c r="L100" i="16" s="1"/>
  <c r="Q123" i="3"/>
  <c r="M100" i="16" s="1"/>
  <c r="R123" i="3"/>
  <c r="N100" i="16" s="1"/>
  <c r="I123" i="3"/>
  <c r="E100" i="16" s="1"/>
  <c r="B129" i="3"/>
  <c r="B123" i="3"/>
  <c r="E51" i="16"/>
  <c r="D835" i="17"/>
  <c r="C835" i="17"/>
  <c r="D757" i="17"/>
  <c r="C72" i="20"/>
  <c r="C71" i="20"/>
  <c r="C5" i="20"/>
  <c r="C73" i="20"/>
  <c r="K19" i="20"/>
  <c r="L19" i="20"/>
  <c r="O19" i="20"/>
  <c r="P19" i="20"/>
  <c r="Q19" i="20"/>
  <c r="H19" i="20"/>
  <c r="I19" i="20"/>
  <c r="E5" i="5"/>
  <c r="F5" i="5"/>
  <c r="C40" i="4"/>
  <c r="D40" i="4"/>
  <c r="E40" i="4"/>
  <c r="F40" i="4"/>
  <c r="G40" i="4"/>
  <c r="H40" i="4"/>
  <c r="I40" i="4"/>
  <c r="J40" i="4"/>
  <c r="K40" i="4"/>
  <c r="L40" i="4"/>
  <c r="J137" i="3"/>
  <c r="K137" i="3"/>
  <c r="L137" i="3"/>
  <c r="N137" i="3"/>
  <c r="O137" i="3"/>
  <c r="P137" i="3"/>
  <c r="Q137" i="3"/>
  <c r="I137" i="3"/>
  <c r="B137" i="3"/>
  <c r="M781" i="17"/>
  <c r="M783" i="17" s="1"/>
  <c r="H9" i="25"/>
  <c r="AC9" i="25" s="1"/>
  <c r="C47" i="5" s="1"/>
  <c r="H8" i="25"/>
  <c r="AD8" i="25" s="1"/>
  <c r="C76" i="27" s="1"/>
  <c r="G28" i="13"/>
  <c r="F29" i="13"/>
  <c r="F11" i="13" s="1"/>
  <c r="F28" i="13"/>
  <c r="C21" i="13"/>
  <c r="C22" i="13"/>
  <c r="AC8" i="25"/>
  <c r="B17" i="3"/>
  <c r="C9" i="10"/>
  <c r="B23" i="25"/>
  <c r="AG8" i="25"/>
  <c r="D76" i="27" s="1"/>
  <c r="AH8" i="25"/>
  <c r="AG9" i="25"/>
  <c r="D77" i="27" s="1"/>
  <c r="AH9" i="25"/>
  <c r="AE9" i="25"/>
  <c r="AE8" i="25"/>
  <c r="AD9" i="25"/>
  <c r="C77" i="27" s="1"/>
  <c r="AA9" i="25"/>
  <c r="Z9" i="25"/>
  <c r="AB9" i="25"/>
  <c r="AA8" i="25"/>
  <c r="AB8" i="25"/>
  <c r="Z8" i="25"/>
  <c r="AG5" i="25"/>
  <c r="AD5" i="25"/>
  <c r="V9" i="25"/>
  <c r="AF9" i="25" s="1"/>
  <c r="V8" i="25"/>
  <c r="AF8" i="25" s="1"/>
  <c r="U9" i="25"/>
  <c r="U8" i="25"/>
  <c r="T9" i="25"/>
  <c r="T8" i="25"/>
  <c r="S9" i="25"/>
  <c r="S8" i="25"/>
  <c r="AA5" i="25"/>
  <c r="W5" i="25"/>
  <c r="T5" i="25"/>
  <c r="O9" i="25"/>
  <c r="O8" i="25"/>
  <c r="N9" i="25"/>
  <c r="M9" i="25"/>
  <c r="Q5" i="25"/>
  <c r="N5" i="25"/>
  <c r="K5" i="25"/>
  <c r="L5" i="25"/>
  <c r="G50" i="13"/>
  <c r="G14" i="13" s="1"/>
  <c r="F50" i="13"/>
  <c r="F14" i="13" s="1"/>
  <c r="E50" i="13"/>
  <c r="E14" i="13" s="1"/>
  <c r="D50" i="13"/>
  <c r="D14" i="13" s="1"/>
  <c r="C50" i="13"/>
  <c r="C14" i="13" s="1"/>
  <c r="G49" i="13"/>
  <c r="G8" i="13" s="1"/>
  <c r="F49" i="13"/>
  <c r="F8" i="13" s="1"/>
  <c r="E49" i="13"/>
  <c r="E8" i="13" s="1"/>
  <c r="D49" i="13"/>
  <c r="D8" i="13" s="1"/>
  <c r="C49" i="13"/>
  <c r="C8" i="13" s="1"/>
  <c r="G43" i="13"/>
  <c r="G13" i="13" s="1"/>
  <c r="F43" i="13"/>
  <c r="F13" i="13" s="1"/>
  <c r="E43" i="13"/>
  <c r="E13" i="13" s="1"/>
  <c r="D43" i="13"/>
  <c r="D13" i="13" s="1"/>
  <c r="C43" i="13"/>
  <c r="C13" i="13" s="1"/>
  <c r="G42" i="13"/>
  <c r="G7" i="13" s="1"/>
  <c r="F42" i="13"/>
  <c r="F7" i="13" s="1"/>
  <c r="E42" i="13"/>
  <c r="E7" i="13" s="1"/>
  <c r="D42" i="13"/>
  <c r="D7" i="13" s="1"/>
  <c r="C42" i="13"/>
  <c r="C7" i="13" s="1"/>
  <c r="G36" i="13"/>
  <c r="G12" i="13" s="1"/>
  <c r="F36" i="13"/>
  <c r="F12" i="13" s="1"/>
  <c r="E36" i="13"/>
  <c r="E12" i="13" s="1"/>
  <c r="D36" i="13"/>
  <c r="D12" i="13" s="1"/>
  <c r="C36" i="13"/>
  <c r="C12" i="13" s="1"/>
  <c r="G35" i="13"/>
  <c r="G6" i="13" s="1"/>
  <c r="F35" i="13"/>
  <c r="F6" i="13" s="1"/>
  <c r="E35" i="13"/>
  <c r="E6" i="13" s="1"/>
  <c r="D35" i="13"/>
  <c r="D6" i="13" s="1"/>
  <c r="C35" i="13"/>
  <c r="C6" i="13" s="1"/>
  <c r="C28" i="13"/>
  <c r="C5" i="13" s="1"/>
  <c r="G29" i="13"/>
  <c r="G11" i="13" s="1"/>
  <c r="E29" i="13"/>
  <c r="E11" i="13" s="1"/>
  <c r="D29" i="13"/>
  <c r="D11" i="13" s="1"/>
  <c r="C29" i="13"/>
  <c r="C11" i="13" s="1"/>
  <c r="G5" i="13"/>
  <c r="F5" i="13"/>
  <c r="E28" i="13"/>
  <c r="E5" i="13" s="1"/>
  <c r="D28" i="13"/>
  <c r="D5" i="13" s="1"/>
  <c r="D22" i="13"/>
  <c r="D10" i="13" s="1"/>
  <c r="E22" i="13"/>
  <c r="E10" i="13" s="1"/>
  <c r="F22" i="13"/>
  <c r="F10" i="13" s="1"/>
  <c r="G22" i="13"/>
  <c r="G10" i="13" s="1"/>
  <c r="C10" i="13"/>
  <c r="D21" i="13"/>
  <c r="D4" i="13" s="1"/>
  <c r="E21" i="13"/>
  <c r="E4" i="13" s="1"/>
  <c r="F21" i="13"/>
  <c r="F4" i="13" s="1"/>
  <c r="G21" i="13"/>
  <c r="G4" i="13" s="1"/>
  <c r="C4" i="13"/>
  <c r="C42" i="5"/>
  <c r="M7" i="24"/>
  <c r="E9" i="24"/>
  <c r="D17" i="23"/>
  <c r="I70" i="23"/>
  <c r="N7" i="24"/>
  <c r="O7" i="24"/>
  <c r="P7" i="24"/>
  <c r="Q7" i="24"/>
  <c r="D15" i="24"/>
  <c r="G15" i="24"/>
  <c r="G17" i="24"/>
  <c r="D18" i="24"/>
  <c r="G18" i="24"/>
  <c r="D13" i="23"/>
  <c r="G38" i="23"/>
  <c r="I71" i="23"/>
  <c r="I72" i="23"/>
  <c r="I73" i="23"/>
  <c r="I74" i="23"/>
  <c r="I75" i="23"/>
  <c r="J79" i="23"/>
  <c r="I79" i="23"/>
  <c r="H79" i="23"/>
  <c r="J78" i="23"/>
  <c r="I78" i="23"/>
  <c r="H78" i="23"/>
  <c r="M75" i="23"/>
  <c r="M74" i="23"/>
  <c r="M73" i="23"/>
  <c r="M72" i="23"/>
  <c r="M71" i="23"/>
  <c r="M70" i="23"/>
  <c r="G34" i="23"/>
  <c r="J61" i="23"/>
  <c r="I61" i="23"/>
  <c r="H61" i="23"/>
  <c r="J60" i="23"/>
  <c r="I60" i="23"/>
  <c r="H60" i="23"/>
  <c r="M57" i="23"/>
  <c r="M56" i="23"/>
  <c r="M55" i="23"/>
  <c r="M54" i="23"/>
  <c r="M53" i="23"/>
  <c r="M52" i="23"/>
  <c r="G35" i="23"/>
  <c r="G36" i="23"/>
  <c r="G37" i="23"/>
  <c r="G39" i="23"/>
  <c r="M35" i="23"/>
  <c r="M36" i="23"/>
  <c r="M37" i="23"/>
  <c r="M38" i="23"/>
  <c r="M39" i="23"/>
  <c r="M34" i="23"/>
  <c r="I42" i="23"/>
  <c r="J43" i="23"/>
  <c r="I43" i="23"/>
  <c r="J42" i="23"/>
  <c r="H43" i="23"/>
  <c r="H42" i="23"/>
  <c r="D18" i="23"/>
  <c r="E18" i="23" s="1"/>
  <c r="F18" i="23" s="1"/>
  <c r="D14" i="23"/>
  <c r="E14" i="23" s="1"/>
  <c r="F14" i="23" s="1"/>
  <c r="D92" i="16"/>
  <c r="C92" i="16"/>
  <c r="C12" i="21"/>
  <c r="C11" i="21"/>
  <c r="B11" i="21"/>
  <c r="D99" i="16"/>
  <c r="D103" i="16"/>
  <c r="C103" i="16"/>
  <c r="C99" i="16"/>
  <c r="I103" i="3"/>
  <c r="E86" i="16" s="1"/>
  <c r="K115" i="3"/>
  <c r="J115" i="3"/>
  <c r="I115" i="3"/>
  <c r="B115" i="3"/>
  <c r="R109" i="3"/>
  <c r="N90" i="16" s="1"/>
  <c r="Q109" i="3"/>
  <c r="M90" i="16" s="1"/>
  <c r="P109" i="3"/>
  <c r="L90" i="16" s="1"/>
  <c r="O109" i="3"/>
  <c r="K90" i="16" s="1"/>
  <c r="N109" i="3"/>
  <c r="J90" i="16" s="1"/>
  <c r="M109" i="3"/>
  <c r="I90" i="16" s="1"/>
  <c r="L109" i="3"/>
  <c r="H90" i="16" s="1"/>
  <c r="K109" i="3"/>
  <c r="G90" i="16" s="1"/>
  <c r="I109" i="3"/>
  <c r="E90" i="16" s="1"/>
  <c r="B109" i="3"/>
  <c r="J103" i="3"/>
  <c r="F86" i="16" s="1"/>
  <c r="B103" i="3"/>
  <c r="D84" i="16"/>
  <c r="D88" i="16"/>
  <c r="C88" i="16"/>
  <c r="C84" i="16"/>
  <c r="D241" i="16"/>
  <c r="C241" i="16"/>
  <c r="D237" i="16"/>
  <c r="C237" i="16"/>
  <c r="D14" i="4"/>
  <c r="E14" i="4"/>
  <c r="F14" i="4"/>
  <c r="G14" i="4"/>
  <c r="H14" i="4"/>
  <c r="I14" i="4"/>
  <c r="J14" i="4"/>
  <c r="K14" i="4"/>
  <c r="L14" i="4"/>
  <c r="D10" i="4"/>
  <c r="E10" i="4"/>
  <c r="F10" i="4"/>
  <c r="G10" i="4"/>
  <c r="H10" i="4"/>
  <c r="I10" i="4"/>
  <c r="J10" i="4"/>
  <c r="K10" i="4"/>
  <c r="L10" i="4"/>
  <c r="C14" i="4"/>
  <c r="C10" i="4"/>
  <c r="D8" i="4"/>
  <c r="E8" i="4"/>
  <c r="F8" i="4"/>
  <c r="G8" i="4"/>
  <c r="H8" i="4"/>
  <c r="I8" i="4"/>
  <c r="J8" i="4"/>
  <c r="J9" i="4" s="1"/>
  <c r="K8" i="4"/>
  <c r="L8" i="4"/>
  <c r="C8" i="4"/>
  <c r="F144" i="16"/>
  <c r="I75" i="3"/>
  <c r="B144" i="3"/>
  <c r="D7" i="3"/>
  <c r="C7" i="16"/>
  <c r="H20" i="20"/>
  <c r="H21" i="20"/>
  <c r="D5" i="19"/>
  <c r="C29" i="4"/>
  <c r="D50" i="16"/>
  <c r="C50" i="16"/>
  <c r="H854" i="17"/>
  <c r="J854" i="17"/>
  <c r="K854" i="17"/>
  <c r="L854" i="17"/>
  <c r="N100" i="4"/>
  <c r="O100" i="4"/>
  <c r="P100" i="4"/>
  <c r="Q100" i="4"/>
  <c r="R100" i="4"/>
  <c r="S100" i="4"/>
  <c r="T100" i="4"/>
  <c r="U100" i="4"/>
  <c r="V100" i="4"/>
  <c r="D74" i="4"/>
  <c r="E74" i="4"/>
  <c r="F74" i="4"/>
  <c r="G74" i="4"/>
  <c r="H74" i="4"/>
  <c r="I74" i="4"/>
  <c r="J74" i="4"/>
  <c r="K74" i="4"/>
  <c r="L74" i="4"/>
  <c r="D75" i="4"/>
  <c r="E75" i="4"/>
  <c r="F75" i="4"/>
  <c r="G75" i="4"/>
  <c r="H75" i="4"/>
  <c r="I75" i="4"/>
  <c r="J75" i="4"/>
  <c r="K75" i="4"/>
  <c r="L75" i="4"/>
  <c r="D76" i="4"/>
  <c r="E76" i="4"/>
  <c r="F76" i="4"/>
  <c r="G76" i="4"/>
  <c r="H76" i="4"/>
  <c r="I76" i="4"/>
  <c r="J76" i="4"/>
  <c r="K76" i="4"/>
  <c r="L76" i="4"/>
  <c r="D77" i="4"/>
  <c r="E77" i="4"/>
  <c r="F77" i="4"/>
  <c r="G77" i="4"/>
  <c r="H77" i="4"/>
  <c r="I77" i="4"/>
  <c r="J77" i="4"/>
  <c r="K77" i="4"/>
  <c r="L77" i="4"/>
  <c r="D78" i="4"/>
  <c r="E78" i="4"/>
  <c r="F78" i="4"/>
  <c r="G78" i="4"/>
  <c r="H78" i="4"/>
  <c r="I78" i="4"/>
  <c r="J78" i="4"/>
  <c r="K78" i="4"/>
  <c r="L78" i="4"/>
  <c r="D79" i="4"/>
  <c r="E79" i="4"/>
  <c r="F79" i="4"/>
  <c r="G79" i="4"/>
  <c r="H79" i="4"/>
  <c r="I79" i="4"/>
  <c r="J79" i="4"/>
  <c r="K79" i="4"/>
  <c r="L79" i="4"/>
  <c r="C75" i="4"/>
  <c r="C76" i="4"/>
  <c r="C77" i="4"/>
  <c r="C78" i="4"/>
  <c r="C79" i="4"/>
  <c r="C74" i="4"/>
  <c r="D66" i="4"/>
  <c r="E66" i="4"/>
  <c r="F66" i="4"/>
  <c r="G66" i="4"/>
  <c r="H66" i="4"/>
  <c r="I66" i="4"/>
  <c r="J66" i="4"/>
  <c r="K66" i="4"/>
  <c r="L66" i="4"/>
  <c r="D67" i="4"/>
  <c r="E67" i="4"/>
  <c r="F67" i="4"/>
  <c r="G67" i="4"/>
  <c r="H67" i="4"/>
  <c r="I67" i="4"/>
  <c r="J67" i="4"/>
  <c r="K67" i="4"/>
  <c r="L67" i="4"/>
  <c r="D68" i="4"/>
  <c r="E68" i="4"/>
  <c r="F68" i="4"/>
  <c r="G68" i="4"/>
  <c r="H68" i="4"/>
  <c r="I68" i="4"/>
  <c r="J68" i="4"/>
  <c r="K68" i="4"/>
  <c r="L68" i="4"/>
  <c r="D69" i="4"/>
  <c r="E69" i="4"/>
  <c r="F69" i="4"/>
  <c r="G69" i="4"/>
  <c r="H69" i="4"/>
  <c r="I69" i="4"/>
  <c r="J69" i="4"/>
  <c r="K69" i="4"/>
  <c r="L69" i="4"/>
  <c r="D70" i="4"/>
  <c r="E70" i="4"/>
  <c r="F70" i="4"/>
  <c r="G70" i="4"/>
  <c r="H70" i="4"/>
  <c r="I70" i="4"/>
  <c r="J70" i="4"/>
  <c r="K70" i="4"/>
  <c r="L70" i="4"/>
  <c r="C67" i="4"/>
  <c r="C68" i="4"/>
  <c r="C69" i="4"/>
  <c r="C70" i="4"/>
  <c r="C66" i="4"/>
  <c r="D65" i="4"/>
  <c r="E65" i="4"/>
  <c r="F65" i="4"/>
  <c r="G65" i="4"/>
  <c r="H65" i="4"/>
  <c r="I65" i="4"/>
  <c r="J65" i="4"/>
  <c r="K65" i="4"/>
  <c r="L65" i="4"/>
  <c r="C65" i="4"/>
  <c r="D64" i="4"/>
  <c r="E64" i="4"/>
  <c r="F64" i="4"/>
  <c r="G64" i="4"/>
  <c r="H64" i="4"/>
  <c r="I64" i="4"/>
  <c r="J64" i="4"/>
  <c r="K64" i="4"/>
  <c r="L64" i="4"/>
  <c r="C64" i="4"/>
  <c r="D63" i="4"/>
  <c r="E63" i="4"/>
  <c r="F63" i="4"/>
  <c r="G63" i="4"/>
  <c r="H63" i="4"/>
  <c r="I63" i="4"/>
  <c r="J63" i="4"/>
  <c r="K63" i="4"/>
  <c r="L63" i="4"/>
  <c r="C63" i="4"/>
  <c r="C61" i="2"/>
  <c r="D56" i="4"/>
  <c r="E56" i="4"/>
  <c r="F56" i="4"/>
  <c r="G56" i="4"/>
  <c r="H56" i="4"/>
  <c r="I56" i="4"/>
  <c r="J56" i="4"/>
  <c r="K56" i="4"/>
  <c r="L56" i="4"/>
  <c r="C56" i="4"/>
  <c r="D55" i="4"/>
  <c r="E55" i="4"/>
  <c r="F55" i="4"/>
  <c r="G55" i="4"/>
  <c r="H55" i="4"/>
  <c r="I55" i="4"/>
  <c r="J55" i="4"/>
  <c r="K55" i="4"/>
  <c r="L55" i="4"/>
  <c r="C55" i="4"/>
  <c r="D54" i="4"/>
  <c r="E54" i="4"/>
  <c r="F54" i="4"/>
  <c r="G54" i="4"/>
  <c r="H54" i="4"/>
  <c r="I54" i="4"/>
  <c r="J54" i="4"/>
  <c r="K54" i="4"/>
  <c r="L54" i="4"/>
  <c r="C54" i="4"/>
  <c r="D53" i="4"/>
  <c r="E53" i="4"/>
  <c r="F53" i="4"/>
  <c r="G53" i="4"/>
  <c r="H53" i="4"/>
  <c r="I53" i="4"/>
  <c r="J53" i="4"/>
  <c r="K53" i="4"/>
  <c r="L53" i="4"/>
  <c r="C53" i="4"/>
  <c r="D48" i="4"/>
  <c r="E48" i="4"/>
  <c r="F48" i="4"/>
  <c r="G48" i="4"/>
  <c r="H48" i="4"/>
  <c r="I48" i="4"/>
  <c r="J48" i="4"/>
  <c r="K48" i="4"/>
  <c r="L48" i="4"/>
  <c r="C48" i="4"/>
  <c r="D49" i="4"/>
  <c r="E49" i="4"/>
  <c r="F49" i="4"/>
  <c r="G49" i="4"/>
  <c r="H49" i="4"/>
  <c r="I49" i="4"/>
  <c r="J49" i="4"/>
  <c r="K49" i="4"/>
  <c r="L49" i="4"/>
  <c r="C49" i="4"/>
  <c r="D47" i="4"/>
  <c r="E47" i="4"/>
  <c r="F47" i="4"/>
  <c r="G47" i="4"/>
  <c r="H47" i="4"/>
  <c r="I47" i="4"/>
  <c r="J47" i="4"/>
  <c r="K47" i="4"/>
  <c r="L47" i="4"/>
  <c r="C47" i="4"/>
  <c r="D46" i="4"/>
  <c r="E46" i="4"/>
  <c r="F46" i="4"/>
  <c r="G46" i="4"/>
  <c r="H46" i="4"/>
  <c r="I46" i="4"/>
  <c r="J46" i="4"/>
  <c r="K46" i="4"/>
  <c r="L46" i="4"/>
  <c r="C35" i="5" s="1"/>
  <c r="C43" i="27" s="1"/>
  <c r="C46" i="4"/>
  <c r="D43" i="4"/>
  <c r="E43" i="4"/>
  <c r="F43" i="4"/>
  <c r="G43" i="4"/>
  <c r="H43" i="4"/>
  <c r="I43" i="4"/>
  <c r="J43" i="4"/>
  <c r="K43" i="4"/>
  <c r="L43" i="4"/>
  <c r="C37" i="5" s="1"/>
  <c r="C44" i="27" s="1"/>
  <c r="C43" i="4"/>
  <c r="D41" i="4"/>
  <c r="E41" i="4"/>
  <c r="F41" i="4"/>
  <c r="G41" i="4"/>
  <c r="H41" i="4"/>
  <c r="I41" i="4"/>
  <c r="J41" i="4"/>
  <c r="K41" i="4"/>
  <c r="L41" i="4"/>
  <c r="C41" i="4"/>
  <c r="D33" i="4"/>
  <c r="E33" i="4"/>
  <c r="F33" i="4"/>
  <c r="G33" i="4"/>
  <c r="H33" i="4"/>
  <c r="I33" i="4"/>
  <c r="J33" i="4"/>
  <c r="K33" i="4"/>
  <c r="L33" i="4"/>
  <c r="C33" i="4"/>
  <c r="D32" i="4"/>
  <c r="E32" i="4"/>
  <c r="F32" i="4"/>
  <c r="G32" i="4"/>
  <c r="H32" i="4"/>
  <c r="I32" i="4"/>
  <c r="J32" i="4"/>
  <c r="K32" i="4"/>
  <c r="L32" i="4"/>
  <c r="C32" i="4"/>
  <c r="D34" i="2"/>
  <c r="E34" i="2"/>
  <c r="F34" i="2"/>
  <c r="G34" i="2"/>
  <c r="H34" i="2"/>
  <c r="I34" i="2"/>
  <c r="J34" i="2"/>
  <c r="K34" i="2"/>
  <c r="L34" i="2"/>
  <c r="C34" i="2"/>
  <c r="D29" i="4"/>
  <c r="E29" i="4"/>
  <c r="F29" i="4"/>
  <c r="G29" i="4"/>
  <c r="H29" i="4"/>
  <c r="I29" i="4"/>
  <c r="J29" i="4"/>
  <c r="K29" i="4"/>
  <c r="L29" i="4"/>
  <c r="E224" i="16"/>
  <c r="D25" i="4"/>
  <c r="E25" i="4"/>
  <c r="F25" i="4"/>
  <c r="G25" i="4"/>
  <c r="H25" i="4"/>
  <c r="I25" i="4"/>
  <c r="J25" i="4"/>
  <c r="K25" i="4"/>
  <c r="L25" i="4"/>
  <c r="C25" i="4"/>
  <c r="D24" i="4"/>
  <c r="E24" i="4"/>
  <c r="F24" i="4"/>
  <c r="G24" i="4"/>
  <c r="H24" i="4"/>
  <c r="I24" i="4"/>
  <c r="J24" i="4"/>
  <c r="K24" i="4"/>
  <c r="L24" i="4"/>
  <c r="C24" i="4"/>
  <c r="D23" i="4"/>
  <c r="E23" i="4"/>
  <c r="F23" i="4"/>
  <c r="G23" i="4"/>
  <c r="H23" i="4"/>
  <c r="I23" i="4"/>
  <c r="J23" i="4"/>
  <c r="K23" i="4"/>
  <c r="L23" i="4"/>
  <c r="C23" i="4"/>
  <c r="D19" i="4"/>
  <c r="E19" i="4"/>
  <c r="F19" i="4"/>
  <c r="G19" i="4"/>
  <c r="H19" i="4"/>
  <c r="I19" i="4"/>
  <c r="J19" i="4"/>
  <c r="K19" i="4"/>
  <c r="L19" i="4"/>
  <c r="C19" i="4"/>
  <c r="D188" i="16"/>
  <c r="D193" i="16" s="1"/>
  <c r="C188" i="16"/>
  <c r="D181" i="16"/>
  <c r="C181" i="16"/>
  <c r="D167" i="16"/>
  <c r="C167" i="16"/>
  <c r="D166" i="16"/>
  <c r="D148" i="16" s="1"/>
  <c r="C166" i="16"/>
  <c r="C148" i="16" s="1"/>
  <c r="D162" i="16"/>
  <c r="C162" i="16"/>
  <c r="D158" i="16"/>
  <c r="C158" i="16"/>
  <c r="D154" i="16"/>
  <c r="C154" i="16"/>
  <c r="D149" i="16"/>
  <c r="D151" i="16" s="1"/>
  <c r="C149" i="16"/>
  <c r="D143" i="16"/>
  <c r="C143" i="16"/>
  <c r="E132" i="16"/>
  <c r="D117" i="16"/>
  <c r="B118" i="16"/>
  <c r="D79" i="16"/>
  <c r="C79" i="16"/>
  <c r="D75" i="16"/>
  <c r="C75" i="16"/>
  <c r="D71" i="16"/>
  <c r="C71" i="16"/>
  <c r="D67" i="16"/>
  <c r="C67" i="16"/>
  <c r="D63" i="16"/>
  <c r="C63" i="16"/>
  <c r="D59" i="16"/>
  <c r="C59" i="16"/>
  <c r="I45" i="3"/>
  <c r="C29" i="16"/>
  <c r="D37" i="16"/>
  <c r="C37" i="16"/>
  <c r="D970" i="17"/>
  <c r="E965" i="17"/>
  <c r="F965" i="17"/>
  <c r="G965" i="17"/>
  <c r="H965" i="17"/>
  <c r="I965" i="17"/>
  <c r="J965" i="17"/>
  <c r="K965" i="17"/>
  <c r="L965" i="17"/>
  <c r="M965" i="17"/>
  <c r="D965" i="17"/>
  <c r="E932" i="17"/>
  <c r="F932" i="17"/>
  <c r="G932" i="17"/>
  <c r="H932" i="17"/>
  <c r="I932" i="17"/>
  <c r="J932" i="17"/>
  <c r="K932" i="17"/>
  <c r="L932" i="17"/>
  <c r="M932" i="17"/>
  <c r="D932" i="17"/>
  <c r="E930" i="17"/>
  <c r="F930" i="17"/>
  <c r="G930" i="17"/>
  <c r="H930" i="17"/>
  <c r="I930" i="17"/>
  <c r="J930" i="17"/>
  <c r="K930" i="17"/>
  <c r="L930" i="17"/>
  <c r="M930" i="17"/>
  <c r="D930" i="17"/>
  <c r="D911" i="17"/>
  <c r="C911" i="17"/>
  <c r="D910" i="17"/>
  <c r="C910" i="17"/>
  <c r="E879" i="17"/>
  <c r="F879" i="17"/>
  <c r="G879" i="17"/>
  <c r="H879" i="17"/>
  <c r="I879" i="17"/>
  <c r="J879" i="17"/>
  <c r="K879" i="17"/>
  <c r="L879" i="17"/>
  <c r="M879" i="17"/>
  <c r="D879" i="17"/>
  <c r="D902" i="17"/>
  <c r="D901" i="17"/>
  <c r="E876" i="17"/>
  <c r="F876" i="17"/>
  <c r="G876" i="17"/>
  <c r="H876" i="17"/>
  <c r="I876" i="17"/>
  <c r="J876" i="17"/>
  <c r="J880" i="17" s="1"/>
  <c r="K876" i="17"/>
  <c r="L876" i="17"/>
  <c r="M876" i="17"/>
  <c r="D876" i="17"/>
  <c r="E852" i="17"/>
  <c r="E859" i="17" s="1"/>
  <c r="F852" i="17"/>
  <c r="F859" i="17" s="1"/>
  <c r="G852" i="17"/>
  <c r="G859" i="17" s="1"/>
  <c r="H852" i="17"/>
  <c r="H859" i="17" s="1"/>
  <c r="I852" i="17"/>
  <c r="I859" i="17" s="1"/>
  <c r="J852" i="17"/>
  <c r="J859" i="17" s="1"/>
  <c r="K852" i="17"/>
  <c r="K859" i="17" s="1"/>
  <c r="L852" i="17"/>
  <c r="L859" i="17" s="1"/>
  <c r="D852" i="17"/>
  <c r="D859" i="17" s="1"/>
  <c r="E848" i="17"/>
  <c r="F848" i="17"/>
  <c r="G848" i="17"/>
  <c r="H848" i="17"/>
  <c r="I848" i="17"/>
  <c r="J848" i="17"/>
  <c r="K848" i="17"/>
  <c r="L848" i="17"/>
  <c r="D848" i="17"/>
  <c r="D834" i="17"/>
  <c r="C834" i="17"/>
  <c r="E825" i="17"/>
  <c r="F825" i="17"/>
  <c r="G825" i="17"/>
  <c r="H825" i="17"/>
  <c r="I825" i="17"/>
  <c r="J825" i="17"/>
  <c r="K825" i="17"/>
  <c r="L825" i="17"/>
  <c r="M825" i="17"/>
  <c r="D825" i="17"/>
  <c r="D810" i="17"/>
  <c r="C810" i="17"/>
  <c r="D809" i="17"/>
  <c r="C809" i="17"/>
  <c r="E781" i="17"/>
  <c r="E783" i="17" s="1"/>
  <c r="F781" i="17"/>
  <c r="G781" i="17"/>
  <c r="H781" i="17"/>
  <c r="I781" i="17"/>
  <c r="J781" i="17"/>
  <c r="K781" i="17"/>
  <c r="L781" i="17"/>
  <c r="L783" i="17" s="1"/>
  <c r="D781" i="17"/>
  <c r="D783" i="17" s="1"/>
  <c r="E773" i="17"/>
  <c r="F773" i="17"/>
  <c r="G773" i="17"/>
  <c r="H773" i="17"/>
  <c r="I773" i="17"/>
  <c r="J773" i="17"/>
  <c r="K773" i="17"/>
  <c r="L773" i="17"/>
  <c r="M773" i="17"/>
  <c r="D773" i="17"/>
  <c r="D9" i="2"/>
  <c r="E761" i="17"/>
  <c r="F761" i="17"/>
  <c r="G761" i="17"/>
  <c r="H761" i="17"/>
  <c r="I761" i="17"/>
  <c r="J761" i="17"/>
  <c r="K761" i="17"/>
  <c r="L761" i="17"/>
  <c r="M761" i="17"/>
  <c r="D761" i="17"/>
  <c r="E752" i="17"/>
  <c r="E755" i="17" s="1"/>
  <c r="F752" i="17"/>
  <c r="F755" i="17" s="1"/>
  <c r="G752" i="17"/>
  <c r="G755" i="17" s="1"/>
  <c r="H752" i="17"/>
  <c r="H755" i="17" s="1"/>
  <c r="I752" i="17"/>
  <c r="I755" i="17" s="1"/>
  <c r="J752" i="17"/>
  <c r="J755" i="17" s="1"/>
  <c r="K752" i="17"/>
  <c r="K755" i="17" s="1"/>
  <c r="L752" i="17"/>
  <c r="L755" i="17" s="1"/>
  <c r="M752" i="17"/>
  <c r="M755" i="17" s="1"/>
  <c r="D752" i="17"/>
  <c r="D755" i="17" s="1"/>
  <c r="E751" i="17"/>
  <c r="E764" i="17" s="1"/>
  <c r="F751" i="17"/>
  <c r="G751" i="17"/>
  <c r="H751" i="17"/>
  <c r="I751" i="17"/>
  <c r="J751" i="17"/>
  <c r="K751" i="17"/>
  <c r="L751" i="17"/>
  <c r="M751" i="17"/>
  <c r="D751" i="17"/>
  <c r="D764" i="17" s="1"/>
  <c r="I719" i="17"/>
  <c r="D590" i="17"/>
  <c r="C590" i="17"/>
  <c r="P562" i="17"/>
  <c r="O562" i="17"/>
  <c r="E564" i="17"/>
  <c r="F564" i="17"/>
  <c r="G564" i="17"/>
  <c r="H564" i="17"/>
  <c r="I564" i="17"/>
  <c r="J564" i="17"/>
  <c r="K564" i="17"/>
  <c r="L564" i="17"/>
  <c r="M564" i="17"/>
  <c r="D564" i="17"/>
  <c r="E560" i="17"/>
  <c r="D459" i="17"/>
  <c r="C490" i="17"/>
  <c r="D490" i="17"/>
  <c r="E465" i="17"/>
  <c r="F465" i="17"/>
  <c r="G465" i="17"/>
  <c r="H465" i="17"/>
  <c r="I465" i="17"/>
  <c r="J465" i="17"/>
  <c r="K465" i="17"/>
  <c r="L465" i="17"/>
  <c r="M465" i="17"/>
  <c r="P457" i="17"/>
  <c r="O457" i="17"/>
  <c r="E459" i="17"/>
  <c r="F459" i="17"/>
  <c r="G459" i="17"/>
  <c r="H459" i="17"/>
  <c r="I459" i="17"/>
  <c r="J459" i="17"/>
  <c r="K459" i="17"/>
  <c r="L459" i="17"/>
  <c r="M459" i="17"/>
  <c r="E455" i="17"/>
  <c r="D442" i="17"/>
  <c r="L442" i="17"/>
  <c r="M442" i="17"/>
  <c r="J442" i="17"/>
  <c r="G442" i="17"/>
  <c r="F442" i="17"/>
  <c r="E442" i="17"/>
  <c r="E444" i="17"/>
  <c r="H442" i="17"/>
  <c r="I442" i="17"/>
  <c r="K442" i="17"/>
  <c r="E435" i="17"/>
  <c r="D411" i="17"/>
  <c r="C411" i="17"/>
  <c r="E400" i="17"/>
  <c r="F400" i="17"/>
  <c r="G400" i="17"/>
  <c r="H400" i="17"/>
  <c r="I400" i="17"/>
  <c r="J400" i="17"/>
  <c r="K400" i="17"/>
  <c r="L400" i="17"/>
  <c r="M400" i="17"/>
  <c r="D400" i="17"/>
  <c r="E397" i="17"/>
  <c r="F397" i="17"/>
  <c r="G397" i="17"/>
  <c r="H397" i="17"/>
  <c r="I397" i="17"/>
  <c r="J397" i="17"/>
  <c r="K397" i="17"/>
  <c r="L397" i="17"/>
  <c r="M397" i="17"/>
  <c r="D397" i="17"/>
  <c r="E396" i="17"/>
  <c r="R15" i="3"/>
  <c r="I15" i="3"/>
  <c r="R16" i="3"/>
  <c r="I16" i="3"/>
  <c r="J24" i="3"/>
  <c r="K24" i="3"/>
  <c r="L24" i="3"/>
  <c r="M24" i="3"/>
  <c r="N24" i="3"/>
  <c r="O24" i="3"/>
  <c r="P24" i="3"/>
  <c r="Q24" i="3"/>
  <c r="R24" i="3"/>
  <c r="J23" i="3"/>
  <c r="K23" i="3"/>
  <c r="L23" i="3"/>
  <c r="M23" i="3"/>
  <c r="N23" i="3"/>
  <c r="O23" i="3"/>
  <c r="P23" i="3"/>
  <c r="Q23" i="3"/>
  <c r="R23" i="3"/>
  <c r="I24" i="3"/>
  <c r="I23" i="3"/>
  <c r="J75" i="3"/>
  <c r="K69" i="3"/>
  <c r="L69" i="3"/>
  <c r="M69" i="3"/>
  <c r="N69" i="3"/>
  <c r="O69" i="3"/>
  <c r="P69" i="3"/>
  <c r="Q69" i="3"/>
  <c r="R69" i="3"/>
  <c r="I69" i="3"/>
  <c r="J63" i="3"/>
  <c r="I63" i="3"/>
  <c r="J57" i="3"/>
  <c r="K57" i="3"/>
  <c r="L57" i="3"/>
  <c r="M57" i="3"/>
  <c r="N57" i="3"/>
  <c r="O57" i="3"/>
  <c r="P57" i="3"/>
  <c r="Q57" i="3"/>
  <c r="R57" i="3"/>
  <c r="I57" i="3"/>
  <c r="K51" i="3"/>
  <c r="L51" i="3"/>
  <c r="M51" i="3"/>
  <c r="N51" i="3"/>
  <c r="O51" i="3"/>
  <c r="P51" i="3"/>
  <c r="Q51" i="3"/>
  <c r="R51" i="3"/>
  <c r="I51" i="3"/>
  <c r="J45" i="3"/>
  <c r="K45" i="3"/>
  <c r="L45" i="3"/>
  <c r="M45" i="3"/>
  <c r="N45" i="3"/>
  <c r="O45" i="3"/>
  <c r="P45" i="3"/>
  <c r="Q45" i="3"/>
  <c r="R45" i="3"/>
  <c r="B75" i="3"/>
  <c r="B69" i="3"/>
  <c r="B63" i="3"/>
  <c r="B57" i="3"/>
  <c r="B51" i="3"/>
  <c r="B45" i="3"/>
  <c r="D29" i="16"/>
  <c r="J35" i="3"/>
  <c r="K35" i="3"/>
  <c r="L35" i="3"/>
  <c r="M35" i="3"/>
  <c r="N35" i="3"/>
  <c r="O35" i="3"/>
  <c r="P35" i="3"/>
  <c r="Q35" i="3"/>
  <c r="R35" i="3"/>
  <c r="I35" i="3"/>
  <c r="E31" i="16" s="1"/>
  <c r="B35" i="3"/>
  <c r="D5" i="4"/>
  <c r="I25" i="3"/>
  <c r="I27" i="3" s="1"/>
  <c r="E23" i="16" s="1"/>
  <c r="I17" i="3"/>
  <c r="J25" i="3"/>
  <c r="K25" i="3"/>
  <c r="L25" i="3"/>
  <c r="M25" i="3"/>
  <c r="N25" i="3"/>
  <c r="O25" i="3"/>
  <c r="P25" i="3"/>
  <c r="Q25" i="3"/>
  <c r="R25" i="3"/>
  <c r="B25" i="3"/>
  <c r="R17" i="3"/>
  <c r="F253" i="17"/>
  <c r="D368" i="17"/>
  <c r="C368" i="17"/>
  <c r="E15" i="17"/>
  <c r="E274" i="17"/>
  <c r="G9" i="17"/>
  <c r="D254" i="17"/>
  <c r="D252" i="17"/>
  <c r="E252" i="17"/>
  <c r="F252" i="17"/>
  <c r="D250" i="17"/>
  <c r="E250" i="17"/>
  <c r="E248" i="17"/>
  <c r="F248" i="17"/>
  <c r="L9" i="2"/>
  <c r="K9" i="2"/>
  <c r="L17" i="17"/>
  <c r="E16" i="17"/>
  <c r="F16" i="17"/>
  <c r="G16" i="17"/>
  <c r="H16" i="17"/>
  <c r="I16" i="17"/>
  <c r="J16" i="17"/>
  <c r="K16" i="17"/>
  <c r="L16" i="17"/>
  <c r="M16" i="17"/>
  <c r="D16" i="17"/>
  <c r="C21" i="16"/>
  <c r="D21" i="16"/>
  <c r="C13" i="16"/>
  <c r="D13" i="16"/>
  <c r="D15" i="2"/>
  <c r="E15" i="2"/>
  <c r="F15" i="2"/>
  <c r="G15" i="2"/>
  <c r="H15" i="2"/>
  <c r="I15" i="2"/>
  <c r="J15" i="2"/>
  <c r="K15" i="2"/>
  <c r="L15" i="2"/>
  <c r="C15" i="2"/>
  <c r="E9" i="2"/>
  <c r="F9" i="2"/>
  <c r="G9" i="2"/>
  <c r="H9" i="2"/>
  <c r="D14" i="3" s="1"/>
  <c r="I9" i="2"/>
  <c r="E14" i="3" s="1"/>
  <c r="J9" i="2"/>
  <c r="F14" i="3" s="1"/>
  <c r="C7" i="3"/>
  <c r="D73" i="2"/>
  <c r="E73" i="2"/>
  <c r="F73" i="2"/>
  <c r="G73" i="2"/>
  <c r="H73" i="2"/>
  <c r="I73" i="2"/>
  <c r="J73" i="2"/>
  <c r="K73" i="2"/>
  <c r="L73" i="2"/>
  <c r="C73" i="2"/>
  <c r="D82" i="2"/>
  <c r="E82" i="2"/>
  <c r="F82" i="2"/>
  <c r="G82" i="2"/>
  <c r="H82" i="2"/>
  <c r="I82" i="2"/>
  <c r="J82" i="2"/>
  <c r="K82" i="2"/>
  <c r="L82" i="2"/>
  <c r="C82" i="2"/>
  <c r="D59" i="2"/>
  <c r="E59" i="2"/>
  <c r="F59" i="2"/>
  <c r="G59" i="2"/>
  <c r="H59" i="2"/>
  <c r="I59" i="2"/>
  <c r="J59" i="2"/>
  <c r="K59" i="2"/>
  <c r="L59" i="2"/>
  <c r="C59" i="2"/>
  <c r="D52" i="2"/>
  <c r="E52" i="2"/>
  <c r="F52" i="2"/>
  <c r="G52" i="2"/>
  <c r="H52" i="2"/>
  <c r="I52" i="2"/>
  <c r="J52" i="2"/>
  <c r="K52" i="2"/>
  <c r="L52" i="2"/>
  <c r="C52" i="2"/>
  <c r="D44" i="2"/>
  <c r="E44" i="2"/>
  <c r="F44" i="2"/>
  <c r="G44" i="2"/>
  <c r="H44" i="2"/>
  <c r="I44" i="2"/>
  <c r="J44" i="2"/>
  <c r="K44" i="2"/>
  <c r="L44" i="2"/>
  <c r="L61" i="2" s="1"/>
  <c r="C44" i="2"/>
  <c r="D11" i="2"/>
  <c r="E11" i="2"/>
  <c r="F11" i="2"/>
  <c r="G11" i="2"/>
  <c r="H11" i="2"/>
  <c r="I11" i="2"/>
  <c r="J11" i="2"/>
  <c r="K11" i="2"/>
  <c r="L11" i="2"/>
  <c r="C11" i="2"/>
  <c r="D5" i="2"/>
  <c r="E5" i="2" s="1"/>
  <c r="F5" i="2" s="1"/>
  <c r="G5" i="2" s="1"/>
  <c r="H5" i="2" s="1"/>
  <c r="I5" i="2" s="1"/>
  <c r="J5" i="2" s="1"/>
  <c r="K5" i="2" s="1"/>
  <c r="L5" i="2" s="1"/>
  <c r="C60" i="5" l="1"/>
  <c r="C49" i="27"/>
  <c r="C78" i="27"/>
  <c r="D78" i="27"/>
  <c r="C19" i="25"/>
  <c r="C12" i="28"/>
  <c r="L95" i="3"/>
  <c r="H163" i="16" s="1"/>
  <c r="M93" i="3"/>
  <c r="L87" i="3"/>
  <c r="K89" i="3"/>
  <c r="G159" i="16" s="1"/>
  <c r="K75" i="3"/>
  <c r="L73" i="3"/>
  <c r="J109" i="3"/>
  <c r="F90" i="16" s="1"/>
  <c r="J69" i="3"/>
  <c r="K103" i="3"/>
  <c r="G86" i="16" s="1"/>
  <c r="K63" i="3"/>
  <c r="G72" i="16" s="1"/>
  <c r="L61" i="3"/>
  <c r="M144" i="3"/>
  <c r="I137" i="16" s="1"/>
  <c r="N143" i="3"/>
  <c r="D19" i="23"/>
  <c r="C24" i="21"/>
  <c r="E13" i="23"/>
  <c r="F13" i="23" s="1"/>
  <c r="G168" i="16"/>
  <c r="I21" i="20"/>
  <c r="M19" i="20"/>
  <c r="K150" i="16"/>
  <c r="N19" i="20" s="1"/>
  <c r="J21" i="20"/>
  <c r="H168" i="16"/>
  <c r="G94" i="16"/>
  <c r="F94" i="16"/>
  <c r="E99" i="16"/>
  <c r="E94" i="16"/>
  <c r="E92" i="16" s="1"/>
  <c r="M47" i="4"/>
  <c r="P858" i="17"/>
  <c r="H880" i="17"/>
  <c r="K880" i="17"/>
  <c r="G880" i="17"/>
  <c r="F880" i="17"/>
  <c r="I880" i="17"/>
  <c r="H23" i="20"/>
  <c r="C151" i="16"/>
  <c r="D23" i="16"/>
  <c r="D7" i="23"/>
  <c r="E7" i="23" s="1"/>
  <c r="C55" i="27" s="1"/>
  <c r="D6" i="23"/>
  <c r="L880" i="17"/>
  <c r="E868" i="17"/>
  <c r="E857" i="17"/>
  <c r="F868" i="17"/>
  <c r="F857" i="17"/>
  <c r="G868" i="17"/>
  <c r="G857" i="17"/>
  <c r="H868" i="17"/>
  <c r="H857" i="17"/>
  <c r="I868" i="17"/>
  <c r="I857" i="17"/>
  <c r="J868" i="17"/>
  <c r="J857" i="17"/>
  <c r="K868" i="17"/>
  <c r="K857" i="17"/>
  <c r="L868" i="17"/>
  <c r="L857" i="17"/>
  <c r="D868" i="17"/>
  <c r="D857" i="17"/>
  <c r="P857" i="17" s="1"/>
  <c r="M880" i="17"/>
  <c r="H867" i="17"/>
  <c r="J867" i="17"/>
  <c r="K867" i="17"/>
  <c r="L867" i="17"/>
  <c r="E854" i="17"/>
  <c r="E867" i="17" s="1"/>
  <c r="F854" i="17"/>
  <c r="F867" i="17" s="1"/>
  <c r="G854" i="17"/>
  <c r="G867" i="17" s="1"/>
  <c r="I854" i="17"/>
  <c r="I867" i="17" s="1"/>
  <c r="D854" i="17"/>
  <c r="D867" i="17" s="1"/>
  <c r="F788" i="17"/>
  <c r="F764" i="17"/>
  <c r="G788" i="17"/>
  <c r="G764" i="17"/>
  <c r="H788" i="17"/>
  <c r="H764" i="17"/>
  <c r="I788" i="17"/>
  <c r="I764" i="17"/>
  <c r="J788" i="17"/>
  <c r="J764" i="17"/>
  <c r="K788" i="17"/>
  <c r="K764" i="17"/>
  <c r="L788" i="17"/>
  <c r="L764" i="17"/>
  <c r="M788" i="17"/>
  <c r="M764" i="17"/>
  <c r="C38" i="5"/>
  <c r="F783" i="17"/>
  <c r="G783" i="17"/>
  <c r="H783" i="17"/>
  <c r="I783" i="17"/>
  <c r="J783" i="17"/>
  <c r="K783" i="17"/>
  <c r="E880" i="17"/>
  <c r="E881" i="17" s="1"/>
  <c r="E883" i="17" s="1"/>
  <c r="E788" i="17"/>
  <c r="D403" i="17"/>
  <c r="E8" i="17"/>
  <c r="E7" i="17"/>
  <c r="E6" i="17"/>
  <c r="C28" i="25"/>
  <c r="C55" i="5"/>
  <c r="C27" i="25"/>
  <c r="C54" i="5"/>
  <c r="C26" i="25"/>
  <c r="C53" i="5"/>
  <c r="C25" i="25"/>
  <c r="H11" i="13"/>
  <c r="H13" i="13"/>
  <c r="H7" i="13"/>
  <c r="H12" i="13"/>
  <c r="H6" i="13"/>
  <c r="H14" i="13"/>
  <c r="H8" i="13"/>
  <c r="AF16" i="25"/>
  <c r="AF12" i="25"/>
  <c r="AF11" i="25"/>
  <c r="AF14" i="25"/>
  <c r="AF15" i="25"/>
  <c r="AF13" i="25"/>
  <c r="H5" i="13"/>
  <c r="H4" i="13"/>
  <c r="H10" i="13"/>
  <c r="AC14" i="25"/>
  <c r="C23" i="25" s="1"/>
  <c r="AA11" i="25"/>
  <c r="AB11" i="25"/>
  <c r="AD11" i="25"/>
  <c r="AE11" i="25"/>
  <c r="AG11" i="25"/>
  <c r="AH11" i="25"/>
  <c r="AA12" i="25"/>
  <c r="AD12" i="25"/>
  <c r="AE12" i="25"/>
  <c r="AG12" i="25"/>
  <c r="AH12" i="25"/>
  <c r="AA13" i="25"/>
  <c r="AD13" i="25"/>
  <c r="AE13" i="25"/>
  <c r="AH13" i="25"/>
  <c r="AB14" i="25"/>
  <c r="AD14" i="25"/>
  <c r="AA15" i="25"/>
  <c r="AD15" i="25"/>
  <c r="AH15" i="25"/>
  <c r="AB16" i="25"/>
  <c r="AD16" i="25"/>
  <c r="AH16" i="25"/>
  <c r="Z14" i="25"/>
  <c r="Z13" i="25"/>
  <c r="Z12" i="25"/>
  <c r="AB12" i="25"/>
  <c r="AB13" i="25"/>
  <c r="AG13" i="25"/>
  <c r="AA14" i="25"/>
  <c r="AE14" i="25"/>
  <c r="AG14" i="25"/>
  <c r="AH14" i="25"/>
  <c r="AB15" i="25"/>
  <c r="AE15" i="25"/>
  <c r="AG15" i="25"/>
  <c r="AA16" i="25"/>
  <c r="AE16" i="25"/>
  <c r="AG16" i="25"/>
  <c r="Z16" i="25"/>
  <c r="Z15" i="25"/>
  <c r="Z11" i="25"/>
  <c r="AC11" i="25"/>
  <c r="AC12" i="25"/>
  <c r="AC13" i="25"/>
  <c r="AC15" i="25"/>
  <c r="AC16" i="25"/>
  <c r="AH5" i="25"/>
  <c r="AE5" i="25"/>
  <c r="AB5" i="25"/>
  <c r="X5" i="25"/>
  <c r="Y5" i="25" s="1"/>
  <c r="U5" i="25"/>
  <c r="R5" i="25"/>
  <c r="O5" i="25"/>
  <c r="G14" i="24"/>
  <c r="D17" i="24"/>
  <c r="D14" i="24"/>
  <c r="G42" i="23"/>
  <c r="G45" i="23" a="1"/>
  <c r="I46" i="23" a="1"/>
  <c r="H45" i="23" a="1"/>
  <c r="G43" i="23"/>
  <c r="H46" i="23" a="1"/>
  <c r="J45" i="23" a="1"/>
  <c r="G46" i="23" a="1"/>
  <c r="J46" i="23" a="1"/>
  <c r="I45" i="23" a="1"/>
  <c r="G79" i="23"/>
  <c r="G78" i="23"/>
  <c r="G61" i="23"/>
  <c r="C86" i="20"/>
  <c r="D86" i="20"/>
  <c r="E86" i="20"/>
  <c r="F86" i="20"/>
  <c r="G86" i="20"/>
  <c r="C76" i="20"/>
  <c r="D76" i="20"/>
  <c r="E76" i="20"/>
  <c r="F76" i="20"/>
  <c r="G76" i="20"/>
  <c r="C14" i="20"/>
  <c r="F14" i="20"/>
  <c r="D14" i="20"/>
  <c r="G14" i="20"/>
  <c r="E14" i="20"/>
  <c r="D15" i="4"/>
  <c r="E15" i="4"/>
  <c r="F15" i="4"/>
  <c r="G15" i="4"/>
  <c r="H15" i="4"/>
  <c r="I15" i="4"/>
  <c r="J15" i="4"/>
  <c r="K15" i="4"/>
  <c r="L15" i="4"/>
  <c r="D11" i="4"/>
  <c r="E11" i="4"/>
  <c r="F11" i="4"/>
  <c r="G11" i="4"/>
  <c r="H11" i="4"/>
  <c r="I11" i="4"/>
  <c r="J11" i="4"/>
  <c r="K11" i="4"/>
  <c r="L11" i="4"/>
  <c r="C11" i="4"/>
  <c r="C27" i="20"/>
  <c r="C31" i="20" s="1"/>
  <c r="D27" i="20"/>
  <c r="D31" i="20" s="1"/>
  <c r="E27" i="20"/>
  <c r="E31" i="20" s="1"/>
  <c r="F27" i="20"/>
  <c r="F31" i="20" s="1"/>
  <c r="G27" i="20"/>
  <c r="G31" i="20" s="1"/>
  <c r="E103" i="16"/>
  <c r="M56" i="4" s="1"/>
  <c r="F137" i="16"/>
  <c r="G137" i="16"/>
  <c r="H137" i="16"/>
  <c r="E137" i="16"/>
  <c r="E241" i="16"/>
  <c r="G144" i="16"/>
  <c r="E237" i="16"/>
  <c r="M40" i="4" s="1"/>
  <c r="C12" i="4"/>
  <c r="I20" i="20"/>
  <c r="I23" i="20" s="1"/>
  <c r="E7" i="3"/>
  <c r="F7" i="3" s="1"/>
  <c r="G7" i="3" s="1"/>
  <c r="H7" i="3" s="1"/>
  <c r="I7" i="3" s="1"/>
  <c r="J7" i="3" s="1"/>
  <c r="K7" i="3" s="1"/>
  <c r="L7" i="3" s="1"/>
  <c r="M7" i="3" s="1"/>
  <c r="N7" i="3" s="1"/>
  <c r="O7" i="3" s="1"/>
  <c r="P7" i="3" s="1"/>
  <c r="Q7" i="3" s="1"/>
  <c r="R7" i="3" s="1"/>
  <c r="F80" i="16"/>
  <c r="G80" i="16"/>
  <c r="E80" i="16"/>
  <c r="F76" i="16"/>
  <c r="G76" i="16"/>
  <c r="H76" i="16"/>
  <c r="I76" i="16"/>
  <c r="J76" i="16"/>
  <c r="K76" i="16"/>
  <c r="L76" i="16"/>
  <c r="M76" i="16"/>
  <c r="N76" i="16"/>
  <c r="E76" i="16"/>
  <c r="F72" i="16"/>
  <c r="E72" i="16"/>
  <c r="F68" i="16"/>
  <c r="G68" i="16"/>
  <c r="H68" i="16"/>
  <c r="I68" i="16"/>
  <c r="J68" i="16"/>
  <c r="K68" i="16"/>
  <c r="L68" i="16"/>
  <c r="M68" i="16"/>
  <c r="N68" i="16"/>
  <c r="E68" i="16"/>
  <c r="F64" i="16"/>
  <c r="G64" i="16"/>
  <c r="H64" i="16"/>
  <c r="I64" i="16"/>
  <c r="J64" i="16"/>
  <c r="L64" i="16"/>
  <c r="E64" i="16"/>
  <c r="G60" i="16"/>
  <c r="I60" i="16"/>
  <c r="L60" i="16"/>
  <c r="E60" i="16"/>
  <c r="M64" i="16"/>
  <c r="F60" i="16"/>
  <c r="K60" i="16"/>
  <c r="N60" i="16"/>
  <c r="K64" i="16"/>
  <c r="N64" i="16"/>
  <c r="H60" i="16"/>
  <c r="J60" i="16"/>
  <c r="M60" i="16"/>
  <c r="C75" i="20"/>
  <c r="C42" i="20"/>
  <c r="C46" i="20" s="1"/>
  <c r="C50" i="20" s="1"/>
  <c r="D5" i="20"/>
  <c r="E5" i="20" s="1"/>
  <c r="F5" i="20" s="1"/>
  <c r="G5" i="20" s="1"/>
  <c r="H5" i="20" s="1"/>
  <c r="I5" i="20" s="1"/>
  <c r="J5" i="20" s="1"/>
  <c r="E5" i="19"/>
  <c r="F5" i="19" s="1"/>
  <c r="G5" i="19" s="1"/>
  <c r="H5" i="19" s="1"/>
  <c r="I5" i="19" s="1"/>
  <c r="J5" i="19" s="1"/>
  <c r="K5" i="19" s="1"/>
  <c r="L5" i="19" s="1"/>
  <c r="M5" i="19" s="1"/>
  <c r="N5" i="19" s="1"/>
  <c r="O5" i="19" s="1"/>
  <c r="P5" i="19" s="1"/>
  <c r="Q5" i="19" s="1"/>
  <c r="R5" i="19" s="1"/>
  <c r="S5" i="19" s="1"/>
  <c r="T5" i="19" s="1"/>
  <c r="U5" i="19" s="1"/>
  <c r="V5" i="19" s="1"/>
  <c r="E40" i="16"/>
  <c r="D56" i="16"/>
  <c r="E53" i="16" s="1"/>
  <c r="M107" i="4"/>
  <c r="L80" i="4"/>
  <c r="G9" i="20" s="1"/>
  <c r="G13" i="20" s="1"/>
  <c r="K71" i="4"/>
  <c r="L50" i="4"/>
  <c r="D57" i="4"/>
  <c r="E57" i="4"/>
  <c r="F57" i="4"/>
  <c r="G57" i="4"/>
  <c r="I50" i="4"/>
  <c r="D42" i="4"/>
  <c r="E42" i="4"/>
  <c r="F42" i="4"/>
  <c r="G42" i="4"/>
  <c r="H42" i="4"/>
  <c r="C28" i="20" s="1"/>
  <c r="I42" i="4"/>
  <c r="D28" i="20" s="1"/>
  <c r="J42" i="4"/>
  <c r="E28" i="20" s="1"/>
  <c r="K42" i="4"/>
  <c r="F28" i="20" s="1"/>
  <c r="L42" i="4"/>
  <c r="G28" i="20" s="1"/>
  <c r="C42" i="4"/>
  <c r="I80" i="4"/>
  <c r="D9" i="20" s="1"/>
  <c r="D13" i="20" s="1"/>
  <c r="J71" i="4"/>
  <c r="C71" i="4"/>
  <c r="G50" i="4"/>
  <c r="G80" i="4"/>
  <c r="L71" i="4"/>
  <c r="L82" i="4" s="1"/>
  <c r="E80" i="4"/>
  <c r="F71" i="4"/>
  <c r="K57" i="4"/>
  <c r="F10" i="20" s="1"/>
  <c r="H50" i="4"/>
  <c r="K80" i="4"/>
  <c r="F9" i="20" s="1"/>
  <c r="F13" i="20" s="1"/>
  <c r="C80" i="4"/>
  <c r="H57" i="4"/>
  <c r="C10" i="20" s="1"/>
  <c r="L57" i="4"/>
  <c r="G10" i="20" s="1"/>
  <c r="D50" i="4"/>
  <c r="F80" i="4"/>
  <c r="E71" i="4"/>
  <c r="J57" i="4"/>
  <c r="E10" i="20" s="1"/>
  <c r="E50" i="4"/>
  <c r="C50" i="4"/>
  <c r="D80" i="4"/>
  <c r="D71" i="4"/>
  <c r="D82" i="4" s="1"/>
  <c r="I57" i="4"/>
  <c r="D10" i="20" s="1"/>
  <c r="J50" i="4"/>
  <c r="G71" i="4"/>
  <c r="C57" i="4"/>
  <c r="K50" i="4"/>
  <c r="J80" i="4"/>
  <c r="E9" i="20" s="1"/>
  <c r="E13" i="20" s="1"/>
  <c r="H71" i="4"/>
  <c r="F50" i="4"/>
  <c r="H80" i="4"/>
  <c r="C9" i="20" s="1"/>
  <c r="C13" i="20" s="1"/>
  <c r="I71" i="4"/>
  <c r="E17" i="17"/>
  <c r="G14" i="3"/>
  <c r="H14" i="3"/>
  <c r="D169" i="16"/>
  <c r="C169" i="16"/>
  <c r="D168" i="16"/>
  <c r="G21" i="20" s="1"/>
  <c r="F21" i="20"/>
  <c r="M78" i="4"/>
  <c r="E154" i="16"/>
  <c r="E162" i="16"/>
  <c r="C142" i="16"/>
  <c r="C144" i="16" s="1"/>
  <c r="D142" i="16"/>
  <c r="D128" i="16"/>
  <c r="B119" i="16"/>
  <c r="E117" i="16"/>
  <c r="M69" i="4"/>
  <c r="E934" i="17"/>
  <c r="F934" i="17"/>
  <c r="G934" i="17"/>
  <c r="H934" i="17"/>
  <c r="I934" i="17"/>
  <c r="I945" i="17" s="1"/>
  <c r="J934" i="17"/>
  <c r="J945" i="17" s="1"/>
  <c r="K934" i="17"/>
  <c r="K945" i="17" s="1"/>
  <c r="L934" i="17"/>
  <c r="M934" i="17"/>
  <c r="D934" i="17"/>
  <c r="F933" i="17"/>
  <c r="G933" i="17"/>
  <c r="H933" i="17"/>
  <c r="I933" i="17"/>
  <c r="J933" i="17"/>
  <c r="K933" i="17"/>
  <c r="L933" i="17"/>
  <c r="M933" i="17"/>
  <c r="E933" i="17"/>
  <c r="K931" i="17"/>
  <c r="F931" i="17"/>
  <c r="G931" i="17"/>
  <c r="H931" i="17"/>
  <c r="I931" i="17"/>
  <c r="J931" i="17"/>
  <c r="E931" i="17"/>
  <c r="D31" i="16"/>
  <c r="C31" i="16"/>
  <c r="E567" i="17"/>
  <c r="E570" i="17" s="1"/>
  <c r="E572" i="17" s="1"/>
  <c r="F888" i="17"/>
  <c r="F940" i="17" s="1"/>
  <c r="G888" i="17"/>
  <c r="G940" i="17" s="1"/>
  <c r="I888" i="17"/>
  <c r="I940" i="17" s="1"/>
  <c r="K888" i="17"/>
  <c r="K940" i="17" s="1"/>
  <c r="M888" i="17"/>
  <c r="M940" i="17" s="1"/>
  <c r="E888" i="17"/>
  <c r="E940" i="17" s="1"/>
  <c r="H888" i="17"/>
  <c r="H940" i="17" s="1"/>
  <c r="J888" i="17"/>
  <c r="J940" i="17" s="1"/>
  <c r="L888" i="17"/>
  <c r="L940" i="17" s="1"/>
  <c r="D888" i="17"/>
  <c r="D940" i="17" s="1"/>
  <c r="G877" i="17"/>
  <c r="K877" i="17"/>
  <c r="E877" i="17"/>
  <c r="H877" i="17"/>
  <c r="I877" i="17"/>
  <c r="L877" i="17"/>
  <c r="F877" i="17"/>
  <c r="J877" i="17"/>
  <c r="M877" i="17"/>
  <c r="J866" i="17"/>
  <c r="E866" i="17"/>
  <c r="K866" i="17"/>
  <c r="H866" i="17"/>
  <c r="D866" i="17"/>
  <c r="F866" i="17"/>
  <c r="I866" i="17"/>
  <c r="L866" i="17"/>
  <c r="G787" i="17"/>
  <c r="H787" i="17"/>
  <c r="I787" i="17"/>
  <c r="J787" i="17"/>
  <c r="K787" i="17"/>
  <c r="L787" i="17"/>
  <c r="G866" i="17"/>
  <c r="M787" i="17"/>
  <c r="E850" i="17"/>
  <c r="E863" i="17"/>
  <c r="G863" i="17"/>
  <c r="H863" i="17"/>
  <c r="J863" i="17"/>
  <c r="L863" i="17"/>
  <c r="E862" i="17"/>
  <c r="G862" i="17"/>
  <c r="I862" i="17"/>
  <c r="J862" i="17"/>
  <c r="K862" i="17"/>
  <c r="D862" i="17"/>
  <c r="F861" i="17"/>
  <c r="K861" i="17"/>
  <c r="D861" i="17"/>
  <c r="E824" i="17"/>
  <c r="J824" i="17"/>
  <c r="M824" i="17"/>
  <c r="G767" i="17"/>
  <c r="J767" i="17"/>
  <c r="L767" i="17"/>
  <c r="E753" i="17"/>
  <c r="F753" i="17"/>
  <c r="G753" i="17"/>
  <c r="H753" i="17"/>
  <c r="I753" i="17"/>
  <c r="J753" i="17"/>
  <c r="K753" i="17"/>
  <c r="L753" i="17"/>
  <c r="M753" i="17"/>
  <c r="M763" i="17" s="1"/>
  <c r="D753" i="17"/>
  <c r="D763" i="17" s="1"/>
  <c r="H824" i="17"/>
  <c r="K824" i="17"/>
  <c r="F787" i="17"/>
  <c r="K767" i="17"/>
  <c r="F824" i="17"/>
  <c r="L824" i="17"/>
  <c r="H767" i="17"/>
  <c r="K826" i="17"/>
  <c r="G824" i="17"/>
  <c r="I767" i="17"/>
  <c r="M767" i="17"/>
  <c r="F863" i="17"/>
  <c r="I863" i="17"/>
  <c r="K863" i="17"/>
  <c r="D863" i="17"/>
  <c r="F862" i="17"/>
  <c r="H862" i="17"/>
  <c r="L862" i="17"/>
  <c r="E861" i="17"/>
  <c r="G861" i="17"/>
  <c r="H861" i="17"/>
  <c r="I861" i="17"/>
  <c r="J861" i="17"/>
  <c r="L861" i="17"/>
  <c r="I824" i="17"/>
  <c r="D824" i="17"/>
  <c r="E787" i="17"/>
  <c r="F767" i="17"/>
  <c r="E767" i="17"/>
  <c r="L850" i="17"/>
  <c r="F850" i="17"/>
  <c r="G850" i="17"/>
  <c r="H850" i="17"/>
  <c r="D850" i="17"/>
  <c r="I850" i="17"/>
  <c r="K850" i="17"/>
  <c r="J850" i="17"/>
  <c r="F567" i="17"/>
  <c r="I567" i="17"/>
  <c r="L567" i="17"/>
  <c r="H565" i="17"/>
  <c r="J565" i="17"/>
  <c r="J567" i="17"/>
  <c r="G567" i="17"/>
  <c r="K567" i="17"/>
  <c r="I565" i="17"/>
  <c r="L565" i="17"/>
  <c r="M567" i="17"/>
  <c r="M570" i="17" s="1"/>
  <c r="M572" i="17" s="1"/>
  <c r="F565" i="17"/>
  <c r="E565" i="17"/>
  <c r="H567" i="17"/>
  <c r="G565" i="17"/>
  <c r="K565" i="17"/>
  <c r="M565" i="17"/>
  <c r="F560" i="17"/>
  <c r="G560" i="17" s="1"/>
  <c r="H560" i="17" s="1"/>
  <c r="I560" i="17" s="1"/>
  <c r="J560" i="17" s="1"/>
  <c r="K560" i="17" s="1"/>
  <c r="L560" i="17" s="1"/>
  <c r="M560" i="17" s="1"/>
  <c r="G460" i="17"/>
  <c r="I460" i="17"/>
  <c r="K460" i="17"/>
  <c r="M460" i="17"/>
  <c r="H446" i="17"/>
  <c r="G447" i="17"/>
  <c r="M447" i="17"/>
  <c r="J448" i="17"/>
  <c r="M448" i="17"/>
  <c r="D447" i="17"/>
  <c r="D445" i="17"/>
  <c r="I445" i="17"/>
  <c r="E446" i="17"/>
  <c r="I446" i="17"/>
  <c r="F447" i="17"/>
  <c r="H448" i="17"/>
  <c r="G449" i="17"/>
  <c r="M449" i="17"/>
  <c r="H450" i="17"/>
  <c r="L450" i="17"/>
  <c r="D450" i="17"/>
  <c r="H447" i="17"/>
  <c r="M450" i="17"/>
  <c r="G462" i="17"/>
  <c r="I462" i="17"/>
  <c r="I467" i="17" s="1"/>
  <c r="K462" i="17"/>
  <c r="L447" i="17"/>
  <c r="G445" i="17"/>
  <c r="H445" i="17"/>
  <c r="J445" i="17"/>
  <c r="F446" i="17"/>
  <c r="J446" i="17"/>
  <c r="M446" i="17"/>
  <c r="I447" i="17"/>
  <c r="K447" i="17"/>
  <c r="F448" i="17"/>
  <c r="I448" i="17"/>
  <c r="K448" i="17"/>
  <c r="F449" i="17"/>
  <c r="H449" i="17"/>
  <c r="J449" i="17"/>
  <c r="L449" i="17"/>
  <c r="F450" i="17"/>
  <c r="J450" i="17"/>
  <c r="D448" i="17"/>
  <c r="H462" i="17"/>
  <c r="L462" i="17"/>
  <c r="E445" i="17"/>
  <c r="F445" i="17"/>
  <c r="K445" i="17"/>
  <c r="M445" i="17"/>
  <c r="G446" i="17"/>
  <c r="K446" i="17"/>
  <c r="E447" i="17"/>
  <c r="J447" i="17"/>
  <c r="E448" i="17"/>
  <c r="G448" i="17"/>
  <c r="E449" i="17"/>
  <c r="I449" i="17"/>
  <c r="K449" i="17"/>
  <c r="E450" i="17"/>
  <c r="I450" i="17"/>
  <c r="K450" i="17"/>
  <c r="D446" i="17"/>
  <c r="D449" i="17"/>
  <c r="F462" i="17"/>
  <c r="J462" i="17"/>
  <c r="M462" i="17"/>
  <c r="F460" i="17"/>
  <c r="H460" i="17"/>
  <c r="J460" i="17"/>
  <c r="L460" i="17"/>
  <c r="L445" i="17"/>
  <c r="L446" i="17"/>
  <c r="L448" i="17"/>
  <c r="G450" i="17"/>
  <c r="E462" i="17"/>
  <c r="E467" i="17" s="1"/>
  <c r="E470" i="17" s="1"/>
  <c r="E460" i="17"/>
  <c r="F455" i="17"/>
  <c r="G455" i="17" s="1"/>
  <c r="H455" i="17" s="1"/>
  <c r="I455" i="17" s="1"/>
  <c r="J455" i="17" s="1"/>
  <c r="K455" i="17" s="1"/>
  <c r="L455" i="17" s="1"/>
  <c r="M455" i="17" s="1"/>
  <c r="F444" i="17"/>
  <c r="G444" i="17" s="1"/>
  <c r="H444" i="17" s="1"/>
  <c r="I444" i="17" s="1"/>
  <c r="J444" i="17" s="1"/>
  <c r="K444" i="17" s="1"/>
  <c r="L444" i="17" s="1"/>
  <c r="M444" i="17" s="1"/>
  <c r="F435" i="17"/>
  <c r="G435" i="17" s="1"/>
  <c r="H435" i="17" s="1"/>
  <c r="I435" i="17" s="1"/>
  <c r="J435" i="17" s="1"/>
  <c r="K435" i="17" s="1"/>
  <c r="L435" i="17" s="1"/>
  <c r="M435" i="17" s="1"/>
  <c r="C372" i="17"/>
  <c r="D372" i="17"/>
  <c r="G403" i="17"/>
  <c r="H403" i="17"/>
  <c r="I403" i="17"/>
  <c r="J403" i="17"/>
  <c r="K403" i="17"/>
  <c r="L403" i="17"/>
  <c r="M403" i="17"/>
  <c r="L401" i="17"/>
  <c r="F398" i="17"/>
  <c r="I398" i="17"/>
  <c r="K398" i="17"/>
  <c r="M398" i="17"/>
  <c r="M401" i="17"/>
  <c r="E401" i="17"/>
  <c r="F401" i="17"/>
  <c r="J401" i="17"/>
  <c r="F403" i="17"/>
  <c r="I401" i="17"/>
  <c r="E403" i="17"/>
  <c r="K401" i="17"/>
  <c r="H401" i="17"/>
  <c r="G401" i="17"/>
  <c r="E398" i="17"/>
  <c r="G398" i="17"/>
  <c r="H398" i="17"/>
  <c r="J398" i="17"/>
  <c r="L398" i="17"/>
  <c r="F396" i="17"/>
  <c r="G396" i="17" s="1"/>
  <c r="H396" i="17" s="1"/>
  <c r="I396" i="17" s="1"/>
  <c r="J396" i="17" s="1"/>
  <c r="K396" i="17" s="1"/>
  <c r="L396" i="17" s="1"/>
  <c r="M396" i="17" s="1"/>
  <c r="F15" i="17"/>
  <c r="G15" i="17" s="1"/>
  <c r="H15" i="17" s="1"/>
  <c r="I15" i="17" s="1"/>
  <c r="J15" i="17" s="1"/>
  <c r="K15" i="17" s="1"/>
  <c r="L15" i="17" s="1"/>
  <c r="M15" i="17" s="1"/>
  <c r="G31" i="16"/>
  <c r="M31" i="16"/>
  <c r="U15" i="4" s="1"/>
  <c r="L31" i="16"/>
  <c r="T15" i="4" s="1"/>
  <c r="K31" i="16"/>
  <c r="S15" i="4" s="1"/>
  <c r="J31" i="16"/>
  <c r="R15" i="4" s="1"/>
  <c r="H31" i="16"/>
  <c r="F31" i="16"/>
  <c r="I31" i="16"/>
  <c r="Q15" i="4" s="1"/>
  <c r="N31" i="16"/>
  <c r="V15" i="4" s="1"/>
  <c r="J27" i="3"/>
  <c r="F23" i="16" s="1"/>
  <c r="P27" i="3"/>
  <c r="L23" i="16" s="1"/>
  <c r="R27" i="3"/>
  <c r="N23" i="16" s="1"/>
  <c r="M27" i="3"/>
  <c r="I23" i="16" s="1"/>
  <c r="L27" i="3"/>
  <c r="H23" i="16" s="1"/>
  <c r="N27" i="3"/>
  <c r="J23" i="16" s="1"/>
  <c r="O27" i="3"/>
  <c r="K23" i="16" s="1"/>
  <c r="Q27" i="3"/>
  <c r="M23" i="16" s="1"/>
  <c r="K27" i="3"/>
  <c r="G23" i="16" s="1"/>
  <c r="E5" i="4"/>
  <c r="F5" i="4" s="1"/>
  <c r="G5" i="4" s="1"/>
  <c r="H5" i="4" s="1"/>
  <c r="I5" i="4" s="1"/>
  <c r="J5" i="4" s="1"/>
  <c r="K5" i="4" s="1"/>
  <c r="L5" i="4" s="1"/>
  <c r="M5" i="4" s="1"/>
  <c r="N5" i="4" s="1"/>
  <c r="O5" i="4" s="1"/>
  <c r="P5" i="4" s="1"/>
  <c r="Q5" i="4" s="1"/>
  <c r="R5" i="4" s="1"/>
  <c r="S5" i="4" s="1"/>
  <c r="T5" i="4" s="1"/>
  <c r="U5" i="4" s="1"/>
  <c r="V5" i="4" s="1"/>
  <c r="N15" i="16"/>
  <c r="E15" i="16"/>
  <c r="E13" i="16" s="1"/>
  <c r="E254" i="17"/>
  <c r="F254" i="17"/>
  <c r="F274" i="17"/>
  <c r="G274" i="17" s="1"/>
  <c r="H274" i="17" s="1"/>
  <c r="I274" i="17" s="1"/>
  <c r="J274" i="17" s="1"/>
  <c r="K274" i="17" s="1"/>
  <c r="L274" i="17" s="1"/>
  <c r="M274" i="17" s="1"/>
  <c r="D245" i="17"/>
  <c r="C247" i="17"/>
  <c r="C12" i="2"/>
  <c r="D275" i="17" s="1"/>
  <c r="D32" i="3"/>
  <c r="E32" i="3"/>
  <c r="F32" i="3"/>
  <c r="G32" i="3"/>
  <c r="H32" i="3"/>
  <c r="H17" i="17"/>
  <c r="J84" i="2"/>
  <c r="K757" i="17" s="1"/>
  <c r="K770" i="17" s="1"/>
  <c r="F84" i="2"/>
  <c r="G757" i="17" s="1"/>
  <c r="G770" i="17" s="1"/>
  <c r="G17" i="17"/>
  <c r="J17" i="17"/>
  <c r="I17" i="17"/>
  <c r="F17" i="17"/>
  <c r="K17" i="17"/>
  <c r="M17" i="17"/>
  <c r="D84" i="2"/>
  <c r="E757" i="17" s="1"/>
  <c r="E770" i="17" s="1"/>
  <c r="O16" i="17"/>
  <c r="P16" i="17"/>
  <c r="Q16" i="17"/>
  <c r="G84" i="2"/>
  <c r="H757" i="17" s="1"/>
  <c r="H770" i="17" s="1"/>
  <c r="I61" i="2"/>
  <c r="D61" i="2"/>
  <c r="J61" i="2"/>
  <c r="F61" i="2"/>
  <c r="G61" i="2"/>
  <c r="E61" i="2"/>
  <c r="H61" i="2"/>
  <c r="K61" i="2"/>
  <c r="D16" i="3"/>
  <c r="D15" i="3"/>
  <c r="E16" i="3"/>
  <c r="E15" i="3"/>
  <c r="F16" i="3"/>
  <c r="F15" i="3"/>
  <c r="L84" i="2"/>
  <c r="M757" i="17" s="1"/>
  <c r="M770" i="17" s="1"/>
  <c r="H84" i="2"/>
  <c r="I757" i="17" s="1"/>
  <c r="I770" i="17" s="1"/>
  <c r="I84" i="2"/>
  <c r="J757" i="17" s="1"/>
  <c r="J770" i="17" s="1"/>
  <c r="K84" i="2"/>
  <c r="L757" i="17" s="1"/>
  <c r="L770" i="17" s="1"/>
  <c r="E84" i="2"/>
  <c r="F757" i="17" s="1"/>
  <c r="F770" i="17" s="1"/>
  <c r="C84" i="2"/>
  <c r="D770" i="17" s="1"/>
  <c r="D16" i="2"/>
  <c r="D12" i="2"/>
  <c r="E12" i="2"/>
  <c r="E16" i="2"/>
  <c r="F16" i="2"/>
  <c r="F12" i="2"/>
  <c r="G16" i="2"/>
  <c r="G12" i="2"/>
  <c r="H16" i="2"/>
  <c r="H12" i="2"/>
  <c r="I16" i="2"/>
  <c r="I12" i="2"/>
  <c r="J16" i="2"/>
  <c r="J12" i="2"/>
  <c r="K12" i="2"/>
  <c r="K16" i="2"/>
  <c r="L16" i="2"/>
  <c r="L12" i="2"/>
  <c r="C16" i="2"/>
  <c r="C45" i="27" l="1"/>
  <c r="C56" i="5"/>
  <c r="M95" i="3"/>
  <c r="I163" i="16" s="1"/>
  <c r="N93" i="3"/>
  <c r="L89" i="3"/>
  <c r="H159" i="16" s="1"/>
  <c r="M87" i="3"/>
  <c r="L75" i="3"/>
  <c r="H80" i="16" s="1"/>
  <c r="L115" i="3"/>
  <c r="H94" i="16" s="1"/>
  <c r="M73" i="3"/>
  <c r="L103" i="3"/>
  <c r="H86" i="16" s="1"/>
  <c r="L63" i="3"/>
  <c r="H72" i="16" s="1"/>
  <c r="M61" i="3"/>
  <c r="N144" i="3"/>
  <c r="J137" i="16" s="1"/>
  <c r="O143" i="3"/>
  <c r="C59" i="27"/>
  <c r="K21" i="20"/>
  <c r="I168" i="16"/>
  <c r="E50" i="16"/>
  <c r="E56" i="16" s="1"/>
  <c r="E55" i="16"/>
  <c r="J16" i="3"/>
  <c r="K16" i="3" s="1"/>
  <c r="L16" i="3" s="1"/>
  <c r="M16" i="3" s="1"/>
  <c r="N16" i="3" s="1"/>
  <c r="O16" i="3" s="1"/>
  <c r="P16" i="3" s="1"/>
  <c r="Q16" i="3" s="1"/>
  <c r="J15" i="3"/>
  <c r="K15" i="3" s="1"/>
  <c r="L15" i="3" s="1"/>
  <c r="M15" i="3" s="1"/>
  <c r="N15" i="3" s="1"/>
  <c r="O15" i="3" s="1"/>
  <c r="P15" i="3" s="1"/>
  <c r="Q15" i="3" s="1"/>
  <c r="E42" i="16"/>
  <c r="E29" i="16"/>
  <c r="E21" i="16"/>
  <c r="O755" i="17"/>
  <c r="O764" i="17"/>
  <c r="P788" i="17"/>
  <c r="O788" i="17"/>
  <c r="M855" i="17"/>
  <c r="P868" i="17"/>
  <c r="O868" i="17"/>
  <c r="E945" i="17"/>
  <c r="E937" i="17"/>
  <c r="D946" i="17"/>
  <c r="D945" i="17"/>
  <c r="M49" i="4"/>
  <c r="F92" i="16"/>
  <c r="E8" i="24"/>
  <c r="G16" i="24" s="1"/>
  <c r="G19" i="24" s="1"/>
  <c r="E6" i="23"/>
  <c r="O783" i="17"/>
  <c r="P755" i="17"/>
  <c r="P764" i="17"/>
  <c r="C77" i="20"/>
  <c r="P783" i="17"/>
  <c r="M946" i="17"/>
  <c r="C17" i="21" s="1"/>
  <c r="D21" i="23" s="1"/>
  <c r="E21" i="23" s="1"/>
  <c r="M945" i="17"/>
  <c r="C16" i="21" s="1"/>
  <c r="D9" i="23" s="1"/>
  <c r="G5" i="5"/>
  <c r="H5" i="5" s="1"/>
  <c r="I5" i="5" s="1"/>
  <c r="J5" i="5" s="1"/>
  <c r="K5" i="5" s="1"/>
  <c r="L5" i="5" s="1"/>
  <c r="M5" i="5" s="1"/>
  <c r="N5" i="5" s="1"/>
  <c r="E23" i="5"/>
  <c r="D42" i="20"/>
  <c r="D46" i="20" s="1"/>
  <c r="D50" i="20" s="1"/>
  <c r="D54" i="20" s="1"/>
  <c r="D67" i="20" s="1"/>
  <c r="F7" i="23"/>
  <c r="H16" i="23"/>
  <c r="H11" i="23"/>
  <c r="E17" i="23"/>
  <c r="D58" i="19"/>
  <c r="D57" i="19"/>
  <c r="D55" i="19"/>
  <c r="F84" i="16"/>
  <c r="D16" i="4"/>
  <c r="D17" i="4" s="1"/>
  <c r="D12" i="4"/>
  <c r="E16" i="4"/>
  <c r="E17" i="4" s="1"/>
  <c r="E12" i="4"/>
  <c r="F16" i="4"/>
  <c r="F17" i="4" s="1"/>
  <c r="F12" i="4"/>
  <c r="G16" i="4"/>
  <c r="G17" i="4" s="1"/>
  <c r="G12" i="4"/>
  <c r="H16" i="4"/>
  <c r="H17" i="4" s="1"/>
  <c r="H12" i="4"/>
  <c r="I16" i="4"/>
  <c r="I17" i="4" s="1"/>
  <c r="I12" i="4"/>
  <c r="J16" i="4"/>
  <c r="J17" i="4" s="1"/>
  <c r="J12" i="4"/>
  <c r="K16" i="4"/>
  <c r="K17" i="4" s="1"/>
  <c r="K12" i="4"/>
  <c r="L16" i="4"/>
  <c r="L12" i="4"/>
  <c r="C81" i="20"/>
  <c r="D81" i="20"/>
  <c r="E81" i="20"/>
  <c r="F81" i="20"/>
  <c r="G81" i="20"/>
  <c r="D54" i="19"/>
  <c r="L56" i="19"/>
  <c r="L59" i="19"/>
  <c r="E82" i="4"/>
  <c r="G82" i="4"/>
  <c r="I82" i="4"/>
  <c r="D52" i="19"/>
  <c r="D56" i="19"/>
  <c r="D53" i="19"/>
  <c r="L54" i="19"/>
  <c r="C54" i="20"/>
  <c r="C67" i="20" s="1"/>
  <c r="L52" i="19"/>
  <c r="D59" i="19"/>
  <c r="L53" i="19"/>
  <c r="L58" i="19"/>
  <c r="L55" i="19"/>
  <c r="L57" i="19"/>
  <c r="L67" i="19"/>
  <c r="G32" i="20"/>
  <c r="L65" i="19"/>
  <c r="L66" i="19"/>
  <c r="L68" i="19"/>
  <c r="L64" i="19"/>
  <c r="L63" i="19"/>
  <c r="D65" i="19"/>
  <c r="D66" i="19"/>
  <c r="D68" i="19"/>
  <c r="D67" i="19"/>
  <c r="D63" i="19"/>
  <c r="D64" i="19"/>
  <c r="F99" i="16"/>
  <c r="M55" i="4"/>
  <c r="F103" i="16"/>
  <c r="N56" i="4" s="1"/>
  <c r="F11" i="20"/>
  <c r="F16" i="20"/>
  <c r="F17" i="20" s="1"/>
  <c r="C11" i="20"/>
  <c r="C16" i="20"/>
  <c r="C17" i="20" s="1"/>
  <c r="G11" i="20"/>
  <c r="G16" i="20"/>
  <c r="G17" i="20" s="1"/>
  <c r="E11" i="20"/>
  <c r="E16" i="20"/>
  <c r="E17" i="20" s="1"/>
  <c r="D11" i="20"/>
  <c r="D16" i="20"/>
  <c r="D17" i="20" s="1"/>
  <c r="E88" i="16"/>
  <c r="J14" i="3"/>
  <c r="F237" i="16"/>
  <c r="N40" i="4" s="1"/>
  <c r="M43" i="4"/>
  <c r="F241" i="16"/>
  <c r="H144" i="16"/>
  <c r="J20" i="20"/>
  <c r="J23" i="20" s="1"/>
  <c r="E59" i="16"/>
  <c r="M65" i="4" s="1"/>
  <c r="E63" i="16"/>
  <c r="C35" i="20"/>
  <c r="C29" i="20"/>
  <c r="D35" i="20"/>
  <c r="D29" i="20"/>
  <c r="E35" i="20"/>
  <c r="E29" i="20"/>
  <c r="F35" i="20"/>
  <c r="F29" i="20"/>
  <c r="G35" i="20"/>
  <c r="G29" i="20"/>
  <c r="D71" i="20"/>
  <c r="D9" i="19"/>
  <c r="F9" i="19"/>
  <c r="G9" i="19"/>
  <c r="E9" i="19"/>
  <c r="C9" i="19"/>
  <c r="H9" i="19"/>
  <c r="D11" i="19"/>
  <c r="E11" i="19"/>
  <c r="F11" i="19"/>
  <c r="G11" i="19"/>
  <c r="H11" i="19"/>
  <c r="C11" i="19"/>
  <c r="C15" i="4"/>
  <c r="D16" i="19"/>
  <c r="D15" i="19"/>
  <c r="D8" i="19"/>
  <c r="D10" i="19" s="1"/>
  <c r="D19" i="19"/>
  <c r="D21" i="19"/>
  <c r="D17" i="19"/>
  <c r="D22" i="19"/>
  <c r="D13" i="19"/>
  <c r="D9" i="4"/>
  <c r="E21" i="19"/>
  <c r="E22" i="19"/>
  <c r="E8" i="19"/>
  <c r="E13" i="19"/>
  <c r="E16" i="19"/>
  <c r="E15" i="19"/>
  <c r="E17" i="19"/>
  <c r="E19" i="19"/>
  <c r="F19" i="19"/>
  <c r="F15" i="19"/>
  <c r="F21" i="19"/>
  <c r="F17" i="19"/>
  <c r="F8" i="19"/>
  <c r="F22" i="19"/>
  <c r="F13" i="19"/>
  <c r="F16" i="19"/>
  <c r="G16" i="19"/>
  <c r="G17" i="19"/>
  <c r="G19" i="19"/>
  <c r="G15" i="19"/>
  <c r="G13" i="19"/>
  <c r="G8" i="19"/>
  <c r="G21" i="19"/>
  <c r="G22" i="19"/>
  <c r="H17" i="19"/>
  <c r="H16" i="19"/>
  <c r="H22" i="19"/>
  <c r="H19" i="19"/>
  <c r="H13" i="19"/>
  <c r="H21" i="19"/>
  <c r="H15" i="19"/>
  <c r="H8" i="19"/>
  <c r="I19" i="19"/>
  <c r="I21" i="19"/>
  <c r="I13" i="19"/>
  <c r="I16" i="19"/>
  <c r="I15" i="19"/>
  <c r="I22" i="19"/>
  <c r="I8" i="19"/>
  <c r="I17" i="19"/>
  <c r="C21" i="19"/>
  <c r="C22" i="19"/>
  <c r="C13" i="19"/>
  <c r="C19" i="19"/>
  <c r="C8" i="19"/>
  <c r="C15" i="19"/>
  <c r="C16" i="19"/>
  <c r="C17" i="19"/>
  <c r="K5" i="20"/>
  <c r="L5" i="20" s="1"/>
  <c r="M5" i="20" s="1"/>
  <c r="N5" i="20" s="1"/>
  <c r="O5" i="20" s="1"/>
  <c r="P5" i="20" s="1"/>
  <c r="Q5" i="20" s="1"/>
  <c r="F154" i="16"/>
  <c r="N74" i="4" s="1"/>
  <c r="M74" i="4"/>
  <c r="F162" i="16"/>
  <c r="N79" i="4" s="1"/>
  <c r="M79" i="4"/>
  <c r="N67" i="4"/>
  <c r="M67" i="4"/>
  <c r="N70" i="4"/>
  <c r="M70" i="4"/>
  <c r="N68" i="4"/>
  <c r="M68" i="4"/>
  <c r="G945" i="17"/>
  <c r="K947" i="17"/>
  <c r="I946" i="17"/>
  <c r="L946" i="17"/>
  <c r="L945" i="17"/>
  <c r="E826" i="17"/>
  <c r="H826" i="17"/>
  <c r="J826" i="17"/>
  <c r="G947" i="17"/>
  <c r="M947" i="17"/>
  <c r="E946" i="17"/>
  <c r="F946" i="17"/>
  <c r="G946" i="17"/>
  <c r="H946" i="17"/>
  <c r="K946" i="17"/>
  <c r="H945" i="17"/>
  <c r="F937" i="17"/>
  <c r="E947" i="17"/>
  <c r="F945" i="17"/>
  <c r="J946" i="17"/>
  <c r="H82" i="4"/>
  <c r="E59" i="4"/>
  <c r="G59" i="4"/>
  <c r="I59" i="4"/>
  <c r="L59" i="4"/>
  <c r="J82" i="4"/>
  <c r="K82" i="4"/>
  <c r="D59" i="4"/>
  <c r="F59" i="4"/>
  <c r="H59" i="4"/>
  <c r="J59" i="4"/>
  <c r="K59" i="4"/>
  <c r="C59" i="4"/>
  <c r="C82" i="4"/>
  <c r="F82" i="4"/>
  <c r="F947" i="17"/>
  <c r="I947" i="17"/>
  <c r="J947" i="17"/>
  <c r="L947" i="17"/>
  <c r="D947" i="17"/>
  <c r="E964" i="17"/>
  <c r="E966" i="17" s="1"/>
  <c r="G964" i="17"/>
  <c r="G966" i="17" s="1"/>
  <c r="I964" i="17"/>
  <c r="I966" i="17" s="1"/>
  <c r="K964" i="17"/>
  <c r="K966" i="17" s="1"/>
  <c r="H16" i="3"/>
  <c r="C15" i="16"/>
  <c r="D15" i="16"/>
  <c r="G16" i="3"/>
  <c r="H15" i="3"/>
  <c r="G15" i="3"/>
  <c r="F948" i="17"/>
  <c r="I948" i="17"/>
  <c r="K948" i="17"/>
  <c r="M948" i="17"/>
  <c r="E948" i="17"/>
  <c r="G948" i="17"/>
  <c r="H948" i="17"/>
  <c r="J948" i="17"/>
  <c r="L948" i="17"/>
  <c r="D948" i="17"/>
  <c r="H947" i="17"/>
  <c r="G937" i="17"/>
  <c r="H937" i="17"/>
  <c r="I937" i="17"/>
  <c r="J937" i="17"/>
  <c r="K937" i="17"/>
  <c r="E275" i="17"/>
  <c r="F275" i="17"/>
  <c r="G275" i="17"/>
  <c r="H275" i="17"/>
  <c r="D22" i="3"/>
  <c r="I275" i="17"/>
  <c r="E22" i="3"/>
  <c r="J275" i="17"/>
  <c r="F22" i="3"/>
  <c r="K275" i="17"/>
  <c r="G22" i="3"/>
  <c r="L275" i="17"/>
  <c r="H22" i="3"/>
  <c r="M275" i="17"/>
  <c r="N78" i="4"/>
  <c r="C180" i="16"/>
  <c r="C187" i="16" s="1"/>
  <c r="C203" i="16" s="1"/>
  <c r="C208" i="16" s="1"/>
  <c r="D180" i="16"/>
  <c r="D187" i="16" s="1"/>
  <c r="D203" i="16" s="1"/>
  <c r="D208" i="16" s="1"/>
  <c r="D144" i="16"/>
  <c r="G20" i="20" s="1"/>
  <c r="D145" i="16"/>
  <c r="F20" i="20"/>
  <c r="C145" i="16"/>
  <c r="B120" i="16"/>
  <c r="B121" i="16" s="1"/>
  <c r="B122" i="16" s="1"/>
  <c r="B123" i="16" s="1"/>
  <c r="B124" i="16" s="1"/>
  <c r="B125" i="16" s="1"/>
  <c r="B126" i="16" s="1"/>
  <c r="B127" i="16" s="1"/>
  <c r="F117" i="16"/>
  <c r="N69" i="4"/>
  <c r="L937" i="17"/>
  <c r="M937" i="17"/>
  <c r="E938" i="17"/>
  <c r="F938" i="17"/>
  <c r="G938" i="17"/>
  <c r="H938" i="17"/>
  <c r="I938" i="17"/>
  <c r="J938" i="17"/>
  <c r="K938" i="17"/>
  <c r="L938" i="17"/>
  <c r="M938" i="17"/>
  <c r="D938" i="17"/>
  <c r="D937" i="17"/>
  <c r="K935" i="17"/>
  <c r="M935" i="17"/>
  <c r="F935" i="17"/>
  <c r="G935" i="17"/>
  <c r="H935" i="17"/>
  <c r="I935" i="17"/>
  <c r="J935" i="17"/>
  <c r="L935" i="17"/>
  <c r="E935" i="17"/>
  <c r="F964" i="17"/>
  <c r="F966" i="17" s="1"/>
  <c r="H964" i="17"/>
  <c r="H966" i="17" s="1"/>
  <c r="J964" i="17"/>
  <c r="J966" i="17" s="1"/>
  <c r="L964" i="17"/>
  <c r="L966" i="17" s="1"/>
  <c r="D964" i="17"/>
  <c r="D966" i="17" s="1"/>
  <c r="M964" i="17"/>
  <c r="H886" i="17"/>
  <c r="K886" i="17"/>
  <c r="G886" i="17"/>
  <c r="L886" i="17"/>
  <c r="F886" i="17"/>
  <c r="J886" i="17"/>
  <c r="I886" i="17"/>
  <c r="M886" i="17"/>
  <c r="D759" i="17"/>
  <c r="O933" i="17"/>
  <c r="P933" i="17"/>
  <c r="P931" i="17"/>
  <c r="O931" i="17"/>
  <c r="E886" i="17"/>
  <c r="E889" i="17"/>
  <c r="F943" i="17"/>
  <c r="F942" i="17"/>
  <c r="G943" i="17"/>
  <c r="G942" i="17"/>
  <c r="I943" i="17"/>
  <c r="I942" i="17"/>
  <c r="K943" i="17"/>
  <c r="K942" i="17"/>
  <c r="M943" i="17"/>
  <c r="M942" i="17"/>
  <c r="E943" i="17"/>
  <c r="E942" i="17"/>
  <c r="H943" i="17"/>
  <c r="H942" i="17"/>
  <c r="J943" i="17"/>
  <c r="J942" i="17"/>
  <c r="L943" i="17"/>
  <c r="L942" i="17"/>
  <c r="D942" i="17"/>
  <c r="D943" i="17"/>
  <c r="E9" i="4"/>
  <c r="F9" i="4"/>
  <c r="G9" i="4"/>
  <c r="H9" i="4"/>
  <c r="C41" i="20"/>
  <c r="C43" i="20" s="1"/>
  <c r="I9" i="4"/>
  <c r="H881" i="17"/>
  <c r="H883" i="17" s="1"/>
  <c r="H895" i="17" s="1"/>
  <c r="H889" i="17"/>
  <c r="K881" i="17"/>
  <c r="K883" i="17" s="1"/>
  <c r="K889" i="17"/>
  <c r="G889" i="17"/>
  <c r="G881" i="17"/>
  <c r="G883" i="17" s="1"/>
  <c r="G895" i="17" s="1"/>
  <c r="L889" i="17"/>
  <c r="L881" i="17"/>
  <c r="L883" i="17" s="1"/>
  <c r="L895" i="17" s="1"/>
  <c r="F889" i="17"/>
  <c r="F881" i="17"/>
  <c r="F883" i="17" s="1"/>
  <c r="F895" i="17" s="1"/>
  <c r="J889" i="17"/>
  <c r="J881" i="17"/>
  <c r="J883" i="17" s="1"/>
  <c r="I881" i="17"/>
  <c r="I883" i="17" s="1"/>
  <c r="I889" i="17"/>
  <c r="M881" i="17"/>
  <c r="M883" i="17" s="1"/>
  <c r="M895" i="17" s="1"/>
  <c r="M889" i="17"/>
  <c r="E475" i="17"/>
  <c r="E468" i="17"/>
  <c r="O877" i="17"/>
  <c r="P877" i="17"/>
  <c r="P862" i="17"/>
  <c r="O862" i="17"/>
  <c r="O861" i="17"/>
  <c r="P861" i="17"/>
  <c r="O863" i="17"/>
  <c r="P863" i="17"/>
  <c r="P866" i="17"/>
  <c r="O866" i="17"/>
  <c r="O867" i="17"/>
  <c r="P867" i="17"/>
  <c r="H865" i="17"/>
  <c r="G865" i="17"/>
  <c r="D865" i="17"/>
  <c r="K865" i="17"/>
  <c r="I865" i="17"/>
  <c r="E865" i="17"/>
  <c r="J865" i="17"/>
  <c r="L865" i="17"/>
  <c r="F865" i="17"/>
  <c r="G786" i="17"/>
  <c r="O770" i="17"/>
  <c r="P770" i="17"/>
  <c r="J786" i="17"/>
  <c r="L786" i="17"/>
  <c r="E766" i="17"/>
  <c r="E772" i="17" s="1"/>
  <c r="E775" i="17" s="1"/>
  <c r="E763" i="17"/>
  <c r="E759" i="17"/>
  <c r="F759" i="17"/>
  <c r="F763" i="17"/>
  <c r="F766" i="17"/>
  <c r="F772" i="17" s="1"/>
  <c r="G763" i="17"/>
  <c r="G759" i="17"/>
  <c r="G766" i="17"/>
  <c r="G772" i="17" s="1"/>
  <c r="H759" i="17"/>
  <c r="H766" i="17"/>
  <c r="H772" i="17" s="1"/>
  <c r="H763" i="17"/>
  <c r="I759" i="17"/>
  <c r="I766" i="17"/>
  <c r="I772" i="17" s="1"/>
  <c r="I763" i="17"/>
  <c r="J759" i="17"/>
  <c r="J766" i="17"/>
  <c r="J772" i="17" s="1"/>
  <c r="J763" i="17"/>
  <c r="K759" i="17"/>
  <c r="K766" i="17"/>
  <c r="K763" i="17"/>
  <c r="L759" i="17"/>
  <c r="L766" i="17"/>
  <c r="L772" i="17" s="1"/>
  <c r="L763" i="17"/>
  <c r="M759" i="17"/>
  <c r="M766" i="17"/>
  <c r="M772" i="17" s="1"/>
  <c r="K786" i="17"/>
  <c r="H786" i="17"/>
  <c r="I786" i="17"/>
  <c r="M786" i="17"/>
  <c r="M769" i="17"/>
  <c r="F786" i="17"/>
  <c r="E786" i="17"/>
  <c r="G826" i="17"/>
  <c r="I826" i="17"/>
  <c r="M826" i="17"/>
  <c r="F826" i="17"/>
  <c r="D826" i="17"/>
  <c r="L826" i="17"/>
  <c r="F570" i="17"/>
  <c r="F572" i="17" s="1"/>
  <c r="F568" i="17"/>
  <c r="F890" i="17" s="1"/>
  <c r="I568" i="17"/>
  <c r="I890" i="17" s="1"/>
  <c r="I570" i="17"/>
  <c r="I572" i="17" s="1"/>
  <c r="C20" i="20" s="1"/>
  <c r="L570" i="17"/>
  <c r="L572" i="17" s="1"/>
  <c r="L568" i="17"/>
  <c r="L890" i="17" s="1"/>
  <c r="J570" i="17"/>
  <c r="J572" i="17" s="1"/>
  <c r="D20" i="20" s="1"/>
  <c r="J568" i="17"/>
  <c r="J890" i="17" s="1"/>
  <c r="G568" i="17"/>
  <c r="G890" i="17" s="1"/>
  <c r="G570" i="17"/>
  <c r="G572" i="17" s="1"/>
  <c r="K568" i="17"/>
  <c r="K890" i="17" s="1"/>
  <c r="K570" i="17"/>
  <c r="K572" i="17" s="1"/>
  <c r="E20" i="20" s="1"/>
  <c r="M568" i="17"/>
  <c r="M890" i="17" s="1"/>
  <c r="O565" i="17"/>
  <c r="P565" i="17"/>
  <c r="H568" i="17"/>
  <c r="H890" i="17" s="1"/>
  <c r="H570" i="17"/>
  <c r="H572" i="17" s="1"/>
  <c r="E568" i="17"/>
  <c r="E890" i="17" s="1"/>
  <c r="F451" i="17"/>
  <c r="I470" i="17"/>
  <c r="P462" i="17"/>
  <c r="P460" i="17"/>
  <c r="E451" i="17"/>
  <c r="G451" i="17"/>
  <c r="D451" i="17"/>
  <c r="O462" i="17"/>
  <c r="E464" i="17"/>
  <c r="F467" i="17"/>
  <c r="F470" i="17" s="1"/>
  <c r="F475" i="17" s="1"/>
  <c r="K451" i="17"/>
  <c r="J467" i="17"/>
  <c r="J470" i="17" s="1"/>
  <c r="O460" i="17"/>
  <c r="P447" i="17"/>
  <c r="O447" i="17"/>
  <c r="P445" i="17"/>
  <c r="O445" i="17"/>
  <c r="P450" i="17"/>
  <c r="O450" i="17"/>
  <c r="G464" i="17"/>
  <c r="G468" i="17"/>
  <c r="G471" i="17" s="1"/>
  <c r="I468" i="17"/>
  <c r="I471" i="17" s="1"/>
  <c r="I464" i="17"/>
  <c r="K468" i="17"/>
  <c r="K471" i="17" s="1"/>
  <c r="K464" i="17"/>
  <c r="P448" i="17"/>
  <c r="O448" i="17"/>
  <c r="H468" i="17"/>
  <c r="H471" i="17" s="1"/>
  <c r="H464" i="17"/>
  <c r="L468" i="17"/>
  <c r="L471" i="17" s="1"/>
  <c r="L464" i="17"/>
  <c r="O446" i="17"/>
  <c r="P446" i="17"/>
  <c r="O449" i="17"/>
  <c r="P449" i="17"/>
  <c r="F464" i="17"/>
  <c r="F468" i="17"/>
  <c r="F471" i="17" s="1"/>
  <c r="J468" i="17"/>
  <c r="J471" i="17" s="1"/>
  <c r="J464" i="17"/>
  <c r="M464" i="17"/>
  <c r="M468" i="17"/>
  <c r="M471" i="17" s="1"/>
  <c r="K467" i="17"/>
  <c r="K470" i="17" s="1"/>
  <c r="M467" i="17"/>
  <c r="M470" i="17" s="1"/>
  <c r="L451" i="17"/>
  <c r="I451" i="17"/>
  <c r="G467" i="17"/>
  <c r="G470" i="17" s="1"/>
  <c r="G475" i="17" s="1"/>
  <c r="H467" i="17"/>
  <c r="H470" i="17" s="1"/>
  <c r="H475" i="17" s="1"/>
  <c r="L467" i="17"/>
  <c r="L470" i="17" s="1"/>
  <c r="J451" i="17"/>
  <c r="M451" i="17"/>
  <c r="H451" i="17"/>
  <c r="O401" i="17"/>
  <c r="P401" i="17"/>
  <c r="P403" i="17"/>
  <c r="O403" i="17"/>
  <c r="P397" i="17"/>
  <c r="O397" i="17"/>
  <c r="E246" i="17"/>
  <c r="D246" i="17"/>
  <c r="D248" i="17"/>
  <c r="D33" i="3"/>
  <c r="D34" i="3"/>
  <c r="E33" i="3"/>
  <c r="E34" i="3"/>
  <c r="F33" i="3"/>
  <c r="F34" i="3"/>
  <c r="G33" i="3"/>
  <c r="G34" i="3"/>
  <c r="H33" i="3"/>
  <c r="H34" i="3"/>
  <c r="D20" i="2"/>
  <c r="D26" i="2" s="1"/>
  <c r="D17" i="2"/>
  <c r="E17" i="2"/>
  <c r="E20" i="2"/>
  <c r="F20" i="2"/>
  <c r="F26" i="2" s="1"/>
  <c r="F17" i="2"/>
  <c r="G17" i="2"/>
  <c r="G20" i="2"/>
  <c r="H20" i="2"/>
  <c r="H17" i="2"/>
  <c r="I17" i="2"/>
  <c r="I20" i="2"/>
  <c r="J20" i="2"/>
  <c r="J17" i="2"/>
  <c r="K17" i="2"/>
  <c r="K20" i="2"/>
  <c r="L20" i="2"/>
  <c r="L17" i="2"/>
  <c r="C20" i="2"/>
  <c r="C17" i="2"/>
  <c r="O93" i="3" l="1"/>
  <c r="N95" i="3"/>
  <c r="J163" i="16" s="1"/>
  <c r="N87" i="3"/>
  <c r="M89" i="3"/>
  <c r="I159" i="16" s="1"/>
  <c r="M75" i="3"/>
  <c r="I80" i="16" s="1"/>
  <c r="M115" i="3"/>
  <c r="I94" i="16" s="1"/>
  <c r="N73" i="3"/>
  <c r="M63" i="3"/>
  <c r="I72" i="16" s="1"/>
  <c r="M103" i="3"/>
  <c r="I86" i="16" s="1"/>
  <c r="N61" i="3"/>
  <c r="O144" i="3"/>
  <c r="K137" i="16" s="1"/>
  <c r="P143" i="3"/>
  <c r="C54" i="27"/>
  <c r="E19" i="23"/>
  <c r="C58" i="27"/>
  <c r="C60" i="27" s="1"/>
  <c r="E43" i="16"/>
  <c r="E37" i="16" s="1"/>
  <c r="J168" i="16"/>
  <c r="L21" i="20"/>
  <c r="E54" i="16"/>
  <c r="G92" i="16"/>
  <c r="N49" i="4"/>
  <c r="M854" i="17"/>
  <c r="M857" i="17"/>
  <c r="K772" i="17"/>
  <c r="K769" i="17"/>
  <c r="K895" i="17"/>
  <c r="E21" i="20"/>
  <c r="J895" i="17"/>
  <c r="D21" i="20"/>
  <c r="I895" i="17"/>
  <c r="C21" i="20"/>
  <c r="I475" i="17"/>
  <c r="C19" i="20"/>
  <c r="J475" i="17"/>
  <c r="D19" i="20"/>
  <c r="D23" i="20" s="1"/>
  <c r="K475" i="17"/>
  <c r="E19" i="20"/>
  <c r="E23" i="20" s="1"/>
  <c r="M475" i="17"/>
  <c r="D150" i="16"/>
  <c r="G19" i="20"/>
  <c r="G23" i="20" s="1"/>
  <c r="L475" i="17"/>
  <c r="C150" i="16"/>
  <c r="F19" i="20"/>
  <c r="F23" i="20" s="1"/>
  <c r="P946" i="17"/>
  <c r="O946" i="17"/>
  <c r="F10" i="19"/>
  <c r="F12" i="19" s="1"/>
  <c r="G10" i="19"/>
  <c r="G12" i="19" s="1"/>
  <c r="L69" i="19"/>
  <c r="H10" i="19"/>
  <c r="H12" i="19" s="1"/>
  <c r="L17" i="4"/>
  <c r="C20" i="25"/>
  <c r="E9" i="23"/>
  <c r="D10" i="23"/>
  <c r="D11" i="23" s="1"/>
  <c r="D15" i="23" s="1"/>
  <c r="D22" i="23" s="1"/>
  <c r="F21" i="5"/>
  <c r="F23" i="5" s="1"/>
  <c r="N47" i="4"/>
  <c r="G84" i="16"/>
  <c r="E142" i="16"/>
  <c r="E180" i="16" s="1"/>
  <c r="M14" i="4"/>
  <c r="M8" i="4"/>
  <c r="F21" i="23"/>
  <c r="F17" i="23"/>
  <c r="F19" i="23" s="1"/>
  <c r="F6" i="23"/>
  <c r="C69" i="19"/>
  <c r="N55" i="4"/>
  <c r="E58" i="19"/>
  <c r="E52" i="19"/>
  <c r="E56" i="19"/>
  <c r="E63" i="19"/>
  <c r="E66" i="19"/>
  <c r="E67" i="19"/>
  <c r="E65" i="19"/>
  <c r="E68" i="19"/>
  <c r="E64" i="19"/>
  <c r="E57" i="19"/>
  <c r="E54" i="19"/>
  <c r="E55" i="19"/>
  <c r="E59" i="19"/>
  <c r="E53" i="19"/>
  <c r="G59" i="19"/>
  <c r="G58" i="19"/>
  <c r="G64" i="19"/>
  <c r="G63" i="19"/>
  <c r="G67" i="19"/>
  <c r="G66" i="19"/>
  <c r="G68" i="19"/>
  <c r="G65" i="19"/>
  <c r="G56" i="19"/>
  <c r="G52" i="19"/>
  <c r="G55" i="19"/>
  <c r="G57" i="19"/>
  <c r="G53" i="19"/>
  <c r="G54" i="19"/>
  <c r="I55" i="19"/>
  <c r="I54" i="19"/>
  <c r="I53" i="19"/>
  <c r="I56" i="19"/>
  <c r="I68" i="19"/>
  <c r="I64" i="19"/>
  <c r="I66" i="19"/>
  <c r="I65" i="19"/>
  <c r="I67" i="19"/>
  <c r="I63" i="19"/>
  <c r="I69" i="19" s="1"/>
  <c r="D32" i="20"/>
  <c r="I52" i="19"/>
  <c r="I58" i="19"/>
  <c r="I59" i="19"/>
  <c r="I57" i="19"/>
  <c r="G58" i="20"/>
  <c r="G68" i="20"/>
  <c r="G36" i="20"/>
  <c r="D60" i="19"/>
  <c r="L60" i="19"/>
  <c r="D69" i="19"/>
  <c r="G33" i="20"/>
  <c r="C32" i="20"/>
  <c r="H66" i="19"/>
  <c r="H68" i="19"/>
  <c r="H63" i="19"/>
  <c r="H67" i="19"/>
  <c r="H54" i="19"/>
  <c r="H65" i="19"/>
  <c r="H58" i="19"/>
  <c r="H53" i="19"/>
  <c r="H57" i="19"/>
  <c r="H52" i="19"/>
  <c r="H55" i="19"/>
  <c r="H59" i="19"/>
  <c r="H56" i="19"/>
  <c r="H64" i="19"/>
  <c r="J65" i="19"/>
  <c r="J66" i="19"/>
  <c r="J63" i="19"/>
  <c r="J64" i="19"/>
  <c r="J68" i="19"/>
  <c r="J58" i="19"/>
  <c r="J55" i="19"/>
  <c r="J57" i="19"/>
  <c r="J67" i="19"/>
  <c r="J56" i="19"/>
  <c r="J59" i="19"/>
  <c r="E32" i="20"/>
  <c r="J53" i="19"/>
  <c r="J54" i="19"/>
  <c r="J52" i="19"/>
  <c r="K63" i="19"/>
  <c r="K66" i="19"/>
  <c r="K55" i="19"/>
  <c r="F32" i="20"/>
  <c r="K67" i="19"/>
  <c r="K52" i="19"/>
  <c r="K54" i="19"/>
  <c r="K64" i="19"/>
  <c r="K68" i="19"/>
  <c r="K59" i="19"/>
  <c r="K65" i="19"/>
  <c r="K53" i="19"/>
  <c r="K58" i="19"/>
  <c r="K56" i="19"/>
  <c r="K57" i="19"/>
  <c r="C37" i="19"/>
  <c r="C35" i="19"/>
  <c r="C29" i="19"/>
  <c r="C45" i="19"/>
  <c r="C42" i="19"/>
  <c r="C32" i="19"/>
  <c r="C48" i="19"/>
  <c r="C38" i="19"/>
  <c r="C43" i="19"/>
  <c r="C36" i="19"/>
  <c r="C30" i="19"/>
  <c r="C44" i="19"/>
  <c r="C59" i="19"/>
  <c r="C58" i="19"/>
  <c r="C53" i="19"/>
  <c r="C54" i="19"/>
  <c r="C57" i="19"/>
  <c r="C52" i="19"/>
  <c r="C64" i="19"/>
  <c r="C66" i="19"/>
  <c r="C56" i="19"/>
  <c r="C71" i="19"/>
  <c r="C67" i="19"/>
  <c r="C68" i="19"/>
  <c r="C65" i="19"/>
  <c r="C55" i="19"/>
  <c r="C63" i="19"/>
  <c r="F68" i="19"/>
  <c r="F66" i="19"/>
  <c r="F57" i="19"/>
  <c r="F65" i="19"/>
  <c r="F55" i="19"/>
  <c r="F59" i="19"/>
  <c r="F67" i="19"/>
  <c r="F64" i="19"/>
  <c r="F56" i="19"/>
  <c r="F53" i="19"/>
  <c r="F52" i="19"/>
  <c r="F63" i="19"/>
  <c r="F58" i="19"/>
  <c r="F54" i="19"/>
  <c r="G99" i="16"/>
  <c r="G103" i="16"/>
  <c r="O56" i="4" s="1"/>
  <c r="F63" i="16"/>
  <c r="M66" i="4"/>
  <c r="O68" i="4"/>
  <c r="G237" i="16"/>
  <c r="O40" i="4" s="1"/>
  <c r="F88" i="16"/>
  <c r="N48" i="4" s="1"/>
  <c r="M48" i="4"/>
  <c r="J17" i="3"/>
  <c r="F15" i="16" s="1"/>
  <c r="F13" i="16" s="1"/>
  <c r="K14" i="3"/>
  <c r="G241" i="16"/>
  <c r="N43" i="4"/>
  <c r="K20" i="20"/>
  <c r="K23" i="20" s="1"/>
  <c r="I144" i="16"/>
  <c r="F59" i="16"/>
  <c r="N65" i="4" s="1"/>
  <c r="C62" i="20"/>
  <c r="D62" i="20"/>
  <c r="E62" i="20"/>
  <c r="F62" i="20"/>
  <c r="G62" i="20"/>
  <c r="C10" i="19"/>
  <c r="I9" i="19"/>
  <c r="I10" i="19" s="1"/>
  <c r="D41" i="20"/>
  <c r="D43" i="20" s="1"/>
  <c r="D75" i="20"/>
  <c r="D77" i="20" s="1"/>
  <c r="J13" i="19"/>
  <c r="J16" i="19"/>
  <c r="J8" i="19"/>
  <c r="J22" i="19"/>
  <c r="J15" i="19"/>
  <c r="J21" i="19"/>
  <c r="J19" i="19"/>
  <c r="J17" i="19"/>
  <c r="E42" i="20"/>
  <c r="E46" i="20" s="1"/>
  <c r="E50" i="20" s="1"/>
  <c r="E54" i="20" s="1"/>
  <c r="E10" i="19"/>
  <c r="E12" i="19" s="1"/>
  <c r="D12" i="19"/>
  <c r="E42" i="19"/>
  <c r="E29" i="19"/>
  <c r="E45" i="19"/>
  <c r="E30" i="19"/>
  <c r="E37" i="19"/>
  <c r="E35" i="19"/>
  <c r="E32" i="19"/>
  <c r="E43" i="19"/>
  <c r="E44" i="19"/>
  <c r="E38" i="19"/>
  <c r="E48" i="19"/>
  <c r="E36" i="19"/>
  <c r="G30" i="19"/>
  <c r="G29" i="19"/>
  <c r="G31" i="19" s="1"/>
  <c r="G43" i="19"/>
  <c r="G35" i="19"/>
  <c r="G45" i="19"/>
  <c r="G48" i="19"/>
  <c r="G36" i="19"/>
  <c r="G32" i="19"/>
  <c r="G37" i="19"/>
  <c r="G42" i="19"/>
  <c r="G44" i="19"/>
  <c r="G38" i="19"/>
  <c r="I38" i="19"/>
  <c r="I29" i="19"/>
  <c r="I42" i="19"/>
  <c r="I37" i="19"/>
  <c r="I35" i="19"/>
  <c r="I36" i="19"/>
  <c r="I45" i="19"/>
  <c r="I44" i="19"/>
  <c r="I48" i="19"/>
  <c r="I30" i="19"/>
  <c r="I32" i="19"/>
  <c r="I43" i="19"/>
  <c r="L29" i="19"/>
  <c r="L30" i="19"/>
  <c r="L38" i="19"/>
  <c r="L35" i="19"/>
  <c r="L32" i="19"/>
  <c r="L42" i="19"/>
  <c r="L48" i="19"/>
  <c r="L43" i="19"/>
  <c r="L36" i="19"/>
  <c r="L45" i="19"/>
  <c r="L44" i="19"/>
  <c r="L37" i="19"/>
  <c r="D42" i="19"/>
  <c r="D37" i="19"/>
  <c r="D32" i="19"/>
  <c r="D36" i="19"/>
  <c r="D48" i="19"/>
  <c r="D38" i="19"/>
  <c r="D44" i="19"/>
  <c r="D30" i="19"/>
  <c r="D43" i="19"/>
  <c r="D35" i="19"/>
  <c r="D45" i="19"/>
  <c r="D29" i="19"/>
  <c r="F44" i="19"/>
  <c r="F45" i="19"/>
  <c r="F37" i="19"/>
  <c r="F35" i="19"/>
  <c r="F38" i="19"/>
  <c r="F30" i="19"/>
  <c r="F43" i="19"/>
  <c r="F29" i="19"/>
  <c r="F31" i="19" s="1"/>
  <c r="F36" i="19"/>
  <c r="F32" i="19"/>
  <c r="F48" i="19"/>
  <c r="F42" i="19"/>
  <c r="H43" i="19"/>
  <c r="H48" i="19"/>
  <c r="H35" i="19"/>
  <c r="H32" i="19"/>
  <c r="H37" i="19"/>
  <c r="H44" i="19"/>
  <c r="H38" i="19"/>
  <c r="H42" i="19"/>
  <c r="H30" i="19"/>
  <c r="H45" i="19"/>
  <c r="H36" i="19"/>
  <c r="H29" i="19"/>
  <c r="H31" i="19" s="1"/>
  <c r="J42" i="19"/>
  <c r="J48" i="19"/>
  <c r="J30" i="19"/>
  <c r="J44" i="19"/>
  <c r="J43" i="19"/>
  <c r="J36" i="19"/>
  <c r="J38" i="19"/>
  <c r="J32" i="19"/>
  <c r="J37" i="19"/>
  <c r="J35" i="19"/>
  <c r="J29" i="19"/>
  <c r="J45" i="19"/>
  <c r="K30" i="19"/>
  <c r="K37" i="19"/>
  <c r="K36" i="19"/>
  <c r="K35" i="19"/>
  <c r="K42" i="19"/>
  <c r="K38" i="19"/>
  <c r="K44" i="19"/>
  <c r="K32" i="19"/>
  <c r="K43" i="19"/>
  <c r="K29" i="19"/>
  <c r="K45" i="19"/>
  <c r="K48" i="19"/>
  <c r="O67" i="4"/>
  <c r="G154" i="16"/>
  <c r="O74" i="4" s="1"/>
  <c r="G162" i="16"/>
  <c r="O79" i="4" s="1"/>
  <c r="O70" i="4"/>
  <c r="O78" i="4"/>
  <c r="O69" i="4"/>
  <c r="P948" i="17"/>
  <c r="O948" i="17"/>
  <c r="O938" i="17"/>
  <c r="P935" i="17"/>
  <c r="O935" i="17"/>
  <c r="M966" i="17"/>
  <c r="M901" i="17"/>
  <c r="M902" i="17"/>
  <c r="O937" i="17"/>
  <c r="P945" i="17"/>
  <c r="O945" i="17"/>
  <c r="P937" i="17"/>
  <c r="P947" i="17"/>
  <c r="F902" i="17"/>
  <c r="O947" i="17"/>
  <c r="F901" i="17"/>
  <c r="P938" i="17"/>
  <c r="G901" i="17"/>
  <c r="G902" i="17"/>
  <c r="H901" i="17"/>
  <c r="H902" i="17"/>
  <c r="H23" i="3"/>
  <c r="D24" i="3"/>
  <c r="E24" i="3"/>
  <c r="F23" i="3"/>
  <c r="G23" i="3"/>
  <c r="D23" i="3"/>
  <c r="E23" i="3"/>
  <c r="F24" i="3"/>
  <c r="G24" i="3"/>
  <c r="H24" i="3"/>
  <c r="O275" i="17"/>
  <c r="P275" i="17"/>
  <c r="P966" i="17"/>
  <c r="O966" i="17"/>
  <c r="C16" i="4"/>
  <c r="G117" i="16"/>
  <c r="E471" i="17"/>
  <c r="O886" i="17"/>
  <c r="P886" i="17"/>
  <c r="O942" i="17"/>
  <c r="P942" i="17"/>
  <c r="O943" i="17"/>
  <c r="P943" i="17"/>
  <c r="C45" i="20"/>
  <c r="D45" i="20"/>
  <c r="O881" i="17"/>
  <c r="P881" i="17"/>
  <c r="O889" i="17"/>
  <c r="P889" i="17"/>
  <c r="L902" i="17"/>
  <c r="L901" i="17"/>
  <c r="I769" i="17"/>
  <c r="O890" i="17"/>
  <c r="P890" i="17"/>
  <c r="F482" i="17"/>
  <c r="O865" i="17"/>
  <c r="P865" i="17"/>
  <c r="H769" i="17"/>
  <c r="F769" i="17"/>
  <c r="E769" i="17"/>
  <c r="O759" i="17"/>
  <c r="P759" i="17"/>
  <c r="F483" i="17"/>
  <c r="E776" i="17"/>
  <c r="O763" i="17"/>
  <c r="P763" i="17"/>
  <c r="F776" i="17"/>
  <c r="F775" i="17"/>
  <c r="G776" i="17"/>
  <c r="G775" i="17"/>
  <c r="H776" i="17"/>
  <c r="H775" i="17"/>
  <c r="I776" i="17"/>
  <c r="I775" i="17"/>
  <c r="J776" i="17"/>
  <c r="J775" i="17"/>
  <c r="L776" i="17"/>
  <c r="L775" i="17"/>
  <c r="M776" i="17"/>
  <c r="M775" i="17"/>
  <c r="P826" i="17"/>
  <c r="O826" i="17"/>
  <c r="G769" i="17"/>
  <c r="J769" i="17"/>
  <c r="L769" i="17"/>
  <c r="P568" i="17"/>
  <c r="O568" i="17"/>
  <c r="P570" i="17"/>
  <c r="O570" i="17"/>
  <c r="P464" i="17"/>
  <c r="P467" i="17"/>
  <c r="O467" i="17"/>
  <c r="O468" i="17"/>
  <c r="O464" i="17"/>
  <c r="P468" i="17"/>
  <c r="G483" i="17"/>
  <c r="G482" i="17"/>
  <c r="H483" i="17"/>
  <c r="H482" i="17"/>
  <c r="P470" i="17"/>
  <c r="O470" i="17"/>
  <c r="D21" i="2"/>
  <c r="E21" i="2"/>
  <c r="E26" i="2"/>
  <c r="F21" i="2"/>
  <c r="G21" i="2"/>
  <c r="G26" i="2"/>
  <c r="H21" i="2"/>
  <c r="H26" i="2"/>
  <c r="I21" i="2"/>
  <c r="I26" i="2"/>
  <c r="J21" i="2"/>
  <c r="J26" i="2"/>
  <c r="K26" i="2"/>
  <c r="K21" i="2"/>
  <c r="L21" i="2"/>
  <c r="L26" i="2"/>
  <c r="C21" i="2"/>
  <c r="C26" i="2"/>
  <c r="O769" i="17" l="1"/>
  <c r="P769" i="17"/>
  <c r="O95" i="3"/>
  <c r="K163" i="16" s="1"/>
  <c r="P93" i="3"/>
  <c r="N89" i="3"/>
  <c r="J159" i="16" s="1"/>
  <c r="O87" i="3"/>
  <c r="N75" i="3"/>
  <c r="J80" i="16" s="1"/>
  <c r="N115" i="3"/>
  <c r="J94" i="16" s="1"/>
  <c r="O73" i="3"/>
  <c r="O61" i="3"/>
  <c r="N63" i="3"/>
  <c r="J72" i="16" s="1"/>
  <c r="N103" i="3"/>
  <c r="J86" i="16" s="1"/>
  <c r="Q143" i="3"/>
  <c r="P144" i="3"/>
  <c r="L137" i="16" s="1"/>
  <c r="M21" i="20"/>
  <c r="K168" i="16"/>
  <c r="E46" i="16"/>
  <c r="E110" i="16"/>
  <c r="F50" i="16"/>
  <c r="F56" i="16" s="1"/>
  <c r="F55" i="16"/>
  <c r="H92" i="16"/>
  <c r="O49" i="4"/>
  <c r="F29" i="16"/>
  <c r="N14" i="4" s="1"/>
  <c r="F216" i="16" s="1"/>
  <c r="F21" i="16"/>
  <c r="C23" i="20"/>
  <c r="K775" i="17"/>
  <c r="K776" i="17"/>
  <c r="K901" i="17"/>
  <c r="K902" i="17"/>
  <c r="J902" i="17"/>
  <c r="J901" i="17"/>
  <c r="I901" i="17"/>
  <c r="I902" i="17"/>
  <c r="I483" i="17"/>
  <c r="I482" i="17"/>
  <c r="J482" i="17"/>
  <c r="J483" i="17"/>
  <c r="K483" i="17"/>
  <c r="K482" i="17"/>
  <c r="M482" i="17"/>
  <c r="M483" i="17"/>
  <c r="L483" i="17"/>
  <c r="L482" i="17"/>
  <c r="M10" i="4"/>
  <c r="E148" i="16"/>
  <c r="E149" i="16" s="1"/>
  <c r="E173" i="16" s="1"/>
  <c r="F53" i="16"/>
  <c r="M96" i="4"/>
  <c r="L71" i="19"/>
  <c r="F69" i="19"/>
  <c r="F42" i="16"/>
  <c r="E10" i="23"/>
  <c r="F9" i="23"/>
  <c r="F10" i="23" s="1"/>
  <c r="F11" i="23" s="1"/>
  <c r="F15" i="23" s="1"/>
  <c r="F22" i="23" s="1"/>
  <c r="F23" i="23" s="1"/>
  <c r="G21" i="5"/>
  <c r="G23" i="5" s="1"/>
  <c r="O47" i="4"/>
  <c r="H84" i="16"/>
  <c r="E109" i="16"/>
  <c r="E143" i="16"/>
  <c r="N8" i="4"/>
  <c r="H42" i="20"/>
  <c r="H46" i="20" s="1"/>
  <c r="H50" i="20" s="1"/>
  <c r="H54" i="20" s="1"/>
  <c r="H67" i="20" s="1"/>
  <c r="M8" i="19"/>
  <c r="I60" i="19"/>
  <c r="I71" i="19" s="1"/>
  <c r="D71" i="19"/>
  <c r="H60" i="19"/>
  <c r="O55" i="4"/>
  <c r="G63" i="16"/>
  <c r="N66" i="4"/>
  <c r="D33" i="20"/>
  <c r="D58" i="20"/>
  <c r="D68" i="20"/>
  <c r="D36" i="20"/>
  <c r="D37" i="20" s="1"/>
  <c r="C33" i="20"/>
  <c r="C58" i="20"/>
  <c r="C68" i="20"/>
  <c r="C36" i="20"/>
  <c r="C37" i="20" s="1"/>
  <c r="E33" i="20"/>
  <c r="E58" i="20"/>
  <c r="E68" i="20"/>
  <c r="E36" i="20"/>
  <c r="E37" i="20" s="1"/>
  <c r="F33" i="20"/>
  <c r="F58" i="20"/>
  <c r="F68" i="20"/>
  <c r="F36" i="20"/>
  <c r="F37" i="20" s="1"/>
  <c r="J60" i="19"/>
  <c r="K69" i="19"/>
  <c r="K60" i="19"/>
  <c r="C39" i="19"/>
  <c r="C31" i="19"/>
  <c r="C46" i="19"/>
  <c r="C60" i="19"/>
  <c r="F60" i="19"/>
  <c r="G37" i="20"/>
  <c r="H69" i="19"/>
  <c r="J69" i="19"/>
  <c r="E60" i="19"/>
  <c r="E69" i="19"/>
  <c r="G69" i="19"/>
  <c r="G60" i="19"/>
  <c r="G71" i="19" s="1"/>
  <c r="H237" i="16"/>
  <c r="P40" i="4" s="1"/>
  <c r="D39" i="19"/>
  <c r="D31" i="19"/>
  <c r="I46" i="19"/>
  <c r="H99" i="16"/>
  <c r="H103" i="16"/>
  <c r="P56" i="4" s="1"/>
  <c r="P68" i="4"/>
  <c r="G88" i="16"/>
  <c r="O48" i="4" s="1"/>
  <c r="K31" i="19"/>
  <c r="F142" i="16"/>
  <c r="F180" i="16" s="1"/>
  <c r="L14" i="3"/>
  <c r="K17" i="3"/>
  <c r="G15" i="16" s="1"/>
  <c r="G13" i="16" s="1"/>
  <c r="E216" i="16"/>
  <c r="M11" i="19"/>
  <c r="M15" i="4"/>
  <c r="P67" i="4"/>
  <c r="G59" i="16"/>
  <c r="O65" i="4" s="1"/>
  <c r="O43" i="4"/>
  <c r="H241" i="16"/>
  <c r="L20" i="20"/>
  <c r="L23" i="20" s="1"/>
  <c r="J144" i="16"/>
  <c r="H14" i="19"/>
  <c r="H18" i="19" s="1"/>
  <c r="G14" i="19"/>
  <c r="G18" i="19" s="1"/>
  <c r="F14" i="19"/>
  <c r="F18" i="19" s="1"/>
  <c r="E14" i="19"/>
  <c r="E18" i="19" s="1"/>
  <c r="I11" i="19"/>
  <c r="I12" i="19" s="1"/>
  <c r="E67" i="20"/>
  <c r="E31" i="19"/>
  <c r="G46" i="19"/>
  <c r="F46" i="19"/>
  <c r="C47" i="20"/>
  <c r="C82" i="20"/>
  <c r="C83" i="20" s="1"/>
  <c r="D47" i="20"/>
  <c r="D82" i="20"/>
  <c r="D83" i="20" s="1"/>
  <c r="L39" i="19"/>
  <c r="D14" i="19"/>
  <c r="L46" i="19"/>
  <c r="G39" i="19"/>
  <c r="D46" i="19"/>
  <c r="H39" i="19"/>
  <c r="H46" i="19"/>
  <c r="J46" i="19"/>
  <c r="K46" i="19"/>
  <c r="J39" i="19"/>
  <c r="J31" i="19"/>
  <c r="K39" i="19"/>
  <c r="E46" i="19"/>
  <c r="E39" i="19"/>
  <c r="I39" i="19"/>
  <c r="I31" i="19"/>
  <c r="L31" i="19"/>
  <c r="F39" i="19"/>
  <c r="H154" i="16"/>
  <c r="P74" i="4" s="1"/>
  <c r="H162" i="16"/>
  <c r="P79" i="4" s="1"/>
  <c r="P70" i="4"/>
  <c r="P78" i="4"/>
  <c r="P69" i="4"/>
  <c r="M64" i="4"/>
  <c r="P471" i="17"/>
  <c r="O471" i="17"/>
  <c r="C17" i="4"/>
  <c r="C20" i="4"/>
  <c r="D20" i="4"/>
  <c r="E20" i="4"/>
  <c r="F20" i="4"/>
  <c r="G20" i="4"/>
  <c r="H20" i="4"/>
  <c r="C49" i="20" s="1"/>
  <c r="I20" i="4"/>
  <c r="D49" i="20" s="1"/>
  <c r="H117" i="16"/>
  <c r="E895" i="17"/>
  <c r="P883" i="17"/>
  <c r="O883" i="17"/>
  <c r="P572" i="17"/>
  <c r="O572" i="17"/>
  <c r="E483" i="17"/>
  <c r="E482" i="17"/>
  <c r="D30" i="2"/>
  <c r="D27" i="2"/>
  <c r="E30" i="2"/>
  <c r="E27" i="2"/>
  <c r="F30" i="2"/>
  <c r="F27" i="2"/>
  <c r="G30" i="2"/>
  <c r="G27" i="2"/>
  <c r="H30" i="2"/>
  <c r="H27" i="2"/>
  <c r="I30" i="2"/>
  <c r="I27" i="2"/>
  <c r="J30" i="2"/>
  <c r="J27" i="2"/>
  <c r="K30" i="2"/>
  <c r="K27" i="2"/>
  <c r="L30" i="2"/>
  <c r="L27" i="2"/>
  <c r="C30" i="2"/>
  <c r="C27" i="2"/>
  <c r="E72" i="20" l="1"/>
  <c r="P95" i="3"/>
  <c r="L163" i="16" s="1"/>
  <c r="Q93" i="3"/>
  <c r="O89" i="3"/>
  <c r="K159" i="16" s="1"/>
  <c r="P87" i="3"/>
  <c r="O75" i="3"/>
  <c r="K80" i="16" s="1"/>
  <c r="O115" i="3"/>
  <c r="K94" i="16" s="1"/>
  <c r="P73" i="3"/>
  <c r="O63" i="3"/>
  <c r="K72" i="16" s="1"/>
  <c r="O103" i="3"/>
  <c r="K86" i="16" s="1"/>
  <c r="P61" i="3"/>
  <c r="R143" i="3"/>
  <c r="R144" i="3" s="1"/>
  <c r="N137" i="16" s="1"/>
  <c r="Q144" i="3"/>
  <c r="M137" i="16" s="1"/>
  <c r="I42" i="20"/>
  <c r="I46" i="20" s="1"/>
  <c r="I50" i="20" s="1"/>
  <c r="I54" i="20" s="1"/>
  <c r="I67" i="20" s="1"/>
  <c r="F109" i="16"/>
  <c r="C56" i="27"/>
  <c r="C57" i="27" s="1"/>
  <c r="E11" i="23"/>
  <c r="E113" i="16"/>
  <c r="E112" i="16"/>
  <c r="N21" i="20"/>
  <c r="L168" i="16"/>
  <c r="G55" i="16"/>
  <c r="G50" i="16"/>
  <c r="G56" i="16" s="1"/>
  <c r="I92" i="16"/>
  <c r="P49" i="4"/>
  <c r="F54" i="16"/>
  <c r="N96" i="4" s="1"/>
  <c r="F18" i="5" s="1"/>
  <c r="G29" i="16"/>
  <c r="G21" i="16"/>
  <c r="G148" i="16" s="1"/>
  <c r="G149" i="16" s="1"/>
  <c r="P483" i="17"/>
  <c r="O482" i="17"/>
  <c r="M11" i="4"/>
  <c r="M9" i="19"/>
  <c r="M10" i="19" s="1"/>
  <c r="M12" i="19" s="1"/>
  <c r="H75" i="20"/>
  <c r="E166" i="16"/>
  <c r="E167" i="16" s="1"/>
  <c r="M54" i="4" s="1"/>
  <c r="E215" i="16"/>
  <c r="E151" i="16"/>
  <c r="N10" i="4"/>
  <c r="F215" i="16" s="1"/>
  <c r="F148" i="16"/>
  <c r="F149" i="16" s="1"/>
  <c r="G53" i="16"/>
  <c r="F71" i="19"/>
  <c r="K71" i="19"/>
  <c r="G42" i="16"/>
  <c r="E38" i="16"/>
  <c r="M63" i="4"/>
  <c r="M71" i="4" s="1"/>
  <c r="H21" i="5"/>
  <c r="H23" i="5" s="1"/>
  <c r="P47" i="4"/>
  <c r="I84" i="16"/>
  <c r="E118" i="16"/>
  <c r="E128" i="16" s="1"/>
  <c r="E181" i="16"/>
  <c r="M46" i="4" s="1"/>
  <c r="M50" i="4" s="1"/>
  <c r="E187" i="16"/>
  <c r="E145" i="16"/>
  <c r="M76" i="4"/>
  <c r="E172" i="16"/>
  <c r="J71" i="19"/>
  <c r="H71" i="19"/>
  <c r="I14" i="19"/>
  <c r="O66" i="4"/>
  <c r="H63" i="16"/>
  <c r="P55" i="4"/>
  <c r="D69" i="20"/>
  <c r="D72" i="20"/>
  <c r="D73" i="20" s="1"/>
  <c r="C69" i="20"/>
  <c r="G72" i="20"/>
  <c r="F72" i="20"/>
  <c r="E71" i="19"/>
  <c r="I237" i="16"/>
  <c r="Q40" i="4" s="1"/>
  <c r="I99" i="16"/>
  <c r="I103" i="16"/>
  <c r="Q56" i="4" s="1"/>
  <c r="Q68" i="4"/>
  <c r="H88" i="16"/>
  <c r="P48" i="4" s="1"/>
  <c r="F143" i="16"/>
  <c r="N8" i="19"/>
  <c r="F181" i="16"/>
  <c r="N46" i="4" s="1"/>
  <c r="F187" i="16"/>
  <c r="F188" i="16" s="1"/>
  <c r="M14" i="3"/>
  <c r="O8" i="4"/>
  <c r="N9" i="4"/>
  <c r="L17" i="3"/>
  <c r="H15" i="16" s="1"/>
  <c r="H13" i="16" s="1"/>
  <c r="E18" i="5"/>
  <c r="Q67" i="4"/>
  <c r="H59" i="16"/>
  <c r="P65" i="4" s="1"/>
  <c r="P43" i="4"/>
  <c r="I241" i="16"/>
  <c r="M20" i="20"/>
  <c r="M23" i="20" s="1"/>
  <c r="K144" i="16"/>
  <c r="D18" i="19"/>
  <c r="E69" i="20"/>
  <c r="E71" i="20"/>
  <c r="E73" i="20" s="1"/>
  <c r="J11" i="19"/>
  <c r="J9" i="19"/>
  <c r="J10" i="19" s="1"/>
  <c r="E75" i="20"/>
  <c r="E77" i="20" s="1"/>
  <c r="C85" i="20"/>
  <c r="C87" i="20" s="1"/>
  <c r="C51" i="20"/>
  <c r="D85" i="20"/>
  <c r="D87" i="20" s="1"/>
  <c r="D51" i="20"/>
  <c r="K9" i="4"/>
  <c r="K17" i="19"/>
  <c r="K21" i="19"/>
  <c r="K19" i="19"/>
  <c r="K15" i="19"/>
  <c r="K8" i="19"/>
  <c r="K13" i="19"/>
  <c r="K22" i="19"/>
  <c r="K16" i="19"/>
  <c r="F42" i="20"/>
  <c r="F46" i="20" s="1"/>
  <c r="F50" i="20" s="1"/>
  <c r="F54" i="20" s="1"/>
  <c r="H20" i="19"/>
  <c r="H23" i="19" s="1"/>
  <c r="G20" i="19"/>
  <c r="G23" i="19" s="1"/>
  <c r="F20" i="19"/>
  <c r="F23" i="19" s="1"/>
  <c r="E20" i="19"/>
  <c r="E23" i="19" s="1"/>
  <c r="I154" i="16"/>
  <c r="Q74" i="4" s="1"/>
  <c r="I162" i="16"/>
  <c r="Q79" i="4" s="1"/>
  <c r="Q70" i="4"/>
  <c r="Q78" i="4"/>
  <c r="Q69" i="4"/>
  <c r="D31" i="2"/>
  <c r="E971" i="17"/>
  <c r="E972" i="17" s="1"/>
  <c r="E31" i="2"/>
  <c r="F971" i="17"/>
  <c r="F972" i="17" s="1"/>
  <c r="F31" i="2"/>
  <c r="G971" i="17"/>
  <c r="G972" i="17" s="1"/>
  <c r="G31" i="2"/>
  <c r="H971" i="17"/>
  <c r="H972" i="17" s="1"/>
  <c r="H31" i="2"/>
  <c r="I971" i="17"/>
  <c r="I972" i="17" s="1"/>
  <c r="I31" i="2"/>
  <c r="J971" i="17"/>
  <c r="J972" i="17" s="1"/>
  <c r="J31" i="2"/>
  <c r="K971" i="17"/>
  <c r="K972" i="17" s="1"/>
  <c r="K31" i="2"/>
  <c r="L971" i="17"/>
  <c r="L972" i="17" s="1"/>
  <c r="L31" i="2"/>
  <c r="M971" i="17"/>
  <c r="M972" i="17" s="1"/>
  <c r="C31" i="2"/>
  <c r="D971" i="17"/>
  <c r="D972" i="17" s="1"/>
  <c r="C21" i="4"/>
  <c r="C26" i="4"/>
  <c r="D21" i="4"/>
  <c r="D26" i="4"/>
  <c r="E21" i="4"/>
  <c r="E26" i="4"/>
  <c r="F21" i="4"/>
  <c r="F26" i="4"/>
  <c r="G21" i="4"/>
  <c r="G26" i="4"/>
  <c r="H21" i="4"/>
  <c r="H26" i="4"/>
  <c r="I21" i="4"/>
  <c r="I26" i="4"/>
  <c r="I117" i="16"/>
  <c r="E902" i="17"/>
  <c r="P902" i="17" s="1"/>
  <c r="E901" i="17"/>
  <c r="O901" i="17" s="1"/>
  <c r="E15" i="23" l="1"/>
  <c r="E22" i="23" s="1"/>
  <c r="E23" i="23" s="1"/>
  <c r="C61" i="27" s="1"/>
  <c r="H6" i="23"/>
  <c r="R93" i="3"/>
  <c r="R95" i="3" s="1"/>
  <c r="N163" i="16" s="1"/>
  <c r="Q95" i="3"/>
  <c r="M163" i="16" s="1"/>
  <c r="Q87" i="3"/>
  <c r="P89" i="3"/>
  <c r="L159" i="16" s="1"/>
  <c r="P75" i="3"/>
  <c r="L80" i="16" s="1"/>
  <c r="P115" i="3"/>
  <c r="L94" i="16" s="1"/>
  <c r="Q73" i="3"/>
  <c r="Q61" i="3"/>
  <c r="P63" i="3"/>
  <c r="L72" i="16" s="1"/>
  <c r="P103" i="3"/>
  <c r="L86" i="16" s="1"/>
  <c r="G151" i="16"/>
  <c r="G173" i="16"/>
  <c r="F151" i="16"/>
  <c r="F173" i="16"/>
  <c r="N76" i="4"/>
  <c r="F172" i="16"/>
  <c r="O21" i="20"/>
  <c r="M168" i="16"/>
  <c r="H55" i="16"/>
  <c r="H50" i="16"/>
  <c r="J92" i="16"/>
  <c r="Q49" i="4"/>
  <c r="G54" i="16"/>
  <c r="O96" i="4" s="1"/>
  <c r="G18" i="5" s="1"/>
  <c r="H56" i="16"/>
  <c r="G109" i="16"/>
  <c r="H29" i="16"/>
  <c r="H21" i="16"/>
  <c r="H148" i="16" s="1"/>
  <c r="H149" i="16" s="1"/>
  <c r="H41" i="20"/>
  <c r="H43" i="20" s="1"/>
  <c r="M12" i="4"/>
  <c r="M16" i="4"/>
  <c r="E174" i="16"/>
  <c r="E175" i="16" s="1"/>
  <c r="E169" i="16"/>
  <c r="N64" i="4"/>
  <c r="H42" i="16"/>
  <c r="F40" i="16"/>
  <c r="F43" i="16" s="1"/>
  <c r="F110" i="16" s="1"/>
  <c r="Q47" i="4"/>
  <c r="J84" i="16"/>
  <c r="F118" i="16"/>
  <c r="G118" i="16" s="1"/>
  <c r="H118" i="16" s="1"/>
  <c r="I118" i="16" s="1"/>
  <c r="J118" i="16" s="1"/>
  <c r="K118" i="16" s="1"/>
  <c r="L118" i="16" s="1"/>
  <c r="M118" i="16" s="1"/>
  <c r="N118" i="16" s="1"/>
  <c r="M19" i="4"/>
  <c r="I21" i="5"/>
  <c r="I23" i="5" s="1"/>
  <c r="E203" i="16"/>
  <c r="E188" i="16"/>
  <c r="E191" i="16" s="1"/>
  <c r="I18" i="19"/>
  <c r="I20" i="19" s="1"/>
  <c r="I23" i="19" s="1"/>
  <c r="P66" i="4"/>
  <c r="I63" i="16"/>
  <c r="Q55" i="4"/>
  <c r="J237" i="16"/>
  <c r="R40" i="4" s="1"/>
  <c r="J99" i="16"/>
  <c r="J103" i="16"/>
  <c r="R56" i="4" s="1"/>
  <c r="R68" i="4"/>
  <c r="F119" i="16"/>
  <c r="I88" i="16"/>
  <c r="Q48" i="4" s="1"/>
  <c r="F166" i="16"/>
  <c r="F167" i="16" s="1"/>
  <c r="F113" i="16"/>
  <c r="O10" i="4"/>
  <c r="G215" i="16" s="1"/>
  <c r="N15" i="4"/>
  <c r="N11" i="19"/>
  <c r="N11" i="4"/>
  <c r="I75" i="20"/>
  <c r="N9" i="19"/>
  <c r="N10" i="19" s="1"/>
  <c r="M17" i="3"/>
  <c r="I15" i="16" s="1"/>
  <c r="I13" i="16" s="1"/>
  <c r="I71" i="20"/>
  <c r="F145" i="16"/>
  <c r="N14" i="3"/>
  <c r="J42" i="20"/>
  <c r="J46" i="20" s="1"/>
  <c r="J50" i="20" s="1"/>
  <c r="J54" i="20" s="1"/>
  <c r="P8" i="4"/>
  <c r="N53" i="4"/>
  <c r="I27" i="20" s="1"/>
  <c r="N50" i="4"/>
  <c r="F203" i="16"/>
  <c r="O14" i="4"/>
  <c r="G216" i="16" s="1"/>
  <c r="G142" i="16"/>
  <c r="G180" i="16" s="1"/>
  <c r="I59" i="16"/>
  <c r="Q65" i="4" s="1"/>
  <c r="R67" i="4"/>
  <c r="Q43" i="4"/>
  <c r="J241" i="16"/>
  <c r="L144" i="16"/>
  <c r="N20" i="20"/>
  <c r="N23" i="20" s="1"/>
  <c r="J12" i="19"/>
  <c r="J14" i="19" s="1"/>
  <c r="J18" i="19" s="1"/>
  <c r="J20" i="19" s="1"/>
  <c r="J23" i="19" s="1"/>
  <c r="D20" i="19"/>
  <c r="D23" i="19" s="1"/>
  <c r="E41" i="20"/>
  <c r="E43" i="20" s="1"/>
  <c r="F67" i="20"/>
  <c r="M9" i="4"/>
  <c r="L9" i="4"/>
  <c r="L15" i="19"/>
  <c r="L22" i="19"/>
  <c r="L21" i="19"/>
  <c r="L19" i="19"/>
  <c r="L13" i="19"/>
  <c r="L16" i="19"/>
  <c r="L8" i="19"/>
  <c r="L17" i="19"/>
  <c r="G42" i="20"/>
  <c r="G46" i="20" s="1"/>
  <c r="G50" i="20" s="1"/>
  <c r="G54" i="20" s="1"/>
  <c r="J154" i="16"/>
  <c r="R74" i="4" s="1"/>
  <c r="J162" i="16"/>
  <c r="R79" i="4" s="1"/>
  <c r="R70" i="4"/>
  <c r="R78" i="4"/>
  <c r="R69" i="4"/>
  <c r="O972" i="17"/>
  <c r="P972" i="17"/>
  <c r="C27" i="4"/>
  <c r="C30" i="4"/>
  <c r="C34" i="4" s="1"/>
  <c r="D27" i="4"/>
  <c r="D30" i="4"/>
  <c r="D34" i="4" s="1"/>
  <c r="E27" i="4"/>
  <c r="E30" i="4"/>
  <c r="E34" i="4" s="1"/>
  <c r="F27" i="4"/>
  <c r="F30" i="4"/>
  <c r="F34" i="4" s="1"/>
  <c r="G27" i="4"/>
  <c r="G30" i="4"/>
  <c r="G34" i="4" s="1"/>
  <c r="H27" i="4"/>
  <c r="H30" i="4"/>
  <c r="H34" i="4" s="1"/>
  <c r="I27" i="4"/>
  <c r="I30" i="4"/>
  <c r="I34" i="4" s="1"/>
  <c r="J117" i="16"/>
  <c r="Q89" i="3" l="1"/>
  <c r="M159" i="16" s="1"/>
  <c r="R87" i="3"/>
  <c r="R89" i="3" s="1"/>
  <c r="N159" i="16" s="1"/>
  <c r="R73" i="3"/>
  <c r="Q75" i="3"/>
  <c r="M80" i="16" s="1"/>
  <c r="Q115" i="3"/>
  <c r="M94" i="16" s="1"/>
  <c r="Q63" i="3"/>
  <c r="M72" i="16" s="1"/>
  <c r="Q103" i="3"/>
  <c r="M86" i="16" s="1"/>
  <c r="R61" i="3"/>
  <c r="I41" i="20"/>
  <c r="I43" i="20" s="1"/>
  <c r="N16" i="4"/>
  <c r="N12" i="4"/>
  <c r="H151" i="16"/>
  <c r="H173" i="16"/>
  <c r="N54" i="4"/>
  <c r="N57" i="4" s="1"/>
  <c r="I10" i="20" s="1"/>
  <c r="I16" i="20" s="1"/>
  <c r="F174" i="16"/>
  <c r="F175" i="16" s="1"/>
  <c r="N168" i="16"/>
  <c r="Q21" i="20" s="1"/>
  <c r="P21" i="20"/>
  <c r="I55" i="16"/>
  <c r="I50" i="16"/>
  <c r="I56" i="16" s="1"/>
  <c r="K92" i="16"/>
  <c r="R49" i="4"/>
  <c r="I29" i="16"/>
  <c r="I21" i="16"/>
  <c r="I148" i="16" s="1"/>
  <c r="I149" i="16" s="1"/>
  <c r="M17" i="4"/>
  <c r="H45" i="20"/>
  <c r="E9" i="5"/>
  <c r="H109" i="16"/>
  <c r="H53" i="16"/>
  <c r="H54" i="16" s="1"/>
  <c r="P96" i="4" s="1"/>
  <c r="H18" i="5" s="1"/>
  <c r="O64" i="4"/>
  <c r="R47" i="4"/>
  <c r="K84" i="16"/>
  <c r="I42" i="16"/>
  <c r="F112" i="16"/>
  <c r="F46" i="16"/>
  <c r="F37" i="16"/>
  <c r="N63" i="4"/>
  <c r="N71" i="4" s="1"/>
  <c r="E10" i="5"/>
  <c r="M88" i="4"/>
  <c r="E217" i="16"/>
  <c r="M20" i="4"/>
  <c r="M13" i="19"/>
  <c r="M14" i="19" s="1"/>
  <c r="J21" i="5"/>
  <c r="J23" i="5" s="1"/>
  <c r="E205" i="16"/>
  <c r="M23" i="4" s="1"/>
  <c r="E214" i="16"/>
  <c r="E229" i="16" s="1"/>
  <c r="E208" i="16"/>
  <c r="E210" i="16" s="1"/>
  <c r="M25" i="4" s="1"/>
  <c r="M17" i="19" s="1"/>
  <c r="M101" i="4"/>
  <c r="E193" i="16"/>
  <c r="E199" i="16" s="1"/>
  <c r="E200" i="16" s="1"/>
  <c r="M53" i="4"/>
  <c r="F214" i="16"/>
  <c r="F205" i="16"/>
  <c r="N23" i="4" s="1"/>
  <c r="Q66" i="4"/>
  <c r="J63" i="16"/>
  <c r="R55" i="4"/>
  <c r="K237" i="16"/>
  <c r="S40" i="4" s="1"/>
  <c r="K99" i="16"/>
  <c r="K103" i="16"/>
  <c r="S56" i="4" s="1"/>
  <c r="S68" i="4"/>
  <c r="G119" i="16"/>
  <c r="H119" i="16" s="1"/>
  <c r="I119" i="16" s="1"/>
  <c r="J119" i="16" s="1"/>
  <c r="K119" i="16" s="1"/>
  <c r="L119" i="16" s="1"/>
  <c r="M119" i="16" s="1"/>
  <c r="N119" i="16" s="1"/>
  <c r="F128" i="16"/>
  <c r="N19" i="4" s="1"/>
  <c r="F10" i="5" s="1"/>
  <c r="F14" i="5" s="1"/>
  <c r="J88" i="16"/>
  <c r="R48" i="4" s="1"/>
  <c r="N12" i="19"/>
  <c r="J75" i="20"/>
  <c r="O8" i="19"/>
  <c r="F169" i="16"/>
  <c r="J67" i="20"/>
  <c r="H142" i="16"/>
  <c r="H180" i="16" s="1"/>
  <c r="N17" i="3"/>
  <c r="J15" i="16" s="1"/>
  <c r="J13" i="16" s="1"/>
  <c r="O14" i="3"/>
  <c r="O9" i="4"/>
  <c r="P10" i="4"/>
  <c r="H215" i="16" s="1"/>
  <c r="K42" i="20"/>
  <c r="K46" i="20" s="1"/>
  <c r="K50" i="20" s="1"/>
  <c r="K54" i="20" s="1"/>
  <c r="Q8" i="4"/>
  <c r="P14" i="4"/>
  <c r="H216" i="16" s="1"/>
  <c r="F191" i="16"/>
  <c r="N101" i="4" s="1"/>
  <c r="I31" i="20"/>
  <c r="F193" i="16"/>
  <c r="F208" i="16"/>
  <c r="F210" i="16" s="1"/>
  <c r="N25" i="4" s="1"/>
  <c r="N17" i="19" s="1"/>
  <c r="G181" i="16"/>
  <c r="O46" i="4" s="1"/>
  <c r="G143" i="16"/>
  <c r="G187" i="16"/>
  <c r="G188" i="16" s="1"/>
  <c r="S67" i="4"/>
  <c r="J59" i="16"/>
  <c r="R65" i="4" s="1"/>
  <c r="R43" i="4"/>
  <c r="K241" i="16"/>
  <c r="O20" i="20"/>
  <c r="O23" i="20" s="1"/>
  <c r="M144" i="16"/>
  <c r="J20" i="4"/>
  <c r="E45" i="20"/>
  <c r="F71" i="20"/>
  <c r="F73" i="20" s="1"/>
  <c r="F69" i="20"/>
  <c r="K11" i="19"/>
  <c r="K9" i="19"/>
  <c r="K10" i="19" s="1"/>
  <c r="K12" i="19" s="1"/>
  <c r="K14" i="19" s="1"/>
  <c r="K18" i="19" s="1"/>
  <c r="K20" i="19" s="1"/>
  <c r="K23" i="19" s="1"/>
  <c r="F75" i="20"/>
  <c r="F77" i="20" s="1"/>
  <c r="G67" i="20"/>
  <c r="C53" i="20"/>
  <c r="D53" i="20"/>
  <c r="K154" i="16"/>
  <c r="S74" i="4" s="1"/>
  <c r="K162" i="16"/>
  <c r="S79" i="4" s="1"/>
  <c r="S70" i="4"/>
  <c r="S78" i="4"/>
  <c r="S69" i="4"/>
  <c r="C31" i="4"/>
  <c r="D31" i="4"/>
  <c r="E31" i="4"/>
  <c r="F31" i="4"/>
  <c r="G31" i="4"/>
  <c r="H31" i="4"/>
  <c r="I31" i="4"/>
  <c r="K117" i="16"/>
  <c r="R115" i="3" l="1"/>
  <c r="N94" i="16" s="1"/>
  <c r="R75" i="3"/>
  <c r="N80" i="16" s="1"/>
  <c r="R63" i="3"/>
  <c r="N72" i="16" s="1"/>
  <c r="R103" i="3"/>
  <c r="N86" i="16" s="1"/>
  <c r="N91" i="4"/>
  <c r="F17" i="5"/>
  <c r="N15" i="19"/>
  <c r="N90" i="4"/>
  <c r="I151" i="16"/>
  <c r="I173" i="16"/>
  <c r="O76" i="4"/>
  <c r="G172" i="16"/>
  <c r="J50" i="16"/>
  <c r="J56" i="16" s="1"/>
  <c r="J55" i="16"/>
  <c r="I109" i="16"/>
  <c r="L92" i="16"/>
  <c r="S49" i="4"/>
  <c r="J29" i="16"/>
  <c r="J21" i="16"/>
  <c r="J148" i="16" s="1"/>
  <c r="J149" i="16" s="1"/>
  <c r="H47" i="20"/>
  <c r="H82" i="20"/>
  <c r="S47" i="4"/>
  <c r="L84" i="16"/>
  <c r="P64" i="4"/>
  <c r="I53" i="16"/>
  <c r="I54" i="16" s="1"/>
  <c r="Q96" i="4" s="1"/>
  <c r="I18" i="5" s="1"/>
  <c r="J42" i="16"/>
  <c r="G40" i="16"/>
  <c r="G43" i="16" s="1"/>
  <c r="G110" i="16" s="1"/>
  <c r="F38" i="16"/>
  <c r="E11" i="5"/>
  <c r="E14" i="5"/>
  <c r="H49" i="20"/>
  <c r="M21" i="4"/>
  <c r="E232" i="16"/>
  <c r="M32" i="4" s="1"/>
  <c r="M21" i="19" s="1"/>
  <c r="E233" i="16"/>
  <c r="M33" i="4" s="1"/>
  <c r="M22" i="19" s="1"/>
  <c r="K21" i="5"/>
  <c r="K23" i="5" s="1"/>
  <c r="M97" i="4"/>
  <c r="M98" i="4" s="1"/>
  <c r="M90" i="4"/>
  <c r="E219" i="16"/>
  <c r="M15" i="19"/>
  <c r="E194" i="16"/>
  <c r="E195" i="16"/>
  <c r="M24" i="4"/>
  <c r="M57" i="4"/>
  <c r="H10" i="20" s="1"/>
  <c r="H16" i="20" s="1"/>
  <c r="H27" i="20"/>
  <c r="H31" i="20" s="1"/>
  <c r="H81" i="20" s="1"/>
  <c r="F229" i="16"/>
  <c r="I45" i="20"/>
  <c r="F9" i="5"/>
  <c r="F11" i="5" s="1"/>
  <c r="R66" i="4"/>
  <c r="K63" i="16"/>
  <c r="S55" i="4"/>
  <c r="L237" i="16"/>
  <c r="T40" i="4" s="1"/>
  <c r="L99" i="16"/>
  <c r="L103" i="16"/>
  <c r="T56" i="4" s="1"/>
  <c r="T68" i="4"/>
  <c r="N13" i="19"/>
  <c r="F217" i="16"/>
  <c r="N88" i="4"/>
  <c r="K88" i="16"/>
  <c r="S48" i="4" s="1"/>
  <c r="O9" i="19"/>
  <c r="O10" i="19" s="1"/>
  <c r="G166" i="16"/>
  <c r="G167" i="16" s="1"/>
  <c r="N17" i="4"/>
  <c r="N20" i="4"/>
  <c r="I49" i="20" s="1"/>
  <c r="O11" i="4"/>
  <c r="J71" i="20"/>
  <c r="K75" i="20"/>
  <c r="K67" i="20"/>
  <c r="P8" i="19"/>
  <c r="H181" i="16"/>
  <c r="P46" i="4" s="1"/>
  <c r="H187" i="16"/>
  <c r="H188" i="16" s="1"/>
  <c r="H143" i="16"/>
  <c r="O15" i="4"/>
  <c r="O11" i="19"/>
  <c r="G120" i="16"/>
  <c r="I142" i="16"/>
  <c r="I180" i="16" s="1"/>
  <c r="P14" i="3"/>
  <c r="O17" i="3"/>
  <c r="K15" i="16" s="1"/>
  <c r="K13" i="16" s="1"/>
  <c r="P9" i="4"/>
  <c r="R8" i="4"/>
  <c r="L42" i="20"/>
  <c r="L46" i="20" s="1"/>
  <c r="L50" i="20" s="1"/>
  <c r="L54" i="20" s="1"/>
  <c r="Q10" i="4"/>
  <c r="I215" i="16" s="1"/>
  <c r="Q14" i="4"/>
  <c r="I216" i="16" s="1"/>
  <c r="I81" i="20"/>
  <c r="F195" i="16"/>
  <c r="F194" i="16"/>
  <c r="F199" i="16"/>
  <c r="F200" i="16" s="1"/>
  <c r="N24" i="4" s="1"/>
  <c r="N89" i="4" s="1"/>
  <c r="O50" i="4"/>
  <c r="N97" i="4"/>
  <c r="N98" i="4" s="1"/>
  <c r="F219" i="16"/>
  <c r="G203" i="16"/>
  <c r="O53" i="4"/>
  <c r="J27" i="20" s="1"/>
  <c r="G145" i="16"/>
  <c r="G113" i="16"/>
  <c r="T67" i="4"/>
  <c r="K59" i="16"/>
  <c r="S65" i="4" s="1"/>
  <c r="S43" i="4"/>
  <c r="L241" i="16"/>
  <c r="N144" i="16"/>
  <c r="Q20" i="20" s="1"/>
  <c r="Q23" i="20" s="1"/>
  <c r="P20" i="20"/>
  <c r="P23" i="20" s="1"/>
  <c r="J21" i="4"/>
  <c r="J26" i="4"/>
  <c r="E49" i="20"/>
  <c r="E82" i="20"/>
  <c r="E83" i="20" s="1"/>
  <c r="E47" i="20"/>
  <c r="F41" i="20"/>
  <c r="F43" i="20" s="1"/>
  <c r="H71" i="20"/>
  <c r="G71" i="20"/>
  <c r="G73" i="20" s="1"/>
  <c r="G69" i="20"/>
  <c r="C57" i="20"/>
  <c r="C55" i="20"/>
  <c r="D55" i="20"/>
  <c r="D57" i="20"/>
  <c r="L9" i="19"/>
  <c r="L10" i="19" s="1"/>
  <c r="G75" i="20"/>
  <c r="G77" i="20" s="1"/>
  <c r="L11" i="19"/>
  <c r="L154" i="16"/>
  <c r="T74" i="4" s="1"/>
  <c r="L162" i="16"/>
  <c r="T79" i="4" s="1"/>
  <c r="T70" i="4"/>
  <c r="T78" i="4"/>
  <c r="T69" i="4"/>
  <c r="L117" i="16"/>
  <c r="J41" i="20" l="1"/>
  <c r="J43" i="20" s="1"/>
  <c r="O12" i="4"/>
  <c r="O16" i="4"/>
  <c r="J151" i="16"/>
  <c r="J173" i="16"/>
  <c r="O54" i="4"/>
  <c r="O57" i="4" s="1"/>
  <c r="J10" i="20" s="1"/>
  <c r="J16" i="20" s="1"/>
  <c r="G174" i="16"/>
  <c r="G175" i="16" s="1"/>
  <c r="P76" i="4"/>
  <c r="H172" i="16"/>
  <c r="H83" i="20"/>
  <c r="K50" i="16"/>
  <c r="K56" i="16" s="1"/>
  <c r="K55" i="16"/>
  <c r="M92" i="16"/>
  <c r="T49" i="4"/>
  <c r="K29" i="16"/>
  <c r="K21" i="16"/>
  <c r="K148" i="16" s="1"/>
  <c r="K149" i="16" s="1"/>
  <c r="J109" i="16"/>
  <c r="T47" i="4"/>
  <c r="M84" i="16"/>
  <c r="Q64" i="4"/>
  <c r="J53" i="16"/>
  <c r="J54" i="16" s="1"/>
  <c r="R96" i="4" s="1"/>
  <c r="J18" i="5" s="1"/>
  <c r="K42" i="16"/>
  <c r="G37" i="16"/>
  <c r="O63" i="4"/>
  <c r="O71" i="4" s="1"/>
  <c r="G112" i="16"/>
  <c r="G46" i="16"/>
  <c r="H51" i="20"/>
  <c r="H85" i="20"/>
  <c r="L21" i="5"/>
  <c r="L23" i="5" s="1"/>
  <c r="M26" i="4"/>
  <c r="E218" i="16"/>
  <c r="E220" i="16" s="1"/>
  <c r="E221" i="16" s="1"/>
  <c r="M89" i="4"/>
  <c r="M103" i="4"/>
  <c r="H86" i="20"/>
  <c r="M16" i="19"/>
  <c r="M18" i="19" s="1"/>
  <c r="F232" i="16"/>
  <c r="N32" i="4" s="1"/>
  <c r="N21" i="19" s="1"/>
  <c r="F233" i="16"/>
  <c r="N33" i="4" s="1"/>
  <c r="N22" i="19" s="1"/>
  <c r="I47" i="20"/>
  <c r="I82" i="20"/>
  <c r="I83" i="20" s="1"/>
  <c r="G214" i="16"/>
  <c r="G205" i="16"/>
  <c r="O23" i="4" s="1"/>
  <c r="S66" i="4"/>
  <c r="L63" i="16"/>
  <c r="T55" i="4"/>
  <c r="N14" i="19"/>
  <c r="M237" i="16"/>
  <c r="U40" i="4" s="1"/>
  <c r="M99" i="16"/>
  <c r="M103" i="16"/>
  <c r="U56" i="4" s="1"/>
  <c r="U68" i="4"/>
  <c r="L88" i="16"/>
  <c r="T48" i="4" s="1"/>
  <c r="N16" i="19"/>
  <c r="F218" i="16"/>
  <c r="F220" i="16" s="1"/>
  <c r="F221" i="16" s="1"/>
  <c r="N103" i="4"/>
  <c r="H121" i="16"/>
  <c r="I121" i="16" s="1"/>
  <c r="J121" i="16" s="1"/>
  <c r="K121" i="16" s="1"/>
  <c r="L121" i="16" s="1"/>
  <c r="M121" i="16" s="1"/>
  <c r="N121" i="16" s="1"/>
  <c r="H113" i="16"/>
  <c r="I86" i="20"/>
  <c r="J31" i="20"/>
  <c r="P15" i="4"/>
  <c r="P11" i="19"/>
  <c r="P9" i="19"/>
  <c r="P10" i="19" s="1"/>
  <c r="O12" i="19"/>
  <c r="I51" i="20"/>
  <c r="H120" i="16"/>
  <c r="G169" i="16"/>
  <c r="N21" i="4"/>
  <c r="G128" i="16"/>
  <c r="O19" i="4" s="1"/>
  <c r="G10" i="5" s="1"/>
  <c r="G14" i="5" s="1"/>
  <c r="H166" i="16"/>
  <c r="H167" i="16" s="1"/>
  <c r="Q9" i="19"/>
  <c r="I85" i="20"/>
  <c r="P11" i="4"/>
  <c r="K71" i="20"/>
  <c r="N26" i="4"/>
  <c r="N87" i="4" s="1"/>
  <c r="L67" i="20"/>
  <c r="L75" i="20"/>
  <c r="P50" i="4"/>
  <c r="P53" i="4"/>
  <c r="K27" i="20" s="1"/>
  <c r="H203" i="16"/>
  <c r="H145" i="16"/>
  <c r="Q8" i="19"/>
  <c r="Q11" i="19"/>
  <c r="G191" i="16"/>
  <c r="O101" i="4" s="1"/>
  <c r="G208" i="16"/>
  <c r="G210" i="16" s="1"/>
  <c r="O25" i="4" s="1"/>
  <c r="O17" i="19" s="1"/>
  <c r="G193" i="16"/>
  <c r="I166" i="16"/>
  <c r="I167" i="16" s="1"/>
  <c r="M42" i="20"/>
  <c r="M46" i="20" s="1"/>
  <c r="M50" i="20" s="1"/>
  <c r="M54" i="20" s="1"/>
  <c r="Q9" i="4"/>
  <c r="I181" i="16"/>
  <c r="Q46" i="4" s="1"/>
  <c r="I187" i="16"/>
  <c r="I188" i="16" s="1"/>
  <c r="I143" i="16"/>
  <c r="J142" i="16"/>
  <c r="J180" i="16" s="1"/>
  <c r="P17" i="3"/>
  <c r="L15" i="16" s="1"/>
  <c r="L13" i="16" s="1"/>
  <c r="Q14" i="3"/>
  <c r="S8" i="4"/>
  <c r="R10" i="4"/>
  <c r="R14" i="4"/>
  <c r="J216" i="16" s="1"/>
  <c r="Q11" i="4"/>
  <c r="L59" i="16"/>
  <c r="T65" i="4" s="1"/>
  <c r="U67" i="4"/>
  <c r="T43" i="4"/>
  <c r="M241" i="16"/>
  <c r="L12" i="19"/>
  <c r="L14" i="19" s="1"/>
  <c r="L18" i="19" s="1"/>
  <c r="L20" i="19" s="1"/>
  <c r="L23" i="19" s="1"/>
  <c r="J30" i="4"/>
  <c r="J34" i="4" s="1"/>
  <c r="J27" i="4"/>
  <c r="E85" i="20"/>
  <c r="E87" i="20" s="1"/>
  <c r="E51" i="20"/>
  <c r="K20" i="4"/>
  <c r="F45" i="20"/>
  <c r="C59" i="20"/>
  <c r="C61" i="20"/>
  <c r="C63" i="20" s="1"/>
  <c r="D61" i="20"/>
  <c r="D63" i="20" s="1"/>
  <c r="D59" i="20"/>
  <c r="G41" i="20"/>
  <c r="G43" i="20" s="1"/>
  <c r="M154" i="16"/>
  <c r="U74" i="4" s="1"/>
  <c r="M162" i="16"/>
  <c r="U79" i="4" s="1"/>
  <c r="U70" i="4"/>
  <c r="U78" i="4"/>
  <c r="U69" i="4"/>
  <c r="M117" i="16"/>
  <c r="O91" i="4" l="1"/>
  <c r="G17" i="5"/>
  <c r="O15" i="19"/>
  <c r="O90" i="4"/>
  <c r="K41" i="20"/>
  <c r="K43" i="20" s="1"/>
  <c r="P12" i="4"/>
  <c r="P16" i="4"/>
  <c r="L41" i="20"/>
  <c r="L43" i="20" s="1"/>
  <c r="Q16" i="4"/>
  <c r="Q12" i="4"/>
  <c r="K151" i="16"/>
  <c r="K173" i="16"/>
  <c r="P54" i="4"/>
  <c r="P57" i="4" s="1"/>
  <c r="K10" i="20" s="1"/>
  <c r="K16" i="20" s="1"/>
  <c r="H174" i="16"/>
  <c r="H175" i="16" s="1"/>
  <c r="Q54" i="4"/>
  <c r="I174" i="16"/>
  <c r="Q76" i="4"/>
  <c r="I172" i="16"/>
  <c r="M75" i="20"/>
  <c r="J215" i="16"/>
  <c r="L50" i="16"/>
  <c r="L56" i="16" s="1"/>
  <c r="L55" i="16"/>
  <c r="N92" i="16"/>
  <c r="V49" i="4" s="1"/>
  <c r="U49" i="4"/>
  <c r="L29" i="16"/>
  <c r="L21" i="16"/>
  <c r="L148" i="16" s="1"/>
  <c r="L149" i="16" s="1"/>
  <c r="K109" i="16"/>
  <c r="U47" i="4"/>
  <c r="N84" i="16"/>
  <c r="V47" i="4" s="1"/>
  <c r="K53" i="16"/>
  <c r="K54" i="16" s="1"/>
  <c r="S96" i="4" s="1"/>
  <c r="K18" i="5" s="1"/>
  <c r="R64" i="4"/>
  <c r="L42" i="16"/>
  <c r="G38" i="16"/>
  <c r="H40" i="16"/>
  <c r="H43" i="16" s="1"/>
  <c r="H110" i="16" s="1"/>
  <c r="H87" i="20"/>
  <c r="M21" i="5"/>
  <c r="M23" i="5" s="1"/>
  <c r="M27" i="4"/>
  <c r="M87" i="4"/>
  <c r="G229" i="16"/>
  <c r="H214" i="16"/>
  <c r="H205" i="16"/>
  <c r="P23" i="4" s="1"/>
  <c r="M29" i="4"/>
  <c r="E222" i="16"/>
  <c r="J45" i="20"/>
  <c r="G9" i="5"/>
  <c r="G11" i="5" s="1"/>
  <c r="N18" i="19"/>
  <c r="T66" i="4"/>
  <c r="M63" i="16"/>
  <c r="U55" i="4"/>
  <c r="N237" i="16"/>
  <c r="V40" i="4" s="1"/>
  <c r="N99" i="16"/>
  <c r="N103" i="16"/>
  <c r="V56" i="4" s="1"/>
  <c r="V68" i="4"/>
  <c r="M88" i="16"/>
  <c r="U48" i="4" s="1"/>
  <c r="I113" i="16"/>
  <c r="H169" i="16"/>
  <c r="I87" i="20"/>
  <c r="I122" i="16"/>
  <c r="J122" i="16" s="1"/>
  <c r="K122" i="16" s="1"/>
  <c r="L122" i="16" s="1"/>
  <c r="M122" i="16" s="1"/>
  <c r="N122" i="16" s="1"/>
  <c r="O20" i="4"/>
  <c r="J49" i="20" s="1"/>
  <c r="O17" i="4"/>
  <c r="P12" i="19"/>
  <c r="Q10" i="19"/>
  <c r="I120" i="16"/>
  <c r="H128" i="16"/>
  <c r="P19" i="4" s="1"/>
  <c r="H10" i="5" s="1"/>
  <c r="H14" i="5" s="1"/>
  <c r="O13" i="19"/>
  <c r="O14" i="19" s="1"/>
  <c r="O88" i="4"/>
  <c r="G217" i="16"/>
  <c r="J81" i="20"/>
  <c r="L71" i="20"/>
  <c r="K31" i="20"/>
  <c r="Q50" i="4"/>
  <c r="R8" i="19"/>
  <c r="G199" i="16"/>
  <c r="G200" i="16" s="1"/>
  <c r="O24" i="4" s="1"/>
  <c r="O89" i="4" s="1"/>
  <c r="N27" i="4"/>
  <c r="R11" i="19"/>
  <c r="H191" i="16"/>
  <c r="P101" i="4" s="1"/>
  <c r="H193" i="16"/>
  <c r="H208" i="16"/>
  <c r="H210" i="16" s="1"/>
  <c r="P25" i="4" s="1"/>
  <c r="P17" i="19" s="1"/>
  <c r="M67" i="20"/>
  <c r="R9" i="19"/>
  <c r="J123" i="16"/>
  <c r="K123" i="16" s="1"/>
  <c r="L123" i="16" s="1"/>
  <c r="M123" i="16" s="1"/>
  <c r="N123" i="16" s="1"/>
  <c r="O97" i="4"/>
  <c r="O98" i="4" s="1"/>
  <c r="G219" i="16"/>
  <c r="G195" i="16"/>
  <c r="G194" i="16"/>
  <c r="I169" i="16"/>
  <c r="J166" i="16"/>
  <c r="J167" i="16" s="1"/>
  <c r="Q53" i="4"/>
  <c r="L27" i="20" s="1"/>
  <c r="I203" i="16"/>
  <c r="J181" i="16"/>
  <c r="R46" i="4" s="1"/>
  <c r="J187" i="16"/>
  <c r="J188" i="16" s="1"/>
  <c r="I145" i="16"/>
  <c r="J143" i="16"/>
  <c r="K142" i="16"/>
  <c r="K180" i="16" s="1"/>
  <c r="N42" i="20"/>
  <c r="N46" i="20" s="1"/>
  <c r="N50" i="20" s="1"/>
  <c r="N54" i="20" s="1"/>
  <c r="S10" i="4"/>
  <c r="K215" i="16" s="1"/>
  <c r="S14" i="4"/>
  <c r="K216" i="16" s="1"/>
  <c r="R11" i="4"/>
  <c r="R9" i="4"/>
  <c r="Q17" i="3"/>
  <c r="M15" i="16" s="1"/>
  <c r="M13" i="16" s="1"/>
  <c r="T8" i="4"/>
  <c r="M59" i="16"/>
  <c r="U65" i="4" s="1"/>
  <c r="V67" i="4"/>
  <c r="U43" i="4"/>
  <c r="N241" i="16"/>
  <c r="V43" i="4" s="1"/>
  <c r="J31" i="4"/>
  <c r="E53" i="20"/>
  <c r="K26" i="4"/>
  <c r="K21" i="4"/>
  <c r="F49" i="20"/>
  <c r="F47" i="20"/>
  <c r="F82" i="20"/>
  <c r="F83" i="20" s="1"/>
  <c r="L20" i="4"/>
  <c r="G45" i="20"/>
  <c r="N154" i="16"/>
  <c r="V74" i="4" s="1"/>
  <c r="N162" i="16"/>
  <c r="V79" i="4" s="1"/>
  <c r="V70" i="4"/>
  <c r="V78" i="4"/>
  <c r="V69" i="4"/>
  <c r="N117" i="16"/>
  <c r="I175" i="16" l="1"/>
  <c r="P91" i="4"/>
  <c r="H17" i="5"/>
  <c r="P15" i="19"/>
  <c r="P90" i="4"/>
  <c r="M41" i="20"/>
  <c r="M43" i="20" s="1"/>
  <c r="R16" i="4"/>
  <c r="R12" i="4"/>
  <c r="L151" i="16"/>
  <c r="L173" i="16"/>
  <c r="R54" i="4"/>
  <c r="J174" i="16"/>
  <c r="R76" i="4"/>
  <c r="J172" i="16"/>
  <c r="J175" i="16" s="1"/>
  <c r="M55" i="16"/>
  <c r="M50" i="16"/>
  <c r="M56" i="16" s="1"/>
  <c r="M29" i="16"/>
  <c r="M21" i="16"/>
  <c r="M148" i="16" s="1"/>
  <c r="M149" i="16" s="1"/>
  <c r="L109" i="16"/>
  <c r="S64" i="4"/>
  <c r="L53" i="16"/>
  <c r="L54" i="16" s="1"/>
  <c r="T96" i="4" s="1"/>
  <c r="L18" i="5" s="1"/>
  <c r="M42" i="16"/>
  <c r="H37" i="16"/>
  <c r="P63" i="4"/>
  <c r="P71" i="4" s="1"/>
  <c r="H112" i="16"/>
  <c r="H46" i="16"/>
  <c r="N21" i="5"/>
  <c r="N23" i="5" s="1"/>
  <c r="M92" i="4"/>
  <c r="M19" i="19"/>
  <c r="M20" i="19" s="1"/>
  <c r="M23" i="19" s="1"/>
  <c r="J47" i="20"/>
  <c r="J82" i="20"/>
  <c r="J83" i="20" s="1"/>
  <c r="G232" i="16"/>
  <c r="O32" i="4" s="1"/>
  <c r="O21" i="19" s="1"/>
  <c r="G233" i="16"/>
  <c r="O33" i="4" s="1"/>
  <c r="O22" i="19" s="1"/>
  <c r="E12" i="5"/>
  <c r="E13" i="5" s="1"/>
  <c r="E15" i="5" s="1"/>
  <c r="M30" i="4"/>
  <c r="M34" i="4" s="1"/>
  <c r="N13" i="16"/>
  <c r="H229" i="16"/>
  <c r="I214" i="16"/>
  <c r="I205" i="16"/>
  <c r="Q23" i="4" s="1"/>
  <c r="K45" i="20"/>
  <c r="H9" i="5"/>
  <c r="H11" i="5" s="1"/>
  <c r="L45" i="20"/>
  <c r="I9" i="5"/>
  <c r="U66" i="4"/>
  <c r="N63" i="16"/>
  <c r="V66" i="4" s="1"/>
  <c r="V55" i="4"/>
  <c r="N88" i="16"/>
  <c r="V48" i="4" s="1"/>
  <c r="N29" i="4"/>
  <c r="F12" i="5" s="1"/>
  <c r="F13" i="5" s="1"/>
  <c r="F15" i="5" s="1"/>
  <c r="I128" i="16"/>
  <c r="Q19" i="4" s="1"/>
  <c r="I10" i="5" s="1"/>
  <c r="Q12" i="19"/>
  <c r="J120" i="16"/>
  <c r="H217" i="16"/>
  <c r="P13" i="19"/>
  <c r="P14" i="19" s="1"/>
  <c r="P88" i="4"/>
  <c r="O21" i="4"/>
  <c r="J85" i="20"/>
  <c r="J51" i="20"/>
  <c r="R10" i="19"/>
  <c r="P17" i="4"/>
  <c r="O16" i="19"/>
  <c r="O18" i="19" s="1"/>
  <c r="O26" i="4"/>
  <c r="O87" i="4" s="1"/>
  <c r="P20" i="4"/>
  <c r="K49" i="20" s="1"/>
  <c r="K81" i="20"/>
  <c r="J86" i="20"/>
  <c r="O103" i="4"/>
  <c r="G218" i="16"/>
  <c r="G220" i="16" s="1"/>
  <c r="G221" i="16" s="1"/>
  <c r="P97" i="4"/>
  <c r="P98" i="4" s="1"/>
  <c r="H219" i="16"/>
  <c r="H195" i="16"/>
  <c r="H194" i="16"/>
  <c r="H199" i="16"/>
  <c r="H200" i="16" s="1"/>
  <c r="P24" i="4" s="1"/>
  <c r="P89" i="4" s="1"/>
  <c r="K124" i="16"/>
  <c r="L124" i="16" s="1"/>
  <c r="M124" i="16" s="1"/>
  <c r="N124" i="16" s="1"/>
  <c r="M71" i="20"/>
  <c r="L31" i="20"/>
  <c r="N67" i="20"/>
  <c r="N75" i="20"/>
  <c r="J113" i="16"/>
  <c r="R50" i="4"/>
  <c r="S11" i="19"/>
  <c r="S9" i="19"/>
  <c r="Q57" i="4"/>
  <c r="L10" i="20" s="1"/>
  <c r="L16" i="20" s="1"/>
  <c r="S8" i="19"/>
  <c r="S9" i="4"/>
  <c r="J169" i="16"/>
  <c r="I191" i="16"/>
  <c r="Q101" i="4" s="1"/>
  <c r="I193" i="16"/>
  <c r="K166" i="16"/>
  <c r="K167" i="16" s="1"/>
  <c r="I208" i="16"/>
  <c r="I210" i="16" s="1"/>
  <c r="Q25" i="4" s="1"/>
  <c r="Q17" i="19" s="1"/>
  <c r="R53" i="4"/>
  <c r="M27" i="20" s="1"/>
  <c r="J203" i="16"/>
  <c r="K181" i="16"/>
  <c r="S46" i="4" s="1"/>
  <c r="K187" i="16"/>
  <c r="K188" i="16" s="1"/>
  <c r="Q17" i="4"/>
  <c r="J145" i="16"/>
  <c r="K143" i="16"/>
  <c r="L142" i="16"/>
  <c r="L180" i="16" s="1"/>
  <c r="T10" i="4"/>
  <c r="U8" i="4"/>
  <c r="O42" i="20"/>
  <c r="O46" i="20" s="1"/>
  <c r="O50" i="20" s="1"/>
  <c r="O54" i="20" s="1"/>
  <c r="T14" i="4"/>
  <c r="L216" i="16" s="1"/>
  <c r="S11" i="4"/>
  <c r="N59" i="16"/>
  <c r="V65" i="4" s="1"/>
  <c r="E55" i="20"/>
  <c r="E57" i="20"/>
  <c r="K30" i="4"/>
  <c r="K34" i="4" s="1"/>
  <c r="K27" i="4"/>
  <c r="F85" i="20"/>
  <c r="F87" i="20" s="1"/>
  <c r="F51" i="20"/>
  <c r="L26" i="4"/>
  <c r="L21" i="4"/>
  <c r="G49" i="20"/>
  <c r="G47" i="20"/>
  <c r="G82" i="20"/>
  <c r="G83" i="20" s="1"/>
  <c r="Q91" i="4" l="1"/>
  <c r="I17" i="5"/>
  <c r="R91" i="4"/>
  <c r="J17" i="5"/>
  <c r="Q15" i="19"/>
  <c r="Q90" i="4"/>
  <c r="N41" i="20"/>
  <c r="N43" i="20" s="1"/>
  <c r="S16" i="4"/>
  <c r="S12" i="4"/>
  <c r="M151" i="16"/>
  <c r="M173" i="16"/>
  <c r="S54" i="4"/>
  <c r="K174" i="16"/>
  <c r="S76" i="4"/>
  <c r="K172" i="16"/>
  <c r="K175" i="16" s="1"/>
  <c r="O75" i="20"/>
  <c r="L215" i="16"/>
  <c r="N55" i="16"/>
  <c r="N50" i="16"/>
  <c r="N56" i="16" s="1"/>
  <c r="N29" i="16"/>
  <c r="N21" i="16"/>
  <c r="N148" i="16" s="1"/>
  <c r="N149" i="16" s="1"/>
  <c r="N173" i="16" s="1"/>
  <c r="M109" i="16"/>
  <c r="M53" i="16"/>
  <c r="M54" i="16" s="1"/>
  <c r="U96" i="4" s="1"/>
  <c r="M18" i="5" s="1"/>
  <c r="T64" i="4"/>
  <c r="N42" i="16"/>
  <c r="H38" i="16"/>
  <c r="I40" i="16"/>
  <c r="I43" i="16" s="1"/>
  <c r="I110" i="16" s="1"/>
  <c r="K82" i="20"/>
  <c r="K83" i="20" s="1"/>
  <c r="K47" i="20"/>
  <c r="H53" i="20"/>
  <c r="E133" i="16"/>
  <c r="M31" i="4"/>
  <c r="H232" i="16"/>
  <c r="P32" i="4" s="1"/>
  <c r="P21" i="19" s="1"/>
  <c r="H233" i="16"/>
  <c r="P33" i="4" s="1"/>
  <c r="P22" i="19" s="1"/>
  <c r="I229" i="16"/>
  <c r="L47" i="20"/>
  <c r="L82" i="20"/>
  <c r="J214" i="16"/>
  <c r="J205" i="16"/>
  <c r="R23" i="4" s="1"/>
  <c r="I11" i="5"/>
  <c r="I14" i="5"/>
  <c r="M45" i="20"/>
  <c r="J9" i="5"/>
  <c r="Q88" i="4"/>
  <c r="I217" i="16"/>
  <c r="J128" i="16"/>
  <c r="R19" i="4" s="1"/>
  <c r="J10" i="5" s="1"/>
  <c r="K120" i="16"/>
  <c r="Q13" i="19"/>
  <c r="Q14" i="19" s="1"/>
  <c r="F222" i="16"/>
  <c r="Q20" i="4"/>
  <c r="L49" i="20" s="1"/>
  <c r="R12" i="19"/>
  <c r="N30" i="4"/>
  <c r="N34" i="4" s="1"/>
  <c r="N19" i="19"/>
  <c r="N20" i="19" s="1"/>
  <c r="N23" i="19" s="1"/>
  <c r="K51" i="20"/>
  <c r="K85" i="20"/>
  <c r="J87" i="20"/>
  <c r="N92" i="4"/>
  <c r="N93" i="4" s="1"/>
  <c r="P21" i="4"/>
  <c r="O27" i="4"/>
  <c r="P16" i="19"/>
  <c r="P18" i="19" s="1"/>
  <c r="K86" i="20"/>
  <c r="P103" i="4"/>
  <c r="H218" i="16"/>
  <c r="H220" i="16" s="1"/>
  <c r="H221" i="16" s="1"/>
  <c r="P26" i="4"/>
  <c r="P87" i="4" s="1"/>
  <c r="S10" i="19"/>
  <c r="M31" i="20"/>
  <c r="T9" i="19"/>
  <c r="R57" i="4"/>
  <c r="M10" i="20" s="1"/>
  <c r="M16" i="20" s="1"/>
  <c r="Q97" i="4"/>
  <c r="Q98" i="4" s="1"/>
  <c r="I219" i="16"/>
  <c r="J193" i="16"/>
  <c r="I195" i="16"/>
  <c r="I199" i="16"/>
  <c r="I200" i="16" s="1"/>
  <c r="Q24" i="4" s="1"/>
  <c r="Q89" i="4" s="1"/>
  <c r="K203" i="16"/>
  <c r="L187" i="16"/>
  <c r="L188" i="16" s="1"/>
  <c r="R17" i="4"/>
  <c r="P42" i="20"/>
  <c r="P46" i="20" s="1"/>
  <c r="P50" i="20" s="1"/>
  <c r="P54" i="20" s="1"/>
  <c r="T11" i="4"/>
  <c r="T9" i="4"/>
  <c r="K113" i="16"/>
  <c r="L81" i="20"/>
  <c r="N71" i="20"/>
  <c r="O67" i="20"/>
  <c r="S50" i="4"/>
  <c r="T8" i="19"/>
  <c r="T11" i="19"/>
  <c r="J191" i="16"/>
  <c r="R101" i="4" s="1"/>
  <c r="K169" i="16"/>
  <c r="I194" i="16"/>
  <c r="L166" i="16"/>
  <c r="L167" i="16" s="1"/>
  <c r="J208" i="16"/>
  <c r="J210" i="16" s="1"/>
  <c r="R25" i="4" s="1"/>
  <c r="R17" i="19" s="1"/>
  <c r="S53" i="4"/>
  <c r="N27" i="20" s="1"/>
  <c r="L181" i="16"/>
  <c r="T46" i="4" s="1"/>
  <c r="K145" i="16"/>
  <c r="L143" i="16"/>
  <c r="M142" i="16"/>
  <c r="M180" i="16" s="1"/>
  <c r="U10" i="4"/>
  <c r="M215" i="16" s="1"/>
  <c r="V8" i="4"/>
  <c r="U14" i="4"/>
  <c r="M216" i="16" s="1"/>
  <c r="E59" i="20"/>
  <c r="E61" i="20"/>
  <c r="E63" i="20" s="1"/>
  <c r="K31" i="4"/>
  <c r="F53" i="20"/>
  <c r="L30" i="4"/>
  <c r="L34" i="4" s="1"/>
  <c r="C21" i="25" s="1"/>
  <c r="C24" i="25" s="1"/>
  <c r="C29" i="25" s="1"/>
  <c r="L27" i="4"/>
  <c r="G85" i="20"/>
  <c r="G87" i="20" s="1"/>
  <c r="C22" i="21" s="1"/>
  <c r="C23" i="21" s="1"/>
  <c r="G51" i="20"/>
  <c r="S91" i="4" l="1"/>
  <c r="K17" i="5"/>
  <c r="R15" i="19"/>
  <c r="R90" i="4"/>
  <c r="O41" i="20"/>
  <c r="O43" i="20" s="1"/>
  <c r="T16" i="4"/>
  <c r="T12" i="4"/>
  <c r="T54" i="4"/>
  <c r="L174" i="16"/>
  <c r="T76" i="4"/>
  <c r="L172" i="16"/>
  <c r="N151" i="16"/>
  <c r="N109" i="16"/>
  <c r="U64" i="4"/>
  <c r="N53" i="16"/>
  <c r="N54" i="16" s="1"/>
  <c r="V96" i="4" s="1"/>
  <c r="N18" i="5" s="1"/>
  <c r="I112" i="16"/>
  <c r="Q63" i="4"/>
  <c r="Q71" i="4" s="1"/>
  <c r="I46" i="16"/>
  <c r="I37" i="16"/>
  <c r="E134" i="16"/>
  <c r="H55" i="20"/>
  <c r="H57" i="20"/>
  <c r="H61" i="20" s="1"/>
  <c r="I233" i="16"/>
  <c r="Q33" i="4" s="1"/>
  <c r="Q22" i="19" s="1"/>
  <c r="I232" i="16"/>
  <c r="Q32" i="4" s="1"/>
  <c r="Q21" i="19" s="1"/>
  <c r="J229" i="16"/>
  <c r="L83" i="20"/>
  <c r="M47" i="20"/>
  <c r="M82" i="20"/>
  <c r="K214" i="16"/>
  <c r="K205" i="16"/>
  <c r="S23" i="4" s="1"/>
  <c r="J11" i="5"/>
  <c r="J14" i="5"/>
  <c r="N45" i="20"/>
  <c r="N82" i="20" s="1"/>
  <c r="K9" i="5"/>
  <c r="R88" i="4"/>
  <c r="J217" i="16"/>
  <c r="K128" i="16"/>
  <c r="S19" i="4" s="1"/>
  <c r="K10" i="5" s="1"/>
  <c r="R20" i="4"/>
  <c r="M49" i="20" s="1"/>
  <c r="R13" i="19"/>
  <c r="L120" i="16"/>
  <c r="I53" i="20"/>
  <c r="F133" i="16"/>
  <c r="N31" i="4"/>
  <c r="L85" i="20"/>
  <c r="L51" i="20"/>
  <c r="Q21" i="4"/>
  <c r="L145" i="16"/>
  <c r="N31" i="20"/>
  <c r="S57" i="4"/>
  <c r="N10" i="20" s="1"/>
  <c r="N16" i="20" s="1"/>
  <c r="T50" i="4"/>
  <c r="K191" i="16"/>
  <c r="S101" i="4" s="1"/>
  <c r="K193" i="16"/>
  <c r="L169" i="16"/>
  <c r="M166" i="16"/>
  <c r="M167" i="16" s="1"/>
  <c r="K208" i="16"/>
  <c r="K210" i="16" s="1"/>
  <c r="S25" i="4" s="1"/>
  <c r="S17" i="19" s="1"/>
  <c r="T53" i="4"/>
  <c r="O27" i="20" s="1"/>
  <c r="L203" i="16"/>
  <c r="M143" i="16"/>
  <c r="R97" i="4"/>
  <c r="R98" i="4" s="1"/>
  <c r="K87" i="20"/>
  <c r="J195" i="16"/>
  <c r="L86" i="20"/>
  <c r="I218" i="16"/>
  <c r="I220" i="16" s="1"/>
  <c r="I221" i="16" s="1"/>
  <c r="J199" i="16"/>
  <c r="J200" i="16" s="1"/>
  <c r="R24" i="4" s="1"/>
  <c r="R89" i="4" s="1"/>
  <c r="P75" i="20"/>
  <c r="O29" i="4"/>
  <c r="G12" i="5" s="1"/>
  <c r="G13" i="5" s="1"/>
  <c r="G15" i="5" s="1"/>
  <c r="Q26" i="4"/>
  <c r="Q87" i="4" s="1"/>
  <c r="Q103" i="4"/>
  <c r="J219" i="16"/>
  <c r="J194" i="16"/>
  <c r="M181" i="16"/>
  <c r="U46" i="4" s="1"/>
  <c r="M187" i="16"/>
  <c r="M188" i="16" s="1"/>
  <c r="U9" i="4"/>
  <c r="S12" i="19"/>
  <c r="L125" i="16"/>
  <c r="M125" i="16" s="1"/>
  <c r="N125" i="16" s="1"/>
  <c r="L113" i="16"/>
  <c r="M81" i="20"/>
  <c r="O71" i="20"/>
  <c r="T10" i="19"/>
  <c r="Q16" i="19"/>
  <c r="Q18" i="19" s="1"/>
  <c r="P67" i="20"/>
  <c r="U9" i="19"/>
  <c r="U8" i="19"/>
  <c r="P27" i="4"/>
  <c r="S17" i="4"/>
  <c r="U11" i="19"/>
  <c r="P29" i="4"/>
  <c r="H12" i="5" s="1"/>
  <c r="H13" i="5" s="1"/>
  <c r="H15" i="5" s="1"/>
  <c r="N142" i="16"/>
  <c r="N180" i="16" s="1"/>
  <c r="U11" i="4"/>
  <c r="V10" i="4"/>
  <c r="N215" i="16" s="1"/>
  <c r="Q42" i="20"/>
  <c r="Q46" i="20" s="1"/>
  <c r="Q50" i="20" s="1"/>
  <c r="Q54" i="20" s="1"/>
  <c r="V14" i="4"/>
  <c r="N216" i="16" s="1"/>
  <c r="F55" i="20"/>
  <c r="F57" i="20"/>
  <c r="L31" i="4"/>
  <c r="G53" i="20"/>
  <c r="L175" i="16" l="1"/>
  <c r="S15" i="19"/>
  <c r="S90" i="4"/>
  <c r="P41" i="20"/>
  <c r="P43" i="20" s="1"/>
  <c r="U16" i="4"/>
  <c r="U12" i="4"/>
  <c r="U54" i="4"/>
  <c r="M174" i="16"/>
  <c r="U76" i="4"/>
  <c r="M172" i="16"/>
  <c r="M175" i="16" s="1"/>
  <c r="M102" i="4"/>
  <c r="M104" i="4" s="1"/>
  <c r="E135" i="16"/>
  <c r="I38" i="16"/>
  <c r="J40" i="16"/>
  <c r="J43" i="16" s="1"/>
  <c r="J110" i="16" s="1"/>
  <c r="M83" i="20"/>
  <c r="J232" i="16"/>
  <c r="R32" i="4" s="1"/>
  <c r="R21" i="19" s="1"/>
  <c r="J233" i="16"/>
  <c r="R33" i="4" s="1"/>
  <c r="R22" i="19" s="1"/>
  <c r="K229" i="16"/>
  <c r="L214" i="16"/>
  <c r="L205" i="16"/>
  <c r="T23" i="4" s="1"/>
  <c r="N47" i="20"/>
  <c r="K11" i="5"/>
  <c r="K14" i="5"/>
  <c r="O45" i="20"/>
  <c r="L9" i="5"/>
  <c r="S20" i="4"/>
  <c r="N49" i="20" s="1"/>
  <c r="R21" i="4"/>
  <c r="M85" i="20"/>
  <c r="K217" i="16"/>
  <c r="M51" i="20"/>
  <c r="M120" i="16"/>
  <c r="S88" i="4"/>
  <c r="R14" i="19"/>
  <c r="S13" i="19"/>
  <c r="M126" i="16"/>
  <c r="N126" i="16" s="1"/>
  <c r="M113" i="16"/>
  <c r="F134" i="16"/>
  <c r="I57" i="20"/>
  <c r="I55" i="20"/>
  <c r="N81" i="20"/>
  <c r="O31" i="20"/>
  <c r="T57" i="4"/>
  <c r="O10" i="20" s="1"/>
  <c r="O16" i="20" s="1"/>
  <c r="S97" i="4"/>
  <c r="S98" i="4" s="1"/>
  <c r="H222" i="16"/>
  <c r="P30" i="4"/>
  <c r="P34" i="4" s="1"/>
  <c r="K219" i="16"/>
  <c r="L191" i="16"/>
  <c r="T101" i="4" s="1"/>
  <c r="L193" i="16"/>
  <c r="M169" i="16"/>
  <c r="K195" i="16"/>
  <c r="K199" i="16"/>
  <c r="K200" i="16" s="1"/>
  <c r="S24" i="4" s="1"/>
  <c r="S89" i="4" s="1"/>
  <c r="K194" i="16"/>
  <c r="N166" i="16"/>
  <c r="N167" i="16" s="1"/>
  <c r="L208" i="16"/>
  <c r="L210" i="16" s="1"/>
  <c r="T25" i="4" s="1"/>
  <c r="T17" i="19" s="1"/>
  <c r="T17" i="4"/>
  <c r="M145" i="16"/>
  <c r="L87" i="20"/>
  <c r="U10" i="19"/>
  <c r="O30" i="4"/>
  <c r="O34" i="4" s="1"/>
  <c r="G222" i="16"/>
  <c r="M86" i="20"/>
  <c r="O92" i="4"/>
  <c r="O93" i="4" s="1"/>
  <c r="O19" i="19"/>
  <c r="O20" i="19" s="1"/>
  <c r="O23" i="19" s="1"/>
  <c r="Q29" i="4"/>
  <c r="I12" i="5" s="1"/>
  <c r="I13" i="5" s="1"/>
  <c r="I15" i="5" s="1"/>
  <c r="J218" i="16"/>
  <c r="J220" i="16" s="1"/>
  <c r="J221" i="16" s="1"/>
  <c r="Q27" i="4"/>
  <c r="R16" i="19"/>
  <c r="U50" i="4"/>
  <c r="R103" i="4"/>
  <c r="R26" i="4"/>
  <c r="R87" i="4" s="1"/>
  <c r="U53" i="4"/>
  <c r="P27" i="20" s="1"/>
  <c r="M203" i="16"/>
  <c r="L128" i="16"/>
  <c r="T19" i="4" s="1"/>
  <c r="L10" i="5" s="1"/>
  <c r="V8" i="19"/>
  <c r="P71" i="20"/>
  <c r="T12" i="19"/>
  <c r="P19" i="19"/>
  <c r="P20" i="19" s="1"/>
  <c r="P23" i="19" s="1"/>
  <c r="P92" i="4"/>
  <c r="P93" i="4" s="1"/>
  <c r="V11" i="19"/>
  <c r="N181" i="16"/>
  <c r="V46" i="4" s="1"/>
  <c r="N187" i="16"/>
  <c r="N188" i="16" s="1"/>
  <c r="N143" i="16"/>
  <c r="V9" i="19"/>
  <c r="Q67" i="20"/>
  <c r="Q75" i="20"/>
  <c r="V11" i="4"/>
  <c r="V9" i="4"/>
  <c r="F59" i="20"/>
  <c r="F61" i="20"/>
  <c r="F63" i="20" s="1"/>
  <c r="G55" i="20"/>
  <c r="G57" i="20"/>
  <c r="T91" i="4" l="1"/>
  <c r="L17" i="5"/>
  <c r="U91" i="4"/>
  <c r="M17" i="5"/>
  <c r="T15" i="19"/>
  <c r="T90" i="4"/>
  <c r="Q41" i="20"/>
  <c r="Q43" i="20" s="1"/>
  <c r="V16" i="4"/>
  <c r="V12" i="4"/>
  <c r="V54" i="4"/>
  <c r="N174" i="16"/>
  <c r="V76" i="4"/>
  <c r="N172" i="16"/>
  <c r="N175" i="16" s="1"/>
  <c r="F132" i="16"/>
  <c r="F135" i="16" s="1"/>
  <c r="M41" i="4"/>
  <c r="M42" i="4" s="1"/>
  <c r="J112" i="16"/>
  <c r="J37" i="16"/>
  <c r="R63" i="4"/>
  <c r="R71" i="4" s="1"/>
  <c r="J46" i="16"/>
  <c r="K233" i="16"/>
  <c r="S33" i="4" s="1"/>
  <c r="S22" i="19" s="1"/>
  <c r="K232" i="16"/>
  <c r="S32" i="4" s="1"/>
  <c r="S21" i="19" s="1"/>
  <c r="L229" i="16"/>
  <c r="M214" i="16"/>
  <c r="M205" i="16"/>
  <c r="U23" i="4" s="1"/>
  <c r="N102" i="4"/>
  <c r="N104" i="4" s="1"/>
  <c r="N106" i="4" s="1"/>
  <c r="O47" i="20"/>
  <c r="O82" i="20"/>
  <c r="L11" i="5"/>
  <c r="L14" i="5"/>
  <c r="P45" i="20"/>
  <c r="M9" i="5"/>
  <c r="N85" i="20"/>
  <c r="S21" i="4"/>
  <c r="N51" i="20"/>
  <c r="R18" i="19"/>
  <c r="N120" i="16"/>
  <c r="M128" i="16"/>
  <c r="U19" i="4" s="1"/>
  <c r="M10" i="5" s="1"/>
  <c r="S14" i="19"/>
  <c r="I61" i="20"/>
  <c r="N127" i="16"/>
  <c r="N83" i="20"/>
  <c r="N113" i="16"/>
  <c r="M87" i="20"/>
  <c r="H133" i="16"/>
  <c r="Q30" i="4"/>
  <c r="Q34" i="4" s="1"/>
  <c r="O81" i="20"/>
  <c r="K53" i="20"/>
  <c r="S16" i="19"/>
  <c r="N86" i="20"/>
  <c r="P31" i="20"/>
  <c r="U57" i="4"/>
  <c r="P10" i="20" s="1"/>
  <c r="P16" i="20" s="1"/>
  <c r="S103" i="4"/>
  <c r="T97" i="4"/>
  <c r="T98" i="4" s="1"/>
  <c r="P31" i="4"/>
  <c r="I222" i="16"/>
  <c r="K218" i="16"/>
  <c r="K220" i="16" s="1"/>
  <c r="K221" i="16" s="1"/>
  <c r="L219" i="16"/>
  <c r="L195" i="16"/>
  <c r="L194" i="16"/>
  <c r="L199" i="16"/>
  <c r="L200" i="16" s="1"/>
  <c r="T24" i="4" s="1"/>
  <c r="T89" i="4" s="1"/>
  <c r="R27" i="4"/>
  <c r="N169" i="16"/>
  <c r="S26" i="4"/>
  <c r="S87" i="4" s="1"/>
  <c r="M191" i="16"/>
  <c r="U101" i="4" s="1"/>
  <c r="Q92" i="4"/>
  <c r="Q93" i="4" s="1"/>
  <c r="U12" i="19"/>
  <c r="J53" i="20"/>
  <c r="G133" i="16"/>
  <c r="O31" i="4"/>
  <c r="Q19" i="19"/>
  <c r="Q20" i="19" s="1"/>
  <c r="Q23" i="19" s="1"/>
  <c r="V50" i="4"/>
  <c r="M193" i="16"/>
  <c r="M208" i="16"/>
  <c r="M210" i="16" s="1"/>
  <c r="U25" i="4" s="1"/>
  <c r="U17" i="19" s="1"/>
  <c r="V53" i="4"/>
  <c r="Q27" i="20" s="1"/>
  <c r="N203" i="16"/>
  <c r="U17" i="4"/>
  <c r="N145" i="16"/>
  <c r="L217" i="16"/>
  <c r="T88" i="4"/>
  <c r="T20" i="4"/>
  <c r="O49" i="20" s="1"/>
  <c r="T13" i="19"/>
  <c r="V10" i="19"/>
  <c r="Q71" i="20"/>
  <c r="G61" i="20"/>
  <c r="G63" i="20" s="1"/>
  <c r="G59" i="20"/>
  <c r="V91" i="4" l="1"/>
  <c r="N17" i="5"/>
  <c r="U15" i="19"/>
  <c r="U90" i="4"/>
  <c r="J38" i="16"/>
  <c r="K40" i="16"/>
  <c r="K43" i="16" s="1"/>
  <c r="K110" i="16" s="1"/>
  <c r="L232" i="16"/>
  <c r="T32" i="4" s="1"/>
  <c r="T21" i="19" s="1"/>
  <c r="L233" i="16"/>
  <c r="T33" i="4" s="1"/>
  <c r="T22" i="19" s="1"/>
  <c r="M229" i="16"/>
  <c r="P47" i="20"/>
  <c r="P82" i="20"/>
  <c r="N214" i="16"/>
  <c r="N205" i="16"/>
  <c r="V23" i="4" s="1"/>
  <c r="N41" i="4"/>
  <c r="O83" i="20"/>
  <c r="M11" i="5"/>
  <c r="M14" i="5"/>
  <c r="Q45" i="20"/>
  <c r="C48" i="5"/>
  <c r="C49" i="5" s="1"/>
  <c r="C50" i="5" s="1"/>
  <c r="N9" i="5"/>
  <c r="S18" i="19"/>
  <c r="U13" i="19"/>
  <c r="U88" i="4"/>
  <c r="M217" i="16"/>
  <c r="U20" i="4"/>
  <c r="P49" i="20" s="1"/>
  <c r="G132" i="16"/>
  <c r="N128" i="16"/>
  <c r="V19" i="4" s="1"/>
  <c r="N10" i="5" s="1"/>
  <c r="K57" i="20"/>
  <c r="P81" i="20"/>
  <c r="K55" i="20"/>
  <c r="L53" i="20"/>
  <c r="N87" i="20"/>
  <c r="G134" i="16"/>
  <c r="O102" i="4" s="1"/>
  <c r="O104" i="4" s="1"/>
  <c r="O106" i="4" s="1"/>
  <c r="T16" i="19"/>
  <c r="O86" i="20"/>
  <c r="H134" i="16"/>
  <c r="T103" i="4"/>
  <c r="I133" i="16"/>
  <c r="Q31" i="4"/>
  <c r="S29" i="4"/>
  <c r="K12" i="5" s="1"/>
  <c r="K13" i="5" s="1"/>
  <c r="K15" i="5" s="1"/>
  <c r="R29" i="4"/>
  <c r="J12" i="5" s="1"/>
  <c r="J13" i="5" s="1"/>
  <c r="J15" i="5" s="1"/>
  <c r="L218" i="16"/>
  <c r="L220" i="16" s="1"/>
  <c r="L221" i="16" s="1"/>
  <c r="S27" i="4"/>
  <c r="N191" i="16"/>
  <c r="V101" i="4" s="1"/>
  <c r="J55" i="20"/>
  <c r="J57" i="20"/>
  <c r="Q31" i="20"/>
  <c r="V57" i="4"/>
  <c r="Q10" i="20" s="1"/>
  <c r="Q16" i="20" s="1"/>
  <c r="U97" i="4"/>
  <c r="U98" i="4" s="1"/>
  <c r="M195" i="16"/>
  <c r="M194" i="16"/>
  <c r="N193" i="16"/>
  <c r="V17" i="4"/>
  <c r="M219" i="16"/>
  <c r="M199" i="16"/>
  <c r="M200" i="16" s="1"/>
  <c r="U24" i="4" s="1"/>
  <c r="U89" i="4" s="1"/>
  <c r="N208" i="16"/>
  <c r="N210" i="16" s="1"/>
  <c r="V25" i="4" s="1"/>
  <c r="V17" i="19" s="1"/>
  <c r="T14" i="19"/>
  <c r="O85" i="20"/>
  <c r="O51" i="20"/>
  <c r="T21" i="4"/>
  <c r="T26" i="4"/>
  <c r="T87" i="4" s="1"/>
  <c r="V12" i="19"/>
  <c r="M59" i="4"/>
  <c r="H28" i="20"/>
  <c r="V15" i="19" l="1"/>
  <c r="V90" i="4"/>
  <c r="K112" i="16"/>
  <c r="S63" i="4"/>
  <c r="S71" i="4" s="1"/>
  <c r="K37" i="16"/>
  <c r="K46" i="16"/>
  <c r="M232" i="16"/>
  <c r="U32" i="4" s="1"/>
  <c r="U21" i="19" s="1"/>
  <c r="M233" i="16"/>
  <c r="U33" i="4" s="1"/>
  <c r="U22" i="19" s="1"/>
  <c r="N229" i="16"/>
  <c r="G135" i="16"/>
  <c r="O41" i="4" s="1"/>
  <c r="Q47" i="20"/>
  <c r="Q82" i="20"/>
  <c r="N11" i="5"/>
  <c r="N14" i="5"/>
  <c r="M30" i="19"/>
  <c r="U14" i="19"/>
  <c r="P85" i="20"/>
  <c r="P51" i="20"/>
  <c r="U21" i="4"/>
  <c r="N42" i="4"/>
  <c r="V88" i="4"/>
  <c r="V13" i="19"/>
  <c r="P83" i="20"/>
  <c r="N217" i="16"/>
  <c r="V20" i="4"/>
  <c r="Q49" i="20" s="1"/>
  <c r="R30" i="4"/>
  <c r="R34" i="4" s="1"/>
  <c r="K222" i="16"/>
  <c r="J222" i="16"/>
  <c r="S30" i="4"/>
  <c r="S34" i="4" s="1"/>
  <c r="K61" i="20"/>
  <c r="L55" i="20"/>
  <c r="L57" i="20"/>
  <c r="S92" i="4"/>
  <c r="S93" i="4" s="1"/>
  <c r="S19" i="19"/>
  <c r="S20" i="19" s="1"/>
  <c r="S23" i="19" s="1"/>
  <c r="R92" i="4"/>
  <c r="R93" i="4" s="1"/>
  <c r="R19" i="19"/>
  <c r="R20" i="19" s="1"/>
  <c r="R23" i="19" s="1"/>
  <c r="I134" i="16"/>
  <c r="Q102" i="4" s="1"/>
  <c r="Q104" i="4" s="1"/>
  <c r="Q106" i="4" s="1"/>
  <c r="T27" i="4"/>
  <c r="O87" i="20"/>
  <c r="U16" i="19"/>
  <c r="P86" i="20"/>
  <c r="T18" i="19"/>
  <c r="J61" i="20"/>
  <c r="Q81" i="20"/>
  <c r="P102" i="4"/>
  <c r="P104" i="4" s="1"/>
  <c r="P106" i="4" s="1"/>
  <c r="U103" i="4"/>
  <c r="V97" i="4"/>
  <c r="M218" i="16"/>
  <c r="M220" i="16" s="1"/>
  <c r="M221" i="16" s="1"/>
  <c r="N219" i="16"/>
  <c r="U26" i="4"/>
  <c r="U87" i="4" s="1"/>
  <c r="N194" i="16"/>
  <c r="N199" i="16"/>
  <c r="N200" i="16" s="1"/>
  <c r="V24" i="4" s="1"/>
  <c r="V89" i="4" s="1"/>
  <c r="N195" i="16"/>
  <c r="M48" i="19"/>
  <c r="M43" i="19"/>
  <c r="M37" i="19"/>
  <c r="M36" i="19"/>
  <c r="M44" i="19"/>
  <c r="M38" i="19"/>
  <c r="M29" i="19"/>
  <c r="M42" i="19"/>
  <c r="M32" i="19"/>
  <c r="M35" i="19"/>
  <c r="M45" i="19"/>
  <c r="H29" i="20"/>
  <c r="H35" i="20"/>
  <c r="K38" i="16" l="1"/>
  <c r="L40" i="16"/>
  <c r="L43" i="16" s="1"/>
  <c r="L110" i="16" s="1"/>
  <c r="Q83" i="20"/>
  <c r="N232" i="16"/>
  <c r="V32" i="4" s="1"/>
  <c r="V21" i="19" s="1"/>
  <c r="N233" i="16"/>
  <c r="V33" i="4" s="1"/>
  <c r="V22" i="19" s="1"/>
  <c r="M31" i="19"/>
  <c r="I28" i="20"/>
  <c r="I29" i="20" s="1"/>
  <c r="N59" i="4"/>
  <c r="V14" i="19"/>
  <c r="M53" i="20"/>
  <c r="Q85" i="20"/>
  <c r="Q51" i="20"/>
  <c r="V21" i="4"/>
  <c r="N53" i="20"/>
  <c r="V103" i="4"/>
  <c r="V98" i="4"/>
  <c r="R31" i="4"/>
  <c r="J133" i="16"/>
  <c r="S31" i="4"/>
  <c r="K133" i="16"/>
  <c r="L61" i="20"/>
  <c r="T29" i="4"/>
  <c r="L12" i="5" s="1"/>
  <c r="L13" i="5" s="1"/>
  <c r="L15" i="5" s="1"/>
  <c r="V16" i="19"/>
  <c r="Q86" i="20"/>
  <c r="U18" i="19"/>
  <c r="P87" i="20"/>
  <c r="H132" i="16"/>
  <c r="H135" i="16" s="1"/>
  <c r="U29" i="4"/>
  <c r="M12" i="5" s="1"/>
  <c r="M13" i="5" s="1"/>
  <c r="M15" i="5" s="1"/>
  <c r="N218" i="16"/>
  <c r="N220" i="16" s="1"/>
  <c r="N221" i="16" s="1"/>
  <c r="U27" i="4"/>
  <c r="V26" i="4"/>
  <c r="V87" i="4" s="1"/>
  <c r="M39" i="19"/>
  <c r="M46" i="19"/>
  <c r="H62" i="20"/>
  <c r="H63" i="20" s="1"/>
  <c r="L112" i="16" l="1"/>
  <c r="L37" i="16"/>
  <c r="T63" i="4"/>
  <c r="T71" i="4" s="1"/>
  <c r="L46" i="16"/>
  <c r="I35" i="20"/>
  <c r="N38" i="19"/>
  <c r="N36" i="19"/>
  <c r="N48" i="19"/>
  <c r="N29" i="19"/>
  <c r="N44" i="19"/>
  <c r="N32" i="19"/>
  <c r="N45" i="19"/>
  <c r="N37" i="19"/>
  <c r="N42" i="19"/>
  <c r="N43" i="19"/>
  <c r="N35" i="19"/>
  <c r="N30" i="19"/>
  <c r="M55" i="20"/>
  <c r="M57" i="20"/>
  <c r="V18" i="19"/>
  <c r="N55" i="20"/>
  <c r="Q87" i="20"/>
  <c r="N57" i="20"/>
  <c r="T92" i="4"/>
  <c r="T93" i="4" s="1"/>
  <c r="L222" i="16"/>
  <c r="J134" i="16"/>
  <c r="R102" i="4" s="1"/>
  <c r="R104" i="4" s="1"/>
  <c r="R106" i="4" s="1"/>
  <c r="K134" i="16"/>
  <c r="S102" i="4" s="1"/>
  <c r="S104" i="4" s="1"/>
  <c r="S106" i="4" s="1"/>
  <c r="T19" i="19"/>
  <c r="T20" i="19" s="1"/>
  <c r="T23" i="19" s="1"/>
  <c r="T30" i="4"/>
  <c r="T34" i="4" s="1"/>
  <c r="O42" i="4"/>
  <c r="U92" i="4"/>
  <c r="U93" i="4" s="1"/>
  <c r="U19" i="19"/>
  <c r="U20" i="19" s="1"/>
  <c r="U23" i="19" s="1"/>
  <c r="P41" i="4"/>
  <c r="M222" i="16"/>
  <c r="U30" i="4"/>
  <c r="U34" i="4" s="1"/>
  <c r="V29" i="4"/>
  <c r="N12" i="5" s="1"/>
  <c r="N13" i="5" s="1"/>
  <c r="N15" i="5" s="1"/>
  <c r="V27" i="4"/>
  <c r="L38" i="16" l="1"/>
  <c r="M40" i="16"/>
  <c r="M43" i="16" s="1"/>
  <c r="M110" i="16" s="1"/>
  <c r="I62" i="20"/>
  <c r="I63" i="20" s="1"/>
  <c r="O53" i="20"/>
  <c r="O59" i="4"/>
  <c r="J28" i="20"/>
  <c r="I132" i="16"/>
  <c r="I135" i="16" s="1"/>
  <c r="Q41" i="4" s="1"/>
  <c r="N31" i="19"/>
  <c r="N39" i="19"/>
  <c r="N46" i="19"/>
  <c r="V92" i="4"/>
  <c r="V93" i="4" s="1"/>
  <c r="V19" i="19"/>
  <c r="L133" i="16"/>
  <c r="T31" i="4"/>
  <c r="M61" i="20"/>
  <c r="N61" i="20"/>
  <c r="P53" i="20"/>
  <c r="M133" i="16"/>
  <c r="U31" i="4"/>
  <c r="N222" i="16"/>
  <c r="V30" i="4"/>
  <c r="V34" i="4" s="1"/>
  <c r="M112" i="16" l="1"/>
  <c r="U63" i="4"/>
  <c r="U71" i="4" s="1"/>
  <c r="M37" i="16"/>
  <c r="M46" i="16"/>
  <c r="J29" i="20"/>
  <c r="J35" i="20"/>
  <c r="O55" i="20"/>
  <c r="O57" i="20"/>
  <c r="O43" i="19"/>
  <c r="O45" i="19"/>
  <c r="O38" i="19"/>
  <c r="O36" i="19"/>
  <c r="O37" i="19"/>
  <c r="O44" i="19"/>
  <c r="O32" i="19"/>
  <c r="O29" i="19"/>
  <c r="O48" i="19"/>
  <c r="O42" i="19"/>
  <c r="O35" i="19"/>
  <c r="O30" i="19"/>
  <c r="V20" i="19"/>
  <c r="V23" i="19" s="1"/>
  <c r="J132" i="16"/>
  <c r="J135" i="16" s="1"/>
  <c r="P42" i="4"/>
  <c r="L134" i="16"/>
  <c r="T102" i="4" s="1"/>
  <c r="T104" i="4" s="1"/>
  <c r="T106" i="4" s="1"/>
  <c r="P55" i="20"/>
  <c r="P57" i="20"/>
  <c r="Q53" i="20"/>
  <c r="M134" i="16"/>
  <c r="U102" i="4" s="1"/>
  <c r="U104" i="4" s="1"/>
  <c r="U106" i="4" s="1"/>
  <c r="N133" i="16"/>
  <c r="V31" i="4"/>
  <c r="M38" i="16" l="1"/>
  <c r="N40" i="16"/>
  <c r="N43" i="16" s="1"/>
  <c r="O31" i="19"/>
  <c r="J62" i="20"/>
  <c r="J63" i="20" s="1"/>
  <c r="O61" i="20"/>
  <c r="O46" i="19"/>
  <c r="O39" i="19"/>
  <c r="R41" i="4"/>
  <c r="Q42" i="4"/>
  <c r="P59" i="4"/>
  <c r="K28" i="20"/>
  <c r="P61" i="20"/>
  <c r="Q55" i="20"/>
  <c r="Q57" i="20"/>
  <c r="N134" i="16"/>
  <c r="V102" i="4" s="1"/>
  <c r="V104" i="4" s="1"/>
  <c r="V106" i="4" s="1"/>
  <c r="N46" i="16" l="1"/>
  <c r="N110" i="16"/>
  <c r="N37" i="16"/>
  <c r="N38" i="16" s="1"/>
  <c r="V63" i="4"/>
  <c r="Q59" i="4"/>
  <c r="L28" i="20"/>
  <c r="K132" i="16"/>
  <c r="K135" i="16" s="1"/>
  <c r="S41" i="4" s="1"/>
  <c r="P42" i="19"/>
  <c r="P35" i="19"/>
  <c r="P38" i="19"/>
  <c r="P44" i="19"/>
  <c r="P48" i="19"/>
  <c r="P43" i="19"/>
  <c r="P36" i="19"/>
  <c r="P37" i="19"/>
  <c r="P32" i="19"/>
  <c r="P45" i="19"/>
  <c r="P30" i="19"/>
  <c r="P29" i="19"/>
  <c r="K29" i="20"/>
  <c r="K35" i="20"/>
  <c r="Q61" i="20"/>
  <c r="Q42" i="19" l="1"/>
  <c r="Q35" i="19"/>
  <c r="Q43" i="19"/>
  <c r="Q37" i="19"/>
  <c r="Q38" i="19"/>
  <c r="Q29" i="19"/>
  <c r="Q44" i="19"/>
  <c r="Q32" i="19"/>
  <c r="Q45" i="19"/>
  <c r="Q48" i="19"/>
  <c r="Q30" i="19"/>
  <c r="L29" i="20"/>
  <c r="L35" i="20"/>
  <c r="Q36" i="19"/>
  <c r="L132" i="16"/>
  <c r="L135" i="16" s="1"/>
  <c r="T41" i="4" s="1"/>
  <c r="R42" i="4"/>
  <c r="P39" i="19"/>
  <c r="K62" i="20"/>
  <c r="K63" i="20" s="1"/>
  <c r="P31" i="19"/>
  <c r="P46" i="19"/>
  <c r="L62" i="20" l="1"/>
  <c r="L63" i="20" s="1"/>
  <c r="Q39" i="19"/>
  <c r="Q46" i="19"/>
  <c r="Q31" i="19"/>
  <c r="S42" i="4"/>
  <c r="M132" i="16"/>
  <c r="M135" i="16" s="1"/>
  <c r="U41" i="4" s="1"/>
  <c r="R59" i="4"/>
  <c r="M28" i="20"/>
  <c r="S59" i="4" l="1"/>
  <c r="N28" i="20"/>
  <c r="N132" i="16"/>
  <c r="N135" i="16" s="1"/>
  <c r="V41" i="4" s="1"/>
  <c r="T42" i="4"/>
  <c r="R35" i="19"/>
  <c r="R36" i="19"/>
  <c r="R42" i="19"/>
  <c r="R43" i="19"/>
  <c r="R48" i="19"/>
  <c r="R44" i="19"/>
  <c r="R37" i="19"/>
  <c r="R38" i="19"/>
  <c r="R29" i="19"/>
  <c r="R45" i="19"/>
  <c r="R32" i="19"/>
  <c r="R30" i="19"/>
  <c r="M29" i="20"/>
  <c r="M35" i="20"/>
  <c r="D7" i="16"/>
  <c r="S43" i="19" l="1"/>
  <c r="S35" i="19"/>
  <c r="S44" i="19"/>
  <c r="U42" i="4"/>
  <c r="S42" i="19"/>
  <c r="V42" i="4"/>
  <c r="S30" i="19"/>
  <c r="S37" i="19"/>
  <c r="S45" i="19"/>
  <c r="S38" i="19"/>
  <c r="S36" i="19"/>
  <c r="S48" i="19"/>
  <c r="S32" i="19"/>
  <c r="S29" i="19"/>
  <c r="N29" i="20"/>
  <c r="N35" i="20"/>
  <c r="O28" i="20"/>
  <c r="T59" i="4"/>
  <c r="R31" i="19"/>
  <c r="R46" i="19"/>
  <c r="R39" i="19"/>
  <c r="M62" i="20"/>
  <c r="M63" i="20" s="1"/>
  <c r="E7" i="16"/>
  <c r="U59" i="4" l="1"/>
  <c r="U30" i="19" s="1"/>
  <c r="P28" i="20"/>
  <c r="Q28" i="20"/>
  <c r="V59" i="4"/>
  <c r="V30" i="19" s="1"/>
  <c r="S46" i="19"/>
  <c r="S39" i="19"/>
  <c r="S31" i="19"/>
  <c r="N62" i="20"/>
  <c r="N63" i="20" s="1"/>
  <c r="O29" i="20"/>
  <c r="O35" i="20"/>
  <c r="T45" i="19"/>
  <c r="T48" i="19"/>
  <c r="T32" i="19"/>
  <c r="T36" i="19"/>
  <c r="T44" i="19"/>
  <c r="T37" i="19"/>
  <c r="T38" i="19"/>
  <c r="T43" i="19"/>
  <c r="T35" i="19"/>
  <c r="T42" i="19"/>
  <c r="T30" i="19"/>
  <c r="T29" i="19"/>
  <c r="F7" i="16"/>
  <c r="G7" i="16" s="1"/>
  <c r="H7" i="16" s="1"/>
  <c r="I7" i="16" s="1"/>
  <c r="U36" i="19" l="1"/>
  <c r="U29" i="19"/>
  <c r="U31" i="19" s="1"/>
  <c r="U45" i="19"/>
  <c r="U48" i="19"/>
  <c r="U32" i="19"/>
  <c r="U37" i="19"/>
  <c r="U44" i="19"/>
  <c r="U38" i="19"/>
  <c r="U42" i="19"/>
  <c r="U43" i="19"/>
  <c r="U35" i="19"/>
  <c r="P29" i="20"/>
  <c r="P35" i="20"/>
  <c r="Q29" i="20"/>
  <c r="Q35" i="20"/>
  <c r="V38" i="19"/>
  <c r="V36" i="19"/>
  <c r="V29" i="19"/>
  <c r="V31" i="19" s="1"/>
  <c r="V32" i="19"/>
  <c r="V42" i="19"/>
  <c r="V35" i="19"/>
  <c r="V43" i="19"/>
  <c r="V48" i="19"/>
  <c r="V44" i="19"/>
  <c r="V37" i="19"/>
  <c r="V45" i="19"/>
  <c r="O62" i="20"/>
  <c r="O63" i="20" s="1"/>
  <c r="T31" i="19"/>
  <c r="T39" i="19"/>
  <c r="T46" i="19"/>
  <c r="J7" i="16"/>
  <c r="K7" i="16" s="1"/>
  <c r="L7" i="16" s="1"/>
  <c r="M7" i="16" s="1"/>
  <c r="N7" i="16" s="1"/>
  <c r="C12" i="19"/>
  <c r="Q62" i="20" l="1"/>
  <c r="Q63" i="20" s="1"/>
  <c r="P62" i="20"/>
  <c r="P63" i="20" s="1"/>
  <c r="U46" i="19"/>
  <c r="U39" i="19"/>
  <c r="V39" i="19"/>
  <c r="V46" i="19"/>
  <c r="C14" i="19"/>
  <c r="C18" i="19" s="1"/>
  <c r="C20" i="19" l="1"/>
  <c r="C23" i="19" l="1"/>
  <c r="V64" i="4" l="1"/>
  <c r="N112" i="16"/>
  <c r="V71" i="4" l="1"/>
  <c r="R75" i="4" l="1"/>
  <c r="S75" i="4"/>
  <c r="T75" i="4"/>
  <c r="U75" i="4"/>
  <c r="V75" i="4"/>
  <c r="N19" i="5" l="1"/>
  <c r="Q75" i="4"/>
  <c r="M14" i="20"/>
  <c r="M76" i="20"/>
  <c r="M77" i="20" s="1"/>
  <c r="N14" i="20"/>
  <c r="N76" i="20"/>
  <c r="N77" i="20" s="1"/>
  <c r="O14" i="20"/>
  <c r="O76" i="20"/>
  <c r="O77" i="20" s="1"/>
  <c r="P14" i="20"/>
  <c r="P76" i="20"/>
  <c r="P77" i="20" s="1"/>
  <c r="Q14" i="20"/>
  <c r="Q76" i="20"/>
  <c r="Q77" i="20" s="1"/>
  <c r="C31" i="5" l="1"/>
  <c r="C32" i="5" s="1"/>
  <c r="C40" i="27" s="1"/>
  <c r="N25" i="5"/>
  <c r="K19" i="5"/>
  <c r="K25" i="5" s="1"/>
  <c r="M19" i="5"/>
  <c r="M25" i="5" s="1"/>
  <c r="L14" i="20"/>
  <c r="L76" i="20"/>
  <c r="L77" i="20" s="1"/>
  <c r="J19" i="5"/>
  <c r="J25" i="5" s="1"/>
  <c r="L19" i="5"/>
  <c r="L25" i="5" s="1"/>
  <c r="M75" i="4" l="1"/>
  <c r="N75" i="4" l="1"/>
  <c r="O75" i="4"/>
  <c r="P75" i="4"/>
  <c r="H76" i="20"/>
  <c r="H77" i="20" s="1"/>
  <c r="H14" i="20"/>
  <c r="M91" i="4"/>
  <c r="M93" i="4" s="1"/>
  <c r="M106" i="4" s="1"/>
  <c r="M108" i="4" s="1"/>
  <c r="M77" i="4" s="1"/>
  <c r="N107" i="4" s="1"/>
  <c r="N108" i="4" s="1"/>
  <c r="E17" i="5"/>
  <c r="E19" i="5" s="1"/>
  <c r="E25" i="5" s="1"/>
  <c r="J76" i="20" l="1"/>
  <c r="J77" i="20" s="1"/>
  <c r="J14" i="20"/>
  <c r="K76" i="20"/>
  <c r="K77" i="20" s="1"/>
  <c r="K14" i="20"/>
  <c r="I14" i="20"/>
  <c r="I76" i="20"/>
  <c r="I77" i="20" s="1"/>
  <c r="F19" i="5"/>
  <c r="F25" i="5" s="1"/>
  <c r="G19" i="5"/>
  <c r="G25" i="5" s="1"/>
  <c r="H19" i="5"/>
  <c r="H25" i="5" s="1"/>
  <c r="I19" i="5"/>
  <c r="I25" i="5" s="1"/>
  <c r="N77" i="4" l="1"/>
  <c r="O107" i="4" s="1"/>
  <c r="O108" i="4" s="1"/>
  <c r="C33" i="5"/>
  <c r="M80" i="4"/>
  <c r="M82" i="4" s="1"/>
  <c r="C34" i="5" l="1"/>
  <c r="C41" i="27"/>
  <c r="C42" i="27" s="1"/>
  <c r="C46" i="27" s="1"/>
  <c r="N80" i="4"/>
  <c r="O77" i="4"/>
  <c r="P107" i="4" s="1"/>
  <c r="P108" i="4" s="1"/>
  <c r="C51" i="5"/>
  <c r="C52" i="5" s="1"/>
  <c r="C57" i="5" s="1"/>
  <c r="H9" i="20"/>
  <c r="H22" i="20" s="1"/>
  <c r="C39" i="5" l="1"/>
  <c r="G31" i="5" s="1"/>
  <c r="I9" i="20"/>
  <c r="I22" i="20" s="1"/>
  <c r="N82" i="4"/>
  <c r="O80" i="4"/>
  <c r="P77" i="4"/>
  <c r="Q107" i="4" s="1"/>
  <c r="Q108" i="4" s="1"/>
  <c r="G49" i="5"/>
  <c r="M66" i="19"/>
  <c r="M64" i="19"/>
  <c r="H32" i="20"/>
  <c r="M68" i="19"/>
  <c r="M67" i="19"/>
  <c r="M65" i="19"/>
  <c r="M63" i="19"/>
  <c r="M59" i="19"/>
  <c r="M58" i="19"/>
  <c r="M57" i="19"/>
  <c r="M56" i="19"/>
  <c r="M55" i="19"/>
  <c r="M54" i="19"/>
  <c r="M53" i="19"/>
  <c r="M52" i="19"/>
  <c r="H13" i="20"/>
  <c r="H17" i="20" s="1"/>
  <c r="H11" i="20"/>
  <c r="M60" i="19" l="1"/>
  <c r="M69" i="19"/>
  <c r="N66" i="19"/>
  <c r="N64" i="19"/>
  <c r="I32" i="20"/>
  <c r="N68" i="19"/>
  <c r="N67" i="19"/>
  <c r="N65" i="19"/>
  <c r="N63" i="19"/>
  <c r="N59" i="19"/>
  <c r="N58" i="19"/>
  <c r="N57" i="19"/>
  <c r="N56" i="19"/>
  <c r="I13" i="20"/>
  <c r="I17" i="20" s="1"/>
  <c r="I11" i="20"/>
  <c r="N55" i="19"/>
  <c r="N54" i="19"/>
  <c r="N53" i="19"/>
  <c r="N52" i="19"/>
  <c r="O82" i="4"/>
  <c r="J9" i="20"/>
  <c r="J22" i="20" s="1"/>
  <c r="P80" i="4"/>
  <c r="Q77" i="4"/>
  <c r="R107" i="4" s="1"/>
  <c r="R108" i="4" s="1"/>
  <c r="H68" i="20"/>
  <c r="H58" i="20"/>
  <c r="H59" i="20" s="1"/>
  <c r="H33" i="20"/>
  <c r="H36" i="20"/>
  <c r="H37" i="20" s="1"/>
  <c r="M71" i="19" l="1"/>
  <c r="K9" i="20"/>
  <c r="K22" i="20" s="1"/>
  <c r="P82" i="4"/>
  <c r="N60" i="19"/>
  <c r="O66" i="19"/>
  <c r="O64" i="19"/>
  <c r="O67" i="19"/>
  <c r="O65" i="19"/>
  <c r="O58" i="19"/>
  <c r="O52" i="19"/>
  <c r="J32" i="20"/>
  <c r="O68" i="19"/>
  <c r="O55" i="19"/>
  <c r="O63" i="19"/>
  <c r="O59" i="19"/>
  <c r="O56" i="19"/>
  <c r="O54" i="19"/>
  <c r="O57" i="19"/>
  <c r="O53" i="19"/>
  <c r="J13" i="20"/>
  <c r="J17" i="20" s="1"/>
  <c r="J11" i="20"/>
  <c r="N69" i="19"/>
  <c r="I68" i="20"/>
  <c r="I58" i="20"/>
  <c r="I59" i="20" s="1"/>
  <c r="I33" i="20"/>
  <c r="I36" i="20"/>
  <c r="I37" i="20" s="1"/>
  <c r="Q80" i="4"/>
  <c r="R77" i="4"/>
  <c r="S107" i="4" s="1"/>
  <c r="S108" i="4" s="1"/>
  <c r="H69" i="20"/>
  <c r="H72" i="20"/>
  <c r="H73" i="20" s="1"/>
  <c r="K11" i="20" l="1"/>
  <c r="K13" i="20"/>
  <c r="K17" i="20" s="1"/>
  <c r="P64" i="19"/>
  <c r="P67" i="19"/>
  <c r="P63" i="19"/>
  <c r="P57" i="19"/>
  <c r="P55" i="19"/>
  <c r="P53" i="19"/>
  <c r="P66" i="19"/>
  <c r="K32" i="20"/>
  <c r="P68" i="19"/>
  <c r="P65" i="19"/>
  <c r="P59" i="19"/>
  <c r="P58" i="19"/>
  <c r="P56" i="19"/>
  <c r="P54" i="19"/>
  <c r="P52" i="19"/>
  <c r="O69" i="19"/>
  <c r="O60" i="19"/>
  <c r="J68" i="20"/>
  <c r="J58" i="20"/>
  <c r="J59" i="20" s="1"/>
  <c r="J36" i="20"/>
  <c r="J37" i="20" s="1"/>
  <c r="J33" i="20"/>
  <c r="I72" i="20"/>
  <c r="I73" i="20" s="1"/>
  <c r="I69" i="20"/>
  <c r="N71" i="19"/>
  <c r="S77" i="4"/>
  <c r="T107" i="4" s="1"/>
  <c r="T108" i="4" s="1"/>
  <c r="R80" i="4"/>
  <c r="L9" i="20"/>
  <c r="Q82" i="4"/>
  <c r="L11" i="20" l="1"/>
  <c r="L22" i="20"/>
  <c r="P60" i="19"/>
  <c r="P69" i="19"/>
  <c r="K58" i="20"/>
  <c r="K59" i="20" s="1"/>
  <c r="K68" i="20"/>
  <c r="K36" i="20"/>
  <c r="K37" i="20" s="1"/>
  <c r="K33" i="20"/>
  <c r="O71" i="19"/>
  <c r="J72" i="20"/>
  <c r="J73" i="20" s="1"/>
  <c r="J69" i="20"/>
  <c r="M9" i="20"/>
  <c r="M22" i="20" s="1"/>
  <c r="R82" i="4"/>
  <c r="Q68" i="19"/>
  <c r="Q67" i="19"/>
  <c r="Q65" i="19"/>
  <c r="Q64" i="19"/>
  <c r="Q63" i="19"/>
  <c r="Q59" i="19"/>
  <c r="L13" i="20"/>
  <c r="L17" i="20" s="1"/>
  <c r="L32" i="20"/>
  <c r="Q66" i="19"/>
  <c r="Q58" i="19"/>
  <c r="Q57" i="19"/>
  <c r="Q56" i="19"/>
  <c r="Q55" i="19"/>
  <c r="Q54" i="19"/>
  <c r="Q53" i="19"/>
  <c r="Q52" i="19"/>
  <c r="S80" i="4"/>
  <c r="T77" i="4"/>
  <c r="U107" i="4" s="1"/>
  <c r="U108" i="4" s="1"/>
  <c r="P71" i="19" l="1"/>
  <c r="K72" i="20"/>
  <c r="K73" i="20" s="1"/>
  <c r="K69" i="20"/>
  <c r="Q69" i="19"/>
  <c r="Q60" i="19"/>
  <c r="L33" i="20"/>
  <c r="L68" i="20"/>
  <c r="L58" i="20"/>
  <c r="L59" i="20" s="1"/>
  <c r="L36" i="20"/>
  <c r="L37" i="20" s="1"/>
  <c r="M13" i="20"/>
  <c r="M17" i="20" s="1"/>
  <c r="M11" i="20"/>
  <c r="R66" i="19"/>
  <c r="R68" i="19"/>
  <c r="R67" i="19"/>
  <c r="R64" i="19"/>
  <c r="R63" i="19"/>
  <c r="R59" i="19"/>
  <c r="R57" i="19"/>
  <c r="R55" i="19"/>
  <c r="R54" i="19"/>
  <c r="R52" i="19"/>
  <c r="M32" i="20"/>
  <c r="R65" i="19"/>
  <c r="R58" i="19"/>
  <c r="R56" i="19"/>
  <c r="R53" i="19"/>
  <c r="T80" i="4"/>
  <c r="U77" i="4"/>
  <c r="V107" i="4" s="1"/>
  <c r="V108" i="4" s="1"/>
  <c r="N9" i="20"/>
  <c r="N22" i="20" s="1"/>
  <c r="S82" i="4"/>
  <c r="S66" i="19" s="1"/>
  <c r="Q71" i="19" l="1"/>
  <c r="R60" i="19"/>
  <c r="R69" i="19"/>
  <c r="L72" i="20"/>
  <c r="L73" i="20" s="1"/>
  <c r="L69" i="20"/>
  <c r="M58" i="20"/>
  <c r="M59" i="20" s="1"/>
  <c r="M33" i="20"/>
  <c r="M68" i="20"/>
  <c r="M36" i="20"/>
  <c r="M37" i="20" s="1"/>
  <c r="O9" i="20"/>
  <c r="O22" i="20" s="1"/>
  <c r="T82" i="4"/>
  <c r="N13" i="20"/>
  <c r="N17" i="20" s="1"/>
  <c r="N11" i="20"/>
  <c r="U80" i="4"/>
  <c r="V77" i="4"/>
  <c r="V80" i="4" s="1"/>
  <c r="N32" i="20"/>
  <c r="S68" i="19"/>
  <c r="S67" i="19"/>
  <c r="S65" i="19"/>
  <c r="S64" i="19"/>
  <c r="S63" i="19"/>
  <c r="S59" i="19"/>
  <c r="S58" i="19"/>
  <c r="S57" i="19"/>
  <c r="S56" i="19"/>
  <c r="S54" i="19"/>
  <c r="S53" i="19"/>
  <c r="S52" i="19"/>
  <c r="S55" i="19"/>
  <c r="R71" i="19" l="1"/>
  <c r="S60" i="19"/>
  <c r="M72" i="20"/>
  <c r="M73" i="20" s="1"/>
  <c r="M69" i="20"/>
  <c r="S69" i="19"/>
  <c r="O13" i="20"/>
  <c r="O17" i="20" s="1"/>
  <c r="O11" i="20"/>
  <c r="T68" i="19"/>
  <c r="T63" i="19"/>
  <c r="T58" i="19"/>
  <c r="T56" i="19"/>
  <c r="T52" i="19"/>
  <c r="T65" i="19"/>
  <c r="T66" i="19"/>
  <c r="O32" i="20"/>
  <c r="T67" i="19"/>
  <c r="T64" i="19"/>
  <c r="T59" i="19"/>
  <c r="T57" i="19"/>
  <c r="T55" i="19"/>
  <c r="T53" i="19"/>
  <c r="T54" i="19"/>
  <c r="P9" i="20"/>
  <c r="P22" i="20" s="1"/>
  <c r="U82" i="4"/>
  <c r="Q9" i="20"/>
  <c r="Q22" i="20" s="1"/>
  <c r="V82" i="4"/>
  <c r="N68" i="20"/>
  <c r="N33" i="20"/>
  <c r="N58" i="20"/>
  <c r="N59" i="20" s="1"/>
  <c r="N36" i="20"/>
  <c r="N37" i="20" s="1"/>
  <c r="S71" i="19" l="1"/>
  <c r="T69" i="19"/>
  <c r="T60" i="19"/>
  <c r="O33" i="20"/>
  <c r="O58" i="20"/>
  <c r="O59" i="20" s="1"/>
  <c r="O36" i="20"/>
  <c r="O37" i="20" s="1"/>
  <c r="O68" i="20"/>
  <c r="P11" i="20"/>
  <c r="P13" i="20"/>
  <c r="P17" i="20" s="1"/>
  <c r="U66" i="19"/>
  <c r="U63" i="19"/>
  <c r="U59" i="19"/>
  <c r="U58" i="19"/>
  <c r="U57" i="19"/>
  <c r="U56" i="19"/>
  <c r="U54" i="19"/>
  <c r="U53" i="19"/>
  <c r="U67" i="19"/>
  <c r="U65" i="19"/>
  <c r="U64" i="19"/>
  <c r="P32" i="20"/>
  <c r="U55" i="19"/>
  <c r="U68" i="19"/>
  <c r="Q13" i="20"/>
  <c r="Q17" i="20" s="1"/>
  <c r="Q11" i="20"/>
  <c r="V66" i="19"/>
  <c r="Q32" i="20"/>
  <c r="V68" i="19"/>
  <c r="V67" i="19"/>
  <c r="V65" i="19"/>
  <c r="V64" i="19"/>
  <c r="V63" i="19"/>
  <c r="U52" i="19"/>
  <c r="V59" i="19"/>
  <c r="V58" i="19"/>
  <c r="V57" i="19"/>
  <c r="V56" i="19"/>
  <c r="V55" i="19"/>
  <c r="V54" i="19"/>
  <c r="V53" i="19"/>
  <c r="V52" i="19"/>
  <c r="N72" i="20"/>
  <c r="N73" i="20" s="1"/>
  <c r="N69" i="20"/>
  <c r="T71" i="19" l="1"/>
  <c r="O72" i="20"/>
  <c r="O73" i="20" s="1"/>
  <c r="O69" i="20"/>
  <c r="P36" i="20"/>
  <c r="P37" i="20" s="1"/>
  <c r="P68" i="20"/>
  <c r="P58" i="20"/>
  <c r="P59" i="20" s="1"/>
  <c r="P33" i="20"/>
  <c r="Q33" i="20"/>
  <c r="Q36" i="20"/>
  <c r="Q37" i="20" s="1"/>
  <c r="U69" i="19"/>
  <c r="V69" i="19"/>
  <c r="V60" i="19"/>
  <c r="Q68" i="20"/>
  <c r="Q69" i="20" s="1"/>
  <c r="Q58" i="20"/>
  <c r="Q59" i="20" s="1"/>
  <c r="U60" i="19"/>
  <c r="V71" i="19" l="1"/>
  <c r="U71" i="19"/>
  <c r="P72" i="20"/>
  <c r="P73" i="20" s="1"/>
  <c r="Q72" i="20"/>
  <c r="Q73" i="20" s="1"/>
  <c r="P69" i="20"/>
  <c r="C19" i="28" l="1"/>
  <c r="D19" i="28"/>
  <c r="E19" i="28"/>
  <c r="F19" i="28"/>
  <c r="C20" i="28"/>
  <c r="D20" i="28"/>
  <c r="E20" i="28"/>
  <c r="F20" i="28"/>
  <c r="C21" i="28"/>
  <c r="D21" i="28"/>
  <c r="E21" i="28"/>
  <c r="F21" i="28"/>
  <c r="C22" i="28"/>
  <c r="D22" i="28"/>
  <c r="E22" i="28"/>
  <c r="F22" i="28"/>
  <c r="C23" i="28"/>
  <c r="D23" i="28"/>
  <c r="E23" i="28"/>
  <c r="F23" i="28"/>
  <c r="C24" i="28"/>
  <c r="D24" i="28"/>
  <c r="E24" i="28"/>
  <c r="F24" i="28"/>
  <c r="C25" i="28"/>
  <c r="D25" i="28"/>
  <c r="E25" i="28"/>
  <c r="F25" i="28"/>
  <c r="G25" i="28"/>
  <c r="C26" i="28"/>
  <c r="D26" i="28"/>
  <c r="E26" i="28"/>
  <c r="F26" i="28"/>
  <c r="C27" i="28"/>
  <c r="D27" i="28"/>
  <c r="E27" i="28"/>
  <c r="F27" i="28"/>
  <c r="G27" i="28"/>
  <c r="C28" i="28"/>
  <c r="D28" i="28"/>
  <c r="E28" i="28"/>
  <c r="F28" i="28"/>
  <c r="G28" i="28"/>
  <c r="C29" i="28"/>
  <c r="D29" i="28"/>
  <c r="E29" i="28"/>
  <c r="F29" i="28"/>
  <c r="G29" i="28"/>
  <c r="C30" i="28"/>
  <c r="D30" i="28"/>
  <c r="E30" i="28"/>
  <c r="F30" i="28"/>
  <c r="C31" i="28"/>
  <c r="D31" i="28"/>
  <c r="E31" i="28"/>
  <c r="F31" i="28"/>
  <c r="C32" i="28"/>
  <c r="D32" i="28"/>
  <c r="E32" i="28"/>
  <c r="F32" i="28"/>
  <c r="G32" i="28"/>
  <c r="C33" i="28"/>
  <c r="D33" i="28"/>
  <c r="E33" i="28"/>
  <c r="F33" i="28"/>
  <c r="G33" i="28"/>
  <c r="C34" i="28"/>
  <c r="D34" i="28"/>
  <c r="E34" i="28"/>
  <c r="F34" i="28"/>
  <c r="G34" i="28"/>
  <c r="C35" i="28"/>
  <c r="D35" i="28"/>
  <c r="E35" i="28"/>
  <c r="F35" i="28"/>
  <c r="G35" i="28"/>
  <c r="C36" i="28"/>
  <c r="D36" i="28"/>
  <c r="E36" i="28"/>
  <c r="F36" i="28"/>
  <c r="G36" i="28"/>
  <c r="C37" i="28"/>
  <c r="D37" i="28"/>
  <c r="E37" i="28"/>
  <c r="F37" i="28"/>
  <c r="C38" i="28"/>
  <c r="D38" i="28"/>
  <c r="E38" i="28"/>
  <c r="F38" i="28"/>
  <c r="G38" i="28"/>
  <c r="C39" i="28"/>
  <c r="D39" i="28"/>
  <c r="E39" i="28"/>
  <c r="F39" i="28"/>
  <c r="G39" i="28"/>
  <c r="C40" i="28"/>
  <c r="D40" i="28"/>
  <c r="E40" i="28"/>
  <c r="F40" i="28"/>
  <c r="G40" i="28"/>
  <c r="C41" i="28"/>
  <c r="D41" i="28"/>
  <c r="E41" i="28"/>
  <c r="F41" i="28"/>
  <c r="G41" i="28"/>
  <c r="C42" i="28"/>
  <c r="D42" i="28"/>
  <c r="E42" i="28"/>
  <c r="F42" i="28"/>
  <c r="G42" i="28"/>
  <c r="C43" i="28"/>
  <c r="D43" i="28"/>
  <c r="E43" i="28"/>
  <c r="F43" i="28"/>
  <c r="G43" i="28"/>
  <c r="C44" i="28"/>
  <c r="D44" i="28"/>
  <c r="E44" i="28"/>
  <c r="F44" i="28"/>
  <c r="G44" i="28"/>
  <c r="C45" i="28"/>
  <c r="D45" i="28"/>
  <c r="E45" i="28"/>
  <c r="F45" i="28"/>
  <c r="G45" i="28"/>
  <c r="C46" i="28"/>
  <c r="D46" i="28"/>
  <c r="E46" i="28"/>
  <c r="F46" i="28"/>
  <c r="G46" i="28"/>
  <c r="C47" i="28"/>
  <c r="D47" i="28"/>
  <c r="E47" i="28"/>
  <c r="F47" i="28"/>
  <c r="C48" i="28"/>
  <c r="D48" i="28"/>
  <c r="E48" i="28"/>
  <c r="F48" i="28"/>
  <c r="C49" i="28"/>
  <c r="D49" i="28"/>
  <c r="E49" i="28"/>
  <c r="F49" i="28"/>
  <c r="G49" i="28"/>
  <c r="C50" i="28"/>
  <c r="D50" i="28"/>
  <c r="E50" i="28"/>
  <c r="F50" i="28"/>
  <c r="G50" i="28"/>
  <c r="C51" i="28"/>
  <c r="D51" i="28"/>
  <c r="E51" i="28"/>
  <c r="F51" i="28"/>
  <c r="C52" i="28"/>
  <c r="D52" i="28"/>
  <c r="E52" i="28"/>
  <c r="F52" i="28"/>
  <c r="C53" i="28"/>
  <c r="D53" i="28"/>
  <c r="E53" i="28"/>
  <c r="F53" i="28"/>
  <c r="C54" i="28"/>
  <c r="D54" i="28"/>
  <c r="E54" i="28"/>
  <c r="F54" i="28"/>
  <c r="G54" i="28" s="1"/>
  <c r="C55" i="28"/>
  <c r="D55" i="28"/>
  <c r="E55" i="28"/>
  <c r="F55" i="28"/>
  <c r="G55" i="28" s="1"/>
  <c r="C56" i="28"/>
  <c r="D56" i="28"/>
  <c r="E56" i="28"/>
  <c r="F56" i="28"/>
  <c r="G56" i="28"/>
  <c r="C57" i="28"/>
  <c r="D57" i="28"/>
  <c r="E57" i="28"/>
  <c r="F57" i="28"/>
  <c r="C58" i="28"/>
  <c r="D58" i="28"/>
  <c r="E58" i="28"/>
  <c r="F58" i="28"/>
  <c r="G58" i="28"/>
  <c r="C59" i="28"/>
  <c r="D59" i="28"/>
  <c r="E59" i="28"/>
  <c r="F59" i="28"/>
  <c r="C60" i="28"/>
  <c r="D60" i="28"/>
  <c r="E60" i="28"/>
  <c r="F60" i="28"/>
  <c r="G60" i="28"/>
  <c r="C61" i="28"/>
  <c r="D61" i="28"/>
  <c r="E61" i="28"/>
  <c r="F61" i="28"/>
  <c r="C62" i="28"/>
  <c r="D62" i="28"/>
  <c r="E62" i="28"/>
  <c r="F62" i="28"/>
  <c r="G62" i="28"/>
  <c r="C63" i="28"/>
  <c r="D63" i="28"/>
  <c r="E63" i="28"/>
  <c r="F63" i="28"/>
  <c r="C64" i="28"/>
  <c r="D64" i="28"/>
  <c r="E64" i="28"/>
  <c r="F64" i="28"/>
  <c r="G64" i="28"/>
  <c r="C65" i="28"/>
  <c r="D65" i="28"/>
  <c r="E65" i="28"/>
  <c r="F65" i="28"/>
  <c r="G65" i="28"/>
  <c r="C66" i="28"/>
  <c r="D66" i="28"/>
  <c r="E66" i="28"/>
  <c r="F66" i="28"/>
  <c r="C67" i="28"/>
  <c r="D67" i="28"/>
  <c r="E67" i="28"/>
  <c r="F67" i="28"/>
  <c r="G67" i="28" s="1"/>
  <c r="C68" i="28"/>
  <c r="D68" i="28"/>
  <c r="E68" i="28"/>
  <c r="F68" i="28"/>
  <c r="C69" i="28"/>
  <c r="D69" i="28"/>
  <c r="E69" i="28"/>
  <c r="F69" i="28"/>
  <c r="G69" i="28"/>
  <c r="C70" i="28"/>
  <c r="D70" i="28"/>
  <c r="E70" i="28"/>
  <c r="F70" i="28"/>
  <c r="C71" i="28"/>
  <c r="D71" i="28"/>
  <c r="E71" i="28"/>
  <c r="F71" i="28"/>
  <c r="C72" i="28"/>
  <c r="D72" i="28"/>
  <c r="E72" i="28"/>
  <c r="F72" i="28"/>
  <c r="C73" i="28"/>
  <c r="D73" i="28"/>
  <c r="E73" i="28"/>
  <c r="F73" i="28"/>
  <c r="G73" i="28"/>
  <c r="C74" i="28"/>
  <c r="D74" i="28"/>
  <c r="E74" i="28"/>
  <c r="F74" i="28"/>
  <c r="G74" i="28"/>
  <c r="C75" i="28"/>
  <c r="D75" i="28"/>
  <c r="E75" i="28"/>
  <c r="F75" i="28"/>
  <c r="G75" i="28"/>
  <c r="C76" i="28"/>
  <c r="D76" i="28"/>
  <c r="E76" i="28"/>
  <c r="F76" i="28"/>
  <c r="G76" i="28"/>
  <c r="C77" i="28"/>
  <c r="D77" i="28"/>
  <c r="E77" i="28"/>
  <c r="F77" i="28"/>
  <c r="G77" i="28" s="1"/>
  <c r="C78" i="28"/>
  <c r="D78" i="28"/>
  <c r="E78" i="28"/>
  <c r="F78" i="28"/>
  <c r="C79" i="28"/>
  <c r="D79" i="28"/>
  <c r="E79" i="28"/>
  <c r="F79" i="28"/>
  <c r="C80" i="28"/>
  <c r="D80" i="28"/>
  <c r="E80" i="28"/>
  <c r="F80" i="28"/>
  <c r="G80" i="28"/>
  <c r="C81" i="28"/>
  <c r="D81" i="28"/>
  <c r="E81" i="28"/>
  <c r="F81" i="28"/>
  <c r="G81" i="28"/>
  <c r="C82" i="28"/>
  <c r="D82" i="28"/>
  <c r="E82" i="28"/>
  <c r="F82" i="28"/>
  <c r="G82" i="28"/>
  <c r="C83" i="28"/>
  <c r="D83" i="28"/>
  <c r="E83" i="28"/>
  <c r="F83" i="28"/>
  <c r="G83" i="28"/>
  <c r="C84" i="28"/>
  <c r="D84" i="28"/>
  <c r="E84" i="28"/>
  <c r="F84" i="28"/>
  <c r="C85" i="28"/>
  <c r="D85" i="28"/>
  <c r="E85" i="28"/>
  <c r="F85" i="28"/>
  <c r="G85" i="28"/>
  <c r="C86" i="28"/>
  <c r="D86" i="28"/>
  <c r="E86" i="28"/>
  <c r="F86" i="28"/>
  <c r="G86" i="28"/>
  <c r="C87" i="28"/>
  <c r="D87" i="28"/>
  <c r="E87" i="28"/>
  <c r="F87" i="28"/>
  <c r="C88" i="28"/>
  <c r="D88" i="28"/>
  <c r="E88" i="28"/>
  <c r="F88" i="28"/>
  <c r="C89" i="28"/>
  <c r="D89" i="28"/>
  <c r="E89" i="28"/>
  <c r="F89" i="28"/>
  <c r="G89" i="28"/>
  <c r="C90" i="28"/>
  <c r="D90" i="28"/>
  <c r="E90" i="28"/>
  <c r="F90" i="28"/>
  <c r="G90" i="28"/>
  <c r="C91" i="28"/>
  <c r="D91" i="28"/>
  <c r="E91" i="28"/>
  <c r="F91" i="28"/>
  <c r="C92" i="28"/>
  <c r="D92" i="28"/>
  <c r="E92" i="28"/>
  <c r="F92" i="28"/>
  <c r="G92" i="28" s="1"/>
  <c r="C93" i="28"/>
  <c r="D93" i="28"/>
  <c r="E93" i="28"/>
  <c r="F93" i="28"/>
  <c r="G93" i="28"/>
  <c r="C94" i="28"/>
  <c r="D94" i="28"/>
  <c r="E94" i="28"/>
  <c r="F94" i="28"/>
  <c r="C95" i="28"/>
  <c r="D95" i="28"/>
  <c r="E95" i="28"/>
  <c r="F95" i="28"/>
  <c r="G95" i="28"/>
  <c r="C96" i="28"/>
  <c r="D96" i="28"/>
  <c r="E96" i="28"/>
  <c r="F96" i="28"/>
  <c r="C97" i="28"/>
  <c r="D97" i="28"/>
  <c r="E97" i="28"/>
  <c r="F97" i="28"/>
  <c r="G97" i="28"/>
  <c r="C98" i="28"/>
  <c r="D98" i="28"/>
  <c r="E98" i="28"/>
  <c r="F98" i="28"/>
  <c r="C99" i="28"/>
  <c r="D99" i="28"/>
  <c r="E99" i="28"/>
  <c r="F99" i="28"/>
  <c r="C100" i="28"/>
  <c r="D100" i="28"/>
  <c r="E100" i="28"/>
  <c r="F100" i="28"/>
  <c r="G100" i="28"/>
  <c r="C101" i="28"/>
  <c r="D101" i="28"/>
  <c r="E101" i="28"/>
  <c r="F101" i="28"/>
  <c r="C102" i="28"/>
  <c r="D102" i="28"/>
  <c r="E102" i="28"/>
  <c r="F102" i="28"/>
  <c r="G102" i="28"/>
  <c r="C103" i="28"/>
  <c r="D103" i="28"/>
  <c r="E103" i="28"/>
  <c r="F103" i="28"/>
  <c r="C104" i="28"/>
  <c r="D104" i="28"/>
  <c r="E104" i="28"/>
  <c r="F104" i="28"/>
  <c r="G104" i="28"/>
  <c r="C105" i="28"/>
  <c r="D105" i="28"/>
  <c r="E105" i="28"/>
  <c r="F105" i="28"/>
  <c r="C106" i="28"/>
  <c r="D106" i="28"/>
  <c r="E106" i="28"/>
  <c r="F106" i="28"/>
  <c r="G106" i="28"/>
  <c r="C107" i="28"/>
  <c r="D107" i="28"/>
  <c r="E107" i="28"/>
  <c r="F107" i="28"/>
  <c r="C108" i="28"/>
  <c r="D108" i="28"/>
  <c r="E108" i="28"/>
  <c r="F108" i="28"/>
  <c r="C109" i="28"/>
  <c r="D109" i="28"/>
  <c r="E109" i="28"/>
  <c r="F109" i="28"/>
  <c r="G109" i="28"/>
  <c r="C110" i="28"/>
  <c r="D110" i="28"/>
  <c r="E110" i="28"/>
  <c r="F110" i="28"/>
  <c r="C111" i="28"/>
  <c r="D111" i="28"/>
  <c r="E111" i="28"/>
  <c r="F111" i="28"/>
  <c r="G111" i="28"/>
  <c r="C112" i="28"/>
  <c r="D112" i="28"/>
  <c r="E112" i="28"/>
  <c r="F112" i="28"/>
  <c r="C113" i="28"/>
  <c r="D113" i="28"/>
  <c r="E113" i="28"/>
  <c r="F113" i="28"/>
  <c r="G113" i="28"/>
  <c r="C114" i="28"/>
  <c r="D114" i="28"/>
  <c r="E114" i="28"/>
  <c r="F114" i="28"/>
  <c r="G114" i="28"/>
  <c r="C115" i="28"/>
  <c r="D115" i="28"/>
  <c r="E115" i="28"/>
  <c r="F115" i="28"/>
  <c r="G115" i="28"/>
  <c r="C116" i="28"/>
  <c r="D116" i="28"/>
  <c r="E116" i="28"/>
  <c r="F116" i="28"/>
  <c r="G116" i="28"/>
  <c r="C117" i="28"/>
  <c r="D117" i="28"/>
  <c r="E117" i="28"/>
  <c r="F117" i="28"/>
  <c r="G117" i="28" s="1"/>
  <c r="C118" i="28"/>
  <c r="D118" i="28"/>
  <c r="E118" i="28"/>
  <c r="F118" i="28"/>
  <c r="C119" i="28"/>
  <c r="D119" i="28"/>
  <c r="E119" i="28"/>
  <c r="F119" i="28"/>
  <c r="G119" i="28" s="1"/>
  <c r="C120" i="28"/>
  <c r="D120" i="28"/>
  <c r="E120" i="28"/>
  <c r="F120" i="28"/>
  <c r="C121" i="28"/>
  <c r="D121" i="28"/>
  <c r="E121" i="28"/>
  <c r="F121" i="28"/>
  <c r="C122" i="28"/>
  <c r="D122" i="28"/>
  <c r="E122" i="28"/>
  <c r="F122" i="28"/>
  <c r="C123" i="28"/>
  <c r="D123" i="28"/>
  <c r="E123" i="28"/>
  <c r="F123" i="28"/>
  <c r="C124" i="28"/>
  <c r="D124" i="28"/>
  <c r="E124" i="28"/>
  <c r="F124" i="28"/>
  <c r="C125" i="28"/>
  <c r="D125" i="28"/>
  <c r="E125" i="28"/>
  <c r="F125" i="28"/>
  <c r="C126" i="28"/>
  <c r="D126" i="28"/>
  <c r="E126" i="28"/>
  <c r="F126" i="28"/>
  <c r="C127" i="28"/>
  <c r="D127" i="28"/>
  <c r="E127" i="28"/>
  <c r="F127" i="28"/>
  <c r="C128" i="28"/>
  <c r="D128" i="28"/>
  <c r="E128" i="28"/>
  <c r="F128" i="28"/>
  <c r="G128" i="28"/>
  <c r="C129" i="28"/>
  <c r="D129" i="28"/>
  <c r="E129" i="28"/>
  <c r="F129" i="28"/>
  <c r="G129" i="28"/>
  <c r="C130" i="28"/>
  <c r="D130" i="28"/>
  <c r="E130" i="28"/>
  <c r="F130" i="28"/>
  <c r="C131" i="28"/>
  <c r="D131" i="28"/>
  <c r="E131" i="28"/>
  <c r="F131" i="28"/>
  <c r="G131" i="28"/>
  <c r="C132" i="28"/>
  <c r="D132" i="28"/>
  <c r="E132" i="28"/>
  <c r="F132" i="28"/>
  <c r="G132" i="28" s="1"/>
  <c r="C133" i="28"/>
  <c r="D133" i="28"/>
  <c r="E133" i="28"/>
  <c r="F133" i="28"/>
  <c r="G133" i="28"/>
  <c r="C134" i="28"/>
  <c r="D134" i="28"/>
  <c r="E134" i="28"/>
  <c r="F134" i="28"/>
  <c r="C135" i="28"/>
  <c r="D135" i="28"/>
  <c r="E135" i="28"/>
  <c r="F135" i="28"/>
  <c r="C136" i="28"/>
  <c r="D136" i="28"/>
  <c r="E136" i="28"/>
  <c r="F136" i="28"/>
  <c r="C137" i="28"/>
  <c r="D137" i="28"/>
  <c r="E137" i="28"/>
  <c r="F137" i="28"/>
  <c r="C138" i="28"/>
  <c r="D138" i="28"/>
  <c r="E138" i="28"/>
  <c r="F138" i="28"/>
  <c r="C139" i="28"/>
  <c r="D139" i="28"/>
  <c r="E139" i="28"/>
  <c r="F139" i="28"/>
  <c r="C140" i="28"/>
  <c r="D140" i="28"/>
  <c r="E140" i="28"/>
  <c r="F140" i="28"/>
  <c r="C141" i="28"/>
  <c r="D141" i="28"/>
  <c r="E141" i="28"/>
  <c r="F141" i="28"/>
  <c r="G141" i="28" s="1"/>
  <c r="C142" i="28"/>
  <c r="D142" i="28"/>
  <c r="E142" i="28"/>
  <c r="F142" i="28"/>
  <c r="C143" i="28"/>
  <c r="D143" i="28"/>
  <c r="E143" i="28"/>
  <c r="F143" i="28"/>
  <c r="G143" i="28"/>
  <c r="C144" i="28"/>
  <c r="D144" i="28"/>
  <c r="E144" i="28"/>
  <c r="F144" i="28"/>
  <c r="C145" i="28"/>
  <c r="D145" i="28"/>
  <c r="E145" i="28"/>
  <c r="F145" i="28"/>
  <c r="G145" i="28" s="1"/>
  <c r="C146" i="28"/>
  <c r="D146" i="28"/>
  <c r="E146" i="28"/>
  <c r="F146" i="28"/>
  <c r="G146" i="28"/>
  <c r="C147" i="28"/>
  <c r="D147" i="28"/>
  <c r="E147" i="28"/>
  <c r="F147" i="28"/>
  <c r="G147" i="28"/>
  <c r="C148" i="28"/>
  <c r="D148" i="28"/>
  <c r="E148" i="28"/>
  <c r="F148" i="28"/>
  <c r="G148" i="28" s="1"/>
  <c r="C149" i="28"/>
  <c r="D149" i="28"/>
  <c r="E149" i="28"/>
  <c r="F149" i="28"/>
  <c r="C150" i="28"/>
  <c r="D150" i="28"/>
  <c r="E150" i="28"/>
  <c r="F150" i="28"/>
  <c r="C151" i="28"/>
  <c r="D151" i="28"/>
  <c r="E151" i="28"/>
  <c r="F151" i="28"/>
  <c r="C152" i="28"/>
  <c r="D152" i="28"/>
  <c r="E152" i="28"/>
  <c r="F152" i="28"/>
  <c r="C153" i="28"/>
  <c r="D153" i="28"/>
  <c r="E153" i="28"/>
  <c r="F153" i="28"/>
  <c r="C154" i="28"/>
  <c r="D154" i="28"/>
  <c r="E154" i="28"/>
  <c r="F154" i="28"/>
  <c r="G154" i="28" s="1"/>
  <c r="C155" i="28"/>
  <c r="D155" i="28"/>
  <c r="E155" i="28"/>
  <c r="F155" i="28"/>
  <c r="C156" i="28"/>
  <c r="D156" i="28"/>
  <c r="E156" i="28"/>
  <c r="F156" i="28"/>
  <c r="G156" i="28" s="1"/>
  <c r="C157" i="28"/>
  <c r="D157" i="28"/>
  <c r="E157" i="28"/>
  <c r="F157" i="28"/>
  <c r="G157" i="28"/>
  <c r="C158" i="28"/>
  <c r="D158" i="28"/>
  <c r="E158" i="28"/>
  <c r="F158" i="28"/>
  <c r="C159" i="28"/>
  <c r="D159" i="28"/>
  <c r="E159" i="28"/>
  <c r="F159" i="28"/>
  <c r="C160" i="28"/>
  <c r="D160" i="28"/>
  <c r="E160" i="28"/>
  <c r="F160" i="28"/>
  <c r="G160" i="28" s="1"/>
  <c r="C161" i="28"/>
  <c r="D161" i="28"/>
  <c r="E161" i="28"/>
  <c r="F161" i="28"/>
  <c r="C162" i="28"/>
  <c r="D162" i="28"/>
  <c r="E162" i="28"/>
  <c r="F162" i="28"/>
  <c r="C163" i="28"/>
  <c r="D163" i="28"/>
  <c r="E163" i="28"/>
  <c r="F163" i="28"/>
  <c r="G163" i="28"/>
  <c r="C164" i="28"/>
  <c r="D164" i="28"/>
  <c r="E164" i="28"/>
  <c r="F164" i="28"/>
  <c r="C165" i="28"/>
  <c r="D165" i="28"/>
  <c r="E165" i="28"/>
  <c r="F165" i="28"/>
  <c r="C166" i="28"/>
  <c r="D166" i="28"/>
  <c r="E166" i="28"/>
  <c r="F166" i="28"/>
  <c r="C167" i="28"/>
  <c r="D167" i="28"/>
  <c r="E167" i="28"/>
  <c r="F167" i="28"/>
  <c r="C168" i="28"/>
  <c r="D168" i="28"/>
  <c r="E168" i="28"/>
  <c r="F168" i="28"/>
  <c r="C169" i="28"/>
  <c r="D169" i="28"/>
  <c r="E169" i="28"/>
  <c r="F169" i="28"/>
  <c r="C170" i="28"/>
  <c r="D170" i="28"/>
  <c r="E170" i="28"/>
  <c r="F170" i="28"/>
  <c r="C171" i="28"/>
  <c r="D171" i="28"/>
  <c r="E171" i="28"/>
  <c r="F171" i="28"/>
  <c r="C172" i="28"/>
  <c r="D172" i="28"/>
  <c r="E172" i="28"/>
  <c r="F172" i="28"/>
  <c r="C173" i="28"/>
  <c r="D173" i="28"/>
  <c r="E173" i="28"/>
  <c r="F173" i="28"/>
  <c r="C174" i="28"/>
  <c r="D174" i="28"/>
  <c r="E174" i="28"/>
  <c r="F174" i="28"/>
  <c r="C175" i="28"/>
  <c r="D175" i="28"/>
  <c r="E175" i="28"/>
  <c r="F175" i="28"/>
  <c r="C176" i="28"/>
  <c r="D176" i="28"/>
  <c r="E176" i="28"/>
  <c r="F176" i="28"/>
  <c r="C177" i="28"/>
  <c r="D177" i="28"/>
  <c r="E177" i="28"/>
  <c r="F177" i="28"/>
  <c r="C178" i="28"/>
  <c r="D178" i="28"/>
  <c r="E178" i="28"/>
  <c r="F178" i="28"/>
  <c r="C179" i="28"/>
  <c r="D179" i="28"/>
  <c r="E179" i="28"/>
  <c r="F179" i="28"/>
  <c r="C180" i="28"/>
  <c r="D180" i="28"/>
  <c r="E180" i="28"/>
  <c r="F180" i="28"/>
  <c r="C181" i="28"/>
  <c r="D181" i="28"/>
  <c r="E181" i="28"/>
  <c r="F181" i="28"/>
  <c r="C182" i="28"/>
  <c r="D182" i="28"/>
  <c r="E182" i="28"/>
  <c r="F182" i="28"/>
  <c r="C183" i="28"/>
  <c r="D183" i="28"/>
  <c r="E183" i="28"/>
  <c r="F183" i="28"/>
  <c r="C184" i="28"/>
  <c r="D184" i="28"/>
  <c r="E184" i="28"/>
  <c r="F184" i="28"/>
  <c r="C185" i="28"/>
  <c r="D185" i="28"/>
  <c r="E185" i="28"/>
  <c r="F185" i="28"/>
  <c r="C186" i="28"/>
  <c r="D186" i="28"/>
  <c r="E186" i="28"/>
  <c r="F186" i="28"/>
  <c r="C187" i="28"/>
  <c r="D187" i="28"/>
  <c r="E187" i="28"/>
  <c r="F187" i="28"/>
  <c r="C188" i="28"/>
  <c r="D188" i="28"/>
  <c r="E188" i="28"/>
  <c r="F188" i="28"/>
  <c r="C189" i="28"/>
  <c r="D189" i="28"/>
  <c r="E189" i="28"/>
  <c r="F189" i="28"/>
  <c r="G189" i="28" s="1"/>
  <c r="C190" i="28"/>
  <c r="D190" i="28"/>
  <c r="E190" i="28"/>
  <c r="F190" i="28"/>
  <c r="C191" i="28"/>
  <c r="D191" i="28"/>
  <c r="E191" i="28"/>
  <c r="F191" i="28"/>
  <c r="C192" i="28"/>
  <c r="D192" i="28"/>
  <c r="E192" i="28"/>
  <c r="F192" i="28"/>
  <c r="C193" i="28"/>
  <c r="D193" i="28"/>
  <c r="E193" i="28"/>
  <c r="F193" i="28"/>
  <c r="G193" i="28" s="1"/>
  <c r="C194" i="28"/>
  <c r="D194" i="28"/>
  <c r="E194" i="28"/>
  <c r="F194" i="28"/>
  <c r="G194" i="28" s="1"/>
  <c r="C195" i="28"/>
  <c r="D195" i="28"/>
  <c r="E195" i="28"/>
  <c r="F195" i="28"/>
  <c r="G195" i="28" s="1"/>
  <c r="C196" i="28"/>
  <c r="D196" i="28"/>
  <c r="E196" i="28"/>
  <c r="F196" i="28"/>
  <c r="C197" i="28"/>
  <c r="D197" i="28"/>
  <c r="E197" i="28"/>
  <c r="F197" i="28"/>
  <c r="C198" i="28"/>
  <c r="D198" i="28"/>
  <c r="E198" i="28"/>
  <c r="F198" i="28"/>
  <c r="C199" i="28"/>
  <c r="D199" i="28"/>
  <c r="E199" i="28"/>
  <c r="F199" i="28"/>
  <c r="G199" i="28"/>
  <c r="C200" i="28"/>
  <c r="D200" i="28"/>
  <c r="E200" i="28"/>
  <c r="F200" i="28"/>
  <c r="G200" i="28"/>
  <c r="C201" i="28"/>
  <c r="D201" i="28"/>
  <c r="E201" i="28"/>
  <c r="F201" i="28"/>
  <c r="C202" i="28"/>
  <c r="D202" i="28"/>
  <c r="E202" i="28"/>
  <c r="F202" i="28"/>
  <c r="G202" i="28" s="1"/>
  <c r="C203" i="28"/>
  <c r="D203" i="28"/>
  <c r="E203" i="28"/>
  <c r="F203" i="28"/>
  <c r="G203" i="28"/>
  <c r="C204" i="28"/>
  <c r="D204" i="28"/>
  <c r="E204" i="28"/>
  <c r="F204" i="28"/>
  <c r="C205" i="28"/>
  <c r="D205" i="28"/>
  <c r="E205" i="28"/>
  <c r="F205" i="28"/>
  <c r="C206" i="28"/>
  <c r="D206" i="28"/>
  <c r="E206" i="28"/>
  <c r="F206" i="28"/>
  <c r="G206" i="28"/>
  <c r="C207" i="28"/>
  <c r="D207" i="28"/>
  <c r="E207" i="28"/>
  <c r="F207" i="28"/>
  <c r="C208" i="28"/>
  <c r="D208" i="28"/>
  <c r="E208" i="28"/>
  <c r="F208" i="28"/>
  <c r="C209" i="28"/>
  <c r="D209" i="28"/>
  <c r="E209" i="28"/>
  <c r="F209" i="28"/>
  <c r="C210" i="28"/>
  <c r="D210" i="28"/>
  <c r="E210" i="28"/>
  <c r="F210" i="28"/>
  <c r="C211" i="28"/>
  <c r="D211" i="28"/>
  <c r="E211" i="28"/>
  <c r="F211" i="28"/>
  <c r="C212" i="28"/>
  <c r="D212" i="28"/>
  <c r="E212" i="28"/>
  <c r="F212" i="28"/>
  <c r="C213" i="28"/>
  <c r="D213" i="28"/>
  <c r="E213" i="28"/>
  <c r="F213" i="28"/>
  <c r="G213" i="28"/>
  <c r="C214" i="28"/>
  <c r="D214" i="28"/>
  <c r="E214" i="28"/>
  <c r="F214" i="28"/>
  <c r="C215" i="28"/>
  <c r="D215" i="28"/>
  <c r="E215" i="28"/>
  <c r="F215" i="28"/>
  <c r="G215" i="28"/>
  <c r="C216" i="28"/>
  <c r="D216" i="28"/>
  <c r="E216" i="28"/>
  <c r="F216" i="28"/>
  <c r="C217" i="28"/>
  <c r="D217" i="28"/>
  <c r="E217" i="28"/>
  <c r="F217" i="28"/>
  <c r="C218" i="28"/>
  <c r="D218" i="28"/>
  <c r="E218" i="28"/>
  <c r="F218" i="28"/>
  <c r="C219" i="28"/>
  <c r="D219" i="28"/>
  <c r="E219" i="28"/>
  <c r="F219" i="28"/>
  <c r="C220" i="28"/>
  <c r="D220" i="28"/>
  <c r="E220" i="28"/>
  <c r="F220" i="28"/>
  <c r="G220" i="28" s="1"/>
  <c r="C221" i="28"/>
  <c r="D221" i="28"/>
  <c r="E221" i="28"/>
  <c r="F221" i="28"/>
  <c r="C222" i="28"/>
  <c r="D222" i="28"/>
  <c r="E222" i="28"/>
  <c r="F222" i="28"/>
  <c r="C223" i="28"/>
  <c r="D223" i="28"/>
  <c r="E223" i="28"/>
  <c r="F223" i="28"/>
  <c r="C224" i="28"/>
  <c r="D224" i="28"/>
  <c r="E224" i="28"/>
  <c r="F224" i="28"/>
  <c r="G224" i="28" s="1"/>
  <c r="C225" i="28"/>
  <c r="D225" i="28"/>
  <c r="E225" i="28"/>
  <c r="F225" i="28"/>
  <c r="C226" i="28"/>
  <c r="D226" i="28"/>
  <c r="E226" i="28"/>
  <c r="F226" i="28"/>
  <c r="G226" i="28"/>
  <c r="C227" i="28"/>
  <c r="D227" i="28"/>
  <c r="E227" i="28"/>
  <c r="F227" i="28"/>
  <c r="C228" i="28"/>
  <c r="D228" i="28"/>
  <c r="E228" i="28"/>
  <c r="F228" i="28"/>
  <c r="C229" i="28"/>
  <c r="D229" i="28"/>
  <c r="E229" i="28"/>
  <c r="F229" i="28"/>
  <c r="C230" i="28"/>
  <c r="D230" i="28"/>
  <c r="E230" i="28"/>
  <c r="F230" i="28"/>
  <c r="G230" i="28"/>
  <c r="C231" i="28"/>
  <c r="D231" i="28"/>
  <c r="E231" i="28"/>
  <c r="F231" i="28"/>
  <c r="G231" i="28" s="1"/>
  <c r="C232" i="28"/>
  <c r="D232" i="28"/>
  <c r="E232" i="28"/>
  <c r="F232" i="28"/>
  <c r="C233" i="28"/>
  <c r="D233" i="28"/>
  <c r="E233" i="28"/>
  <c r="F233" i="28"/>
  <c r="C234" i="28"/>
  <c r="D234" i="28"/>
  <c r="E234" i="28"/>
  <c r="F234" i="28"/>
  <c r="G234" i="28"/>
  <c r="C235" i="28"/>
  <c r="D235" i="28"/>
  <c r="E235" i="28"/>
  <c r="F235" i="28"/>
  <c r="C236" i="28"/>
  <c r="D236" i="28"/>
  <c r="E236" i="28"/>
  <c r="F236" i="28"/>
  <c r="G236" i="28" s="1"/>
  <c r="C237" i="28"/>
  <c r="D237" i="28"/>
  <c r="E237" i="28"/>
  <c r="F237" i="28"/>
  <c r="C238" i="28"/>
  <c r="D238" i="28"/>
  <c r="E238" i="28"/>
  <c r="F238" i="28"/>
  <c r="C239" i="28"/>
  <c r="D239" i="28"/>
  <c r="E239" i="28"/>
  <c r="F239" i="28"/>
  <c r="C240" i="28"/>
  <c r="D240" i="28"/>
  <c r="E240" i="28"/>
  <c r="F240" i="28"/>
  <c r="C241" i="28"/>
  <c r="D241" i="28"/>
  <c r="E241" i="28"/>
  <c r="F241" i="28"/>
  <c r="C242" i="28"/>
  <c r="D242" i="28"/>
  <c r="E242" i="28"/>
  <c r="F242" i="28"/>
  <c r="C243" i="28"/>
  <c r="D243" i="28"/>
  <c r="E243" i="28"/>
  <c r="F243" i="28"/>
  <c r="C244" i="28"/>
  <c r="D244" i="28"/>
  <c r="E244" i="28"/>
  <c r="F244" i="28"/>
  <c r="C245" i="28"/>
  <c r="D245" i="28"/>
  <c r="E245" i="28"/>
  <c r="F245" i="28"/>
  <c r="C246" i="28"/>
  <c r="D246" i="28"/>
  <c r="E246" i="28"/>
  <c r="F246" i="28"/>
  <c r="C247" i="28"/>
  <c r="D247" i="28"/>
  <c r="E247" i="28"/>
  <c r="F247" i="28"/>
  <c r="G247" i="28"/>
  <c r="C248" i="28"/>
  <c r="D248" i="28"/>
  <c r="E248" i="28"/>
  <c r="F248" i="28"/>
  <c r="C249" i="28"/>
  <c r="D249" i="28"/>
  <c r="E249" i="28"/>
  <c r="F249" i="28"/>
  <c r="G249" i="28"/>
  <c r="C250" i="28"/>
  <c r="D250" i="28"/>
  <c r="E250" i="28"/>
  <c r="F250" i="28"/>
  <c r="G250" i="28" s="1"/>
  <c r="C251" i="28"/>
  <c r="D251" i="28"/>
  <c r="E251" i="28"/>
  <c r="F251" i="28"/>
  <c r="C252" i="28"/>
  <c r="D252" i="28"/>
  <c r="E252" i="28"/>
  <c r="F252" i="28"/>
  <c r="C253" i="28"/>
  <c r="D253" i="28"/>
  <c r="E253" i="28"/>
  <c r="F253" i="28"/>
  <c r="C254" i="28"/>
  <c r="D254" i="28"/>
  <c r="E254" i="28"/>
  <c r="F254" i="28"/>
  <c r="G254" i="28" s="1"/>
  <c r="C255" i="28"/>
  <c r="D255" i="28"/>
  <c r="E255" i="28"/>
  <c r="F255" i="28"/>
  <c r="G255" i="28" s="1"/>
  <c r="C256" i="28"/>
  <c r="D256" i="28"/>
  <c r="E256" i="28"/>
  <c r="F256" i="28"/>
  <c r="G256" i="28"/>
  <c r="C257" i="28"/>
  <c r="D257" i="28"/>
  <c r="E257" i="28"/>
  <c r="F257" i="28"/>
  <c r="C258" i="28"/>
  <c r="D258" i="28"/>
  <c r="E258" i="28"/>
  <c r="F258" i="28"/>
  <c r="C259" i="28"/>
  <c r="D259" i="28"/>
  <c r="E259" i="28"/>
  <c r="F259" i="28"/>
  <c r="C260" i="28"/>
  <c r="D260" i="28"/>
  <c r="E260" i="28"/>
  <c r="F260" i="28"/>
  <c r="C261" i="28"/>
  <c r="D261" i="28"/>
  <c r="E261" i="28"/>
  <c r="F261" i="28"/>
  <c r="C262" i="28"/>
  <c r="D262" i="28"/>
  <c r="E262" i="28"/>
  <c r="F262" i="28"/>
  <c r="C263" i="28"/>
  <c r="D263" i="28"/>
  <c r="E263" i="28"/>
  <c r="F263" i="28"/>
  <c r="C264" i="28"/>
  <c r="D264" i="28"/>
  <c r="E264" i="28"/>
  <c r="F264" i="28"/>
  <c r="C265" i="28"/>
  <c r="D265" i="28"/>
  <c r="E265" i="28"/>
  <c r="F265" i="28"/>
  <c r="G265" i="28" s="1"/>
  <c r="C266" i="28"/>
  <c r="D266" i="28"/>
  <c r="E266" i="28"/>
  <c r="F266" i="28"/>
  <c r="C267" i="28"/>
  <c r="D267" i="28"/>
  <c r="E267" i="28"/>
  <c r="F267" i="28"/>
  <c r="G267" i="28"/>
  <c r="C268" i="28"/>
  <c r="D268" i="28"/>
  <c r="E268" i="28"/>
  <c r="F268" i="28"/>
  <c r="C269" i="28"/>
  <c r="D269" i="28"/>
  <c r="E269" i="28"/>
  <c r="F269" i="28"/>
  <c r="G269" i="28" s="1"/>
  <c r="C270" i="28"/>
  <c r="D270" i="28"/>
  <c r="E270" i="28"/>
  <c r="F270" i="28"/>
  <c r="C271" i="28"/>
  <c r="D271" i="28"/>
  <c r="E271" i="28"/>
  <c r="F271" i="28"/>
  <c r="G271" i="28" s="1"/>
  <c r="C272" i="28"/>
  <c r="D272" i="28"/>
  <c r="E272" i="28"/>
  <c r="F272" i="28"/>
  <c r="G272" i="28" s="1"/>
  <c r="C273" i="28"/>
  <c r="D273" i="28"/>
  <c r="E273" i="28"/>
  <c r="F273" i="28"/>
  <c r="C274" i="28"/>
  <c r="D274" i="28"/>
  <c r="E274" i="28"/>
  <c r="F274" i="28"/>
  <c r="C275" i="28"/>
  <c r="D275" i="28"/>
  <c r="E275" i="28"/>
  <c r="F275" i="28"/>
  <c r="C276" i="28"/>
  <c r="D276" i="28"/>
  <c r="E276" i="28"/>
  <c r="F276" i="28"/>
  <c r="C277" i="28"/>
  <c r="D277" i="28"/>
  <c r="E277" i="28"/>
  <c r="F277" i="28"/>
  <c r="C278" i="28"/>
  <c r="D278" i="28"/>
  <c r="E278" i="28"/>
  <c r="F278" i="28"/>
  <c r="G278" i="28" s="1"/>
  <c r="C279" i="28"/>
  <c r="D279" i="28"/>
  <c r="E279" i="28"/>
  <c r="F279" i="28"/>
  <c r="C280" i="28"/>
  <c r="D280" i="28"/>
  <c r="E280" i="28"/>
  <c r="F280" i="28"/>
  <c r="C281" i="28"/>
  <c r="D281" i="28"/>
  <c r="E281" i="28"/>
  <c r="F281" i="28"/>
  <c r="C282" i="28"/>
  <c r="D282" i="28"/>
  <c r="E282" i="28"/>
  <c r="F282" i="28"/>
  <c r="G282" i="28" s="1"/>
  <c r="C283" i="28"/>
  <c r="D283" i="28"/>
  <c r="E283" i="28"/>
  <c r="F283" i="28"/>
  <c r="G283" i="28" s="1"/>
  <c r="C284" i="28"/>
  <c r="D284" i="28"/>
  <c r="E284" i="28"/>
  <c r="F284" i="28"/>
  <c r="G284" i="28" s="1"/>
  <c r="C285" i="28"/>
  <c r="D285" i="28"/>
  <c r="E285" i="28"/>
  <c r="F285" i="28"/>
  <c r="C286" i="28"/>
  <c r="D286" i="28"/>
  <c r="E286" i="28"/>
  <c r="F286" i="28"/>
  <c r="C287" i="28"/>
  <c r="D287" i="28"/>
  <c r="E287" i="28"/>
  <c r="F287" i="28"/>
  <c r="G287" i="28" s="1"/>
  <c r="C288" i="28"/>
  <c r="D288" i="28"/>
  <c r="E288" i="28"/>
  <c r="F288" i="28"/>
  <c r="G288" i="28" s="1"/>
  <c r="C289" i="28"/>
  <c r="D289" i="28"/>
  <c r="E289" i="28"/>
  <c r="F289" i="28"/>
  <c r="G289" i="28"/>
  <c r="C290" i="28"/>
  <c r="D290" i="28"/>
  <c r="E290" i="28"/>
  <c r="F290" i="28"/>
  <c r="G290" i="28"/>
  <c r="C291" i="28"/>
  <c r="D291" i="28"/>
  <c r="E291" i="28"/>
  <c r="F291" i="28"/>
  <c r="G291" i="28" s="1"/>
  <c r="C292" i="28"/>
  <c r="D292" i="28"/>
  <c r="E292" i="28"/>
  <c r="F292" i="28"/>
  <c r="C293" i="28"/>
  <c r="D293" i="28"/>
  <c r="E293" i="28"/>
  <c r="F293" i="28"/>
  <c r="C294" i="28"/>
  <c r="D294" i="28"/>
  <c r="E294" i="28"/>
  <c r="F294" i="28"/>
  <c r="C295" i="28"/>
  <c r="D295" i="28"/>
  <c r="E295" i="28"/>
  <c r="F295" i="28"/>
  <c r="C296" i="28"/>
  <c r="D296" i="28"/>
  <c r="E296" i="28"/>
  <c r="F296" i="28"/>
  <c r="C297" i="28"/>
  <c r="D297" i="28"/>
  <c r="E297" i="28"/>
  <c r="F297" i="28"/>
  <c r="C298" i="28"/>
  <c r="D298" i="28"/>
  <c r="E298" i="28"/>
  <c r="F298" i="28"/>
  <c r="G298" i="28"/>
  <c r="C299" i="28"/>
  <c r="D299" i="28"/>
  <c r="E299" i="28"/>
  <c r="F299" i="28"/>
  <c r="G299" i="28" s="1"/>
  <c r="C300" i="28"/>
  <c r="D300" i="28"/>
  <c r="E300" i="28"/>
  <c r="F300" i="28"/>
  <c r="C301" i="28"/>
  <c r="D301" i="28"/>
  <c r="E301" i="28"/>
  <c r="F301" i="28"/>
  <c r="G301" i="28" s="1"/>
  <c r="C302" i="28"/>
  <c r="D302" i="28"/>
  <c r="E302" i="28"/>
  <c r="F302" i="28"/>
  <c r="G302" i="28"/>
  <c r="C303" i="28"/>
  <c r="D303" i="28"/>
  <c r="E303" i="28"/>
  <c r="F303" i="28"/>
  <c r="C304" i="28"/>
  <c r="D304" i="28"/>
  <c r="E304" i="28"/>
  <c r="F304" i="28"/>
  <c r="C305" i="28"/>
  <c r="D305" i="28"/>
  <c r="E305" i="28"/>
  <c r="F305" i="28"/>
  <c r="C306" i="28"/>
  <c r="D306" i="28"/>
  <c r="E306" i="28"/>
  <c r="F306" i="28"/>
  <c r="C307" i="28"/>
  <c r="D307" i="28"/>
  <c r="E307" i="28"/>
  <c r="F307" i="28"/>
  <c r="G307" i="28"/>
  <c r="C308" i="28"/>
  <c r="D308" i="28"/>
  <c r="E308" i="28"/>
  <c r="F308" i="28"/>
  <c r="G308" i="28" s="1"/>
  <c r="C309" i="28"/>
  <c r="D309" i="28"/>
  <c r="E309" i="28"/>
  <c r="F309" i="28"/>
  <c r="C310" i="28"/>
  <c r="D310" i="28"/>
  <c r="E310" i="28"/>
  <c r="F310" i="28"/>
  <c r="G310" i="28" s="1"/>
  <c r="C311" i="28"/>
  <c r="D311" i="28"/>
  <c r="E311" i="28"/>
  <c r="F311" i="28"/>
  <c r="G311" i="28" s="1"/>
  <c r="C312" i="28"/>
  <c r="D312" i="28"/>
  <c r="E312" i="28"/>
  <c r="F312" i="28"/>
  <c r="C313" i="28"/>
  <c r="D313" i="28"/>
  <c r="E313" i="28"/>
  <c r="F313" i="28"/>
  <c r="C314" i="28"/>
  <c r="D314" i="28"/>
  <c r="E314" i="28"/>
  <c r="F314" i="28"/>
  <c r="C315" i="28"/>
  <c r="D315" i="28"/>
  <c r="E315" i="28"/>
  <c r="F315" i="28"/>
  <c r="C316" i="28"/>
  <c r="D316" i="28"/>
  <c r="E316" i="28"/>
  <c r="F316" i="28"/>
  <c r="C317" i="28"/>
  <c r="D317" i="28"/>
  <c r="E317" i="28"/>
  <c r="F317" i="28"/>
  <c r="C318" i="28"/>
  <c r="D318" i="28"/>
  <c r="E318" i="28"/>
  <c r="F318" i="28"/>
  <c r="C319" i="28"/>
  <c r="D319" i="28"/>
  <c r="E319" i="28"/>
  <c r="F319" i="28"/>
  <c r="C320" i="28"/>
  <c r="D320" i="28"/>
  <c r="E320" i="28"/>
  <c r="F320" i="28"/>
  <c r="C321" i="28"/>
  <c r="D321" i="28"/>
  <c r="E321" i="28"/>
  <c r="F321" i="28"/>
  <c r="C322" i="28"/>
  <c r="D322" i="28"/>
  <c r="E322" i="28"/>
  <c r="F322" i="28"/>
  <c r="C323" i="28"/>
  <c r="D323" i="28"/>
  <c r="E323" i="28"/>
  <c r="F323" i="28"/>
  <c r="C324" i="28"/>
  <c r="D324" i="28"/>
  <c r="E324" i="28"/>
  <c r="F324" i="28"/>
  <c r="C325" i="28"/>
  <c r="D325" i="28"/>
  <c r="E325" i="28"/>
  <c r="F325" i="28"/>
  <c r="C326" i="28"/>
  <c r="D326" i="28"/>
  <c r="E326" i="28"/>
  <c r="F326" i="28"/>
  <c r="G326" i="28"/>
  <c r="C327" i="28"/>
  <c r="D327" i="28"/>
  <c r="E327" i="28"/>
  <c r="F327" i="28"/>
  <c r="C328" i="28"/>
  <c r="D328" i="28"/>
  <c r="E328" i="28"/>
  <c r="F328" i="28"/>
  <c r="C329" i="28"/>
  <c r="D329" i="28"/>
  <c r="E329" i="28"/>
  <c r="F329" i="28"/>
  <c r="G329" i="28" s="1"/>
  <c r="C330" i="28"/>
  <c r="D330" i="28"/>
  <c r="E330" i="28"/>
  <c r="F330" i="28"/>
  <c r="G330" i="28"/>
  <c r="C331" i="28"/>
  <c r="D331" i="28"/>
  <c r="E331" i="28"/>
  <c r="F331" i="28"/>
  <c r="C332" i="28"/>
  <c r="D332" i="28"/>
  <c r="E332" i="28"/>
  <c r="F332" i="28"/>
  <c r="C333" i="28"/>
  <c r="D333" i="28"/>
  <c r="E333" i="28"/>
  <c r="F333" i="28"/>
  <c r="C334" i="28"/>
  <c r="D334" i="28"/>
  <c r="E334" i="28"/>
  <c r="F334" i="28"/>
  <c r="G334" i="28" s="1"/>
  <c r="C335" i="28"/>
  <c r="D335" i="28"/>
  <c r="E335" i="28"/>
  <c r="F335" i="28"/>
  <c r="G335" i="28"/>
  <c r="C336" i="28"/>
  <c r="D336" i="28"/>
  <c r="E336" i="28"/>
  <c r="F336" i="28"/>
  <c r="C337" i="28"/>
  <c r="D337" i="28"/>
  <c r="E337" i="28"/>
  <c r="F337" i="28"/>
  <c r="C338" i="28"/>
  <c r="D338" i="28"/>
  <c r="E338" i="28"/>
  <c r="F338" i="28"/>
  <c r="C339" i="28"/>
  <c r="D339" i="28"/>
  <c r="E339" i="28"/>
  <c r="F339" i="28"/>
  <c r="C340" i="28"/>
  <c r="D340" i="28"/>
  <c r="E340" i="28"/>
  <c r="F340" i="28"/>
  <c r="G340" i="28"/>
  <c r="C341" i="28"/>
  <c r="D341" i="28"/>
  <c r="E341" i="28"/>
  <c r="F341" i="28"/>
  <c r="G341" i="28" s="1"/>
  <c r="C342" i="28"/>
  <c r="D342" i="28"/>
  <c r="E342" i="28"/>
  <c r="F342" i="28"/>
  <c r="C343" i="28"/>
  <c r="D343" i="28"/>
  <c r="E343" i="28"/>
  <c r="F343" i="28"/>
  <c r="G343" i="28"/>
  <c r="C344" i="28"/>
  <c r="D344" i="28"/>
  <c r="E344" i="28"/>
  <c r="F344" i="28"/>
  <c r="C345" i="28"/>
  <c r="D345" i="28"/>
  <c r="E345" i="28"/>
  <c r="F345" i="28"/>
  <c r="C346" i="28"/>
  <c r="D346" i="28"/>
  <c r="E346" i="28"/>
  <c r="F346" i="28"/>
  <c r="C347" i="28"/>
  <c r="D347" i="28"/>
  <c r="E347" i="28"/>
  <c r="F347" i="28"/>
  <c r="G347" i="28" s="1"/>
  <c r="C348" i="28"/>
  <c r="D348" i="28"/>
  <c r="E348" i="28"/>
  <c r="F348" i="28"/>
  <c r="G348" i="28" s="1"/>
  <c r="C349" i="28"/>
  <c r="D349" i="28"/>
  <c r="E349" i="28"/>
  <c r="F349" i="28"/>
  <c r="G349" i="28"/>
  <c r="C350" i="28"/>
  <c r="D350" i="28"/>
  <c r="E350" i="28"/>
  <c r="F350" i="28"/>
  <c r="C351" i="28"/>
  <c r="D351" i="28"/>
  <c r="E351" i="28"/>
  <c r="F351" i="28"/>
  <c r="C352" i="28"/>
  <c r="D352" i="28"/>
  <c r="E352" i="28"/>
  <c r="F352" i="28"/>
  <c r="C353" i="28"/>
  <c r="D353" i="28"/>
  <c r="E353" i="28"/>
  <c r="F353" i="28"/>
  <c r="G353" i="28"/>
  <c r="C354" i="28"/>
  <c r="D354" i="28"/>
  <c r="E354" i="28"/>
  <c r="F354" i="28"/>
  <c r="C355" i="28"/>
  <c r="D355" i="28"/>
  <c r="E355" i="28"/>
  <c r="F355" i="28"/>
  <c r="C356" i="28"/>
  <c r="D356" i="28"/>
  <c r="E356" i="28"/>
  <c r="F356" i="28"/>
  <c r="C357" i="28"/>
  <c r="D357" i="28"/>
  <c r="E357" i="28"/>
  <c r="F357" i="28"/>
  <c r="C358" i="28"/>
  <c r="D358" i="28"/>
  <c r="E358" i="28"/>
  <c r="F358" i="28"/>
  <c r="C359" i="28"/>
  <c r="D359" i="28"/>
  <c r="E359" i="28"/>
  <c r="F359" i="28"/>
  <c r="C360" i="28"/>
  <c r="D360" i="28"/>
  <c r="E360" i="28"/>
  <c r="F360" i="28"/>
  <c r="G360" i="28"/>
  <c r="C361" i="28"/>
  <c r="D361" i="28"/>
  <c r="E361" i="28"/>
  <c r="F361" i="28"/>
  <c r="C362" i="28"/>
  <c r="D362" i="28"/>
  <c r="E362" i="28"/>
  <c r="F362" i="28"/>
  <c r="G362" i="28" s="1"/>
  <c r="C363" i="28"/>
  <c r="D363" i="28"/>
  <c r="E363" i="28"/>
  <c r="F363" i="28"/>
  <c r="G363" i="28" s="1"/>
  <c r="C364" i="28"/>
  <c r="D364" i="28"/>
  <c r="E364" i="28"/>
  <c r="F364" i="28"/>
  <c r="C365" i="28"/>
  <c r="D365" i="28"/>
  <c r="E365" i="28"/>
  <c r="F365" i="28"/>
  <c r="G365" i="28"/>
  <c r="C366" i="28"/>
  <c r="D366" i="28"/>
  <c r="E366" i="28"/>
  <c r="F366" i="28"/>
  <c r="G366" i="28" s="1"/>
  <c r="C367" i="28"/>
  <c r="D367" i="28"/>
  <c r="E367" i="28"/>
  <c r="F367" i="28"/>
  <c r="G367" i="28" s="1"/>
  <c r="C368" i="28"/>
  <c r="D368" i="28"/>
  <c r="E368" i="28"/>
  <c r="F368" i="28"/>
  <c r="C369" i="28"/>
  <c r="D369" i="28"/>
  <c r="E369" i="28"/>
  <c r="F369" i="28"/>
  <c r="G369" i="28"/>
  <c r="C370" i="28"/>
  <c r="D370" i="28"/>
  <c r="E370" i="28"/>
  <c r="F370" i="28"/>
  <c r="C371" i="28"/>
  <c r="D371" i="28"/>
  <c r="E371" i="28"/>
  <c r="F371" i="28"/>
  <c r="C372" i="28"/>
  <c r="D372" i="28"/>
  <c r="E372" i="28"/>
  <c r="F372" i="28"/>
  <c r="C373" i="28"/>
  <c r="D373" i="28"/>
  <c r="E373" i="28"/>
  <c r="F373" i="28"/>
  <c r="C374" i="28"/>
  <c r="D374" i="28"/>
  <c r="E374" i="28"/>
  <c r="F374" i="28"/>
  <c r="C375" i="28"/>
  <c r="D375" i="28"/>
  <c r="E375" i="28"/>
  <c r="F375" i="28"/>
  <c r="C376" i="28"/>
  <c r="D376" i="28"/>
  <c r="E376" i="28"/>
  <c r="F376" i="28"/>
  <c r="C377" i="28"/>
  <c r="D377" i="28"/>
  <c r="E377" i="28"/>
  <c r="F377" i="28"/>
  <c r="C378" i="28"/>
  <c r="D378" i="28"/>
  <c r="E378" i="28"/>
  <c r="F378" i="28"/>
  <c r="G378" i="28" s="1"/>
  <c r="C379" i="28"/>
  <c r="D379" i="28"/>
  <c r="E379" i="28"/>
  <c r="F379" i="28"/>
  <c r="G379" i="28" s="1"/>
  <c r="C380" i="28"/>
  <c r="D380" i="28"/>
  <c r="E380" i="28"/>
  <c r="F380" i="28"/>
  <c r="G380" i="28" s="1"/>
  <c r="C381" i="28"/>
  <c r="D381" i="28"/>
  <c r="E381" i="28"/>
  <c r="F381" i="28"/>
  <c r="C382" i="28"/>
  <c r="D382" i="28"/>
  <c r="E382" i="28"/>
  <c r="F382" i="28"/>
  <c r="C383" i="28"/>
  <c r="D383" i="28"/>
  <c r="E383" i="28"/>
  <c r="F383" i="28"/>
  <c r="C384" i="28"/>
  <c r="D384" i="28"/>
  <c r="E384" i="28"/>
  <c r="F384" i="28"/>
  <c r="C385" i="28"/>
  <c r="D385" i="28"/>
  <c r="E385" i="28"/>
  <c r="F385" i="28"/>
  <c r="G385" i="28"/>
  <c r="C386" i="28"/>
  <c r="D386" i="28"/>
  <c r="E386" i="28"/>
  <c r="F386" i="28"/>
  <c r="C387" i="28"/>
  <c r="D387" i="28"/>
  <c r="E387" i="28"/>
  <c r="F387" i="28"/>
  <c r="G387" i="28"/>
  <c r="C388" i="28"/>
  <c r="D388" i="28"/>
  <c r="E388" i="28"/>
  <c r="F388" i="28"/>
  <c r="G388" i="28" s="1"/>
  <c r="C389" i="28"/>
  <c r="D389" i="28"/>
  <c r="E389" i="28"/>
  <c r="F389" i="28"/>
  <c r="C390" i="28"/>
  <c r="D390" i="28"/>
  <c r="E390" i="28"/>
  <c r="F390" i="28"/>
  <c r="G390" i="28"/>
  <c r="C391" i="28"/>
  <c r="D391" i="28"/>
  <c r="E391" i="28"/>
  <c r="F391" i="28"/>
  <c r="G391" i="28" s="1"/>
  <c r="C392" i="28"/>
  <c r="D392" i="28"/>
  <c r="E392" i="28"/>
  <c r="F392" i="28"/>
  <c r="C393" i="28"/>
  <c r="D393" i="28"/>
  <c r="E393" i="28"/>
  <c r="F393" i="28"/>
  <c r="C394" i="28"/>
  <c r="D394" i="28"/>
  <c r="E394" i="28"/>
  <c r="F394" i="28"/>
  <c r="C395" i="28"/>
  <c r="D395" i="28"/>
  <c r="E395" i="28"/>
  <c r="F395" i="28"/>
  <c r="C396" i="28"/>
  <c r="D396" i="28"/>
  <c r="E396" i="28"/>
  <c r="F396" i="28"/>
  <c r="C397" i="28"/>
  <c r="D397" i="28"/>
  <c r="E397" i="28"/>
  <c r="F397" i="28"/>
  <c r="C398" i="28"/>
  <c r="D398" i="28"/>
  <c r="E398" i="28"/>
  <c r="F398" i="28"/>
  <c r="C399" i="28"/>
  <c r="D399" i="28"/>
  <c r="E399" i="28"/>
  <c r="F399" i="28"/>
  <c r="C400" i="28"/>
  <c r="D400" i="28"/>
  <c r="E400" i="28"/>
  <c r="F400" i="28"/>
  <c r="C401" i="28"/>
  <c r="D401" i="28"/>
  <c r="E401" i="28"/>
  <c r="F401" i="28"/>
  <c r="G401" i="28"/>
  <c r="C402" i="28"/>
  <c r="D402" i="28"/>
  <c r="E402" i="28"/>
  <c r="F402" i="28"/>
  <c r="C403" i="28"/>
  <c r="D403" i="28"/>
  <c r="E403" i="28"/>
  <c r="F403" i="28"/>
  <c r="C404" i="28"/>
  <c r="D404" i="28"/>
  <c r="E404" i="28"/>
  <c r="F404" i="28"/>
  <c r="C405" i="28"/>
  <c r="D405" i="28"/>
  <c r="E405" i="28"/>
  <c r="F405" i="28"/>
  <c r="C406" i="28"/>
  <c r="D406" i="28"/>
  <c r="E406" i="28"/>
  <c r="F406" i="28"/>
  <c r="C407" i="28"/>
  <c r="D407" i="28"/>
  <c r="E407" i="28"/>
  <c r="F407" i="28"/>
  <c r="C408" i="28"/>
  <c r="D408" i="28"/>
  <c r="E408" i="28"/>
  <c r="F408" i="28"/>
  <c r="C409" i="28"/>
  <c r="D409" i="28"/>
  <c r="E409" i="28"/>
  <c r="F409" i="28"/>
  <c r="C410" i="28"/>
  <c r="D410" i="28"/>
  <c r="E410" i="28"/>
  <c r="F410" i="28"/>
  <c r="G410" i="28" s="1"/>
  <c r="C411" i="28"/>
  <c r="D411" i="28"/>
  <c r="E411" i="28"/>
  <c r="F411" i="28"/>
  <c r="C412" i="28"/>
  <c r="D412" i="28"/>
  <c r="E412" i="28"/>
  <c r="F412" i="28"/>
  <c r="C413" i="28"/>
  <c r="D413" i="28"/>
  <c r="E413" i="28"/>
  <c r="F413" i="28"/>
  <c r="C414" i="28"/>
  <c r="D414" i="28"/>
  <c r="E414" i="28"/>
  <c r="F414" i="28"/>
  <c r="C415" i="28"/>
  <c r="D415" i="28"/>
  <c r="E415" i="28"/>
  <c r="F415" i="28"/>
  <c r="C416" i="28"/>
  <c r="D416" i="28"/>
  <c r="E416" i="28"/>
  <c r="F416" i="28"/>
  <c r="G416" i="28"/>
  <c r="C417" i="28"/>
  <c r="D417" i="28"/>
  <c r="E417" i="28"/>
  <c r="F417" i="28"/>
  <c r="C418" i="28"/>
  <c r="D418" i="28"/>
  <c r="E418" i="28"/>
  <c r="F418" i="28"/>
  <c r="C419" i="28"/>
  <c r="D419" i="28"/>
  <c r="E419" i="28"/>
  <c r="F419" i="28"/>
  <c r="C420" i="28"/>
  <c r="D420" i="28"/>
  <c r="E420" i="28"/>
  <c r="F420" i="28"/>
  <c r="C421" i="28"/>
  <c r="D421" i="28"/>
  <c r="E421" i="28"/>
  <c r="F421" i="28"/>
  <c r="C422" i="28"/>
  <c r="D422" i="28"/>
  <c r="E422" i="28"/>
  <c r="F422" i="28"/>
  <c r="C423" i="28"/>
  <c r="D423" i="28"/>
  <c r="E423" i="28"/>
  <c r="F423" i="28"/>
  <c r="C424" i="28"/>
  <c r="D424" i="28"/>
  <c r="E424" i="28"/>
  <c r="F424" i="28"/>
  <c r="C425" i="28"/>
  <c r="D425" i="28"/>
  <c r="E425" i="28"/>
  <c r="F425" i="28"/>
  <c r="C426" i="28"/>
  <c r="D426" i="28"/>
  <c r="E426" i="28"/>
  <c r="F426" i="28"/>
  <c r="C427" i="28"/>
  <c r="D427" i="28"/>
  <c r="E427" i="28"/>
  <c r="F427" i="28"/>
  <c r="C428" i="28"/>
  <c r="D428" i="28"/>
  <c r="E428" i="28"/>
  <c r="F428" i="28"/>
  <c r="C429" i="28"/>
  <c r="D429" i="28"/>
  <c r="E429" i="28"/>
  <c r="F429" i="28"/>
  <c r="G429" i="28" s="1"/>
  <c r="C430" i="28"/>
  <c r="D430" i="28"/>
  <c r="E430" i="28"/>
  <c r="F430" i="28"/>
  <c r="C431" i="28"/>
  <c r="D431" i="28"/>
  <c r="E431" i="28"/>
  <c r="F431" i="28"/>
  <c r="G431" i="28" s="1"/>
  <c r="C432" i="28"/>
  <c r="D432" i="28"/>
  <c r="E432" i="28"/>
  <c r="F432" i="28"/>
  <c r="C433" i="28"/>
  <c r="D433" i="28"/>
  <c r="E433" i="28"/>
  <c r="F433" i="28"/>
  <c r="G433" i="28"/>
  <c r="C434" i="28"/>
  <c r="D434" i="28"/>
  <c r="E434" i="28"/>
  <c r="F434" i="28"/>
  <c r="C435" i="28"/>
  <c r="D435" i="28"/>
  <c r="E435" i="28"/>
  <c r="F435" i="28"/>
  <c r="C436" i="28"/>
  <c r="D436" i="28"/>
  <c r="E436" i="28"/>
  <c r="F436" i="28"/>
  <c r="C437" i="28"/>
  <c r="D437" i="28"/>
  <c r="E437" i="28"/>
  <c r="F437" i="28"/>
  <c r="C438" i="28"/>
  <c r="D438" i="28"/>
  <c r="E438" i="28"/>
  <c r="F438" i="28"/>
  <c r="C439" i="28"/>
  <c r="D439" i="28"/>
  <c r="E439" i="28"/>
  <c r="F439" i="28"/>
  <c r="C440" i="28"/>
  <c r="D440" i="28"/>
  <c r="E440" i="28"/>
  <c r="F440" i="28"/>
  <c r="C441" i="28"/>
  <c r="D441" i="28"/>
  <c r="E441" i="28"/>
  <c r="F441" i="28"/>
  <c r="C442" i="28"/>
  <c r="D442" i="28"/>
  <c r="E442" i="28"/>
  <c r="F442" i="28"/>
  <c r="G442" i="28" s="1"/>
  <c r="C443" i="28"/>
  <c r="D443" i="28"/>
  <c r="E443" i="28"/>
  <c r="F443" i="28"/>
  <c r="C444" i="28"/>
  <c r="D444" i="28"/>
  <c r="E444" i="28"/>
  <c r="F444" i="28"/>
  <c r="C445" i="28"/>
  <c r="D445" i="28"/>
  <c r="E445" i="28"/>
  <c r="F445" i="28"/>
  <c r="C446" i="28"/>
  <c r="D446" i="28"/>
  <c r="E446" i="28"/>
  <c r="F446" i="28"/>
  <c r="C447" i="28"/>
  <c r="D447" i="28"/>
  <c r="E447" i="28"/>
  <c r="F447" i="28"/>
  <c r="G447" i="28" s="1"/>
  <c r="C448" i="28"/>
  <c r="D448" i="28"/>
  <c r="E448" i="28"/>
  <c r="F448" i="28"/>
  <c r="C449" i="28"/>
  <c r="D449" i="28"/>
  <c r="E449" i="28"/>
  <c r="F449" i="28"/>
  <c r="C450" i="28"/>
  <c r="D450" i="28"/>
  <c r="E450" i="28"/>
  <c r="F450" i="28"/>
  <c r="C451" i="28"/>
  <c r="D451" i="28"/>
  <c r="E451" i="28"/>
  <c r="F451" i="28"/>
  <c r="C452" i="28"/>
  <c r="D452" i="28"/>
  <c r="E452" i="28"/>
  <c r="F452" i="28"/>
  <c r="C453" i="28"/>
  <c r="D453" i="28"/>
  <c r="E453" i="28"/>
  <c r="F453" i="28"/>
  <c r="C454" i="28"/>
  <c r="D454" i="28"/>
  <c r="E454" i="28"/>
  <c r="F454" i="28"/>
  <c r="C455" i="28"/>
  <c r="D455" i="28"/>
  <c r="E455" i="28"/>
  <c r="F455" i="28"/>
  <c r="C456" i="28"/>
  <c r="D456" i="28"/>
  <c r="E456" i="28"/>
  <c r="F456" i="28"/>
  <c r="C457" i="28"/>
  <c r="D457" i="28"/>
  <c r="E457" i="28"/>
  <c r="F457" i="28"/>
  <c r="C458" i="28"/>
  <c r="D458" i="28"/>
  <c r="E458" i="28"/>
  <c r="F458" i="28"/>
  <c r="C459" i="28"/>
  <c r="D459" i="28"/>
  <c r="E459" i="28"/>
  <c r="F459" i="28"/>
  <c r="C460" i="28"/>
  <c r="D460" i="28"/>
  <c r="E460" i="28"/>
  <c r="F460" i="28"/>
  <c r="C461" i="28"/>
  <c r="D461" i="28"/>
  <c r="E461" i="28"/>
  <c r="F461" i="28"/>
  <c r="C462" i="28"/>
  <c r="D462" i="28"/>
  <c r="E462" i="28"/>
  <c r="F462" i="28"/>
  <c r="C463" i="28"/>
  <c r="D463" i="28"/>
  <c r="E463" i="28"/>
  <c r="F463" i="28"/>
  <c r="C464" i="28"/>
  <c r="D464" i="28"/>
  <c r="E464" i="28"/>
  <c r="F464" i="28"/>
  <c r="C465" i="28"/>
  <c r="D465" i="28"/>
  <c r="E465" i="28"/>
  <c r="F465" i="28"/>
  <c r="C466" i="28"/>
  <c r="D466" i="28"/>
  <c r="E466" i="28"/>
  <c r="F466" i="28"/>
  <c r="C467" i="28"/>
  <c r="D467" i="28"/>
  <c r="E467" i="28"/>
  <c r="F467" i="28"/>
  <c r="C468" i="28"/>
  <c r="D468" i="28"/>
  <c r="E468" i="28"/>
  <c r="F468" i="28"/>
  <c r="C469" i="28"/>
  <c r="D469" i="28"/>
  <c r="E469" i="28"/>
  <c r="F469" i="28"/>
  <c r="G469" i="28"/>
  <c r="C470" i="28"/>
  <c r="D470" i="28"/>
  <c r="E470" i="28"/>
  <c r="F470" i="28"/>
  <c r="C471" i="28"/>
  <c r="D471" i="28"/>
  <c r="E471" i="28"/>
  <c r="F471" i="28"/>
  <c r="C472" i="28"/>
  <c r="D472" i="28"/>
  <c r="E472" i="28"/>
  <c r="F472" i="28"/>
  <c r="C473" i="28"/>
  <c r="D473" i="28"/>
  <c r="E473" i="28"/>
  <c r="F473" i="28"/>
  <c r="C474" i="28"/>
  <c r="D474" i="28"/>
  <c r="E474" i="28"/>
  <c r="F474" i="28"/>
  <c r="C475" i="28"/>
  <c r="D475" i="28"/>
  <c r="E475" i="28"/>
  <c r="F475" i="28"/>
  <c r="C476" i="28"/>
  <c r="D476" i="28"/>
  <c r="E476" i="28"/>
  <c r="F476" i="28"/>
  <c r="C477" i="28"/>
  <c r="D477" i="28"/>
  <c r="E477" i="28"/>
  <c r="F477" i="28"/>
  <c r="C478" i="28"/>
  <c r="D478" i="28"/>
  <c r="E478" i="28"/>
  <c r="F478" i="28"/>
  <c r="C479" i="28"/>
  <c r="D479" i="28"/>
  <c r="E479" i="28"/>
  <c r="F479" i="28"/>
  <c r="C480" i="28"/>
  <c r="D480" i="28"/>
  <c r="E480" i="28"/>
  <c r="F480" i="28"/>
  <c r="C481" i="28"/>
  <c r="D481" i="28"/>
  <c r="E481" i="28"/>
  <c r="F481" i="28"/>
  <c r="C482" i="28"/>
  <c r="D482" i="28"/>
  <c r="E482" i="28"/>
  <c r="F482" i="28"/>
  <c r="G482" i="28" s="1"/>
  <c r="C483" i="28"/>
  <c r="D483" i="28"/>
  <c r="E483" i="28"/>
  <c r="F483" i="28"/>
  <c r="C484" i="28"/>
  <c r="D484" i="28"/>
  <c r="E484" i="28"/>
  <c r="F484" i="28"/>
  <c r="C485" i="28"/>
  <c r="D485" i="28"/>
  <c r="E485" i="28"/>
  <c r="F485" i="28"/>
  <c r="C486" i="28"/>
  <c r="D486" i="28"/>
  <c r="E486" i="28"/>
  <c r="F486" i="28"/>
  <c r="C487" i="28"/>
  <c r="D487" i="28"/>
  <c r="E487" i="28"/>
  <c r="F487" i="28"/>
  <c r="C488" i="28"/>
  <c r="D488" i="28"/>
  <c r="E488" i="28"/>
  <c r="F488" i="28"/>
  <c r="C489" i="28"/>
  <c r="D489" i="28"/>
  <c r="E489" i="28"/>
  <c r="F489" i="28"/>
  <c r="C490" i="28"/>
  <c r="D490" i="28"/>
  <c r="E490" i="28"/>
  <c r="F490" i="28"/>
  <c r="C491" i="28"/>
  <c r="D491" i="28"/>
  <c r="E491" i="28"/>
  <c r="F491" i="28"/>
  <c r="C492" i="28"/>
  <c r="D492" i="28"/>
  <c r="E492" i="28"/>
  <c r="F492" i="28"/>
  <c r="C493" i="28"/>
  <c r="D493" i="28"/>
  <c r="E493" i="28"/>
  <c r="F493" i="28"/>
  <c r="C494" i="28"/>
  <c r="D494" i="28"/>
  <c r="E494" i="28"/>
  <c r="F494" i="28"/>
  <c r="C495" i="28"/>
  <c r="D495" i="28"/>
  <c r="E495" i="28"/>
  <c r="F495" i="28"/>
  <c r="C496" i="28"/>
  <c r="D496" i="28"/>
  <c r="E496" i="28"/>
  <c r="F496" i="28"/>
  <c r="C497" i="28"/>
  <c r="D497" i="28"/>
  <c r="E497" i="28"/>
  <c r="F497" i="28"/>
  <c r="C498" i="28"/>
  <c r="D498" i="28"/>
  <c r="E498" i="28"/>
  <c r="F498" i="28"/>
  <c r="C499" i="28"/>
  <c r="D499" i="28"/>
  <c r="E499" i="28"/>
  <c r="F499" i="28"/>
  <c r="G499" i="28" s="1"/>
  <c r="C500" i="28"/>
  <c r="D500" i="28"/>
  <c r="E500" i="28"/>
  <c r="F500" i="28"/>
  <c r="C501" i="28"/>
  <c r="D501" i="28"/>
  <c r="E501" i="28"/>
  <c r="F501" i="28"/>
  <c r="C502" i="28"/>
  <c r="D502" i="28"/>
  <c r="E502" i="28"/>
  <c r="F502" i="28"/>
  <c r="C503" i="28"/>
  <c r="D503" i="28"/>
  <c r="E503" i="28"/>
  <c r="F503" i="28"/>
  <c r="C504" i="28"/>
  <c r="D504" i="28"/>
  <c r="E504" i="28"/>
  <c r="F504" i="28"/>
  <c r="C505" i="28"/>
  <c r="D505" i="28"/>
  <c r="E505" i="28"/>
  <c r="F505" i="28"/>
  <c r="C506" i="28"/>
  <c r="D506" i="28"/>
  <c r="E506" i="28"/>
  <c r="F506" i="28"/>
  <c r="C507" i="28"/>
  <c r="D507" i="28"/>
  <c r="E507" i="28"/>
  <c r="F507" i="28"/>
  <c r="C508" i="28"/>
  <c r="D508" i="28"/>
  <c r="E508" i="28"/>
  <c r="F508" i="28"/>
  <c r="C509" i="28"/>
  <c r="D509" i="28"/>
  <c r="E509" i="28"/>
  <c r="F509" i="28"/>
  <c r="C510" i="28"/>
  <c r="D510" i="28"/>
  <c r="E510" i="28"/>
  <c r="F510" i="28"/>
  <c r="C511" i="28"/>
  <c r="D511" i="28"/>
  <c r="E511" i="28"/>
  <c r="F511" i="28"/>
  <c r="C512" i="28"/>
  <c r="D512" i="28"/>
  <c r="E512" i="28"/>
  <c r="F512" i="28"/>
  <c r="C513" i="28"/>
  <c r="D513" i="28"/>
  <c r="E513" i="28"/>
  <c r="F513" i="28"/>
  <c r="C514" i="28"/>
  <c r="D514" i="28"/>
  <c r="E514" i="28"/>
  <c r="F514" i="28"/>
  <c r="C515" i="28"/>
  <c r="D515" i="28"/>
  <c r="E515" i="28"/>
  <c r="F515" i="28"/>
  <c r="C516" i="28"/>
  <c r="D516" i="28"/>
  <c r="E516" i="28"/>
  <c r="F516" i="28"/>
  <c r="C517" i="28"/>
  <c r="D517" i="28"/>
  <c r="E517" i="28"/>
  <c r="F517" i="28"/>
  <c r="C518" i="28"/>
  <c r="D518" i="28"/>
  <c r="E518" i="28"/>
  <c r="F518" i="28"/>
  <c r="C519" i="28"/>
  <c r="D519" i="28"/>
  <c r="E519" i="28"/>
  <c r="F519" i="28"/>
  <c r="C520" i="28"/>
  <c r="D520" i="28"/>
  <c r="E520" i="28"/>
  <c r="F520" i="28"/>
  <c r="C521" i="28"/>
  <c r="D521" i="28"/>
  <c r="E521" i="28"/>
  <c r="F521" i="28"/>
  <c r="C522" i="28"/>
  <c r="D522" i="28"/>
  <c r="E522" i="28"/>
  <c r="F522" i="28"/>
  <c r="G522" i="28" s="1"/>
  <c r="C523" i="28"/>
  <c r="D523" i="28"/>
  <c r="E523" i="28"/>
  <c r="F523" i="28"/>
  <c r="C524" i="28"/>
  <c r="D524" i="28"/>
  <c r="E524" i="28"/>
  <c r="F524" i="28"/>
  <c r="C525" i="28"/>
  <c r="D525" i="28"/>
  <c r="E525" i="28"/>
  <c r="F525" i="28"/>
  <c r="C526" i="28"/>
  <c r="D526" i="28"/>
  <c r="E526" i="28"/>
  <c r="F526" i="28"/>
  <c r="C527" i="28"/>
  <c r="D527" i="28"/>
  <c r="E527" i="28"/>
  <c r="F527" i="28"/>
  <c r="C528" i="28"/>
  <c r="D528" i="28"/>
  <c r="E528" i="28"/>
  <c r="F528" i="28"/>
  <c r="C529" i="28"/>
  <c r="D529" i="28"/>
  <c r="E529" i="28"/>
  <c r="F529" i="28"/>
  <c r="C530" i="28"/>
  <c r="D530" i="28"/>
  <c r="E530" i="28"/>
  <c r="F530" i="28"/>
  <c r="C531" i="28"/>
  <c r="D531" i="28"/>
  <c r="E531" i="28"/>
  <c r="F531" i="28"/>
  <c r="C532" i="28"/>
  <c r="D532" i="28"/>
  <c r="E532" i="28"/>
  <c r="F532" i="28"/>
  <c r="C533" i="28"/>
  <c r="D533" i="28"/>
  <c r="E533" i="28"/>
  <c r="F533" i="28"/>
  <c r="G533" i="28" s="1"/>
  <c r="C534" i="28"/>
  <c r="D534" i="28"/>
  <c r="E534" i="28"/>
  <c r="F534" i="28"/>
  <c r="C535" i="28"/>
  <c r="D535" i="28"/>
  <c r="E535" i="28"/>
  <c r="F535" i="28"/>
  <c r="C536" i="28"/>
  <c r="D536" i="28"/>
  <c r="E536" i="28"/>
  <c r="F536" i="28"/>
  <c r="C537" i="28"/>
  <c r="D537" i="28"/>
  <c r="E537" i="28"/>
  <c r="F537" i="28"/>
  <c r="C538" i="28"/>
  <c r="D538" i="28"/>
  <c r="E538" i="28"/>
  <c r="F538" i="28"/>
  <c r="C539" i="28"/>
  <c r="D539" i="28"/>
  <c r="E539" i="28"/>
  <c r="F539" i="28"/>
  <c r="C540" i="28"/>
  <c r="D540" i="28"/>
  <c r="E540" i="28"/>
  <c r="F540" i="28"/>
  <c r="C541" i="28"/>
  <c r="D541" i="28"/>
  <c r="E541" i="28"/>
  <c r="F541" i="28"/>
  <c r="C542" i="28"/>
  <c r="D542" i="28"/>
  <c r="E542" i="28"/>
  <c r="F542" i="28"/>
  <c r="C543" i="28"/>
  <c r="D543" i="28"/>
  <c r="E543" i="28"/>
  <c r="F543" i="28"/>
  <c r="C544" i="28"/>
  <c r="D544" i="28"/>
  <c r="E544" i="28"/>
  <c r="F544" i="28"/>
  <c r="C545" i="28"/>
  <c r="D545" i="28"/>
  <c r="E545" i="28"/>
  <c r="F545" i="28"/>
  <c r="C546" i="28"/>
  <c r="D546" i="28"/>
  <c r="E546" i="28"/>
  <c r="F546" i="28"/>
  <c r="C547" i="28"/>
  <c r="D547" i="28"/>
  <c r="E547" i="28"/>
  <c r="F547" i="28"/>
  <c r="C548" i="28"/>
  <c r="D548" i="28"/>
  <c r="E548" i="28"/>
  <c r="F548" i="28"/>
  <c r="C549" i="28"/>
  <c r="D549" i="28"/>
  <c r="E549" i="28"/>
  <c r="F549" i="28"/>
  <c r="C550" i="28"/>
  <c r="D550" i="28"/>
  <c r="E550" i="28"/>
  <c r="F550" i="28"/>
  <c r="C551" i="28"/>
  <c r="D551" i="28"/>
  <c r="E551" i="28"/>
  <c r="F551" i="28"/>
  <c r="C552" i="28"/>
  <c r="D552" i="28"/>
  <c r="E552" i="28"/>
  <c r="F552" i="28"/>
  <c r="C553" i="28"/>
  <c r="D553" i="28"/>
  <c r="E553" i="28"/>
  <c r="F553" i="28"/>
  <c r="C554" i="28"/>
  <c r="D554" i="28"/>
  <c r="E554" i="28"/>
  <c r="F554" i="28"/>
  <c r="C555" i="28"/>
  <c r="D555" i="28"/>
  <c r="E555" i="28"/>
  <c r="F555" i="28"/>
  <c r="C556" i="28"/>
  <c r="D556" i="28"/>
  <c r="E556" i="28"/>
  <c r="F556" i="28"/>
  <c r="C557" i="28"/>
  <c r="D557" i="28"/>
  <c r="E557" i="28"/>
  <c r="F557" i="28"/>
  <c r="C558" i="28"/>
  <c r="D558" i="28"/>
  <c r="E558" i="28"/>
  <c r="F558" i="28"/>
  <c r="C559" i="28"/>
  <c r="D559" i="28"/>
  <c r="E559" i="28"/>
  <c r="F559" i="28"/>
  <c r="C560" i="28"/>
  <c r="D560" i="28"/>
  <c r="E560" i="28"/>
  <c r="F560" i="28"/>
  <c r="C561" i="28"/>
  <c r="D561" i="28"/>
  <c r="E561" i="28"/>
  <c r="F561" i="28"/>
  <c r="C562" i="28"/>
  <c r="D562" i="28"/>
  <c r="E562" i="28"/>
  <c r="F562" i="28"/>
  <c r="G562" i="28" s="1"/>
  <c r="C563" i="28"/>
  <c r="D563" i="28"/>
  <c r="E563" i="28"/>
  <c r="F563" i="28"/>
  <c r="C564" i="28"/>
  <c r="D564" i="28"/>
  <c r="E564" i="28"/>
  <c r="F564" i="28"/>
  <c r="C565" i="28"/>
  <c r="D565" i="28"/>
  <c r="E565" i="28"/>
  <c r="F565" i="28"/>
  <c r="C566" i="28"/>
  <c r="D566" i="28"/>
  <c r="E566" i="28"/>
  <c r="F566" i="28"/>
  <c r="C567" i="28"/>
  <c r="D567" i="28"/>
  <c r="E567" i="28"/>
  <c r="F567" i="28"/>
  <c r="C568" i="28"/>
  <c r="D568" i="28"/>
  <c r="E568" i="28"/>
  <c r="F568" i="28"/>
  <c r="C569" i="28"/>
  <c r="D569" i="28"/>
  <c r="E569" i="28"/>
  <c r="F569" i="28"/>
  <c r="C570" i="28"/>
  <c r="D570" i="28"/>
  <c r="E570" i="28"/>
  <c r="F570" i="28"/>
  <c r="C571" i="28"/>
  <c r="D571" i="28"/>
  <c r="E571" i="28"/>
  <c r="F571" i="28"/>
  <c r="C572" i="28"/>
  <c r="D572" i="28"/>
  <c r="E572" i="28"/>
  <c r="F572" i="28"/>
  <c r="C573" i="28"/>
  <c r="D573" i="28"/>
  <c r="E573" i="28"/>
  <c r="F573" i="28"/>
  <c r="C574" i="28"/>
  <c r="D574" i="28"/>
  <c r="E574" i="28"/>
  <c r="F574" i="28"/>
  <c r="C575" i="28"/>
  <c r="D575" i="28"/>
  <c r="E575" i="28"/>
  <c r="F575" i="28"/>
  <c r="C576" i="28"/>
  <c r="D576" i="28"/>
  <c r="E576" i="28"/>
  <c r="F576" i="28"/>
  <c r="C577" i="28"/>
  <c r="D577" i="28"/>
  <c r="E577" i="28"/>
  <c r="F577" i="28"/>
  <c r="C578" i="28"/>
  <c r="D578" i="28"/>
  <c r="E578" i="28"/>
  <c r="F578" i="28"/>
  <c r="C579" i="28"/>
  <c r="D579" i="28"/>
  <c r="E579" i="28"/>
  <c r="F579" i="28"/>
  <c r="C580" i="28"/>
  <c r="D580" i="28"/>
  <c r="E580" i="28"/>
  <c r="F580" i="28"/>
  <c r="C581" i="28"/>
  <c r="D581" i="28"/>
  <c r="E581" i="28"/>
  <c r="F581" i="28"/>
  <c r="C582" i="28"/>
  <c r="D582" i="28"/>
  <c r="E582" i="28"/>
  <c r="F582" i="28"/>
  <c r="C583" i="28"/>
  <c r="D583" i="28"/>
  <c r="E583" i="28"/>
  <c r="F583" i="28"/>
  <c r="C584" i="28"/>
  <c r="D584" i="28"/>
  <c r="E584" i="28"/>
  <c r="F584" i="28"/>
  <c r="C585" i="28"/>
  <c r="D585" i="28"/>
  <c r="E585" i="28"/>
  <c r="F585" i="28"/>
  <c r="C586" i="28"/>
  <c r="D586" i="28"/>
  <c r="E586" i="28"/>
  <c r="F586" i="28"/>
  <c r="C587" i="28"/>
  <c r="D587" i="28"/>
  <c r="E587" i="28"/>
  <c r="F587" i="28"/>
  <c r="C588" i="28"/>
  <c r="D588" i="28"/>
  <c r="E588" i="28"/>
  <c r="F588" i="28"/>
  <c r="C589" i="28"/>
  <c r="D589" i="28"/>
  <c r="E589" i="28"/>
  <c r="F589" i="28"/>
  <c r="C590" i="28"/>
  <c r="D590" i="28"/>
  <c r="E590" i="28"/>
  <c r="F590" i="28"/>
  <c r="C591" i="28"/>
  <c r="D591" i="28"/>
  <c r="E591" i="28"/>
  <c r="F591" i="28"/>
  <c r="C592" i="28"/>
  <c r="D592" i="28"/>
  <c r="E592" i="28"/>
  <c r="F592" i="28"/>
  <c r="C593" i="28"/>
  <c r="D593" i="28"/>
  <c r="E593" i="28"/>
  <c r="F593" i="28"/>
  <c r="C594" i="28"/>
  <c r="D594" i="28"/>
  <c r="E594" i="28"/>
  <c r="F594" i="28"/>
  <c r="C595" i="28"/>
  <c r="D595" i="28"/>
  <c r="E595" i="28"/>
  <c r="F595" i="28"/>
  <c r="C596" i="28"/>
  <c r="D596" i="28"/>
  <c r="E596" i="28"/>
  <c r="F596" i="28"/>
  <c r="C597" i="28"/>
  <c r="D597" i="28"/>
  <c r="E597" i="28"/>
  <c r="F597" i="28"/>
  <c r="C598" i="28"/>
  <c r="D598" i="28"/>
  <c r="E598" i="28"/>
  <c r="F598" i="28"/>
  <c r="C599" i="28"/>
  <c r="D599" i="28"/>
  <c r="E599" i="28"/>
  <c r="F599" i="28"/>
  <c r="C600" i="28"/>
  <c r="D600" i="28"/>
  <c r="E600" i="28"/>
  <c r="F600" i="28"/>
  <c r="C601" i="28"/>
  <c r="D601" i="28"/>
  <c r="E601" i="28"/>
  <c r="F601" i="28"/>
  <c r="C602" i="28"/>
  <c r="D602" i="28"/>
  <c r="E602" i="28"/>
  <c r="F602" i="28"/>
  <c r="C603" i="28"/>
  <c r="D603" i="28"/>
  <c r="E603" i="28"/>
  <c r="F603" i="28"/>
  <c r="C604" i="28"/>
  <c r="D604" i="28"/>
  <c r="E604" i="28"/>
  <c r="F604" i="28"/>
  <c r="C605" i="28"/>
  <c r="D605" i="28"/>
  <c r="E605" i="28"/>
  <c r="F605" i="28"/>
  <c r="C606" i="28"/>
  <c r="D606" i="28"/>
  <c r="E606" i="28"/>
  <c r="F606" i="28"/>
  <c r="C607" i="28"/>
  <c r="D607" i="28"/>
  <c r="E607" i="28"/>
  <c r="F607" i="28"/>
  <c r="C608" i="28"/>
  <c r="D608" i="28"/>
  <c r="E608" i="28"/>
  <c r="F608" i="28"/>
  <c r="C609" i="28"/>
  <c r="D609" i="28"/>
  <c r="E609" i="28"/>
  <c r="F609" i="28"/>
  <c r="C610" i="28"/>
  <c r="D610" i="28"/>
  <c r="E610" i="28"/>
  <c r="F610" i="28"/>
  <c r="C611" i="28"/>
  <c r="D611" i="28"/>
  <c r="E611" i="28"/>
  <c r="F611" i="28"/>
  <c r="C612" i="28"/>
  <c r="D612" i="28"/>
  <c r="E612" i="28"/>
  <c r="F612" i="28"/>
  <c r="C613" i="28"/>
  <c r="D613" i="28"/>
  <c r="E613" i="28"/>
  <c r="F613" i="28"/>
  <c r="C614" i="28"/>
  <c r="D614" i="28"/>
  <c r="E614" i="28"/>
  <c r="F614" i="28"/>
  <c r="C615" i="28"/>
  <c r="D615" i="28"/>
  <c r="E615" i="28"/>
  <c r="F615" i="28"/>
  <c r="C616" i="28"/>
  <c r="D616" i="28"/>
  <c r="E616" i="28"/>
  <c r="F616" i="28"/>
  <c r="C617" i="28"/>
  <c r="D617" i="28"/>
  <c r="E617" i="28"/>
  <c r="F617" i="28"/>
  <c r="C618" i="28"/>
  <c r="D618" i="28"/>
  <c r="E618" i="28"/>
  <c r="F618" i="28"/>
  <c r="C619" i="28"/>
  <c r="D619" i="28"/>
  <c r="E619" i="28"/>
  <c r="F619" i="28"/>
  <c r="C620" i="28"/>
  <c r="D620" i="28"/>
  <c r="E620" i="28"/>
  <c r="F620" i="28"/>
  <c r="C621" i="28"/>
  <c r="D621" i="28"/>
  <c r="E621" i="28"/>
  <c r="F621" i="28"/>
  <c r="C622" i="28"/>
  <c r="D622" i="28"/>
  <c r="E622" i="28"/>
  <c r="F622" i="28"/>
  <c r="C623" i="28"/>
  <c r="D623" i="28"/>
  <c r="E623" i="28"/>
  <c r="F623" i="28"/>
  <c r="C624" i="28"/>
  <c r="D624" i="28"/>
  <c r="E624" i="28"/>
  <c r="F624" i="28"/>
  <c r="C625" i="28"/>
  <c r="D625" i="28"/>
  <c r="E625" i="28"/>
  <c r="F625" i="28"/>
  <c r="C626" i="28"/>
  <c r="D626" i="28"/>
  <c r="E626" i="28"/>
  <c r="F626" i="28"/>
  <c r="C627" i="28"/>
  <c r="D627" i="28"/>
  <c r="E627" i="28"/>
  <c r="F627" i="28"/>
  <c r="C628" i="28"/>
  <c r="D628" i="28"/>
  <c r="E628" i="28"/>
  <c r="F628" i="28"/>
  <c r="C629" i="28"/>
  <c r="D629" i="28"/>
  <c r="E629" i="28"/>
  <c r="F629" i="28"/>
  <c r="C630" i="28"/>
  <c r="D630" i="28"/>
  <c r="E630" i="28"/>
  <c r="F630" i="28"/>
  <c r="C631" i="28"/>
  <c r="D631" i="28"/>
  <c r="E631" i="28"/>
  <c r="F631" i="28"/>
  <c r="C632" i="28"/>
  <c r="D632" i="28"/>
  <c r="E632" i="28"/>
  <c r="F632" i="28"/>
  <c r="C633" i="28"/>
  <c r="D633" i="28"/>
  <c r="E633" i="28"/>
  <c r="F633" i="28"/>
  <c r="C634" i="28"/>
  <c r="D634" i="28"/>
  <c r="E634" i="28"/>
  <c r="F634" i="28"/>
  <c r="C635" i="28"/>
  <c r="D635" i="28"/>
  <c r="E635" i="28"/>
  <c r="F635" i="28"/>
  <c r="C636" i="28"/>
  <c r="D636" i="28"/>
  <c r="E636" i="28"/>
  <c r="F636" i="28"/>
  <c r="C637" i="28"/>
  <c r="D637" i="28"/>
  <c r="E637" i="28"/>
  <c r="F637" i="28"/>
  <c r="C638" i="28"/>
  <c r="D638" i="28"/>
  <c r="E638" i="28"/>
  <c r="F638" i="28"/>
  <c r="G638" i="28" s="1"/>
  <c r="C639" i="28"/>
  <c r="D639" i="28"/>
  <c r="E639" i="28"/>
  <c r="F639" i="28"/>
  <c r="C640" i="28"/>
  <c r="D640" i="28"/>
  <c r="E640" i="28"/>
  <c r="F640" i="28"/>
  <c r="C641" i="28"/>
  <c r="D641" i="28"/>
  <c r="E641" i="28"/>
  <c r="F641" i="28"/>
  <c r="C642" i="28"/>
  <c r="D642" i="28"/>
  <c r="E642" i="28"/>
  <c r="F642" i="28"/>
  <c r="C643" i="28"/>
  <c r="D643" i="28"/>
  <c r="E643" i="28"/>
  <c r="F643" i="28"/>
  <c r="C644" i="28"/>
  <c r="D644" i="28"/>
  <c r="E644" i="28"/>
  <c r="F644" i="28"/>
  <c r="C645" i="28"/>
  <c r="D645" i="28"/>
  <c r="E645" i="28"/>
  <c r="F645" i="28"/>
  <c r="C646" i="28"/>
  <c r="D646" i="28"/>
  <c r="E646" i="28"/>
  <c r="F646" i="28"/>
  <c r="C647" i="28"/>
  <c r="D647" i="28"/>
  <c r="E647" i="28"/>
  <c r="F647" i="28"/>
  <c r="C648" i="28"/>
  <c r="D648" i="28"/>
  <c r="E648" i="28"/>
  <c r="F648" i="28"/>
  <c r="G648" i="28"/>
  <c r="C649" i="28"/>
  <c r="D649" i="28"/>
  <c r="E649" i="28"/>
  <c r="F649" i="28"/>
  <c r="G649" i="28"/>
  <c r="C650" i="28"/>
  <c r="D650" i="28"/>
  <c r="E650" i="28"/>
  <c r="F650" i="28"/>
  <c r="G650" i="28" s="1"/>
  <c r="C651" i="28"/>
  <c r="D651" i="28"/>
  <c r="E651" i="28"/>
  <c r="F651" i="28"/>
  <c r="C652" i="28"/>
  <c r="D652" i="28"/>
  <c r="E652" i="28"/>
  <c r="F652" i="28"/>
  <c r="G652" i="28"/>
  <c r="C653" i="28"/>
  <c r="D653" i="28"/>
  <c r="E653" i="28"/>
  <c r="F653" i="28"/>
  <c r="G653" i="28" s="1"/>
  <c r="C654" i="28"/>
  <c r="D654" i="28"/>
  <c r="E654" i="28"/>
  <c r="F654" i="28"/>
  <c r="C655" i="28"/>
  <c r="D655" i="28"/>
  <c r="E655" i="28"/>
  <c r="F655" i="28"/>
  <c r="C656" i="28"/>
  <c r="D656" i="28"/>
  <c r="E656" i="28"/>
  <c r="F656" i="28"/>
  <c r="C657" i="28"/>
  <c r="D657" i="28"/>
  <c r="E657" i="28"/>
  <c r="F657" i="28"/>
  <c r="G657" i="28" s="1"/>
  <c r="C658" i="28"/>
  <c r="D658" i="28"/>
  <c r="E658" i="28"/>
  <c r="F658" i="28"/>
  <c r="C659" i="28"/>
  <c r="D659" i="28"/>
  <c r="E659" i="28"/>
  <c r="F659" i="28"/>
  <c r="G659" i="28"/>
  <c r="C660" i="28"/>
  <c r="D660" i="28"/>
  <c r="E660" i="28"/>
  <c r="F660" i="28"/>
  <c r="G660" i="28" s="1"/>
  <c r="C661" i="28"/>
  <c r="D661" i="28"/>
  <c r="E661" i="28"/>
  <c r="F661" i="28"/>
  <c r="C662" i="28"/>
  <c r="D662" i="28"/>
  <c r="E662" i="28"/>
  <c r="F662" i="28"/>
  <c r="C663" i="28"/>
  <c r="D663" i="28"/>
  <c r="E663" i="28"/>
  <c r="F663" i="28"/>
  <c r="C664" i="28"/>
  <c r="D664" i="28"/>
  <c r="E664" i="28"/>
  <c r="F664" i="28"/>
  <c r="G664" i="28" s="1"/>
  <c r="C665" i="28"/>
  <c r="D665" i="28"/>
  <c r="E665" i="28"/>
  <c r="F665" i="28"/>
  <c r="C666" i="28"/>
  <c r="D666" i="28"/>
  <c r="E666" i="28"/>
  <c r="F666" i="28"/>
  <c r="C667" i="28"/>
  <c r="D667" i="28"/>
  <c r="E667" i="28"/>
  <c r="F667" i="28"/>
  <c r="C668" i="28"/>
  <c r="D668" i="28"/>
  <c r="E668" i="28"/>
  <c r="F668" i="28"/>
  <c r="C669" i="28"/>
  <c r="D669" i="28"/>
  <c r="E669" i="28"/>
  <c r="F669" i="28"/>
  <c r="C670" i="28"/>
  <c r="D670" i="28"/>
  <c r="E670" i="28"/>
  <c r="F670" i="28"/>
  <c r="C671" i="28"/>
  <c r="D671" i="28"/>
  <c r="E671" i="28"/>
  <c r="F671" i="28"/>
  <c r="G671" i="28" s="1"/>
  <c r="C672" i="28"/>
  <c r="D672" i="28"/>
  <c r="E672" i="28"/>
  <c r="F672" i="28"/>
  <c r="C673" i="28"/>
  <c r="D673" i="28"/>
  <c r="E673" i="28"/>
  <c r="F673" i="28"/>
  <c r="G673" i="28"/>
  <c r="C674" i="28"/>
  <c r="D674" i="28"/>
  <c r="E674" i="28"/>
  <c r="F674" i="28"/>
  <c r="C675" i="28"/>
  <c r="D675" i="28"/>
  <c r="E675" i="28"/>
  <c r="F675" i="28"/>
  <c r="C676" i="28"/>
  <c r="D676" i="28"/>
  <c r="E676" i="28"/>
  <c r="F676" i="28"/>
  <c r="G676" i="28"/>
  <c r="C677" i="28"/>
  <c r="D677" i="28"/>
  <c r="E677" i="28"/>
  <c r="F677" i="28"/>
  <c r="C678" i="28"/>
  <c r="D678" i="28"/>
  <c r="E678" i="28"/>
  <c r="F678" i="28"/>
  <c r="C679" i="28"/>
  <c r="D679" i="28"/>
  <c r="E679" i="28"/>
  <c r="F679" i="28"/>
  <c r="C680" i="28"/>
  <c r="D680" i="28"/>
  <c r="E680" i="28"/>
  <c r="F680" i="28"/>
  <c r="C681" i="28"/>
  <c r="D681" i="28"/>
  <c r="E681" i="28"/>
  <c r="F681" i="28"/>
  <c r="C682" i="28"/>
  <c r="D682" i="28"/>
  <c r="E682" i="28"/>
  <c r="F682" i="28"/>
  <c r="C683" i="28"/>
  <c r="D683" i="28"/>
  <c r="E683" i="28"/>
  <c r="F683" i="28"/>
  <c r="G683" i="28" s="1"/>
  <c r="C684" i="28"/>
  <c r="D684" i="28"/>
  <c r="E684" i="28"/>
  <c r="F684" i="28"/>
  <c r="C685" i="28"/>
  <c r="D685" i="28"/>
  <c r="E685" i="28"/>
  <c r="F685" i="28"/>
  <c r="C686" i="28"/>
  <c r="D686" i="28"/>
  <c r="E686" i="28"/>
  <c r="F686" i="28"/>
  <c r="C687" i="28"/>
  <c r="D687" i="28"/>
  <c r="E687" i="28"/>
  <c r="F687" i="28"/>
  <c r="G687" i="28"/>
  <c r="C688" i="28"/>
  <c r="D688" i="28"/>
  <c r="E688" i="28"/>
  <c r="F688" i="28"/>
  <c r="C689" i="28"/>
  <c r="D689" i="28"/>
  <c r="E689" i="28"/>
  <c r="F689" i="28"/>
  <c r="G689" i="28"/>
  <c r="C690" i="28"/>
  <c r="D690" i="28"/>
  <c r="E690" i="28"/>
  <c r="F690" i="28"/>
  <c r="C691" i="28"/>
  <c r="D691" i="28"/>
  <c r="E691" i="28"/>
  <c r="F691" i="28"/>
  <c r="C692" i="28"/>
  <c r="D692" i="28"/>
  <c r="E692" i="28"/>
  <c r="F692" i="28"/>
  <c r="C693" i="28"/>
  <c r="D693" i="28"/>
  <c r="E693" i="28"/>
  <c r="F693" i="28"/>
  <c r="C694" i="28"/>
  <c r="D694" i="28"/>
  <c r="E694" i="28"/>
  <c r="F694" i="28"/>
  <c r="C695" i="28"/>
  <c r="D695" i="28"/>
  <c r="E695" i="28"/>
  <c r="F695" i="28"/>
  <c r="C696" i="28"/>
  <c r="D696" i="28"/>
  <c r="E696" i="28"/>
  <c r="F696" i="28"/>
  <c r="C697" i="28"/>
  <c r="D697" i="28"/>
  <c r="E697" i="28"/>
  <c r="F697" i="28"/>
  <c r="C698" i="28"/>
  <c r="D698" i="28"/>
  <c r="E698" i="28"/>
  <c r="F698" i="28"/>
  <c r="C699" i="28"/>
  <c r="D699" i="28"/>
  <c r="E699" i="28"/>
  <c r="F699" i="28"/>
  <c r="G699" i="28"/>
  <c r="C700" i="28"/>
  <c r="D700" i="28"/>
  <c r="E700" i="28"/>
  <c r="F700" i="28"/>
  <c r="C701" i="28"/>
  <c r="D701" i="28"/>
  <c r="E701" i="28"/>
  <c r="F701" i="28"/>
  <c r="G701" i="28" s="1"/>
  <c r="C702" i="28"/>
  <c r="D702" i="28"/>
  <c r="E702" i="28"/>
  <c r="F702" i="28"/>
  <c r="G702" i="28" s="1"/>
  <c r="C703" i="28"/>
  <c r="D703" i="28"/>
  <c r="E703" i="28"/>
  <c r="F703" i="28"/>
  <c r="G703" i="28" s="1"/>
  <c r="C704" i="28"/>
  <c r="D704" i="28"/>
  <c r="E704" i="28"/>
  <c r="F704" i="28"/>
  <c r="G704" i="28" s="1"/>
  <c r="C705" i="28"/>
  <c r="D705" i="28"/>
  <c r="E705" i="28"/>
  <c r="F705" i="28"/>
  <c r="C706" i="28"/>
  <c r="D706" i="28"/>
  <c r="E706" i="28"/>
  <c r="F706" i="28"/>
  <c r="C707" i="28"/>
  <c r="D707" i="28"/>
  <c r="E707" i="28"/>
  <c r="F707" i="28"/>
  <c r="C708" i="28"/>
  <c r="D708" i="28"/>
  <c r="E708" i="28"/>
  <c r="F708" i="28"/>
  <c r="C709" i="28"/>
  <c r="D709" i="28"/>
  <c r="E709" i="28"/>
  <c r="F709" i="28"/>
  <c r="C710" i="28"/>
  <c r="D710" i="28"/>
  <c r="E710" i="28"/>
  <c r="F710" i="28"/>
  <c r="C711" i="28"/>
  <c r="D711" i="28"/>
  <c r="E711" i="28"/>
  <c r="F711" i="28"/>
  <c r="C712" i="28"/>
  <c r="D712" i="28"/>
  <c r="E712" i="28"/>
  <c r="F712" i="28"/>
  <c r="G712" i="28" s="1"/>
  <c r="C713" i="28"/>
  <c r="D713" i="28"/>
  <c r="E713" i="28"/>
  <c r="F713" i="28"/>
  <c r="G713" i="28" s="1"/>
  <c r="C714" i="28"/>
  <c r="D714" i="28"/>
  <c r="E714" i="28"/>
  <c r="F714" i="28"/>
  <c r="G714" i="28"/>
  <c r="C715" i="28"/>
  <c r="D715" i="28"/>
  <c r="E715" i="28"/>
  <c r="F715" i="28"/>
  <c r="C716" i="28"/>
  <c r="D716" i="28"/>
  <c r="E716" i="28"/>
  <c r="F716" i="28"/>
  <c r="C717" i="28"/>
  <c r="D717" i="28"/>
  <c r="E717" i="28"/>
  <c r="F717" i="28"/>
  <c r="G717" i="28" s="1"/>
  <c r="C718" i="28"/>
  <c r="D718" i="28"/>
  <c r="E718" i="28"/>
  <c r="F718" i="28"/>
  <c r="G718" i="28" s="1"/>
  <c r="C719" i="28"/>
  <c r="D719" i="28"/>
  <c r="E719" i="28"/>
  <c r="F719" i="28"/>
  <c r="G719" i="28" s="1"/>
  <c r="C720" i="28"/>
  <c r="D720" i="28"/>
  <c r="E720" i="28"/>
  <c r="F720" i="28"/>
  <c r="C721" i="28"/>
  <c r="D721" i="28"/>
  <c r="E721" i="28"/>
  <c r="F721" i="28"/>
  <c r="C722" i="28"/>
  <c r="D722" i="28"/>
  <c r="E722" i="28"/>
  <c r="F722" i="28"/>
  <c r="C723" i="28"/>
  <c r="D723" i="28"/>
  <c r="E723" i="28"/>
  <c r="F723" i="28"/>
  <c r="G723" i="28" s="1"/>
  <c r="C724" i="28"/>
  <c r="D724" i="28"/>
  <c r="E724" i="28"/>
  <c r="F724" i="28"/>
  <c r="G724" i="28" s="1"/>
  <c r="C725" i="28"/>
  <c r="D725" i="28"/>
  <c r="E725" i="28"/>
  <c r="F725" i="28"/>
  <c r="G725" i="28" s="1"/>
  <c r="C726" i="28"/>
  <c r="D726" i="28"/>
  <c r="E726" i="28"/>
  <c r="F726" i="28"/>
  <c r="G726" i="28" s="1"/>
  <c r="C727" i="28"/>
  <c r="D727" i="28"/>
  <c r="E727" i="28"/>
  <c r="F727" i="28"/>
  <c r="G727" i="28" s="1"/>
  <c r="C728" i="28"/>
  <c r="D728" i="28"/>
  <c r="E728" i="28"/>
  <c r="F728" i="28"/>
  <c r="G728" i="28" s="1"/>
  <c r="C729" i="28"/>
  <c r="D729" i="28"/>
  <c r="E729" i="28"/>
  <c r="F729" i="28"/>
  <c r="C730" i="28"/>
  <c r="D730" i="28"/>
  <c r="E730" i="28"/>
  <c r="F730" i="28"/>
  <c r="C731" i="28"/>
  <c r="D731" i="28"/>
  <c r="E731" i="28"/>
  <c r="F731" i="28"/>
  <c r="C732" i="28"/>
  <c r="D732" i="28"/>
  <c r="E732" i="28"/>
  <c r="F732" i="28"/>
  <c r="C733" i="28"/>
  <c r="D733" i="28"/>
  <c r="E733" i="28"/>
  <c r="F733" i="28"/>
  <c r="C734" i="28"/>
  <c r="D734" i="28"/>
  <c r="E734" i="28"/>
  <c r="F734" i="28"/>
  <c r="C735" i="28"/>
  <c r="D735" i="28"/>
  <c r="E735" i="28"/>
  <c r="F735" i="28"/>
  <c r="C736" i="28"/>
  <c r="D736" i="28"/>
  <c r="E736" i="28"/>
  <c r="F736" i="28"/>
  <c r="C737" i="28"/>
  <c r="D737" i="28"/>
  <c r="E737" i="28"/>
  <c r="F737" i="28"/>
  <c r="C738" i="28"/>
  <c r="D738" i="28"/>
  <c r="E738" i="28"/>
  <c r="F738" i="28"/>
  <c r="G738" i="28" s="1"/>
  <c r="C739" i="28"/>
  <c r="D739" i="28"/>
  <c r="E739" i="28"/>
  <c r="F739" i="28"/>
  <c r="C740" i="28"/>
  <c r="D740" i="28"/>
  <c r="E740" i="28"/>
  <c r="F740" i="28"/>
  <c r="C741" i="28"/>
  <c r="D741" i="28"/>
  <c r="E741" i="28"/>
  <c r="F741" i="28"/>
  <c r="C742" i="28"/>
  <c r="D742" i="28"/>
  <c r="E742" i="28"/>
  <c r="F742" i="28"/>
  <c r="G742" i="28" s="1"/>
  <c r="C743" i="28"/>
  <c r="D743" i="28"/>
  <c r="E743" i="28"/>
  <c r="F743" i="28"/>
  <c r="G743" i="28" s="1"/>
  <c r="C744" i="28"/>
  <c r="D744" i="28"/>
  <c r="E744" i="28"/>
  <c r="F744" i="28"/>
  <c r="C745" i="28"/>
  <c r="D745" i="28"/>
  <c r="E745" i="28"/>
  <c r="F745" i="28"/>
  <c r="C746" i="28"/>
  <c r="D746" i="28"/>
  <c r="E746" i="28"/>
  <c r="F746" i="28"/>
  <c r="C747" i="28"/>
  <c r="D747" i="28"/>
  <c r="E747" i="28"/>
  <c r="F747" i="28"/>
  <c r="C748" i="28"/>
  <c r="D748" i="28"/>
  <c r="E748" i="28"/>
  <c r="F748" i="28"/>
  <c r="C749" i="28"/>
  <c r="D749" i="28"/>
  <c r="E749" i="28"/>
  <c r="F749" i="28"/>
  <c r="C750" i="28"/>
  <c r="D750" i="28"/>
  <c r="E750" i="28"/>
  <c r="F750" i="28"/>
  <c r="C751" i="28"/>
  <c r="D751" i="28"/>
  <c r="E751" i="28"/>
  <c r="F751" i="28"/>
  <c r="C752" i="28"/>
  <c r="D752" i="28"/>
  <c r="E752" i="28"/>
  <c r="F752" i="28"/>
  <c r="C753" i="28"/>
  <c r="D753" i="28"/>
  <c r="E753" i="28"/>
  <c r="F753" i="28"/>
  <c r="C754" i="28"/>
  <c r="D754" i="28"/>
  <c r="E754" i="28"/>
  <c r="F754" i="28"/>
  <c r="C755" i="28"/>
  <c r="D755" i="28"/>
  <c r="E755" i="28"/>
  <c r="F755" i="28"/>
  <c r="C756" i="28"/>
  <c r="D756" i="28"/>
  <c r="E756" i="28"/>
  <c r="F756" i="28"/>
  <c r="C757" i="28"/>
  <c r="D757" i="28"/>
  <c r="E757" i="28"/>
  <c r="F757" i="28"/>
  <c r="G757" i="28" s="1"/>
  <c r="C758" i="28"/>
  <c r="D758" i="28"/>
  <c r="E758" i="28"/>
  <c r="F758" i="28"/>
  <c r="C759" i="28"/>
  <c r="D759" i="28"/>
  <c r="E759" i="28"/>
  <c r="F759" i="28"/>
  <c r="C760" i="28"/>
  <c r="D760" i="28"/>
  <c r="E760" i="28"/>
  <c r="F760" i="28"/>
  <c r="C761" i="28"/>
  <c r="D761" i="28"/>
  <c r="E761" i="28"/>
  <c r="F761" i="28"/>
  <c r="C762" i="28"/>
  <c r="D762" i="28"/>
  <c r="E762" i="28"/>
  <c r="F762" i="28"/>
  <c r="C763" i="28"/>
  <c r="D763" i="28"/>
  <c r="E763" i="28"/>
  <c r="F763" i="28"/>
  <c r="C764" i="28"/>
  <c r="D764" i="28"/>
  <c r="E764" i="28"/>
  <c r="F764" i="28"/>
  <c r="C765" i="28"/>
  <c r="D765" i="28"/>
  <c r="E765" i="28"/>
  <c r="F765" i="28"/>
  <c r="C766" i="28"/>
  <c r="D766" i="28"/>
  <c r="E766" i="28"/>
  <c r="F766" i="28"/>
  <c r="C767" i="28"/>
  <c r="D767" i="28"/>
  <c r="E767" i="28"/>
  <c r="F767" i="28"/>
  <c r="C768" i="28"/>
  <c r="D768" i="28"/>
  <c r="E768" i="28"/>
  <c r="F768" i="28"/>
  <c r="C769" i="28"/>
  <c r="D769" i="28"/>
  <c r="E769" i="28"/>
  <c r="F769" i="28"/>
  <c r="G769" i="28" s="1"/>
  <c r="C770" i="28"/>
  <c r="D770" i="28"/>
  <c r="E770" i="28"/>
  <c r="F770" i="28"/>
  <c r="C771" i="28"/>
  <c r="D771" i="28"/>
  <c r="E771" i="28"/>
  <c r="F771" i="28"/>
  <c r="C772" i="28"/>
  <c r="D772" i="28"/>
  <c r="E772" i="28"/>
  <c r="F772" i="28"/>
  <c r="C773" i="28"/>
  <c r="D773" i="28"/>
  <c r="E773" i="28"/>
  <c r="F773" i="28"/>
  <c r="C774" i="28"/>
  <c r="D774" i="28"/>
  <c r="E774" i="28"/>
  <c r="F774" i="28"/>
  <c r="C775" i="28"/>
  <c r="D775" i="28"/>
  <c r="E775" i="28"/>
  <c r="F775" i="28"/>
  <c r="C776" i="28"/>
  <c r="D776" i="28"/>
  <c r="E776" i="28"/>
  <c r="F776" i="28"/>
  <c r="C777" i="28"/>
  <c r="D777" i="28"/>
  <c r="E777" i="28"/>
  <c r="F777" i="28"/>
  <c r="C778" i="28"/>
  <c r="D778" i="28"/>
  <c r="E778" i="28"/>
  <c r="F778" i="28"/>
  <c r="C779" i="28"/>
  <c r="D779" i="28"/>
  <c r="E779" i="28"/>
  <c r="F779" i="28"/>
  <c r="C780" i="28"/>
  <c r="D780" i="28"/>
  <c r="E780" i="28"/>
  <c r="F780" i="28"/>
  <c r="C781" i="28"/>
  <c r="D781" i="28"/>
  <c r="E781" i="28"/>
  <c r="F781" i="28"/>
  <c r="C782" i="28"/>
  <c r="D782" i="28"/>
  <c r="E782" i="28"/>
  <c r="F782" i="28"/>
  <c r="C783" i="28"/>
  <c r="D783" i="28"/>
  <c r="E783" i="28"/>
  <c r="F783" i="28"/>
  <c r="C784" i="28"/>
  <c r="D784" i="28"/>
  <c r="E784" i="28"/>
  <c r="F784" i="28"/>
  <c r="C785" i="28"/>
  <c r="D785" i="28"/>
  <c r="E785" i="28"/>
  <c r="F785" i="28"/>
  <c r="G785" i="28"/>
  <c r="C786" i="28"/>
  <c r="D786" i="28"/>
  <c r="E786" i="28"/>
  <c r="F786" i="28"/>
  <c r="C787" i="28"/>
  <c r="D787" i="28"/>
  <c r="E787" i="28"/>
  <c r="F787" i="28"/>
  <c r="C788" i="28"/>
  <c r="D788" i="28"/>
  <c r="E788" i="28"/>
  <c r="F788" i="28"/>
  <c r="C789" i="28"/>
  <c r="D789" i="28"/>
  <c r="E789" i="28"/>
  <c r="F789" i="28"/>
  <c r="C790" i="28"/>
  <c r="D790" i="28"/>
  <c r="E790" i="28"/>
  <c r="F790" i="28"/>
  <c r="C791" i="28"/>
  <c r="D791" i="28"/>
  <c r="E791" i="28"/>
  <c r="F791" i="28"/>
  <c r="C792" i="28"/>
  <c r="D792" i="28"/>
  <c r="E792" i="28"/>
  <c r="F792" i="28"/>
  <c r="C793" i="28"/>
  <c r="D793" i="28"/>
  <c r="E793" i="28"/>
  <c r="F793" i="28"/>
  <c r="C794" i="28"/>
  <c r="D794" i="28"/>
  <c r="E794" i="28"/>
  <c r="F794" i="28"/>
  <c r="C795" i="28"/>
  <c r="D795" i="28"/>
  <c r="E795" i="28"/>
  <c r="F795" i="28"/>
  <c r="C796" i="28"/>
  <c r="D796" i="28"/>
  <c r="E796" i="28"/>
  <c r="F796" i="28"/>
  <c r="C797" i="28"/>
  <c r="D797" i="28"/>
  <c r="E797" i="28"/>
  <c r="F797" i="28"/>
  <c r="C798" i="28"/>
  <c r="D798" i="28"/>
  <c r="E798" i="28"/>
  <c r="F798" i="28"/>
  <c r="C799" i="28"/>
  <c r="D799" i="28"/>
  <c r="E799" i="28"/>
  <c r="F799" i="28"/>
  <c r="C800" i="28"/>
  <c r="D800" i="28"/>
  <c r="E800" i="28"/>
  <c r="F800" i="28"/>
  <c r="C801" i="28"/>
  <c r="D801" i="28"/>
  <c r="E801" i="28"/>
  <c r="F801" i="28"/>
  <c r="C802" i="28"/>
  <c r="D802" i="28"/>
  <c r="E802" i="28"/>
  <c r="F802" i="28"/>
  <c r="G802" i="28" s="1"/>
  <c r="C803" i="28"/>
  <c r="D803" i="28"/>
  <c r="E803" i="28"/>
  <c r="F803" i="28"/>
  <c r="C804" i="28"/>
  <c r="D804" i="28"/>
  <c r="E804" i="28"/>
  <c r="F804" i="28"/>
  <c r="C805" i="28"/>
  <c r="D805" i="28"/>
  <c r="E805" i="28"/>
  <c r="F805" i="28"/>
  <c r="C806" i="28"/>
  <c r="D806" i="28"/>
  <c r="E806" i="28"/>
  <c r="F806" i="28"/>
  <c r="C807" i="28"/>
  <c r="D807" i="28"/>
  <c r="E807" i="28"/>
  <c r="F807" i="28"/>
  <c r="C808" i="28"/>
  <c r="D808" i="28"/>
  <c r="E808" i="28"/>
  <c r="F808" i="28"/>
  <c r="C809" i="28"/>
  <c r="D809" i="28"/>
  <c r="E809" i="28"/>
  <c r="F809" i="28"/>
  <c r="C810" i="28"/>
  <c r="D810" i="28"/>
  <c r="E810" i="28"/>
  <c r="F810" i="28"/>
  <c r="C811" i="28"/>
  <c r="D811" i="28"/>
  <c r="E811" i="28"/>
  <c r="F811" i="28"/>
  <c r="C812" i="28"/>
  <c r="D812" i="28"/>
  <c r="E812" i="28"/>
  <c r="F812" i="28"/>
  <c r="C813" i="28"/>
  <c r="D813" i="28"/>
  <c r="E813" i="28"/>
  <c r="F813" i="28"/>
  <c r="G813" i="28" s="1"/>
  <c r="C814" i="28"/>
  <c r="D814" i="28"/>
  <c r="E814" i="28"/>
  <c r="F814" i="28"/>
  <c r="C815" i="28"/>
  <c r="D815" i="28"/>
  <c r="E815" i="28"/>
  <c r="F815" i="28"/>
  <c r="C816" i="28"/>
  <c r="D816" i="28"/>
  <c r="E816" i="28"/>
  <c r="F816" i="28"/>
  <c r="C817" i="28"/>
  <c r="D817" i="28"/>
  <c r="E817" i="28"/>
  <c r="F817" i="28"/>
  <c r="C818" i="28"/>
  <c r="D818" i="28"/>
  <c r="E818" i="28"/>
  <c r="F818" i="28"/>
  <c r="C819" i="28"/>
  <c r="D819" i="28"/>
  <c r="E819" i="28"/>
  <c r="F819" i="28"/>
  <c r="C820" i="28"/>
  <c r="D820" i="28"/>
  <c r="E820" i="28"/>
  <c r="F820" i="28"/>
  <c r="C821" i="28"/>
  <c r="D821" i="28"/>
  <c r="E821" i="28"/>
  <c r="F821" i="28"/>
  <c r="G821" i="28"/>
  <c r="C822" i="28"/>
  <c r="D822" i="28"/>
  <c r="E822" i="28"/>
  <c r="F822" i="28"/>
  <c r="G822" i="28" s="1"/>
  <c r="C823" i="28"/>
  <c r="D823" i="28"/>
  <c r="E823" i="28"/>
  <c r="F823" i="28"/>
  <c r="C824" i="28"/>
  <c r="D824" i="28"/>
  <c r="E824" i="28"/>
  <c r="F824" i="28"/>
  <c r="C825" i="28"/>
  <c r="D825" i="28"/>
  <c r="E825" i="28"/>
  <c r="F825" i="28"/>
  <c r="C826" i="28"/>
  <c r="D826" i="28"/>
  <c r="E826" i="28"/>
  <c r="F826" i="28"/>
  <c r="C827" i="28"/>
  <c r="D827" i="28"/>
  <c r="E827" i="28"/>
  <c r="F827" i="28"/>
  <c r="C828" i="28"/>
  <c r="D828" i="28"/>
  <c r="E828" i="28"/>
  <c r="F828" i="28"/>
  <c r="G828" i="28" s="1"/>
  <c r="C829" i="28"/>
  <c r="D829" i="28"/>
  <c r="E829" i="28"/>
  <c r="F829" i="28"/>
  <c r="G829" i="28" s="1"/>
  <c r="C830" i="28"/>
  <c r="D830" i="28"/>
  <c r="E830" i="28"/>
  <c r="F830" i="28"/>
  <c r="C831" i="28"/>
  <c r="D831" i="28"/>
  <c r="E831" i="28"/>
  <c r="F831" i="28"/>
  <c r="C832" i="28"/>
  <c r="D832" i="28"/>
  <c r="E832" i="28"/>
  <c r="F832" i="28"/>
  <c r="C833" i="28"/>
  <c r="D833" i="28"/>
  <c r="E833" i="28"/>
  <c r="F833" i="28"/>
  <c r="C834" i="28"/>
  <c r="D834" i="28"/>
  <c r="E834" i="28"/>
  <c r="F834" i="28"/>
  <c r="C835" i="28"/>
  <c r="D835" i="28"/>
  <c r="E835" i="28"/>
  <c r="F835" i="28"/>
  <c r="C836" i="28"/>
  <c r="D836" i="28"/>
  <c r="E836" i="28"/>
  <c r="F836" i="28"/>
  <c r="C837" i="28"/>
  <c r="D837" i="28"/>
  <c r="E837" i="28"/>
  <c r="F837" i="28"/>
  <c r="C838" i="28"/>
  <c r="D838" i="28"/>
  <c r="E838" i="28"/>
  <c r="F838" i="28"/>
  <c r="C839" i="28"/>
  <c r="D839" i="28"/>
  <c r="E839" i="28"/>
  <c r="F839" i="28"/>
  <c r="C840" i="28"/>
  <c r="D840" i="28"/>
  <c r="E840" i="28"/>
  <c r="F840" i="28"/>
  <c r="C841" i="28"/>
  <c r="D841" i="28"/>
  <c r="E841" i="28"/>
  <c r="F841" i="28"/>
  <c r="C842" i="28"/>
  <c r="D842" i="28"/>
  <c r="E842" i="28"/>
  <c r="F842" i="28"/>
  <c r="C843" i="28"/>
  <c r="D843" i="28"/>
  <c r="E843" i="28"/>
  <c r="F843" i="28"/>
  <c r="C844" i="28"/>
  <c r="D844" i="28"/>
  <c r="E844" i="28"/>
  <c r="F844" i="28"/>
  <c r="C845" i="28"/>
  <c r="D845" i="28"/>
  <c r="E845" i="28"/>
  <c r="F845" i="28"/>
  <c r="C846" i="28"/>
  <c r="D846" i="28"/>
  <c r="E846" i="28"/>
  <c r="F846" i="28"/>
  <c r="C847" i="28"/>
  <c r="D847" i="28"/>
  <c r="E847" i="28"/>
  <c r="F847" i="28"/>
  <c r="C848" i="28"/>
  <c r="D848" i="28"/>
  <c r="E848" i="28"/>
  <c r="F848" i="28"/>
  <c r="C849" i="28"/>
  <c r="D849" i="28"/>
  <c r="E849" i="28"/>
  <c r="F849" i="28"/>
  <c r="C850" i="28"/>
  <c r="D850" i="28"/>
  <c r="E850" i="28"/>
  <c r="F850" i="28"/>
  <c r="C851" i="28"/>
  <c r="D851" i="28"/>
  <c r="E851" i="28"/>
  <c r="F851" i="28"/>
  <c r="C852" i="28"/>
  <c r="D852" i="28"/>
  <c r="E852" i="28"/>
  <c r="F852" i="28"/>
  <c r="G852" i="28"/>
  <c r="C853" i="28"/>
  <c r="D853" i="28"/>
  <c r="E853" i="28"/>
  <c r="F853" i="28"/>
  <c r="C854" i="28"/>
  <c r="D854" i="28"/>
  <c r="E854" i="28"/>
  <c r="F854" i="28"/>
  <c r="C855" i="28"/>
  <c r="D855" i="28"/>
  <c r="E855" i="28"/>
  <c r="F855" i="28"/>
  <c r="C856" i="28"/>
  <c r="D856" i="28"/>
  <c r="E856" i="28"/>
  <c r="F856" i="28"/>
  <c r="C857" i="28"/>
  <c r="D857" i="28"/>
  <c r="E857" i="28"/>
  <c r="F857" i="28"/>
  <c r="C858" i="28"/>
  <c r="D858" i="28"/>
  <c r="E858" i="28"/>
  <c r="F858" i="28"/>
  <c r="C859" i="28"/>
  <c r="D859" i="28"/>
  <c r="E859" i="28"/>
  <c r="F859" i="28"/>
  <c r="C860" i="28"/>
  <c r="D860" i="28"/>
  <c r="E860" i="28"/>
  <c r="F860" i="28"/>
  <c r="C861" i="28"/>
  <c r="D861" i="28"/>
  <c r="E861" i="28"/>
  <c r="F861" i="28"/>
  <c r="C862" i="28"/>
  <c r="D862" i="28"/>
  <c r="E862" i="28"/>
  <c r="F862" i="28"/>
  <c r="C863" i="28"/>
  <c r="D863" i="28"/>
  <c r="E863" i="28"/>
  <c r="F863" i="28"/>
  <c r="C864" i="28"/>
  <c r="D864" i="28"/>
  <c r="E864" i="28"/>
  <c r="F864" i="28"/>
  <c r="C865" i="28"/>
  <c r="D865" i="28"/>
  <c r="E865" i="28"/>
  <c r="F865" i="28"/>
  <c r="C866" i="28"/>
  <c r="D866" i="28"/>
  <c r="E866" i="28"/>
  <c r="F866" i="28"/>
  <c r="C867" i="28"/>
  <c r="D867" i="28"/>
  <c r="E867" i="28"/>
  <c r="F867" i="28"/>
  <c r="C868" i="28"/>
  <c r="D868" i="28"/>
  <c r="E868" i="28"/>
  <c r="F868" i="28"/>
  <c r="C869" i="28"/>
  <c r="D869" i="28"/>
  <c r="E869" i="28"/>
  <c r="F869" i="28"/>
  <c r="C870" i="28"/>
  <c r="D870" i="28"/>
  <c r="E870" i="28"/>
  <c r="F870" i="28"/>
  <c r="C871" i="28"/>
  <c r="D871" i="28"/>
  <c r="E871" i="28"/>
  <c r="F871" i="28"/>
  <c r="C872" i="28"/>
  <c r="D872" i="28"/>
  <c r="E872" i="28"/>
  <c r="F872" i="28"/>
  <c r="C873" i="28"/>
  <c r="D873" i="28"/>
  <c r="E873" i="28"/>
  <c r="F873" i="28"/>
  <c r="C874" i="28"/>
  <c r="D874" i="28"/>
  <c r="E874" i="28"/>
  <c r="F874" i="28"/>
  <c r="G874" i="28"/>
  <c r="C875" i="28"/>
  <c r="D875" i="28"/>
  <c r="E875" i="28"/>
  <c r="F875" i="28"/>
  <c r="C876" i="28"/>
  <c r="D876" i="28"/>
  <c r="E876" i="28"/>
  <c r="F876" i="28"/>
  <c r="C877" i="28"/>
  <c r="D877" i="28"/>
  <c r="E877" i="28"/>
  <c r="F877" i="28"/>
  <c r="C878" i="28"/>
  <c r="D878" i="28"/>
  <c r="E878" i="28"/>
  <c r="F878" i="28"/>
  <c r="C879" i="28"/>
  <c r="D879" i="28"/>
  <c r="E879" i="28"/>
  <c r="F879" i="28"/>
  <c r="C880" i="28"/>
  <c r="D880" i="28"/>
  <c r="E880" i="28"/>
  <c r="F880" i="28"/>
  <c r="C881" i="28"/>
  <c r="D881" i="28"/>
  <c r="E881" i="28"/>
  <c r="F881" i="28"/>
  <c r="G881" i="28"/>
  <c r="C882" i="28"/>
  <c r="D882" i="28"/>
  <c r="E882" i="28"/>
  <c r="F882" i="28"/>
  <c r="G882" i="28" s="1"/>
  <c r="C883" i="28"/>
  <c r="D883" i="28"/>
  <c r="E883" i="28"/>
  <c r="F883" i="28"/>
  <c r="C884" i="28"/>
  <c r="D884" i="28"/>
  <c r="E884" i="28"/>
  <c r="F884" i="28"/>
  <c r="C885" i="28"/>
  <c r="D885" i="28"/>
  <c r="E885" i="28"/>
  <c r="F885" i="28"/>
  <c r="C886" i="28"/>
  <c r="D886" i="28"/>
  <c r="E886" i="28"/>
  <c r="F886" i="28"/>
  <c r="C887" i="28"/>
  <c r="D887" i="28"/>
  <c r="E887" i="28"/>
  <c r="F887" i="28"/>
  <c r="C888" i="28"/>
  <c r="D888" i="28"/>
  <c r="E888" i="28"/>
  <c r="F888" i="28"/>
  <c r="C889" i="28"/>
  <c r="D889" i="28"/>
  <c r="E889" i="28"/>
  <c r="F889" i="28"/>
  <c r="C890" i="28"/>
  <c r="D890" i="28"/>
  <c r="E890" i="28"/>
  <c r="F890" i="28"/>
  <c r="C891" i="28"/>
  <c r="D891" i="28"/>
  <c r="E891" i="28"/>
  <c r="F891" i="28"/>
  <c r="G891" i="28" s="1"/>
  <c r="C892" i="28"/>
  <c r="D892" i="28"/>
  <c r="E892" i="28"/>
  <c r="F892" i="28"/>
  <c r="C893" i="28"/>
  <c r="D893" i="28"/>
  <c r="E893" i="28"/>
  <c r="F893" i="28"/>
  <c r="C894" i="28"/>
  <c r="D894" i="28"/>
  <c r="E894" i="28"/>
  <c r="F894" i="28"/>
  <c r="C895" i="28"/>
  <c r="D895" i="28"/>
  <c r="E895" i="28"/>
  <c r="F895" i="28"/>
  <c r="C896" i="28"/>
  <c r="D896" i="28"/>
  <c r="E896" i="28"/>
  <c r="F896" i="28"/>
  <c r="C897" i="28"/>
  <c r="D897" i="28"/>
  <c r="E897" i="28"/>
  <c r="F897" i="28"/>
  <c r="C898" i="28"/>
  <c r="D898" i="28"/>
  <c r="E898" i="28"/>
  <c r="F898" i="28"/>
  <c r="C899" i="28"/>
  <c r="D899" i="28"/>
  <c r="E899" i="28"/>
  <c r="F899" i="28"/>
  <c r="C900" i="28"/>
  <c r="D900" i="28"/>
  <c r="E900" i="28"/>
  <c r="F900" i="28"/>
  <c r="C901" i="28"/>
  <c r="D901" i="28"/>
  <c r="E901" i="28"/>
  <c r="F901" i="28"/>
  <c r="C902" i="28"/>
  <c r="D902" i="28"/>
  <c r="E902" i="28"/>
  <c r="F902" i="28"/>
  <c r="C903" i="28"/>
  <c r="D903" i="28"/>
  <c r="E903" i="28"/>
  <c r="F903" i="28"/>
  <c r="C904" i="28"/>
  <c r="D904" i="28"/>
  <c r="E904" i="28"/>
  <c r="F904" i="28"/>
  <c r="C905" i="28"/>
  <c r="D905" i="28"/>
  <c r="E905" i="28"/>
  <c r="F905" i="28"/>
  <c r="C906" i="28"/>
  <c r="D906" i="28"/>
  <c r="E906" i="28"/>
  <c r="F906" i="28"/>
  <c r="C907" i="28"/>
  <c r="D907" i="28"/>
  <c r="E907" i="28"/>
  <c r="F907" i="28"/>
  <c r="C908" i="28"/>
  <c r="D908" i="28"/>
  <c r="E908" i="28"/>
  <c r="F908" i="28"/>
  <c r="C909" i="28"/>
  <c r="D909" i="28"/>
  <c r="E909" i="28"/>
  <c r="F909" i="28"/>
  <c r="C910" i="28"/>
  <c r="D910" i="28"/>
  <c r="E910" i="28"/>
  <c r="F910" i="28"/>
  <c r="C911" i="28"/>
  <c r="D911" i="28"/>
  <c r="E911" i="28"/>
  <c r="F911" i="28"/>
  <c r="C912" i="28"/>
  <c r="D912" i="28"/>
  <c r="E912" i="28"/>
  <c r="F912" i="28"/>
  <c r="C913" i="28"/>
  <c r="D913" i="28"/>
  <c r="E913" i="28"/>
  <c r="F913" i="28"/>
  <c r="C914" i="28"/>
  <c r="D914" i="28"/>
  <c r="E914" i="28"/>
  <c r="F914" i="28"/>
  <c r="C915" i="28"/>
  <c r="D915" i="28"/>
  <c r="E915" i="28"/>
  <c r="F915" i="28"/>
  <c r="C916" i="28"/>
  <c r="D916" i="28"/>
  <c r="E916" i="28"/>
  <c r="F916" i="28"/>
  <c r="C917" i="28"/>
  <c r="D917" i="28"/>
  <c r="E917" i="28"/>
  <c r="F917" i="28"/>
  <c r="G917" i="28"/>
  <c r="C918" i="28"/>
  <c r="D918" i="28"/>
  <c r="E918" i="28"/>
  <c r="F918" i="28"/>
  <c r="C919" i="28"/>
  <c r="D919" i="28"/>
  <c r="E919" i="28"/>
  <c r="F919" i="28"/>
  <c r="C920" i="28"/>
  <c r="D920" i="28"/>
  <c r="E920" i="28"/>
  <c r="F920" i="28"/>
  <c r="C921" i="28"/>
  <c r="D921" i="28"/>
  <c r="E921" i="28"/>
  <c r="F921" i="28"/>
  <c r="C922" i="28"/>
  <c r="D922" i="28"/>
  <c r="E922" i="28"/>
  <c r="F922" i="28"/>
  <c r="C923" i="28"/>
  <c r="D923" i="28"/>
  <c r="E923" i="28"/>
  <c r="F923" i="28"/>
  <c r="C924" i="28"/>
  <c r="D924" i="28"/>
  <c r="E924" i="28"/>
  <c r="F924" i="28"/>
  <c r="C925" i="28"/>
  <c r="D925" i="28"/>
  <c r="E925" i="28"/>
  <c r="F925" i="28"/>
  <c r="C926" i="28"/>
  <c r="D926" i="28"/>
  <c r="E926" i="28"/>
  <c r="F926" i="28"/>
  <c r="C927" i="28"/>
  <c r="D927" i="28"/>
  <c r="E927" i="28"/>
  <c r="F927" i="28"/>
  <c r="C928" i="28"/>
  <c r="D928" i="28"/>
  <c r="E928" i="28"/>
  <c r="F928" i="28"/>
  <c r="C929" i="28"/>
  <c r="D929" i="28"/>
  <c r="E929" i="28"/>
  <c r="F929" i="28"/>
  <c r="G929" i="28"/>
  <c r="C930" i="28"/>
  <c r="D930" i="28"/>
  <c r="E930" i="28"/>
  <c r="F930" i="28"/>
  <c r="G930" i="28" s="1"/>
  <c r="C931" i="28"/>
  <c r="D931" i="28"/>
  <c r="E931" i="28"/>
  <c r="F931" i="28"/>
  <c r="C932" i="28"/>
  <c r="D932" i="28"/>
  <c r="E932" i="28"/>
  <c r="F932" i="28"/>
  <c r="C933" i="28"/>
  <c r="D933" i="28"/>
  <c r="E933" i="28"/>
  <c r="F933" i="28"/>
  <c r="C934" i="28"/>
  <c r="D934" i="28"/>
  <c r="E934" i="28"/>
  <c r="F934" i="28"/>
  <c r="C935" i="28"/>
  <c r="D935" i="28"/>
  <c r="E935" i="28"/>
  <c r="F935" i="28"/>
  <c r="C936" i="28"/>
  <c r="D936" i="28"/>
  <c r="E936" i="28"/>
  <c r="F936" i="28"/>
  <c r="C937" i="28"/>
  <c r="D937" i="28"/>
  <c r="E937" i="28"/>
  <c r="F937" i="28"/>
  <c r="G937" i="28" s="1"/>
  <c r="C938" i="28"/>
  <c r="D938" i="28"/>
  <c r="E938" i="28"/>
  <c r="F938" i="28"/>
  <c r="C939" i="28"/>
  <c r="D939" i="28"/>
  <c r="E939" i="28"/>
  <c r="F939" i="28"/>
  <c r="C940" i="28"/>
  <c r="D940" i="28"/>
  <c r="E940" i="28"/>
  <c r="F940" i="28"/>
  <c r="C941" i="28"/>
  <c r="D941" i="28"/>
  <c r="E941" i="28"/>
  <c r="F941" i="28"/>
  <c r="C942" i="28"/>
  <c r="D942" i="28"/>
  <c r="E942" i="28"/>
  <c r="F942" i="28"/>
  <c r="C943" i="28"/>
  <c r="D943" i="28"/>
  <c r="E943" i="28"/>
  <c r="F943" i="28"/>
  <c r="C944" i="28"/>
  <c r="D944" i="28"/>
  <c r="E944" i="28"/>
  <c r="F944" i="28"/>
  <c r="C945" i="28"/>
  <c r="D945" i="28"/>
  <c r="E945" i="28"/>
  <c r="F945" i="28"/>
  <c r="C946" i="28"/>
  <c r="D946" i="28"/>
  <c r="E946" i="28"/>
  <c r="F946" i="28"/>
  <c r="G946" i="28" s="1"/>
  <c r="C947" i="28"/>
  <c r="D947" i="28"/>
  <c r="E947" i="28"/>
  <c r="F947" i="28"/>
  <c r="C948" i="28"/>
  <c r="D948" i="28"/>
  <c r="E948" i="28"/>
  <c r="F948" i="28"/>
  <c r="C949" i="28"/>
  <c r="D949" i="28"/>
  <c r="E949" i="28"/>
  <c r="F949" i="28"/>
  <c r="C950" i="28"/>
  <c r="D950" i="28"/>
  <c r="E950" i="28"/>
  <c r="F950" i="28"/>
  <c r="C951" i="28"/>
  <c r="D951" i="28"/>
  <c r="E951" i="28"/>
  <c r="F951" i="28"/>
  <c r="C952" i="28"/>
  <c r="D952" i="28"/>
  <c r="E952" i="28"/>
  <c r="F952" i="28"/>
  <c r="C953" i="28"/>
  <c r="D953" i="28"/>
  <c r="E953" i="28"/>
  <c r="F953" i="28"/>
  <c r="C954" i="28"/>
  <c r="D954" i="28"/>
  <c r="E954" i="28"/>
  <c r="F954" i="28"/>
  <c r="C955" i="28"/>
  <c r="D955" i="28"/>
  <c r="E955" i="28"/>
  <c r="F955" i="28"/>
  <c r="C956" i="28"/>
  <c r="D956" i="28"/>
  <c r="E956" i="28"/>
  <c r="F956" i="28"/>
  <c r="C957" i="28"/>
  <c r="D957" i="28"/>
  <c r="E957" i="28"/>
  <c r="F957" i="28"/>
  <c r="C958" i="28"/>
  <c r="D958" i="28"/>
  <c r="E958" i="28"/>
  <c r="F958" i="28"/>
  <c r="C959" i="28"/>
  <c r="D959" i="28"/>
  <c r="E959" i="28"/>
  <c r="F959" i="28"/>
  <c r="C960" i="28"/>
  <c r="D960" i="28"/>
  <c r="E960" i="28"/>
  <c r="F960" i="28"/>
  <c r="C961" i="28"/>
  <c r="D961" i="28"/>
  <c r="E961" i="28"/>
  <c r="F961" i="28"/>
  <c r="C962" i="28"/>
  <c r="D962" i="28"/>
  <c r="E962" i="28"/>
  <c r="F962" i="28"/>
  <c r="C963" i="28"/>
  <c r="D963" i="28"/>
  <c r="E963" i="28"/>
  <c r="F963" i="28"/>
  <c r="C964" i="28"/>
  <c r="D964" i="28"/>
  <c r="E964" i="28"/>
  <c r="F964" i="28"/>
  <c r="C965" i="28"/>
  <c r="D965" i="28"/>
  <c r="E965" i="28"/>
  <c r="F965" i="28"/>
  <c r="C966" i="28"/>
  <c r="D966" i="28"/>
  <c r="E966" i="28"/>
  <c r="F966" i="28"/>
  <c r="C967" i="28"/>
  <c r="D967" i="28"/>
  <c r="E967" i="28"/>
  <c r="F967" i="28"/>
  <c r="C968" i="28"/>
  <c r="D968" i="28"/>
  <c r="E968" i="28"/>
  <c r="F968" i="28"/>
  <c r="C969" i="28"/>
  <c r="D969" i="28"/>
  <c r="E969" i="28"/>
  <c r="F969" i="28"/>
  <c r="G969" i="28" s="1"/>
  <c r="C970" i="28"/>
  <c r="D970" i="28"/>
  <c r="E970" i="28"/>
  <c r="F970" i="28"/>
  <c r="C971" i="28"/>
  <c r="D971" i="28"/>
  <c r="E971" i="28"/>
  <c r="F971" i="28"/>
  <c r="C972" i="28"/>
  <c r="D972" i="28"/>
  <c r="E972" i="28"/>
  <c r="F972" i="28"/>
  <c r="C973" i="28"/>
  <c r="D973" i="28"/>
  <c r="E973" i="28"/>
  <c r="F973" i="28"/>
  <c r="C974" i="28"/>
  <c r="D974" i="28"/>
  <c r="E974" i="28"/>
  <c r="F974" i="28"/>
  <c r="C975" i="28"/>
  <c r="D975" i="28"/>
  <c r="E975" i="28"/>
  <c r="F975" i="28"/>
  <c r="C976" i="28"/>
  <c r="D976" i="28"/>
  <c r="E976" i="28"/>
  <c r="F976" i="28"/>
  <c r="C977" i="28"/>
  <c r="D977" i="28"/>
  <c r="E977" i="28"/>
  <c r="F977" i="28"/>
  <c r="G977" i="28"/>
  <c r="C978" i="28"/>
  <c r="D978" i="28"/>
  <c r="E978" i="28"/>
  <c r="F978" i="28"/>
  <c r="C979" i="28"/>
  <c r="D979" i="28"/>
  <c r="E979" i="28"/>
  <c r="F979" i="28"/>
  <c r="C980" i="28"/>
  <c r="D980" i="28"/>
  <c r="E980" i="28"/>
  <c r="F980" i="28"/>
  <c r="C981" i="28"/>
  <c r="D981" i="28"/>
  <c r="E981" i="28"/>
  <c r="F981" i="28"/>
  <c r="C982" i="28"/>
  <c r="D982" i="28"/>
  <c r="E982" i="28"/>
  <c r="F982" i="28"/>
  <c r="C983" i="28"/>
  <c r="D983" i="28"/>
  <c r="E983" i="28"/>
  <c r="F983" i="28"/>
  <c r="G983" i="28" s="1"/>
  <c r="C984" i="28"/>
  <c r="D984" i="28"/>
  <c r="E984" i="28"/>
  <c r="F984" i="28"/>
  <c r="C985" i="28"/>
  <c r="D985" i="28"/>
  <c r="E985" i="28"/>
  <c r="F985" i="28"/>
  <c r="C986" i="28"/>
  <c r="D986" i="28"/>
  <c r="E986" i="28"/>
  <c r="F986" i="28"/>
  <c r="C987" i="28"/>
  <c r="D987" i="28"/>
  <c r="E987" i="28"/>
  <c r="F987" i="28"/>
  <c r="C988" i="28"/>
  <c r="D988" i="28"/>
  <c r="E988" i="28"/>
  <c r="F988" i="28"/>
  <c r="C989" i="28"/>
  <c r="D989" i="28"/>
  <c r="E989" i="28"/>
  <c r="F989" i="28"/>
  <c r="C990" i="28"/>
  <c r="D990" i="28"/>
  <c r="E990" i="28"/>
  <c r="F990" i="28"/>
  <c r="C991" i="28"/>
  <c r="D991" i="28"/>
  <c r="E991" i="28"/>
  <c r="F991" i="28"/>
  <c r="C992" i="28"/>
  <c r="D992" i="28"/>
  <c r="E992" i="28"/>
  <c r="F992" i="28"/>
  <c r="C993" i="28"/>
  <c r="D993" i="28"/>
  <c r="E993" i="28"/>
  <c r="F993" i="28"/>
  <c r="C994" i="28"/>
  <c r="D994" i="28"/>
  <c r="E994" i="28"/>
  <c r="F994" i="28"/>
  <c r="C995" i="28"/>
  <c r="D995" i="28"/>
  <c r="E995" i="28"/>
  <c r="F995" i="28"/>
  <c r="C996" i="28"/>
  <c r="D996" i="28"/>
  <c r="E996" i="28"/>
  <c r="F996" i="28"/>
  <c r="C997" i="28"/>
  <c r="D997" i="28"/>
  <c r="E997" i="28"/>
  <c r="F997" i="28"/>
  <c r="C998" i="28"/>
  <c r="D998" i="28"/>
  <c r="E998" i="28"/>
  <c r="F998" i="28"/>
  <c r="C999" i="28"/>
  <c r="D999" i="28"/>
  <c r="E999" i="28"/>
  <c r="F999" i="28"/>
  <c r="C1000" i="28"/>
  <c r="D1000" i="28"/>
  <c r="E1000" i="28"/>
  <c r="F1000" i="28"/>
  <c r="C1001" i="28"/>
  <c r="D1001" i="28"/>
  <c r="E1001" i="28"/>
  <c r="F1001" i="28"/>
  <c r="C1002" i="28"/>
  <c r="D1002" i="28"/>
  <c r="E1002" i="28"/>
  <c r="F1002" i="28"/>
  <c r="C1003" i="28"/>
  <c r="D1003" i="28"/>
  <c r="E1003" i="28"/>
  <c r="F1003" i="28"/>
  <c r="C1004" i="28"/>
  <c r="D1004" i="28"/>
  <c r="E1004" i="28"/>
  <c r="F1004" i="28"/>
  <c r="C1005" i="28"/>
  <c r="D1005" i="28"/>
  <c r="E1005" i="28"/>
  <c r="F1005" i="28"/>
  <c r="C1006" i="28"/>
  <c r="D1006" i="28"/>
  <c r="E1006" i="28"/>
  <c r="F1006" i="28"/>
  <c r="C1007" i="28"/>
  <c r="D1007" i="28"/>
  <c r="E1007" i="28"/>
  <c r="F1007" i="28"/>
  <c r="C1008" i="28"/>
  <c r="D1008" i="28"/>
  <c r="E1008" i="28"/>
  <c r="F1008" i="28"/>
  <c r="C1009" i="28"/>
  <c r="D1009" i="28"/>
  <c r="E1009" i="28"/>
  <c r="F1009" i="28"/>
  <c r="C1010" i="28"/>
  <c r="D1010" i="28"/>
  <c r="E1010" i="28"/>
  <c r="F1010" i="28"/>
  <c r="C1011" i="28"/>
  <c r="D1011" i="28"/>
  <c r="E1011" i="28"/>
  <c r="F1011" i="28"/>
  <c r="C1012" i="28"/>
  <c r="D1012" i="28"/>
  <c r="E1012" i="28"/>
  <c r="F1012" i="28"/>
  <c r="C1013" i="28"/>
  <c r="D1013" i="28"/>
  <c r="E1013" i="28"/>
  <c r="F1013" i="28"/>
  <c r="C1014" i="28"/>
  <c r="D1014" i="28"/>
  <c r="E1014" i="28"/>
  <c r="F1014" i="28"/>
  <c r="C1015" i="28"/>
  <c r="D1015" i="28"/>
  <c r="E1015" i="28"/>
  <c r="F1015" i="28"/>
  <c r="C1016" i="28"/>
  <c r="D1016" i="28"/>
  <c r="E1016" i="28"/>
  <c r="F1016" i="28"/>
  <c r="C1017" i="28"/>
  <c r="D1017" i="28"/>
  <c r="E1017" i="28"/>
  <c r="F1017" i="28"/>
  <c r="C1018" i="28"/>
  <c r="D1018" i="28"/>
  <c r="E1018" i="28"/>
  <c r="F1018" i="28"/>
  <c r="C1019" i="28"/>
  <c r="D1019" i="28"/>
  <c r="E1019" i="28"/>
  <c r="F1019" i="28"/>
  <c r="C1020" i="28"/>
  <c r="D1020" i="28"/>
  <c r="E1020" i="28"/>
  <c r="F1020" i="28"/>
  <c r="C1021" i="28"/>
  <c r="D1021" i="28"/>
  <c r="E1021" i="28"/>
  <c r="F1021" i="28"/>
  <c r="C1022" i="28"/>
  <c r="D1022" i="28"/>
  <c r="E1022" i="28"/>
  <c r="F1022" i="28"/>
  <c r="C1023" i="28"/>
  <c r="D1023" i="28"/>
  <c r="E1023" i="28"/>
  <c r="F1023" i="28"/>
  <c r="C1024" i="28"/>
  <c r="D1024" i="28"/>
  <c r="E1024" i="28"/>
  <c r="F1024" i="28"/>
  <c r="C1025" i="28"/>
  <c r="D1025" i="28"/>
  <c r="E1025" i="28"/>
  <c r="F1025" i="28"/>
  <c r="C1026" i="28"/>
  <c r="D1026" i="28"/>
  <c r="E1026" i="28"/>
  <c r="F1026" i="28"/>
  <c r="C1027" i="28"/>
  <c r="D1027" i="28"/>
  <c r="E1027" i="28"/>
  <c r="F1027" i="28"/>
  <c r="C1028" i="28"/>
  <c r="D1028" i="28"/>
  <c r="E1028" i="28"/>
  <c r="F1028" i="28"/>
  <c r="G1028" i="28"/>
  <c r="C1029" i="28"/>
  <c r="D1029" i="28"/>
  <c r="E1029" i="28"/>
  <c r="F1029" i="28"/>
  <c r="C1030" i="28"/>
  <c r="D1030" i="28"/>
  <c r="E1030" i="28"/>
  <c r="F1030" i="28"/>
  <c r="C1031" i="28"/>
  <c r="D1031" i="28"/>
  <c r="E1031" i="28"/>
  <c r="F1031" i="28"/>
  <c r="C1032" i="28"/>
  <c r="D1032" i="28"/>
  <c r="E1032" i="28"/>
  <c r="F1032" i="28"/>
  <c r="C1033" i="28"/>
  <c r="D1033" i="28"/>
  <c r="E1033" i="28"/>
  <c r="F1033" i="28"/>
  <c r="C1034" i="28"/>
  <c r="D1034" i="28"/>
  <c r="E1034" i="28"/>
  <c r="F1034" i="28"/>
  <c r="C1035" i="28"/>
  <c r="D1035" i="28"/>
  <c r="E1035" i="28"/>
  <c r="F1035" i="28"/>
  <c r="C1036" i="28"/>
  <c r="D1036" i="28"/>
  <c r="E1036" i="28"/>
  <c r="F1036" i="28"/>
  <c r="C1037" i="28"/>
  <c r="D1037" i="28"/>
  <c r="E1037" i="28"/>
  <c r="F1037" i="28"/>
  <c r="C1038" i="28"/>
  <c r="D1038" i="28"/>
  <c r="E1038" i="28"/>
  <c r="F1038" i="28"/>
  <c r="G1038" i="28" s="1"/>
  <c r="C1039" i="28"/>
  <c r="D1039" i="28"/>
  <c r="E1039" i="28"/>
  <c r="F1039" i="28"/>
  <c r="C1040" i="28"/>
  <c r="D1040" i="28"/>
  <c r="E1040" i="28"/>
  <c r="F1040" i="28"/>
  <c r="C1041" i="28"/>
  <c r="D1041" i="28"/>
  <c r="E1041" i="28"/>
  <c r="F1041" i="28"/>
  <c r="G1041" i="28" s="1"/>
  <c r="C1042" i="28"/>
  <c r="D1042" i="28"/>
  <c r="E1042" i="28"/>
  <c r="F1042" i="28"/>
  <c r="C1043" i="28"/>
  <c r="D1043" i="28"/>
  <c r="E1043" i="28"/>
  <c r="F1043" i="28"/>
  <c r="C1044" i="28"/>
  <c r="D1044" i="28"/>
  <c r="E1044" i="28"/>
  <c r="F1044" i="28"/>
  <c r="C1045" i="28"/>
  <c r="D1045" i="28"/>
  <c r="E1045" i="28"/>
  <c r="F1045" i="28"/>
  <c r="C1046" i="28"/>
  <c r="D1046" i="28"/>
  <c r="E1046" i="28"/>
  <c r="F1046" i="28"/>
  <c r="C1047" i="28"/>
  <c r="D1047" i="28"/>
  <c r="E1047" i="28"/>
  <c r="F1047" i="28"/>
  <c r="C1048" i="28"/>
  <c r="D1048" i="28"/>
  <c r="E1048" i="28"/>
  <c r="F1048" i="28"/>
  <c r="C1049" i="28"/>
  <c r="D1049" i="28"/>
  <c r="E1049" i="28"/>
  <c r="F1049" i="28"/>
  <c r="C1050" i="28"/>
  <c r="D1050" i="28"/>
  <c r="E1050" i="28"/>
  <c r="F1050" i="28"/>
  <c r="C1051" i="28"/>
  <c r="D1051" i="28"/>
  <c r="E1051" i="28"/>
  <c r="F1051" i="28"/>
  <c r="C1052" i="28"/>
  <c r="D1052" i="28"/>
  <c r="E1052" i="28"/>
  <c r="F1052" i="28"/>
  <c r="C1053" i="28"/>
  <c r="D1053" i="28"/>
  <c r="E1053" i="28"/>
  <c r="F1053" i="28"/>
  <c r="G1053" i="28" s="1"/>
  <c r="C1054" i="28"/>
  <c r="D1054" i="28"/>
  <c r="E1054" i="28"/>
  <c r="F1054" i="28"/>
  <c r="C1055" i="28"/>
  <c r="D1055" i="28"/>
  <c r="E1055" i="28"/>
  <c r="F1055" i="28"/>
  <c r="C1056" i="28"/>
  <c r="D1056" i="28"/>
  <c r="E1056" i="28"/>
  <c r="F1056" i="28"/>
  <c r="C1057" i="28"/>
  <c r="D1057" i="28"/>
  <c r="E1057" i="28"/>
  <c r="F1057" i="28"/>
  <c r="C1058" i="28"/>
  <c r="D1058" i="28"/>
  <c r="E1058" i="28"/>
  <c r="F1058" i="28"/>
  <c r="C1059" i="28"/>
  <c r="D1059" i="28"/>
  <c r="E1059" i="28"/>
  <c r="F1059" i="28"/>
  <c r="C1060" i="28"/>
  <c r="D1060" i="28"/>
  <c r="E1060" i="28"/>
  <c r="F1060" i="28"/>
  <c r="C1061" i="28"/>
  <c r="D1061" i="28"/>
  <c r="E1061" i="28"/>
  <c r="F1061" i="28"/>
  <c r="C1062" i="28"/>
  <c r="D1062" i="28"/>
  <c r="E1062" i="28"/>
  <c r="F1062" i="28"/>
  <c r="C1063" i="28"/>
  <c r="D1063" i="28"/>
  <c r="E1063" i="28"/>
  <c r="F1063" i="28"/>
  <c r="C1064" i="28"/>
  <c r="D1064" i="28"/>
  <c r="E1064" i="28"/>
  <c r="F1064" i="28"/>
  <c r="C1065" i="28"/>
  <c r="D1065" i="28"/>
  <c r="E1065" i="28"/>
  <c r="F1065" i="28"/>
  <c r="C1066" i="28"/>
  <c r="D1066" i="28"/>
  <c r="E1066" i="28"/>
  <c r="F1066" i="28"/>
  <c r="C1067" i="28"/>
  <c r="D1067" i="28"/>
  <c r="E1067" i="28"/>
  <c r="F1067" i="28"/>
  <c r="C1068" i="28"/>
  <c r="D1068" i="28"/>
  <c r="E1068" i="28"/>
  <c r="F1068" i="28"/>
  <c r="C1069" i="28"/>
  <c r="D1069" i="28"/>
  <c r="E1069" i="28"/>
  <c r="F1069" i="28"/>
  <c r="C1070" i="28"/>
  <c r="D1070" i="28"/>
  <c r="E1070" i="28"/>
  <c r="F1070" i="28"/>
  <c r="C1071" i="28"/>
  <c r="D1071" i="28"/>
  <c r="E1071" i="28"/>
  <c r="F1071" i="28"/>
  <c r="C1072" i="28"/>
  <c r="D1072" i="28"/>
  <c r="E1072" i="28"/>
  <c r="F1072" i="28"/>
  <c r="C1073" i="28"/>
  <c r="D1073" i="28"/>
  <c r="E1073" i="28"/>
  <c r="F1073" i="28"/>
  <c r="C1074" i="28"/>
  <c r="D1074" i="28"/>
  <c r="E1074" i="28"/>
  <c r="F1074" i="28"/>
  <c r="C1075" i="28"/>
  <c r="D1075" i="28"/>
  <c r="E1075" i="28"/>
  <c r="F1075" i="28"/>
  <c r="C1076" i="28"/>
  <c r="D1076" i="28"/>
  <c r="E1076" i="28"/>
  <c r="F1076" i="28"/>
  <c r="C1077" i="28"/>
  <c r="D1077" i="28"/>
  <c r="E1077" i="28"/>
  <c r="F1077" i="28"/>
  <c r="C1078" i="28"/>
  <c r="D1078" i="28"/>
  <c r="E1078" i="28"/>
  <c r="F1078" i="28"/>
  <c r="G1078" i="28" s="1"/>
  <c r="C1079" i="28"/>
  <c r="D1079" i="28"/>
  <c r="E1079" i="28"/>
  <c r="F1079" i="28"/>
  <c r="C1080" i="28"/>
  <c r="D1080" i="28"/>
  <c r="E1080" i="28"/>
  <c r="F1080" i="28"/>
  <c r="C1081" i="28"/>
  <c r="D1081" i="28"/>
  <c r="E1081" i="28"/>
  <c r="F1081" i="28"/>
  <c r="C1082" i="28"/>
  <c r="D1082" i="28"/>
  <c r="E1082" i="28"/>
  <c r="F1082" i="28"/>
  <c r="C1083" i="28"/>
  <c r="D1083" i="28"/>
  <c r="E1083" i="28"/>
  <c r="F1083" i="28"/>
  <c r="C1084" i="28"/>
  <c r="D1084" i="28"/>
  <c r="E1084" i="28"/>
  <c r="F1084" i="28"/>
  <c r="C1085" i="28"/>
  <c r="D1085" i="28"/>
  <c r="E1085" i="28"/>
  <c r="F1085" i="28"/>
  <c r="C1086" i="28"/>
  <c r="D1086" i="28"/>
  <c r="E1086" i="28"/>
  <c r="F1086" i="28"/>
  <c r="G1086" i="28" s="1"/>
  <c r="C1087" i="28"/>
  <c r="D1087" i="28"/>
  <c r="E1087" i="28"/>
  <c r="F1087" i="28"/>
  <c r="C1088" i="28"/>
  <c r="D1088" i="28"/>
  <c r="E1088" i="28"/>
  <c r="F1088" i="28"/>
  <c r="C1089" i="28"/>
  <c r="D1089" i="28"/>
  <c r="E1089" i="28"/>
  <c r="F1089" i="28"/>
  <c r="G1089" i="28" s="1"/>
  <c r="C1090" i="28"/>
  <c r="D1090" i="28"/>
  <c r="E1090" i="28"/>
  <c r="F1090" i="28"/>
  <c r="C1091" i="28"/>
  <c r="D1091" i="28"/>
  <c r="E1091" i="28"/>
  <c r="F1091" i="28"/>
  <c r="C1092" i="28"/>
  <c r="D1092" i="28"/>
  <c r="E1092" i="28"/>
  <c r="F1092" i="28"/>
  <c r="C1093" i="28"/>
  <c r="D1093" i="28"/>
  <c r="E1093" i="28"/>
  <c r="F1093" i="28"/>
  <c r="C1094" i="28"/>
  <c r="D1094" i="28"/>
  <c r="E1094" i="28"/>
  <c r="F1094" i="28"/>
  <c r="C1095" i="28"/>
  <c r="D1095" i="28"/>
  <c r="E1095" i="28"/>
  <c r="F1095" i="28"/>
  <c r="C1096" i="28"/>
  <c r="D1096" i="28"/>
  <c r="E1096" i="28"/>
  <c r="F1096" i="28"/>
  <c r="C1097" i="28"/>
  <c r="D1097" i="28"/>
  <c r="E1097" i="28"/>
  <c r="F1097" i="28"/>
  <c r="C1098" i="28"/>
  <c r="D1098" i="28"/>
  <c r="E1098" i="28"/>
  <c r="F1098" i="28"/>
  <c r="C1099" i="28"/>
  <c r="D1099" i="28"/>
  <c r="E1099" i="28"/>
  <c r="F1099" i="28"/>
  <c r="C1100" i="28"/>
  <c r="D1100" i="28"/>
  <c r="E1100" i="28"/>
  <c r="F1100" i="28"/>
  <c r="C1101" i="28"/>
  <c r="D1101" i="28"/>
  <c r="E1101" i="28"/>
  <c r="F1101" i="28"/>
  <c r="C1102" i="28"/>
  <c r="D1102" i="28"/>
  <c r="E1102" i="28"/>
  <c r="F1102" i="28"/>
  <c r="C1103" i="28"/>
  <c r="D1103" i="28"/>
  <c r="E1103" i="28"/>
  <c r="F1103" i="28"/>
  <c r="C1104" i="28"/>
  <c r="D1104" i="28"/>
  <c r="E1104" i="28"/>
  <c r="F1104" i="28"/>
  <c r="C1105" i="28"/>
  <c r="D1105" i="28"/>
  <c r="E1105" i="28"/>
  <c r="F1105" i="28"/>
  <c r="C1106" i="28"/>
  <c r="D1106" i="28"/>
  <c r="E1106" i="28"/>
  <c r="F1106" i="28"/>
  <c r="C1107" i="28"/>
  <c r="D1107" i="28"/>
  <c r="E1107" i="28"/>
  <c r="F1107" i="28"/>
  <c r="C1108" i="28"/>
  <c r="D1108" i="28"/>
  <c r="E1108" i="28"/>
  <c r="F1108" i="28"/>
  <c r="C1109" i="28"/>
  <c r="D1109" i="28"/>
  <c r="E1109" i="28"/>
  <c r="F1109" i="28"/>
  <c r="C1110" i="28"/>
  <c r="D1110" i="28"/>
  <c r="E1110" i="28"/>
  <c r="F1110" i="28"/>
  <c r="C1111" i="28"/>
  <c r="D1111" i="28"/>
  <c r="E1111" i="28"/>
  <c r="F1111" i="28"/>
  <c r="C1112" i="28"/>
  <c r="D1112" i="28"/>
  <c r="E1112" i="28"/>
  <c r="F1112" i="28"/>
  <c r="C1113" i="28"/>
  <c r="D1113" i="28"/>
  <c r="E1113" i="28"/>
  <c r="F1113" i="28"/>
  <c r="C1114" i="28"/>
  <c r="D1114" i="28"/>
  <c r="E1114" i="28"/>
  <c r="F1114" i="28"/>
  <c r="C1115" i="28"/>
  <c r="D1115" i="28"/>
  <c r="E1115" i="28"/>
  <c r="F1115" i="28"/>
  <c r="C1116" i="28"/>
  <c r="D1116" i="28"/>
  <c r="E1116" i="28"/>
  <c r="F1116" i="28"/>
  <c r="C1117" i="28"/>
  <c r="D1117" i="28"/>
  <c r="E1117" i="28"/>
  <c r="F1117" i="28"/>
  <c r="C1118" i="28"/>
  <c r="D1118" i="28"/>
  <c r="E1118" i="28"/>
  <c r="F1118" i="28"/>
  <c r="C1119" i="28"/>
  <c r="D1119" i="28"/>
  <c r="E1119" i="28"/>
  <c r="F1119" i="28"/>
  <c r="C1120" i="28"/>
  <c r="D1120" i="28"/>
  <c r="E1120" i="28"/>
  <c r="F1120" i="28"/>
  <c r="C1121" i="28"/>
  <c r="D1121" i="28"/>
  <c r="E1121" i="28"/>
  <c r="F1121" i="28"/>
  <c r="C1122" i="28"/>
  <c r="D1122" i="28"/>
  <c r="E1122" i="28"/>
  <c r="F1122" i="28"/>
  <c r="C1123" i="28"/>
  <c r="D1123" i="28"/>
  <c r="E1123" i="28"/>
  <c r="F1123" i="28"/>
  <c r="C1124" i="28"/>
  <c r="D1124" i="28"/>
  <c r="E1124" i="28"/>
  <c r="F1124" i="28"/>
  <c r="C1125" i="28"/>
  <c r="D1125" i="28"/>
  <c r="E1125" i="28"/>
  <c r="F1125" i="28"/>
  <c r="C1126" i="28"/>
  <c r="D1126" i="28"/>
  <c r="E1126" i="28"/>
  <c r="F1126" i="28"/>
  <c r="C1127" i="28"/>
  <c r="D1127" i="28"/>
  <c r="E1127" i="28"/>
  <c r="F1127" i="28"/>
  <c r="C1128" i="28"/>
  <c r="D1128" i="28"/>
  <c r="E1128" i="28"/>
  <c r="F1128" i="28"/>
  <c r="C1129" i="28"/>
  <c r="D1129" i="28"/>
  <c r="E1129" i="28"/>
  <c r="F1129" i="28"/>
  <c r="C1130" i="28"/>
  <c r="D1130" i="28"/>
  <c r="E1130" i="28"/>
  <c r="F1130" i="28"/>
  <c r="C1131" i="28"/>
  <c r="D1131" i="28"/>
  <c r="E1131" i="28"/>
  <c r="F1131" i="28"/>
  <c r="C1132" i="28"/>
  <c r="D1132" i="28"/>
  <c r="E1132" i="28"/>
  <c r="F1132" i="28"/>
  <c r="C1133" i="28"/>
  <c r="D1133" i="28"/>
  <c r="E1133" i="28"/>
  <c r="F1133" i="28"/>
  <c r="C1134" i="28"/>
  <c r="D1134" i="28"/>
  <c r="E1134" i="28"/>
  <c r="F1134" i="28"/>
  <c r="C1135" i="28"/>
  <c r="D1135" i="28"/>
  <c r="E1135" i="28"/>
  <c r="F1135" i="28"/>
  <c r="C1136" i="28"/>
  <c r="D1136" i="28"/>
  <c r="E1136" i="28"/>
  <c r="F1136" i="28"/>
  <c r="C1137" i="28"/>
  <c r="D1137" i="28"/>
  <c r="E1137" i="28"/>
  <c r="F1137" i="28"/>
  <c r="C1138" i="28"/>
  <c r="D1138" i="28"/>
  <c r="E1138" i="28"/>
  <c r="F1138" i="28"/>
  <c r="C1139" i="28"/>
  <c r="D1139" i="28"/>
  <c r="E1139" i="28"/>
  <c r="F1139" i="28"/>
  <c r="C1140" i="28"/>
  <c r="D1140" i="28"/>
  <c r="E1140" i="28"/>
  <c r="F1140" i="28"/>
  <c r="C1141" i="28"/>
  <c r="D1141" i="28"/>
  <c r="E1141" i="28"/>
  <c r="F1141" i="28"/>
  <c r="C1142" i="28"/>
  <c r="D1142" i="28"/>
  <c r="E1142" i="28"/>
  <c r="F1142" i="28"/>
  <c r="C1143" i="28"/>
  <c r="D1143" i="28"/>
  <c r="E1143" i="28"/>
  <c r="F1143" i="28"/>
  <c r="C1144" i="28"/>
  <c r="D1144" i="28"/>
  <c r="E1144" i="28"/>
  <c r="F1144" i="28"/>
  <c r="C1145" i="28"/>
  <c r="D1145" i="28"/>
  <c r="E1145" i="28"/>
  <c r="F1145" i="28"/>
  <c r="C1146" i="28"/>
  <c r="D1146" i="28"/>
  <c r="E1146" i="28"/>
  <c r="F1146" i="28"/>
  <c r="C1147" i="28"/>
  <c r="D1147" i="28"/>
  <c r="E1147" i="28"/>
  <c r="F1147" i="28"/>
  <c r="C1148" i="28"/>
  <c r="D1148" i="28"/>
  <c r="E1148" i="28"/>
  <c r="F1148" i="28"/>
  <c r="C1149" i="28"/>
  <c r="D1149" i="28"/>
  <c r="E1149" i="28"/>
  <c r="F1149" i="28"/>
  <c r="C1150" i="28"/>
  <c r="D1150" i="28"/>
  <c r="E1150" i="28"/>
  <c r="F1150" i="28"/>
  <c r="C1151" i="28"/>
  <c r="D1151" i="28"/>
  <c r="E1151" i="28"/>
  <c r="F1151" i="28"/>
  <c r="C1152" i="28"/>
  <c r="D1152" i="28"/>
  <c r="E1152" i="28"/>
  <c r="F1152" i="28"/>
  <c r="C1153" i="28"/>
  <c r="D1153" i="28"/>
  <c r="E1153" i="28"/>
  <c r="F1153" i="28"/>
  <c r="C1154" i="28"/>
  <c r="D1154" i="28"/>
  <c r="E1154" i="28"/>
  <c r="F1154" i="28"/>
  <c r="C1155" i="28"/>
  <c r="D1155" i="28"/>
  <c r="E1155" i="28"/>
  <c r="F1155" i="28"/>
  <c r="C1156" i="28"/>
  <c r="D1156" i="28"/>
  <c r="E1156" i="28"/>
  <c r="F1156" i="28"/>
  <c r="C1157" i="28"/>
  <c r="D1157" i="28"/>
  <c r="E1157" i="28"/>
  <c r="F1157" i="28"/>
  <c r="C1158" i="28"/>
  <c r="D1158" i="28"/>
  <c r="E1158" i="28"/>
  <c r="F1158" i="28"/>
  <c r="C1159" i="28"/>
  <c r="D1159" i="28"/>
  <c r="E1159" i="28"/>
  <c r="F1159" i="28"/>
  <c r="C1160" i="28"/>
  <c r="D1160" i="28"/>
  <c r="E1160" i="28"/>
  <c r="F1160" i="28"/>
  <c r="C1161" i="28"/>
  <c r="D1161" i="28"/>
  <c r="E1161" i="28"/>
  <c r="F1161" i="28"/>
  <c r="C1162" i="28"/>
  <c r="D1162" i="28"/>
  <c r="E1162" i="28"/>
  <c r="F1162" i="28"/>
  <c r="C1163" i="28"/>
  <c r="D1163" i="28"/>
  <c r="E1163" i="28"/>
  <c r="F1163" i="28"/>
  <c r="C1164" i="28"/>
  <c r="D1164" i="28"/>
  <c r="E1164" i="28"/>
  <c r="F1164" i="28"/>
  <c r="C1165" i="28"/>
  <c r="D1165" i="28"/>
  <c r="E1165" i="28"/>
  <c r="F1165" i="28"/>
  <c r="C1166" i="28"/>
  <c r="D1166" i="28"/>
  <c r="E1166" i="28"/>
  <c r="F1166" i="28"/>
  <c r="C1167" i="28"/>
  <c r="D1167" i="28"/>
  <c r="E1167" i="28"/>
  <c r="F1167" i="28"/>
  <c r="C1168" i="28"/>
  <c r="D1168" i="28"/>
  <c r="E1168" i="28"/>
  <c r="F1168" i="28"/>
  <c r="C1169" i="28"/>
  <c r="D1169" i="28"/>
  <c r="E1169" i="28"/>
  <c r="F1169" i="28"/>
  <c r="C1170" i="28"/>
  <c r="D1170" i="28"/>
  <c r="E1170" i="28"/>
  <c r="F1170" i="28"/>
  <c r="C1171" i="28"/>
  <c r="D1171" i="28"/>
  <c r="E1171" i="28"/>
  <c r="F1171" i="28"/>
  <c r="C1172" i="28"/>
  <c r="D1172" i="28"/>
  <c r="E1172" i="28"/>
  <c r="F1172" i="28"/>
  <c r="C1173" i="28"/>
  <c r="D1173" i="28"/>
  <c r="E1173" i="28"/>
  <c r="F1173" i="28"/>
  <c r="C1174" i="28"/>
  <c r="D1174" i="28"/>
  <c r="E1174" i="28"/>
  <c r="F1174" i="28"/>
  <c r="C1175" i="28"/>
  <c r="D1175" i="28"/>
  <c r="E1175" i="28"/>
  <c r="F1175" i="28"/>
  <c r="C1176" i="28"/>
  <c r="D1176" i="28"/>
  <c r="E1176" i="28"/>
  <c r="F1176" i="28"/>
  <c r="C1177" i="28"/>
  <c r="D1177" i="28"/>
  <c r="E1177" i="28"/>
  <c r="F1177" i="28"/>
  <c r="C1178" i="28"/>
  <c r="D1178" i="28"/>
  <c r="E1178" i="28"/>
  <c r="F1178" i="28"/>
  <c r="C1179" i="28"/>
  <c r="D1179" i="28"/>
  <c r="E1179" i="28"/>
  <c r="F1179" i="28"/>
  <c r="C1180" i="28"/>
  <c r="D1180" i="28"/>
  <c r="E1180" i="28"/>
  <c r="F1180" i="28"/>
  <c r="C1181" i="28"/>
  <c r="D1181" i="28"/>
  <c r="E1181" i="28"/>
  <c r="F1181" i="28"/>
  <c r="C1182" i="28"/>
  <c r="D1182" i="28"/>
  <c r="E1182" i="28"/>
  <c r="F1182" i="28"/>
  <c r="C1183" i="28"/>
  <c r="D1183" i="28"/>
  <c r="E1183" i="28"/>
  <c r="F1183" i="28"/>
  <c r="C1184" i="28"/>
  <c r="D1184" i="28"/>
  <c r="E1184" i="28"/>
  <c r="F1184" i="28"/>
  <c r="C1185" i="28"/>
  <c r="D1185" i="28"/>
  <c r="E1185" i="28"/>
  <c r="F1185" i="28"/>
  <c r="C1186" i="28"/>
  <c r="D1186" i="28"/>
  <c r="E1186" i="28"/>
  <c r="F1186" i="28"/>
  <c r="C1187" i="28"/>
  <c r="D1187" i="28"/>
  <c r="E1187" i="28"/>
  <c r="F1187" i="28"/>
  <c r="C1188" i="28"/>
  <c r="D1188" i="28"/>
  <c r="E1188" i="28"/>
  <c r="F1188" i="28"/>
  <c r="C1189" i="28"/>
  <c r="D1189" i="28"/>
  <c r="E1189" i="28"/>
  <c r="F1189" i="28"/>
  <c r="C1190" i="28"/>
  <c r="D1190" i="28"/>
  <c r="E1190" i="28"/>
  <c r="F1190" i="28"/>
  <c r="C1191" i="28"/>
  <c r="D1191" i="28"/>
  <c r="E1191" i="28"/>
  <c r="F1191" i="28"/>
  <c r="C1192" i="28"/>
  <c r="D1192" i="28"/>
  <c r="E1192" i="28"/>
  <c r="F1192" i="28"/>
  <c r="G1192" i="28" s="1"/>
  <c r="C1193" i="28"/>
  <c r="D1193" i="28"/>
  <c r="E1193" i="28"/>
  <c r="F1193" i="28"/>
  <c r="C1194" i="28"/>
  <c r="D1194" i="28"/>
  <c r="E1194" i="28"/>
  <c r="F1194" i="28"/>
  <c r="C1195" i="28"/>
  <c r="D1195" i="28"/>
  <c r="E1195" i="28"/>
  <c r="F1195" i="28"/>
  <c r="C1196" i="28"/>
  <c r="D1196" i="28"/>
  <c r="E1196" i="28"/>
  <c r="F1196" i="28"/>
  <c r="C1197" i="28"/>
  <c r="D1197" i="28"/>
  <c r="E1197" i="28"/>
  <c r="F1197" i="28"/>
  <c r="C1198" i="28"/>
  <c r="D1198" i="28"/>
  <c r="E1198" i="28"/>
  <c r="F1198" i="28"/>
  <c r="C1199" i="28"/>
  <c r="D1199" i="28"/>
  <c r="E1199" i="28"/>
  <c r="F1199" i="28"/>
  <c r="C1200" i="28"/>
  <c r="D1200" i="28"/>
  <c r="E1200" i="28"/>
  <c r="F1200" i="28"/>
  <c r="C1201" i="28"/>
  <c r="D1201" i="28"/>
  <c r="E1201" i="28"/>
  <c r="F1201" i="28"/>
  <c r="C1202" i="28"/>
  <c r="D1202" i="28"/>
  <c r="E1202" i="28"/>
  <c r="F1202" i="28"/>
  <c r="C1203" i="28"/>
  <c r="D1203" i="28"/>
  <c r="E1203" i="28"/>
  <c r="F1203" i="28"/>
  <c r="C1204" i="28"/>
  <c r="D1204" i="28"/>
  <c r="E1204" i="28"/>
  <c r="F1204" i="28"/>
  <c r="C1205" i="28"/>
  <c r="D1205" i="28"/>
  <c r="E1205" i="28"/>
  <c r="F1205" i="28"/>
  <c r="C1206" i="28"/>
  <c r="D1206" i="28"/>
  <c r="E1206" i="28"/>
  <c r="F1206" i="28"/>
  <c r="C1207" i="28"/>
  <c r="D1207" i="28"/>
  <c r="E1207" i="28"/>
  <c r="F1207" i="28"/>
  <c r="C1208" i="28"/>
  <c r="D1208" i="28"/>
  <c r="E1208" i="28"/>
  <c r="F1208" i="28"/>
  <c r="C1209" i="28"/>
  <c r="D1209" i="28"/>
  <c r="E1209" i="28"/>
  <c r="F1209" i="28"/>
  <c r="C1210" i="28"/>
  <c r="D1210" i="28"/>
  <c r="E1210" i="28"/>
  <c r="F1210" i="28"/>
  <c r="C1211" i="28"/>
  <c r="D1211" i="28"/>
  <c r="E1211" i="28"/>
  <c r="F1211" i="28"/>
  <c r="C1212" i="28"/>
  <c r="D1212" i="28"/>
  <c r="E1212" i="28"/>
  <c r="F1212" i="28"/>
  <c r="C1213" i="28"/>
  <c r="D1213" i="28"/>
  <c r="E1213" i="28"/>
  <c r="F1213" i="28"/>
  <c r="C1214" i="28"/>
  <c r="D1214" i="28"/>
  <c r="E1214" i="28"/>
  <c r="F1214" i="28"/>
  <c r="C1215" i="28"/>
  <c r="D1215" i="28"/>
  <c r="E1215" i="28"/>
  <c r="F1215" i="28"/>
  <c r="C1216" i="28"/>
  <c r="D1216" i="28"/>
  <c r="E1216" i="28"/>
  <c r="F1216" i="28"/>
  <c r="C1217" i="28"/>
  <c r="D1217" i="28"/>
  <c r="E1217" i="28"/>
  <c r="F1217" i="28"/>
  <c r="C1218" i="28"/>
  <c r="D1218" i="28"/>
  <c r="E1218" i="28"/>
  <c r="F1218" i="28"/>
  <c r="C1219" i="28"/>
  <c r="D1219" i="28"/>
  <c r="E1219" i="28"/>
  <c r="F1219" i="28"/>
  <c r="C1220" i="28"/>
  <c r="D1220" i="28"/>
  <c r="E1220" i="28"/>
  <c r="F1220" i="28"/>
  <c r="C1221" i="28"/>
  <c r="D1221" i="28"/>
  <c r="E1221" i="28"/>
  <c r="F1221" i="28"/>
  <c r="C1222" i="28"/>
  <c r="D1222" i="28"/>
  <c r="E1222" i="28"/>
  <c r="F1222" i="28"/>
  <c r="C1223" i="28"/>
  <c r="D1223" i="28"/>
  <c r="E1223" i="28"/>
  <c r="F1223" i="28"/>
  <c r="C1224" i="28"/>
  <c r="D1224" i="28"/>
  <c r="E1224" i="28"/>
  <c r="F1224" i="28"/>
  <c r="C1225" i="28"/>
  <c r="D1225" i="28"/>
  <c r="E1225" i="28"/>
  <c r="F1225" i="28"/>
  <c r="C1226" i="28"/>
  <c r="D1226" i="28"/>
  <c r="E1226" i="28"/>
  <c r="F1226" i="28"/>
  <c r="C1227" i="28"/>
  <c r="D1227" i="28"/>
  <c r="E1227" i="28"/>
  <c r="F1227" i="28"/>
  <c r="C1228" i="28"/>
  <c r="D1228" i="28"/>
  <c r="E1228" i="28"/>
  <c r="F1228" i="28"/>
  <c r="C1229" i="28"/>
  <c r="D1229" i="28"/>
  <c r="E1229" i="28"/>
  <c r="F1229" i="28"/>
  <c r="C1230" i="28"/>
  <c r="D1230" i="28"/>
  <c r="E1230" i="28"/>
  <c r="F1230" i="28"/>
  <c r="C1231" i="28"/>
  <c r="D1231" i="28"/>
  <c r="E1231" i="28"/>
  <c r="F1231" i="28"/>
  <c r="C1232" i="28"/>
  <c r="D1232" i="28"/>
  <c r="E1232" i="28"/>
  <c r="F1232" i="28"/>
  <c r="G1232" i="28" s="1"/>
  <c r="C1233" i="28"/>
  <c r="D1233" i="28"/>
  <c r="E1233" i="28"/>
  <c r="F1233" i="28"/>
  <c r="C1234" i="28"/>
  <c r="D1234" i="28"/>
  <c r="E1234" i="28"/>
  <c r="F1234" i="28"/>
  <c r="C1235" i="28"/>
  <c r="D1235" i="28"/>
  <c r="E1235" i="28"/>
  <c r="F1235" i="28"/>
  <c r="C1236" i="28"/>
  <c r="D1236" i="28"/>
  <c r="E1236" i="28"/>
  <c r="F1236" i="28"/>
  <c r="C1237" i="28"/>
  <c r="D1237" i="28"/>
  <c r="E1237" i="28"/>
  <c r="F1237" i="28"/>
  <c r="C1238" i="28"/>
  <c r="D1238" i="28"/>
  <c r="E1238" i="28"/>
  <c r="F1238" i="28"/>
  <c r="C1239" i="28"/>
  <c r="D1239" i="28"/>
  <c r="E1239" i="28"/>
  <c r="F1239" i="28"/>
  <c r="C1240" i="28"/>
  <c r="D1240" i="28"/>
  <c r="E1240" i="28"/>
  <c r="F1240" i="28"/>
  <c r="C1241" i="28"/>
  <c r="D1241" i="28"/>
  <c r="E1241" i="28"/>
  <c r="F1241" i="28"/>
  <c r="C1242" i="28"/>
  <c r="D1242" i="28"/>
  <c r="E1242" i="28"/>
  <c r="F1242" i="28"/>
  <c r="C1243" i="28"/>
  <c r="D1243" i="28"/>
  <c r="E1243" i="28"/>
  <c r="F1243" i="28"/>
  <c r="C1244" i="28"/>
  <c r="D1244" i="28"/>
  <c r="E1244" i="28"/>
  <c r="F1244" i="28"/>
  <c r="C1245" i="28"/>
  <c r="D1245" i="28"/>
  <c r="E1245" i="28"/>
  <c r="F1245" i="28"/>
  <c r="C1246" i="28"/>
  <c r="D1246" i="28"/>
  <c r="E1246" i="28"/>
  <c r="F1246" i="28"/>
  <c r="C1247" i="28"/>
  <c r="D1247" i="28"/>
  <c r="E1247" i="28"/>
  <c r="F1247" i="28"/>
  <c r="C1248" i="28"/>
  <c r="D1248" i="28"/>
  <c r="E1248" i="28"/>
  <c r="F1248" i="28"/>
  <c r="C1249" i="28"/>
  <c r="D1249" i="28"/>
  <c r="E1249" i="28"/>
  <c r="F1249" i="28"/>
  <c r="C1250" i="28"/>
  <c r="D1250" i="28"/>
  <c r="E1250" i="28"/>
  <c r="F1250" i="28"/>
  <c r="C1251" i="28"/>
  <c r="D1251" i="28"/>
  <c r="E1251" i="28"/>
  <c r="F1251" i="28"/>
  <c r="C1252" i="28"/>
  <c r="D1252" i="28"/>
  <c r="E1252" i="28"/>
  <c r="F1252" i="28"/>
  <c r="C1253" i="28"/>
  <c r="D1253" i="28"/>
  <c r="E1253" i="28"/>
  <c r="F1253" i="28"/>
  <c r="C1254" i="28"/>
  <c r="D1254" i="28"/>
  <c r="E1254" i="28"/>
  <c r="F1254" i="28"/>
  <c r="C1255" i="28"/>
  <c r="D1255" i="28"/>
  <c r="E1255" i="28"/>
  <c r="F1255" i="28"/>
  <c r="C1256" i="28"/>
  <c r="D1256" i="28"/>
  <c r="E1256" i="28"/>
  <c r="F1256" i="28"/>
  <c r="C1257" i="28"/>
  <c r="D1257" i="28"/>
  <c r="E1257" i="28"/>
  <c r="F1257" i="28"/>
  <c r="C1258" i="28"/>
  <c r="D1258" i="28"/>
  <c r="E1258" i="28"/>
  <c r="F1258" i="28"/>
  <c r="C1259" i="28"/>
  <c r="D1259" i="28"/>
  <c r="E1259" i="28"/>
  <c r="F1259" i="28"/>
  <c r="C1260" i="28"/>
  <c r="D1260" i="28"/>
  <c r="E1260" i="28"/>
  <c r="F1260" i="28"/>
  <c r="C1261" i="28"/>
  <c r="D1261" i="28"/>
  <c r="E1261" i="28"/>
  <c r="F1261" i="28"/>
  <c r="C1262" i="28"/>
  <c r="D1262" i="28"/>
  <c r="E1262" i="28"/>
  <c r="F1262" i="28"/>
  <c r="C1263" i="28"/>
  <c r="D1263" i="28"/>
  <c r="E1263" i="28"/>
  <c r="F1263" i="28"/>
  <c r="C1264" i="28"/>
  <c r="D1264" i="28"/>
  <c r="E1264" i="28"/>
  <c r="F1264" i="28"/>
  <c r="C1265" i="28"/>
  <c r="D1265" i="28"/>
  <c r="E1265" i="28"/>
  <c r="F1265" i="28"/>
  <c r="C1266" i="28"/>
  <c r="D1266" i="28"/>
  <c r="E1266" i="28"/>
  <c r="F1266" i="28"/>
  <c r="C1267" i="28"/>
  <c r="D1267" i="28"/>
  <c r="E1267" i="28"/>
  <c r="F1267" i="28"/>
  <c r="C1268" i="28"/>
  <c r="D1268" i="28"/>
  <c r="E1268" i="28"/>
  <c r="F1268" i="28"/>
  <c r="G1268" i="28" s="1"/>
  <c r="C1269" i="28"/>
  <c r="D1269" i="28"/>
  <c r="E1269" i="28"/>
  <c r="F1269" i="28"/>
  <c r="C1270" i="28"/>
  <c r="D1270" i="28"/>
  <c r="E1270" i="28"/>
  <c r="F1270" i="28"/>
  <c r="G1270" i="28"/>
  <c r="C1271" i="28"/>
  <c r="D1271" i="28"/>
  <c r="E1271" i="28"/>
  <c r="F1271" i="28"/>
  <c r="G1271" i="28" s="1"/>
  <c r="C1272" i="28"/>
  <c r="D1272" i="28"/>
  <c r="E1272" i="28"/>
  <c r="F1272" i="28"/>
  <c r="C1273" i="28"/>
  <c r="D1273" i="28"/>
  <c r="E1273" i="28"/>
  <c r="F1273" i="28"/>
  <c r="C1274" i="28"/>
  <c r="D1274" i="28"/>
  <c r="E1274" i="28"/>
  <c r="F1274" i="28"/>
  <c r="C1275" i="28"/>
  <c r="D1275" i="28"/>
  <c r="E1275" i="28"/>
  <c r="F1275" i="28"/>
  <c r="C1276" i="28"/>
  <c r="D1276" i="28"/>
  <c r="E1276" i="28"/>
  <c r="F1276" i="28"/>
  <c r="G1276" i="28"/>
  <c r="C1277" i="28"/>
  <c r="D1277" i="28"/>
  <c r="E1277" i="28"/>
  <c r="F1277" i="28"/>
  <c r="G1277" i="28"/>
  <c r="C1278" i="28"/>
  <c r="D1278" i="28"/>
  <c r="E1278" i="28"/>
  <c r="F1278" i="28"/>
  <c r="G1278" i="28"/>
  <c r="C1279" i="28"/>
  <c r="D1279" i="28"/>
  <c r="E1279" i="28"/>
  <c r="F1279" i="28"/>
  <c r="G1279" i="28" s="1"/>
  <c r="C1280" i="28"/>
  <c r="D1280" i="28"/>
  <c r="E1280" i="28"/>
  <c r="F1280" i="28"/>
  <c r="C1281" i="28"/>
  <c r="D1281" i="28"/>
  <c r="E1281" i="28"/>
  <c r="F1281" i="28"/>
  <c r="G1281" i="28"/>
  <c r="C1282" i="28"/>
  <c r="D1282" i="28"/>
  <c r="E1282" i="28"/>
  <c r="F1282" i="28"/>
  <c r="G1282" i="28"/>
  <c r="C1283" i="28"/>
  <c r="D1283" i="28"/>
  <c r="E1283" i="28"/>
  <c r="F1283" i="28"/>
  <c r="G1283" i="28"/>
  <c r="C1284" i="28"/>
  <c r="D1284" i="28"/>
  <c r="E1284" i="28"/>
  <c r="F1284" i="28"/>
  <c r="G1284" i="28" s="1"/>
  <c r="C1285" i="28"/>
  <c r="D1285" i="28"/>
  <c r="E1285" i="28"/>
  <c r="F1285" i="28"/>
  <c r="G1285" i="28" s="1"/>
  <c r="C1286" i="28"/>
  <c r="D1286" i="28"/>
  <c r="E1286" i="28"/>
  <c r="F1286" i="28"/>
  <c r="C1287" i="28"/>
  <c r="D1287" i="28"/>
  <c r="E1287" i="28"/>
  <c r="F1287" i="28"/>
  <c r="C1288" i="28"/>
  <c r="D1288" i="28"/>
  <c r="E1288" i="28"/>
  <c r="F1288" i="28"/>
  <c r="G1288" i="28"/>
  <c r="C1289" i="28"/>
  <c r="D1289" i="28"/>
  <c r="E1289" i="28"/>
  <c r="F1289" i="28"/>
  <c r="G1289" i="28" s="1"/>
  <c r="C1290" i="28"/>
  <c r="D1290" i="28"/>
  <c r="E1290" i="28"/>
  <c r="F1290" i="28"/>
  <c r="C1291" i="28"/>
  <c r="D1291" i="28"/>
  <c r="E1291" i="28"/>
  <c r="F1291" i="28"/>
  <c r="C1292" i="28"/>
  <c r="D1292" i="28"/>
  <c r="E1292" i="28"/>
  <c r="F1292" i="28"/>
  <c r="C1293" i="28"/>
  <c r="D1293" i="28"/>
  <c r="E1293" i="28"/>
  <c r="F1293" i="28"/>
  <c r="C1294" i="28"/>
  <c r="D1294" i="28"/>
  <c r="E1294" i="28"/>
  <c r="F1294" i="28"/>
  <c r="C1295" i="28"/>
  <c r="D1295" i="28"/>
  <c r="E1295" i="28"/>
  <c r="F1295" i="28"/>
  <c r="C1296" i="28"/>
  <c r="D1296" i="28"/>
  <c r="E1296" i="28"/>
  <c r="F1296" i="28"/>
  <c r="C1297" i="28"/>
  <c r="D1297" i="28"/>
  <c r="E1297" i="28"/>
  <c r="F1297" i="28"/>
  <c r="C1298" i="28"/>
  <c r="D1298" i="28"/>
  <c r="E1298" i="28"/>
  <c r="F1298" i="28"/>
  <c r="G1298" i="28"/>
  <c r="C1299" i="28"/>
  <c r="D1299" i="28"/>
  <c r="E1299" i="28"/>
  <c r="F1299" i="28"/>
  <c r="G1299" i="28" s="1"/>
  <c r="C1300" i="28"/>
  <c r="D1300" i="28"/>
  <c r="E1300" i="28"/>
  <c r="F1300" i="28"/>
  <c r="C1301" i="28"/>
  <c r="D1301" i="28"/>
  <c r="E1301" i="28"/>
  <c r="F1301" i="28"/>
  <c r="C1302" i="28"/>
  <c r="D1302" i="28"/>
  <c r="E1302" i="28"/>
  <c r="F1302" i="28"/>
  <c r="C1303" i="28"/>
  <c r="D1303" i="28"/>
  <c r="E1303" i="28"/>
  <c r="F1303" i="28"/>
  <c r="C1304" i="28"/>
  <c r="D1304" i="28"/>
  <c r="E1304" i="28"/>
  <c r="F1304" i="28"/>
  <c r="C1305" i="28"/>
  <c r="D1305" i="28"/>
  <c r="E1305" i="28"/>
  <c r="F1305" i="28"/>
  <c r="C1306" i="28"/>
  <c r="D1306" i="28"/>
  <c r="E1306" i="28"/>
  <c r="F1306" i="28"/>
  <c r="C1307" i="28"/>
  <c r="D1307" i="28"/>
  <c r="E1307" i="28"/>
  <c r="F1307" i="28"/>
  <c r="C1308" i="28"/>
  <c r="D1308" i="28"/>
  <c r="E1308" i="28"/>
  <c r="F1308" i="28"/>
  <c r="C1309" i="28"/>
  <c r="D1309" i="28"/>
  <c r="E1309" i="28"/>
  <c r="F1309" i="28"/>
  <c r="C1310" i="28"/>
  <c r="D1310" i="28"/>
  <c r="E1310" i="28"/>
  <c r="F1310" i="28"/>
  <c r="C1311" i="28"/>
  <c r="D1311" i="28"/>
  <c r="E1311" i="28"/>
  <c r="F1311" i="28"/>
  <c r="C1312" i="28"/>
  <c r="D1312" i="28"/>
  <c r="E1312" i="28"/>
  <c r="F1312" i="28"/>
  <c r="C1313" i="28"/>
  <c r="D1313" i="28"/>
  <c r="E1313" i="28"/>
  <c r="F1313" i="28"/>
  <c r="G1313" i="28"/>
  <c r="C1314" i="28"/>
  <c r="D1314" i="28"/>
  <c r="E1314" i="28"/>
  <c r="F1314" i="28"/>
  <c r="G1314" i="28"/>
  <c r="C1315" i="28"/>
  <c r="D1315" i="28"/>
  <c r="E1315" i="28"/>
  <c r="F1315" i="28"/>
  <c r="G1315" i="28" s="1"/>
  <c r="C1316" i="28"/>
  <c r="D1316" i="28"/>
  <c r="E1316" i="28"/>
  <c r="F1316" i="28"/>
  <c r="C1317" i="28"/>
  <c r="D1317" i="28"/>
  <c r="E1317" i="28"/>
  <c r="F1317" i="28"/>
  <c r="G1317" i="28"/>
  <c r="C1318" i="28"/>
  <c r="D1318" i="28"/>
  <c r="E1318" i="28"/>
  <c r="F1318" i="28"/>
  <c r="G1318" i="28" s="1"/>
  <c r="C1319" i="28"/>
  <c r="D1319" i="28"/>
  <c r="E1319" i="28"/>
  <c r="F1319" i="28"/>
  <c r="C1320" i="28"/>
  <c r="D1320" i="28"/>
  <c r="E1320" i="28"/>
  <c r="F1320" i="28"/>
  <c r="C1321" i="28"/>
  <c r="D1321" i="28"/>
  <c r="E1321" i="28"/>
  <c r="F1321" i="28"/>
  <c r="C1322" i="28"/>
  <c r="D1322" i="28"/>
  <c r="E1322" i="28"/>
  <c r="F1322" i="28"/>
  <c r="C1323" i="28"/>
  <c r="D1323" i="28"/>
  <c r="E1323" i="28"/>
  <c r="F1323" i="28"/>
  <c r="C1324" i="28"/>
  <c r="D1324" i="28"/>
  <c r="E1324" i="28"/>
  <c r="F1324" i="28"/>
  <c r="C1325" i="28"/>
  <c r="D1325" i="28"/>
  <c r="E1325" i="28"/>
  <c r="F1325" i="28"/>
  <c r="C1326" i="28"/>
  <c r="D1326" i="28"/>
  <c r="E1326" i="28"/>
  <c r="F1326" i="28"/>
  <c r="C1327" i="28"/>
  <c r="D1327" i="28"/>
  <c r="E1327" i="28"/>
  <c r="F1327" i="28"/>
  <c r="C1328" i="28"/>
  <c r="D1328" i="28"/>
  <c r="E1328" i="28"/>
  <c r="F1328" i="28"/>
  <c r="C1329" i="28"/>
  <c r="D1329" i="28"/>
  <c r="E1329" i="28"/>
  <c r="F1329" i="28"/>
  <c r="G1329" i="28"/>
  <c r="C1330" i="28"/>
  <c r="D1330" i="28"/>
  <c r="E1330" i="28"/>
  <c r="F1330" i="28"/>
  <c r="G1330" i="28" s="1"/>
  <c r="C1331" i="28"/>
  <c r="D1331" i="28"/>
  <c r="E1331" i="28"/>
  <c r="F1331" i="28"/>
  <c r="C1332" i="28"/>
  <c r="D1332" i="28"/>
  <c r="E1332" i="28"/>
  <c r="F1332" i="28"/>
  <c r="G1332" i="28"/>
  <c r="C1333" i="28"/>
  <c r="D1333" i="28"/>
  <c r="E1333" i="28"/>
  <c r="F1333" i="28"/>
  <c r="G1333" i="28" s="1"/>
  <c r="C1334" i="28"/>
  <c r="D1334" i="28"/>
  <c r="E1334" i="28"/>
  <c r="F1334" i="28"/>
  <c r="C1335" i="28"/>
  <c r="D1335" i="28"/>
  <c r="E1335" i="28"/>
  <c r="F1335" i="28"/>
  <c r="C1336" i="28"/>
  <c r="D1336" i="28"/>
  <c r="E1336" i="28"/>
  <c r="F1336" i="28"/>
  <c r="G1336" i="28"/>
  <c r="C1337" i="28"/>
  <c r="D1337" i="28"/>
  <c r="E1337" i="28"/>
  <c r="F1337" i="28"/>
  <c r="G1337" i="28" s="1"/>
  <c r="C1338" i="28"/>
  <c r="D1338" i="28"/>
  <c r="E1338" i="28"/>
  <c r="F1338" i="28"/>
  <c r="C1339" i="28"/>
  <c r="D1339" i="28"/>
  <c r="E1339" i="28"/>
  <c r="F1339" i="28"/>
  <c r="C1340" i="28"/>
  <c r="D1340" i="28"/>
  <c r="E1340" i="28"/>
  <c r="F1340" i="28"/>
  <c r="C1341" i="28"/>
  <c r="D1341" i="28"/>
  <c r="E1341" i="28"/>
  <c r="F1341" i="28"/>
  <c r="C1342" i="28"/>
  <c r="D1342" i="28"/>
  <c r="E1342" i="28"/>
  <c r="F1342" i="28"/>
  <c r="C1343" i="28"/>
  <c r="D1343" i="28"/>
  <c r="E1343" i="28"/>
  <c r="F1343" i="28"/>
  <c r="C1344" i="28"/>
  <c r="D1344" i="28"/>
  <c r="E1344" i="28"/>
  <c r="F1344" i="28"/>
  <c r="C1345" i="28"/>
  <c r="D1345" i="28"/>
  <c r="E1345" i="28"/>
  <c r="F1345" i="28"/>
  <c r="G1345" i="28"/>
  <c r="C1346" i="28"/>
  <c r="D1346" i="28"/>
  <c r="E1346" i="28"/>
  <c r="F1346" i="28"/>
  <c r="G1346" i="28" s="1"/>
  <c r="C1347" i="28"/>
  <c r="D1347" i="28"/>
  <c r="E1347" i="28"/>
  <c r="F1347" i="28"/>
  <c r="C1348" i="28"/>
  <c r="D1348" i="28"/>
  <c r="E1348" i="28"/>
  <c r="F1348" i="28"/>
  <c r="G1348" i="28"/>
  <c r="C1349" i="28"/>
  <c r="D1349" i="28"/>
  <c r="E1349" i="28"/>
  <c r="F1349" i="28"/>
  <c r="C1350" i="28"/>
  <c r="D1350" i="28"/>
  <c r="E1350" i="28"/>
  <c r="F1350" i="28"/>
  <c r="C1351" i="28"/>
  <c r="D1351" i="28"/>
  <c r="E1351" i="28"/>
  <c r="F1351" i="28"/>
  <c r="C1352" i="28"/>
  <c r="D1352" i="28"/>
  <c r="E1352" i="28"/>
  <c r="F1352" i="28"/>
  <c r="C1353" i="28"/>
  <c r="D1353" i="28"/>
  <c r="E1353" i="28"/>
  <c r="F1353" i="28"/>
  <c r="C1354" i="28"/>
  <c r="D1354" i="28"/>
  <c r="E1354" i="28"/>
  <c r="F1354" i="28"/>
  <c r="C1355" i="28"/>
  <c r="D1355" i="28"/>
  <c r="E1355" i="28"/>
  <c r="F1355" i="28"/>
  <c r="C1356" i="28"/>
  <c r="D1356" i="28"/>
  <c r="E1356" i="28"/>
  <c r="F1356" i="28"/>
  <c r="C1357" i="28"/>
  <c r="D1357" i="28"/>
  <c r="E1357" i="28"/>
  <c r="F1357" i="28"/>
  <c r="G1357" i="28"/>
  <c r="C1358" i="28"/>
  <c r="D1358" i="28"/>
  <c r="E1358" i="28"/>
  <c r="F1358" i="28"/>
  <c r="G1358" i="28" s="1"/>
  <c r="C1359" i="28"/>
  <c r="D1359" i="28"/>
  <c r="E1359" i="28"/>
  <c r="F1359" i="28"/>
  <c r="G1359" i="28"/>
  <c r="C1360" i="28"/>
  <c r="D1360" i="28"/>
  <c r="E1360" i="28"/>
  <c r="F1360" i="28"/>
  <c r="G1360" i="28"/>
  <c r="C1361" i="28"/>
  <c r="D1361" i="28"/>
  <c r="E1361" i="28"/>
  <c r="F1361" i="28"/>
  <c r="G1361" i="28"/>
  <c r="C1362" i="28"/>
  <c r="D1362" i="28"/>
  <c r="E1362" i="28"/>
  <c r="F1362" i="28"/>
  <c r="G1362" i="28" s="1"/>
  <c r="C1363" i="28"/>
  <c r="D1363" i="28"/>
  <c r="E1363" i="28"/>
  <c r="F1363" i="28"/>
  <c r="G1363" i="28"/>
  <c r="C1364" i="28"/>
  <c r="D1364" i="28"/>
  <c r="E1364" i="28"/>
  <c r="F1364" i="28"/>
  <c r="G1364" i="28" s="1"/>
  <c r="C1365" i="28"/>
  <c r="D1365" i="28"/>
  <c r="E1365" i="28"/>
  <c r="F1365" i="28"/>
  <c r="C1366" i="28"/>
  <c r="D1366" i="28"/>
  <c r="E1366" i="28"/>
  <c r="F1366" i="28"/>
  <c r="C1367" i="28"/>
  <c r="D1367" i="28"/>
  <c r="E1367" i="28"/>
  <c r="F1367" i="28"/>
  <c r="C1368" i="28"/>
  <c r="D1368" i="28"/>
  <c r="E1368" i="28"/>
  <c r="F1368" i="28"/>
  <c r="C1369" i="28"/>
  <c r="D1369" i="28"/>
  <c r="E1369" i="28"/>
  <c r="F1369" i="28"/>
  <c r="C1370" i="28"/>
  <c r="D1370" i="28"/>
  <c r="E1370" i="28"/>
  <c r="F1370" i="28"/>
  <c r="C1371" i="28"/>
  <c r="D1371" i="28"/>
  <c r="E1371" i="28"/>
  <c r="F1371" i="28"/>
  <c r="C1372" i="28"/>
  <c r="D1372" i="28"/>
  <c r="E1372" i="28"/>
  <c r="F1372" i="28"/>
  <c r="G1372" i="28" s="1"/>
  <c r="C1373" i="28"/>
  <c r="D1373" i="28"/>
  <c r="E1373" i="28"/>
  <c r="F1373" i="28"/>
  <c r="C1374" i="28"/>
  <c r="D1374" i="28"/>
  <c r="E1374" i="28"/>
  <c r="F1374" i="28"/>
  <c r="C1375" i="28"/>
  <c r="D1375" i="28"/>
  <c r="E1375" i="28"/>
  <c r="F1375" i="28"/>
  <c r="C1376" i="28"/>
  <c r="D1376" i="28"/>
  <c r="E1376" i="28"/>
  <c r="F1376" i="28"/>
  <c r="C1377" i="28"/>
  <c r="D1377" i="28"/>
  <c r="E1377" i="28"/>
  <c r="F1377" i="28"/>
  <c r="G1377" i="28"/>
  <c r="C1378" i="28"/>
  <c r="D1378" i="28"/>
  <c r="E1378" i="28"/>
  <c r="F1378" i="28"/>
  <c r="G1378" i="28" s="1"/>
  <c r="C1379" i="28"/>
  <c r="D1379" i="28"/>
  <c r="E1379" i="28"/>
  <c r="F1379" i="28"/>
  <c r="C1380" i="28"/>
  <c r="D1380" i="28"/>
  <c r="E1380" i="28"/>
  <c r="F1380" i="28"/>
  <c r="C1381" i="28"/>
  <c r="D1381" i="28"/>
  <c r="E1381" i="28"/>
  <c r="F1381" i="28"/>
  <c r="C1382" i="28"/>
  <c r="D1382" i="28"/>
  <c r="E1382" i="28"/>
  <c r="F1382" i="28"/>
  <c r="C1383" i="28"/>
  <c r="D1383" i="28"/>
  <c r="E1383" i="28"/>
  <c r="F1383" i="28"/>
  <c r="C1384" i="28"/>
  <c r="D1384" i="28"/>
  <c r="E1384" i="28"/>
  <c r="F1384" i="28"/>
  <c r="C1385" i="28"/>
  <c r="D1385" i="28"/>
  <c r="E1385" i="28"/>
  <c r="F1385" i="28"/>
  <c r="C1386" i="28"/>
  <c r="D1386" i="28"/>
  <c r="E1386" i="28"/>
  <c r="F1386" i="28"/>
  <c r="C1387" i="28"/>
  <c r="D1387" i="28"/>
  <c r="E1387" i="28"/>
  <c r="F1387" i="28"/>
  <c r="C1388" i="28"/>
  <c r="D1388" i="28"/>
  <c r="E1388" i="28"/>
  <c r="F1388" i="28"/>
  <c r="C1389" i="28"/>
  <c r="D1389" i="28"/>
  <c r="E1389" i="28"/>
  <c r="F1389" i="28"/>
  <c r="C1390" i="28"/>
  <c r="D1390" i="28"/>
  <c r="E1390" i="28"/>
  <c r="F1390" i="28"/>
  <c r="C1391" i="28"/>
  <c r="D1391" i="28"/>
  <c r="E1391" i="28"/>
  <c r="F1391" i="28"/>
  <c r="C1392" i="28"/>
  <c r="D1392" i="28"/>
  <c r="E1392" i="28"/>
  <c r="F1392" i="28"/>
  <c r="G1392" i="28"/>
  <c r="C1393" i="28"/>
  <c r="D1393" i="28"/>
  <c r="E1393" i="28"/>
  <c r="F1393" i="28"/>
  <c r="C1394" i="28"/>
  <c r="D1394" i="28"/>
  <c r="E1394" i="28"/>
  <c r="F1394" i="28"/>
  <c r="C1395" i="28"/>
  <c r="D1395" i="28"/>
  <c r="E1395" i="28"/>
  <c r="F1395" i="28"/>
  <c r="C1396" i="28"/>
  <c r="D1396" i="28"/>
  <c r="E1396" i="28"/>
  <c r="F1396" i="28"/>
  <c r="C1397" i="28"/>
  <c r="D1397" i="28"/>
  <c r="E1397" i="28"/>
  <c r="F1397" i="28"/>
  <c r="C1398" i="28"/>
  <c r="D1398" i="28"/>
  <c r="E1398" i="28"/>
  <c r="F1398" i="28"/>
  <c r="C1399" i="28"/>
  <c r="D1399" i="28"/>
  <c r="E1399" i="28"/>
  <c r="F1399" i="28"/>
  <c r="C1400" i="28"/>
  <c r="D1400" i="28"/>
  <c r="E1400" i="28"/>
  <c r="F1400" i="28"/>
  <c r="C1401" i="28"/>
  <c r="D1401" i="28"/>
  <c r="E1401" i="28"/>
  <c r="F1401" i="28"/>
  <c r="G1401" i="28"/>
  <c r="C1402" i="28"/>
  <c r="D1402" i="28"/>
  <c r="E1402" i="28"/>
  <c r="F1402" i="28"/>
  <c r="G1402" i="28" s="1"/>
  <c r="C1403" i="28"/>
  <c r="D1403" i="28"/>
  <c r="E1403" i="28"/>
  <c r="F1403" i="28"/>
  <c r="C1404" i="28"/>
  <c r="D1404" i="28"/>
  <c r="E1404" i="28"/>
  <c r="F1404" i="28"/>
  <c r="C1405" i="28"/>
  <c r="D1405" i="28"/>
  <c r="E1405" i="28"/>
  <c r="F1405" i="28"/>
  <c r="C1406" i="28"/>
  <c r="D1406" i="28"/>
  <c r="E1406" i="28"/>
  <c r="F1406" i="28"/>
  <c r="C1407" i="28"/>
  <c r="D1407" i="28"/>
  <c r="E1407" i="28"/>
  <c r="F1407" i="28"/>
  <c r="C1408" i="28"/>
  <c r="D1408" i="28"/>
  <c r="E1408" i="28"/>
  <c r="F1408" i="28"/>
  <c r="C1409" i="28"/>
  <c r="D1409" i="28"/>
  <c r="E1409" i="28"/>
  <c r="F1409" i="28"/>
  <c r="C1410" i="28"/>
  <c r="D1410" i="28"/>
  <c r="E1410" i="28"/>
  <c r="F1410" i="28"/>
  <c r="C1411" i="28"/>
  <c r="D1411" i="28"/>
  <c r="E1411" i="28"/>
  <c r="F1411" i="28"/>
  <c r="C1412" i="28"/>
  <c r="D1412" i="28"/>
  <c r="E1412" i="28"/>
  <c r="F1412" i="28"/>
  <c r="C1413" i="28"/>
  <c r="D1413" i="28"/>
  <c r="E1413" i="28"/>
  <c r="F1413" i="28"/>
  <c r="C1414" i="28"/>
  <c r="D1414" i="28"/>
  <c r="E1414" i="28"/>
  <c r="F1414" i="28"/>
  <c r="G1414" i="28"/>
  <c r="C1415" i="28"/>
  <c r="D1415" i="28"/>
  <c r="E1415" i="28"/>
  <c r="F1415" i="28"/>
  <c r="C1416" i="28"/>
  <c r="D1416" i="28"/>
  <c r="E1416" i="28"/>
  <c r="F1416" i="28"/>
  <c r="C1417" i="28"/>
  <c r="D1417" i="28"/>
  <c r="E1417" i="28"/>
  <c r="F1417" i="28"/>
  <c r="C1418" i="28"/>
  <c r="D1418" i="28"/>
  <c r="E1418" i="28"/>
  <c r="F1418" i="28"/>
  <c r="G1418" i="28" s="1"/>
  <c r="C1419" i="28"/>
  <c r="D1419" i="28"/>
  <c r="E1419" i="28"/>
  <c r="F1419" i="28"/>
  <c r="G1419" i="28" s="1"/>
  <c r="C1420" i="28"/>
  <c r="D1420" i="28"/>
  <c r="E1420" i="28"/>
  <c r="F1420" i="28"/>
  <c r="G1420" i="28"/>
  <c r="C1421" i="28"/>
  <c r="D1421" i="28"/>
  <c r="E1421" i="28"/>
  <c r="F1421" i="28"/>
  <c r="C1422" i="28"/>
  <c r="D1422" i="28"/>
  <c r="E1422" i="28"/>
  <c r="F1422" i="28"/>
  <c r="C1423" i="28"/>
  <c r="D1423" i="28"/>
  <c r="E1423" i="28"/>
  <c r="F1423" i="28"/>
  <c r="C1424" i="28"/>
  <c r="D1424" i="28"/>
  <c r="E1424" i="28"/>
  <c r="F1424" i="28"/>
  <c r="C1425" i="28"/>
  <c r="D1425" i="28"/>
  <c r="E1425" i="28"/>
  <c r="F1425" i="28"/>
  <c r="G1425" i="28"/>
  <c r="C1426" i="28"/>
  <c r="D1426" i="28"/>
  <c r="E1426" i="28"/>
  <c r="F1426" i="28"/>
  <c r="G1426" i="28" s="1"/>
  <c r="C1427" i="28"/>
  <c r="D1427" i="28"/>
  <c r="E1427" i="28"/>
  <c r="F1427" i="28"/>
  <c r="G1427" i="28" s="1"/>
  <c r="C1428" i="28"/>
  <c r="D1428" i="28"/>
  <c r="E1428" i="28"/>
  <c r="F1428" i="28"/>
  <c r="G1428" i="28" s="1"/>
  <c r="C1429" i="28"/>
  <c r="D1429" i="28"/>
  <c r="E1429" i="28"/>
  <c r="F1429" i="28"/>
  <c r="G1429" i="28" s="1"/>
  <c r="C1430" i="28"/>
  <c r="D1430" i="28"/>
  <c r="E1430" i="28"/>
  <c r="F1430" i="28"/>
  <c r="C1431" i="28"/>
  <c r="D1431" i="28"/>
  <c r="E1431" i="28"/>
  <c r="F1431" i="28"/>
  <c r="C1432" i="28"/>
  <c r="D1432" i="28"/>
  <c r="E1432" i="28"/>
  <c r="F1432" i="28"/>
  <c r="G1432" i="28" s="1"/>
  <c r="C1433" i="28"/>
  <c r="D1433" i="28"/>
  <c r="E1433" i="28"/>
  <c r="F1433" i="28"/>
  <c r="G1433" i="28" s="1"/>
  <c r="C1434" i="28"/>
  <c r="D1434" i="28"/>
  <c r="E1434" i="28"/>
  <c r="F1434" i="28"/>
  <c r="G1434" i="28" s="1"/>
  <c r="C1435" i="28"/>
  <c r="D1435" i="28"/>
  <c r="E1435" i="28"/>
  <c r="F1435" i="28"/>
  <c r="C1436" i="28"/>
  <c r="D1436" i="28"/>
  <c r="E1436" i="28"/>
  <c r="F1436" i="28"/>
  <c r="C1437" i="28"/>
  <c r="D1437" i="28"/>
  <c r="E1437" i="28"/>
  <c r="F1437" i="28"/>
  <c r="C1438" i="28"/>
  <c r="D1438" i="28"/>
  <c r="E1438" i="28"/>
  <c r="F1438" i="28"/>
  <c r="C1439" i="28"/>
  <c r="D1439" i="28"/>
  <c r="E1439" i="28"/>
  <c r="F1439" i="28"/>
  <c r="G1439" i="28"/>
  <c r="C1440" i="28"/>
  <c r="D1440" i="28"/>
  <c r="E1440" i="28"/>
  <c r="F1440" i="28"/>
  <c r="G1440" i="28" s="1"/>
  <c r="C1441" i="28"/>
  <c r="D1441" i="28"/>
  <c r="E1441" i="28"/>
  <c r="F1441" i="28"/>
  <c r="G1441" i="28"/>
  <c r="C1442" i="28"/>
  <c r="D1442" i="28"/>
  <c r="E1442" i="28"/>
  <c r="F1442" i="28"/>
  <c r="G1442" i="28" s="1"/>
  <c r="C1443" i="28"/>
  <c r="D1443" i="28"/>
  <c r="E1443" i="28"/>
  <c r="F1443" i="28"/>
  <c r="G1443" i="28"/>
  <c r="C1444" i="28"/>
  <c r="D1444" i="28"/>
  <c r="E1444" i="28"/>
  <c r="F1444" i="28"/>
  <c r="G1444" i="28" s="1"/>
  <c r="C1445" i="28"/>
  <c r="D1445" i="28"/>
  <c r="E1445" i="28"/>
  <c r="F1445" i="28"/>
  <c r="C1446" i="28"/>
  <c r="D1446" i="28"/>
  <c r="E1446" i="28"/>
  <c r="F1446" i="28"/>
  <c r="C1447" i="28"/>
  <c r="D1447" i="28"/>
  <c r="E1447" i="28"/>
  <c r="F1447" i="28"/>
  <c r="C1448" i="28"/>
  <c r="D1448" i="28"/>
  <c r="E1448" i="28"/>
  <c r="F1448" i="28"/>
  <c r="C1449" i="28"/>
  <c r="D1449" i="28"/>
  <c r="E1449" i="28"/>
  <c r="F1449" i="28"/>
  <c r="C1450" i="28"/>
  <c r="D1450" i="28"/>
  <c r="E1450" i="28"/>
  <c r="F1450" i="28"/>
  <c r="C1451" i="28"/>
  <c r="D1451" i="28"/>
  <c r="E1451" i="28"/>
  <c r="F1451" i="28"/>
  <c r="C1452" i="28"/>
  <c r="D1452" i="28"/>
  <c r="E1452" i="28"/>
  <c r="F1452" i="28"/>
  <c r="C1453" i="28"/>
  <c r="D1453" i="28"/>
  <c r="E1453" i="28"/>
  <c r="F1453" i="28"/>
  <c r="G1453" i="28"/>
  <c r="C1454" i="28"/>
  <c r="D1454" i="28"/>
  <c r="E1454" i="28"/>
  <c r="F1454" i="28"/>
  <c r="G1454" i="28" s="1"/>
  <c r="C1455" i="28"/>
  <c r="D1455" i="28"/>
  <c r="E1455" i="28"/>
  <c r="F1455" i="28"/>
  <c r="G1455" i="28" s="1"/>
  <c r="C1456" i="28"/>
  <c r="D1456" i="28"/>
  <c r="E1456" i="28"/>
  <c r="F1456" i="28"/>
  <c r="C1457" i="28"/>
  <c r="D1457" i="28"/>
  <c r="E1457" i="28"/>
  <c r="F1457" i="28"/>
  <c r="G1457" i="28"/>
  <c r="C1458" i="28"/>
  <c r="D1458" i="28"/>
  <c r="E1458" i="28"/>
  <c r="F1458" i="28"/>
  <c r="G1458" i="28" s="1"/>
  <c r="C1459" i="28"/>
  <c r="D1459" i="28"/>
  <c r="E1459" i="28"/>
  <c r="F1459" i="28"/>
  <c r="C1460" i="28"/>
  <c r="D1460" i="28"/>
  <c r="E1460" i="28"/>
  <c r="F1460" i="28"/>
  <c r="C1461" i="28"/>
  <c r="D1461" i="28"/>
  <c r="E1461" i="28"/>
  <c r="F1461" i="28"/>
  <c r="C1462" i="28"/>
  <c r="D1462" i="28"/>
  <c r="E1462" i="28"/>
  <c r="F1462" i="28"/>
  <c r="G1462" i="28" s="1"/>
  <c r="C1463" i="28"/>
  <c r="D1463" i="28"/>
  <c r="E1463" i="28"/>
  <c r="F1463" i="28"/>
  <c r="C1464" i="28"/>
  <c r="D1464" i="28"/>
  <c r="E1464" i="28"/>
  <c r="F1464" i="28"/>
  <c r="C1465" i="28"/>
  <c r="D1465" i="28"/>
  <c r="E1465" i="28"/>
  <c r="F1465" i="28"/>
  <c r="C1466" i="28"/>
  <c r="D1466" i="28"/>
  <c r="E1466" i="28"/>
  <c r="F1466" i="28"/>
  <c r="C1467" i="28"/>
  <c r="D1467" i="28"/>
  <c r="E1467" i="28"/>
  <c r="F1467" i="28"/>
  <c r="C1468" i="28"/>
  <c r="D1468" i="28"/>
  <c r="E1468" i="28"/>
  <c r="F1468" i="28"/>
  <c r="C1469" i="28"/>
  <c r="D1469" i="28"/>
  <c r="E1469" i="28"/>
  <c r="F1469" i="28"/>
  <c r="C1470" i="28"/>
  <c r="D1470" i="28"/>
  <c r="E1470" i="28"/>
  <c r="F1470" i="28"/>
  <c r="C1471" i="28"/>
  <c r="D1471" i="28"/>
  <c r="E1471" i="28"/>
  <c r="F1471" i="28"/>
  <c r="C1472" i="28"/>
  <c r="D1472" i="28"/>
  <c r="E1472" i="28"/>
  <c r="F1472" i="28"/>
  <c r="C1473" i="28"/>
  <c r="D1473" i="28"/>
  <c r="E1473" i="28"/>
  <c r="F1473" i="28"/>
  <c r="C1474" i="28"/>
  <c r="D1474" i="28"/>
  <c r="E1474" i="28"/>
  <c r="F1474" i="28"/>
  <c r="C1475" i="28"/>
  <c r="D1475" i="28"/>
  <c r="E1475" i="28"/>
  <c r="F1475" i="28"/>
  <c r="C1476" i="28"/>
  <c r="D1476" i="28"/>
  <c r="E1476" i="28"/>
  <c r="F1476" i="28"/>
  <c r="C1477" i="28"/>
  <c r="D1477" i="28"/>
  <c r="E1477" i="28"/>
  <c r="F1477" i="28"/>
  <c r="C1478" i="28"/>
  <c r="D1478" i="28"/>
  <c r="E1478" i="28"/>
  <c r="F1478" i="28"/>
  <c r="C1479" i="28"/>
  <c r="D1479" i="28"/>
  <c r="E1479" i="28"/>
  <c r="F1479" i="28"/>
  <c r="C1480" i="28"/>
  <c r="D1480" i="28"/>
  <c r="E1480" i="28"/>
  <c r="F1480" i="28"/>
  <c r="C1481" i="28"/>
  <c r="D1481" i="28"/>
  <c r="E1481" i="28"/>
  <c r="F1481" i="28"/>
  <c r="C1482" i="28"/>
  <c r="D1482" i="28"/>
  <c r="E1482" i="28"/>
  <c r="F1482" i="28"/>
  <c r="G1482" i="28" s="1"/>
  <c r="C1483" i="28"/>
  <c r="D1483" i="28"/>
  <c r="E1483" i="28"/>
  <c r="F1483" i="28"/>
  <c r="C1484" i="28"/>
  <c r="D1484" i="28"/>
  <c r="E1484" i="28"/>
  <c r="F1484" i="28"/>
  <c r="C1485" i="28"/>
  <c r="D1485" i="28"/>
  <c r="E1485" i="28"/>
  <c r="F1485" i="28"/>
  <c r="C1486" i="28"/>
  <c r="D1486" i="28"/>
  <c r="E1486" i="28"/>
  <c r="F1486" i="28"/>
  <c r="C1487" i="28"/>
  <c r="D1487" i="28"/>
  <c r="E1487" i="28"/>
  <c r="F1487" i="28"/>
  <c r="C1488" i="28"/>
  <c r="D1488" i="28"/>
  <c r="E1488" i="28"/>
  <c r="F1488" i="28"/>
  <c r="C1489" i="28"/>
  <c r="D1489" i="28"/>
  <c r="E1489" i="28"/>
  <c r="F1489" i="28"/>
  <c r="C1490" i="28"/>
  <c r="D1490" i="28"/>
  <c r="E1490" i="28"/>
  <c r="F1490" i="28"/>
  <c r="G1490" i="28" s="1"/>
  <c r="C1491" i="28"/>
  <c r="D1491" i="28"/>
  <c r="E1491" i="28"/>
  <c r="F1491" i="28"/>
  <c r="C1492" i="28"/>
  <c r="D1492" i="28"/>
  <c r="E1492" i="28"/>
  <c r="F1492" i="28"/>
  <c r="C1493" i="28"/>
  <c r="D1493" i="28"/>
  <c r="E1493" i="28"/>
  <c r="F1493" i="28"/>
  <c r="C1494" i="28"/>
  <c r="D1494" i="28"/>
  <c r="E1494" i="28"/>
  <c r="F1494" i="28"/>
  <c r="C1495" i="28"/>
  <c r="D1495" i="28"/>
  <c r="E1495" i="28"/>
  <c r="F1495" i="28"/>
  <c r="C1496" i="28"/>
  <c r="D1496" i="28"/>
  <c r="E1496" i="28"/>
  <c r="F1496" i="28"/>
  <c r="C1497" i="28"/>
  <c r="D1497" i="28"/>
  <c r="E1497" i="28"/>
  <c r="F1497" i="28"/>
  <c r="C1498" i="28"/>
  <c r="D1498" i="28"/>
  <c r="E1498" i="28"/>
  <c r="F1498" i="28"/>
  <c r="C1499" i="28"/>
  <c r="D1499" i="28"/>
  <c r="E1499" i="28"/>
  <c r="F1499" i="28"/>
  <c r="C1500" i="28"/>
  <c r="D1500" i="28"/>
  <c r="E1500" i="28"/>
  <c r="F1500" i="28"/>
  <c r="C1501" i="28"/>
  <c r="D1501" i="28"/>
  <c r="E1501" i="28"/>
  <c r="F1501" i="28"/>
  <c r="C1502" i="28"/>
  <c r="D1502" i="28"/>
  <c r="E1502" i="28"/>
  <c r="F1502" i="28"/>
  <c r="C1503" i="28"/>
  <c r="D1503" i="28"/>
  <c r="E1503" i="28"/>
  <c r="F1503" i="28"/>
  <c r="C1504" i="28"/>
  <c r="D1504" i="28"/>
  <c r="E1504" i="28"/>
  <c r="F1504" i="28"/>
  <c r="C1505" i="28"/>
  <c r="D1505" i="28"/>
  <c r="E1505" i="28"/>
  <c r="F1505" i="28"/>
  <c r="C1506" i="28"/>
  <c r="D1506" i="28"/>
  <c r="E1506" i="28"/>
  <c r="F1506" i="28"/>
  <c r="C1507" i="28"/>
  <c r="D1507" i="28"/>
  <c r="E1507" i="28"/>
  <c r="F1507" i="28"/>
  <c r="G1507" i="28" s="1"/>
  <c r="C1508" i="28"/>
  <c r="D1508" i="28"/>
  <c r="E1508" i="28"/>
  <c r="F1508" i="28"/>
  <c r="C1509" i="28"/>
  <c r="D1509" i="28"/>
  <c r="E1509" i="28"/>
  <c r="F1509" i="28"/>
  <c r="C1510" i="28"/>
  <c r="D1510" i="28"/>
  <c r="E1510" i="28"/>
  <c r="F1510" i="28"/>
  <c r="G1510" i="28" s="1"/>
  <c r="C1511" i="28"/>
  <c r="D1511" i="28"/>
  <c r="E1511" i="28"/>
  <c r="F1511" i="28"/>
  <c r="C1512" i="28"/>
  <c r="D1512" i="28"/>
  <c r="E1512" i="28"/>
  <c r="F1512" i="28"/>
  <c r="C1513" i="28"/>
  <c r="D1513" i="28"/>
  <c r="E1513" i="28"/>
  <c r="F1513" i="28"/>
  <c r="C1514" i="28"/>
  <c r="D1514" i="28"/>
  <c r="E1514" i="28"/>
  <c r="F1514" i="28"/>
  <c r="C1515" i="28"/>
  <c r="D1515" i="28"/>
  <c r="E1515" i="28"/>
  <c r="F1515" i="28"/>
  <c r="C1516" i="28"/>
  <c r="D1516" i="28"/>
  <c r="E1516" i="28"/>
  <c r="F1516" i="28"/>
  <c r="C1517" i="28"/>
  <c r="D1517" i="28"/>
  <c r="E1517" i="28"/>
  <c r="F1517" i="28"/>
  <c r="G1517" i="28" s="1"/>
  <c r="C1518" i="28"/>
  <c r="D1518" i="28"/>
  <c r="E1518" i="28"/>
  <c r="F1518" i="28"/>
  <c r="C1519" i="28"/>
  <c r="D1519" i="28"/>
  <c r="E1519" i="28"/>
  <c r="F1519" i="28"/>
  <c r="C1520" i="28"/>
  <c r="D1520" i="28"/>
  <c r="E1520" i="28"/>
  <c r="F1520" i="28"/>
  <c r="C1521" i="28"/>
  <c r="D1521" i="28"/>
  <c r="E1521" i="28"/>
  <c r="F1521" i="28"/>
  <c r="C1522" i="28"/>
  <c r="D1522" i="28"/>
  <c r="E1522" i="28"/>
  <c r="F1522" i="28"/>
  <c r="C1523" i="28"/>
  <c r="D1523" i="28"/>
  <c r="E1523" i="28"/>
  <c r="F1523" i="28"/>
  <c r="C1524" i="28"/>
  <c r="D1524" i="28"/>
  <c r="E1524" i="28"/>
  <c r="F1524" i="28"/>
  <c r="C1525" i="28"/>
  <c r="D1525" i="28"/>
  <c r="E1525" i="28"/>
  <c r="F1525" i="28"/>
  <c r="C1526" i="28"/>
  <c r="D1526" i="28"/>
  <c r="E1526" i="28"/>
  <c r="F1526" i="28"/>
  <c r="C1527" i="28"/>
  <c r="D1527" i="28"/>
  <c r="E1527" i="28"/>
  <c r="F1527" i="28"/>
  <c r="C1528" i="28"/>
  <c r="D1528" i="28"/>
  <c r="E1528" i="28"/>
  <c r="F1528" i="28"/>
  <c r="G1528" i="28" s="1"/>
  <c r="C1529" i="28"/>
  <c r="D1529" i="28"/>
  <c r="E1529" i="28"/>
  <c r="F1529" i="28"/>
  <c r="C1530" i="28"/>
  <c r="D1530" i="28"/>
  <c r="E1530" i="28"/>
  <c r="F1530" i="28"/>
  <c r="C1531" i="28"/>
  <c r="D1531" i="28"/>
  <c r="E1531" i="28"/>
  <c r="F1531" i="28"/>
  <c r="C1532" i="28"/>
  <c r="D1532" i="28"/>
  <c r="E1532" i="28"/>
  <c r="F1532" i="28"/>
  <c r="C1533" i="28"/>
  <c r="D1533" i="28"/>
  <c r="E1533" i="28"/>
  <c r="F1533" i="28"/>
  <c r="C1534" i="28"/>
  <c r="D1534" i="28"/>
  <c r="E1534" i="28"/>
  <c r="F1534" i="28"/>
  <c r="G1534" i="28" s="1"/>
  <c r="C1535" i="28"/>
  <c r="D1535" i="28"/>
  <c r="E1535" i="28"/>
  <c r="F1535" i="28"/>
  <c r="G1535" i="28" s="1"/>
  <c r="C1536" i="28"/>
  <c r="D1536" i="28"/>
  <c r="E1536" i="28"/>
  <c r="F1536" i="28"/>
  <c r="C1537" i="28"/>
  <c r="D1537" i="28"/>
  <c r="E1537" i="28"/>
  <c r="F1537" i="28"/>
  <c r="C1538" i="28"/>
  <c r="D1538" i="28"/>
  <c r="E1538" i="28"/>
  <c r="F1538" i="28"/>
  <c r="C1539" i="28"/>
  <c r="D1539" i="28"/>
  <c r="E1539" i="28"/>
  <c r="F1539" i="28"/>
  <c r="C1540" i="28"/>
  <c r="D1540" i="28"/>
  <c r="E1540" i="28"/>
  <c r="F1540" i="28"/>
  <c r="C1541" i="28"/>
  <c r="D1541" i="28"/>
  <c r="E1541" i="28"/>
  <c r="F1541" i="28"/>
  <c r="C1542" i="28"/>
  <c r="D1542" i="28"/>
  <c r="E1542" i="28"/>
  <c r="F1542" i="28"/>
  <c r="C1543" i="28"/>
  <c r="D1543" i="28"/>
  <c r="E1543" i="28"/>
  <c r="F1543" i="28"/>
  <c r="C1544" i="28"/>
  <c r="D1544" i="28"/>
  <c r="E1544" i="28"/>
  <c r="F1544" i="28"/>
  <c r="C1545" i="28"/>
  <c r="D1545" i="28"/>
  <c r="E1545" i="28"/>
  <c r="F1545" i="28"/>
  <c r="C1546" i="28"/>
  <c r="D1546" i="28"/>
  <c r="E1546" i="28"/>
  <c r="F1546" i="28"/>
  <c r="C1547" i="28"/>
  <c r="D1547" i="28"/>
  <c r="E1547" i="28"/>
  <c r="F1547" i="28"/>
  <c r="C1548" i="28"/>
  <c r="D1548" i="28"/>
  <c r="E1548" i="28"/>
  <c r="F1548" i="28"/>
  <c r="C1549" i="28"/>
  <c r="D1549" i="28"/>
  <c r="E1549" i="28"/>
  <c r="F1549" i="28"/>
  <c r="C1550" i="28"/>
  <c r="D1550" i="28"/>
  <c r="E1550" i="28"/>
  <c r="F1550" i="28"/>
  <c r="C1551" i="28"/>
  <c r="D1551" i="28"/>
  <c r="E1551" i="28"/>
  <c r="F1551" i="28"/>
  <c r="C1552" i="28"/>
  <c r="D1552" i="28"/>
  <c r="E1552" i="28"/>
  <c r="F1552" i="28"/>
  <c r="C1553" i="28"/>
  <c r="D1553" i="28"/>
  <c r="E1553" i="28"/>
  <c r="F1553" i="28"/>
  <c r="G1553" i="28"/>
  <c r="C1554" i="28"/>
  <c r="D1554" i="28"/>
  <c r="E1554" i="28"/>
  <c r="F1554" i="28"/>
  <c r="C1555" i="28"/>
  <c r="D1555" i="28"/>
  <c r="E1555" i="28"/>
  <c r="F1555" i="28"/>
  <c r="G1555" i="28" s="1"/>
  <c r="C1556" i="28"/>
  <c r="D1556" i="28"/>
  <c r="E1556" i="28"/>
  <c r="F1556" i="28"/>
  <c r="C1557" i="28"/>
  <c r="D1557" i="28"/>
  <c r="E1557" i="28"/>
  <c r="F1557" i="28"/>
  <c r="C1558" i="28"/>
  <c r="D1558" i="28"/>
  <c r="E1558" i="28"/>
  <c r="F1558" i="28"/>
  <c r="C1559" i="28"/>
  <c r="D1559" i="28"/>
  <c r="E1559" i="28"/>
  <c r="F1559" i="28"/>
  <c r="C1560" i="28"/>
  <c r="D1560" i="28"/>
  <c r="E1560" i="28"/>
  <c r="F1560" i="28"/>
  <c r="C1561" i="28"/>
  <c r="D1561" i="28"/>
  <c r="E1561" i="28"/>
  <c r="F1561" i="28"/>
  <c r="C1562" i="28"/>
  <c r="D1562" i="28"/>
  <c r="E1562" i="28"/>
  <c r="F1562" i="28"/>
  <c r="C1563" i="28"/>
  <c r="D1563" i="28"/>
  <c r="E1563" i="28"/>
  <c r="F1563" i="28"/>
  <c r="C1564" i="28"/>
  <c r="D1564" i="28"/>
  <c r="E1564" i="28"/>
  <c r="F1564" i="28"/>
  <c r="C1565" i="28"/>
  <c r="D1565" i="28"/>
  <c r="E1565" i="28"/>
  <c r="F1565" i="28"/>
  <c r="C1566" i="28"/>
  <c r="D1566" i="28"/>
  <c r="E1566" i="28"/>
  <c r="F1566" i="28"/>
  <c r="C1567" i="28"/>
  <c r="D1567" i="28"/>
  <c r="E1567" i="28"/>
  <c r="F1567" i="28"/>
  <c r="C1568" i="28"/>
  <c r="D1568" i="28"/>
  <c r="E1568" i="28"/>
  <c r="F1568" i="28"/>
  <c r="C1569" i="28"/>
  <c r="D1569" i="28"/>
  <c r="E1569" i="28"/>
  <c r="F1569" i="28"/>
  <c r="C1570" i="28"/>
  <c r="D1570" i="28"/>
  <c r="E1570" i="28"/>
  <c r="F1570" i="28"/>
  <c r="C1571" i="28"/>
  <c r="D1571" i="28"/>
  <c r="E1571" i="28"/>
  <c r="F1571" i="28"/>
  <c r="C1572" i="28"/>
  <c r="D1572" i="28"/>
  <c r="E1572" i="28"/>
  <c r="F1572" i="28"/>
  <c r="C1573" i="28"/>
  <c r="D1573" i="28"/>
  <c r="E1573" i="28"/>
  <c r="F1573" i="28"/>
  <c r="C1574" i="28"/>
  <c r="D1574" i="28"/>
  <c r="E1574" i="28"/>
  <c r="F1574" i="28"/>
  <c r="C1575" i="28"/>
  <c r="D1575" i="28"/>
  <c r="E1575" i="28"/>
  <c r="F1575" i="28"/>
  <c r="G1575" i="28" s="1"/>
  <c r="C1576" i="28"/>
  <c r="D1576" i="28"/>
  <c r="E1576" i="28"/>
  <c r="F1576" i="28"/>
  <c r="C1577" i="28"/>
  <c r="D1577" i="28"/>
  <c r="E1577" i="28"/>
  <c r="F1577" i="28"/>
  <c r="C1578" i="28"/>
  <c r="D1578" i="28"/>
  <c r="E1578" i="28"/>
  <c r="F1578" i="28"/>
  <c r="C1579" i="28"/>
  <c r="D1579" i="28"/>
  <c r="E1579" i="28"/>
  <c r="F1579" i="28"/>
  <c r="C1580" i="28"/>
  <c r="D1580" i="28"/>
  <c r="E1580" i="28"/>
  <c r="F1580" i="28"/>
  <c r="C1581" i="28"/>
  <c r="D1581" i="28"/>
  <c r="E1581" i="28"/>
  <c r="F1581" i="28"/>
  <c r="C1582" i="28"/>
  <c r="D1582" i="28"/>
  <c r="E1582" i="28"/>
  <c r="F1582" i="28"/>
  <c r="C1583" i="28"/>
  <c r="D1583" i="28"/>
  <c r="E1583" i="28"/>
  <c r="F1583" i="28"/>
  <c r="C1584" i="28"/>
  <c r="D1584" i="28"/>
  <c r="E1584" i="28"/>
  <c r="F1584" i="28"/>
  <c r="C1585" i="28"/>
  <c r="D1585" i="28"/>
  <c r="E1585" i="28"/>
  <c r="F1585" i="28"/>
  <c r="C1586" i="28"/>
  <c r="D1586" i="28"/>
  <c r="E1586" i="28"/>
  <c r="F1586" i="28"/>
  <c r="C1587" i="28"/>
  <c r="D1587" i="28"/>
  <c r="E1587" i="28"/>
  <c r="F1587" i="28"/>
  <c r="C1588" i="28"/>
  <c r="D1588" i="28"/>
  <c r="E1588" i="28"/>
  <c r="F1588" i="28"/>
  <c r="G1588" i="28" s="1"/>
  <c r="C1589" i="28"/>
  <c r="D1589" i="28"/>
  <c r="E1589" i="28"/>
  <c r="F1589" i="28"/>
  <c r="C1590" i="28"/>
  <c r="D1590" i="28"/>
  <c r="E1590" i="28"/>
  <c r="F1590" i="28"/>
  <c r="C1591" i="28"/>
  <c r="D1591" i="28"/>
  <c r="E1591" i="28"/>
  <c r="F1591" i="28"/>
  <c r="C1592" i="28"/>
  <c r="D1592" i="28"/>
  <c r="E1592" i="28"/>
  <c r="F1592" i="28"/>
  <c r="C1593" i="28"/>
  <c r="D1593" i="28"/>
  <c r="E1593" i="28"/>
  <c r="F1593" i="28"/>
  <c r="C1594" i="28"/>
  <c r="D1594" i="28"/>
  <c r="E1594" i="28"/>
  <c r="F1594" i="28"/>
  <c r="C1595" i="28"/>
  <c r="D1595" i="28"/>
  <c r="E1595" i="28"/>
  <c r="F1595" i="28"/>
  <c r="C1596" i="28"/>
  <c r="D1596" i="28"/>
  <c r="E1596" i="28"/>
  <c r="F1596" i="28"/>
  <c r="C1597" i="28"/>
  <c r="D1597" i="28"/>
  <c r="E1597" i="28"/>
  <c r="F1597" i="28"/>
  <c r="C1598" i="28"/>
  <c r="D1598" i="28"/>
  <c r="E1598" i="28"/>
  <c r="F1598" i="28"/>
  <c r="C1599" i="28"/>
  <c r="D1599" i="28"/>
  <c r="E1599" i="28"/>
  <c r="F1599" i="28"/>
  <c r="C1600" i="28"/>
  <c r="D1600" i="28"/>
  <c r="E1600" i="28"/>
  <c r="F1600" i="28"/>
  <c r="C1601" i="28"/>
  <c r="D1601" i="28"/>
  <c r="E1601" i="28"/>
  <c r="F1601" i="28"/>
  <c r="C1602" i="28"/>
  <c r="D1602" i="28"/>
  <c r="E1602" i="28"/>
  <c r="F1602" i="28"/>
  <c r="C1603" i="28"/>
  <c r="D1603" i="28"/>
  <c r="E1603" i="28"/>
  <c r="F1603" i="28"/>
  <c r="C1604" i="28"/>
  <c r="D1604" i="28"/>
  <c r="E1604" i="28"/>
  <c r="F1604" i="28"/>
  <c r="G1604" i="28" s="1"/>
  <c r="C1605" i="28"/>
  <c r="D1605" i="28"/>
  <c r="E1605" i="28"/>
  <c r="F1605" i="28"/>
  <c r="C1606" i="28"/>
  <c r="D1606" i="28"/>
  <c r="E1606" i="28"/>
  <c r="F1606" i="28"/>
  <c r="C1607" i="28"/>
  <c r="D1607" i="28"/>
  <c r="E1607" i="28"/>
  <c r="F1607" i="28"/>
  <c r="C1608" i="28"/>
  <c r="D1608" i="28"/>
  <c r="E1608" i="28"/>
  <c r="F1608" i="28"/>
  <c r="C1609" i="28"/>
  <c r="D1609" i="28"/>
  <c r="E1609" i="28"/>
  <c r="F1609" i="28"/>
  <c r="C1610" i="28"/>
  <c r="D1610" i="28"/>
  <c r="E1610" i="28"/>
  <c r="F1610" i="28"/>
  <c r="C1611" i="28"/>
  <c r="D1611" i="28"/>
  <c r="E1611" i="28"/>
  <c r="F1611" i="28"/>
  <c r="C1612" i="28"/>
  <c r="D1612" i="28"/>
  <c r="E1612" i="28"/>
  <c r="F1612" i="28"/>
  <c r="C1613" i="28"/>
  <c r="D1613" i="28"/>
  <c r="E1613" i="28"/>
  <c r="F1613" i="28"/>
  <c r="C1614" i="28"/>
  <c r="D1614" i="28"/>
  <c r="E1614" i="28"/>
  <c r="F1614" i="28"/>
  <c r="C1615" i="28"/>
  <c r="D1615" i="28"/>
  <c r="E1615" i="28"/>
  <c r="F1615" i="28"/>
  <c r="C1616" i="28"/>
  <c r="D1616" i="28"/>
  <c r="E1616" i="28"/>
  <c r="F1616" i="28"/>
  <c r="C1617" i="28"/>
  <c r="D1617" i="28"/>
  <c r="E1617" i="28"/>
  <c r="F1617" i="28"/>
  <c r="C1618" i="28"/>
  <c r="D1618" i="28"/>
  <c r="E1618" i="28"/>
  <c r="F1618" i="28"/>
  <c r="C1619" i="28"/>
  <c r="D1619" i="28"/>
  <c r="E1619" i="28"/>
  <c r="F1619" i="28"/>
  <c r="G1619" i="28" s="1"/>
  <c r="C1620" i="28"/>
  <c r="D1620" i="28"/>
  <c r="E1620" i="28"/>
  <c r="F1620" i="28"/>
  <c r="C1621" i="28"/>
  <c r="D1621" i="28"/>
  <c r="E1621" i="28"/>
  <c r="F1621" i="28"/>
  <c r="G1621" i="28"/>
  <c r="C1622" i="28"/>
  <c r="D1622" i="28"/>
  <c r="E1622" i="28"/>
  <c r="F1622" i="28"/>
  <c r="C1623" i="28"/>
  <c r="D1623" i="28"/>
  <c r="E1623" i="28"/>
  <c r="F1623" i="28"/>
  <c r="C1624" i="28"/>
  <c r="D1624" i="28"/>
  <c r="E1624" i="28"/>
  <c r="F1624" i="28"/>
  <c r="C1625" i="28"/>
  <c r="D1625" i="28"/>
  <c r="E1625" i="28"/>
  <c r="F1625" i="28"/>
  <c r="C1626" i="28"/>
  <c r="D1626" i="28"/>
  <c r="E1626" i="28"/>
  <c r="F1626" i="28"/>
  <c r="C1627" i="28"/>
  <c r="D1627" i="28"/>
  <c r="E1627" i="28"/>
  <c r="F1627" i="28"/>
  <c r="C1628" i="28"/>
  <c r="D1628" i="28"/>
  <c r="E1628" i="28"/>
  <c r="F1628" i="28"/>
  <c r="C1629" i="28"/>
  <c r="D1629" i="28"/>
  <c r="E1629" i="28"/>
  <c r="F1629" i="28"/>
  <c r="C1630" i="28"/>
  <c r="D1630" i="28"/>
  <c r="E1630" i="28"/>
  <c r="F1630" i="28"/>
  <c r="C1631" i="28"/>
  <c r="D1631" i="28"/>
  <c r="E1631" i="28"/>
  <c r="F1631" i="28"/>
  <c r="C1632" i="28"/>
  <c r="D1632" i="28"/>
  <c r="E1632" i="28"/>
  <c r="F1632" i="28"/>
  <c r="C1633" i="28"/>
  <c r="D1633" i="28"/>
  <c r="E1633" i="28"/>
  <c r="F1633" i="28"/>
  <c r="G1633" i="28"/>
  <c r="C1634" i="28"/>
  <c r="D1634" i="28"/>
  <c r="E1634" i="28"/>
  <c r="F1634" i="28"/>
  <c r="C1635" i="28"/>
  <c r="D1635" i="28"/>
  <c r="E1635" i="28"/>
  <c r="F1635" i="28"/>
  <c r="C1636" i="28"/>
  <c r="D1636" i="28"/>
  <c r="E1636" i="28"/>
  <c r="F1636" i="28"/>
  <c r="C1637" i="28"/>
  <c r="D1637" i="28"/>
  <c r="E1637" i="28"/>
  <c r="F1637" i="28"/>
  <c r="C1638" i="28"/>
  <c r="D1638" i="28"/>
  <c r="E1638" i="28"/>
  <c r="F1638" i="28"/>
  <c r="C1639" i="28"/>
  <c r="D1639" i="28"/>
  <c r="E1639" i="28"/>
  <c r="F1639" i="28"/>
  <c r="C1640" i="28"/>
  <c r="D1640" i="28"/>
  <c r="E1640" i="28"/>
  <c r="F1640" i="28"/>
  <c r="C1641" i="28"/>
  <c r="D1641" i="28"/>
  <c r="E1641" i="28"/>
  <c r="F1641" i="28"/>
  <c r="C1642" i="28"/>
  <c r="D1642" i="28"/>
  <c r="E1642" i="28"/>
  <c r="F1642" i="28"/>
  <c r="C1643" i="28"/>
  <c r="D1643" i="28"/>
  <c r="E1643" i="28"/>
  <c r="F1643" i="28"/>
  <c r="C1644" i="28"/>
  <c r="D1644" i="28"/>
  <c r="E1644" i="28"/>
  <c r="F1644" i="28"/>
  <c r="C1645" i="28"/>
  <c r="D1645" i="28"/>
  <c r="E1645" i="28"/>
  <c r="F1645" i="28"/>
  <c r="C1646" i="28"/>
  <c r="D1646" i="28"/>
  <c r="E1646" i="28"/>
  <c r="F1646" i="28"/>
  <c r="C1647" i="28"/>
  <c r="D1647" i="28"/>
  <c r="E1647" i="28"/>
  <c r="F1647" i="28"/>
  <c r="C1648" i="28"/>
  <c r="D1648" i="28"/>
  <c r="E1648" i="28"/>
  <c r="F1648" i="28"/>
  <c r="C1649" i="28"/>
  <c r="D1649" i="28"/>
  <c r="E1649" i="28"/>
  <c r="F1649" i="28"/>
  <c r="C1650" i="28"/>
  <c r="D1650" i="28"/>
  <c r="E1650" i="28"/>
  <c r="F1650" i="28"/>
  <c r="G1650" i="28" s="1"/>
  <c r="C1651" i="28"/>
  <c r="D1651" i="28"/>
  <c r="E1651" i="28"/>
  <c r="F1651" i="28"/>
  <c r="C1652" i="28"/>
  <c r="D1652" i="28"/>
  <c r="E1652" i="28"/>
  <c r="F1652" i="28"/>
  <c r="C1653" i="28"/>
  <c r="D1653" i="28"/>
  <c r="E1653" i="28"/>
  <c r="F1653" i="28"/>
  <c r="C1654" i="28"/>
  <c r="D1654" i="28"/>
  <c r="E1654" i="28"/>
  <c r="F1654" i="28"/>
  <c r="C1655" i="28"/>
  <c r="D1655" i="28"/>
  <c r="E1655" i="28"/>
  <c r="F1655" i="28"/>
  <c r="C1656" i="28"/>
  <c r="D1656" i="28"/>
  <c r="E1656" i="28"/>
  <c r="F1656" i="28"/>
  <c r="G1656" i="28"/>
  <c r="C1657" i="28"/>
  <c r="D1657" i="28"/>
  <c r="E1657" i="28"/>
  <c r="F1657" i="28"/>
  <c r="C1658" i="28"/>
  <c r="D1658" i="28"/>
  <c r="E1658" i="28"/>
  <c r="F1658" i="28"/>
  <c r="C1659" i="28"/>
  <c r="D1659" i="28"/>
  <c r="E1659" i="28"/>
  <c r="F1659" i="28"/>
  <c r="C1660" i="28"/>
  <c r="D1660" i="28"/>
  <c r="E1660" i="28"/>
  <c r="F1660" i="28"/>
  <c r="C1661" i="28"/>
  <c r="D1661" i="28"/>
  <c r="E1661" i="28"/>
  <c r="F1661" i="28"/>
  <c r="C1662" i="28"/>
  <c r="D1662" i="28"/>
  <c r="E1662" i="28"/>
  <c r="F1662" i="28"/>
  <c r="G1662" i="28" s="1"/>
  <c r="C1663" i="28"/>
  <c r="D1663" i="28"/>
  <c r="E1663" i="28"/>
  <c r="F1663" i="28"/>
  <c r="C1664" i="28"/>
  <c r="D1664" i="28"/>
  <c r="E1664" i="28"/>
  <c r="F1664" i="28"/>
  <c r="C1665" i="28"/>
  <c r="D1665" i="28"/>
  <c r="E1665" i="28"/>
  <c r="F1665" i="28"/>
  <c r="C1666" i="28"/>
  <c r="D1666" i="28"/>
  <c r="E1666" i="28"/>
  <c r="F1666" i="28"/>
  <c r="C1667" i="28"/>
  <c r="D1667" i="28"/>
  <c r="E1667" i="28"/>
  <c r="F1667" i="28"/>
  <c r="C1668" i="28"/>
  <c r="D1668" i="28"/>
  <c r="E1668" i="28"/>
  <c r="F1668" i="28"/>
  <c r="C1669" i="28"/>
  <c r="D1669" i="28"/>
  <c r="E1669" i="28"/>
  <c r="F1669" i="28"/>
  <c r="C1670" i="28"/>
  <c r="D1670" i="28"/>
  <c r="E1670" i="28"/>
  <c r="F1670" i="28"/>
  <c r="C1671" i="28"/>
  <c r="D1671" i="28"/>
  <c r="E1671" i="28"/>
  <c r="F1671" i="28"/>
  <c r="C1672" i="28"/>
  <c r="D1672" i="28"/>
  <c r="E1672" i="28"/>
  <c r="F1672" i="28"/>
  <c r="C1673" i="28"/>
  <c r="D1673" i="28"/>
  <c r="E1673" i="28"/>
  <c r="F1673" i="28"/>
  <c r="C1674" i="28"/>
  <c r="D1674" i="28"/>
  <c r="E1674" i="28"/>
  <c r="F1674" i="28"/>
  <c r="C1675" i="28"/>
  <c r="D1675" i="28"/>
  <c r="E1675" i="28"/>
  <c r="F1675" i="28"/>
  <c r="C1676" i="28"/>
  <c r="D1676" i="28"/>
  <c r="E1676" i="28"/>
  <c r="F1676" i="28"/>
  <c r="C1677" i="28"/>
  <c r="D1677" i="28"/>
  <c r="E1677" i="28"/>
  <c r="F1677" i="28"/>
  <c r="G1677" i="28" s="1"/>
  <c r="C1678" i="28"/>
  <c r="D1678" i="28"/>
  <c r="E1678" i="28"/>
  <c r="F1678" i="28"/>
  <c r="C1679" i="28"/>
  <c r="D1679" i="28"/>
  <c r="E1679" i="28"/>
  <c r="F1679" i="28"/>
  <c r="C1680" i="28"/>
  <c r="D1680" i="28"/>
  <c r="E1680" i="28"/>
  <c r="F1680" i="28"/>
  <c r="C1681" i="28"/>
  <c r="D1681" i="28"/>
  <c r="E1681" i="28"/>
  <c r="F1681" i="28"/>
  <c r="C1682" i="28"/>
  <c r="D1682" i="28"/>
  <c r="E1682" i="28"/>
  <c r="F1682" i="28"/>
  <c r="G1682" i="28" s="1"/>
  <c r="C1683" i="28"/>
  <c r="D1683" i="28"/>
  <c r="E1683" i="28"/>
  <c r="F1683" i="28"/>
  <c r="C1684" i="28"/>
  <c r="D1684" i="28"/>
  <c r="E1684" i="28"/>
  <c r="F1684" i="28"/>
  <c r="G1684" i="28" s="1"/>
  <c r="C1685" i="28"/>
  <c r="D1685" i="28"/>
  <c r="E1685" i="28"/>
  <c r="F1685" i="28"/>
  <c r="C1686" i="28"/>
  <c r="D1686" i="28"/>
  <c r="E1686" i="28"/>
  <c r="F1686" i="28"/>
  <c r="C1687" i="28"/>
  <c r="D1687" i="28"/>
  <c r="E1687" i="28"/>
  <c r="F1687" i="28"/>
  <c r="G1687" i="28" s="1"/>
  <c r="C1688" i="28"/>
  <c r="D1688" i="28"/>
  <c r="E1688" i="28"/>
  <c r="F1688" i="28"/>
  <c r="C1689" i="28"/>
  <c r="D1689" i="28"/>
  <c r="E1689" i="28"/>
  <c r="F1689" i="28"/>
  <c r="C1690" i="28"/>
  <c r="D1690" i="28"/>
  <c r="E1690" i="28"/>
  <c r="F1690" i="28"/>
  <c r="C1691" i="28"/>
  <c r="D1691" i="28"/>
  <c r="E1691" i="28"/>
  <c r="F1691" i="28"/>
  <c r="C1692" i="28"/>
  <c r="D1692" i="28"/>
  <c r="E1692" i="28"/>
  <c r="F1692" i="28"/>
  <c r="C1693" i="28"/>
  <c r="D1693" i="28"/>
  <c r="E1693" i="28"/>
  <c r="F1693" i="28"/>
  <c r="C1694" i="28"/>
  <c r="D1694" i="28"/>
  <c r="E1694" i="28"/>
  <c r="F1694" i="28"/>
  <c r="C1695" i="28"/>
  <c r="D1695" i="28"/>
  <c r="E1695" i="28"/>
  <c r="F1695" i="28"/>
  <c r="C1696" i="28"/>
  <c r="D1696" i="28"/>
  <c r="E1696" i="28"/>
  <c r="F1696" i="28"/>
  <c r="C1697" i="28"/>
  <c r="D1697" i="28"/>
  <c r="E1697" i="28"/>
  <c r="F1697" i="28"/>
  <c r="C1698" i="28"/>
  <c r="D1698" i="28"/>
  <c r="E1698" i="28"/>
  <c r="F1698" i="28"/>
  <c r="C1699" i="28"/>
  <c r="D1699" i="28"/>
  <c r="E1699" i="28"/>
  <c r="F1699" i="28"/>
  <c r="C1700" i="28"/>
  <c r="D1700" i="28"/>
  <c r="E1700" i="28"/>
  <c r="F1700" i="28"/>
  <c r="C1701" i="28"/>
  <c r="D1701" i="28"/>
  <c r="E1701" i="28"/>
  <c r="F1701" i="28"/>
  <c r="C1702" i="28"/>
  <c r="D1702" i="28"/>
  <c r="E1702" i="28"/>
  <c r="F1702" i="28"/>
  <c r="C1703" i="28"/>
  <c r="D1703" i="28"/>
  <c r="E1703" i="28"/>
  <c r="F1703" i="28"/>
  <c r="C1704" i="28"/>
  <c r="D1704" i="28"/>
  <c r="E1704" i="28"/>
  <c r="F1704" i="28"/>
  <c r="C1705" i="28"/>
  <c r="D1705" i="28"/>
  <c r="E1705" i="28"/>
  <c r="F1705" i="28"/>
  <c r="C1706" i="28"/>
  <c r="D1706" i="28"/>
  <c r="E1706" i="28"/>
  <c r="F1706" i="28"/>
  <c r="C1707" i="28"/>
  <c r="D1707" i="28"/>
  <c r="E1707" i="28"/>
  <c r="F1707" i="28"/>
  <c r="C1708" i="28"/>
  <c r="D1708" i="28"/>
  <c r="E1708" i="28"/>
  <c r="F1708" i="28"/>
  <c r="C1709" i="28"/>
  <c r="D1709" i="28"/>
  <c r="E1709" i="28"/>
  <c r="F1709" i="28"/>
  <c r="C1710" i="28"/>
  <c r="D1710" i="28"/>
  <c r="E1710" i="28"/>
  <c r="F1710" i="28"/>
  <c r="C1711" i="28"/>
  <c r="D1711" i="28"/>
  <c r="E1711" i="28"/>
  <c r="F1711" i="28"/>
  <c r="C1712" i="28"/>
  <c r="D1712" i="28"/>
  <c r="E1712" i="28"/>
  <c r="F1712" i="28"/>
  <c r="C1713" i="28"/>
  <c r="D1713" i="28"/>
  <c r="E1713" i="28"/>
  <c r="F1713" i="28"/>
  <c r="C1714" i="28"/>
  <c r="D1714" i="28"/>
  <c r="E1714" i="28"/>
  <c r="F1714" i="28"/>
  <c r="C1715" i="28"/>
  <c r="D1715" i="28"/>
  <c r="E1715" i="28"/>
  <c r="F1715" i="28"/>
  <c r="C1716" i="28"/>
  <c r="D1716" i="28"/>
  <c r="E1716" i="28"/>
  <c r="F1716" i="28"/>
  <c r="C1717" i="28"/>
  <c r="D1717" i="28"/>
  <c r="E1717" i="28"/>
  <c r="F1717" i="28"/>
  <c r="C1718" i="28"/>
  <c r="D1718" i="28"/>
  <c r="E1718" i="28"/>
  <c r="F1718" i="28"/>
  <c r="C1719" i="28"/>
  <c r="D1719" i="28"/>
  <c r="E1719" i="28"/>
  <c r="F1719" i="28"/>
  <c r="G1719" i="28" s="1"/>
  <c r="C1720" i="28"/>
  <c r="D1720" i="28"/>
  <c r="E1720" i="28"/>
  <c r="F1720" i="28"/>
  <c r="G1720" i="28" s="1"/>
  <c r="C1721" i="28"/>
  <c r="D1721" i="28"/>
  <c r="E1721" i="28"/>
  <c r="F1721" i="28"/>
  <c r="C1722" i="28"/>
  <c r="D1722" i="28"/>
  <c r="E1722" i="28"/>
  <c r="F1722" i="28"/>
  <c r="C1723" i="28"/>
  <c r="D1723" i="28"/>
  <c r="E1723" i="28"/>
  <c r="F1723" i="28"/>
  <c r="C1724" i="28"/>
  <c r="D1724" i="28"/>
  <c r="E1724" i="28"/>
  <c r="F1724" i="28"/>
  <c r="C1725" i="28"/>
  <c r="D1725" i="28"/>
  <c r="E1725" i="28"/>
  <c r="F1725" i="28"/>
  <c r="C1726" i="28"/>
  <c r="D1726" i="28"/>
  <c r="E1726" i="28"/>
  <c r="F1726" i="28"/>
  <c r="C1727" i="28"/>
  <c r="D1727" i="28"/>
  <c r="E1727" i="28"/>
  <c r="F1727" i="28"/>
  <c r="C1728" i="28"/>
  <c r="D1728" i="28"/>
  <c r="E1728" i="28"/>
  <c r="F1728" i="28"/>
  <c r="C1729" i="28"/>
  <c r="D1729" i="28"/>
  <c r="E1729" i="28"/>
  <c r="F1729" i="28"/>
  <c r="G1729" i="28" s="1"/>
  <c r="C1730" i="28"/>
  <c r="D1730" i="28"/>
  <c r="E1730" i="28"/>
  <c r="F1730" i="28"/>
  <c r="C1731" i="28"/>
  <c r="D1731" i="28"/>
  <c r="E1731" i="28"/>
  <c r="F1731" i="28"/>
  <c r="C1732" i="28"/>
  <c r="D1732" i="28"/>
  <c r="E1732" i="28"/>
  <c r="F1732" i="28"/>
  <c r="C1733" i="28"/>
  <c r="D1733" i="28"/>
  <c r="E1733" i="28"/>
  <c r="F1733" i="28"/>
  <c r="C1734" i="28"/>
  <c r="D1734" i="28"/>
  <c r="E1734" i="28"/>
  <c r="F1734" i="28"/>
  <c r="C1735" i="28"/>
  <c r="D1735" i="28"/>
  <c r="E1735" i="28"/>
  <c r="F1735" i="28"/>
  <c r="C1736" i="28"/>
  <c r="D1736" i="28"/>
  <c r="E1736" i="28"/>
  <c r="F1736" i="28"/>
  <c r="C1737" i="28"/>
  <c r="D1737" i="28"/>
  <c r="E1737" i="28"/>
  <c r="F1737" i="28"/>
  <c r="C1738" i="28"/>
  <c r="D1738" i="28"/>
  <c r="E1738" i="28"/>
  <c r="F1738" i="28"/>
  <c r="C1739" i="28"/>
  <c r="D1739" i="28"/>
  <c r="E1739" i="28"/>
  <c r="F1739" i="28"/>
  <c r="C1740" i="28"/>
  <c r="D1740" i="28"/>
  <c r="E1740" i="28"/>
  <c r="F1740" i="28"/>
  <c r="C1741" i="28"/>
  <c r="D1741" i="28"/>
  <c r="E1741" i="28"/>
  <c r="F1741" i="28"/>
  <c r="C1742" i="28"/>
  <c r="D1742" i="28"/>
  <c r="E1742" i="28"/>
  <c r="F1742" i="28"/>
  <c r="C1743" i="28"/>
  <c r="D1743" i="28"/>
  <c r="E1743" i="28"/>
  <c r="F1743" i="28"/>
  <c r="C1744" i="28"/>
  <c r="D1744" i="28"/>
  <c r="E1744" i="28"/>
  <c r="F1744" i="28"/>
  <c r="C1745" i="28"/>
  <c r="D1745" i="28"/>
  <c r="E1745" i="28"/>
  <c r="F1745" i="28"/>
  <c r="C1746" i="28"/>
  <c r="D1746" i="28"/>
  <c r="E1746" i="28"/>
  <c r="F1746" i="28"/>
  <c r="C1747" i="28"/>
  <c r="D1747" i="28"/>
  <c r="E1747" i="28"/>
  <c r="F1747" i="28"/>
  <c r="C1748" i="28"/>
  <c r="D1748" i="28"/>
  <c r="E1748" i="28"/>
  <c r="F1748" i="28"/>
  <c r="C1749" i="28"/>
  <c r="D1749" i="28"/>
  <c r="E1749" i="28"/>
  <c r="F1749" i="28"/>
  <c r="C1750" i="28"/>
  <c r="D1750" i="28"/>
  <c r="E1750" i="28"/>
  <c r="F1750" i="28"/>
  <c r="C1751" i="28"/>
  <c r="D1751" i="28"/>
  <c r="E1751" i="28"/>
  <c r="F1751" i="28"/>
  <c r="G1751" i="28" s="1"/>
  <c r="C1752" i="28"/>
  <c r="D1752" i="28"/>
  <c r="E1752" i="28"/>
  <c r="F1752" i="28"/>
  <c r="C1753" i="28"/>
  <c r="D1753" i="28"/>
  <c r="E1753" i="28"/>
  <c r="F1753" i="28"/>
  <c r="C1754" i="28"/>
  <c r="D1754" i="28"/>
  <c r="E1754" i="28"/>
  <c r="F1754" i="28"/>
  <c r="C1755" i="28"/>
  <c r="D1755" i="28"/>
  <c r="E1755" i="28"/>
  <c r="F1755" i="28"/>
  <c r="C1756" i="28"/>
  <c r="D1756" i="28"/>
  <c r="E1756" i="28"/>
  <c r="F1756" i="28"/>
  <c r="C1757" i="28"/>
  <c r="D1757" i="28"/>
  <c r="E1757" i="28"/>
  <c r="F1757" i="28"/>
  <c r="C1758" i="28"/>
  <c r="D1758" i="28"/>
  <c r="E1758" i="28"/>
  <c r="F1758" i="28"/>
  <c r="C1759" i="28"/>
  <c r="D1759" i="28"/>
  <c r="E1759" i="28"/>
  <c r="F1759" i="28"/>
  <c r="C1760" i="28"/>
  <c r="D1760" i="28"/>
  <c r="E1760" i="28"/>
  <c r="F1760" i="28"/>
  <c r="C1761" i="28"/>
  <c r="D1761" i="28"/>
  <c r="E1761" i="28"/>
  <c r="F1761" i="28"/>
  <c r="C1762" i="28"/>
  <c r="D1762" i="28"/>
  <c r="E1762" i="28"/>
  <c r="F1762" i="28"/>
  <c r="C1763" i="28"/>
  <c r="D1763" i="28"/>
  <c r="E1763" i="28"/>
  <c r="F1763" i="28"/>
  <c r="C1764" i="28"/>
  <c r="D1764" i="28"/>
  <c r="E1764" i="28"/>
  <c r="F1764" i="28"/>
  <c r="C1765" i="28"/>
  <c r="D1765" i="28"/>
  <c r="E1765" i="28"/>
  <c r="F1765" i="28"/>
  <c r="C1766" i="28"/>
  <c r="D1766" i="28"/>
  <c r="E1766" i="28"/>
  <c r="F1766" i="28"/>
  <c r="C1767" i="28"/>
  <c r="D1767" i="28"/>
  <c r="E1767" i="28"/>
  <c r="F1767" i="28"/>
  <c r="C1768" i="28"/>
  <c r="D1768" i="28"/>
  <c r="E1768" i="28"/>
  <c r="F1768" i="28"/>
  <c r="C1769" i="28"/>
  <c r="D1769" i="28"/>
  <c r="E1769" i="28"/>
  <c r="F1769" i="28"/>
  <c r="C1770" i="28"/>
  <c r="D1770" i="28"/>
  <c r="E1770" i="28"/>
  <c r="F1770" i="28"/>
  <c r="C1771" i="28"/>
  <c r="D1771" i="28"/>
  <c r="E1771" i="28"/>
  <c r="F1771" i="28"/>
  <c r="C1772" i="28"/>
  <c r="D1772" i="28"/>
  <c r="E1772" i="28"/>
  <c r="F1772" i="28"/>
  <c r="C1773" i="28"/>
  <c r="D1773" i="28"/>
  <c r="E1773" i="28"/>
  <c r="F1773" i="28"/>
  <c r="G1773" i="28" s="1"/>
  <c r="C1774" i="28"/>
  <c r="D1774" i="28"/>
  <c r="E1774" i="28"/>
  <c r="F1774" i="28"/>
  <c r="C1775" i="28"/>
  <c r="D1775" i="28"/>
  <c r="E1775" i="28"/>
  <c r="F1775" i="28"/>
  <c r="C1776" i="28"/>
  <c r="D1776" i="28"/>
  <c r="E1776" i="28"/>
  <c r="F1776" i="28"/>
  <c r="C1777" i="28"/>
  <c r="D1777" i="28"/>
  <c r="E1777" i="28"/>
  <c r="F1777" i="28"/>
  <c r="C1778" i="28"/>
  <c r="D1778" i="28"/>
  <c r="E1778" i="28"/>
  <c r="F1778" i="28"/>
  <c r="C1779" i="28"/>
  <c r="D1779" i="28"/>
  <c r="E1779" i="28"/>
  <c r="F1779" i="28"/>
  <c r="C1780" i="28"/>
  <c r="D1780" i="28"/>
  <c r="E1780" i="28"/>
  <c r="F1780" i="28"/>
  <c r="C1781" i="28"/>
  <c r="D1781" i="28"/>
  <c r="E1781" i="28"/>
  <c r="F1781" i="28"/>
  <c r="C1782" i="28"/>
  <c r="D1782" i="28"/>
  <c r="E1782" i="28"/>
  <c r="F1782" i="28"/>
  <c r="C1783" i="28"/>
  <c r="D1783" i="28"/>
  <c r="E1783" i="28"/>
  <c r="F1783" i="28"/>
  <c r="C1784" i="28"/>
  <c r="D1784" i="28"/>
  <c r="E1784" i="28"/>
  <c r="F1784" i="28"/>
  <c r="C1785" i="28"/>
  <c r="D1785" i="28"/>
  <c r="E1785" i="28"/>
  <c r="F1785" i="28"/>
  <c r="C1786" i="28"/>
  <c r="D1786" i="28"/>
  <c r="E1786" i="28"/>
  <c r="F1786" i="28"/>
  <c r="C1787" i="28"/>
  <c r="D1787" i="28"/>
  <c r="E1787" i="28"/>
  <c r="F1787" i="28"/>
  <c r="C1788" i="28"/>
  <c r="D1788" i="28"/>
  <c r="E1788" i="28"/>
  <c r="F1788" i="28"/>
  <c r="C1789" i="28"/>
  <c r="D1789" i="28"/>
  <c r="E1789" i="28"/>
  <c r="F1789" i="28"/>
  <c r="C1790" i="28"/>
  <c r="D1790" i="28"/>
  <c r="E1790" i="28"/>
  <c r="F1790" i="28"/>
  <c r="C1791" i="28"/>
  <c r="D1791" i="28"/>
  <c r="E1791" i="28"/>
  <c r="F1791" i="28"/>
  <c r="C1792" i="28"/>
  <c r="D1792" i="28"/>
  <c r="E1792" i="28"/>
  <c r="F1792" i="28"/>
  <c r="C1793" i="28"/>
  <c r="D1793" i="28"/>
  <c r="E1793" i="28"/>
  <c r="F1793" i="28"/>
  <c r="C1794" i="28"/>
  <c r="D1794" i="28"/>
  <c r="E1794" i="28"/>
  <c r="F1794" i="28"/>
  <c r="C1795" i="28"/>
  <c r="D1795" i="28"/>
  <c r="E1795" i="28"/>
  <c r="F1795" i="28"/>
  <c r="C1796" i="28"/>
  <c r="D1796" i="28"/>
  <c r="E1796" i="28"/>
  <c r="F1796" i="28"/>
  <c r="C1797" i="28"/>
  <c r="D1797" i="28"/>
  <c r="E1797" i="28"/>
  <c r="F1797" i="28"/>
  <c r="C1798" i="28"/>
  <c r="D1798" i="28"/>
  <c r="E1798" i="28"/>
  <c r="F1798" i="28"/>
  <c r="C1799" i="28"/>
  <c r="D1799" i="28"/>
  <c r="E1799" i="28"/>
  <c r="F1799" i="28"/>
  <c r="C1800" i="28"/>
  <c r="D1800" i="28"/>
  <c r="E1800" i="28"/>
  <c r="F1800" i="28"/>
  <c r="C1801" i="28"/>
  <c r="D1801" i="28"/>
  <c r="E1801" i="28"/>
  <c r="F1801" i="28"/>
  <c r="C1802" i="28"/>
  <c r="D1802" i="28"/>
  <c r="E1802" i="28"/>
  <c r="F1802" i="28"/>
  <c r="C1803" i="28"/>
  <c r="D1803" i="28"/>
  <c r="E1803" i="28"/>
  <c r="F1803" i="28"/>
  <c r="G1803" i="28" s="1"/>
  <c r="C1804" i="28"/>
  <c r="D1804" i="28"/>
  <c r="E1804" i="28"/>
  <c r="F1804" i="28"/>
  <c r="C1805" i="28"/>
  <c r="D1805" i="28"/>
  <c r="E1805" i="28"/>
  <c r="F1805" i="28"/>
  <c r="C1806" i="28"/>
  <c r="D1806" i="28"/>
  <c r="E1806" i="28"/>
  <c r="F1806" i="28"/>
  <c r="C1807" i="28"/>
  <c r="D1807" i="28"/>
  <c r="E1807" i="28"/>
  <c r="F1807" i="28"/>
  <c r="C1808" i="28"/>
  <c r="D1808" i="28"/>
  <c r="E1808" i="28"/>
  <c r="F1808" i="28"/>
  <c r="C1809" i="28"/>
  <c r="D1809" i="28"/>
  <c r="E1809" i="28"/>
  <c r="F1809" i="28"/>
  <c r="C1810" i="28"/>
  <c r="D1810" i="28"/>
  <c r="E1810" i="28"/>
  <c r="F1810" i="28"/>
  <c r="C1811" i="28"/>
  <c r="D1811" i="28"/>
  <c r="E1811" i="28"/>
  <c r="F1811" i="28"/>
  <c r="C1812" i="28"/>
  <c r="D1812" i="28"/>
  <c r="E1812" i="28"/>
  <c r="F1812" i="28"/>
  <c r="C1813" i="28"/>
  <c r="D1813" i="28"/>
  <c r="E1813" i="28"/>
  <c r="F1813" i="28"/>
  <c r="C1814" i="28"/>
  <c r="D1814" i="28"/>
  <c r="E1814" i="28"/>
  <c r="F1814" i="28"/>
  <c r="C1815" i="28"/>
  <c r="D1815" i="28"/>
  <c r="E1815" i="28"/>
  <c r="F1815" i="28"/>
  <c r="C1816" i="28"/>
  <c r="D1816" i="28"/>
  <c r="E1816" i="28"/>
  <c r="F1816" i="28"/>
  <c r="C1817" i="28"/>
  <c r="D1817" i="28"/>
  <c r="E1817" i="28"/>
  <c r="F1817" i="28"/>
  <c r="C1818" i="28"/>
  <c r="D1818" i="28"/>
  <c r="E1818" i="28"/>
  <c r="F1818" i="28"/>
  <c r="C1819" i="28"/>
  <c r="D1819" i="28"/>
  <c r="E1819" i="28"/>
  <c r="F1819" i="28"/>
  <c r="C1820" i="28"/>
  <c r="D1820" i="28"/>
  <c r="E1820" i="28"/>
  <c r="F1820" i="28"/>
  <c r="C1821" i="28"/>
  <c r="D1821" i="28"/>
  <c r="E1821" i="28"/>
  <c r="F1821" i="28"/>
  <c r="C1822" i="28"/>
  <c r="D1822" i="28"/>
  <c r="E1822" i="28"/>
  <c r="F1822" i="28"/>
  <c r="C1823" i="28"/>
  <c r="D1823" i="28"/>
  <c r="E1823" i="28"/>
  <c r="F1823" i="28"/>
  <c r="C1824" i="28"/>
  <c r="D1824" i="28"/>
  <c r="E1824" i="28"/>
  <c r="F1824" i="28"/>
  <c r="C1825" i="28"/>
  <c r="D1825" i="28"/>
  <c r="E1825" i="28"/>
  <c r="F1825" i="28"/>
  <c r="C1826" i="28"/>
  <c r="D1826" i="28"/>
  <c r="E1826" i="28"/>
  <c r="F1826" i="28"/>
  <c r="C1827" i="28"/>
  <c r="D1827" i="28"/>
  <c r="E1827" i="28"/>
  <c r="F1827" i="28"/>
  <c r="G1827" i="28" s="1"/>
  <c r="C1828" i="28"/>
  <c r="D1828" i="28"/>
  <c r="E1828" i="28"/>
  <c r="F1828" i="28"/>
  <c r="C1829" i="28"/>
  <c r="D1829" i="28"/>
  <c r="E1829" i="28"/>
  <c r="F1829" i="28"/>
  <c r="C1830" i="28"/>
  <c r="D1830" i="28"/>
  <c r="E1830" i="28"/>
  <c r="F1830" i="28"/>
  <c r="C1831" i="28"/>
  <c r="D1831" i="28"/>
  <c r="E1831" i="28"/>
  <c r="F1831" i="28"/>
  <c r="C1832" i="28"/>
  <c r="D1832" i="28"/>
  <c r="E1832" i="28"/>
  <c r="F1832" i="28"/>
  <c r="C1833" i="28"/>
  <c r="D1833" i="28"/>
  <c r="E1833" i="28"/>
  <c r="F1833" i="28"/>
  <c r="C1834" i="28"/>
  <c r="D1834" i="28"/>
  <c r="E1834" i="28"/>
  <c r="F1834" i="28"/>
  <c r="C1835" i="28"/>
  <c r="D1835" i="28"/>
  <c r="E1835" i="28"/>
  <c r="F1835" i="28"/>
  <c r="C1836" i="28"/>
  <c r="D1836" i="28"/>
  <c r="E1836" i="28"/>
  <c r="F1836" i="28"/>
  <c r="C1837" i="28"/>
  <c r="D1837" i="28"/>
  <c r="E1837" i="28"/>
  <c r="F1837" i="28"/>
  <c r="C1838" i="28"/>
  <c r="D1838" i="28"/>
  <c r="E1838" i="28"/>
  <c r="F1838" i="28"/>
  <c r="C1839" i="28"/>
  <c r="D1839" i="28"/>
  <c r="E1839" i="28"/>
  <c r="F1839" i="28"/>
  <c r="C1840" i="28"/>
  <c r="D1840" i="28"/>
  <c r="E1840" i="28"/>
  <c r="F1840" i="28"/>
  <c r="C1841" i="28"/>
  <c r="D1841" i="28"/>
  <c r="E1841" i="28"/>
  <c r="F1841" i="28"/>
  <c r="C1842" i="28"/>
  <c r="D1842" i="28"/>
  <c r="E1842" i="28"/>
  <c r="F1842" i="28"/>
  <c r="C1843" i="28"/>
  <c r="D1843" i="28"/>
  <c r="E1843" i="28"/>
  <c r="F1843" i="28"/>
  <c r="C1844" i="28"/>
  <c r="D1844" i="28"/>
  <c r="E1844" i="28"/>
  <c r="F1844" i="28"/>
  <c r="C1845" i="28"/>
  <c r="D1845" i="28"/>
  <c r="E1845" i="28"/>
  <c r="F1845" i="28"/>
  <c r="G1845" i="28" s="1"/>
  <c r="C1846" i="28"/>
  <c r="D1846" i="28"/>
  <c r="E1846" i="28"/>
  <c r="F1846" i="28"/>
  <c r="C1847" i="28"/>
  <c r="D1847" i="28"/>
  <c r="E1847" i="28"/>
  <c r="F1847" i="28"/>
  <c r="C1848" i="28"/>
  <c r="D1848" i="28"/>
  <c r="E1848" i="28"/>
  <c r="F1848" i="28"/>
  <c r="C1849" i="28"/>
  <c r="D1849" i="28"/>
  <c r="E1849" i="28"/>
  <c r="F1849" i="28"/>
  <c r="C1850" i="28"/>
  <c r="D1850" i="28"/>
  <c r="E1850" i="28"/>
  <c r="F1850" i="28"/>
  <c r="C1851" i="28"/>
  <c r="D1851" i="28"/>
  <c r="E1851" i="28"/>
  <c r="F1851" i="28"/>
  <c r="C1852" i="28"/>
  <c r="D1852" i="28"/>
  <c r="E1852" i="28"/>
  <c r="F1852" i="28"/>
  <c r="C1853" i="28"/>
  <c r="D1853" i="28"/>
  <c r="E1853" i="28"/>
  <c r="F1853" i="28"/>
  <c r="C1854" i="28"/>
  <c r="D1854" i="28"/>
  <c r="E1854" i="28"/>
  <c r="F1854" i="28"/>
  <c r="C1855" i="28"/>
  <c r="D1855" i="28"/>
  <c r="E1855" i="28"/>
  <c r="F1855" i="28"/>
  <c r="C1856" i="28"/>
  <c r="D1856" i="28"/>
  <c r="E1856" i="28"/>
  <c r="F1856" i="28"/>
  <c r="C1857" i="28"/>
  <c r="D1857" i="28"/>
  <c r="E1857" i="28"/>
  <c r="F1857" i="28"/>
  <c r="C1858" i="28"/>
  <c r="D1858" i="28"/>
  <c r="E1858" i="28"/>
  <c r="F1858" i="28"/>
  <c r="C1859" i="28"/>
  <c r="D1859" i="28"/>
  <c r="E1859" i="28"/>
  <c r="F1859" i="28"/>
  <c r="C1860" i="28"/>
  <c r="D1860" i="28"/>
  <c r="E1860" i="28"/>
  <c r="F1860" i="28"/>
  <c r="C1861" i="28"/>
  <c r="D1861" i="28"/>
  <c r="E1861" i="28"/>
  <c r="F1861" i="28"/>
  <c r="C1862" i="28"/>
  <c r="D1862" i="28"/>
  <c r="E1862" i="28"/>
  <c r="F1862" i="28"/>
  <c r="C1863" i="28"/>
  <c r="D1863" i="28"/>
  <c r="E1863" i="28"/>
  <c r="F1863" i="28"/>
  <c r="C1864" i="28"/>
  <c r="D1864" i="28"/>
  <c r="E1864" i="28"/>
  <c r="F1864" i="28"/>
  <c r="C1865" i="28"/>
  <c r="D1865" i="28"/>
  <c r="E1865" i="28"/>
  <c r="F1865" i="28"/>
  <c r="C1866" i="28"/>
  <c r="D1866" i="28"/>
  <c r="E1866" i="28"/>
  <c r="F1866" i="28"/>
  <c r="C1867" i="28"/>
  <c r="D1867" i="28"/>
  <c r="E1867" i="28"/>
  <c r="F1867" i="28"/>
  <c r="C1868" i="28"/>
  <c r="D1868" i="28"/>
  <c r="E1868" i="28"/>
  <c r="F1868" i="28"/>
  <c r="C1869" i="28"/>
  <c r="D1869" i="28"/>
  <c r="E1869" i="28"/>
  <c r="F1869" i="28"/>
  <c r="G1869" i="28" s="1"/>
  <c r="C1870" i="28"/>
  <c r="D1870" i="28"/>
  <c r="E1870" i="28"/>
  <c r="F1870" i="28"/>
  <c r="C1871" i="28"/>
  <c r="D1871" i="28"/>
  <c r="E1871" i="28"/>
  <c r="F1871" i="28"/>
  <c r="C1872" i="28"/>
  <c r="D1872" i="28"/>
  <c r="E1872" i="28"/>
  <c r="F1872" i="28"/>
  <c r="C1873" i="28"/>
  <c r="D1873" i="28"/>
  <c r="E1873" i="28"/>
  <c r="F1873" i="28"/>
  <c r="C1874" i="28"/>
  <c r="D1874" i="28"/>
  <c r="E1874" i="28"/>
  <c r="F1874" i="28"/>
  <c r="C1875" i="28"/>
  <c r="D1875" i="28"/>
  <c r="E1875" i="28"/>
  <c r="F1875" i="28"/>
  <c r="C1876" i="28"/>
  <c r="D1876" i="28"/>
  <c r="E1876" i="28"/>
  <c r="F1876" i="28"/>
  <c r="G1876" i="28" s="1"/>
  <c r="C1877" i="28"/>
  <c r="D1877" i="28"/>
  <c r="E1877" i="28"/>
  <c r="F1877" i="28"/>
  <c r="C1878" i="28"/>
  <c r="D1878" i="28"/>
  <c r="E1878" i="28"/>
  <c r="F1878" i="28"/>
  <c r="C1879" i="28"/>
  <c r="D1879" i="28"/>
  <c r="E1879" i="28"/>
  <c r="F1879" i="28"/>
  <c r="C1880" i="28"/>
  <c r="D1880" i="28"/>
  <c r="E1880" i="28"/>
  <c r="F1880" i="28"/>
  <c r="C1881" i="28"/>
  <c r="D1881" i="28"/>
  <c r="E1881" i="28"/>
  <c r="F1881" i="28"/>
  <c r="G1881" i="28"/>
  <c r="C1882" i="28"/>
  <c r="D1882" i="28"/>
  <c r="E1882" i="28"/>
  <c r="F1882" i="28"/>
  <c r="C1883" i="28"/>
  <c r="D1883" i="28"/>
  <c r="E1883" i="28"/>
  <c r="F1883" i="28"/>
  <c r="C1884" i="28"/>
  <c r="D1884" i="28"/>
  <c r="E1884" i="28"/>
  <c r="F1884" i="28"/>
  <c r="C1885" i="28"/>
  <c r="D1885" i="28"/>
  <c r="E1885" i="28"/>
  <c r="F1885" i="28"/>
  <c r="C1886" i="28"/>
  <c r="D1886" i="28"/>
  <c r="E1886" i="28"/>
  <c r="F1886" i="28"/>
  <c r="G1886" i="28"/>
  <c r="C1887" i="28"/>
  <c r="D1887" i="28"/>
  <c r="E1887" i="28"/>
  <c r="F1887" i="28"/>
  <c r="C1888" i="28"/>
  <c r="D1888" i="28"/>
  <c r="E1888" i="28"/>
  <c r="F1888" i="28"/>
  <c r="C1889" i="28"/>
  <c r="D1889" i="28"/>
  <c r="E1889" i="28"/>
  <c r="F1889" i="28"/>
  <c r="C1890" i="28"/>
  <c r="D1890" i="28"/>
  <c r="E1890" i="28"/>
  <c r="F1890" i="28"/>
  <c r="C1891" i="28"/>
  <c r="D1891" i="28"/>
  <c r="E1891" i="28"/>
  <c r="F1891" i="28"/>
  <c r="C1892" i="28"/>
  <c r="D1892" i="28"/>
  <c r="E1892" i="28"/>
  <c r="F1892" i="28"/>
  <c r="G1892" i="28"/>
  <c r="C1893" i="28"/>
  <c r="D1893" i="28"/>
  <c r="E1893" i="28"/>
  <c r="F1893" i="28"/>
  <c r="G1893" i="28" s="1"/>
  <c r="C1894" i="28"/>
  <c r="D1894" i="28"/>
  <c r="E1894" i="28"/>
  <c r="F1894" i="28"/>
  <c r="C1895" i="28"/>
  <c r="D1895" i="28"/>
  <c r="E1895" i="28"/>
  <c r="F1895" i="28"/>
  <c r="C1896" i="28"/>
  <c r="D1896" i="28"/>
  <c r="E1896" i="28"/>
  <c r="F1896" i="28"/>
  <c r="C1897" i="28"/>
  <c r="D1897" i="28"/>
  <c r="E1897" i="28"/>
  <c r="F1897" i="28"/>
  <c r="G1897" i="28"/>
  <c r="C1898" i="28"/>
  <c r="D1898" i="28"/>
  <c r="E1898" i="28"/>
  <c r="F1898" i="28"/>
  <c r="C1899" i="28"/>
  <c r="D1899" i="28"/>
  <c r="E1899" i="28"/>
  <c r="F1899" i="28"/>
  <c r="G1899" i="28"/>
  <c r="C1900" i="28"/>
  <c r="D1900" i="28"/>
  <c r="E1900" i="28"/>
  <c r="F1900" i="28"/>
  <c r="C1901" i="28"/>
  <c r="D1901" i="28"/>
  <c r="E1901" i="28"/>
  <c r="F1901" i="28"/>
  <c r="G1901" i="28" s="1"/>
  <c r="C1902" i="28"/>
  <c r="D1902" i="28"/>
  <c r="E1902" i="28"/>
  <c r="F1902" i="28"/>
  <c r="G1902" i="28" s="1"/>
  <c r="C1903" i="28"/>
  <c r="D1903" i="28"/>
  <c r="E1903" i="28"/>
  <c r="F1903" i="28"/>
  <c r="C1904" i="28"/>
  <c r="D1904" i="28"/>
  <c r="E1904" i="28"/>
  <c r="F1904" i="28"/>
  <c r="G1904" i="28"/>
  <c r="C1905" i="28"/>
  <c r="D1905" i="28"/>
  <c r="E1905" i="28"/>
  <c r="F1905" i="28"/>
  <c r="C1906" i="28"/>
  <c r="D1906" i="28"/>
  <c r="E1906" i="28"/>
  <c r="F1906" i="28"/>
  <c r="G1906" i="28"/>
  <c r="C1907" i="28"/>
  <c r="D1907" i="28"/>
  <c r="E1907" i="28"/>
  <c r="F1907" i="28"/>
  <c r="G1907" i="28" s="1"/>
  <c r="C1908" i="28"/>
  <c r="D1908" i="28"/>
  <c r="E1908" i="28"/>
  <c r="F1908" i="28"/>
  <c r="C1909" i="28"/>
  <c r="D1909" i="28"/>
  <c r="E1909" i="28"/>
  <c r="F1909" i="28"/>
  <c r="G1909" i="28" s="1"/>
  <c r="C1910" i="28"/>
  <c r="D1910" i="28"/>
  <c r="E1910" i="28"/>
  <c r="F1910" i="28"/>
  <c r="G1910" i="28"/>
  <c r="C1911" i="28"/>
  <c r="D1911" i="28"/>
  <c r="E1911" i="28"/>
  <c r="F1911" i="28"/>
  <c r="G1911" i="28" s="1"/>
  <c r="C1912" i="28"/>
  <c r="D1912" i="28"/>
  <c r="E1912" i="28"/>
  <c r="F1912" i="28"/>
  <c r="C1913" i="28"/>
  <c r="D1913" i="28"/>
  <c r="E1913" i="28"/>
  <c r="F1913" i="28"/>
  <c r="C1914" i="28"/>
  <c r="D1914" i="28"/>
  <c r="E1914" i="28"/>
  <c r="F1914" i="28"/>
  <c r="C1915" i="28"/>
  <c r="D1915" i="28"/>
  <c r="E1915" i="28"/>
  <c r="F1915" i="28"/>
  <c r="C1916" i="28"/>
  <c r="D1916" i="28"/>
  <c r="E1916" i="28"/>
  <c r="F1916" i="28"/>
  <c r="G1916" i="28" s="1"/>
  <c r="C1917" i="28"/>
  <c r="D1917" i="28"/>
  <c r="E1917" i="28"/>
  <c r="F1917" i="28"/>
  <c r="C1918" i="28"/>
  <c r="D1918" i="28"/>
  <c r="E1918" i="28"/>
  <c r="F1918" i="28"/>
  <c r="C1919" i="28"/>
  <c r="D1919" i="28"/>
  <c r="E1919" i="28"/>
  <c r="F1919" i="28"/>
  <c r="G1919" i="28"/>
  <c r="C1920" i="28"/>
  <c r="D1920" i="28"/>
  <c r="E1920" i="28"/>
  <c r="F1920" i="28"/>
  <c r="G1920" i="28" s="1"/>
  <c r="C1921" i="28"/>
  <c r="D1921" i="28"/>
  <c r="E1921" i="28"/>
  <c r="F1921" i="28"/>
  <c r="C1922" i="28"/>
  <c r="D1922" i="28"/>
  <c r="E1922" i="28"/>
  <c r="F1922" i="28"/>
  <c r="C1923" i="28"/>
  <c r="D1923" i="28"/>
  <c r="E1923" i="28"/>
  <c r="F1923" i="28"/>
  <c r="C1924" i="28"/>
  <c r="D1924" i="28"/>
  <c r="E1924" i="28"/>
  <c r="F1924" i="28"/>
  <c r="C1925" i="28"/>
  <c r="D1925" i="28"/>
  <c r="E1925" i="28"/>
  <c r="F1925" i="28"/>
  <c r="G1925" i="28"/>
  <c r="C1926" i="28"/>
  <c r="D1926" i="28"/>
  <c r="E1926" i="28"/>
  <c r="F1926" i="28"/>
  <c r="G1926" i="28"/>
  <c r="C1927" i="28"/>
  <c r="D1927" i="28"/>
  <c r="E1927" i="28"/>
  <c r="F1927" i="28"/>
  <c r="G1927" i="28" s="1"/>
  <c r="C1928" i="28"/>
  <c r="D1928" i="28"/>
  <c r="E1928" i="28"/>
  <c r="F1928" i="28"/>
  <c r="C1929" i="28"/>
  <c r="D1929" i="28"/>
  <c r="E1929" i="28"/>
  <c r="F1929" i="28"/>
  <c r="C1930" i="28"/>
  <c r="D1930" i="28"/>
  <c r="E1930" i="28"/>
  <c r="F1930" i="28"/>
  <c r="C1931" i="28"/>
  <c r="D1931" i="28"/>
  <c r="E1931" i="28"/>
  <c r="F1931" i="28"/>
  <c r="C1932" i="28"/>
  <c r="D1932" i="28"/>
  <c r="E1932" i="28"/>
  <c r="F1932" i="28"/>
  <c r="C1933" i="28"/>
  <c r="D1933" i="28"/>
  <c r="E1933" i="28"/>
  <c r="F1933" i="28"/>
  <c r="G1933" i="28"/>
  <c r="C1934" i="28"/>
  <c r="D1934" i="28"/>
  <c r="E1934" i="28"/>
  <c r="F1934" i="28"/>
  <c r="C1935" i="28"/>
  <c r="D1935" i="28"/>
  <c r="E1935" i="28"/>
  <c r="F1935" i="28"/>
  <c r="G1935" i="28"/>
  <c r="C1936" i="28"/>
  <c r="D1936" i="28"/>
  <c r="E1936" i="28"/>
  <c r="F1936" i="28"/>
  <c r="C1937" i="28"/>
  <c r="D1937" i="28"/>
  <c r="E1937" i="28"/>
  <c r="F1937" i="28"/>
  <c r="G1937" i="28" s="1"/>
  <c r="C1938" i="28"/>
  <c r="D1938" i="28"/>
  <c r="E1938" i="28"/>
  <c r="F1938" i="28"/>
  <c r="C1939" i="28"/>
  <c r="D1939" i="28"/>
  <c r="E1939" i="28"/>
  <c r="F1939" i="28"/>
  <c r="C1940" i="28"/>
  <c r="D1940" i="28"/>
  <c r="E1940" i="28"/>
  <c r="F1940" i="28"/>
  <c r="C1941" i="28"/>
  <c r="D1941" i="28"/>
  <c r="E1941" i="28"/>
  <c r="F1941" i="28"/>
  <c r="C1942" i="28"/>
  <c r="D1942" i="28"/>
  <c r="E1942" i="28"/>
  <c r="F1942" i="28"/>
  <c r="C1943" i="28"/>
  <c r="D1943" i="28"/>
  <c r="E1943" i="28"/>
  <c r="F1943" i="28"/>
  <c r="C1944" i="28"/>
  <c r="D1944" i="28"/>
  <c r="E1944" i="28"/>
  <c r="F1944" i="28"/>
  <c r="C1945" i="28"/>
  <c r="D1945" i="28"/>
  <c r="E1945" i="28"/>
  <c r="F1945" i="28"/>
  <c r="C1946" i="28"/>
  <c r="D1946" i="28"/>
  <c r="E1946" i="28"/>
  <c r="F1946" i="28"/>
  <c r="C1947" i="28"/>
  <c r="D1947" i="28"/>
  <c r="E1947" i="28"/>
  <c r="F1947" i="28"/>
  <c r="G1947" i="28"/>
  <c r="C1948" i="28"/>
  <c r="D1948" i="28"/>
  <c r="E1948" i="28"/>
  <c r="F1948" i="28"/>
  <c r="G1948" i="28" s="1"/>
  <c r="C1949" i="28"/>
  <c r="D1949" i="28"/>
  <c r="E1949" i="28"/>
  <c r="F1949" i="28"/>
  <c r="C1950" i="28"/>
  <c r="D1950" i="28"/>
  <c r="E1950" i="28"/>
  <c r="F1950" i="28"/>
  <c r="G1950" i="28"/>
  <c r="C1951" i="28"/>
  <c r="D1951" i="28"/>
  <c r="E1951" i="28"/>
  <c r="F1951" i="28"/>
  <c r="C1952" i="28"/>
  <c r="D1952" i="28"/>
  <c r="E1952" i="28"/>
  <c r="F1952" i="28"/>
  <c r="C1953" i="28"/>
  <c r="D1953" i="28"/>
  <c r="E1953" i="28"/>
  <c r="F1953" i="28"/>
  <c r="C1954" i="28"/>
  <c r="D1954" i="28"/>
  <c r="E1954" i="28"/>
  <c r="F1954" i="28"/>
  <c r="C1955" i="28"/>
  <c r="D1955" i="28"/>
  <c r="E1955" i="28"/>
  <c r="F1955" i="28"/>
  <c r="G1955" i="28"/>
  <c r="C1956" i="28"/>
  <c r="D1956" i="28"/>
  <c r="E1956" i="28"/>
  <c r="F1956" i="28"/>
  <c r="G1956" i="28" s="1"/>
  <c r="C1957" i="28"/>
  <c r="D1957" i="28"/>
  <c r="E1957" i="28"/>
  <c r="F1957" i="28"/>
  <c r="C1958" i="28"/>
  <c r="D1958" i="28"/>
  <c r="E1958" i="28"/>
  <c r="F1958" i="28"/>
  <c r="C1959" i="28"/>
  <c r="D1959" i="28"/>
  <c r="E1959" i="28"/>
  <c r="F1959" i="28"/>
  <c r="G1959" i="28"/>
  <c r="C1960" i="28"/>
  <c r="D1960" i="28"/>
  <c r="E1960" i="28"/>
  <c r="F1960" i="28"/>
  <c r="G1960" i="28" s="1"/>
  <c r="C1961" i="28"/>
  <c r="D1961" i="28"/>
  <c r="E1961" i="28"/>
  <c r="F1961" i="28"/>
  <c r="C1962" i="28"/>
  <c r="D1962" i="28"/>
  <c r="E1962" i="28"/>
  <c r="F1962" i="28"/>
  <c r="C1963" i="28"/>
  <c r="D1963" i="28"/>
  <c r="E1963" i="28"/>
  <c r="F1963" i="28"/>
  <c r="G1963" i="28"/>
  <c r="C1964" i="28"/>
  <c r="D1964" i="28"/>
  <c r="E1964" i="28"/>
  <c r="F1964" i="28"/>
  <c r="C1965" i="28"/>
  <c r="D1965" i="28"/>
  <c r="E1965" i="28"/>
  <c r="F1965" i="28"/>
  <c r="C1966" i="28"/>
  <c r="D1966" i="28"/>
  <c r="E1966" i="28"/>
  <c r="F1966" i="28"/>
  <c r="G1966" i="28" s="1"/>
  <c r="C1967" i="28"/>
  <c r="D1967" i="28"/>
  <c r="E1967" i="28"/>
  <c r="F1967" i="28"/>
  <c r="C1968" i="28"/>
  <c r="D1968" i="28"/>
  <c r="E1968" i="28"/>
  <c r="F1968" i="28"/>
  <c r="G1968" i="28"/>
  <c r="C1969" i="28"/>
  <c r="D1969" i="28"/>
  <c r="E1969" i="28"/>
  <c r="F1969" i="28"/>
  <c r="G1969" i="28"/>
  <c r="C1970" i="28"/>
  <c r="D1970" i="28"/>
  <c r="E1970" i="28"/>
  <c r="F1970" i="28"/>
  <c r="C1971" i="28"/>
  <c r="D1971" i="28"/>
  <c r="E1971" i="28"/>
  <c r="F1971" i="28"/>
  <c r="C1972" i="28"/>
  <c r="D1972" i="28"/>
  <c r="E1972" i="28"/>
  <c r="F1972" i="28"/>
  <c r="C1973" i="28"/>
  <c r="D1973" i="28"/>
  <c r="E1973" i="28"/>
  <c r="F1973" i="28"/>
  <c r="C1974" i="28"/>
  <c r="D1974" i="28"/>
  <c r="E1974" i="28"/>
  <c r="F1974" i="28"/>
  <c r="C1975" i="28"/>
  <c r="D1975" i="28"/>
  <c r="E1975" i="28"/>
  <c r="F1975" i="28"/>
  <c r="G1975" i="28" s="1"/>
  <c r="C1976" i="28"/>
  <c r="D1976" i="28"/>
  <c r="E1976" i="28"/>
  <c r="F1976" i="28"/>
  <c r="C1977" i="28"/>
  <c r="D1977" i="28"/>
  <c r="E1977" i="28"/>
  <c r="F1977" i="28"/>
  <c r="G1977" i="28"/>
  <c r="C1978" i="28"/>
  <c r="D1978" i="28"/>
  <c r="E1978" i="28"/>
  <c r="F1978" i="28"/>
  <c r="G1978" i="28" s="1"/>
  <c r="C1979" i="28"/>
  <c r="D1979" i="28"/>
  <c r="E1979" i="28"/>
  <c r="F1979" i="28"/>
  <c r="C1980" i="28"/>
  <c r="D1980" i="28"/>
  <c r="E1980" i="28"/>
  <c r="F1980" i="28"/>
  <c r="C1981" i="28"/>
  <c r="D1981" i="28"/>
  <c r="E1981" i="28"/>
  <c r="F1981" i="28"/>
  <c r="C1982" i="28"/>
  <c r="D1982" i="28"/>
  <c r="E1982" i="28"/>
  <c r="F1982" i="28"/>
  <c r="C1983" i="28"/>
  <c r="D1983" i="28"/>
  <c r="E1983" i="28"/>
  <c r="F1983" i="28"/>
  <c r="C1984" i="28"/>
  <c r="D1984" i="28"/>
  <c r="E1984" i="28"/>
  <c r="F1984" i="28"/>
  <c r="C1985" i="28"/>
  <c r="D1985" i="28"/>
  <c r="E1985" i="28"/>
  <c r="F1985" i="28"/>
  <c r="G1985" i="28"/>
  <c r="C1986" i="28"/>
  <c r="D1986" i="28"/>
  <c r="E1986" i="28"/>
  <c r="F1986" i="28"/>
  <c r="G1986" i="28" s="1"/>
  <c r="C1987" i="28"/>
  <c r="D1987" i="28"/>
  <c r="E1987" i="28"/>
  <c r="F1987" i="28"/>
  <c r="C1988" i="28"/>
  <c r="D1988" i="28"/>
  <c r="E1988" i="28"/>
  <c r="F1988" i="28"/>
  <c r="G1988" i="28"/>
  <c r="C1989" i="28"/>
  <c r="D1989" i="28"/>
  <c r="E1989" i="28"/>
  <c r="F1989" i="28"/>
  <c r="G1989" i="28" s="1"/>
  <c r="C1990" i="28"/>
  <c r="D1990" i="28"/>
  <c r="E1990" i="28"/>
  <c r="F1990" i="28"/>
  <c r="C1991" i="28"/>
  <c r="D1991" i="28"/>
  <c r="E1991" i="28"/>
  <c r="F1991" i="28"/>
  <c r="C1992" i="28"/>
  <c r="D1992" i="28"/>
  <c r="E1992" i="28"/>
  <c r="F1992" i="28"/>
  <c r="G1992" i="28"/>
  <c r="C1993" i="28"/>
  <c r="D1993" i="28"/>
  <c r="E1993" i="28"/>
  <c r="F1993" i="28"/>
  <c r="C1994" i="28"/>
  <c r="D1994" i="28"/>
  <c r="E1994" i="28"/>
  <c r="F1994" i="28"/>
  <c r="G1994" i="28" s="1"/>
  <c r="C1995" i="28"/>
  <c r="D1995" i="28"/>
  <c r="E1995" i="28"/>
  <c r="F1995" i="28"/>
  <c r="C1996" i="28"/>
  <c r="D1996" i="28"/>
  <c r="E1996" i="28"/>
  <c r="F1996" i="28"/>
  <c r="G1996" i="28" s="1"/>
  <c r="C1997" i="28"/>
  <c r="D1997" i="28"/>
  <c r="E1997" i="28"/>
  <c r="F1997" i="28"/>
  <c r="G1997" i="28" s="1"/>
  <c r="C1998" i="28"/>
  <c r="D1998" i="28"/>
  <c r="E1998" i="28"/>
  <c r="F1998" i="28"/>
  <c r="C1999" i="28"/>
  <c r="D1999" i="28"/>
  <c r="E1999" i="28"/>
  <c r="F1999" i="28"/>
  <c r="C2000" i="28"/>
  <c r="D2000" i="28"/>
  <c r="E2000" i="28"/>
  <c r="F2000" i="28"/>
  <c r="C2001" i="28"/>
  <c r="D2001" i="28"/>
  <c r="E2001" i="28"/>
  <c r="F2001" i="28"/>
  <c r="G2001" i="28"/>
  <c r="C2002" i="28"/>
  <c r="D2002" i="28"/>
  <c r="E2002" i="28"/>
  <c r="F2002" i="28"/>
  <c r="C2003" i="28"/>
  <c r="D2003" i="28"/>
  <c r="E2003" i="28"/>
  <c r="F2003" i="28"/>
  <c r="C2004" i="28"/>
  <c r="D2004" i="28"/>
  <c r="E2004" i="28"/>
  <c r="F2004" i="28"/>
  <c r="G2004" i="28"/>
  <c r="C2005" i="28"/>
  <c r="D2005" i="28"/>
  <c r="E2005" i="28"/>
  <c r="F2005" i="28"/>
  <c r="C2006" i="28"/>
  <c r="D2006" i="28"/>
  <c r="E2006" i="28"/>
  <c r="F2006" i="28"/>
  <c r="G2006" i="28" s="1"/>
  <c r="C2007" i="28"/>
  <c r="D2007" i="28"/>
  <c r="E2007" i="28"/>
  <c r="F2007" i="28"/>
  <c r="G2007" i="28" s="1"/>
  <c r="C2008" i="28"/>
  <c r="D2008" i="28"/>
  <c r="E2008" i="28"/>
  <c r="F2008" i="28"/>
  <c r="C2009" i="28"/>
  <c r="D2009" i="28"/>
  <c r="E2009" i="28"/>
  <c r="F2009" i="28"/>
  <c r="C2010" i="28"/>
  <c r="D2010" i="28"/>
  <c r="E2010" i="28"/>
  <c r="F2010" i="28"/>
  <c r="C2011" i="28"/>
  <c r="D2011" i="28"/>
  <c r="E2011" i="28"/>
  <c r="F2011" i="28"/>
  <c r="C2012" i="28"/>
  <c r="D2012" i="28"/>
  <c r="E2012" i="28"/>
  <c r="F2012" i="28"/>
  <c r="C2013" i="28"/>
  <c r="D2013" i="28"/>
  <c r="E2013" i="28"/>
  <c r="F2013" i="28"/>
  <c r="G2013" i="28"/>
  <c r="C2014" i="28"/>
  <c r="D2014" i="28"/>
  <c r="E2014" i="28"/>
  <c r="F2014" i="28"/>
  <c r="G2014" i="28" s="1"/>
  <c r="C2015" i="28"/>
  <c r="D2015" i="28"/>
  <c r="E2015" i="28"/>
  <c r="F2015" i="28"/>
  <c r="C2016" i="28"/>
  <c r="D2016" i="28"/>
  <c r="E2016" i="28"/>
  <c r="F2016" i="28"/>
  <c r="C2017" i="28"/>
  <c r="D2017" i="28"/>
  <c r="E2017" i="28"/>
  <c r="F2017" i="28"/>
  <c r="C2018" i="28"/>
  <c r="D2018" i="28"/>
  <c r="E2018" i="28"/>
  <c r="F2018" i="28"/>
  <c r="C2019" i="28"/>
  <c r="D2019" i="28"/>
  <c r="E2019" i="28"/>
  <c r="F2019" i="28"/>
  <c r="G2019" i="28"/>
  <c r="C2020" i="28"/>
  <c r="D2020" i="28"/>
  <c r="E2020" i="28"/>
  <c r="F2020" i="28"/>
  <c r="G2020" i="28" s="1"/>
  <c r="C2021" i="28"/>
  <c r="D2021" i="28"/>
  <c r="E2021" i="28"/>
  <c r="F2021" i="28"/>
  <c r="C2022" i="28"/>
  <c r="D2022" i="28"/>
  <c r="E2022" i="28"/>
  <c r="F2022" i="28"/>
  <c r="G2022" i="28" s="1"/>
  <c r="C2023" i="28"/>
  <c r="D2023" i="28"/>
  <c r="E2023" i="28"/>
  <c r="F2023" i="28"/>
  <c r="C2024" i="28"/>
  <c r="D2024" i="28"/>
  <c r="E2024" i="28"/>
  <c r="F2024" i="28"/>
  <c r="C2025" i="28"/>
  <c r="D2025" i="28"/>
  <c r="E2025" i="28"/>
  <c r="F2025" i="28"/>
  <c r="G2025" i="28" s="1"/>
  <c r="C2026" i="28"/>
  <c r="D2026" i="28"/>
  <c r="E2026" i="28"/>
  <c r="F2026" i="28"/>
  <c r="C2027" i="28"/>
  <c r="D2027" i="28"/>
  <c r="E2027" i="28"/>
  <c r="F2027" i="28"/>
  <c r="C2028" i="28"/>
  <c r="D2028" i="28"/>
  <c r="E2028" i="28"/>
  <c r="F2028" i="28"/>
  <c r="G2028" i="28" s="1"/>
  <c r="C2029" i="28"/>
  <c r="D2029" i="28"/>
  <c r="E2029" i="28"/>
  <c r="F2029" i="28"/>
  <c r="C2030" i="28"/>
  <c r="D2030" i="28"/>
  <c r="E2030" i="28"/>
  <c r="F2030" i="28"/>
  <c r="C2031" i="28"/>
  <c r="D2031" i="28"/>
  <c r="E2031" i="28"/>
  <c r="F2031" i="28"/>
  <c r="C2032" i="28"/>
  <c r="D2032" i="28"/>
  <c r="E2032" i="28"/>
  <c r="F2032" i="28"/>
  <c r="C2033" i="28"/>
  <c r="D2033" i="28"/>
  <c r="E2033" i="28"/>
  <c r="F2033" i="28"/>
  <c r="G2033" i="28"/>
  <c r="C2034" i="28"/>
  <c r="D2034" i="28"/>
  <c r="E2034" i="28"/>
  <c r="F2034" i="28"/>
  <c r="C2035" i="28"/>
  <c r="D2035" i="28"/>
  <c r="E2035" i="28"/>
  <c r="F2035" i="28"/>
  <c r="G2035" i="28" s="1"/>
  <c r="C2036" i="28"/>
  <c r="D2036" i="28"/>
  <c r="E2036" i="28"/>
  <c r="F2036" i="28"/>
  <c r="C2037" i="28"/>
  <c r="D2037" i="28"/>
  <c r="E2037" i="28"/>
  <c r="F2037" i="28"/>
  <c r="C2038" i="28"/>
  <c r="D2038" i="28"/>
  <c r="E2038" i="28"/>
  <c r="F2038" i="28"/>
  <c r="C2039" i="28"/>
  <c r="D2039" i="28"/>
  <c r="E2039" i="28"/>
  <c r="F2039" i="28"/>
  <c r="C2040" i="28"/>
  <c r="D2040" i="28"/>
  <c r="E2040" i="28"/>
  <c r="F2040" i="28"/>
  <c r="C2041" i="28"/>
  <c r="D2041" i="28"/>
  <c r="E2041" i="28"/>
  <c r="F2041" i="28"/>
  <c r="C2042" i="28"/>
  <c r="D2042" i="28"/>
  <c r="E2042" i="28"/>
  <c r="F2042" i="28"/>
  <c r="G2042" i="28"/>
  <c r="C2043" i="28"/>
  <c r="D2043" i="28"/>
  <c r="E2043" i="28"/>
  <c r="F2043" i="28"/>
  <c r="C2044" i="28"/>
  <c r="D2044" i="28"/>
  <c r="E2044" i="28"/>
  <c r="F2044" i="28"/>
  <c r="C2045" i="28"/>
  <c r="D2045" i="28"/>
  <c r="E2045" i="28"/>
  <c r="F2045" i="28"/>
  <c r="C2046" i="28"/>
  <c r="D2046" i="28"/>
  <c r="E2046" i="28"/>
  <c r="F2046" i="28"/>
  <c r="C2047" i="28"/>
  <c r="D2047" i="28"/>
  <c r="E2047" i="28"/>
  <c r="F2047" i="28"/>
  <c r="G2047" i="28" s="1"/>
  <c r="C2048" i="28"/>
  <c r="D2048" i="28"/>
  <c r="E2048" i="28"/>
  <c r="F2048" i="28"/>
  <c r="C2049" i="28"/>
  <c r="D2049" i="28"/>
  <c r="E2049" i="28"/>
  <c r="F2049" i="28"/>
  <c r="G2049" i="28"/>
  <c r="C2050" i="28"/>
  <c r="D2050" i="28"/>
  <c r="E2050" i="28"/>
  <c r="F2050" i="28"/>
  <c r="C2051" i="28"/>
  <c r="D2051" i="28"/>
  <c r="E2051" i="28"/>
  <c r="F2051" i="28"/>
  <c r="G2051" i="28" s="1"/>
  <c r="C2052" i="28"/>
  <c r="D2052" i="28"/>
  <c r="E2052" i="28"/>
  <c r="F2052" i="28"/>
  <c r="C2053" i="28"/>
  <c r="D2053" i="28"/>
  <c r="E2053" i="28"/>
  <c r="F2053" i="28"/>
  <c r="G2053" i="28" s="1"/>
  <c r="C2054" i="28"/>
  <c r="D2054" i="28"/>
  <c r="E2054" i="28"/>
  <c r="F2054" i="28"/>
  <c r="C2055" i="28"/>
  <c r="D2055" i="28"/>
  <c r="E2055" i="28"/>
  <c r="F2055" i="28"/>
  <c r="C2056" i="28"/>
  <c r="D2056" i="28"/>
  <c r="E2056" i="28"/>
  <c r="F2056" i="28"/>
  <c r="C2057" i="28"/>
  <c r="D2057" i="28"/>
  <c r="E2057" i="28"/>
  <c r="F2057" i="28"/>
  <c r="G2057" i="28"/>
  <c r="C2058" i="28"/>
  <c r="D2058" i="28"/>
  <c r="E2058" i="28"/>
  <c r="F2058" i="28"/>
  <c r="C2059" i="28"/>
  <c r="D2059" i="28"/>
  <c r="E2059" i="28"/>
  <c r="F2059" i="28"/>
  <c r="G2059" i="28"/>
  <c r="C2060" i="28"/>
  <c r="D2060" i="28"/>
  <c r="E2060" i="28"/>
  <c r="F2060" i="28"/>
  <c r="G2060" i="28" s="1"/>
  <c r="C2061" i="28"/>
  <c r="D2061" i="28"/>
  <c r="E2061" i="28"/>
  <c r="F2061" i="28"/>
  <c r="C2062" i="28"/>
  <c r="D2062" i="28"/>
  <c r="E2062" i="28"/>
  <c r="F2062" i="28"/>
  <c r="C2063" i="28"/>
  <c r="D2063" i="28"/>
  <c r="E2063" i="28"/>
  <c r="F2063" i="28"/>
  <c r="C2064" i="28"/>
  <c r="D2064" i="28"/>
  <c r="E2064" i="28"/>
  <c r="F2064" i="28"/>
  <c r="C2065" i="28"/>
  <c r="D2065" i="28"/>
  <c r="E2065" i="28"/>
  <c r="F2065" i="28"/>
  <c r="G2065" i="28"/>
  <c r="C2066" i="28"/>
  <c r="D2066" i="28"/>
  <c r="E2066" i="28"/>
  <c r="F2066" i="28"/>
  <c r="C2067" i="28"/>
  <c r="D2067" i="28"/>
  <c r="E2067" i="28"/>
  <c r="F2067" i="28"/>
  <c r="G2067" i="28" s="1"/>
  <c r="C2068" i="28"/>
  <c r="D2068" i="28"/>
  <c r="E2068" i="28"/>
  <c r="F2068" i="28"/>
  <c r="C2069" i="28"/>
  <c r="D2069" i="28"/>
  <c r="E2069" i="28"/>
  <c r="F2069" i="28"/>
  <c r="G2069" i="28" s="1"/>
  <c r="C2070" i="28"/>
  <c r="D2070" i="28"/>
  <c r="E2070" i="28"/>
  <c r="F2070" i="28"/>
  <c r="C2071" i="28"/>
  <c r="D2071" i="28"/>
  <c r="E2071" i="28"/>
  <c r="F2071" i="28"/>
  <c r="C2072" i="28"/>
  <c r="D2072" i="28"/>
  <c r="E2072" i="28"/>
  <c r="F2072" i="28"/>
  <c r="G2072" i="28" s="1"/>
  <c r="C2073" i="28"/>
  <c r="D2073" i="28"/>
  <c r="E2073" i="28"/>
  <c r="F2073" i="28"/>
  <c r="C2074" i="28"/>
  <c r="D2074" i="28"/>
  <c r="E2074" i="28"/>
  <c r="F2074" i="28"/>
  <c r="G2074" i="28"/>
  <c r="C2075" i="28"/>
  <c r="D2075" i="28"/>
  <c r="E2075" i="28"/>
  <c r="F2075" i="28"/>
  <c r="C2076" i="28"/>
  <c r="D2076" i="28"/>
  <c r="E2076" i="28"/>
  <c r="F2076" i="28"/>
  <c r="C2077" i="28"/>
  <c r="D2077" i="28"/>
  <c r="E2077" i="28"/>
  <c r="F2077" i="28"/>
  <c r="C2078" i="28"/>
  <c r="D2078" i="28"/>
  <c r="E2078" i="28"/>
  <c r="F2078" i="28"/>
  <c r="C2079" i="28"/>
  <c r="D2079" i="28"/>
  <c r="E2079" i="28"/>
  <c r="F2079" i="28"/>
  <c r="C2080" i="28"/>
  <c r="D2080" i="28"/>
  <c r="E2080" i="28"/>
  <c r="F2080" i="28"/>
  <c r="C2081" i="28"/>
  <c r="D2081" i="28"/>
  <c r="E2081" i="28"/>
  <c r="F2081" i="28"/>
  <c r="G2081" i="28"/>
  <c r="C2082" i="28"/>
  <c r="D2082" i="28"/>
  <c r="E2082" i="28"/>
  <c r="F2082" i="28"/>
  <c r="C2083" i="28"/>
  <c r="D2083" i="28"/>
  <c r="E2083" i="28"/>
  <c r="F2083" i="28"/>
  <c r="C2084" i="28"/>
  <c r="D2084" i="28"/>
  <c r="E2084" i="28"/>
  <c r="F2084" i="28"/>
  <c r="G2084" i="28" s="1"/>
  <c r="C2085" i="28"/>
  <c r="D2085" i="28"/>
  <c r="E2085" i="28"/>
  <c r="F2085" i="28"/>
  <c r="G2085" i="28" s="1"/>
  <c r="C2086" i="28"/>
  <c r="D2086" i="28"/>
  <c r="E2086" i="28"/>
  <c r="F2086" i="28"/>
  <c r="C2087" i="28"/>
  <c r="D2087" i="28"/>
  <c r="E2087" i="28"/>
  <c r="F2087" i="28"/>
  <c r="C2088" i="28"/>
  <c r="D2088" i="28"/>
  <c r="E2088" i="28"/>
  <c r="F2088" i="28"/>
  <c r="C2089" i="28"/>
  <c r="D2089" i="28"/>
  <c r="E2089" i="28"/>
  <c r="F2089" i="28"/>
  <c r="G2089" i="28" s="1"/>
  <c r="C2090" i="28"/>
  <c r="D2090" i="28"/>
  <c r="E2090" i="28"/>
  <c r="F2090" i="28"/>
  <c r="C2091" i="28"/>
  <c r="D2091" i="28"/>
  <c r="E2091" i="28"/>
  <c r="F2091" i="28"/>
  <c r="C2092" i="28"/>
  <c r="D2092" i="28"/>
  <c r="E2092" i="28"/>
  <c r="F2092" i="28"/>
  <c r="C2093" i="28"/>
  <c r="D2093" i="28"/>
  <c r="E2093" i="28"/>
  <c r="F2093" i="28"/>
  <c r="C2094" i="28"/>
  <c r="D2094" i="28"/>
  <c r="E2094" i="28"/>
  <c r="F2094" i="28"/>
  <c r="G2094" i="28"/>
  <c r="C2095" i="28"/>
  <c r="D2095" i="28"/>
  <c r="E2095" i="28"/>
  <c r="F2095" i="28"/>
  <c r="C2096" i="28"/>
  <c r="D2096" i="28"/>
  <c r="E2096" i="28"/>
  <c r="F2096" i="28"/>
  <c r="C2097" i="28"/>
  <c r="D2097" i="28"/>
  <c r="E2097" i="28"/>
  <c r="F2097" i="28"/>
  <c r="G2097" i="28"/>
  <c r="C2098" i="28"/>
  <c r="D2098" i="28"/>
  <c r="E2098" i="28"/>
  <c r="F2098" i="28"/>
  <c r="C2099" i="28"/>
  <c r="D2099" i="28"/>
  <c r="E2099" i="28"/>
  <c r="F2099" i="28"/>
  <c r="C2100" i="28"/>
  <c r="D2100" i="28"/>
  <c r="E2100" i="28"/>
  <c r="F2100" i="28"/>
  <c r="C2101" i="28"/>
  <c r="D2101" i="28"/>
  <c r="E2101" i="28"/>
  <c r="F2101" i="28"/>
  <c r="C2102" i="28"/>
  <c r="D2102" i="28"/>
  <c r="E2102" i="28"/>
  <c r="F2102" i="28"/>
  <c r="G2102" i="28"/>
  <c r="C2103" i="28"/>
  <c r="D2103" i="28"/>
  <c r="E2103" i="28"/>
  <c r="F2103" i="28"/>
  <c r="C2104" i="28"/>
  <c r="D2104" i="28"/>
  <c r="E2104" i="28"/>
  <c r="F2104" i="28"/>
  <c r="C2105" i="28"/>
  <c r="D2105" i="28"/>
  <c r="E2105" i="28"/>
  <c r="F2105" i="28"/>
  <c r="C2106" i="28"/>
  <c r="D2106" i="28"/>
  <c r="E2106" i="28"/>
  <c r="F2106" i="28"/>
  <c r="C2107" i="28"/>
  <c r="D2107" i="28"/>
  <c r="E2107" i="28"/>
  <c r="F2107" i="28"/>
  <c r="G2107" i="28"/>
  <c r="C2108" i="28"/>
  <c r="D2108" i="28"/>
  <c r="E2108" i="28"/>
  <c r="F2108" i="28"/>
  <c r="G2108" i="28"/>
  <c r="C2109" i="28"/>
  <c r="D2109" i="28"/>
  <c r="E2109" i="28"/>
  <c r="F2109" i="28"/>
  <c r="C2110" i="28"/>
  <c r="D2110" i="28"/>
  <c r="E2110" i="28"/>
  <c r="F2110" i="28"/>
  <c r="G2110" i="28"/>
  <c r="C2111" i="28"/>
  <c r="D2111" i="28"/>
  <c r="E2111" i="28"/>
  <c r="F2111" i="28"/>
  <c r="G2111" i="28" s="1"/>
  <c r="C2112" i="28"/>
  <c r="D2112" i="28"/>
  <c r="E2112" i="28"/>
  <c r="F2112" i="28"/>
  <c r="C2113" i="28"/>
  <c r="D2113" i="28"/>
  <c r="E2113" i="28"/>
  <c r="F2113" i="28"/>
  <c r="G2113" i="28"/>
  <c r="C2114" i="28"/>
  <c r="D2114" i="28"/>
  <c r="E2114" i="28"/>
  <c r="F2114" i="28"/>
  <c r="G2114" i="28"/>
  <c r="C2115" i="28"/>
  <c r="D2115" i="28"/>
  <c r="E2115" i="28"/>
  <c r="F2115" i="28"/>
  <c r="G2115" i="28"/>
  <c r="C2116" i="28"/>
  <c r="D2116" i="28"/>
  <c r="E2116" i="28"/>
  <c r="F2116" i="28"/>
  <c r="G2116" i="28"/>
  <c r="C2117" i="28"/>
  <c r="D2117" i="28"/>
  <c r="E2117" i="28"/>
  <c r="F2117" i="28"/>
  <c r="G2117" i="28"/>
  <c r="C2118" i="28"/>
  <c r="D2118" i="28"/>
  <c r="E2118" i="28"/>
  <c r="F2118" i="28"/>
  <c r="C2119" i="28"/>
  <c r="D2119" i="28"/>
  <c r="E2119" i="28"/>
  <c r="F2119" i="28"/>
  <c r="C2120" i="28"/>
  <c r="D2120" i="28"/>
  <c r="E2120" i="28"/>
  <c r="F2120" i="28"/>
  <c r="G2120" i="28"/>
  <c r="C2121" i="28"/>
  <c r="D2121" i="28"/>
  <c r="E2121" i="28"/>
  <c r="F2121" i="28"/>
  <c r="G2121" i="28" s="1"/>
  <c r="C2122" i="28"/>
  <c r="D2122" i="28"/>
  <c r="E2122" i="28"/>
  <c r="F2122" i="28"/>
  <c r="G2122" i="28"/>
  <c r="C2123" i="28"/>
  <c r="D2123" i="28"/>
  <c r="E2123" i="28"/>
  <c r="F2123" i="28"/>
  <c r="C2124" i="28"/>
  <c r="D2124" i="28"/>
  <c r="E2124" i="28"/>
  <c r="F2124" i="28"/>
  <c r="C2125" i="28"/>
  <c r="D2125" i="28"/>
  <c r="E2125" i="28"/>
  <c r="F2125" i="28"/>
  <c r="G2125" i="28"/>
  <c r="C2126" i="28"/>
  <c r="D2126" i="28"/>
  <c r="E2126" i="28"/>
  <c r="F2126" i="28"/>
  <c r="C2127" i="28"/>
  <c r="D2127" i="28"/>
  <c r="E2127" i="28"/>
  <c r="F2127" i="28"/>
  <c r="G2127" i="28"/>
  <c r="C2128" i="28"/>
  <c r="D2128" i="28"/>
  <c r="E2128" i="28"/>
  <c r="F2128" i="28"/>
  <c r="C2129" i="28"/>
  <c r="D2129" i="28"/>
  <c r="E2129" i="28"/>
  <c r="F2129" i="28"/>
  <c r="C2130" i="28"/>
  <c r="D2130" i="28"/>
  <c r="E2130" i="28"/>
  <c r="F2130" i="28"/>
  <c r="C2131" i="28"/>
  <c r="D2131" i="28"/>
  <c r="E2131" i="28"/>
  <c r="F2131" i="28"/>
  <c r="C2132" i="28"/>
  <c r="D2132" i="28"/>
  <c r="E2132" i="28"/>
  <c r="F2132" i="28"/>
  <c r="G2132" i="28" s="1"/>
  <c r="C2133" i="28"/>
  <c r="D2133" i="28"/>
  <c r="E2133" i="28"/>
  <c r="F2133" i="28"/>
  <c r="G2133" i="28" s="1"/>
  <c r="C2134" i="28"/>
  <c r="D2134" i="28"/>
  <c r="E2134" i="28"/>
  <c r="F2134" i="28"/>
  <c r="C2135" i="28"/>
  <c r="D2135" i="28"/>
  <c r="E2135" i="28"/>
  <c r="F2135" i="28"/>
  <c r="G2135" i="28" s="1"/>
  <c r="C2136" i="28"/>
  <c r="D2136" i="28"/>
  <c r="E2136" i="28"/>
  <c r="F2136" i="28"/>
  <c r="G2136" i="28" s="1"/>
  <c r="C2137" i="28"/>
  <c r="D2137" i="28"/>
  <c r="E2137" i="28"/>
  <c r="F2137" i="28"/>
  <c r="C2138" i="28"/>
  <c r="D2138" i="28"/>
  <c r="E2138" i="28"/>
  <c r="F2138" i="28"/>
  <c r="C2139" i="28"/>
  <c r="D2139" i="28"/>
  <c r="E2139" i="28"/>
  <c r="F2139" i="28"/>
  <c r="C2140" i="28"/>
  <c r="D2140" i="28"/>
  <c r="E2140" i="28"/>
  <c r="F2140" i="28"/>
  <c r="G2140" i="28" s="1"/>
  <c r="C2141" i="28"/>
  <c r="D2141" i="28"/>
  <c r="E2141" i="28"/>
  <c r="F2141" i="28"/>
  <c r="C2142" i="28"/>
  <c r="D2142" i="28"/>
  <c r="E2142" i="28"/>
  <c r="F2142" i="28"/>
  <c r="C2143" i="28"/>
  <c r="D2143" i="28"/>
  <c r="E2143" i="28"/>
  <c r="F2143" i="28"/>
  <c r="C2144" i="28"/>
  <c r="D2144" i="28"/>
  <c r="E2144" i="28"/>
  <c r="F2144" i="28"/>
  <c r="G2144" i="28" s="1"/>
  <c r="C2145" i="28"/>
  <c r="D2145" i="28"/>
  <c r="E2145" i="28"/>
  <c r="F2145" i="28"/>
  <c r="G2145" i="28" s="1"/>
  <c r="C2146" i="28"/>
  <c r="D2146" i="28"/>
  <c r="E2146" i="28"/>
  <c r="F2146" i="28"/>
  <c r="C2147" i="28"/>
  <c r="D2147" i="28"/>
  <c r="E2147" i="28"/>
  <c r="F2147" i="28"/>
  <c r="G2147" i="28" s="1"/>
  <c r="C2148" i="28"/>
  <c r="D2148" i="28"/>
  <c r="E2148" i="28"/>
  <c r="F2148" i="28"/>
  <c r="C2149" i="28"/>
  <c r="D2149" i="28"/>
  <c r="E2149" i="28"/>
  <c r="F2149" i="28"/>
  <c r="C2150" i="28"/>
  <c r="D2150" i="28"/>
  <c r="E2150" i="28"/>
  <c r="F2150" i="28"/>
  <c r="G2150" i="28"/>
  <c r="C2151" i="28"/>
  <c r="D2151" i="28"/>
  <c r="E2151" i="28"/>
  <c r="F2151" i="28"/>
  <c r="C2152" i="28"/>
  <c r="D2152" i="28"/>
  <c r="E2152" i="28"/>
  <c r="F2152" i="28"/>
  <c r="C2153" i="28"/>
  <c r="D2153" i="28"/>
  <c r="E2153" i="28"/>
  <c r="F2153" i="28"/>
  <c r="G2153" i="28" s="1"/>
  <c r="C2154" i="28"/>
  <c r="D2154" i="28"/>
  <c r="E2154" i="28"/>
  <c r="F2154" i="28"/>
  <c r="G2154" i="28"/>
  <c r="C2155" i="28"/>
  <c r="D2155" i="28"/>
  <c r="E2155" i="28"/>
  <c r="F2155" i="28"/>
  <c r="G2155" i="28"/>
  <c r="C2156" i="28"/>
  <c r="D2156" i="28"/>
  <c r="E2156" i="28"/>
  <c r="F2156" i="28"/>
  <c r="G2156" i="28" s="1"/>
  <c r="C2157" i="28"/>
  <c r="D2157" i="28"/>
  <c r="E2157" i="28"/>
  <c r="F2157" i="28"/>
  <c r="C2158" i="28"/>
  <c r="D2158" i="28"/>
  <c r="E2158" i="28"/>
  <c r="F2158" i="28"/>
  <c r="C2159" i="28"/>
  <c r="D2159" i="28"/>
  <c r="E2159" i="28"/>
  <c r="F2159" i="28"/>
  <c r="G2159" i="28"/>
  <c r="C2160" i="28"/>
  <c r="D2160" i="28"/>
  <c r="E2160" i="28"/>
  <c r="F2160" i="28"/>
  <c r="C2161" i="28"/>
  <c r="D2161" i="28"/>
  <c r="E2161" i="28"/>
  <c r="F2161" i="28"/>
  <c r="C2162" i="28"/>
  <c r="D2162" i="28"/>
  <c r="E2162" i="28"/>
  <c r="F2162" i="28"/>
  <c r="G2162" i="28" s="1"/>
  <c r="C2163" i="28"/>
  <c r="D2163" i="28"/>
  <c r="E2163" i="28"/>
  <c r="F2163" i="28"/>
  <c r="C2164" i="28"/>
  <c r="D2164" i="28"/>
  <c r="E2164" i="28"/>
  <c r="F2164" i="28"/>
  <c r="G2164" i="28"/>
  <c r="C2165" i="28"/>
  <c r="D2165" i="28"/>
  <c r="E2165" i="28"/>
  <c r="F2165" i="28"/>
  <c r="G2165" i="28" s="1"/>
  <c r="C2166" i="28"/>
  <c r="D2166" i="28"/>
  <c r="E2166" i="28"/>
  <c r="F2166" i="28"/>
  <c r="G2166" i="28"/>
  <c r="C2167" i="28"/>
  <c r="D2167" i="28"/>
  <c r="E2167" i="28"/>
  <c r="F2167" i="28"/>
  <c r="C2168" i="28"/>
  <c r="D2168" i="28"/>
  <c r="E2168" i="28"/>
  <c r="F2168" i="28"/>
  <c r="G2168" i="28"/>
  <c r="C2169" i="28"/>
  <c r="D2169" i="28"/>
  <c r="E2169" i="28"/>
  <c r="F2169" i="28"/>
  <c r="C2170" i="28"/>
  <c r="D2170" i="28"/>
  <c r="E2170" i="28"/>
  <c r="F2170" i="28"/>
  <c r="G2170" i="28" s="1"/>
  <c r="C2171" i="28"/>
  <c r="D2171" i="28"/>
  <c r="E2171" i="28"/>
  <c r="F2171" i="28"/>
  <c r="C2172" i="28"/>
  <c r="D2172" i="28"/>
  <c r="E2172" i="28"/>
  <c r="F2172" i="28"/>
  <c r="C2173" i="28"/>
  <c r="D2173" i="28"/>
  <c r="E2173" i="28"/>
  <c r="F2173" i="28"/>
  <c r="G2173" i="28" s="1"/>
  <c r="C2174" i="28"/>
  <c r="D2174" i="28"/>
  <c r="E2174" i="28"/>
  <c r="F2174" i="28"/>
  <c r="C2175" i="28"/>
  <c r="D2175" i="28"/>
  <c r="E2175" i="28"/>
  <c r="F2175" i="28"/>
  <c r="C2176" i="28"/>
  <c r="D2176" i="28"/>
  <c r="E2176" i="28"/>
  <c r="F2176" i="28"/>
  <c r="G2176" i="28"/>
  <c r="C2177" i="28"/>
  <c r="D2177" i="28"/>
  <c r="E2177" i="28"/>
  <c r="F2177" i="28"/>
  <c r="G2177" i="28" s="1"/>
  <c r="C2178" i="28"/>
  <c r="D2178" i="28"/>
  <c r="E2178" i="28"/>
  <c r="F2178" i="28"/>
  <c r="C2179" i="28"/>
  <c r="D2179" i="28"/>
  <c r="E2179" i="28"/>
  <c r="F2179" i="28"/>
  <c r="C2180" i="28"/>
  <c r="D2180" i="28"/>
  <c r="E2180" i="28"/>
  <c r="F2180" i="28"/>
  <c r="C2181" i="28"/>
  <c r="D2181" i="28"/>
  <c r="E2181" i="28"/>
  <c r="F2181" i="28"/>
  <c r="C2182" i="28"/>
  <c r="D2182" i="28"/>
  <c r="E2182" i="28"/>
  <c r="F2182" i="28"/>
  <c r="C2183" i="28"/>
  <c r="D2183" i="28"/>
  <c r="E2183" i="28"/>
  <c r="F2183" i="28"/>
  <c r="C2184" i="28"/>
  <c r="D2184" i="28"/>
  <c r="E2184" i="28"/>
  <c r="F2184" i="28"/>
  <c r="C2185" i="28"/>
  <c r="D2185" i="28"/>
  <c r="E2185" i="28"/>
  <c r="F2185" i="28"/>
  <c r="C2186" i="28"/>
  <c r="D2186" i="28"/>
  <c r="E2186" i="28"/>
  <c r="F2186" i="28"/>
  <c r="G2186" i="28" s="1"/>
  <c r="C2187" i="28"/>
  <c r="D2187" i="28"/>
  <c r="E2187" i="28"/>
  <c r="F2187" i="28"/>
  <c r="C2188" i="28"/>
  <c r="D2188" i="28"/>
  <c r="E2188" i="28"/>
  <c r="F2188" i="28"/>
  <c r="C2189" i="28"/>
  <c r="D2189" i="28"/>
  <c r="E2189" i="28"/>
  <c r="F2189" i="28"/>
  <c r="C2190" i="28"/>
  <c r="D2190" i="28"/>
  <c r="E2190" i="28"/>
  <c r="F2190" i="28"/>
  <c r="C2191" i="28"/>
  <c r="D2191" i="28"/>
  <c r="E2191" i="28"/>
  <c r="F2191" i="28"/>
  <c r="C2192" i="28"/>
  <c r="D2192" i="28"/>
  <c r="E2192" i="28"/>
  <c r="F2192" i="28"/>
  <c r="C2193" i="28"/>
  <c r="D2193" i="28"/>
  <c r="E2193" i="28"/>
  <c r="F2193" i="28"/>
  <c r="C2194" i="28"/>
  <c r="D2194" i="28"/>
  <c r="E2194" i="28"/>
  <c r="F2194" i="28"/>
  <c r="C2195" i="28"/>
  <c r="D2195" i="28"/>
  <c r="E2195" i="28"/>
  <c r="F2195" i="28"/>
  <c r="G2195" i="28" s="1"/>
  <c r="C2196" i="28"/>
  <c r="D2196" i="28"/>
  <c r="E2196" i="28"/>
  <c r="F2196" i="28"/>
  <c r="C2197" i="28"/>
  <c r="D2197" i="28"/>
  <c r="E2197" i="28"/>
  <c r="F2197" i="28"/>
  <c r="G2197" i="28" s="1"/>
  <c r="C2198" i="28"/>
  <c r="D2198" i="28"/>
  <c r="E2198" i="28"/>
  <c r="F2198" i="28"/>
  <c r="C2199" i="28"/>
  <c r="D2199" i="28"/>
  <c r="E2199" i="28"/>
  <c r="F2199" i="28"/>
  <c r="C2200" i="28"/>
  <c r="D2200" i="28"/>
  <c r="E2200" i="28"/>
  <c r="F2200" i="28"/>
  <c r="G2200" i="28"/>
  <c r="C2201" i="28"/>
  <c r="D2201" i="28"/>
  <c r="E2201" i="28"/>
  <c r="F2201" i="28"/>
  <c r="C2202" i="28"/>
  <c r="D2202" i="28"/>
  <c r="E2202" i="28"/>
  <c r="F2202" i="28"/>
  <c r="G2202" i="28" s="1"/>
  <c r="C2203" i="28"/>
  <c r="D2203" i="28"/>
  <c r="E2203" i="28"/>
  <c r="F2203" i="28"/>
  <c r="C2204" i="28"/>
  <c r="D2204" i="28"/>
  <c r="E2204" i="28"/>
  <c r="F2204" i="28"/>
  <c r="G2204" i="28" s="1"/>
  <c r="C2205" i="28"/>
  <c r="D2205" i="28"/>
  <c r="E2205" i="28"/>
  <c r="F2205" i="28"/>
  <c r="C2206" i="28"/>
  <c r="D2206" i="28"/>
  <c r="E2206" i="28"/>
  <c r="F2206" i="28"/>
  <c r="C2207" i="28"/>
  <c r="D2207" i="28"/>
  <c r="E2207" i="28"/>
  <c r="F2207" i="28"/>
  <c r="C2208" i="28"/>
  <c r="D2208" i="28"/>
  <c r="E2208" i="28"/>
  <c r="F2208" i="28"/>
  <c r="G2208" i="28" s="1"/>
  <c r="C2209" i="28"/>
  <c r="D2209" i="28"/>
  <c r="E2209" i="28"/>
  <c r="F2209" i="28"/>
  <c r="C2210" i="28"/>
  <c r="D2210" i="28"/>
  <c r="E2210" i="28"/>
  <c r="F2210" i="28"/>
  <c r="C2211" i="28"/>
  <c r="D2211" i="28"/>
  <c r="E2211" i="28"/>
  <c r="F2211" i="28"/>
  <c r="C2212" i="28"/>
  <c r="D2212" i="28"/>
  <c r="E2212" i="28"/>
  <c r="F2212" i="28"/>
  <c r="C2213" i="28"/>
  <c r="D2213" i="28"/>
  <c r="E2213" i="28"/>
  <c r="F2213" i="28"/>
  <c r="C2214" i="28"/>
  <c r="D2214" i="28"/>
  <c r="E2214" i="28"/>
  <c r="F2214" i="28"/>
  <c r="C2215" i="28"/>
  <c r="D2215" i="28"/>
  <c r="E2215" i="28"/>
  <c r="F2215" i="28"/>
  <c r="C2216" i="28"/>
  <c r="D2216" i="28"/>
  <c r="E2216" i="28"/>
  <c r="F2216" i="28"/>
  <c r="G2216" i="28"/>
  <c r="C2217" i="28"/>
  <c r="D2217" i="28"/>
  <c r="E2217" i="28"/>
  <c r="F2217" i="28"/>
  <c r="C2218" i="28"/>
  <c r="D2218" i="28"/>
  <c r="E2218" i="28"/>
  <c r="F2218" i="28"/>
  <c r="C2219" i="28"/>
  <c r="D2219" i="28"/>
  <c r="E2219" i="28"/>
  <c r="F2219" i="28"/>
  <c r="G2219" i="28" s="1"/>
  <c r="C2220" i="28"/>
  <c r="D2220" i="28"/>
  <c r="E2220" i="28"/>
  <c r="F2220" i="28"/>
  <c r="G2220" i="28" s="1"/>
  <c r="C2221" i="28"/>
  <c r="D2221" i="28"/>
  <c r="E2221" i="28"/>
  <c r="F2221" i="28"/>
  <c r="C2222" i="28"/>
  <c r="D2222" i="28"/>
  <c r="E2222" i="28"/>
  <c r="F2222" i="28"/>
  <c r="C2223" i="28"/>
  <c r="D2223" i="28"/>
  <c r="E2223" i="28"/>
  <c r="F2223" i="28"/>
  <c r="C2224" i="28"/>
  <c r="D2224" i="28"/>
  <c r="E2224" i="28"/>
  <c r="F2224" i="28"/>
  <c r="C2225" i="28"/>
  <c r="D2225" i="28"/>
  <c r="E2225" i="28"/>
  <c r="F2225" i="28"/>
  <c r="C2226" i="28"/>
  <c r="D2226" i="28"/>
  <c r="E2226" i="28"/>
  <c r="F2226" i="28"/>
  <c r="C2227" i="28"/>
  <c r="D2227" i="28"/>
  <c r="E2227" i="28"/>
  <c r="F2227" i="28"/>
  <c r="G2227" i="28" s="1"/>
  <c r="C2228" i="28"/>
  <c r="D2228" i="28"/>
  <c r="E2228" i="28"/>
  <c r="F2228" i="28"/>
  <c r="C2229" i="28"/>
  <c r="D2229" i="28"/>
  <c r="E2229" i="28"/>
  <c r="F2229" i="28"/>
  <c r="C2230" i="28"/>
  <c r="D2230" i="28"/>
  <c r="E2230" i="28"/>
  <c r="F2230" i="28"/>
  <c r="C2231" i="28"/>
  <c r="D2231" i="28"/>
  <c r="E2231" i="28"/>
  <c r="F2231" i="28"/>
  <c r="C2232" i="28"/>
  <c r="D2232" i="28"/>
  <c r="E2232" i="28"/>
  <c r="F2232" i="28"/>
  <c r="G2232" i="28" s="1"/>
  <c r="C2233" i="28"/>
  <c r="D2233" i="28"/>
  <c r="E2233" i="28"/>
  <c r="F2233" i="28"/>
  <c r="G2233" i="28" s="1"/>
  <c r="C2234" i="28"/>
  <c r="D2234" i="28"/>
  <c r="E2234" i="28"/>
  <c r="F2234" i="28"/>
  <c r="C2235" i="28"/>
  <c r="D2235" i="28"/>
  <c r="E2235" i="28"/>
  <c r="F2235" i="28"/>
  <c r="C2236" i="28"/>
  <c r="D2236" i="28"/>
  <c r="E2236" i="28"/>
  <c r="F2236" i="28"/>
  <c r="C2237" i="28"/>
  <c r="D2237" i="28"/>
  <c r="E2237" i="28"/>
  <c r="F2237" i="28"/>
  <c r="C2238" i="28"/>
  <c r="D2238" i="28"/>
  <c r="E2238" i="28"/>
  <c r="F2238" i="28"/>
  <c r="C2239" i="28"/>
  <c r="D2239" i="28"/>
  <c r="E2239" i="28"/>
  <c r="F2239" i="28"/>
  <c r="C2240" i="28"/>
  <c r="D2240" i="28"/>
  <c r="E2240" i="28"/>
  <c r="F2240" i="28"/>
  <c r="C2241" i="28"/>
  <c r="D2241" i="28"/>
  <c r="E2241" i="28"/>
  <c r="F2241" i="28"/>
  <c r="C2242" i="28"/>
  <c r="D2242" i="28"/>
  <c r="E2242" i="28"/>
  <c r="F2242" i="28"/>
  <c r="C2243" i="28"/>
  <c r="D2243" i="28"/>
  <c r="E2243" i="28"/>
  <c r="F2243" i="28"/>
  <c r="C2244" i="28"/>
  <c r="D2244" i="28"/>
  <c r="E2244" i="28"/>
  <c r="F2244" i="28"/>
  <c r="C2245" i="28"/>
  <c r="D2245" i="28"/>
  <c r="E2245" i="28"/>
  <c r="F2245" i="28"/>
  <c r="C2246" i="28"/>
  <c r="D2246" i="28"/>
  <c r="E2246" i="28"/>
  <c r="F2246" i="28"/>
  <c r="C2247" i="28"/>
  <c r="D2247" i="28"/>
  <c r="E2247" i="28"/>
  <c r="F2247" i="28"/>
  <c r="C2248" i="28"/>
  <c r="D2248" i="28"/>
  <c r="E2248" i="28"/>
  <c r="F2248" i="28"/>
  <c r="C2249" i="28"/>
  <c r="D2249" i="28"/>
  <c r="E2249" i="28"/>
  <c r="F2249" i="28"/>
  <c r="C2250" i="28"/>
  <c r="D2250" i="28"/>
  <c r="E2250" i="28"/>
  <c r="F2250" i="28"/>
  <c r="C2251" i="28"/>
  <c r="D2251" i="28"/>
  <c r="E2251" i="28"/>
  <c r="F2251" i="28"/>
  <c r="C2252" i="28"/>
  <c r="D2252" i="28"/>
  <c r="E2252" i="28"/>
  <c r="F2252" i="28"/>
  <c r="C2253" i="28"/>
  <c r="D2253" i="28"/>
  <c r="E2253" i="28"/>
  <c r="F2253" i="28"/>
  <c r="C2254" i="28"/>
  <c r="D2254" i="28"/>
  <c r="E2254" i="28"/>
  <c r="F2254" i="28"/>
  <c r="C2255" i="28"/>
  <c r="D2255" i="28"/>
  <c r="E2255" i="28"/>
  <c r="F2255" i="28"/>
  <c r="C2256" i="28"/>
  <c r="D2256" i="28"/>
  <c r="E2256" i="28"/>
  <c r="F2256" i="28"/>
  <c r="C2257" i="28"/>
  <c r="D2257" i="28"/>
  <c r="E2257" i="28"/>
  <c r="F2257" i="28"/>
  <c r="C2258" i="28"/>
  <c r="D2258" i="28"/>
  <c r="E2258" i="28"/>
  <c r="F2258" i="28"/>
  <c r="C2259" i="28"/>
  <c r="D2259" i="28"/>
  <c r="E2259" i="28"/>
  <c r="F2259" i="28"/>
  <c r="C2260" i="28"/>
  <c r="D2260" i="28"/>
  <c r="E2260" i="28"/>
  <c r="F2260" i="28"/>
  <c r="C2261" i="28"/>
  <c r="D2261" i="28"/>
  <c r="E2261" i="28"/>
  <c r="F2261" i="28"/>
  <c r="C2262" i="28"/>
  <c r="D2262" i="28"/>
  <c r="E2262" i="28"/>
  <c r="F2262" i="28"/>
  <c r="C2263" i="28"/>
  <c r="D2263" i="28"/>
  <c r="E2263" i="28"/>
  <c r="F2263" i="28"/>
  <c r="C2264" i="28"/>
  <c r="D2264" i="28"/>
  <c r="E2264" i="28"/>
  <c r="F2264" i="28"/>
  <c r="C2265" i="28"/>
  <c r="D2265" i="28"/>
  <c r="E2265" i="28"/>
  <c r="F2265" i="28"/>
  <c r="G2265" i="28" s="1"/>
  <c r="C2266" i="28"/>
  <c r="D2266" i="28"/>
  <c r="E2266" i="28"/>
  <c r="F2266" i="28"/>
  <c r="C2267" i="28"/>
  <c r="D2267" i="28"/>
  <c r="E2267" i="28"/>
  <c r="F2267" i="28"/>
  <c r="C2268" i="28"/>
  <c r="D2268" i="28"/>
  <c r="E2268" i="28"/>
  <c r="F2268" i="28"/>
  <c r="C2269" i="28"/>
  <c r="D2269" i="28"/>
  <c r="E2269" i="28"/>
  <c r="F2269" i="28"/>
  <c r="C2270" i="28"/>
  <c r="D2270" i="28"/>
  <c r="E2270" i="28"/>
  <c r="F2270" i="28"/>
  <c r="C2271" i="28"/>
  <c r="D2271" i="28"/>
  <c r="E2271" i="28"/>
  <c r="F2271" i="28"/>
  <c r="C2272" i="28"/>
  <c r="D2272" i="28"/>
  <c r="E2272" i="28"/>
  <c r="F2272" i="28"/>
  <c r="C2273" i="28"/>
  <c r="D2273" i="28"/>
  <c r="E2273" i="28"/>
  <c r="F2273" i="28"/>
  <c r="C2274" i="28"/>
  <c r="D2274" i="28"/>
  <c r="E2274" i="28"/>
  <c r="F2274" i="28"/>
  <c r="C2275" i="28"/>
  <c r="D2275" i="28"/>
  <c r="E2275" i="28"/>
  <c r="F2275" i="28"/>
  <c r="C2276" i="28"/>
  <c r="D2276" i="28"/>
  <c r="E2276" i="28"/>
  <c r="F2276" i="28"/>
  <c r="C2277" i="28"/>
  <c r="D2277" i="28"/>
  <c r="E2277" i="28"/>
  <c r="F2277" i="28"/>
  <c r="C2278" i="28"/>
  <c r="D2278" i="28"/>
  <c r="E2278" i="28"/>
  <c r="F2278" i="28"/>
  <c r="C2279" i="28"/>
  <c r="D2279" i="28"/>
  <c r="E2279" i="28"/>
  <c r="F2279" i="28"/>
  <c r="C2280" i="28"/>
  <c r="D2280" i="28"/>
  <c r="E2280" i="28"/>
  <c r="F2280" i="28"/>
  <c r="C2281" i="28"/>
  <c r="D2281" i="28"/>
  <c r="E2281" i="28"/>
  <c r="F2281" i="28"/>
  <c r="C2282" i="28"/>
  <c r="D2282" i="28"/>
  <c r="E2282" i="28"/>
  <c r="F2282" i="28"/>
  <c r="C2283" i="28"/>
  <c r="D2283" i="28"/>
  <c r="E2283" i="28"/>
  <c r="F2283" i="28"/>
  <c r="C2284" i="28"/>
  <c r="D2284" i="28"/>
  <c r="E2284" i="28"/>
  <c r="F2284" i="28"/>
  <c r="C2285" i="28"/>
  <c r="D2285" i="28"/>
  <c r="E2285" i="28"/>
  <c r="F2285" i="28"/>
  <c r="C2286" i="28"/>
  <c r="D2286" i="28"/>
  <c r="E2286" i="28"/>
  <c r="F2286" i="28"/>
  <c r="C2287" i="28"/>
  <c r="D2287" i="28"/>
  <c r="E2287" i="28"/>
  <c r="F2287" i="28"/>
  <c r="C2288" i="28"/>
  <c r="D2288" i="28"/>
  <c r="E2288" i="28"/>
  <c r="F2288" i="28"/>
  <c r="C2289" i="28"/>
  <c r="D2289" i="28"/>
  <c r="E2289" i="28"/>
  <c r="F2289" i="28"/>
  <c r="C2290" i="28"/>
  <c r="D2290" i="28"/>
  <c r="E2290" i="28"/>
  <c r="F2290" i="28"/>
  <c r="C2291" i="28"/>
  <c r="D2291" i="28"/>
  <c r="E2291" i="28"/>
  <c r="F2291" i="28"/>
  <c r="C2292" i="28"/>
  <c r="D2292" i="28"/>
  <c r="E2292" i="28"/>
  <c r="F2292" i="28"/>
  <c r="C2293" i="28"/>
  <c r="D2293" i="28"/>
  <c r="E2293" i="28"/>
  <c r="F2293" i="28"/>
  <c r="C2294" i="28"/>
  <c r="D2294" i="28"/>
  <c r="E2294" i="28"/>
  <c r="F2294" i="28"/>
  <c r="C2295" i="28"/>
  <c r="D2295" i="28"/>
  <c r="E2295" i="28"/>
  <c r="F2295" i="28"/>
  <c r="C2296" i="28"/>
  <c r="D2296" i="28"/>
  <c r="E2296" i="28"/>
  <c r="F2296" i="28"/>
  <c r="C2297" i="28"/>
  <c r="D2297" i="28"/>
  <c r="E2297" i="28"/>
  <c r="F2297" i="28"/>
  <c r="C2298" i="28"/>
  <c r="D2298" i="28"/>
  <c r="E2298" i="28"/>
  <c r="F2298" i="28"/>
  <c r="C2299" i="28"/>
  <c r="D2299" i="28"/>
  <c r="E2299" i="28"/>
  <c r="F2299" i="28"/>
  <c r="C2300" i="28"/>
  <c r="D2300" i="28"/>
  <c r="E2300" i="28"/>
  <c r="F2300" i="28"/>
  <c r="C2301" i="28"/>
  <c r="D2301" i="28"/>
  <c r="E2301" i="28"/>
  <c r="F2301" i="28"/>
  <c r="C2302" i="28"/>
  <c r="D2302" i="28"/>
  <c r="E2302" i="28"/>
  <c r="F2302" i="28"/>
  <c r="C2303" i="28"/>
  <c r="D2303" i="28"/>
  <c r="E2303" i="28"/>
  <c r="F2303" i="28"/>
  <c r="C2304" i="28"/>
  <c r="D2304" i="28"/>
  <c r="E2304" i="28"/>
  <c r="F2304" i="28"/>
  <c r="C2305" i="28"/>
  <c r="D2305" i="28"/>
  <c r="E2305" i="28"/>
  <c r="F2305" i="28"/>
  <c r="C2306" i="28"/>
  <c r="D2306" i="28"/>
  <c r="E2306" i="28"/>
  <c r="F2306" i="28"/>
  <c r="C2307" i="28"/>
  <c r="D2307" i="28"/>
  <c r="E2307" i="28"/>
  <c r="F2307" i="28"/>
  <c r="C2308" i="28"/>
  <c r="D2308" i="28"/>
  <c r="E2308" i="28"/>
  <c r="F2308" i="28"/>
  <c r="C2309" i="28"/>
  <c r="D2309" i="28"/>
  <c r="E2309" i="28"/>
  <c r="F2309" i="28"/>
  <c r="C2310" i="28"/>
  <c r="D2310" i="28"/>
  <c r="E2310" i="28"/>
  <c r="F2310" i="28"/>
  <c r="C2311" i="28"/>
  <c r="D2311" i="28"/>
  <c r="E2311" i="28"/>
  <c r="F2311" i="28"/>
  <c r="C2312" i="28"/>
  <c r="D2312" i="28"/>
  <c r="E2312" i="28"/>
  <c r="F2312" i="28"/>
  <c r="C2313" i="28"/>
  <c r="D2313" i="28"/>
  <c r="E2313" i="28"/>
  <c r="F2313" i="28"/>
  <c r="C2314" i="28"/>
  <c r="D2314" i="28"/>
  <c r="E2314" i="28"/>
  <c r="F2314" i="28"/>
  <c r="C2315" i="28"/>
  <c r="D2315" i="28"/>
  <c r="E2315" i="28"/>
  <c r="F2315" i="28"/>
  <c r="C2316" i="28"/>
  <c r="D2316" i="28"/>
  <c r="E2316" i="28"/>
  <c r="F2316" i="28"/>
  <c r="C2317" i="28"/>
  <c r="D2317" i="28"/>
  <c r="E2317" i="28"/>
  <c r="F2317" i="28"/>
  <c r="C2318" i="28"/>
  <c r="D2318" i="28"/>
  <c r="E2318" i="28"/>
  <c r="F2318" i="28"/>
  <c r="C2319" i="28"/>
  <c r="D2319" i="28"/>
  <c r="E2319" i="28"/>
  <c r="F2319" i="28"/>
  <c r="C2320" i="28"/>
  <c r="D2320" i="28"/>
  <c r="E2320" i="28"/>
  <c r="F2320" i="28"/>
  <c r="C2321" i="28"/>
  <c r="D2321" i="28"/>
  <c r="E2321" i="28"/>
  <c r="F2321" i="28"/>
  <c r="C2322" i="28"/>
  <c r="D2322" i="28"/>
  <c r="E2322" i="28"/>
  <c r="F2322" i="28"/>
  <c r="C2323" i="28"/>
  <c r="D2323" i="28"/>
  <c r="E2323" i="28"/>
  <c r="F2323" i="28"/>
  <c r="C2324" i="28"/>
  <c r="D2324" i="28"/>
  <c r="E2324" i="28"/>
  <c r="F2324" i="28"/>
  <c r="C2325" i="28"/>
  <c r="D2325" i="28"/>
  <c r="E2325" i="28"/>
  <c r="F2325" i="28"/>
  <c r="C2326" i="28"/>
  <c r="D2326" i="28"/>
  <c r="E2326" i="28"/>
  <c r="F2326" i="28"/>
  <c r="C2327" i="28"/>
  <c r="D2327" i="28"/>
  <c r="E2327" i="28"/>
  <c r="F2327" i="28"/>
  <c r="C2328" i="28"/>
  <c r="D2328" i="28"/>
  <c r="E2328" i="28"/>
  <c r="F2328" i="28"/>
  <c r="C2329" i="28"/>
  <c r="D2329" i="28"/>
  <c r="E2329" i="28"/>
  <c r="F2329" i="28"/>
  <c r="C2330" i="28"/>
  <c r="D2330" i="28"/>
  <c r="E2330" i="28"/>
  <c r="F2330" i="28"/>
  <c r="C2331" i="28"/>
  <c r="D2331" i="28"/>
  <c r="E2331" i="28"/>
  <c r="F2331" i="28"/>
  <c r="C2332" i="28"/>
  <c r="D2332" i="28"/>
  <c r="E2332" i="28"/>
  <c r="F2332" i="28"/>
  <c r="C2333" i="28"/>
  <c r="D2333" i="28"/>
  <c r="E2333" i="28"/>
  <c r="F2333" i="28"/>
  <c r="C2334" i="28"/>
  <c r="D2334" i="28"/>
  <c r="E2334" i="28"/>
  <c r="F2334" i="28"/>
  <c r="C2335" i="28"/>
  <c r="D2335" i="28"/>
  <c r="E2335" i="28"/>
  <c r="F2335" i="28"/>
  <c r="C2336" i="28"/>
  <c r="D2336" i="28"/>
  <c r="E2336" i="28"/>
  <c r="F2336" i="28"/>
  <c r="C2337" i="28"/>
  <c r="D2337" i="28"/>
  <c r="E2337" i="28"/>
  <c r="F2337" i="28"/>
  <c r="C2338" i="28"/>
  <c r="D2338" i="28"/>
  <c r="E2338" i="28"/>
  <c r="F2338" i="28"/>
  <c r="C2339" i="28"/>
  <c r="D2339" i="28"/>
  <c r="E2339" i="28"/>
  <c r="F2339" i="28"/>
  <c r="C2340" i="28"/>
  <c r="D2340" i="28"/>
  <c r="E2340" i="28"/>
  <c r="F2340" i="28"/>
  <c r="C2341" i="28"/>
  <c r="D2341" i="28"/>
  <c r="E2341" i="28"/>
  <c r="F2341" i="28"/>
  <c r="C2342" i="28"/>
  <c r="D2342" i="28"/>
  <c r="E2342" i="28"/>
  <c r="F2342" i="28"/>
  <c r="C2343" i="28"/>
  <c r="D2343" i="28"/>
  <c r="E2343" i="28"/>
  <c r="F2343" i="28"/>
  <c r="C2344" i="28"/>
  <c r="D2344" i="28"/>
  <c r="E2344" i="28"/>
  <c r="F2344" i="28"/>
  <c r="C2345" i="28"/>
  <c r="D2345" i="28"/>
  <c r="E2345" i="28"/>
  <c r="F2345" i="28"/>
  <c r="C2346" i="28"/>
  <c r="D2346" i="28"/>
  <c r="E2346" i="28"/>
  <c r="F2346" i="28"/>
  <c r="C2347" i="28"/>
  <c r="D2347" i="28"/>
  <c r="E2347" i="28"/>
  <c r="F2347" i="28"/>
  <c r="C2348" i="28"/>
  <c r="D2348" i="28"/>
  <c r="E2348" i="28"/>
  <c r="F2348" i="28"/>
  <c r="C2349" i="28"/>
  <c r="D2349" i="28"/>
  <c r="E2349" i="28"/>
  <c r="F2349" i="28"/>
  <c r="C2350" i="28"/>
  <c r="D2350" i="28"/>
  <c r="E2350" i="28"/>
  <c r="F2350" i="28"/>
  <c r="C2351" i="28"/>
  <c r="D2351" i="28"/>
  <c r="E2351" i="28"/>
  <c r="F2351" i="28"/>
  <c r="C2352" i="28"/>
  <c r="D2352" i="28"/>
  <c r="E2352" i="28"/>
  <c r="F2352" i="28"/>
  <c r="C2353" i="28"/>
  <c r="D2353" i="28"/>
  <c r="E2353" i="28"/>
  <c r="F2353" i="28"/>
  <c r="C2354" i="28"/>
  <c r="D2354" i="28"/>
  <c r="E2354" i="28"/>
  <c r="F2354" i="28"/>
  <c r="C2355" i="28"/>
  <c r="D2355" i="28"/>
  <c r="E2355" i="28"/>
  <c r="F2355" i="28"/>
  <c r="C2356" i="28"/>
  <c r="D2356" i="28"/>
  <c r="E2356" i="28"/>
  <c r="F2356" i="28"/>
  <c r="C2357" i="28"/>
  <c r="D2357" i="28"/>
  <c r="E2357" i="28"/>
  <c r="F2357" i="28"/>
  <c r="C2358" i="28"/>
  <c r="D2358" i="28"/>
  <c r="E2358" i="28"/>
  <c r="F2358" i="28"/>
  <c r="C2359" i="28"/>
  <c r="D2359" i="28"/>
  <c r="E2359" i="28"/>
  <c r="F2359" i="28"/>
  <c r="C2360" i="28"/>
  <c r="D2360" i="28"/>
  <c r="E2360" i="28"/>
  <c r="F2360" i="28"/>
  <c r="G2360" i="28" s="1"/>
  <c r="C2361" i="28"/>
  <c r="D2361" i="28"/>
  <c r="E2361" i="28"/>
  <c r="F2361" i="28"/>
  <c r="C2362" i="28"/>
  <c r="D2362" i="28"/>
  <c r="E2362" i="28"/>
  <c r="F2362" i="28"/>
  <c r="C2363" i="28"/>
  <c r="D2363" i="28"/>
  <c r="E2363" i="28"/>
  <c r="F2363" i="28"/>
  <c r="C2364" i="28"/>
  <c r="D2364" i="28"/>
  <c r="E2364" i="28"/>
  <c r="F2364" i="28"/>
  <c r="C2365" i="28"/>
  <c r="D2365" i="28"/>
  <c r="E2365" i="28"/>
  <c r="F2365" i="28"/>
  <c r="C2366" i="28"/>
  <c r="D2366" i="28"/>
  <c r="E2366" i="28"/>
  <c r="F2366" i="28"/>
  <c r="C2367" i="28"/>
  <c r="D2367" i="28"/>
  <c r="E2367" i="28"/>
  <c r="F2367" i="28"/>
  <c r="C2368" i="28"/>
  <c r="D2368" i="28"/>
  <c r="E2368" i="28"/>
  <c r="F2368" i="28"/>
  <c r="C2369" i="28"/>
  <c r="D2369" i="28"/>
  <c r="E2369" i="28"/>
  <c r="F2369" i="28"/>
  <c r="C2370" i="28"/>
  <c r="D2370" i="28"/>
  <c r="E2370" i="28"/>
  <c r="F2370" i="28"/>
  <c r="C2371" i="28"/>
  <c r="D2371" i="28"/>
  <c r="E2371" i="28"/>
  <c r="F2371" i="28"/>
  <c r="C2372" i="28"/>
  <c r="D2372" i="28"/>
  <c r="E2372" i="28"/>
  <c r="F2372" i="28"/>
  <c r="G2372" i="28" s="1"/>
  <c r="C2373" i="28"/>
  <c r="D2373" i="28"/>
  <c r="E2373" i="28"/>
  <c r="F2373" i="28"/>
  <c r="C2374" i="28"/>
  <c r="D2374" i="28"/>
  <c r="E2374" i="28"/>
  <c r="F2374" i="28"/>
  <c r="C2375" i="28"/>
  <c r="D2375" i="28"/>
  <c r="E2375" i="28"/>
  <c r="F2375" i="28"/>
  <c r="C2376" i="28"/>
  <c r="D2376" i="28"/>
  <c r="E2376" i="28"/>
  <c r="F2376" i="28"/>
  <c r="C2377" i="28"/>
  <c r="D2377" i="28"/>
  <c r="E2377" i="28"/>
  <c r="F2377" i="28"/>
  <c r="C2378" i="28"/>
  <c r="D2378" i="28"/>
  <c r="E2378" i="28"/>
  <c r="F2378" i="28"/>
  <c r="C2379" i="28"/>
  <c r="D2379" i="28"/>
  <c r="E2379" i="28"/>
  <c r="F2379" i="28"/>
  <c r="C2380" i="28"/>
  <c r="D2380" i="28"/>
  <c r="E2380" i="28"/>
  <c r="F2380" i="28"/>
  <c r="C2381" i="28"/>
  <c r="D2381" i="28"/>
  <c r="E2381" i="28"/>
  <c r="F2381" i="28"/>
  <c r="C2382" i="28"/>
  <c r="D2382" i="28"/>
  <c r="E2382" i="28"/>
  <c r="F2382" i="28"/>
  <c r="C2383" i="28"/>
  <c r="D2383" i="28"/>
  <c r="E2383" i="28"/>
  <c r="F2383" i="28"/>
  <c r="C2384" i="28"/>
  <c r="D2384" i="28"/>
  <c r="E2384" i="28"/>
  <c r="F2384" i="28"/>
  <c r="C2385" i="28"/>
  <c r="D2385" i="28"/>
  <c r="E2385" i="28"/>
  <c r="F2385" i="28"/>
  <c r="C2386" i="28"/>
  <c r="D2386" i="28"/>
  <c r="E2386" i="28"/>
  <c r="F2386" i="28"/>
  <c r="C2387" i="28"/>
  <c r="D2387" i="28"/>
  <c r="E2387" i="28"/>
  <c r="F2387" i="28"/>
  <c r="C2388" i="28"/>
  <c r="D2388" i="28"/>
  <c r="E2388" i="28"/>
  <c r="F2388" i="28"/>
  <c r="C2389" i="28"/>
  <c r="D2389" i="28"/>
  <c r="E2389" i="28"/>
  <c r="F2389" i="28"/>
  <c r="C2390" i="28"/>
  <c r="D2390" i="28"/>
  <c r="E2390" i="28"/>
  <c r="F2390" i="28"/>
  <c r="C2391" i="28"/>
  <c r="D2391" i="28"/>
  <c r="E2391" i="28"/>
  <c r="F2391" i="28"/>
  <c r="C2392" i="28"/>
  <c r="D2392" i="28"/>
  <c r="E2392" i="28"/>
  <c r="F2392" i="28"/>
  <c r="C2393" i="28"/>
  <c r="D2393" i="28"/>
  <c r="E2393" i="28"/>
  <c r="F2393" i="28"/>
  <c r="C2394" i="28"/>
  <c r="D2394" i="28"/>
  <c r="E2394" i="28"/>
  <c r="F2394" i="28"/>
  <c r="C2395" i="28"/>
  <c r="D2395" i="28"/>
  <c r="E2395" i="28"/>
  <c r="F2395" i="28"/>
  <c r="C2396" i="28"/>
  <c r="D2396" i="28"/>
  <c r="E2396" i="28"/>
  <c r="F2396" i="28"/>
  <c r="C2397" i="28"/>
  <c r="D2397" i="28"/>
  <c r="E2397" i="28"/>
  <c r="F2397" i="28"/>
  <c r="C2398" i="28"/>
  <c r="D2398" i="28"/>
  <c r="E2398" i="28"/>
  <c r="F2398" i="28"/>
  <c r="C2399" i="28"/>
  <c r="D2399" i="28"/>
  <c r="E2399" i="28"/>
  <c r="F2399" i="28"/>
  <c r="C2400" i="28"/>
  <c r="D2400" i="28"/>
  <c r="E2400" i="28"/>
  <c r="F2400" i="28"/>
  <c r="C2401" i="28"/>
  <c r="D2401" i="28"/>
  <c r="E2401" i="28"/>
  <c r="F2401" i="28"/>
  <c r="C2402" i="28"/>
  <c r="D2402" i="28"/>
  <c r="E2402" i="28"/>
  <c r="F2402" i="28"/>
  <c r="C2403" i="28"/>
  <c r="D2403" i="28"/>
  <c r="E2403" i="28"/>
  <c r="F2403" i="28"/>
  <c r="C2404" i="28"/>
  <c r="D2404" i="28"/>
  <c r="E2404" i="28"/>
  <c r="F2404" i="28"/>
  <c r="C2405" i="28"/>
  <c r="D2405" i="28"/>
  <c r="E2405" i="28"/>
  <c r="F2405" i="28"/>
  <c r="C2406" i="28"/>
  <c r="D2406" i="28"/>
  <c r="E2406" i="28"/>
  <c r="F2406" i="28"/>
  <c r="C2407" i="28"/>
  <c r="D2407" i="28"/>
  <c r="E2407" i="28"/>
  <c r="F2407" i="28"/>
  <c r="C2408" i="28"/>
  <c r="D2408" i="28"/>
  <c r="E2408" i="28"/>
  <c r="F2408" i="28"/>
  <c r="C2409" i="28"/>
  <c r="D2409" i="28"/>
  <c r="E2409" i="28"/>
  <c r="F2409" i="28"/>
  <c r="C2410" i="28"/>
  <c r="D2410" i="28"/>
  <c r="E2410" i="28"/>
  <c r="F2410" i="28"/>
  <c r="C2411" i="28"/>
  <c r="D2411" i="28"/>
  <c r="E2411" i="28"/>
  <c r="F2411" i="28"/>
  <c r="C2412" i="28"/>
  <c r="D2412" i="28"/>
  <c r="E2412" i="28"/>
  <c r="F2412" i="28"/>
  <c r="C2413" i="28"/>
  <c r="D2413" i="28"/>
  <c r="E2413" i="28"/>
  <c r="F2413" i="28"/>
  <c r="C2414" i="28"/>
  <c r="D2414" i="28"/>
  <c r="E2414" i="28"/>
  <c r="F2414" i="28"/>
  <c r="C2415" i="28"/>
  <c r="D2415" i="28"/>
  <c r="E2415" i="28"/>
  <c r="F2415" i="28"/>
  <c r="C2416" i="28"/>
  <c r="D2416" i="28"/>
  <c r="E2416" i="28"/>
  <c r="F2416" i="28"/>
  <c r="G2416" i="28" s="1"/>
  <c r="C2417" i="28"/>
  <c r="D2417" i="28"/>
  <c r="E2417" i="28"/>
  <c r="F2417" i="28"/>
  <c r="C2418" i="28"/>
  <c r="D2418" i="28"/>
  <c r="E2418" i="28"/>
  <c r="F2418" i="28"/>
  <c r="C2419" i="28"/>
  <c r="D2419" i="28"/>
  <c r="E2419" i="28"/>
  <c r="F2419" i="28"/>
  <c r="C2420" i="28"/>
  <c r="D2420" i="28"/>
  <c r="E2420" i="28"/>
  <c r="F2420" i="28"/>
  <c r="C2421" i="28"/>
  <c r="D2421" i="28"/>
  <c r="E2421" i="28"/>
  <c r="F2421" i="28"/>
  <c r="C2422" i="28"/>
  <c r="D2422" i="28"/>
  <c r="E2422" i="28"/>
  <c r="F2422" i="28"/>
  <c r="C2423" i="28"/>
  <c r="D2423" i="28"/>
  <c r="E2423" i="28"/>
  <c r="F2423" i="28"/>
  <c r="C2424" i="28"/>
  <c r="D2424" i="28"/>
  <c r="E2424" i="28"/>
  <c r="F2424" i="28"/>
  <c r="C2425" i="28"/>
  <c r="D2425" i="28"/>
  <c r="E2425" i="28"/>
  <c r="F2425" i="28"/>
  <c r="C2426" i="28"/>
  <c r="D2426" i="28"/>
  <c r="E2426" i="28"/>
  <c r="F2426" i="28"/>
  <c r="C2427" i="28"/>
  <c r="D2427" i="28"/>
  <c r="E2427" i="28"/>
  <c r="F2427" i="28"/>
  <c r="C2428" i="28"/>
  <c r="D2428" i="28"/>
  <c r="E2428" i="28"/>
  <c r="F2428" i="28"/>
  <c r="C2429" i="28"/>
  <c r="D2429" i="28"/>
  <c r="E2429" i="28"/>
  <c r="F2429" i="28"/>
  <c r="C2430" i="28"/>
  <c r="D2430" i="28"/>
  <c r="E2430" i="28"/>
  <c r="F2430" i="28"/>
  <c r="C2431" i="28"/>
  <c r="D2431" i="28"/>
  <c r="E2431" i="28"/>
  <c r="F2431" i="28"/>
  <c r="C2432" i="28"/>
  <c r="D2432" i="28"/>
  <c r="E2432" i="28"/>
  <c r="F2432" i="28"/>
  <c r="C2433" i="28"/>
  <c r="D2433" i="28"/>
  <c r="E2433" i="28"/>
  <c r="F2433" i="28"/>
  <c r="C2434" i="28"/>
  <c r="D2434" i="28"/>
  <c r="E2434" i="28"/>
  <c r="F2434" i="28"/>
  <c r="C2435" i="28"/>
  <c r="D2435" i="28"/>
  <c r="E2435" i="28"/>
  <c r="F2435" i="28"/>
  <c r="C2436" i="28"/>
  <c r="D2436" i="28"/>
  <c r="E2436" i="28"/>
  <c r="F2436" i="28"/>
  <c r="C2437" i="28"/>
  <c r="D2437" i="28"/>
  <c r="E2437" i="28"/>
  <c r="F2437" i="28"/>
  <c r="C2438" i="28"/>
  <c r="D2438" i="28"/>
  <c r="E2438" i="28"/>
  <c r="F2438" i="28"/>
  <c r="C2439" i="28"/>
  <c r="D2439" i="28"/>
  <c r="E2439" i="28"/>
  <c r="F2439" i="28"/>
  <c r="C2440" i="28"/>
  <c r="D2440" i="28"/>
  <c r="E2440" i="28"/>
  <c r="F2440" i="28"/>
  <c r="C2441" i="28"/>
  <c r="D2441" i="28"/>
  <c r="E2441" i="28"/>
  <c r="F2441" i="28"/>
  <c r="C2442" i="28"/>
  <c r="D2442" i="28"/>
  <c r="E2442" i="28"/>
  <c r="F2442" i="28"/>
  <c r="C2443" i="28"/>
  <c r="D2443" i="28"/>
  <c r="E2443" i="28"/>
  <c r="F2443" i="28"/>
  <c r="C2444" i="28"/>
  <c r="D2444" i="28"/>
  <c r="E2444" i="28"/>
  <c r="F2444" i="28"/>
  <c r="C2445" i="28"/>
  <c r="D2445" i="28"/>
  <c r="E2445" i="28"/>
  <c r="F2445" i="28"/>
  <c r="C2446" i="28"/>
  <c r="D2446" i="28"/>
  <c r="E2446" i="28"/>
  <c r="F2446" i="28"/>
  <c r="C2447" i="28"/>
  <c r="D2447" i="28"/>
  <c r="E2447" i="28"/>
  <c r="F2447" i="28"/>
  <c r="C2448" i="28"/>
  <c r="D2448" i="28"/>
  <c r="E2448" i="28"/>
  <c r="F2448" i="28"/>
  <c r="C2449" i="28"/>
  <c r="D2449" i="28"/>
  <c r="E2449" i="28"/>
  <c r="F2449" i="28"/>
  <c r="C2450" i="28"/>
  <c r="D2450" i="28"/>
  <c r="E2450" i="28"/>
  <c r="F2450" i="28"/>
  <c r="C2451" i="28"/>
  <c r="D2451" i="28"/>
  <c r="E2451" i="28"/>
  <c r="F2451" i="28"/>
  <c r="C2452" i="28"/>
  <c r="D2452" i="28"/>
  <c r="E2452" i="28"/>
  <c r="F2452" i="28"/>
  <c r="G2452" i="28" s="1"/>
  <c r="C2453" i="28"/>
  <c r="D2453" i="28"/>
  <c r="E2453" i="28"/>
  <c r="F2453" i="28"/>
  <c r="C2454" i="28"/>
  <c r="D2454" i="28"/>
  <c r="E2454" i="28"/>
  <c r="F2454" i="28"/>
  <c r="C2455" i="28"/>
  <c r="D2455" i="28"/>
  <c r="E2455" i="28"/>
  <c r="F2455" i="28"/>
  <c r="C2456" i="28"/>
  <c r="D2456" i="28"/>
  <c r="E2456" i="28"/>
  <c r="F2456" i="28"/>
  <c r="C2457" i="28"/>
  <c r="D2457" i="28"/>
  <c r="E2457" i="28"/>
  <c r="F2457" i="28"/>
  <c r="C2458" i="28"/>
  <c r="D2458" i="28"/>
  <c r="E2458" i="28"/>
  <c r="F2458" i="28"/>
  <c r="C2459" i="28"/>
  <c r="D2459" i="28"/>
  <c r="E2459" i="28"/>
  <c r="F2459" i="28"/>
  <c r="C2460" i="28"/>
  <c r="D2460" i="28"/>
  <c r="E2460" i="28"/>
  <c r="F2460" i="28"/>
  <c r="C2461" i="28"/>
  <c r="D2461" i="28"/>
  <c r="E2461" i="28"/>
  <c r="F2461" i="28"/>
  <c r="C2462" i="28"/>
  <c r="D2462" i="28"/>
  <c r="E2462" i="28"/>
  <c r="F2462" i="28"/>
  <c r="C2463" i="28"/>
  <c r="D2463" i="28"/>
  <c r="E2463" i="28"/>
  <c r="F2463" i="28"/>
  <c r="C2464" i="28"/>
  <c r="D2464" i="28"/>
  <c r="E2464" i="28"/>
  <c r="F2464" i="28"/>
  <c r="C2465" i="28"/>
  <c r="D2465" i="28"/>
  <c r="E2465" i="28"/>
  <c r="F2465" i="28"/>
  <c r="C2466" i="28"/>
  <c r="D2466" i="28"/>
  <c r="E2466" i="28"/>
  <c r="F2466" i="28"/>
  <c r="C2467" i="28"/>
  <c r="D2467" i="28"/>
  <c r="E2467" i="28"/>
  <c r="F2467" i="28"/>
  <c r="C2468" i="28"/>
  <c r="D2468" i="28"/>
  <c r="E2468" i="28"/>
  <c r="F2468" i="28"/>
  <c r="C2469" i="28"/>
  <c r="D2469" i="28"/>
  <c r="E2469" i="28"/>
  <c r="F2469" i="28"/>
  <c r="C2470" i="28"/>
  <c r="D2470" i="28"/>
  <c r="E2470" i="28"/>
  <c r="F2470" i="28"/>
  <c r="C2471" i="28"/>
  <c r="D2471" i="28"/>
  <c r="E2471" i="28"/>
  <c r="F2471" i="28"/>
  <c r="C2472" i="28"/>
  <c r="D2472" i="28"/>
  <c r="E2472" i="28"/>
  <c r="F2472" i="28"/>
  <c r="C2473" i="28"/>
  <c r="D2473" i="28"/>
  <c r="E2473" i="28"/>
  <c r="F2473" i="28"/>
  <c r="C2474" i="28"/>
  <c r="D2474" i="28"/>
  <c r="E2474" i="28"/>
  <c r="F2474" i="28"/>
  <c r="C2475" i="28"/>
  <c r="D2475" i="28"/>
  <c r="E2475" i="28"/>
  <c r="F2475" i="28"/>
  <c r="C2476" i="28"/>
  <c r="D2476" i="28"/>
  <c r="E2476" i="28"/>
  <c r="F2476" i="28"/>
  <c r="C2477" i="28"/>
  <c r="D2477" i="28"/>
  <c r="E2477" i="28"/>
  <c r="F2477" i="28"/>
  <c r="C2478" i="28"/>
  <c r="D2478" i="28"/>
  <c r="E2478" i="28"/>
  <c r="F2478" i="28"/>
  <c r="C2479" i="28"/>
  <c r="D2479" i="28"/>
  <c r="E2479" i="28"/>
  <c r="F2479" i="28"/>
  <c r="C2480" i="28"/>
  <c r="D2480" i="28"/>
  <c r="E2480" i="28"/>
  <c r="F2480" i="28"/>
  <c r="C2481" i="28"/>
  <c r="D2481" i="28"/>
  <c r="E2481" i="28"/>
  <c r="F2481" i="28"/>
  <c r="C2482" i="28"/>
  <c r="D2482" i="28"/>
  <c r="E2482" i="28"/>
  <c r="F2482" i="28"/>
  <c r="C2483" i="28"/>
  <c r="D2483" i="28"/>
  <c r="E2483" i="28"/>
  <c r="F2483" i="28"/>
  <c r="G2483" i="28"/>
  <c r="C2484" i="28"/>
  <c r="D2484" i="28"/>
  <c r="E2484" i="28"/>
  <c r="F2484" i="28"/>
  <c r="C2485" i="28"/>
  <c r="D2485" i="28"/>
  <c r="E2485" i="28"/>
  <c r="F2485" i="28"/>
  <c r="C2486" i="28"/>
  <c r="D2486" i="28"/>
  <c r="E2486" i="28"/>
  <c r="F2486" i="28"/>
  <c r="C2487" i="28"/>
  <c r="D2487" i="28"/>
  <c r="E2487" i="28"/>
  <c r="F2487" i="28"/>
  <c r="G2487" i="28" s="1"/>
  <c r="C2488" i="28"/>
  <c r="D2488" i="28"/>
  <c r="E2488" i="28"/>
  <c r="F2488" i="28"/>
  <c r="C2489" i="28"/>
  <c r="D2489" i="28"/>
  <c r="E2489" i="28"/>
  <c r="F2489" i="28"/>
  <c r="C2490" i="28"/>
  <c r="D2490" i="28"/>
  <c r="E2490" i="28"/>
  <c r="F2490" i="28"/>
  <c r="G2490" i="28"/>
  <c r="C2491" i="28"/>
  <c r="D2491" i="28"/>
  <c r="E2491" i="28"/>
  <c r="F2491" i="28"/>
  <c r="C2492" i="28"/>
  <c r="D2492" i="28"/>
  <c r="E2492" i="28"/>
  <c r="F2492" i="28"/>
  <c r="C2493" i="28"/>
  <c r="D2493" i="28"/>
  <c r="E2493" i="28"/>
  <c r="F2493" i="28"/>
  <c r="C2494" i="28"/>
  <c r="D2494" i="28"/>
  <c r="E2494" i="28"/>
  <c r="F2494" i="28"/>
  <c r="G2494" i="28"/>
  <c r="C2495" i="28"/>
  <c r="D2495" i="28"/>
  <c r="E2495" i="28"/>
  <c r="F2495" i="28"/>
  <c r="C2496" i="28"/>
  <c r="D2496" i="28"/>
  <c r="E2496" i="28"/>
  <c r="F2496" i="28"/>
  <c r="C2497" i="28"/>
  <c r="D2497" i="28"/>
  <c r="E2497" i="28"/>
  <c r="F2497" i="28"/>
  <c r="C2498" i="28"/>
  <c r="D2498" i="28"/>
  <c r="E2498" i="28"/>
  <c r="F2498" i="28"/>
  <c r="C2499" i="28"/>
  <c r="D2499" i="28"/>
  <c r="E2499" i="28"/>
  <c r="F2499" i="28"/>
  <c r="C2500" i="28"/>
  <c r="D2500" i="28"/>
  <c r="E2500" i="28"/>
  <c r="F2500" i="28"/>
  <c r="C2501" i="28"/>
  <c r="D2501" i="28"/>
  <c r="E2501" i="28"/>
  <c r="F2501" i="28"/>
  <c r="G2501" i="28"/>
  <c r="C2502" i="28"/>
  <c r="D2502" i="28"/>
  <c r="E2502" i="28"/>
  <c r="F2502" i="28"/>
  <c r="G2502" i="28" s="1"/>
  <c r="C2503" i="28"/>
  <c r="D2503" i="28"/>
  <c r="E2503" i="28"/>
  <c r="F2503" i="28"/>
  <c r="C2504" i="28"/>
  <c r="D2504" i="28"/>
  <c r="E2504" i="28"/>
  <c r="F2504" i="28"/>
  <c r="C2505" i="28"/>
  <c r="D2505" i="28"/>
  <c r="E2505" i="28"/>
  <c r="F2505" i="28"/>
  <c r="C2506" i="28"/>
  <c r="D2506" i="28"/>
  <c r="E2506" i="28"/>
  <c r="F2506" i="28"/>
  <c r="C2507" i="28"/>
  <c r="D2507" i="28"/>
  <c r="E2507" i="28"/>
  <c r="F2507" i="28"/>
  <c r="G2507" i="28"/>
  <c r="C2508" i="28"/>
  <c r="D2508" i="28"/>
  <c r="E2508" i="28"/>
  <c r="F2508" i="28"/>
  <c r="C2509" i="28"/>
  <c r="D2509" i="28"/>
  <c r="E2509" i="28"/>
  <c r="F2509" i="28"/>
  <c r="C2510" i="28"/>
  <c r="D2510" i="28"/>
  <c r="E2510" i="28"/>
  <c r="F2510" i="28"/>
  <c r="C2511" i="28"/>
  <c r="D2511" i="28"/>
  <c r="E2511" i="28"/>
  <c r="F2511" i="28"/>
  <c r="G2511" i="28"/>
  <c r="C2512" i="28"/>
  <c r="D2512" i="28"/>
  <c r="E2512" i="28"/>
  <c r="F2512" i="28"/>
  <c r="G2512" i="28" s="1"/>
  <c r="C2513" i="28"/>
  <c r="D2513" i="28"/>
  <c r="E2513" i="28"/>
  <c r="F2513" i="28"/>
  <c r="G2513" i="28" s="1"/>
  <c r="C2514" i="28"/>
  <c r="D2514" i="28"/>
  <c r="E2514" i="28"/>
  <c r="F2514" i="28"/>
  <c r="G2514" i="28" s="1"/>
  <c r="C2515" i="28"/>
  <c r="D2515" i="28"/>
  <c r="E2515" i="28"/>
  <c r="F2515" i="28"/>
  <c r="C2516" i="28"/>
  <c r="D2516" i="28"/>
  <c r="E2516" i="28"/>
  <c r="F2516" i="28"/>
  <c r="G2516" i="28" s="1"/>
  <c r="C2517" i="28"/>
  <c r="D2517" i="28"/>
  <c r="E2517" i="28"/>
  <c r="F2517" i="28"/>
  <c r="C2518" i="28"/>
  <c r="D2518" i="28"/>
  <c r="E2518" i="28"/>
  <c r="F2518" i="28"/>
  <c r="C2519" i="28"/>
  <c r="D2519" i="28"/>
  <c r="E2519" i="28"/>
  <c r="F2519" i="28"/>
  <c r="G2519" i="28"/>
  <c r="C2520" i="28"/>
  <c r="D2520" i="28"/>
  <c r="E2520" i="28"/>
  <c r="F2520" i="28"/>
  <c r="C2521" i="28"/>
  <c r="D2521" i="28"/>
  <c r="E2521" i="28"/>
  <c r="F2521" i="28"/>
  <c r="C2522" i="28"/>
  <c r="D2522" i="28"/>
  <c r="E2522" i="28"/>
  <c r="F2522" i="28"/>
  <c r="C2523" i="28"/>
  <c r="D2523" i="28"/>
  <c r="E2523" i="28"/>
  <c r="F2523" i="28"/>
  <c r="G2523" i="28" s="1"/>
  <c r="C2524" i="28"/>
  <c r="D2524" i="28"/>
  <c r="E2524" i="28"/>
  <c r="F2524" i="28"/>
  <c r="C2525" i="28"/>
  <c r="D2525" i="28"/>
  <c r="E2525" i="28"/>
  <c r="F2525" i="28"/>
  <c r="G2525" i="28" s="1"/>
  <c r="C2526" i="28"/>
  <c r="D2526" i="28"/>
  <c r="E2526" i="28"/>
  <c r="F2526" i="28"/>
  <c r="C2527" i="28"/>
  <c r="D2527" i="28"/>
  <c r="E2527" i="28"/>
  <c r="F2527" i="28"/>
  <c r="C2528" i="28"/>
  <c r="D2528" i="28"/>
  <c r="E2528" i="28"/>
  <c r="F2528" i="28"/>
  <c r="C2529" i="28"/>
  <c r="D2529" i="28"/>
  <c r="E2529" i="28"/>
  <c r="F2529" i="28"/>
  <c r="G2529" i="28"/>
  <c r="C2530" i="28"/>
  <c r="D2530" i="28"/>
  <c r="E2530" i="28"/>
  <c r="F2530" i="28"/>
  <c r="C2531" i="28"/>
  <c r="D2531" i="28"/>
  <c r="E2531" i="28"/>
  <c r="F2531" i="28"/>
  <c r="C2532" i="28"/>
  <c r="D2532" i="28"/>
  <c r="E2532" i="28"/>
  <c r="F2532" i="28"/>
  <c r="C2533" i="28"/>
  <c r="D2533" i="28"/>
  <c r="E2533" i="28"/>
  <c r="F2533" i="28"/>
  <c r="C2534" i="28"/>
  <c r="D2534" i="28"/>
  <c r="E2534" i="28"/>
  <c r="F2534" i="28"/>
  <c r="C2535" i="28"/>
  <c r="D2535" i="28"/>
  <c r="E2535" i="28"/>
  <c r="F2535" i="28"/>
  <c r="C2536" i="28"/>
  <c r="D2536" i="28"/>
  <c r="E2536" i="28"/>
  <c r="F2536" i="28"/>
  <c r="G2536" i="28" s="1"/>
  <c r="C2537" i="28"/>
  <c r="D2537" i="28"/>
  <c r="E2537" i="28"/>
  <c r="F2537" i="28"/>
  <c r="G2537" i="28"/>
  <c r="C2538" i="28"/>
  <c r="D2538" i="28"/>
  <c r="E2538" i="28"/>
  <c r="F2538" i="28"/>
  <c r="C2539" i="28"/>
  <c r="D2539" i="28"/>
  <c r="E2539" i="28"/>
  <c r="F2539" i="28"/>
  <c r="C2540" i="28"/>
  <c r="D2540" i="28"/>
  <c r="E2540" i="28"/>
  <c r="F2540" i="28"/>
  <c r="C2541" i="28"/>
  <c r="D2541" i="28"/>
  <c r="E2541" i="28"/>
  <c r="F2541" i="28"/>
  <c r="C2542" i="28"/>
  <c r="D2542" i="28"/>
  <c r="E2542" i="28"/>
  <c r="F2542" i="28"/>
  <c r="C2543" i="28"/>
  <c r="D2543" i="28"/>
  <c r="E2543" i="28"/>
  <c r="F2543" i="28"/>
  <c r="C2544" i="28"/>
  <c r="D2544" i="28"/>
  <c r="E2544" i="28"/>
  <c r="F2544" i="28"/>
  <c r="C2545" i="28"/>
  <c r="D2545" i="28"/>
  <c r="E2545" i="28"/>
  <c r="F2545" i="28"/>
  <c r="G2545" i="28" s="1"/>
  <c r="C2546" i="28"/>
  <c r="D2546" i="28"/>
  <c r="E2546" i="28"/>
  <c r="F2546" i="28"/>
  <c r="C2547" i="28"/>
  <c r="D2547" i="28"/>
  <c r="E2547" i="28"/>
  <c r="F2547" i="28"/>
  <c r="G2547" i="28" s="1"/>
  <c r="C2548" i="28"/>
  <c r="D2548" i="28"/>
  <c r="E2548" i="28"/>
  <c r="F2548" i="28"/>
  <c r="C2549" i="28"/>
  <c r="D2549" i="28"/>
  <c r="E2549" i="28"/>
  <c r="F2549" i="28"/>
  <c r="C2550" i="28"/>
  <c r="D2550" i="28"/>
  <c r="E2550" i="28"/>
  <c r="F2550" i="28"/>
  <c r="G2550" i="28" s="1"/>
  <c r="C2551" i="28"/>
  <c r="D2551" i="28"/>
  <c r="E2551" i="28"/>
  <c r="F2551" i="28"/>
  <c r="G2551" i="28" s="1"/>
  <c r="C2552" i="28"/>
  <c r="D2552" i="28"/>
  <c r="E2552" i="28"/>
  <c r="F2552" i="28"/>
  <c r="G2552" i="28" s="1"/>
  <c r="C2553" i="28"/>
  <c r="D2553" i="28"/>
  <c r="E2553" i="28"/>
  <c r="F2553" i="28"/>
  <c r="C2554" i="28"/>
  <c r="D2554" i="28"/>
  <c r="E2554" i="28"/>
  <c r="F2554" i="28"/>
  <c r="G2554" i="28"/>
  <c r="C2555" i="28"/>
  <c r="D2555" i="28"/>
  <c r="E2555" i="28"/>
  <c r="F2555" i="28"/>
  <c r="C2556" i="28"/>
  <c r="D2556" i="28"/>
  <c r="E2556" i="28"/>
  <c r="F2556" i="28"/>
  <c r="C2557" i="28"/>
  <c r="D2557" i="28"/>
  <c r="E2557" i="28"/>
  <c r="F2557" i="28"/>
  <c r="C2558" i="28"/>
  <c r="D2558" i="28"/>
  <c r="E2558" i="28"/>
  <c r="F2558" i="28"/>
  <c r="C2559" i="28"/>
  <c r="D2559" i="28"/>
  <c r="E2559" i="28"/>
  <c r="F2559" i="28"/>
  <c r="G2559" i="28" s="1"/>
  <c r="C2560" i="28"/>
  <c r="D2560" i="28"/>
  <c r="E2560" i="28"/>
  <c r="F2560" i="28"/>
  <c r="G2560" i="28" s="1"/>
  <c r="C2561" i="28"/>
  <c r="D2561" i="28"/>
  <c r="E2561" i="28"/>
  <c r="F2561" i="28"/>
  <c r="C2562" i="28"/>
  <c r="D2562" i="28"/>
  <c r="E2562" i="28"/>
  <c r="F2562" i="28"/>
  <c r="C2563" i="28"/>
  <c r="D2563" i="28"/>
  <c r="E2563" i="28"/>
  <c r="F2563" i="28"/>
  <c r="G2563" i="28"/>
  <c r="C2564" i="28"/>
  <c r="D2564" i="28"/>
  <c r="E2564" i="28"/>
  <c r="F2564" i="28"/>
  <c r="G2564" i="28" s="1"/>
  <c r="C2565" i="28"/>
  <c r="D2565" i="28"/>
  <c r="E2565" i="28"/>
  <c r="F2565" i="28"/>
  <c r="C2566" i="28"/>
  <c r="D2566" i="28"/>
  <c r="E2566" i="28"/>
  <c r="F2566" i="28"/>
  <c r="C2567" i="28"/>
  <c r="D2567" i="28"/>
  <c r="E2567" i="28"/>
  <c r="F2567" i="28"/>
  <c r="C2568" i="28"/>
  <c r="D2568" i="28"/>
  <c r="E2568" i="28"/>
  <c r="F2568" i="28"/>
  <c r="C2569" i="28"/>
  <c r="D2569" i="28"/>
  <c r="E2569" i="28"/>
  <c r="F2569" i="28"/>
  <c r="C2570" i="28"/>
  <c r="D2570" i="28"/>
  <c r="E2570" i="28"/>
  <c r="F2570" i="28"/>
  <c r="G2570" i="28" s="1"/>
  <c r="C2571" i="28"/>
  <c r="D2571" i="28"/>
  <c r="E2571" i="28"/>
  <c r="F2571" i="28"/>
  <c r="C2572" i="28"/>
  <c r="D2572" i="28"/>
  <c r="E2572" i="28"/>
  <c r="F2572" i="28"/>
  <c r="C2573" i="28"/>
  <c r="D2573" i="28"/>
  <c r="E2573" i="28"/>
  <c r="F2573" i="28"/>
  <c r="G2573" i="28"/>
  <c r="C2574" i="28"/>
  <c r="D2574" i="28"/>
  <c r="E2574" i="28"/>
  <c r="F2574" i="28"/>
  <c r="C2575" i="28"/>
  <c r="D2575" i="28"/>
  <c r="E2575" i="28"/>
  <c r="F2575" i="28"/>
  <c r="C2576" i="28"/>
  <c r="D2576" i="28"/>
  <c r="E2576" i="28"/>
  <c r="F2576" i="28"/>
  <c r="G2576" i="28" s="1"/>
  <c r="C2577" i="28"/>
  <c r="D2577" i="28"/>
  <c r="E2577" i="28"/>
  <c r="F2577" i="28"/>
  <c r="G2577" i="28" s="1"/>
  <c r="C2578" i="28"/>
  <c r="D2578" i="28"/>
  <c r="E2578" i="28"/>
  <c r="F2578" i="28"/>
  <c r="G2578" i="28"/>
  <c r="C2579" i="28"/>
  <c r="D2579" i="28"/>
  <c r="E2579" i="28"/>
  <c r="F2579" i="28"/>
  <c r="C2580" i="28"/>
  <c r="D2580" i="28"/>
  <c r="E2580" i="28"/>
  <c r="F2580" i="28"/>
  <c r="C2581" i="28"/>
  <c r="D2581" i="28"/>
  <c r="E2581" i="28"/>
  <c r="F2581" i="28"/>
  <c r="G2581" i="28" s="1"/>
  <c r="C2582" i="28"/>
  <c r="D2582" i="28"/>
  <c r="E2582" i="28"/>
  <c r="F2582" i="28"/>
  <c r="C2583" i="28"/>
  <c r="D2583" i="28"/>
  <c r="E2583" i="28"/>
  <c r="F2583" i="28"/>
  <c r="G2583" i="28"/>
  <c r="C2584" i="28"/>
  <c r="D2584" i="28"/>
  <c r="E2584" i="28"/>
  <c r="F2584" i="28"/>
  <c r="C2585" i="28"/>
  <c r="D2585" i="28"/>
  <c r="E2585" i="28"/>
  <c r="F2585" i="28"/>
  <c r="C2586" i="28"/>
  <c r="D2586" i="28"/>
  <c r="E2586" i="28"/>
  <c r="F2586" i="28"/>
  <c r="C2587" i="28"/>
  <c r="D2587" i="28"/>
  <c r="E2587" i="28"/>
  <c r="F2587" i="28"/>
  <c r="C2588" i="28"/>
  <c r="D2588" i="28"/>
  <c r="E2588" i="28"/>
  <c r="F2588" i="28"/>
  <c r="G2588" i="28" s="1"/>
  <c r="C2589" i="28"/>
  <c r="D2589" i="28"/>
  <c r="E2589" i="28"/>
  <c r="F2589" i="28"/>
  <c r="G2589" i="28" s="1"/>
  <c r="C2590" i="28"/>
  <c r="D2590" i="28"/>
  <c r="E2590" i="28"/>
  <c r="F2590" i="28"/>
  <c r="C2591" i="28"/>
  <c r="D2591" i="28"/>
  <c r="E2591" i="28"/>
  <c r="F2591" i="28"/>
  <c r="C2592" i="28"/>
  <c r="D2592" i="28"/>
  <c r="E2592" i="28"/>
  <c r="F2592" i="28"/>
  <c r="G2592" i="28"/>
  <c r="C2593" i="28"/>
  <c r="D2593" i="28"/>
  <c r="E2593" i="28"/>
  <c r="F2593" i="28"/>
  <c r="G2593" i="28" s="1"/>
  <c r="C2594" i="28"/>
  <c r="D2594" i="28"/>
  <c r="E2594" i="28"/>
  <c r="F2594" i="28"/>
  <c r="G2594" i="28" s="1"/>
  <c r="C2595" i="28"/>
  <c r="D2595" i="28"/>
  <c r="E2595" i="28"/>
  <c r="F2595" i="28"/>
  <c r="G2595" i="28" s="1"/>
  <c r="C2596" i="28"/>
  <c r="D2596" i="28"/>
  <c r="E2596" i="28"/>
  <c r="F2596" i="28"/>
  <c r="C2597" i="28"/>
  <c r="D2597" i="28"/>
  <c r="E2597" i="28"/>
  <c r="F2597" i="28"/>
  <c r="C2598" i="28"/>
  <c r="D2598" i="28"/>
  <c r="E2598" i="28"/>
  <c r="F2598" i="28"/>
  <c r="C2599" i="28"/>
  <c r="D2599" i="28"/>
  <c r="E2599" i="28"/>
  <c r="F2599" i="28"/>
  <c r="G2599" i="28"/>
  <c r="C2600" i="28"/>
  <c r="D2600" i="28"/>
  <c r="E2600" i="28"/>
  <c r="F2600" i="28"/>
  <c r="G2600" i="28" s="1"/>
  <c r="C2601" i="28"/>
  <c r="D2601" i="28"/>
  <c r="E2601" i="28"/>
  <c r="F2601" i="28"/>
  <c r="C2602" i="28"/>
  <c r="D2602" i="28"/>
  <c r="E2602" i="28"/>
  <c r="F2602" i="28"/>
  <c r="G2602" i="28" s="1"/>
  <c r="C2603" i="28"/>
  <c r="D2603" i="28"/>
  <c r="E2603" i="28"/>
  <c r="F2603" i="28"/>
  <c r="G2603" i="28" s="1"/>
  <c r="C2604" i="28"/>
  <c r="D2604" i="28"/>
  <c r="E2604" i="28"/>
  <c r="F2604" i="28"/>
  <c r="C2605" i="28"/>
  <c r="D2605" i="28"/>
  <c r="E2605" i="28"/>
  <c r="F2605" i="28"/>
  <c r="G2605" i="28"/>
  <c r="C2606" i="28"/>
  <c r="D2606" i="28"/>
  <c r="E2606" i="28"/>
  <c r="F2606" i="28"/>
  <c r="G2606" i="28" s="1"/>
  <c r="C2607" i="28"/>
  <c r="D2607" i="28"/>
  <c r="E2607" i="28"/>
  <c r="F2607" i="28"/>
  <c r="G2607" i="28"/>
  <c r="C2608" i="28"/>
  <c r="D2608" i="28"/>
  <c r="E2608" i="28"/>
  <c r="F2608" i="28"/>
  <c r="C2609" i="28"/>
  <c r="D2609" i="28"/>
  <c r="E2609" i="28"/>
  <c r="F2609" i="28"/>
  <c r="G2609" i="28"/>
  <c r="C2610" i="28"/>
  <c r="D2610" i="28"/>
  <c r="E2610" i="28"/>
  <c r="F2610" i="28"/>
  <c r="C2611" i="28"/>
  <c r="D2611" i="28"/>
  <c r="E2611" i="28"/>
  <c r="F2611" i="28"/>
  <c r="C2612" i="28"/>
  <c r="D2612" i="28"/>
  <c r="E2612" i="28"/>
  <c r="F2612" i="28"/>
  <c r="G2612" i="28"/>
  <c r="C2613" i="28"/>
  <c r="D2613" i="28"/>
  <c r="E2613" i="28"/>
  <c r="F2613" i="28"/>
  <c r="C2614" i="28"/>
  <c r="D2614" i="28"/>
  <c r="E2614" i="28"/>
  <c r="F2614" i="28"/>
  <c r="C2615" i="28"/>
  <c r="D2615" i="28"/>
  <c r="E2615" i="28"/>
  <c r="F2615" i="28"/>
  <c r="C2616" i="28"/>
  <c r="D2616" i="28"/>
  <c r="E2616" i="28"/>
  <c r="F2616" i="28"/>
  <c r="G2616" i="28"/>
  <c r="C2617" i="28"/>
  <c r="D2617" i="28"/>
  <c r="E2617" i="28"/>
  <c r="F2617" i="28"/>
  <c r="C2618" i="28"/>
  <c r="D2618" i="28"/>
  <c r="E2618" i="28"/>
  <c r="F2618" i="28"/>
  <c r="C2619" i="28"/>
  <c r="D2619" i="28"/>
  <c r="E2619" i="28"/>
  <c r="F2619" i="28"/>
  <c r="C2620" i="28"/>
  <c r="D2620" i="28"/>
  <c r="E2620" i="28"/>
  <c r="F2620" i="28"/>
  <c r="C2621" i="28"/>
  <c r="D2621" i="28"/>
  <c r="E2621" i="28"/>
  <c r="F2621" i="28"/>
  <c r="G2621" i="28"/>
  <c r="C2622" i="28"/>
  <c r="D2622" i="28"/>
  <c r="E2622" i="28"/>
  <c r="F2622" i="28"/>
  <c r="C2623" i="28"/>
  <c r="D2623" i="28"/>
  <c r="E2623" i="28"/>
  <c r="F2623" i="28"/>
  <c r="C2624" i="28"/>
  <c r="D2624" i="28"/>
  <c r="E2624" i="28"/>
  <c r="F2624" i="28"/>
  <c r="C2625" i="28"/>
  <c r="D2625" i="28"/>
  <c r="E2625" i="28"/>
  <c r="F2625" i="28"/>
  <c r="C2626" i="28"/>
  <c r="D2626" i="28"/>
  <c r="E2626" i="28"/>
  <c r="F2626" i="28"/>
  <c r="G2626" i="28"/>
  <c r="C2627" i="28"/>
  <c r="D2627" i="28"/>
  <c r="E2627" i="28"/>
  <c r="F2627" i="28"/>
  <c r="C2628" i="28"/>
  <c r="D2628" i="28"/>
  <c r="E2628" i="28"/>
  <c r="F2628" i="28"/>
  <c r="C2629" i="28"/>
  <c r="D2629" i="28"/>
  <c r="E2629" i="28"/>
  <c r="F2629" i="28"/>
  <c r="C2630" i="28"/>
  <c r="D2630" i="28"/>
  <c r="E2630" i="28"/>
  <c r="F2630" i="28"/>
  <c r="G2630" i="28" s="1"/>
  <c r="C2631" i="28"/>
  <c r="D2631" i="28"/>
  <c r="E2631" i="28"/>
  <c r="F2631" i="28"/>
  <c r="C2632" i="28"/>
  <c r="D2632" i="28"/>
  <c r="E2632" i="28"/>
  <c r="F2632" i="28"/>
  <c r="C2633" i="28"/>
  <c r="D2633" i="28"/>
  <c r="E2633" i="28"/>
  <c r="F2633" i="28"/>
  <c r="C2634" i="28"/>
  <c r="D2634" i="28"/>
  <c r="E2634" i="28"/>
  <c r="F2634" i="28"/>
  <c r="G2634" i="28"/>
  <c r="C2635" i="28"/>
  <c r="D2635" i="28"/>
  <c r="E2635" i="28"/>
  <c r="F2635" i="28"/>
  <c r="C2636" i="28"/>
  <c r="D2636" i="28"/>
  <c r="E2636" i="28"/>
  <c r="F2636" i="28"/>
  <c r="C2637" i="28"/>
  <c r="D2637" i="28"/>
  <c r="E2637" i="28"/>
  <c r="F2637" i="28"/>
  <c r="C2638" i="28"/>
  <c r="D2638" i="28"/>
  <c r="E2638" i="28"/>
  <c r="F2638" i="28"/>
  <c r="G2638" i="28" s="1"/>
  <c r="C2639" i="28"/>
  <c r="D2639" i="28"/>
  <c r="E2639" i="28"/>
  <c r="F2639" i="28"/>
  <c r="G2639" i="28" s="1"/>
  <c r="C2640" i="28"/>
  <c r="D2640" i="28"/>
  <c r="E2640" i="28"/>
  <c r="F2640" i="28"/>
  <c r="C2641" i="28"/>
  <c r="D2641" i="28"/>
  <c r="E2641" i="28"/>
  <c r="F2641" i="28"/>
  <c r="G2641" i="28"/>
  <c r="C2642" i="28"/>
  <c r="D2642" i="28"/>
  <c r="E2642" i="28"/>
  <c r="F2642" i="28"/>
  <c r="C2643" i="28"/>
  <c r="D2643" i="28"/>
  <c r="E2643" i="28"/>
  <c r="F2643" i="28"/>
  <c r="G2643" i="28" s="1"/>
  <c r="C2644" i="28"/>
  <c r="D2644" i="28"/>
  <c r="E2644" i="28"/>
  <c r="F2644" i="28"/>
  <c r="C2645" i="28"/>
  <c r="D2645" i="28"/>
  <c r="E2645" i="28"/>
  <c r="F2645" i="28"/>
  <c r="G2645" i="28"/>
  <c r="C2646" i="28"/>
  <c r="D2646" i="28"/>
  <c r="E2646" i="28"/>
  <c r="F2646" i="28"/>
  <c r="C2647" i="28"/>
  <c r="D2647" i="28"/>
  <c r="E2647" i="28"/>
  <c r="F2647" i="28"/>
  <c r="C2648" i="28"/>
  <c r="D2648" i="28"/>
  <c r="E2648" i="28"/>
  <c r="F2648" i="28"/>
  <c r="C2649" i="28"/>
  <c r="D2649" i="28"/>
  <c r="E2649" i="28"/>
  <c r="F2649" i="28"/>
  <c r="C2650" i="28"/>
  <c r="D2650" i="28"/>
  <c r="E2650" i="28"/>
  <c r="F2650" i="28"/>
  <c r="G2650" i="28"/>
  <c r="C2651" i="28"/>
  <c r="D2651" i="28"/>
  <c r="E2651" i="28"/>
  <c r="F2651" i="28"/>
  <c r="C2652" i="28"/>
  <c r="D2652" i="28"/>
  <c r="E2652" i="28"/>
  <c r="F2652" i="28"/>
  <c r="C2653" i="28"/>
  <c r="D2653" i="28"/>
  <c r="E2653" i="28"/>
  <c r="F2653" i="28"/>
  <c r="C2654" i="28"/>
  <c r="D2654" i="28"/>
  <c r="E2654" i="28"/>
  <c r="F2654" i="28"/>
  <c r="G2654" i="28"/>
  <c r="C2655" i="28"/>
  <c r="D2655" i="28"/>
  <c r="E2655" i="28"/>
  <c r="F2655" i="28"/>
  <c r="C2656" i="28"/>
  <c r="D2656" i="28"/>
  <c r="E2656" i="28"/>
  <c r="F2656" i="28"/>
  <c r="C2657" i="28"/>
  <c r="D2657" i="28"/>
  <c r="E2657" i="28"/>
  <c r="F2657" i="28"/>
  <c r="C2658" i="28"/>
  <c r="D2658" i="28"/>
  <c r="E2658" i="28"/>
  <c r="F2658" i="28"/>
  <c r="C2659" i="28"/>
  <c r="D2659" i="28"/>
  <c r="E2659" i="28"/>
  <c r="F2659" i="28"/>
  <c r="G2659" i="28"/>
  <c r="C2660" i="28"/>
  <c r="D2660" i="28"/>
  <c r="E2660" i="28"/>
  <c r="F2660" i="28"/>
  <c r="C2661" i="28"/>
  <c r="D2661" i="28"/>
  <c r="E2661" i="28"/>
  <c r="F2661" i="28"/>
  <c r="C2662" i="28"/>
  <c r="D2662" i="28"/>
  <c r="E2662" i="28"/>
  <c r="F2662" i="28"/>
  <c r="C2663" i="28"/>
  <c r="D2663" i="28"/>
  <c r="E2663" i="28"/>
  <c r="F2663" i="28"/>
  <c r="C2664" i="28"/>
  <c r="D2664" i="28"/>
  <c r="E2664" i="28"/>
  <c r="F2664" i="28"/>
  <c r="C2665" i="28"/>
  <c r="D2665" i="28"/>
  <c r="E2665" i="28"/>
  <c r="F2665" i="28"/>
  <c r="C2666" i="28"/>
  <c r="D2666" i="28"/>
  <c r="E2666" i="28"/>
  <c r="F2666" i="28"/>
  <c r="C2667" i="28"/>
  <c r="D2667" i="28"/>
  <c r="E2667" i="28"/>
  <c r="F2667" i="28"/>
  <c r="C2668" i="28"/>
  <c r="D2668" i="28"/>
  <c r="E2668" i="28"/>
  <c r="F2668" i="28"/>
  <c r="C2669" i="28"/>
  <c r="D2669" i="28"/>
  <c r="E2669" i="28"/>
  <c r="F2669" i="28"/>
  <c r="G2669" i="28" s="1"/>
  <c r="C2670" i="28"/>
  <c r="D2670" i="28"/>
  <c r="E2670" i="28"/>
  <c r="F2670" i="28"/>
  <c r="C2671" i="28"/>
  <c r="D2671" i="28"/>
  <c r="E2671" i="28"/>
  <c r="F2671" i="28"/>
  <c r="C2672" i="28"/>
  <c r="D2672" i="28"/>
  <c r="E2672" i="28"/>
  <c r="F2672" i="28"/>
  <c r="C2673" i="28"/>
  <c r="D2673" i="28"/>
  <c r="E2673" i="28"/>
  <c r="F2673" i="28"/>
  <c r="C2674" i="28"/>
  <c r="D2674" i="28"/>
  <c r="E2674" i="28"/>
  <c r="F2674" i="28"/>
  <c r="G2674" i="28"/>
  <c r="C2675" i="28"/>
  <c r="D2675" i="28"/>
  <c r="E2675" i="28"/>
  <c r="F2675" i="28"/>
  <c r="C2676" i="28"/>
  <c r="D2676" i="28"/>
  <c r="E2676" i="28"/>
  <c r="F2676" i="28"/>
  <c r="C2677" i="28"/>
  <c r="D2677" i="28"/>
  <c r="E2677" i="28"/>
  <c r="F2677" i="28"/>
  <c r="C2678" i="28"/>
  <c r="D2678" i="28"/>
  <c r="E2678" i="28"/>
  <c r="F2678" i="28"/>
  <c r="C2679" i="28"/>
  <c r="D2679" i="28"/>
  <c r="E2679" i="28"/>
  <c r="F2679" i="28"/>
  <c r="C2680" i="28"/>
  <c r="D2680" i="28"/>
  <c r="E2680" i="28"/>
  <c r="F2680" i="28"/>
  <c r="C2681" i="28"/>
  <c r="D2681" i="28"/>
  <c r="E2681" i="28"/>
  <c r="F2681" i="28"/>
  <c r="C2682" i="28"/>
  <c r="D2682" i="28"/>
  <c r="E2682" i="28"/>
  <c r="F2682" i="28"/>
  <c r="C2683" i="28"/>
  <c r="D2683" i="28"/>
  <c r="E2683" i="28"/>
  <c r="F2683" i="28"/>
  <c r="C2684" i="28"/>
  <c r="D2684" i="28"/>
  <c r="E2684" i="28"/>
  <c r="F2684" i="28"/>
  <c r="C2685" i="28"/>
  <c r="D2685" i="28"/>
  <c r="E2685" i="28"/>
  <c r="F2685" i="28"/>
  <c r="C2686" i="28"/>
  <c r="D2686" i="28"/>
  <c r="E2686" i="28"/>
  <c r="F2686" i="28"/>
  <c r="C2687" i="28"/>
  <c r="D2687" i="28"/>
  <c r="E2687" i="28"/>
  <c r="F2687" i="28"/>
  <c r="C2688" i="28"/>
  <c r="D2688" i="28"/>
  <c r="E2688" i="28"/>
  <c r="F2688" i="28"/>
  <c r="C2689" i="28"/>
  <c r="D2689" i="28"/>
  <c r="E2689" i="28"/>
  <c r="F2689" i="28"/>
  <c r="C2690" i="28"/>
  <c r="D2690" i="28"/>
  <c r="E2690" i="28"/>
  <c r="F2690" i="28"/>
  <c r="C2691" i="28"/>
  <c r="D2691" i="28"/>
  <c r="E2691" i="28"/>
  <c r="F2691" i="28"/>
  <c r="C2692" i="28"/>
  <c r="D2692" i="28"/>
  <c r="E2692" i="28"/>
  <c r="F2692" i="28"/>
  <c r="C2693" i="28"/>
  <c r="D2693" i="28"/>
  <c r="E2693" i="28"/>
  <c r="F2693" i="28"/>
  <c r="C2694" i="28"/>
  <c r="D2694" i="28"/>
  <c r="E2694" i="28"/>
  <c r="F2694" i="28"/>
  <c r="C2695" i="28"/>
  <c r="D2695" i="28"/>
  <c r="E2695" i="28"/>
  <c r="F2695" i="28"/>
  <c r="C2696" i="28"/>
  <c r="D2696" i="28"/>
  <c r="E2696" i="28"/>
  <c r="F2696" i="28"/>
  <c r="C2697" i="28"/>
  <c r="D2697" i="28"/>
  <c r="E2697" i="28"/>
  <c r="F2697" i="28"/>
  <c r="G2697" i="28" s="1"/>
  <c r="C2698" i="28"/>
  <c r="D2698" i="28"/>
  <c r="E2698" i="28"/>
  <c r="F2698" i="28"/>
  <c r="C2699" i="28"/>
  <c r="D2699" i="28"/>
  <c r="E2699" i="28"/>
  <c r="F2699" i="28"/>
  <c r="C2700" i="28"/>
  <c r="D2700" i="28"/>
  <c r="E2700" i="28"/>
  <c r="F2700" i="28"/>
  <c r="C2701" i="28"/>
  <c r="D2701" i="28"/>
  <c r="E2701" i="28"/>
  <c r="F2701" i="28"/>
  <c r="C2702" i="28"/>
  <c r="D2702" i="28"/>
  <c r="E2702" i="28"/>
  <c r="F2702" i="28"/>
  <c r="G2702" i="28"/>
  <c r="C2703" i="28"/>
  <c r="D2703" i="28"/>
  <c r="E2703" i="28"/>
  <c r="F2703" i="28"/>
  <c r="C2704" i="28"/>
  <c r="D2704" i="28"/>
  <c r="E2704" i="28"/>
  <c r="F2704" i="28"/>
  <c r="C2705" i="28"/>
  <c r="D2705" i="28"/>
  <c r="E2705" i="28"/>
  <c r="F2705" i="28"/>
  <c r="C2706" i="28"/>
  <c r="D2706" i="28"/>
  <c r="E2706" i="28"/>
  <c r="F2706" i="28"/>
  <c r="C2707" i="28"/>
  <c r="D2707" i="28"/>
  <c r="E2707" i="28"/>
  <c r="F2707" i="28"/>
  <c r="G2707" i="28"/>
  <c r="C2708" i="28"/>
  <c r="D2708" i="28"/>
  <c r="E2708" i="28"/>
  <c r="F2708" i="28"/>
  <c r="C2709" i="28"/>
  <c r="D2709" i="28"/>
  <c r="E2709" i="28"/>
  <c r="F2709" i="28"/>
  <c r="C2710" i="28"/>
  <c r="D2710" i="28"/>
  <c r="E2710" i="28"/>
  <c r="F2710" i="28"/>
  <c r="C2711" i="28"/>
  <c r="D2711" i="28"/>
  <c r="E2711" i="28"/>
  <c r="F2711" i="28"/>
  <c r="C2712" i="28"/>
  <c r="D2712" i="28"/>
  <c r="E2712" i="28"/>
  <c r="F2712" i="28"/>
  <c r="C2713" i="28"/>
  <c r="D2713" i="28"/>
  <c r="E2713" i="28"/>
  <c r="F2713" i="28"/>
  <c r="C2714" i="28"/>
  <c r="D2714" i="28"/>
  <c r="E2714" i="28"/>
  <c r="F2714" i="28"/>
  <c r="C2715" i="28"/>
  <c r="D2715" i="28"/>
  <c r="E2715" i="28"/>
  <c r="F2715" i="28"/>
  <c r="C2716" i="28"/>
  <c r="D2716" i="28"/>
  <c r="E2716" i="28"/>
  <c r="F2716" i="28"/>
  <c r="C2717" i="28"/>
  <c r="D2717" i="28"/>
  <c r="E2717" i="28"/>
  <c r="F2717" i="28"/>
  <c r="C2718" i="28"/>
  <c r="D2718" i="28"/>
  <c r="E2718" i="28"/>
  <c r="F2718" i="28"/>
  <c r="C2719" i="28"/>
  <c r="D2719" i="28"/>
  <c r="E2719" i="28"/>
  <c r="F2719" i="28"/>
  <c r="C2720" i="28"/>
  <c r="D2720" i="28"/>
  <c r="E2720" i="28"/>
  <c r="F2720" i="28"/>
  <c r="C2721" i="28"/>
  <c r="D2721" i="28"/>
  <c r="E2721" i="28"/>
  <c r="F2721" i="28"/>
  <c r="G2721" i="28"/>
  <c r="C2722" i="28"/>
  <c r="D2722" i="28"/>
  <c r="E2722" i="28"/>
  <c r="F2722" i="28"/>
  <c r="C2723" i="28"/>
  <c r="D2723" i="28"/>
  <c r="E2723" i="28"/>
  <c r="F2723" i="28"/>
  <c r="C2724" i="28"/>
  <c r="D2724" i="28"/>
  <c r="E2724" i="28"/>
  <c r="F2724" i="28"/>
  <c r="G2724" i="28" s="1"/>
  <c r="C2725" i="28"/>
  <c r="D2725" i="28"/>
  <c r="E2725" i="28"/>
  <c r="F2725" i="28"/>
  <c r="C2726" i="28"/>
  <c r="D2726" i="28"/>
  <c r="E2726" i="28"/>
  <c r="F2726" i="28"/>
  <c r="C2727" i="28"/>
  <c r="D2727" i="28"/>
  <c r="E2727" i="28"/>
  <c r="F2727" i="28"/>
  <c r="G2727" i="28" s="1"/>
  <c r="C2728" i="28"/>
  <c r="D2728" i="28"/>
  <c r="E2728" i="28"/>
  <c r="F2728" i="28"/>
  <c r="G2728" i="28" s="1"/>
  <c r="C2729" i="28"/>
  <c r="D2729" i="28"/>
  <c r="E2729" i="28"/>
  <c r="F2729" i="28"/>
  <c r="G2729" i="28" s="1"/>
  <c r="C2730" i="28"/>
  <c r="D2730" i="28"/>
  <c r="E2730" i="28"/>
  <c r="F2730" i="28"/>
  <c r="G2730" i="28" s="1"/>
  <c r="C2731" i="28"/>
  <c r="D2731" i="28"/>
  <c r="E2731" i="28"/>
  <c r="F2731" i="28"/>
  <c r="C2732" i="28"/>
  <c r="D2732" i="28"/>
  <c r="E2732" i="28"/>
  <c r="F2732" i="28"/>
  <c r="C2733" i="28"/>
  <c r="D2733" i="28"/>
  <c r="E2733" i="28"/>
  <c r="F2733" i="28"/>
  <c r="C2734" i="28"/>
  <c r="D2734" i="28"/>
  <c r="E2734" i="28"/>
  <c r="F2734" i="28"/>
  <c r="G2734" i="28"/>
  <c r="C2735" i="28"/>
  <c r="D2735" i="28"/>
  <c r="E2735" i="28"/>
  <c r="F2735" i="28"/>
  <c r="G2735" i="28" s="1"/>
  <c r="C2736" i="28"/>
  <c r="D2736" i="28"/>
  <c r="E2736" i="28"/>
  <c r="F2736" i="28"/>
  <c r="C2737" i="28"/>
  <c r="D2737" i="28"/>
  <c r="E2737" i="28"/>
  <c r="F2737" i="28"/>
  <c r="C2738" i="28"/>
  <c r="D2738" i="28"/>
  <c r="E2738" i="28"/>
  <c r="F2738" i="28"/>
  <c r="C2739" i="28"/>
  <c r="D2739" i="28"/>
  <c r="E2739" i="28"/>
  <c r="F2739" i="28"/>
  <c r="C2740" i="28"/>
  <c r="D2740" i="28"/>
  <c r="E2740" i="28"/>
  <c r="F2740" i="28"/>
  <c r="C2741" i="28"/>
  <c r="D2741" i="28"/>
  <c r="E2741" i="28"/>
  <c r="F2741" i="28"/>
  <c r="C2742" i="28"/>
  <c r="D2742" i="28"/>
  <c r="E2742" i="28"/>
  <c r="F2742" i="28"/>
  <c r="G2742" i="28"/>
  <c r="C2743" i="28"/>
  <c r="D2743" i="28"/>
  <c r="E2743" i="28"/>
  <c r="F2743" i="28"/>
  <c r="G2743" i="28" s="1"/>
  <c r="C2744" i="28"/>
  <c r="D2744" i="28"/>
  <c r="E2744" i="28"/>
  <c r="F2744" i="28"/>
  <c r="C2745" i="28"/>
  <c r="D2745" i="28"/>
  <c r="E2745" i="28"/>
  <c r="F2745" i="28"/>
  <c r="C2746" i="28"/>
  <c r="D2746" i="28"/>
  <c r="E2746" i="28"/>
  <c r="F2746" i="28"/>
  <c r="C2747" i="28"/>
  <c r="D2747" i="28"/>
  <c r="E2747" i="28"/>
  <c r="F2747" i="28"/>
  <c r="G2747" i="28" s="1"/>
  <c r="C2748" i="28"/>
  <c r="D2748" i="28"/>
  <c r="E2748" i="28"/>
  <c r="F2748" i="28"/>
  <c r="C2749" i="28"/>
  <c r="D2749" i="28"/>
  <c r="E2749" i="28"/>
  <c r="F2749" i="28"/>
  <c r="C2750" i="28"/>
  <c r="D2750" i="28"/>
  <c r="E2750" i="28"/>
  <c r="F2750" i="28"/>
  <c r="C2751" i="28"/>
  <c r="D2751" i="28"/>
  <c r="E2751" i="28"/>
  <c r="F2751" i="28"/>
  <c r="C2752" i="28"/>
  <c r="D2752" i="28"/>
  <c r="E2752" i="28"/>
  <c r="F2752" i="28"/>
  <c r="C2753" i="28"/>
  <c r="D2753" i="28"/>
  <c r="E2753" i="28"/>
  <c r="F2753" i="28"/>
  <c r="C2754" i="28"/>
  <c r="D2754" i="28"/>
  <c r="E2754" i="28"/>
  <c r="F2754" i="28"/>
  <c r="C2755" i="28"/>
  <c r="D2755" i="28"/>
  <c r="E2755" i="28"/>
  <c r="F2755" i="28"/>
  <c r="G2755" i="28"/>
  <c r="C2756" i="28"/>
  <c r="D2756" i="28"/>
  <c r="E2756" i="28"/>
  <c r="F2756" i="28"/>
  <c r="C2757" i="28"/>
  <c r="D2757" i="28"/>
  <c r="E2757" i="28"/>
  <c r="F2757" i="28"/>
  <c r="C2758" i="28"/>
  <c r="D2758" i="28"/>
  <c r="E2758" i="28"/>
  <c r="F2758" i="28"/>
  <c r="C2759" i="28"/>
  <c r="D2759" i="28"/>
  <c r="E2759" i="28"/>
  <c r="F2759" i="28"/>
  <c r="G2759" i="28" s="1"/>
  <c r="C2760" i="28"/>
  <c r="D2760" i="28"/>
  <c r="E2760" i="28"/>
  <c r="F2760" i="28"/>
  <c r="G2760" i="28" s="1"/>
  <c r="C2761" i="28"/>
  <c r="D2761" i="28"/>
  <c r="E2761" i="28"/>
  <c r="F2761" i="28"/>
  <c r="C2762" i="28"/>
  <c r="D2762" i="28"/>
  <c r="E2762" i="28"/>
  <c r="F2762" i="28"/>
  <c r="G2762" i="28" s="1"/>
  <c r="C2763" i="28"/>
  <c r="D2763" i="28"/>
  <c r="E2763" i="28"/>
  <c r="F2763" i="28"/>
  <c r="C2764" i="28"/>
  <c r="D2764" i="28"/>
  <c r="E2764" i="28"/>
  <c r="F2764" i="28"/>
  <c r="C2765" i="28"/>
  <c r="D2765" i="28"/>
  <c r="E2765" i="28"/>
  <c r="F2765" i="28"/>
  <c r="C2766" i="28"/>
  <c r="D2766" i="28"/>
  <c r="E2766" i="28"/>
  <c r="F2766" i="28"/>
  <c r="C2767" i="28"/>
  <c r="D2767" i="28"/>
  <c r="E2767" i="28"/>
  <c r="F2767" i="28"/>
  <c r="C2768" i="28"/>
  <c r="D2768" i="28"/>
  <c r="E2768" i="28"/>
  <c r="F2768" i="28"/>
  <c r="C2769" i="28"/>
  <c r="D2769" i="28"/>
  <c r="E2769" i="28"/>
  <c r="F2769" i="28"/>
  <c r="G2769" i="28" s="1"/>
  <c r="C2770" i="28"/>
  <c r="D2770" i="28"/>
  <c r="E2770" i="28"/>
  <c r="F2770" i="28"/>
  <c r="C2771" i="28"/>
  <c r="D2771" i="28"/>
  <c r="E2771" i="28"/>
  <c r="F2771" i="28"/>
  <c r="C2772" i="28"/>
  <c r="D2772" i="28"/>
  <c r="E2772" i="28"/>
  <c r="F2772" i="28"/>
  <c r="G2772" i="28" s="1"/>
  <c r="C2773" i="28"/>
  <c r="D2773" i="28"/>
  <c r="E2773" i="28"/>
  <c r="F2773" i="28"/>
  <c r="C2774" i="28"/>
  <c r="D2774" i="28"/>
  <c r="E2774" i="28"/>
  <c r="F2774" i="28"/>
  <c r="C2775" i="28"/>
  <c r="D2775" i="28"/>
  <c r="E2775" i="28"/>
  <c r="F2775" i="28"/>
  <c r="G2775" i="28" s="1"/>
  <c r="C2776" i="28"/>
  <c r="D2776" i="28"/>
  <c r="E2776" i="28"/>
  <c r="F2776" i="28"/>
  <c r="C2777" i="28"/>
  <c r="D2777" i="28"/>
  <c r="E2777" i="28"/>
  <c r="F2777" i="28"/>
  <c r="C2778" i="28"/>
  <c r="D2778" i="28"/>
  <c r="E2778" i="28"/>
  <c r="F2778" i="28"/>
  <c r="C2779" i="28"/>
  <c r="D2779" i="28"/>
  <c r="E2779" i="28"/>
  <c r="F2779" i="28"/>
  <c r="C2780" i="28"/>
  <c r="D2780" i="28"/>
  <c r="E2780" i="28"/>
  <c r="F2780" i="28"/>
  <c r="C2781" i="28"/>
  <c r="D2781" i="28"/>
  <c r="E2781" i="28"/>
  <c r="F2781" i="28"/>
  <c r="C2782" i="28"/>
  <c r="D2782" i="28"/>
  <c r="E2782" i="28"/>
  <c r="F2782" i="28"/>
  <c r="C2783" i="28"/>
  <c r="D2783" i="28"/>
  <c r="E2783" i="28"/>
  <c r="F2783" i="28"/>
  <c r="C2784" i="28"/>
  <c r="D2784" i="28"/>
  <c r="E2784" i="28"/>
  <c r="F2784" i="28"/>
  <c r="C2785" i="28"/>
  <c r="D2785" i="28"/>
  <c r="E2785" i="28"/>
  <c r="F2785" i="28"/>
  <c r="C2786" i="28"/>
  <c r="D2786" i="28"/>
  <c r="E2786" i="28"/>
  <c r="F2786" i="28"/>
  <c r="G2786" i="28" s="1"/>
  <c r="C2787" i="28"/>
  <c r="D2787" i="28"/>
  <c r="E2787" i="28"/>
  <c r="F2787" i="28"/>
  <c r="C2788" i="28"/>
  <c r="D2788" i="28"/>
  <c r="E2788" i="28"/>
  <c r="F2788" i="28"/>
  <c r="C2789" i="28"/>
  <c r="D2789" i="28"/>
  <c r="E2789" i="28"/>
  <c r="F2789" i="28"/>
  <c r="C2790" i="28"/>
  <c r="D2790" i="28"/>
  <c r="E2790" i="28"/>
  <c r="F2790" i="28"/>
  <c r="C2791" i="28"/>
  <c r="D2791" i="28"/>
  <c r="E2791" i="28"/>
  <c r="F2791" i="28"/>
  <c r="C2792" i="28"/>
  <c r="D2792" i="28"/>
  <c r="E2792" i="28"/>
  <c r="F2792" i="28"/>
  <c r="G2792" i="28" s="1"/>
  <c r="C2793" i="28"/>
  <c r="D2793" i="28"/>
  <c r="E2793" i="28"/>
  <c r="F2793" i="28"/>
  <c r="C2794" i="28"/>
  <c r="D2794" i="28"/>
  <c r="E2794" i="28"/>
  <c r="F2794" i="28"/>
  <c r="G2794" i="28" s="1"/>
  <c r="C2795" i="28"/>
  <c r="D2795" i="28"/>
  <c r="E2795" i="28"/>
  <c r="F2795" i="28"/>
  <c r="C2796" i="28"/>
  <c r="D2796" i="28"/>
  <c r="E2796" i="28"/>
  <c r="F2796" i="28"/>
  <c r="G2796" i="28"/>
  <c r="C2797" i="28"/>
  <c r="D2797" i="28"/>
  <c r="E2797" i="28"/>
  <c r="F2797" i="28"/>
  <c r="G2797" i="28"/>
  <c r="C2798" i="28"/>
  <c r="D2798" i="28"/>
  <c r="E2798" i="28"/>
  <c r="F2798" i="28"/>
  <c r="C2799" i="28"/>
  <c r="D2799" i="28"/>
  <c r="E2799" i="28"/>
  <c r="F2799" i="28"/>
  <c r="G2799" i="28" s="1"/>
  <c r="C2800" i="28"/>
  <c r="D2800" i="28"/>
  <c r="E2800" i="28"/>
  <c r="F2800" i="28"/>
  <c r="C2801" i="28"/>
  <c r="D2801" i="28"/>
  <c r="E2801" i="28"/>
  <c r="F2801" i="28"/>
  <c r="G2801" i="28"/>
  <c r="C2802" i="28"/>
  <c r="D2802" i="28"/>
  <c r="E2802" i="28"/>
  <c r="F2802" i="28"/>
  <c r="C2803" i="28"/>
  <c r="D2803" i="28"/>
  <c r="E2803" i="28"/>
  <c r="F2803" i="28"/>
  <c r="C2804" i="28"/>
  <c r="D2804" i="28"/>
  <c r="E2804" i="28"/>
  <c r="F2804" i="28"/>
  <c r="C2805" i="28"/>
  <c r="D2805" i="28"/>
  <c r="E2805" i="28"/>
  <c r="F2805" i="28"/>
  <c r="G2805" i="28" s="1"/>
  <c r="C2806" i="28"/>
  <c r="D2806" i="28"/>
  <c r="E2806" i="28"/>
  <c r="F2806" i="28"/>
  <c r="C2807" i="28"/>
  <c r="D2807" i="28"/>
  <c r="E2807" i="28"/>
  <c r="F2807" i="28"/>
  <c r="G2807" i="28" s="1"/>
  <c r="C2808" i="28"/>
  <c r="D2808" i="28"/>
  <c r="E2808" i="28"/>
  <c r="F2808" i="28"/>
  <c r="C2809" i="28"/>
  <c r="D2809" i="28"/>
  <c r="E2809" i="28"/>
  <c r="F2809" i="28"/>
  <c r="C2810" i="28"/>
  <c r="D2810" i="28"/>
  <c r="E2810" i="28"/>
  <c r="F2810" i="28"/>
  <c r="G2810" i="28" s="1"/>
  <c r="C2811" i="28"/>
  <c r="D2811" i="28"/>
  <c r="E2811" i="28"/>
  <c r="F2811" i="28"/>
  <c r="C2812" i="28"/>
  <c r="D2812" i="28"/>
  <c r="E2812" i="28"/>
  <c r="F2812" i="28"/>
  <c r="C2813" i="28"/>
  <c r="D2813" i="28"/>
  <c r="E2813" i="28"/>
  <c r="F2813" i="28"/>
  <c r="G2813" i="28" s="1"/>
  <c r="C2814" i="28"/>
  <c r="D2814" i="28"/>
  <c r="E2814" i="28"/>
  <c r="F2814" i="28"/>
  <c r="C2815" i="28"/>
  <c r="D2815" i="28"/>
  <c r="E2815" i="28"/>
  <c r="F2815" i="28"/>
  <c r="C2816" i="28"/>
  <c r="D2816" i="28"/>
  <c r="E2816" i="28"/>
  <c r="F2816" i="28"/>
  <c r="C2817" i="28"/>
  <c r="D2817" i="28"/>
  <c r="E2817" i="28"/>
  <c r="F2817" i="28"/>
  <c r="C2818" i="28"/>
  <c r="D2818" i="28"/>
  <c r="E2818" i="28"/>
  <c r="F2818" i="28"/>
  <c r="C2819" i="28"/>
  <c r="D2819" i="28"/>
  <c r="E2819" i="28"/>
  <c r="F2819" i="28"/>
  <c r="C2820" i="28"/>
  <c r="D2820" i="28"/>
  <c r="E2820" i="28"/>
  <c r="F2820" i="28"/>
  <c r="C2821" i="28"/>
  <c r="D2821" i="28"/>
  <c r="E2821" i="28"/>
  <c r="F2821" i="28"/>
  <c r="C2822" i="28"/>
  <c r="D2822" i="28"/>
  <c r="E2822" i="28"/>
  <c r="F2822" i="28"/>
  <c r="C2823" i="28"/>
  <c r="D2823" i="28"/>
  <c r="E2823" i="28"/>
  <c r="F2823" i="28"/>
  <c r="C2824" i="28"/>
  <c r="D2824" i="28"/>
  <c r="E2824" i="28"/>
  <c r="F2824" i="28"/>
  <c r="G2824" i="28" s="1"/>
  <c r="C2825" i="28"/>
  <c r="D2825" i="28"/>
  <c r="E2825" i="28"/>
  <c r="F2825" i="28"/>
  <c r="C2826" i="28"/>
  <c r="D2826" i="28"/>
  <c r="E2826" i="28"/>
  <c r="F2826" i="28"/>
  <c r="C2827" i="28"/>
  <c r="D2827" i="28"/>
  <c r="E2827" i="28"/>
  <c r="F2827" i="28"/>
  <c r="C2828" i="28"/>
  <c r="D2828" i="28"/>
  <c r="E2828" i="28"/>
  <c r="F2828" i="28"/>
  <c r="C2829" i="28"/>
  <c r="D2829" i="28"/>
  <c r="E2829" i="28"/>
  <c r="F2829" i="28"/>
  <c r="G2829" i="28" s="1"/>
  <c r="C2830" i="28"/>
  <c r="D2830" i="28"/>
  <c r="E2830" i="28"/>
  <c r="F2830" i="28"/>
  <c r="C2831" i="28"/>
  <c r="D2831" i="28"/>
  <c r="E2831" i="28"/>
  <c r="F2831" i="28"/>
  <c r="C2832" i="28"/>
  <c r="D2832" i="28"/>
  <c r="E2832" i="28"/>
  <c r="F2832" i="28"/>
  <c r="G2832" i="28" s="1"/>
  <c r="C2833" i="28"/>
  <c r="D2833" i="28"/>
  <c r="E2833" i="28"/>
  <c r="F2833" i="28"/>
  <c r="C2834" i="28"/>
  <c r="D2834" i="28"/>
  <c r="E2834" i="28"/>
  <c r="F2834" i="28"/>
  <c r="C2835" i="28"/>
  <c r="D2835" i="28"/>
  <c r="E2835" i="28"/>
  <c r="F2835" i="28"/>
  <c r="C2836" i="28"/>
  <c r="D2836" i="28"/>
  <c r="E2836" i="28"/>
  <c r="F2836" i="28"/>
  <c r="C2837" i="28"/>
  <c r="D2837" i="28"/>
  <c r="E2837" i="28"/>
  <c r="F2837" i="28"/>
  <c r="G2837" i="28" s="1"/>
  <c r="C2838" i="28"/>
  <c r="D2838" i="28"/>
  <c r="E2838" i="28"/>
  <c r="F2838" i="28"/>
  <c r="C2839" i="28"/>
  <c r="D2839" i="28"/>
  <c r="E2839" i="28"/>
  <c r="F2839" i="28"/>
  <c r="G2839" i="28"/>
  <c r="C2840" i="28"/>
  <c r="D2840" i="28"/>
  <c r="E2840" i="28"/>
  <c r="F2840" i="28"/>
  <c r="G2840" i="28" s="1"/>
  <c r="C2841" i="28"/>
  <c r="D2841" i="28"/>
  <c r="E2841" i="28"/>
  <c r="F2841" i="28"/>
  <c r="C2842" i="28"/>
  <c r="D2842" i="28"/>
  <c r="E2842" i="28"/>
  <c r="F2842" i="28"/>
  <c r="C2843" i="28"/>
  <c r="D2843" i="28"/>
  <c r="E2843" i="28"/>
  <c r="F2843" i="28"/>
  <c r="C2844" i="28"/>
  <c r="D2844" i="28"/>
  <c r="E2844" i="28"/>
  <c r="F2844" i="28"/>
  <c r="C2845" i="28"/>
  <c r="D2845" i="28"/>
  <c r="E2845" i="28"/>
  <c r="F2845" i="28"/>
  <c r="C2846" i="28"/>
  <c r="D2846" i="28"/>
  <c r="E2846" i="28"/>
  <c r="F2846" i="28"/>
  <c r="C2847" i="28"/>
  <c r="D2847" i="28"/>
  <c r="E2847" i="28"/>
  <c r="F2847" i="28"/>
  <c r="C2848" i="28"/>
  <c r="D2848" i="28"/>
  <c r="E2848" i="28"/>
  <c r="F2848" i="28"/>
  <c r="C2849" i="28"/>
  <c r="D2849" i="28"/>
  <c r="E2849" i="28"/>
  <c r="F2849" i="28"/>
  <c r="G2849" i="28" s="1"/>
  <c r="C2850" i="28"/>
  <c r="D2850" i="28"/>
  <c r="E2850" i="28"/>
  <c r="F2850" i="28"/>
  <c r="C2851" i="28"/>
  <c r="D2851" i="28"/>
  <c r="E2851" i="28"/>
  <c r="F2851" i="28"/>
  <c r="G2851" i="28" s="1"/>
  <c r="C2852" i="28"/>
  <c r="D2852" i="28"/>
  <c r="E2852" i="28"/>
  <c r="F2852" i="28"/>
  <c r="G2852" i="28" s="1"/>
  <c r="C2853" i="28"/>
  <c r="D2853" i="28"/>
  <c r="E2853" i="28"/>
  <c r="F2853" i="28"/>
  <c r="C2854" i="28"/>
  <c r="D2854" i="28"/>
  <c r="E2854" i="28"/>
  <c r="F2854" i="28"/>
  <c r="C2855" i="28"/>
  <c r="D2855" i="28"/>
  <c r="E2855" i="28"/>
  <c r="F2855" i="28"/>
  <c r="C2856" i="28"/>
  <c r="D2856" i="28"/>
  <c r="E2856" i="28"/>
  <c r="F2856" i="28"/>
  <c r="C2857" i="28"/>
  <c r="D2857" i="28"/>
  <c r="E2857" i="28"/>
  <c r="F2857" i="28"/>
  <c r="C2858" i="28"/>
  <c r="D2858" i="28"/>
  <c r="E2858" i="28"/>
  <c r="F2858" i="28"/>
  <c r="C2859" i="28"/>
  <c r="D2859" i="28"/>
  <c r="E2859" i="28"/>
  <c r="F2859" i="28"/>
  <c r="C2860" i="28"/>
  <c r="D2860" i="28"/>
  <c r="E2860" i="28"/>
  <c r="F2860" i="28"/>
  <c r="G2860" i="28"/>
  <c r="C2861" i="28"/>
  <c r="D2861" i="28"/>
  <c r="E2861" i="28"/>
  <c r="F2861" i="28"/>
  <c r="C2862" i="28"/>
  <c r="D2862" i="28"/>
  <c r="E2862" i="28"/>
  <c r="F2862" i="28"/>
  <c r="C2863" i="28"/>
  <c r="D2863" i="28"/>
  <c r="E2863" i="28"/>
  <c r="F2863" i="28"/>
  <c r="C2864" i="28"/>
  <c r="D2864" i="28"/>
  <c r="E2864" i="28"/>
  <c r="F2864" i="28"/>
  <c r="C2865" i="28"/>
  <c r="D2865" i="28"/>
  <c r="E2865" i="28"/>
  <c r="F2865" i="28"/>
  <c r="C2866" i="28"/>
  <c r="D2866" i="28"/>
  <c r="E2866" i="28"/>
  <c r="F2866" i="28"/>
  <c r="C2867" i="28"/>
  <c r="D2867" i="28"/>
  <c r="E2867" i="28"/>
  <c r="F2867" i="28"/>
  <c r="G2867" i="28" s="1"/>
  <c r="C2868" i="28"/>
  <c r="D2868" i="28"/>
  <c r="E2868" i="28"/>
  <c r="F2868" i="28"/>
  <c r="C2869" i="28"/>
  <c r="D2869" i="28"/>
  <c r="E2869" i="28"/>
  <c r="F2869" i="28"/>
  <c r="C2870" i="28"/>
  <c r="D2870" i="28"/>
  <c r="E2870" i="28"/>
  <c r="F2870" i="28"/>
  <c r="C2871" i="28"/>
  <c r="D2871" i="28"/>
  <c r="E2871" i="28"/>
  <c r="F2871" i="28"/>
  <c r="C2872" i="28"/>
  <c r="D2872" i="28"/>
  <c r="E2872" i="28"/>
  <c r="F2872" i="28"/>
  <c r="C2873" i="28"/>
  <c r="D2873" i="28"/>
  <c r="E2873" i="28"/>
  <c r="F2873" i="28"/>
  <c r="C2874" i="28"/>
  <c r="D2874" i="28"/>
  <c r="E2874" i="28"/>
  <c r="F2874" i="28"/>
  <c r="C2875" i="28"/>
  <c r="D2875" i="28"/>
  <c r="E2875" i="28"/>
  <c r="F2875" i="28"/>
  <c r="C2876" i="28"/>
  <c r="D2876" i="28"/>
  <c r="E2876" i="28"/>
  <c r="F2876" i="28"/>
  <c r="C2877" i="28"/>
  <c r="D2877" i="28"/>
  <c r="E2877" i="28"/>
  <c r="F2877" i="28"/>
  <c r="C2878" i="28"/>
  <c r="D2878" i="28"/>
  <c r="E2878" i="28"/>
  <c r="F2878" i="28"/>
  <c r="C2879" i="28"/>
  <c r="D2879" i="28"/>
  <c r="E2879" i="28"/>
  <c r="F2879" i="28"/>
  <c r="C2880" i="28"/>
  <c r="D2880" i="28"/>
  <c r="E2880" i="28"/>
  <c r="F2880" i="28"/>
  <c r="C2881" i="28"/>
  <c r="D2881" i="28"/>
  <c r="E2881" i="28"/>
  <c r="F2881" i="28"/>
  <c r="C2882" i="28"/>
  <c r="D2882" i="28"/>
  <c r="E2882" i="28"/>
  <c r="F2882" i="28"/>
  <c r="G2882" i="28" s="1"/>
  <c r="C2883" i="28"/>
  <c r="D2883" i="28"/>
  <c r="E2883" i="28"/>
  <c r="F2883" i="28"/>
  <c r="C2884" i="28"/>
  <c r="D2884" i="28"/>
  <c r="E2884" i="28"/>
  <c r="F2884" i="28"/>
  <c r="C2885" i="28"/>
  <c r="D2885" i="28"/>
  <c r="E2885" i="28"/>
  <c r="F2885" i="28"/>
  <c r="C2886" i="28"/>
  <c r="D2886" i="28"/>
  <c r="E2886" i="28"/>
  <c r="F2886" i="28"/>
  <c r="C2887" i="28"/>
  <c r="D2887" i="28"/>
  <c r="E2887" i="28"/>
  <c r="F2887" i="28"/>
  <c r="C2888" i="28"/>
  <c r="D2888" i="28"/>
  <c r="E2888" i="28"/>
  <c r="F2888" i="28"/>
  <c r="C2889" i="28"/>
  <c r="D2889" i="28"/>
  <c r="E2889" i="28"/>
  <c r="F2889" i="28"/>
  <c r="C2890" i="28"/>
  <c r="D2890" i="28"/>
  <c r="E2890" i="28"/>
  <c r="F2890" i="28"/>
  <c r="C2891" i="28"/>
  <c r="D2891" i="28"/>
  <c r="E2891" i="28"/>
  <c r="F2891" i="28"/>
  <c r="C2892" i="28"/>
  <c r="D2892" i="28"/>
  <c r="E2892" i="28"/>
  <c r="F2892" i="28"/>
  <c r="C2893" i="28"/>
  <c r="D2893" i="28"/>
  <c r="E2893" i="28"/>
  <c r="F2893" i="28"/>
  <c r="C2894" i="28"/>
  <c r="D2894" i="28"/>
  <c r="E2894" i="28"/>
  <c r="F2894" i="28"/>
  <c r="C2895" i="28"/>
  <c r="D2895" i="28"/>
  <c r="E2895" i="28"/>
  <c r="F2895" i="28"/>
  <c r="C2896" i="28"/>
  <c r="D2896" i="28"/>
  <c r="E2896" i="28"/>
  <c r="F2896" i="28"/>
  <c r="C2897" i="28"/>
  <c r="D2897" i="28"/>
  <c r="E2897" i="28"/>
  <c r="F2897" i="28"/>
  <c r="C2898" i="28"/>
  <c r="D2898" i="28"/>
  <c r="E2898" i="28"/>
  <c r="F2898" i="28"/>
  <c r="C2899" i="28"/>
  <c r="D2899" i="28"/>
  <c r="E2899" i="28"/>
  <c r="F2899" i="28"/>
  <c r="C2900" i="28"/>
  <c r="D2900" i="28"/>
  <c r="E2900" i="28"/>
  <c r="F2900" i="28"/>
  <c r="C2901" i="28"/>
  <c r="D2901" i="28"/>
  <c r="E2901" i="28"/>
  <c r="F2901" i="28"/>
  <c r="C2902" i="28"/>
  <c r="D2902" i="28"/>
  <c r="E2902" i="28"/>
  <c r="F2902" i="28"/>
  <c r="C2903" i="28"/>
  <c r="D2903" i="28"/>
  <c r="E2903" i="28"/>
  <c r="F2903" i="28"/>
  <c r="C2904" i="28"/>
  <c r="D2904" i="28"/>
  <c r="E2904" i="28"/>
  <c r="F2904" i="28"/>
  <c r="G2904" i="28" s="1"/>
  <c r="C2905" i="28"/>
  <c r="D2905" i="28"/>
  <c r="E2905" i="28"/>
  <c r="F2905" i="28"/>
  <c r="C2906" i="28"/>
  <c r="D2906" i="28"/>
  <c r="E2906" i="28"/>
  <c r="F2906" i="28"/>
  <c r="C2907" i="28"/>
  <c r="D2907" i="28"/>
  <c r="E2907" i="28"/>
  <c r="F2907" i="28"/>
  <c r="C2908" i="28"/>
  <c r="D2908" i="28"/>
  <c r="E2908" i="28"/>
  <c r="F2908" i="28"/>
  <c r="C2909" i="28"/>
  <c r="D2909" i="28"/>
  <c r="E2909" i="28"/>
  <c r="F2909" i="28"/>
  <c r="C2910" i="28"/>
  <c r="D2910" i="28"/>
  <c r="E2910" i="28"/>
  <c r="F2910" i="28"/>
  <c r="C2911" i="28"/>
  <c r="D2911" i="28"/>
  <c r="E2911" i="28"/>
  <c r="F2911" i="28"/>
  <c r="C2912" i="28"/>
  <c r="D2912" i="28"/>
  <c r="E2912" i="28"/>
  <c r="F2912" i="28"/>
  <c r="C2913" i="28"/>
  <c r="D2913" i="28"/>
  <c r="E2913" i="28"/>
  <c r="F2913" i="28"/>
  <c r="C2914" i="28"/>
  <c r="D2914" i="28"/>
  <c r="E2914" i="28"/>
  <c r="F2914" i="28"/>
  <c r="G2914" i="28" s="1"/>
  <c r="C2915" i="28"/>
  <c r="D2915" i="28"/>
  <c r="E2915" i="28"/>
  <c r="F2915" i="28"/>
  <c r="C2916" i="28"/>
  <c r="D2916" i="28"/>
  <c r="E2916" i="28"/>
  <c r="F2916" i="28"/>
  <c r="C2917" i="28"/>
  <c r="D2917" i="28"/>
  <c r="E2917" i="28"/>
  <c r="F2917" i="28"/>
  <c r="C2918" i="28"/>
  <c r="D2918" i="28"/>
  <c r="E2918" i="28"/>
  <c r="F2918" i="28"/>
  <c r="C2919" i="28"/>
  <c r="D2919" i="28"/>
  <c r="E2919" i="28"/>
  <c r="F2919" i="28"/>
  <c r="C2920" i="28"/>
  <c r="D2920" i="28"/>
  <c r="E2920" i="28"/>
  <c r="F2920" i="28"/>
  <c r="C2921" i="28"/>
  <c r="D2921" i="28"/>
  <c r="E2921" i="28"/>
  <c r="F2921" i="28"/>
  <c r="C2922" i="28"/>
  <c r="D2922" i="28"/>
  <c r="E2922" i="28"/>
  <c r="F2922" i="28"/>
  <c r="C2923" i="28"/>
  <c r="D2923" i="28"/>
  <c r="E2923" i="28"/>
  <c r="F2923" i="28"/>
  <c r="C2924" i="28"/>
  <c r="D2924" i="28"/>
  <c r="E2924" i="28"/>
  <c r="F2924" i="28"/>
  <c r="C2925" i="28"/>
  <c r="D2925" i="28"/>
  <c r="E2925" i="28"/>
  <c r="F2925" i="28"/>
  <c r="C2926" i="28"/>
  <c r="D2926" i="28"/>
  <c r="E2926" i="28"/>
  <c r="F2926" i="28"/>
  <c r="C2927" i="28"/>
  <c r="D2927" i="28"/>
  <c r="E2927" i="28"/>
  <c r="F2927" i="28"/>
  <c r="C2928" i="28"/>
  <c r="D2928" i="28"/>
  <c r="E2928" i="28"/>
  <c r="F2928" i="28"/>
  <c r="G2928" i="28" s="1"/>
  <c r="C2929" i="28"/>
  <c r="D2929" i="28"/>
  <c r="E2929" i="28"/>
  <c r="F2929" i="28"/>
  <c r="C2930" i="28"/>
  <c r="D2930" i="28"/>
  <c r="E2930" i="28"/>
  <c r="F2930" i="28"/>
  <c r="C2931" i="28"/>
  <c r="D2931" i="28"/>
  <c r="E2931" i="28"/>
  <c r="F2931" i="28"/>
  <c r="C2932" i="28"/>
  <c r="D2932" i="28"/>
  <c r="E2932" i="28"/>
  <c r="F2932" i="28"/>
  <c r="C2933" i="28"/>
  <c r="D2933" i="28"/>
  <c r="E2933" i="28"/>
  <c r="F2933" i="28"/>
  <c r="C2934" i="28"/>
  <c r="D2934" i="28"/>
  <c r="E2934" i="28"/>
  <c r="F2934" i="28"/>
  <c r="C2935" i="28"/>
  <c r="D2935" i="28"/>
  <c r="E2935" i="28"/>
  <c r="F2935" i="28"/>
  <c r="C2936" i="28"/>
  <c r="D2936" i="28"/>
  <c r="E2936" i="28"/>
  <c r="F2936" i="28"/>
  <c r="C2937" i="28"/>
  <c r="D2937" i="28"/>
  <c r="E2937" i="28"/>
  <c r="F2937" i="28"/>
  <c r="C2938" i="28"/>
  <c r="D2938" i="28"/>
  <c r="E2938" i="28"/>
  <c r="F2938" i="28"/>
  <c r="C2939" i="28"/>
  <c r="D2939" i="28"/>
  <c r="E2939" i="28"/>
  <c r="F2939" i="28"/>
  <c r="C2940" i="28"/>
  <c r="D2940" i="28"/>
  <c r="E2940" i="28"/>
  <c r="F2940" i="28"/>
  <c r="C2941" i="28"/>
  <c r="D2941" i="28"/>
  <c r="E2941" i="28"/>
  <c r="F2941" i="28"/>
  <c r="C2942" i="28"/>
  <c r="D2942" i="28"/>
  <c r="E2942" i="28"/>
  <c r="F2942" i="28"/>
  <c r="C2943" i="28"/>
  <c r="D2943" i="28"/>
  <c r="E2943" i="28"/>
  <c r="F2943" i="28"/>
  <c r="C2944" i="28"/>
  <c r="D2944" i="28"/>
  <c r="E2944" i="28"/>
  <c r="F2944" i="28"/>
  <c r="C2945" i="28"/>
  <c r="D2945" i="28"/>
  <c r="E2945" i="28"/>
  <c r="F2945" i="28"/>
  <c r="C2946" i="28"/>
  <c r="D2946" i="28"/>
  <c r="E2946" i="28"/>
  <c r="F2946" i="28"/>
  <c r="G2946" i="28" s="1"/>
  <c r="C2947" i="28"/>
  <c r="D2947" i="28"/>
  <c r="E2947" i="28"/>
  <c r="F2947" i="28"/>
  <c r="G2947" i="28" s="1"/>
  <c r="C2948" i="28"/>
  <c r="D2948" i="28"/>
  <c r="E2948" i="28"/>
  <c r="F2948" i="28"/>
  <c r="C2949" i="28"/>
  <c r="D2949" i="28"/>
  <c r="E2949" i="28"/>
  <c r="F2949" i="28"/>
  <c r="C2950" i="28"/>
  <c r="D2950" i="28"/>
  <c r="E2950" i="28"/>
  <c r="F2950" i="28"/>
  <c r="C2951" i="28"/>
  <c r="D2951" i="28"/>
  <c r="E2951" i="28"/>
  <c r="F2951" i="28"/>
  <c r="C2952" i="28"/>
  <c r="D2952" i="28"/>
  <c r="E2952" i="28"/>
  <c r="F2952" i="28"/>
  <c r="C2953" i="28"/>
  <c r="D2953" i="28"/>
  <c r="E2953" i="28"/>
  <c r="F2953" i="28"/>
  <c r="C2954" i="28"/>
  <c r="D2954" i="28"/>
  <c r="E2954" i="28"/>
  <c r="F2954" i="28"/>
  <c r="C2955" i="28"/>
  <c r="D2955" i="28"/>
  <c r="E2955" i="28"/>
  <c r="F2955" i="28"/>
  <c r="C2956" i="28"/>
  <c r="D2956" i="28"/>
  <c r="E2956" i="28"/>
  <c r="F2956" i="28"/>
  <c r="C2957" i="28"/>
  <c r="D2957" i="28"/>
  <c r="E2957" i="28"/>
  <c r="F2957" i="28"/>
  <c r="C2958" i="28"/>
  <c r="D2958" i="28"/>
  <c r="E2958" i="28"/>
  <c r="F2958" i="28"/>
  <c r="C2959" i="28"/>
  <c r="D2959" i="28"/>
  <c r="E2959" i="28"/>
  <c r="F2959" i="28"/>
  <c r="C2960" i="28"/>
  <c r="D2960" i="28"/>
  <c r="E2960" i="28"/>
  <c r="F2960" i="28"/>
  <c r="C2961" i="28"/>
  <c r="D2961" i="28"/>
  <c r="E2961" i="28"/>
  <c r="F2961" i="28"/>
  <c r="C2962" i="28"/>
  <c r="D2962" i="28"/>
  <c r="E2962" i="28"/>
  <c r="F2962" i="28"/>
  <c r="C2963" i="28"/>
  <c r="D2963" i="28"/>
  <c r="E2963" i="28"/>
  <c r="F2963" i="28"/>
  <c r="G2963" i="28" s="1"/>
  <c r="C2964" i="28"/>
  <c r="D2964" i="28"/>
  <c r="E2964" i="28"/>
  <c r="F2964" i="28"/>
  <c r="G2964" i="28" s="1"/>
  <c r="C2965" i="28"/>
  <c r="D2965" i="28"/>
  <c r="E2965" i="28"/>
  <c r="F2965" i="28"/>
  <c r="C2966" i="28"/>
  <c r="D2966" i="28"/>
  <c r="E2966" i="28"/>
  <c r="F2966" i="28"/>
  <c r="C2967" i="28"/>
  <c r="D2967" i="28"/>
  <c r="E2967" i="28"/>
  <c r="F2967" i="28"/>
  <c r="C2968" i="28"/>
  <c r="D2968" i="28"/>
  <c r="E2968" i="28"/>
  <c r="F2968" i="28"/>
  <c r="C2969" i="28"/>
  <c r="D2969" i="28"/>
  <c r="E2969" i="28"/>
  <c r="F2969" i="28"/>
  <c r="C2970" i="28"/>
  <c r="D2970" i="28"/>
  <c r="E2970" i="28"/>
  <c r="F2970" i="28"/>
  <c r="C2971" i="28"/>
  <c r="D2971" i="28"/>
  <c r="E2971" i="28"/>
  <c r="F2971" i="28"/>
  <c r="C2972" i="28"/>
  <c r="D2972" i="28"/>
  <c r="E2972" i="28"/>
  <c r="F2972" i="28"/>
  <c r="C2973" i="28"/>
  <c r="D2973" i="28"/>
  <c r="E2973" i="28"/>
  <c r="F2973" i="28"/>
  <c r="C2974" i="28"/>
  <c r="D2974" i="28"/>
  <c r="E2974" i="28"/>
  <c r="F2974" i="28"/>
  <c r="C2975" i="28"/>
  <c r="D2975" i="28"/>
  <c r="E2975" i="28"/>
  <c r="F2975" i="28"/>
  <c r="C2976" i="28"/>
  <c r="D2976" i="28"/>
  <c r="E2976" i="28"/>
  <c r="F2976" i="28"/>
  <c r="C2977" i="28"/>
  <c r="D2977" i="28"/>
  <c r="E2977" i="28"/>
  <c r="F2977" i="28"/>
  <c r="G2977" i="28" s="1"/>
  <c r="C2978" i="28"/>
  <c r="D2978" i="28"/>
  <c r="E2978" i="28"/>
  <c r="F2978" i="28"/>
  <c r="C2979" i="28"/>
  <c r="D2979" i="28"/>
  <c r="E2979" i="28"/>
  <c r="F2979" i="28"/>
  <c r="C2980" i="28"/>
  <c r="D2980" i="28"/>
  <c r="E2980" i="28"/>
  <c r="F2980" i="28"/>
  <c r="C2981" i="28"/>
  <c r="D2981" i="28"/>
  <c r="E2981" i="28"/>
  <c r="F2981" i="28"/>
  <c r="C2982" i="28"/>
  <c r="D2982" i="28"/>
  <c r="E2982" i="28"/>
  <c r="F2982" i="28"/>
  <c r="C2983" i="28"/>
  <c r="D2983" i="28"/>
  <c r="E2983" i="28"/>
  <c r="F2983" i="28"/>
  <c r="C2984" i="28"/>
  <c r="D2984" i="28"/>
  <c r="E2984" i="28"/>
  <c r="F2984" i="28"/>
  <c r="C2985" i="28"/>
  <c r="D2985" i="28"/>
  <c r="E2985" i="28"/>
  <c r="F2985" i="28"/>
  <c r="C2986" i="28"/>
  <c r="D2986" i="28"/>
  <c r="E2986" i="28"/>
  <c r="F2986" i="28"/>
  <c r="C2987" i="28"/>
  <c r="D2987" i="28"/>
  <c r="E2987" i="28"/>
  <c r="F2987" i="28"/>
  <c r="C2988" i="28"/>
  <c r="D2988" i="28"/>
  <c r="E2988" i="28"/>
  <c r="F2988" i="28"/>
  <c r="C2989" i="28"/>
  <c r="D2989" i="28"/>
  <c r="E2989" i="28"/>
  <c r="F2989" i="28"/>
  <c r="C2990" i="28"/>
  <c r="D2990" i="28"/>
  <c r="E2990" i="28"/>
  <c r="F2990" i="28"/>
  <c r="C2991" i="28"/>
  <c r="D2991" i="28"/>
  <c r="E2991" i="28"/>
  <c r="F2991" i="28"/>
  <c r="C2992" i="28"/>
  <c r="D2992" i="28"/>
  <c r="E2992" i="28"/>
  <c r="F2992" i="28"/>
  <c r="C2993" i="28"/>
  <c r="D2993" i="28"/>
  <c r="E2993" i="28"/>
  <c r="F2993" i="28"/>
  <c r="C2994" i="28"/>
  <c r="D2994" i="28"/>
  <c r="E2994" i="28"/>
  <c r="F2994" i="28"/>
  <c r="C2995" i="28"/>
  <c r="D2995" i="28"/>
  <c r="E2995" i="28"/>
  <c r="F2995" i="28"/>
  <c r="C2996" i="28"/>
  <c r="D2996" i="28"/>
  <c r="E2996" i="28"/>
  <c r="F2996" i="28"/>
  <c r="C2997" i="28"/>
  <c r="D2997" i="28"/>
  <c r="E2997" i="28"/>
  <c r="F2997" i="28"/>
  <c r="C2998" i="28"/>
  <c r="D2998" i="28"/>
  <c r="E2998" i="28"/>
  <c r="F2998" i="28"/>
  <c r="C2999" i="28"/>
  <c r="D2999" i="28"/>
  <c r="E2999" i="28"/>
  <c r="F2999" i="28"/>
  <c r="G2999" i="28" s="1"/>
  <c r="C3000" i="28"/>
  <c r="D3000" i="28"/>
  <c r="E3000" i="28"/>
  <c r="F3000" i="28"/>
  <c r="C3001" i="28"/>
  <c r="D3001" i="28"/>
  <c r="E3001" i="28"/>
  <c r="F3001" i="28"/>
  <c r="C3002" i="28"/>
  <c r="D3002" i="28"/>
  <c r="E3002" i="28"/>
  <c r="F3002" i="28"/>
  <c r="C3003" i="28"/>
  <c r="D3003" i="28"/>
  <c r="E3003" i="28"/>
  <c r="F3003" i="28"/>
  <c r="C3004" i="28"/>
  <c r="D3004" i="28"/>
  <c r="E3004" i="28"/>
  <c r="F3004" i="28"/>
  <c r="C3005" i="28"/>
  <c r="D3005" i="28"/>
  <c r="E3005" i="28"/>
  <c r="F3005" i="28"/>
  <c r="C3006" i="28"/>
  <c r="D3006" i="28"/>
  <c r="E3006" i="28"/>
  <c r="F3006" i="28"/>
  <c r="C3007" i="28"/>
  <c r="D3007" i="28"/>
  <c r="E3007" i="28"/>
  <c r="F3007" i="28"/>
  <c r="C3008" i="28"/>
  <c r="D3008" i="28"/>
  <c r="E3008" i="28"/>
  <c r="F3008" i="28"/>
  <c r="C3009" i="28"/>
  <c r="D3009" i="28"/>
  <c r="E3009" i="28"/>
  <c r="F3009" i="28"/>
  <c r="C3010" i="28"/>
  <c r="D3010" i="28"/>
  <c r="E3010" i="28"/>
  <c r="F3010" i="28"/>
  <c r="C3011" i="28"/>
  <c r="D3011" i="28"/>
  <c r="E3011" i="28"/>
  <c r="F3011" i="28"/>
  <c r="C3012" i="28"/>
  <c r="D3012" i="28"/>
  <c r="E3012" i="28"/>
  <c r="F3012" i="28"/>
  <c r="C3013" i="28"/>
  <c r="D3013" i="28"/>
  <c r="E3013" i="28"/>
  <c r="F3013" i="28"/>
  <c r="C3014" i="28"/>
  <c r="D3014" i="28"/>
  <c r="E3014" i="28"/>
  <c r="F3014" i="28"/>
  <c r="C3015" i="28"/>
  <c r="D3015" i="28"/>
  <c r="E3015" i="28"/>
  <c r="F3015" i="28"/>
  <c r="C3016" i="28"/>
  <c r="D3016" i="28"/>
  <c r="E3016" i="28"/>
  <c r="F3016" i="28"/>
  <c r="C3017" i="28"/>
  <c r="D3017" i="28"/>
  <c r="E3017" i="28"/>
  <c r="F3017" i="28"/>
  <c r="C3018" i="28"/>
  <c r="D3018" i="28"/>
  <c r="E3018" i="28"/>
  <c r="F3018" i="28"/>
  <c r="C3019" i="28"/>
  <c r="D3019" i="28"/>
  <c r="E3019" i="28"/>
  <c r="F3019" i="28"/>
  <c r="C3020" i="28"/>
  <c r="D3020" i="28"/>
  <c r="E3020" i="28"/>
  <c r="F3020" i="28"/>
  <c r="C3021" i="28"/>
  <c r="D3021" i="28"/>
  <c r="E3021" i="28"/>
  <c r="F3021" i="28"/>
  <c r="C3022" i="28"/>
  <c r="D3022" i="28"/>
  <c r="E3022" i="28"/>
  <c r="F3022" i="28"/>
  <c r="C3023" i="28"/>
  <c r="D3023" i="28"/>
  <c r="E3023" i="28"/>
  <c r="F3023" i="28"/>
  <c r="C3024" i="28"/>
  <c r="D3024" i="28"/>
  <c r="E3024" i="28"/>
  <c r="F3024" i="28"/>
  <c r="C3025" i="28"/>
  <c r="D3025" i="28"/>
  <c r="E3025" i="28"/>
  <c r="F3025" i="28"/>
  <c r="C3026" i="28"/>
  <c r="D3026" i="28"/>
  <c r="E3026" i="28"/>
  <c r="F3026" i="28"/>
  <c r="C3027" i="28"/>
  <c r="D3027" i="28"/>
  <c r="E3027" i="28"/>
  <c r="F3027" i="28"/>
  <c r="C3028" i="28"/>
  <c r="D3028" i="28"/>
  <c r="E3028" i="28"/>
  <c r="F3028" i="28"/>
  <c r="C3029" i="28"/>
  <c r="D3029" i="28"/>
  <c r="E3029" i="28"/>
  <c r="F3029" i="28"/>
  <c r="C3030" i="28"/>
  <c r="D3030" i="28"/>
  <c r="E3030" i="28"/>
  <c r="F3030" i="28"/>
  <c r="C3031" i="28"/>
  <c r="D3031" i="28"/>
  <c r="E3031" i="28"/>
  <c r="F3031" i="28"/>
  <c r="C3032" i="28"/>
  <c r="D3032" i="28"/>
  <c r="E3032" i="28"/>
  <c r="F3032" i="28"/>
  <c r="C3033" i="28"/>
  <c r="D3033" i="28"/>
  <c r="E3033" i="28"/>
  <c r="F3033" i="28"/>
  <c r="C3034" i="28"/>
  <c r="D3034" i="28"/>
  <c r="E3034" i="28"/>
  <c r="F3034" i="28"/>
  <c r="C3035" i="28"/>
  <c r="D3035" i="28"/>
  <c r="E3035" i="28"/>
  <c r="F3035" i="28"/>
  <c r="C3036" i="28"/>
  <c r="D3036" i="28"/>
  <c r="E3036" i="28"/>
  <c r="F3036" i="28"/>
  <c r="C3037" i="28"/>
  <c r="D3037" i="28"/>
  <c r="E3037" i="28"/>
  <c r="F3037" i="28"/>
  <c r="G3037" i="28" s="1"/>
  <c r="C3038" i="28"/>
  <c r="D3038" i="28"/>
  <c r="E3038" i="28"/>
  <c r="F3038" i="28"/>
  <c r="C3039" i="28"/>
  <c r="D3039" i="28"/>
  <c r="E3039" i="28"/>
  <c r="F3039" i="28"/>
  <c r="G3039" i="28" s="1"/>
  <c r="C3040" i="28"/>
  <c r="D3040" i="28"/>
  <c r="E3040" i="28"/>
  <c r="F3040" i="28"/>
  <c r="C3041" i="28"/>
  <c r="D3041" i="28"/>
  <c r="E3041" i="28"/>
  <c r="F3041" i="28"/>
  <c r="C3042" i="28"/>
  <c r="D3042" i="28"/>
  <c r="E3042" i="28"/>
  <c r="F3042" i="28"/>
  <c r="C3043" i="28"/>
  <c r="D3043" i="28"/>
  <c r="E3043" i="28"/>
  <c r="F3043" i="28"/>
  <c r="C3044" i="28"/>
  <c r="D3044" i="28"/>
  <c r="E3044" i="28"/>
  <c r="F3044" i="28"/>
  <c r="C3045" i="28"/>
  <c r="D3045" i="28"/>
  <c r="E3045" i="28"/>
  <c r="F3045" i="28"/>
  <c r="C3046" i="28"/>
  <c r="D3046" i="28"/>
  <c r="E3046" i="28"/>
  <c r="F3046" i="28"/>
  <c r="C3047" i="28"/>
  <c r="D3047" i="28"/>
  <c r="E3047" i="28"/>
  <c r="F3047" i="28"/>
  <c r="C3048" i="28"/>
  <c r="D3048" i="28"/>
  <c r="E3048" i="28"/>
  <c r="F3048" i="28"/>
  <c r="C3049" i="28"/>
  <c r="D3049" i="28"/>
  <c r="E3049" i="28"/>
  <c r="F3049" i="28"/>
  <c r="C3050" i="28"/>
  <c r="D3050" i="28"/>
  <c r="E3050" i="28"/>
  <c r="F3050" i="28"/>
  <c r="C3051" i="28"/>
  <c r="D3051" i="28"/>
  <c r="E3051" i="28"/>
  <c r="F3051" i="28"/>
  <c r="C3052" i="28"/>
  <c r="D3052" i="28"/>
  <c r="E3052" i="28"/>
  <c r="F3052" i="28"/>
  <c r="C3053" i="28"/>
  <c r="D3053" i="28"/>
  <c r="E3053" i="28"/>
  <c r="F3053" i="28"/>
  <c r="C3054" i="28"/>
  <c r="D3054" i="28"/>
  <c r="E3054" i="28"/>
  <c r="F3054" i="28"/>
  <c r="C3055" i="28"/>
  <c r="D3055" i="28"/>
  <c r="E3055" i="28"/>
  <c r="F3055" i="28"/>
  <c r="C3056" i="28"/>
  <c r="D3056" i="28"/>
  <c r="E3056" i="28"/>
  <c r="F3056" i="28"/>
  <c r="C3057" i="28"/>
  <c r="D3057" i="28"/>
  <c r="E3057" i="28"/>
  <c r="F3057" i="28"/>
  <c r="G3057" i="28" s="1"/>
  <c r="C3058" i="28"/>
  <c r="D3058" i="28"/>
  <c r="E3058" i="28"/>
  <c r="F3058" i="28"/>
  <c r="C3059" i="28"/>
  <c r="D3059" i="28"/>
  <c r="E3059" i="28"/>
  <c r="F3059" i="28"/>
  <c r="C3060" i="28"/>
  <c r="D3060" i="28"/>
  <c r="E3060" i="28"/>
  <c r="F3060" i="28"/>
  <c r="C3061" i="28"/>
  <c r="D3061" i="28"/>
  <c r="E3061" i="28"/>
  <c r="F3061" i="28"/>
  <c r="C3062" i="28"/>
  <c r="D3062" i="28"/>
  <c r="E3062" i="28"/>
  <c r="F3062" i="28"/>
  <c r="C3063" i="28"/>
  <c r="D3063" i="28"/>
  <c r="E3063" i="28"/>
  <c r="F3063" i="28"/>
  <c r="C3064" i="28"/>
  <c r="D3064" i="28"/>
  <c r="E3064" i="28"/>
  <c r="F3064" i="28"/>
  <c r="G3064" i="28" s="1"/>
  <c r="C3065" i="28"/>
  <c r="D3065" i="28"/>
  <c r="E3065" i="28"/>
  <c r="F3065" i="28"/>
  <c r="C3066" i="28"/>
  <c r="D3066" i="28"/>
  <c r="E3066" i="28"/>
  <c r="F3066" i="28"/>
  <c r="C3067" i="28"/>
  <c r="D3067" i="28"/>
  <c r="E3067" i="28"/>
  <c r="F3067" i="28"/>
  <c r="C3068" i="28"/>
  <c r="D3068" i="28"/>
  <c r="E3068" i="28"/>
  <c r="F3068" i="28"/>
  <c r="C3069" i="28"/>
  <c r="D3069" i="28"/>
  <c r="E3069" i="28"/>
  <c r="F3069" i="28"/>
  <c r="C3070" i="28"/>
  <c r="D3070" i="28"/>
  <c r="E3070" i="28"/>
  <c r="F3070" i="28"/>
  <c r="C3071" i="28"/>
  <c r="D3071" i="28"/>
  <c r="E3071" i="28"/>
  <c r="F3071" i="28"/>
  <c r="C3072" i="28"/>
  <c r="D3072" i="28"/>
  <c r="E3072" i="28"/>
  <c r="F3072" i="28"/>
  <c r="C3073" i="28"/>
  <c r="D3073" i="28"/>
  <c r="E3073" i="28"/>
  <c r="F3073" i="28"/>
  <c r="C3074" i="28"/>
  <c r="D3074" i="28"/>
  <c r="E3074" i="28"/>
  <c r="F3074" i="28"/>
  <c r="C3075" i="28"/>
  <c r="D3075" i="28"/>
  <c r="E3075" i="28"/>
  <c r="F3075" i="28"/>
  <c r="C3076" i="28"/>
  <c r="D3076" i="28"/>
  <c r="E3076" i="28"/>
  <c r="F3076" i="28"/>
  <c r="C3077" i="28"/>
  <c r="D3077" i="28"/>
  <c r="E3077" i="28"/>
  <c r="F3077" i="28"/>
  <c r="C3078" i="28"/>
  <c r="D3078" i="28"/>
  <c r="E3078" i="28"/>
  <c r="F3078" i="28"/>
  <c r="C3079" i="28"/>
  <c r="D3079" i="28"/>
  <c r="E3079" i="28"/>
  <c r="F3079" i="28"/>
  <c r="C3080" i="28"/>
  <c r="D3080" i="28"/>
  <c r="E3080" i="28"/>
  <c r="F3080" i="28"/>
  <c r="C3081" i="28"/>
  <c r="D3081" i="28"/>
  <c r="E3081" i="28"/>
  <c r="F3081" i="28"/>
  <c r="C3082" i="28"/>
  <c r="D3082" i="28"/>
  <c r="E3082" i="28"/>
  <c r="F3082" i="28"/>
  <c r="C3083" i="28"/>
  <c r="D3083" i="28"/>
  <c r="E3083" i="28"/>
  <c r="F3083" i="28"/>
  <c r="C3084" i="28"/>
  <c r="D3084" i="28"/>
  <c r="E3084" i="28"/>
  <c r="F3084" i="28"/>
  <c r="C3085" i="28"/>
  <c r="D3085" i="28"/>
  <c r="E3085" i="28"/>
  <c r="F3085" i="28"/>
  <c r="C3086" i="28"/>
  <c r="D3086" i="28"/>
  <c r="E3086" i="28"/>
  <c r="F3086" i="28"/>
  <c r="C3087" i="28"/>
  <c r="D3087" i="28"/>
  <c r="E3087" i="28"/>
  <c r="F3087" i="28"/>
  <c r="C3088" i="28"/>
  <c r="D3088" i="28"/>
  <c r="E3088" i="28"/>
  <c r="F3088" i="28"/>
  <c r="G3088" i="28" s="1"/>
  <c r="C3089" i="28"/>
  <c r="D3089" i="28"/>
  <c r="E3089" i="28"/>
  <c r="F3089" i="28"/>
  <c r="G3089" i="28"/>
  <c r="C3090" i="28"/>
  <c r="D3090" i="28"/>
  <c r="E3090" i="28"/>
  <c r="F3090" i="28"/>
  <c r="G3090" i="28"/>
  <c r="C3091" i="28"/>
  <c r="D3091" i="28"/>
  <c r="E3091" i="28"/>
  <c r="F3091" i="28"/>
  <c r="G3091" i="28"/>
  <c r="C3092" i="28"/>
  <c r="D3092" i="28"/>
  <c r="E3092" i="28"/>
  <c r="F3092" i="28"/>
  <c r="C3093" i="28"/>
  <c r="D3093" i="28"/>
  <c r="E3093" i="28"/>
  <c r="F3093" i="28"/>
  <c r="C3094" i="28"/>
  <c r="D3094" i="28"/>
  <c r="E3094" i="28"/>
  <c r="F3094" i="28"/>
  <c r="C3095" i="28"/>
  <c r="D3095" i="28"/>
  <c r="E3095" i="28"/>
  <c r="F3095" i="28"/>
  <c r="C3096" i="28"/>
  <c r="D3096" i="28"/>
  <c r="E3096" i="28"/>
  <c r="F3096" i="28"/>
  <c r="C3097" i="28"/>
  <c r="D3097" i="28"/>
  <c r="E3097" i="28"/>
  <c r="F3097" i="28"/>
  <c r="G3097" i="28" s="1"/>
  <c r="C3098" i="28"/>
  <c r="D3098" i="28"/>
  <c r="E3098" i="28"/>
  <c r="F3098" i="28"/>
  <c r="C3099" i="28"/>
  <c r="D3099" i="28"/>
  <c r="E3099" i="28"/>
  <c r="F3099" i="28"/>
  <c r="G3099" i="28"/>
  <c r="C3100" i="28"/>
  <c r="D3100" i="28"/>
  <c r="E3100" i="28"/>
  <c r="F3100" i="28"/>
  <c r="G3100" i="28" s="1"/>
  <c r="C3101" i="28"/>
  <c r="D3101" i="28"/>
  <c r="E3101" i="28"/>
  <c r="F3101" i="28"/>
  <c r="C3102" i="28"/>
  <c r="D3102" i="28"/>
  <c r="E3102" i="28"/>
  <c r="F3102" i="28"/>
  <c r="C3103" i="28"/>
  <c r="D3103" i="28"/>
  <c r="E3103" i="28"/>
  <c r="F3103" i="28"/>
  <c r="C3104" i="28"/>
  <c r="D3104" i="28"/>
  <c r="E3104" i="28"/>
  <c r="F3104" i="28"/>
  <c r="C3105" i="28"/>
  <c r="D3105" i="28"/>
  <c r="E3105" i="28"/>
  <c r="F3105" i="28"/>
  <c r="G3105" i="28"/>
  <c r="C3106" i="28"/>
  <c r="D3106" i="28"/>
  <c r="E3106" i="28"/>
  <c r="F3106" i="28"/>
  <c r="G3106" i="28"/>
  <c r="C3107" i="28"/>
  <c r="D3107" i="28"/>
  <c r="E3107" i="28"/>
  <c r="F3107" i="28"/>
  <c r="G3107" i="28" s="1"/>
  <c r="C3108" i="28"/>
  <c r="D3108" i="28"/>
  <c r="E3108" i="28"/>
  <c r="F3108" i="28"/>
  <c r="G3108" i="28"/>
  <c r="C3109" i="28"/>
  <c r="D3109" i="28"/>
  <c r="E3109" i="28"/>
  <c r="F3109" i="28"/>
  <c r="G3109" i="28" s="1"/>
  <c r="C3110" i="28"/>
  <c r="D3110" i="28"/>
  <c r="E3110" i="28"/>
  <c r="F3110" i="28"/>
  <c r="G3110" i="28" s="1"/>
  <c r="C3111" i="28"/>
  <c r="D3111" i="28"/>
  <c r="E3111" i="28"/>
  <c r="F3111" i="28"/>
  <c r="C3112" i="28"/>
  <c r="D3112" i="28"/>
  <c r="E3112" i="28"/>
  <c r="F3112" i="28"/>
  <c r="G3112" i="28" s="1"/>
  <c r="C3113" i="28"/>
  <c r="D3113" i="28"/>
  <c r="E3113" i="28"/>
  <c r="F3113" i="28"/>
  <c r="G3113" i="28" s="1"/>
  <c r="C3114" i="28"/>
  <c r="D3114" i="28"/>
  <c r="E3114" i="28"/>
  <c r="F3114" i="28"/>
  <c r="C3115" i="28"/>
  <c r="D3115" i="28"/>
  <c r="E3115" i="28"/>
  <c r="F3115" i="28"/>
  <c r="G3115" i="28" s="1"/>
  <c r="C3116" i="28"/>
  <c r="D3116" i="28"/>
  <c r="E3116" i="28"/>
  <c r="F3116" i="28"/>
  <c r="G3116" i="28" s="1"/>
  <c r="C3117" i="28"/>
  <c r="D3117" i="28"/>
  <c r="E3117" i="28"/>
  <c r="F3117" i="28"/>
  <c r="C3118" i="28"/>
  <c r="D3118" i="28"/>
  <c r="E3118" i="28"/>
  <c r="F3118" i="28"/>
  <c r="C3119" i="28"/>
  <c r="D3119" i="28"/>
  <c r="E3119" i="28"/>
  <c r="F3119" i="28"/>
  <c r="C3120" i="28"/>
  <c r="D3120" i="28"/>
  <c r="E3120" i="28"/>
  <c r="F3120" i="28"/>
  <c r="C3121" i="28"/>
  <c r="D3121" i="28"/>
  <c r="E3121" i="28"/>
  <c r="F3121" i="28"/>
  <c r="G3121" i="28"/>
  <c r="C3122" i="28"/>
  <c r="D3122" i="28"/>
  <c r="E3122" i="28"/>
  <c r="F3122" i="28"/>
  <c r="C3123" i="28"/>
  <c r="D3123" i="28"/>
  <c r="E3123" i="28"/>
  <c r="F3123" i="28"/>
  <c r="C3124" i="28"/>
  <c r="D3124" i="28"/>
  <c r="E3124" i="28"/>
  <c r="F3124" i="28"/>
  <c r="G3124" i="28" s="1"/>
  <c r="C3125" i="28"/>
  <c r="D3125" i="28"/>
  <c r="E3125" i="28"/>
  <c r="F3125" i="28"/>
  <c r="G3125" i="28"/>
  <c r="C3126" i="28"/>
  <c r="D3126" i="28"/>
  <c r="E3126" i="28"/>
  <c r="F3126" i="28"/>
  <c r="G3126" i="28" s="1"/>
  <c r="C3127" i="28"/>
  <c r="D3127" i="28"/>
  <c r="E3127" i="28"/>
  <c r="F3127" i="28"/>
  <c r="C3128" i="28"/>
  <c r="D3128" i="28"/>
  <c r="E3128" i="28"/>
  <c r="F3128" i="28"/>
  <c r="C3129" i="28"/>
  <c r="D3129" i="28"/>
  <c r="E3129" i="28"/>
  <c r="F3129" i="28"/>
  <c r="G3129" i="28"/>
  <c r="C3130" i="28"/>
  <c r="D3130" i="28"/>
  <c r="E3130" i="28"/>
  <c r="F3130" i="28"/>
  <c r="C3131" i="28"/>
  <c r="D3131" i="28"/>
  <c r="E3131" i="28"/>
  <c r="F3131" i="28"/>
  <c r="C3132" i="28"/>
  <c r="D3132" i="28"/>
  <c r="E3132" i="28"/>
  <c r="F3132" i="28"/>
  <c r="C3133" i="28"/>
  <c r="D3133" i="28"/>
  <c r="E3133" i="28"/>
  <c r="F3133" i="28"/>
  <c r="C3134" i="28"/>
  <c r="D3134" i="28"/>
  <c r="E3134" i="28"/>
  <c r="F3134" i="28"/>
  <c r="G3134" i="28" s="1"/>
  <c r="C3135" i="28"/>
  <c r="D3135" i="28"/>
  <c r="E3135" i="28"/>
  <c r="F3135" i="28"/>
  <c r="C3136" i="28"/>
  <c r="D3136" i="28"/>
  <c r="E3136" i="28"/>
  <c r="F3136" i="28"/>
  <c r="G3136" i="28"/>
  <c r="C3137" i="28"/>
  <c r="D3137" i="28"/>
  <c r="E3137" i="28"/>
  <c r="F3137" i="28"/>
  <c r="C3138" i="28"/>
  <c r="D3138" i="28"/>
  <c r="E3138" i="28"/>
  <c r="F3138" i="28"/>
  <c r="C3139" i="28"/>
  <c r="D3139" i="28"/>
  <c r="E3139" i="28"/>
  <c r="F3139" i="28"/>
  <c r="C3140" i="28"/>
  <c r="D3140" i="28"/>
  <c r="E3140" i="28"/>
  <c r="F3140" i="28"/>
  <c r="G3140" i="28" s="1"/>
  <c r="C3141" i="28"/>
  <c r="D3141" i="28"/>
  <c r="E3141" i="28"/>
  <c r="F3141" i="28"/>
  <c r="G3141" i="28" s="1"/>
  <c r="C3142" i="28"/>
  <c r="D3142" i="28"/>
  <c r="E3142" i="28"/>
  <c r="F3142" i="28"/>
  <c r="C3143" i="28"/>
  <c r="D3143" i="28"/>
  <c r="E3143" i="28"/>
  <c r="F3143" i="28"/>
  <c r="G3143" i="28" s="1"/>
  <c r="C3144" i="28"/>
  <c r="D3144" i="28"/>
  <c r="E3144" i="28"/>
  <c r="F3144" i="28"/>
  <c r="C3145" i="28"/>
  <c r="D3145" i="28"/>
  <c r="E3145" i="28"/>
  <c r="F3145" i="28"/>
  <c r="C3146" i="28"/>
  <c r="D3146" i="28"/>
  <c r="E3146" i="28"/>
  <c r="F3146" i="28"/>
  <c r="C3147" i="28"/>
  <c r="D3147" i="28"/>
  <c r="E3147" i="28"/>
  <c r="F3147" i="28"/>
  <c r="G3147" i="28"/>
  <c r="C3148" i="28"/>
  <c r="D3148" i="28"/>
  <c r="E3148" i="28"/>
  <c r="F3148" i="28"/>
  <c r="C3149" i="28"/>
  <c r="D3149" i="28"/>
  <c r="E3149" i="28"/>
  <c r="F3149" i="28"/>
  <c r="C3150" i="28"/>
  <c r="D3150" i="28"/>
  <c r="E3150" i="28"/>
  <c r="F3150" i="28"/>
  <c r="C3151" i="28"/>
  <c r="D3151" i="28"/>
  <c r="E3151" i="28"/>
  <c r="F3151" i="28"/>
  <c r="C3152" i="28"/>
  <c r="D3152" i="28"/>
  <c r="E3152" i="28"/>
  <c r="F3152" i="28"/>
  <c r="C3153" i="28"/>
  <c r="D3153" i="28"/>
  <c r="E3153" i="28"/>
  <c r="F3153" i="28"/>
  <c r="C3154" i="28"/>
  <c r="D3154" i="28"/>
  <c r="E3154" i="28"/>
  <c r="F3154" i="28"/>
  <c r="C3155" i="28"/>
  <c r="D3155" i="28"/>
  <c r="E3155" i="28"/>
  <c r="F3155" i="28"/>
  <c r="G3155" i="28"/>
  <c r="C3156" i="28"/>
  <c r="D3156" i="28"/>
  <c r="E3156" i="28"/>
  <c r="F3156" i="28"/>
  <c r="C3157" i="28"/>
  <c r="D3157" i="28"/>
  <c r="E3157" i="28"/>
  <c r="F3157" i="28"/>
  <c r="C3158" i="28"/>
  <c r="D3158" i="28"/>
  <c r="E3158" i="28"/>
  <c r="F3158" i="28"/>
  <c r="C3159" i="28"/>
  <c r="D3159" i="28"/>
  <c r="E3159" i="28"/>
  <c r="F3159" i="28"/>
  <c r="C3160" i="28"/>
  <c r="D3160" i="28"/>
  <c r="E3160" i="28"/>
  <c r="F3160" i="28"/>
  <c r="C3161" i="28"/>
  <c r="D3161" i="28"/>
  <c r="E3161" i="28"/>
  <c r="F3161" i="28"/>
  <c r="G3161" i="28"/>
  <c r="C3162" i="28"/>
  <c r="D3162" i="28"/>
  <c r="E3162" i="28"/>
  <c r="F3162" i="28"/>
  <c r="C3163" i="28"/>
  <c r="D3163" i="28"/>
  <c r="E3163" i="28"/>
  <c r="F3163" i="28"/>
  <c r="C3164" i="28"/>
  <c r="D3164" i="28"/>
  <c r="E3164" i="28"/>
  <c r="F3164" i="28"/>
  <c r="C3165" i="28"/>
  <c r="D3165" i="28"/>
  <c r="E3165" i="28"/>
  <c r="F3165" i="28"/>
  <c r="G3165" i="28"/>
  <c r="C3166" i="28"/>
  <c r="D3166" i="28"/>
  <c r="E3166" i="28"/>
  <c r="F3166" i="28"/>
  <c r="C3167" i="28"/>
  <c r="D3167" i="28"/>
  <c r="E3167" i="28"/>
  <c r="F3167" i="28"/>
  <c r="C3168" i="28"/>
  <c r="D3168" i="28"/>
  <c r="E3168" i="28"/>
  <c r="F3168" i="28"/>
  <c r="C3169" i="28"/>
  <c r="D3169" i="28"/>
  <c r="E3169" i="28"/>
  <c r="F3169" i="28"/>
  <c r="C3170" i="28"/>
  <c r="D3170" i="28"/>
  <c r="E3170" i="28"/>
  <c r="F3170" i="28"/>
  <c r="C3171" i="28"/>
  <c r="D3171" i="28"/>
  <c r="E3171" i="28"/>
  <c r="F3171" i="28"/>
  <c r="G3171" i="28" s="1"/>
  <c r="C3172" i="28"/>
  <c r="D3172" i="28"/>
  <c r="E3172" i="28"/>
  <c r="F3172" i="28"/>
  <c r="G3172" i="28"/>
  <c r="C3173" i="28"/>
  <c r="D3173" i="28"/>
  <c r="E3173" i="28"/>
  <c r="F3173" i="28"/>
  <c r="C3174" i="28"/>
  <c r="D3174" i="28"/>
  <c r="E3174" i="28"/>
  <c r="F3174" i="28"/>
  <c r="C3175" i="28"/>
  <c r="D3175" i="28"/>
  <c r="E3175" i="28"/>
  <c r="F3175" i="28"/>
  <c r="C3176" i="28"/>
  <c r="D3176" i="28"/>
  <c r="E3176" i="28"/>
  <c r="F3176" i="28"/>
  <c r="C3177" i="28"/>
  <c r="D3177" i="28"/>
  <c r="E3177" i="28"/>
  <c r="F3177" i="28"/>
  <c r="C3178" i="28"/>
  <c r="D3178" i="28"/>
  <c r="E3178" i="28"/>
  <c r="F3178" i="28"/>
  <c r="C3179" i="28"/>
  <c r="D3179" i="28"/>
  <c r="E3179" i="28"/>
  <c r="F3179" i="28"/>
  <c r="C3180" i="28"/>
  <c r="D3180" i="28"/>
  <c r="E3180" i="28"/>
  <c r="F3180" i="28"/>
  <c r="G3180" i="28" s="1"/>
  <c r="C3181" i="28"/>
  <c r="D3181" i="28"/>
  <c r="E3181" i="28"/>
  <c r="F3181" i="28"/>
  <c r="C3182" i="28"/>
  <c r="D3182" i="28"/>
  <c r="E3182" i="28"/>
  <c r="F3182" i="28"/>
  <c r="C3183" i="28"/>
  <c r="D3183" i="28"/>
  <c r="E3183" i="28"/>
  <c r="F3183" i="28"/>
  <c r="C3184" i="28"/>
  <c r="D3184" i="28"/>
  <c r="E3184" i="28"/>
  <c r="F3184" i="28"/>
  <c r="C3185" i="28"/>
  <c r="D3185" i="28"/>
  <c r="E3185" i="28"/>
  <c r="F3185" i="28"/>
  <c r="C3186" i="28"/>
  <c r="D3186" i="28"/>
  <c r="E3186" i="28"/>
  <c r="F3186" i="28"/>
  <c r="G3186" i="28"/>
  <c r="C3187" i="28"/>
  <c r="D3187" i="28"/>
  <c r="E3187" i="28"/>
  <c r="F3187" i="28"/>
  <c r="G3187" i="28"/>
  <c r="C3188" i="28"/>
  <c r="D3188" i="28"/>
  <c r="E3188" i="28"/>
  <c r="F3188" i="28"/>
  <c r="G3188" i="28" s="1"/>
  <c r="C3189" i="28"/>
  <c r="D3189" i="28"/>
  <c r="E3189" i="28"/>
  <c r="F3189" i="28"/>
  <c r="C3190" i="28"/>
  <c r="D3190" i="28"/>
  <c r="E3190" i="28"/>
  <c r="F3190" i="28"/>
  <c r="C3191" i="28"/>
  <c r="D3191" i="28"/>
  <c r="E3191" i="28"/>
  <c r="F3191" i="28"/>
  <c r="C3192" i="28"/>
  <c r="D3192" i="28"/>
  <c r="E3192" i="28"/>
  <c r="F3192" i="28"/>
  <c r="C3193" i="28"/>
  <c r="D3193" i="28"/>
  <c r="E3193" i="28"/>
  <c r="F3193" i="28"/>
  <c r="C3194" i="28"/>
  <c r="D3194" i="28"/>
  <c r="E3194" i="28"/>
  <c r="F3194" i="28"/>
  <c r="C3195" i="28"/>
  <c r="D3195" i="28"/>
  <c r="E3195" i="28"/>
  <c r="F3195" i="28"/>
  <c r="C3196" i="28"/>
  <c r="D3196" i="28"/>
  <c r="E3196" i="28"/>
  <c r="F3196" i="28"/>
  <c r="C3197" i="28"/>
  <c r="D3197" i="28"/>
  <c r="E3197" i="28"/>
  <c r="F3197" i="28"/>
  <c r="C3198" i="28"/>
  <c r="D3198" i="28"/>
  <c r="E3198" i="28"/>
  <c r="F3198" i="28"/>
  <c r="C3199" i="28"/>
  <c r="D3199" i="28"/>
  <c r="E3199" i="28"/>
  <c r="F3199" i="28"/>
  <c r="C3200" i="28"/>
  <c r="D3200" i="28"/>
  <c r="E3200" i="28"/>
  <c r="F3200" i="28"/>
  <c r="C3201" i="28"/>
  <c r="D3201" i="28"/>
  <c r="E3201" i="28"/>
  <c r="F3201" i="28"/>
  <c r="C3202" i="28"/>
  <c r="D3202" i="28"/>
  <c r="E3202" i="28"/>
  <c r="F3202" i="28"/>
  <c r="G3202" i="28" s="1"/>
  <c r="C3203" i="28"/>
  <c r="D3203" i="28"/>
  <c r="E3203" i="28"/>
  <c r="F3203" i="28"/>
  <c r="G3203" i="28" s="1"/>
  <c r="C3204" i="28"/>
  <c r="D3204" i="28"/>
  <c r="E3204" i="28"/>
  <c r="F3204" i="28"/>
  <c r="C3205" i="28"/>
  <c r="D3205" i="28"/>
  <c r="E3205" i="28"/>
  <c r="F3205" i="28"/>
  <c r="G3205" i="28"/>
  <c r="C3206" i="28"/>
  <c r="D3206" i="28"/>
  <c r="E3206" i="28"/>
  <c r="F3206" i="28"/>
  <c r="G3206" i="28" s="1"/>
  <c r="C3207" i="28"/>
  <c r="D3207" i="28"/>
  <c r="E3207" i="28"/>
  <c r="F3207" i="28"/>
  <c r="G3207" i="28" s="1"/>
  <c r="C3208" i="28"/>
  <c r="D3208" i="28"/>
  <c r="E3208" i="28"/>
  <c r="F3208" i="28"/>
  <c r="C3209" i="28"/>
  <c r="D3209" i="28"/>
  <c r="E3209" i="28"/>
  <c r="F3209" i="28"/>
  <c r="C3210" i="28"/>
  <c r="D3210" i="28"/>
  <c r="E3210" i="28"/>
  <c r="F3210" i="28"/>
  <c r="C3211" i="28"/>
  <c r="D3211" i="28"/>
  <c r="E3211" i="28"/>
  <c r="F3211" i="28"/>
  <c r="G3211" i="28" s="1"/>
  <c r="C3212" i="28"/>
  <c r="D3212" i="28"/>
  <c r="E3212" i="28"/>
  <c r="F3212" i="28"/>
  <c r="C3213" i="28"/>
  <c r="D3213" i="28"/>
  <c r="E3213" i="28"/>
  <c r="F3213" i="28"/>
  <c r="C3214" i="28"/>
  <c r="D3214" i="28"/>
  <c r="E3214" i="28"/>
  <c r="F3214" i="28"/>
  <c r="C3215" i="28"/>
  <c r="D3215" i="28"/>
  <c r="E3215" i="28"/>
  <c r="F3215" i="28"/>
  <c r="C3216" i="28"/>
  <c r="D3216" i="28"/>
  <c r="E3216" i="28"/>
  <c r="F3216" i="28"/>
  <c r="C3217" i="28"/>
  <c r="D3217" i="28"/>
  <c r="E3217" i="28"/>
  <c r="F3217" i="28"/>
  <c r="G3217" i="28"/>
  <c r="C3218" i="28"/>
  <c r="D3218" i="28"/>
  <c r="E3218" i="28"/>
  <c r="F3218" i="28"/>
  <c r="G3218" i="28"/>
  <c r="C3219" i="28"/>
  <c r="D3219" i="28"/>
  <c r="E3219" i="28"/>
  <c r="F3219" i="28"/>
  <c r="C3220" i="28"/>
  <c r="D3220" i="28"/>
  <c r="E3220" i="28"/>
  <c r="F3220" i="28"/>
  <c r="C3221" i="28"/>
  <c r="D3221" i="28"/>
  <c r="E3221" i="28"/>
  <c r="F3221" i="28"/>
  <c r="C3222" i="28"/>
  <c r="D3222" i="28"/>
  <c r="E3222" i="28"/>
  <c r="F3222" i="28"/>
  <c r="C3223" i="28"/>
  <c r="D3223" i="28"/>
  <c r="E3223" i="28"/>
  <c r="F3223" i="28"/>
  <c r="C3224" i="28"/>
  <c r="D3224" i="28"/>
  <c r="E3224" i="28"/>
  <c r="F3224" i="28"/>
  <c r="C3225" i="28"/>
  <c r="D3225" i="28"/>
  <c r="E3225" i="28"/>
  <c r="F3225" i="28"/>
  <c r="C3226" i="28"/>
  <c r="D3226" i="28"/>
  <c r="E3226" i="28"/>
  <c r="F3226" i="28"/>
  <c r="C3227" i="28"/>
  <c r="D3227" i="28"/>
  <c r="E3227" i="28"/>
  <c r="F3227" i="28"/>
  <c r="C3228" i="28"/>
  <c r="D3228" i="28"/>
  <c r="E3228" i="28"/>
  <c r="F3228" i="28"/>
  <c r="C3229" i="28"/>
  <c r="D3229" i="28"/>
  <c r="E3229" i="28"/>
  <c r="F3229" i="28"/>
  <c r="C3230" i="28"/>
  <c r="D3230" i="28"/>
  <c r="E3230" i="28"/>
  <c r="F3230" i="28"/>
  <c r="C3231" i="28"/>
  <c r="D3231" i="28"/>
  <c r="E3231" i="28"/>
  <c r="F3231" i="28"/>
  <c r="C3232" i="28"/>
  <c r="D3232" i="28"/>
  <c r="E3232" i="28"/>
  <c r="F3232" i="28"/>
  <c r="C3233" i="28"/>
  <c r="D3233" i="28"/>
  <c r="E3233" i="28"/>
  <c r="F3233" i="28"/>
  <c r="G3233" i="28"/>
  <c r="C3234" i="28"/>
  <c r="D3234" i="28"/>
  <c r="E3234" i="28"/>
  <c r="F3234" i="28"/>
  <c r="C3235" i="28"/>
  <c r="D3235" i="28"/>
  <c r="E3235" i="28"/>
  <c r="F3235" i="28"/>
  <c r="G3235" i="28"/>
  <c r="C3236" i="28"/>
  <c r="D3236" i="28"/>
  <c r="E3236" i="28"/>
  <c r="F3236" i="28"/>
  <c r="C3237" i="28"/>
  <c r="D3237" i="28"/>
  <c r="E3237" i="28"/>
  <c r="F3237" i="28"/>
  <c r="C3238" i="28"/>
  <c r="D3238" i="28"/>
  <c r="E3238" i="28"/>
  <c r="F3238" i="28"/>
  <c r="C3239" i="28"/>
  <c r="D3239" i="28"/>
  <c r="E3239" i="28"/>
  <c r="F3239" i="28"/>
  <c r="C3240" i="28"/>
  <c r="D3240" i="28"/>
  <c r="E3240" i="28"/>
  <c r="F3240" i="28"/>
  <c r="C3241" i="28"/>
  <c r="D3241" i="28"/>
  <c r="E3241" i="28"/>
  <c r="F3241" i="28"/>
  <c r="C3242" i="28"/>
  <c r="D3242" i="28"/>
  <c r="E3242" i="28"/>
  <c r="F3242" i="28"/>
  <c r="C3243" i="28"/>
  <c r="D3243" i="28"/>
  <c r="E3243" i="28"/>
  <c r="F3243" i="28"/>
  <c r="G3243" i="28" s="1"/>
  <c r="C3244" i="28"/>
  <c r="D3244" i="28"/>
  <c r="E3244" i="28"/>
  <c r="F3244" i="28"/>
  <c r="C3245" i="28"/>
  <c r="D3245" i="28"/>
  <c r="E3245" i="28"/>
  <c r="F3245" i="28"/>
  <c r="C3246" i="28"/>
  <c r="D3246" i="28"/>
  <c r="E3246" i="28"/>
  <c r="F3246" i="28"/>
  <c r="C3247" i="28"/>
  <c r="D3247" i="28"/>
  <c r="E3247" i="28"/>
  <c r="F3247" i="28"/>
  <c r="C3248" i="28"/>
  <c r="D3248" i="28"/>
  <c r="E3248" i="28"/>
  <c r="F3248" i="28"/>
  <c r="C3249" i="28"/>
  <c r="D3249" i="28"/>
  <c r="E3249" i="28"/>
  <c r="F3249" i="28"/>
  <c r="G3249" i="28" s="1"/>
  <c r="C3250" i="28"/>
  <c r="D3250" i="28"/>
  <c r="E3250" i="28"/>
  <c r="F3250" i="28"/>
  <c r="C3251" i="28"/>
  <c r="D3251" i="28"/>
  <c r="E3251" i="28"/>
  <c r="F3251" i="28"/>
  <c r="C3252" i="28"/>
  <c r="D3252" i="28"/>
  <c r="E3252" i="28"/>
  <c r="F3252" i="28"/>
  <c r="C3253" i="28"/>
  <c r="D3253" i="28"/>
  <c r="E3253" i="28"/>
  <c r="F3253" i="28"/>
  <c r="C3254" i="28"/>
  <c r="D3254" i="28"/>
  <c r="E3254" i="28"/>
  <c r="F3254" i="28"/>
  <c r="C3255" i="28"/>
  <c r="D3255" i="28"/>
  <c r="E3255" i="28"/>
  <c r="F3255" i="28"/>
  <c r="C3256" i="28"/>
  <c r="D3256" i="28"/>
  <c r="E3256" i="28"/>
  <c r="F3256" i="28"/>
  <c r="C3257" i="28"/>
  <c r="D3257" i="28"/>
  <c r="E3257" i="28"/>
  <c r="F3257" i="28"/>
  <c r="C3258" i="28"/>
  <c r="D3258" i="28"/>
  <c r="E3258" i="28"/>
  <c r="F3258" i="28"/>
  <c r="C3259" i="28"/>
  <c r="D3259" i="28"/>
  <c r="E3259" i="28"/>
  <c r="F3259" i="28"/>
  <c r="C3260" i="28"/>
  <c r="D3260" i="28"/>
  <c r="E3260" i="28"/>
  <c r="F3260" i="28"/>
  <c r="C3261" i="28"/>
  <c r="D3261" i="28"/>
  <c r="E3261" i="28"/>
  <c r="F3261" i="28"/>
  <c r="C3262" i="28"/>
  <c r="D3262" i="28"/>
  <c r="E3262" i="28"/>
  <c r="F3262" i="28"/>
  <c r="C3263" i="28"/>
  <c r="D3263" i="28"/>
  <c r="E3263" i="28"/>
  <c r="F3263" i="28"/>
  <c r="C3264" i="28"/>
  <c r="D3264" i="28"/>
  <c r="E3264" i="28"/>
  <c r="F3264" i="28"/>
  <c r="C3265" i="28"/>
  <c r="D3265" i="28"/>
  <c r="E3265" i="28"/>
  <c r="F3265" i="28"/>
  <c r="C3266" i="28"/>
  <c r="D3266" i="28"/>
  <c r="E3266" i="28"/>
  <c r="F3266" i="28"/>
  <c r="C3267" i="28"/>
  <c r="D3267" i="28"/>
  <c r="E3267" i="28"/>
  <c r="F3267" i="28"/>
  <c r="G3267" i="28" s="1"/>
  <c r="C3268" i="28"/>
  <c r="D3268" i="28"/>
  <c r="E3268" i="28"/>
  <c r="F3268" i="28"/>
  <c r="C3269" i="28"/>
  <c r="D3269" i="28"/>
  <c r="E3269" i="28"/>
  <c r="F3269" i="28"/>
  <c r="C3270" i="28"/>
  <c r="D3270" i="28"/>
  <c r="E3270" i="28"/>
  <c r="F3270" i="28"/>
  <c r="C3271" i="28"/>
  <c r="D3271" i="28"/>
  <c r="E3271" i="28"/>
  <c r="F3271" i="28"/>
  <c r="C3272" i="28"/>
  <c r="D3272" i="28"/>
  <c r="E3272" i="28"/>
  <c r="F3272" i="28"/>
  <c r="C3273" i="28"/>
  <c r="D3273" i="28"/>
  <c r="E3273" i="28"/>
  <c r="F3273" i="28"/>
  <c r="G3273" i="28" s="1"/>
  <c r="C3274" i="28"/>
  <c r="D3274" i="28"/>
  <c r="E3274" i="28"/>
  <c r="F3274" i="28"/>
  <c r="C3275" i="28"/>
  <c r="D3275" i="28"/>
  <c r="E3275" i="28"/>
  <c r="F3275" i="28"/>
  <c r="C3276" i="28"/>
  <c r="D3276" i="28"/>
  <c r="E3276" i="28"/>
  <c r="F3276" i="28"/>
  <c r="G3276" i="28" s="1"/>
  <c r="C3277" i="28"/>
  <c r="D3277" i="28"/>
  <c r="E3277" i="28"/>
  <c r="F3277" i="28"/>
  <c r="C3278" i="28"/>
  <c r="D3278" i="28"/>
  <c r="E3278" i="28"/>
  <c r="F3278" i="28"/>
  <c r="C3279" i="28"/>
  <c r="D3279" i="28"/>
  <c r="E3279" i="28"/>
  <c r="F3279" i="28"/>
  <c r="C3280" i="28"/>
  <c r="D3280" i="28"/>
  <c r="E3280" i="28"/>
  <c r="F3280" i="28"/>
  <c r="C3281" i="28"/>
  <c r="D3281" i="28"/>
  <c r="E3281" i="28"/>
  <c r="F3281" i="28"/>
  <c r="C3282" i="28"/>
  <c r="D3282" i="28"/>
  <c r="E3282" i="28"/>
  <c r="F3282" i="28"/>
  <c r="G3282" i="28"/>
  <c r="C3283" i="28"/>
  <c r="D3283" i="28"/>
  <c r="E3283" i="28"/>
  <c r="F3283" i="28"/>
  <c r="C3284" i="28"/>
  <c r="D3284" i="28"/>
  <c r="E3284" i="28"/>
  <c r="F3284" i="28"/>
  <c r="C3285" i="28"/>
  <c r="D3285" i="28"/>
  <c r="E3285" i="28"/>
  <c r="F3285" i="28"/>
  <c r="C3286" i="28"/>
  <c r="D3286" i="28"/>
  <c r="E3286" i="28"/>
  <c r="F3286" i="28"/>
  <c r="G3286" i="28" s="1"/>
  <c r="C3287" i="28"/>
  <c r="D3287" i="28"/>
  <c r="E3287" i="28"/>
  <c r="F3287" i="28"/>
  <c r="C3288" i="28"/>
  <c r="D3288" i="28"/>
  <c r="E3288" i="28"/>
  <c r="F3288" i="28"/>
  <c r="C3289" i="28"/>
  <c r="D3289" i="28"/>
  <c r="E3289" i="28"/>
  <c r="F3289" i="28"/>
  <c r="C3290" i="28"/>
  <c r="D3290" i="28"/>
  <c r="E3290" i="28"/>
  <c r="F3290" i="28"/>
  <c r="C3291" i="28"/>
  <c r="D3291" i="28"/>
  <c r="E3291" i="28"/>
  <c r="F3291" i="28"/>
  <c r="C3292" i="28"/>
  <c r="D3292" i="28"/>
  <c r="E3292" i="28"/>
  <c r="F3292" i="28"/>
  <c r="C3293" i="28"/>
  <c r="D3293" i="28"/>
  <c r="E3293" i="28"/>
  <c r="F3293" i="28"/>
  <c r="C3294" i="28"/>
  <c r="D3294" i="28"/>
  <c r="E3294" i="28"/>
  <c r="F3294" i="28"/>
  <c r="C3295" i="28"/>
  <c r="D3295" i="28"/>
  <c r="E3295" i="28"/>
  <c r="F3295" i="28"/>
  <c r="C3296" i="28"/>
  <c r="D3296" i="28"/>
  <c r="E3296" i="28"/>
  <c r="F3296" i="28"/>
  <c r="C3297" i="28"/>
  <c r="D3297" i="28"/>
  <c r="E3297" i="28"/>
  <c r="F3297" i="28"/>
  <c r="C3298" i="28"/>
  <c r="D3298" i="28"/>
  <c r="E3298" i="28"/>
  <c r="F3298" i="28"/>
  <c r="C3299" i="28"/>
  <c r="D3299" i="28"/>
  <c r="E3299" i="28"/>
  <c r="F3299" i="28"/>
  <c r="G3299" i="28" s="1"/>
  <c r="C3300" i="28"/>
  <c r="D3300" i="28"/>
  <c r="E3300" i="28"/>
  <c r="F3300" i="28"/>
  <c r="C3301" i="28"/>
  <c r="D3301" i="28"/>
  <c r="E3301" i="28"/>
  <c r="F3301" i="28"/>
  <c r="C3302" i="28"/>
  <c r="D3302" i="28"/>
  <c r="E3302" i="28"/>
  <c r="F3302" i="28"/>
  <c r="C3303" i="28"/>
  <c r="D3303" i="28"/>
  <c r="E3303" i="28"/>
  <c r="F3303" i="28"/>
  <c r="C3304" i="28"/>
  <c r="D3304" i="28"/>
  <c r="E3304" i="28"/>
  <c r="F3304" i="28"/>
  <c r="C3305" i="28"/>
  <c r="D3305" i="28"/>
  <c r="E3305" i="28"/>
  <c r="F3305" i="28"/>
  <c r="C3306" i="28"/>
  <c r="D3306" i="28"/>
  <c r="E3306" i="28"/>
  <c r="F3306" i="28"/>
  <c r="G3306" i="28"/>
  <c r="C3307" i="28"/>
  <c r="D3307" i="28"/>
  <c r="E3307" i="28"/>
  <c r="F3307" i="28"/>
  <c r="C3308" i="28"/>
  <c r="D3308" i="28"/>
  <c r="E3308" i="28"/>
  <c r="F3308" i="28"/>
  <c r="C3309" i="28"/>
  <c r="D3309" i="28"/>
  <c r="E3309" i="28"/>
  <c r="F3309" i="28"/>
  <c r="C3310" i="28"/>
  <c r="D3310" i="28"/>
  <c r="E3310" i="28"/>
  <c r="F3310" i="28"/>
  <c r="C3311" i="28"/>
  <c r="D3311" i="28"/>
  <c r="E3311" i="28"/>
  <c r="F3311" i="28"/>
  <c r="C3312" i="28"/>
  <c r="D3312" i="28"/>
  <c r="E3312" i="28"/>
  <c r="F3312" i="28"/>
  <c r="C3313" i="28"/>
  <c r="D3313" i="28"/>
  <c r="E3313" i="28"/>
  <c r="F3313" i="28"/>
  <c r="C3314" i="28"/>
  <c r="D3314" i="28"/>
  <c r="E3314" i="28"/>
  <c r="F3314" i="28"/>
  <c r="C3315" i="28"/>
  <c r="D3315" i="28"/>
  <c r="E3315" i="28"/>
  <c r="F3315" i="28"/>
  <c r="G3315" i="28" s="1"/>
  <c r="C3316" i="28"/>
  <c r="D3316" i="28"/>
  <c r="E3316" i="28"/>
  <c r="F3316" i="28"/>
  <c r="C3317" i="28"/>
  <c r="D3317" i="28"/>
  <c r="E3317" i="28"/>
  <c r="F3317" i="28"/>
  <c r="C3318" i="28"/>
  <c r="D3318" i="28"/>
  <c r="E3318" i="28"/>
  <c r="F3318" i="28"/>
  <c r="C3319" i="28"/>
  <c r="D3319" i="28"/>
  <c r="E3319" i="28"/>
  <c r="F3319" i="28"/>
  <c r="C3320" i="28"/>
  <c r="D3320" i="28"/>
  <c r="E3320" i="28"/>
  <c r="F3320" i="28"/>
  <c r="C3321" i="28"/>
  <c r="D3321" i="28"/>
  <c r="E3321" i="28"/>
  <c r="F3321" i="28"/>
  <c r="C3322" i="28"/>
  <c r="D3322" i="28"/>
  <c r="E3322" i="28"/>
  <c r="F3322" i="28"/>
  <c r="C3323" i="28"/>
  <c r="D3323" i="28"/>
  <c r="E3323" i="28"/>
  <c r="F3323" i="28"/>
  <c r="C3324" i="28"/>
  <c r="D3324" i="28"/>
  <c r="E3324" i="28"/>
  <c r="F3324" i="28"/>
  <c r="G3324" i="28" s="1"/>
  <c r="C3325" i="28"/>
  <c r="D3325" i="28"/>
  <c r="E3325" i="28"/>
  <c r="F3325" i="28"/>
  <c r="C3326" i="28"/>
  <c r="D3326" i="28"/>
  <c r="E3326" i="28"/>
  <c r="F3326" i="28"/>
  <c r="C3327" i="28"/>
  <c r="D3327" i="28"/>
  <c r="E3327" i="28"/>
  <c r="F3327" i="28"/>
  <c r="C3328" i="28"/>
  <c r="D3328" i="28"/>
  <c r="E3328" i="28"/>
  <c r="F3328" i="28"/>
  <c r="C3329" i="28"/>
  <c r="D3329" i="28"/>
  <c r="E3329" i="28"/>
  <c r="F3329" i="28"/>
  <c r="G3329" i="28" s="1"/>
  <c r="C3330" i="28"/>
  <c r="D3330" i="28"/>
  <c r="E3330" i="28"/>
  <c r="F3330" i="28"/>
  <c r="C3331" i="28"/>
  <c r="D3331" i="28"/>
  <c r="E3331" i="28"/>
  <c r="F3331" i="28"/>
  <c r="C3332" i="28"/>
  <c r="D3332" i="28"/>
  <c r="E3332" i="28"/>
  <c r="F3332" i="28"/>
  <c r="C3333" i="28"/>
  <c r="D3333" i="28"/>
  <c r="E3333" i="28"/>
  <c r="F3333" i="28"/>
  <c r="C3334" i="28"/>
  <c r="D3334" i="28"/>
  <c r="E3334" i="28"/>
  <c r="F3334" i="28"/>
  <c r="C3335" i="28"/>
  <c r="D3335" i="28"/>
  <c r="E3335" i="28"/>
  <c r="F3335" i="28"/>
  <c r="C3336" i="28"/>
  <c r="D3336" i="28"/>
  <c r="E3336" i="28"/>
  <c r="F3336" i="28"/>
  <c r="C3337" i="28"/>
  <c r="D3337" i="28"/>
  <c r="E3337" i="28"/>
  <c r="F3337" i="28"/>
  <c r="C3338" i="28"/>
  <c r="D3338" i="28"/>
  <c r="E3338" i="28"/>
  <c r="F3338" i="28"/>
  <c r="C3339" i="28"/>
  <c r="D3339" i="28"/>
  <c r="E3339" i="28"/>
  <c r="F3339" i="28"/>
  <c r="C3340" i="28"/>
  <c r="D3340" i="28"/>
  <c r="E3340" i="28"/>
  <c r="F3340" i="28"/>
  <c r="C3341" i="28"/>
  <c r="D3341" i="28"/>
  <c r="E3341" i="28"/>
  <c r="F3341" i="28"/>
  <c r="C3342" i="28"/>
  <c r="D3342" i="28"/>
  <c r="E3342" i="28"/>
  <c r="F3342" i="28"/>
  <c r="C3343" i="28"/>
  <c r="D3343" i="28"/>
  <c r="E3343" i="28"/>
  <c r="F3343" i="28"/>
  <c r="C3344" i="28"/>
  <c r="D3344" i="28"/>
  <c r="E3344" i="28"/>
  <c r="F3344" i="28"/>
  <c r="C3345" i="28"/>
  <c r="D3345" i="28"/>
  <c r="E3345" i="28"/>
  <c r="F3345" i="28"/>
  <c r="C3346" i="28"/>
  <c r="D3346" i="28"/>
  <c r="E3346" i="28"/>
  <c r="F3346" i="28"/>
  <c r="C3347" i="28"/>
  <c r="D3347" i="28"/>
  <c r="E3347" i="28"/>
  <c r="F3347" i="28"/>
  <c r="C3348" i="28"/>
  <c r="D3348" i="28"/>
  <c r="E3348" i="28"/>
  <c r="F3348" i="28"/>
  <c r="C3349" i="28"/>
  <c r="D3349" i="28"/>
  <c r="E3349" i="28"/>
  <c r="F3349" i="28"/>
  <c r="C3350" i="28"/>
  <c r="D3350" i="28"/>
  <c r="E3350" i="28"/>
  <c r="F3350" i="28"/>
  <c r="C3351" i="28"/>
  <c r="D3351" i="28"/>
  <c r="E3351" i="28"/>
  <c r="F3351" i="28"/>
  <c r="G3351" i="28" s="1"/>
  <c r="C3352" i="28"/>
  <c r="D3352" i="28"/>
  <c r="E3352" i="28"/>
  <c r="F3352" i="28"/>
  <c r="C3353" i="28"/>
  <c r="D3353" i="28"/>
  <c r="E3353" i="28"/>
  <c r="F3353" i="28"/>
  <c r="C3354" i="28"/>
  <c r="D3354" i="28"/>
  <c r="E3354" i="28"/>
  <c r="F3354" i="28"/>
  <c r="C3355" i="28"/>
  <c r="D3355" i="28"/>
  <c r="E3355" i="28"/>
  <c r="F3355" i="28"/>
  <c r="C3356" i="28"/>
  <c r="D3356" i="28"/>
  <c r="E3356" i="28"/>
  <c r="F3356" i="28"/>
  <c r="C3357" i="28"/>
  <c r="D3357" i="28"/>
  <c r="E3357" i="28"/>
  <c r="F3357" i="28"/>
  <c r="C3358" i="28"/>
  <c r="D3358" i="28"/>
  <c r="E3358" i="28"/>
  <c r="F3358" i="28"/>
  <c r="C3359" i="28"/>
  <c r="D3359" i="28"/>
  <c r="E3359" i="28"/>
  <c r="F3359" i="28"/>
  <c r="C3360" i="28"/>
  <c r="D3360" i="28"/>
  <c r="E3360" i="28"/>
  <c r="F3360" i="28"/>
  <c r="C3361" i="28"/>
  <c r="D3361" i="28"/>
  <c r="E3361" i="28"/>
  <c r="F3361" i="28"/>
  <c r="C3362" i="28"/>
  <c r="D3362" i="28"/>
  <c r="E3362" i="28"/>
  <c r="F3362" i="28"/>
  <c r="C3363" i="28"/>
  <c r="D3363" i="28"/>
  <c r="E3363" i="28"/>
  <c r="F3363" i="28"/>
  <c r="C3364" i="28"/>
  <c r="D3364" i="28"/>
  <c r="E3364" i="28"/>
  <c r="F3364" i="28"/>
  <c r="C3365" i="28"/>
  <c r="D3365" i="28"/>
  <c r="E3365" i="28"/>
  <c r="F3365" i="28"/>
  <c r="C3366" i="28"/>
  <c r="D3366" i="28"/>
  <c r="E3366" i="28"/>
  <c r="F3366" i="28"/>
  <c r="C3367" i="28"/>
  <c r="D3367" i="28"/>
  <c r="E3367" i="28"/>
  <c r="F3367" i="28"/>
  <c r="C3368" i="28"/>
  <c r="D3368" i="28"/>
  <c r="E3368" i="28"/>
  <c r="F3368" i="28"/>
  <c r="C3369" i="28"/>
  <c r="D3369" i="28"/>
  <c r="E3369" i="28"/>
  <c r="F3369" i="28"/>
  <c r="C3370" i="28"/>
  <c r="D3370" i="28"/>
  <c r="E3370" i="28"/>
  <c r="F3370" i="28"/>
  <c r="C3371" i="28"/>
  <c r="D3371" i="28"/>
  <c r="E3371" i="28"/>
  <c r="F3371" i="28"/>
  <c r="C3372" i="28"/>
  <c r="D3372" i="28"/>
  <c r="E3372" i="28"/>
  <c r="F3372" i="28"/>
  <c r="C3373" i="28"/>
  <c r="D3373" i="28"/>
  <c r="E3373" i="28"/>
  <c r="F3373" i="28"/>
  <c r="G3373" i="28" s="1"/>
  <c r="C3374" i="28"/>
  <c r="D3374" i="28"/>
  <c r="E3374" i="28"/>
  <c r="F3374" i="28"/>
  <c r="C3375" i="28"/>
  <c r="D3375" i="28"/>
  <c r="E3375" i="28"/>
  <c r="F3375" i="28"/>
  <c r="C3376" i="28"/>
  <c r="D3376" i="28"/>
  <c r="E3376" i="28"/>
  <c r="F3376" i="28"/>
  <c r="C3377" i="28"/>
  <c r="D3377" i="28"/>
  <c r="E3377" i="28"/>
  <c r="F3377" i="28"/>
  <c r="C3378" i="28"/>
  <c r="D3378" i="28"/>
  <c r="E3378" i="28"/>
  <c r="F3378" i="28"/>
  <c r="C3379" i="28"/>
  <c r="D3379" i="28"/>
  <c r="E3379" i="28"/>
  <c r="F3379" i="28"/>
  <c r="C3380" i="28"/>
  <c r="D3380" i="28"/>
  <c r="E3380" i="28"/>
  <c r="F3380" i="28"/>
  <c r="C3381" i="28"/>
  <c r="D3381" i="28"/>
  <c r="E3381" i="28"/>
  <c r="F3381" i="28"/>
  <c r="C3382" i="28"/>
  <c r="D3382" i="28"/>
  <c r="E3382" i="28"/>
  <c r="F3382" i="28"/>
  <c r="C3383" i="28"/>
  <c r="D3383" i="28"/>
  <c r="E3383" i="28"/>
  <c r="F3383" i="28"/>
  <c r="C3384" i="28"/>
  <c r="D3384" i="28"/>
  <c r="E3384" i="28"/>
  <c r="F3384" i="28"/>
  <c r="C3385" i="28"/>
  <c r="D3385" i="28"/>
  <c r="E3385" i="28"/>
  <c r="F3385" i="28"/>
  <c r="C3386" i="28"/>
  <c r="D3386" i="28"/>
  <c r="E3386" i="28"/>
  <c r="F3386" i="28"/>
  <c r="C3387" i="28"/>
  <c r="D3387" i="28"/>
  <c r="E3387" i="28"/>
  <c r="F3387" i="28"/>
  <c r="C3388" i="28"/>
  <c r="D3388" i="28"/>
  <c r="E3388" i="28"/>
  <c r="F3388" i="28"/>
  <c r="C3389" i="28"/>
  <c r="D3389" i="28"/>
  <c r="E3389" i="28"/>
  <c r="F3389" i="28"/>
  <c r="C3390" i="28"/>
  <c r="D3390" i="28"/>
  <c r="E3390" i="28"/>
  <c r="F3390" i="28"/>
  <c r="C3391" i="28"/>
  <c r="D3391" i="28"/>
  <c r="E3391" i="28"/>
  <c r="F3391" i="28"/>
  <c r="C3392" i="28"/>
  <c r="D3392" i="28"/>
  <c r="E3392" i="28"/>
  <c r="F3392" i="28"/>
  <c r="C3393" i="28"/>
  <c r="D3393" i="28"/>
  <c r="E3393" i="28"/>
  <c r="F3393" i="28"/>
  <c r="G3393" i="28"/>
  <c r="C3394" i="28"/>
  <c r="D3394" i="28"/>
  <c r="E3394" i="28"/>
  <c r="F3394" i="28"/>
  <c r="C3395" i="28"/>
  <c r="D3395" i="28"/>
  <c r="E3395" i="28"/>
  <c r="F3395" i="28"/>
  <c r="C3396" i="28"/>
  <c r="D3396" i="28"/>
  <c r="E3396" i="28"/>
  <c r="F3396" i="28"/>
  <c r="C3397" i="28"/>
  <c r="D3397" i="28"/>
  <c r="E3397" i="28"/>
  <c r="F3397" i="28"/>
  <c r="C3398" i="28"/>
  <c r="D3398" i="28"/>
  <c r="E3398" i="28"/>
  <c r="F3398" i="28"/>
  <c r="C3399" i="28"/>
  <c r="D3399" i="28"/>
  <c r="E3399" i="28"/>
  <c r="F3399" i="28"/>
  <c r="C3400" i="28"/>
  <c r="D3400" i="28"/>
  <c r="E3400" i="28"/>
  <c r="F3400" i="28"/>
  <c r="C3401" i="28"/>
  <c r="D3401" i="28"/>
  <c r="E3401" i="28"/>
  <c r="F3401" i="28"/>
  <c r="C3402" i="28"/>
  <c r="D3402" i="28"/>
  <c r="E3402" i="28"/>
  <c r="F3402" i="28"/>
  <c r="C3403" i="28"/>
  <c r="D3403" i="28"/>
  <c r="E3403" i="28"/>
  <c r="F3403" i="28"/>
  <c r="G3403" i="28" s="1"/>
  <c r="C3404" i="28"/>
  <c r="D3404" i="28"/>
  <c r="E3404" i="28"/>
  <c r="F3404" i="28"/>
  <c r="C3405" i="28"/>
  <c r="D3405" i="28"/>
  <c r="E3405" i="28"/>
  <c r="F3405" i="28"/>
  <c r="C3406" i="28"/>
  <c r="D3406" i="28"/>
  <c r="E3406" i="28"/>
  <c r="F3406" i="28"/>
  <c r="C3407" i="28"/>
  <c r="D3407" i="28"/>
  <c r="E3407" i="28"/>
  <c r="F3407" i="28"/>
  <c r="C3408" i="28"/>
  <c r="D3408" i="28"/>
  <c r="E3408" i="28"/>
  <c r="F3408" i="28"/>
  <c r="C3409" i="28"/>
  <c r="D3409" i="28"/>
  <c r="E3409" i="28"/>
  <c r="F3409" i="28"/>
  <c r="C3410" i="28"/>
  <c r="D3410" i="28"/>
  <c r="E3410" i="28"/>
  <c r="F3410" i="28"/>
  <c r="C3411" i="28"/>
  <c r="D3411" i="28"/>
  <c r="E3411" i="28"/>
  <c r="F3411" i="28"/>
  <c r="C3412" i="28"/>
  <c r="D3412" i="28"/>
  <c r="E3412" i="28"/>
  <c r="F3412" i="28"/>
  <c r="C3413" i="28"/>
  <c r="D3413" i="28"/>
  <c r="E3413" i="28"/>
  <c r="F3413" i="28"/>
  <c r="C3414" i="28"/>
  <c r="D3414" i="28"/>
  <c r="E3414" i="28"/>
  <c r="F3414" i="28"/>
  <c r="C3415" i="28"/>
  <c r="D3415" i="28"/>
  <c r="E3415" i="28"/>
  <c r="F3415" i="28"/>
  <c r="C3416" i="28"/>
  <c r="D3416" i="28"/>
  <c r="E3416" i="28"/>
  <c r="F3416" i="28"/>
  <c r="C3417" i="28"/>
  <c r="D3417" i="28"/>
  <c r="E3417" i="28"/>
  <c r="F3417" i="28"/>
  <c r="C3418" i="28"/>
  <c r="D3418" i="28"/>
  <c r="E3418" i="28"/>
  <c r="F3418" i="28"/>
  <c r="C3419" i="28"/>
  <c r="D3419" i="28"/>
  <c r="E3419" i="28"/>
  <c r="F3419" i="28"/>
  <c r="C3420" i="28"/>
  <c r="D3420" i="28"/>
  <c r="E3420" i="28"/>
  <c r="F3420" i="28"/>
  <c r="C3421" i="28"/>
  <c r="D3421" i="28"/>
  <c r="E3421" i="28"/>
  <c r="F3421" i="28"/>
  <c r="C3422" i="28"/>
  <c r="D3422" i="28"/>
  <c r="E3422" i="28"/>
  <c r="F3422" i="28"/>
  <c r="C3423" i="28"/>
  <c r="D3423" i="28"/>
  <c r="E3423" i="28"/>
  <c r="F3423" i="28"/>
  <c r="C3424" i="28"/>
  <c r="D3424" i="28"/>
  <c r="E3424" i="28"/>
  <c r="F3424" i="28"/>
  <c r="C3425" i="28"/>
  <c r="D3425" i="28"/>
  <c r="E3425" i="28"/>
  <c r="F3425" i="28"/>
  <c r="C3426" i="28"/>
  <c r="D3426" i="28"/>
  <c r="E3426" i="28"/>
  <c r="F3426" i="28"/>
  <c r="C3427" i="28"/>
  <c r="D3427" i="28"/>
  <c r="E3427" i="28"/>
  <c r="F3427" i="28"/>
  <c r="C3428" i="28"/>
  <c r="D3428" i="28"/>
  <c r="E3428" i="28"/>
  <c r="F3428" i="28"/>
  <c r="C3429" i="28"/>
  <c r="D3429" i="28"/>
  <c r="E3429" i="28"/>
  <c r="F3429" i="28"/>
  <c r="C3430" i="28"/>
  <c r="D3430" i="28"/>
  <c r="E3430" i="28"/>
  <c r="F3430" i="28"/>
  <c r="C3431" i="28"/>
  <c r="D3431" i="28"/>
  <c r="E3431" i="28"/>
  <c r="F3431" i="28"/>
  <c r="C3432" i="28"/>
  <c r="D3432" i="28"/>
  <c r="E3432" i="28"/>
  <c r="F3432" i="28"/>
  <c r="C3433" i="28"/>
  <c r="D3433" i="28"/>
  <c r="E3433" i="28"/>
  <c r="F3433" i="28"/>
  <c r="C3434" i="28"/>
  <c r="D3434" i="28"/>
  <c r="E3434" i="28"/>
  <c r="F3434" i="28"/>
  <c r="C3435" i="28"/>
  <c r="D3435" i="28"/>
  <c r="E3435" i="28"/>
  <c r="F3435" i="28"/>
  <c r="C3436" i="28"/>
  <c r="D3436" i="28"/>
  <c r="E3436" i="28"/>
  <c r="F3436" i="28"/>
  <c r="C3437" i="28"/>
  <c r="D3437" i="28"/>
  <c r="E3437" i="28"/>
  <c r="F3437" i="28"/>
  <c r="C3438" i="28"/>
  <c r="D3438" i="28"/>
  <c r="E3438" i="28"/>
  <c r="F3438" i="28"/>
  <c r="C3439" i="28"/>
  <c r="D3439" i="28"/>
  <c r="E3439" i="28"/>
  <c r="F3439" i="28"/>
  <c r="C3440" i="28"/>
  <c r="D3440" i="28"/>
  <c r="E3440" i="28"/>
  <c r="F3440" i="28"/>
  <c r="C3441" i="28"/>
  <c r="D3441" i="28"/>
  <c r="E3441" i="28"/>
  <c r="F3441" i="28"/>
  <c r="C3442" i="28"/>
  <c r="D3442" i="28"/>
  <c r="E3442" i="28"/>
  <c r="F3442" i="28"/>
  <c r="C3443" i="28"/>
  <c r="D3443" i="28"/>
  <c r="E3443" i="28"/>
  <c r="F3443" i="28"/>
  <c r="C3444" i="28"/>
  <c r="D3444" i="28"/>
  <c r="E3444" i="28"/>
  <c r="F3444" i="28"/>
  <c r="C3445" i="28"/>
  <c r="D3445" i="28"/>
  <c r="E3445" i="28"/>
  <c r="F3445" i="28"/>
  <c r="C3446" i="28"/>
  <c r="D3446" i="28"/>
  <c r="E3446" i="28"/>
  <c r="F3446" i="28"/>
  <c r="C3447" i="28"/>
  <c r="D3447" i="28"/>
  <c r="E3447" i="28"/>
  <c r="F3447" i="28"/>
  <c r="C3448" i="28"/>
  <c r="D3448" i="28"/>
  <c r="E3448" i="28"/>
  <c r="F3448" i="28"/>
  <c r="C3449" i="28"/>
  <c r="D3449" i="28"/>
  <c r="E3449" i="28"/>
  <c r="F3449" i="28"/>
  <c r="C3450" i="28"/>
  <c r="D3450" i="28"/>
  <c r="E3450" i="28"/>
  <c r="F3450" i="28"/>
  <c r="C3451" i="28"/>
  <c r="D3451" i="28"/>
  <c r="E3451" i="28"/>
  <c r="F3451" i="28"/>
  <c r="C3452" i="28"/>
  <c r="D3452" i="28"/>
  <c r="E3452" i="28"/>
  <c r="F3452" i="28"/>
  <c r="C3453" i="28"/>
  <c r="D3453" i="28"/>
  <c r="E3453" i="28"/>
  <c r="F3453" i="28"/>
  <c r="G3453" i="28" s="1"/>
  <c r="C3454" i="28"/>
  <c r="D3454" i="28"/>
  <c r="E3454" i="28"/>
  <c r="F3454" i="28"/>
  <c r="C3455" i="28"/>
  <c r="D3455" i="28"/>
  <c r="E3455" i="28"/>
  <c r="F3455" i="28"/>
  <c r="C3456" i="28"/>
  <c r="D3456" i="28"/>
  <c r="E3456" i="28"/>
  <c r="F3456" i="28"/>
  <c r="C3457" i="28"/>
  <c r="D3457" i="28"/>
  <c r="E3457" i="28"/>
  <c r="F3457" i="28"/>
  <c r="C3458" i="28"/>
  <c r="D3458" i="28"/>
  <c r="E3458" i="28"/>
  <c r="F3458" i="28"/>
  <c r="C3459" i="28"/>
  <c r="D3459" i="28"/>
  <c r="E3459" i="28"/>
  <c r="F3459" i="28"/>
  <c r="C3460" i="28"/>
  <c r="D3460" i="28"/>
  <c r="E3460" i="28"/>
  <c r="F3460" i="28"/>
  <c r="C3461" i="28"/>
  <c r="D3461" i="28"/>
  <c r="E3461" i="28"/>
  <c r="F3461" i="28"/>
  <c r="C3462" i="28"/>
  <c r="D3462" i="28"/>
  <c r="E3462" i="28"/>
  <c r="F3462" i="28"/>
  <c r="C3463" i="28"/>
  <c r="D3463" i="28"/>
  <c r="E3463" i="28"/>
  <c r="F3463" i="28"/>
  <c r="C3464" i="28"/>
  <c r="D3464" i="28"/>
  <c r="E3464" i="28"/>
  <c r="F3464" i="28"/>
  <c r="C3465" i="28"/>
  <c r="D3465" i="28"/>
  <c r="E3465" i="28"/>
  <c r="F3465" i="28"/>
  <c r="C3466" i="28"/>
  <c r="D3466" i="28"/>
  <c r="E3466" i="28"/>
  <c r="F3466" i="28"/>
  <c r="C3467" i="28"/>
  <c r="D3467" i="28"/>
  <c r="E3467" i="28"/>
  <c r="F3467" i="28"/>
  <c r="G3467" i="28" s="1"/>
  <c r="C3468" i="28"/>
  <c r="D3468" i="28"/>
  <c r="E3468" i="28"/>
  <c r="F3468" i="28"/>
  <c r="C3469" i="28"/>
  <c r="D3469" i="28"/>
  <c r="E3469" i="28"/>
  <c r="F3469" i="28"/>
  <c r="C3470" i="28"/>
  <c r="D3470" i="28"/>
  <c r="E3470" i="28"/>
  <c r="F3470" i="28"/>
  <c r="C3471" i="28"/>
  <c r="D3471" i="28"/>
  <c r="E3471" i="28"/>
  <c r="F3471" i="28"/>
  <c r="C3472" i="28"/>
  <c r="D3472" i="28"/>
  <c r="E3472" i="28"/>
  <c r="F3472" i="28"/>
  <c r="C3473" i="28"/>
  <c r="D3473" i="28"/>
  <c r="E3473" i="28"/>
  <c r="F3473" i="28"/>
  <c r="C3474" i="28"/>
  <c r="D3474" i="28"/>
  <c r="E3474" i="28"/>
  <c r="F3474" i="28"/>
  <c r="C3475" i="28"/>
  <c r="D3475" i="28"/>
  <c r="E3475" i="28"/>
  <c r="F3475" i="28"/>
  <c r="C3476" i="28"/>
  <c r="D3476" i="28"/>
  <c r="E3476" i="28"/>
  <c r="F3476" i="28"/>
  <c r="C3477" i="28"/>
  <c r="D3477" i="28"/>
  <c r="E3477" i="28"/>
  <c r="F3477" i="28"/>
  <c r="G3477" i="28" s="1"/>
  <c r="C3478" i="28"/>
  <c r="D3478" i="28"/>
  <c r="E3478" i="28"/>
  <c r="F3478" i="28"/>
  <c r="C3479" i="28"/>
  <c r="D3479" i="28"/>
  <c r="E3479" i="28"/>
  <c r="F3479" i="28"/>
  <c r="C3480" i="28"/>
  <c r="D3480" i="28"/>
  <c r="E3480" i="28"/>
  <c r="F3480" i="28"/>
  <c r="C3481" i="28"/>
  <c r="D3481" i="28"/>
  <c r="E3481" i="28"/>
  <c r="F3481" i="28"/>
  <c r="C3482" i="28"/>
  <c r="D3482" i="28"/>
  <c r="E3482" i="28"/>
  <c r="F3482" i="28"/>
  <c r="C3483" i="28"/>
  <c r="D3483" i="28"/>
  <c r="E3483" i="28"/>
  <c r="F3483" i="28"/>
  <c r="C3484" i="28"/>
  <c r="D3484" i="28"/>
  <c r="E3484" i="28"/>
  <c r="F3484" i="28"/>
  <c r="C3485" i="28"/>
  <c r="D3485" i="28"/>
  <c r="E3485" i="28"/>
  <c r="F3485" i="28"/>
  <c r="C3486" i="28"/>
  <c r="D3486" i="28"/>
  <c r="E3486" i="28"/>
  <c r="F3486" i="28"/>
  <c r="C3487" i="28"/>
  <c r="D3487" i="28"/>
  <c r="E3487" i="28"/>
  <c r="F3487" i="28"/>
  <c r="C3488" i="28"/>
  <c r="D3488" i="28"/>
  <c r="E3488" i="28"/>
  <c r="F3488" i="28"/>
  <c r="C3489" i="28"/>
  <c r="D3489" i="28"/>
  <c r="E3489" i="28"/>
  <c r="F3489" i="28"/>
  <c r="C3490" i="28"/>
  <c r="D3490" i="28"/>
  <c r="E3490" i="28"/>
  <c r="F3490" i="28"/>
  <c r="C3491" i="28"/>
  <c r="D3491" i="28"/>
  <c r="E3491" i="28"/>
  <c r="F3491" i="28"/>
  <c r="C3492" i="28"/>
  <c r="D3492" i="28"/>
  <c r="E3492" i="28"/>
  <c r="F3492" i="28"/>
  <c r="C3493" i="28"/>
  <c r="D3493" i="28"/>
  <c r="E3493" i="28"/>
  <c r="F3493" i="28"/>
  <c r="C3494" i="28"/>
  <c r="D3494" i="28"/>
  <c r="E3494" i="28"/>
  <c r="F3494" i="28"/>
  <c r="C3495" i="28"/>
  <c r="D3495" i="28"/>
  <c r="E3495" i="28"/>
  <c r="F3495" i="28"/>
  <c r="C3496" i="28"/>
  <c r="D3496" i="28"/>
  <c r="E3496" i="28"/>
  <c r="F3496" i="28"/>
  <c r="C3497" i="28"/>
  <c r="D3497" i="28"/>
  <c r="E3497" i="28"/>
  <c r="F3497" i="28"/>
  <c r="C3498" i="28"/>
  <c r="D3498" i="28"/>
  <c r="E3498" i="28"/>
  <c r="F3498" i="28"/>
  <c r="C3499" i="28"/>
  <c r="D3499" i="28"/>
  <c r="E3499" i="28"/>
  <c r="F3499" i="28"/>
  <c r="C3500" i="28"/>
  <c r="D3500" i="28"/>
  <c r="E3500" i="28"/>
  <c r="F3500" i="28"/>
  <c r="C3501" i="28"/>
  <c r="D3501" i="28"/>
  <c r="E3501" i="28"/>
  <c r="F3501" i="28"/>
  <c r="C3502" i="28"/>
  <c r="D3502" i="28"/>
  <c r="E3502" i="28"/>
  <c r="F3502" i="28"/>
  <c r="C3503" i="28"/>
  <c r="D3503" i="28"/>
  <c r="E3503" i="28"/>
  <c r="F3503" i="28"/>
  <c r="C3504" i="28"/>
  <c r="D3504" i="28"/>
  <c r="E3504" i="28"/>
  <c r="F3504" i="28"/>
  <c r="C3505" i="28"/>
  <c r="D3505" i="28"/>
  <c r="E3505" i="28"/>
  <c r="F3505" i="28"/>
  <c r="C3506" i="28"/>
  <c r="D3506" i="28"/>
  <c r="E3506" i="28"/>
  <c r="F3506" i="28"/>
  <c r="C3507" i="28"/>
  <c r="D3507" i="28"/>
  <c r="E3507" i="28"/>
  <c r="F3507" i="28"/>
  <c r="C3508" i="28"/>
  <c r="D3508" i="28"/>
  <c r="E3508" i="28"/>
  <c r="F3508" i="28"/>
  <c r="C3509" i="28"/>
  <c r="D3509" i="28"/>
  <c r="E3509" i="28"/>
  <c r="F3509" i="28"/>
  <c r="C3510" i="28"/>
  <c r="D3510" i="28"/>
  <c r="E3510" i="28"/>
  <c r="F3510" i="28"/>
  <c r="C3511" i="28"/>
  <c r="D3511" i="28"/>
  <c r="E3511" i="28"/>
  <c r="F3511" i="28"/>
  <c r="C3512" i="28"/>
  <c r="D3512" i="28"/>
  <c r="E3512" i="28"/>
  <c r="F3512" i="28"/>
  <c r="C3513" i="28"/>
  <c r="D3513" i="28"/>
  <c r="E3513" i="28"/>
  <c r="F3513" i="28"/>
  <c r="C3514" i="28"/>
  <c r="D3514" i="28"/>
  <c r="E3514" i="28"/>
  <c r="F3514" i="28"/>
  <c r="C3515" i="28"/>
  <c r="D3515" i="28"/>
  <c r="E3515" i="28"/>
  <c r="F3515" i="28"/>
  <c r="C3516" i="28"/>
  <c r="D3516" i="28"/>
  <c r="E3516" i="28"/>
  <c r="F3516" i="28"/>
  <c r="C3517" i="28"/>
  <c r="D3517" i="28"/>
  <c r="E3517" i="28"/>
  <c r="F3517" i="28"/>
  <c r="C3518" i="28"/>
  <c r="D3518" i="28"/>
  <c r="E3518" i="28"/>
  <c r="F3518" i="28"/>
  <c r="C3519" i="28"/>
  <c r="D3519" i="28"/>
  <c r="E3519" i="28"/>
  <c r="F3519" i="28"/>
  <c r="C3520" i="28"/>
  <c r="D3520" i="28"/>
  <c r="E3520" i="28"/>
  <c r="F3520" i="28"/>
  <c r="C3521" i="28"/>
  <c r="D3521" i="28"/>
  <c r="E3521" i="28"/>
  <c r="F3521" i="28"/>
  <c r="C3522" i="28"/>
  <c r="D3522" i="28"/>
  <c r="E3522" i="28"/>
  <c r="F3522" i="28"/>
  <c r="C3523" i="28"/>
  <c r="D3523" i="28"/>
  <c r="E3523" i="28"/>
  <c r="F3523" i="28"/>
  <c r="C3524" i="28"/>
  <c r="D3524" i="28"/>
  <c r="E3524" i="28"/>
  <c r="F3524" i="28"/>
  <c r="C3525" i="28"/>
  <c r="D3525" i="28"/>
  <c r="E3525" i="28"/>
  <c r="F3525" i="28"/>
  <c r="C3526" i="28"/>
  <c r="D3526" i="28"/>
  <c r="E3526" i="28"/>
  <c r="F3526" i="28"/>
  <c r="C3527" i="28"/>
  <c r="D3527" i="28"/>
  <c r="E3527" i="28"/>
  <c r="F3527" i="28"/>
  <c r="C3528" i="28"/>
  <c r="D3528" i="28"/>
  <c r="E3528" i="28"/>
  <c r="F3528" i="28"/>
  <c r="C3529" i="28"/>
  <c r="D3529" i="28"/>
  <c r="E3529" i="28"/>
  <c r="F3529" i="28"/>
  <c r="C3530" i="28"/>
  <c r="D3530" i="28"/>
  <c r="E3530" i="28"/>
  <c r="F3530" i="28"/>
  <c r="C3531" i="28"/>
  <c r="D3531" i="28"/>
  <c r="E3531" i="28"/>
  <c r="F3531" i="28"/>
  <c r="C3532" i="28"/>
  <c r="D3532" i="28"/>
  <c r="E3532" i="28"/>
  <c r="F3532" i="28"/>
  <c r="C3533" i="28"/>
  <c r="D3533" i="28"/>
  <c r="E3533" i="28"/>
  <c r="F3533" i="28"/>
  <c r="C3534" i="28"/>
  <c r="D3534" i="28"/>
  <c r="E3534" i="28"/>
  <c r="F3534" i="28"/>
  <c r="C3535" i="28"/>
  <c r="D3535" i="28"/>
  <c r="E3535" i="28"/>
  <c r="F3535" i="28"/>
  <c r="C3536" i="28"/>
  <c r="D3536" i="28"/>
  <c r="E3536" i="28"/>
  <c r="F3536" i="28"/>
  <c r="C3537" i="28"/>
  <c r="D3537" i="28"/>
  <c r="E3537" i="28"/>
  <c r="F3537" i="28"/>
  <c r="C3538" i="28"/>
  <c r="D3538" i="28"/>
  <c r="E3538" i="28"/>
  <c r="F3538" i="28"/>
  <c r="C3539" i="28"/>
  <c r="D3539" i="28"/>
  <c r="E3539" i="28"/>
  <c r="F3539" i="28"/>
  <c r="C3540" i="28"/>
  <c r="D3540" i="28"/>
  <c r="E3540" i="28"/>
  <c r="F3540" i="28"/>
  <c r="C3541" i="28"/>
  <c r="D3541" i="28"/>
  <c r="E3541" i="28"/>
  <c r="F3541" i="28"/>
  <c r="C3542" i="28"/>
  <c r="D3542" i="28"/>
  <c r="E3542" i="28"/>
  <c r="F3542" i="28"/>
  <c r="C3543" i="28"/>
  <c r="D3543" i="28"/>
  <c r="E3543" i="28"/>
  <c r="F3543" i="28"/>
  <c r="C3544" i="28"/>
  <c r="D3544" i="28"/>
  <c r="E3544" i="28"/>
  <c r="F3544" i="28"/>
  <c r="C3545" i="28"/>
  <c r="D3545" i="28"/>
  <c r="E3545" i="28"/>
  <c r="F3545" i="28"/>
  <c r="C3546" i="28"/>
  <c r="D3546" i="28"/>
  <c r="E3546" i="28"/>
  <c r="F3546" i="28"/>
  <c r="C3547" i="28"/>
  <c r="D3547" i="28"/>
  <c r="E3547" i="28"/>
  <c r="F3547" i="28"/>
  <c r="C3548" i="28"/>
  <c r="D3548" i="28"/>
  <c r="E3548" i="28"/>
  <c r="F3548" i="28"/>
  <c r="C3549" i="28"/>
  <c r="D3549" i="28"/>
  <c r="E3549" i="28"/>
  <c r="F3549" i="28"/>
  <c r="C3550" i="28"/>
  <c r="D3550" i="28"/>
  <c r="E3550" i="28"/>
  <c r="F3550" i="28"/>
  <c r="C3551" i="28"/>
  <c r="D3551" i="28"/>
  <c r="E3551" i="28"/>
  <c r="F3551" i="28"/>
  <c r="C3552" i="28"/>
  <c r="D3552" i="28"/>
  <c r="E3552" i="28"/>
  <c r="F3552" i="28"/>
  <c r="C3553" i="28"/>
  <c r="D3553" i="28"/>
  <c r="E3553" i="28"/>
  <c r="F3553" i="28"/>
  <c r="C3554" i="28"/>
  <c r="D3554" i="28"/>
  <c r="E3554" i="28"/>
  <c r="F3554" i="28"/>
  <c r="C3555" i="28"/>
  <c r="D3555" i="28"/>
  <c r="E3555" i="28"/>
  <c r="F3555" i="28"/>
  <c r="C3556" i="28"/>
  <c r="D3556" i="28"/>
  <c r="E3556" i="28"/>
  <c r="F3556" i="28"/>
  <c r="C3557" i="28"/>
  <c r="D3557" i="28"/>
  <c r="E3557" i="28"/>
  <c r="F3557" i="28"/>
  <c r="C3558" i="28"/>
  <c r="D3558" i="28"/>
  <c r="E3558" i="28"/>
  <c r="F3558" i="28"/>
  <c r="C3559" i="28"/>
  <c r="D3559" i="28"/>
  <c r="E3559" i="28"/>
  <c r="F3559" i="28"/>
  <c r="C3560" i="28"/>
  <c r="D3560" i="28"/>
  <c r="E3560" i="28"/>
  <c r="F3560" i="28"/>
  <c r="C3561" i="28"/>
  <c r="D3561" i="28"/>
  <c r="E3561" i="28"/>
  <c r="F3561" i="28"/>
  <c r="C3562" i="28"/>
  <c r="D3562" i="28"/>
  <c r="E3562" i="28"/>
  <c r="F3562" i="28"/>
  <c r="C3563" i="28"/>
  <c r="D3563" i="28"/>
  <c r="E3563" i="28"/>
  <c r="F3563" i="28"/>
  <c r="C3564" i="28"/>
  <c r="D3564" i="28"/>
  <c r="E3564" i="28"/>
  <c r="F3564" i="28"/>
  <c r="C3565" i="28"/>
  <c r="D3565" i="28"/>
  <c r="E3565" i="28"/>
  <c r="F3565" i="28"/>
  <c r="C3566" i="28"/>
  <c r="D3566" i="28"/>
  <c r="E3566" i="28"/>
  <c r="F3566" i="28"/>
  <c r="C3567" i="28"/>
  <c r="D3567" i="28"/>
  <c r="E3567" i="28"/>
  <c r="F3567" i="28"/>
  <c r="C3568" i="28"/>
  <c r="D3568" i="28"/>
  <c r="E3568" i="28"/>
  <c r="F3568" i="28"/>
  <c r="C3569" i="28"/>
  <c r="D3569" i="28"/>
  <c r="E3569" i="28"/>
  <c r="F3569" i="28"/>
  <c r="C3570" i="28"/>
  <c r="D3570" i="28"/>
  <c r="E3570" i="28"/>
  <c r="F3570" i="28"/>
  <c r="C3571" i="28"/>
  <c r="D3571" i="28"/>
  <c r="E3571" i="28"/>
  <c r="F3571" i="28"/>
  <c r="C3572" i="28"/>
  <c r="D3572" i="28"/>
  <c r="E3572" i="28"/>
  <c r="F3572" i="28"/>
  <c r="C3573" i="28"/>
  <c r="D3573" i="28"/>
  <c r="E3573" i="28"/>
  <c r="F3573" i="28"/>
  <c r="C3574" i="28"/>
  <c r="D3574" i="28"/>
  <c r="E3574" i="28"/>
  <c r="F3574" i="28"/>
  <c r="C3575" i="28"/>
  <c r="D3575" i="28"/>
  <c r="E3575" i="28"/>
  <c r="F3575" i="28"/>
  <c r="C3576" i="28"/>
  <c r="D3576" i="28"/>
  <c r="E3576" i="28"/>
  <c r="F3576" i="28"/>
  <c r="C3577" i="28"/>
  <c r="D3577" i="28"/>
  <c r="E3577" i="28"/>
  <c r="F3577" i="28"/>
  <c r="C3578" i="28"/>
  <c r="D3578" i="28"/>
  <c r="E3578" i="28"/>
  <c r="F3578" i="28"/>
  <c r="C3579" i="28"/>
  <c r="D3579" i="28"/>
  <c r="E3579" i="28"/>
  <c r="F3579" i="28"/>
  <c r="C3580" i="28"/>
  <c r="D3580" i="28"/>
  <c r="E3580" i="28"/>
  <c r="F3580" i="28"/>
  <c r="C3581" i="28"/>
  <c r="D3581" i="28"/>
  <c r="E3581" i="28"/>
  <c r="F3581" i="28"/>
  <c r="C3582" i="28"/>
  <c r="D3582" i="28"/>
  <c r="E3582" i="28"/>
  <c r="F3582" i="28"/>
  <c r="C3583" i="28"/>
  <c r="D3583" i="28"/>
  <c r="E3583" i="28"/>
  <c r="F3583" i="28"/>
  <c r="C3584" i="28"/>
  <c r="D3584" i="28"/>
  <c r="E3584" i="28"/>
  <c r="F3584" i="28"/>
  <c r="C3585" i="28"/>
  <c r="D3585" i="28"/>
  <c r="E3585" i="28"/>
  <c r="F3585" i="28"/>
  <c r="C3586" i="28"/>
  <c r="D3586" i="28"/>
  <c r="E3586" i="28"/>
  <c r="F3586" i="28"/>
  <c r="C3587" i="28"/>
  <c r="D3587" i="28"/>
  <c r="E3587" i="28"/>
  <c r="F3587" i="28"/>
  <c r="C3588" i="28"/>
  <c r="D3588" i="28"/>
  <c r="E3588" i="28"/>
  <c r="F3588" i="28"/>
  <c r="C3589" i="28"/>
  <c r="D3589" i="28"/>
  <c r="E3589" i="28"/>
  <c r="F3589" i="28"/>
  <c r="C3590" i="28"/>
  <c r="D3590" i="28"/>
  <c r="E3590" i="28"/>
  <c r="F3590" i="28"/>
  <c r="C3591" i="28"/>
  <c r="D3591" i="28"/>
  <c r="E3591" i="28"/>
  <c r="F3591" i="28"/>
  <c r="C3592" i="28"/>
  <c r="D3592" i="28"/>
  <c r="E3592" i="28"/>
  <c r="F3592" i="28"/>
  <c r="C3593" i="28"/>
  <c r="D3593" i="28"/>
  <c r="E3593" i="28"/>
  <c r="F3593" i="28"/>
  <c r="C3594" i="28"/>
  <c r="D3594" i="28"/>
  <c r="E3594" i="28"/>
  <c r="F3594" i="28"/>
  <c r="C3595" i="28"/>
  <c r="D3595" i="28"/>
  <c r="E3595" i="28"/>
  <c r="F3595" i="28"/>
  <c r="C3596" i="28"/>
  <c r="D3596" i="28"/>
  <c r="E3596" i="28"/>
  <c r="F3596" i="28"/>
  <c r="C3597" i="28"/>
  <c r="D3597" i="28"/>
  <c r="E3597" i="28"/>
  <c r="F3597" i="28"/>
  <c r="C3598" i="28"/>
  <c r="D3598" i="28"/>
  <c r="E3598" i="28"/>
  <c r="F3598" i="28"/>
  <c r="C3599" i="28"/>
  <c r="D3599" i="28"/>
  <c r="E3599" i="28"/>
  <c r="F3599" i="28"/>
  <c r="C3600" i="28"/>
  <c r="D3600" i="28"/>
  <c r="E3600" i="28"/>
  <c r="F3600" i="28"/>
  <c r="C3601" i="28"/>
  <c r="D3601" i="28"/>
  <c r="E3601" i="28"/>
  <c r="F3601" i="28"/>
  <c r="C3602" i="28"/>
  <c r="D3602" i="28"/>
  <c r="E3602" i="28"/>
  <c r="F3602" i="28"/>
  <c r="C3603" i="28"/>
  <c r="D3603" i="28"/>
  <c r="E3603" i="28"/>
  <c r="F3603" i="28"/>
  <c r="C3604" i="28"/>
  <c r="D3604" i="28"/>
  <c r="E3604" i="28"/>
  <c r="F3604" i="28"/>
  <c r="C3605" i="28"/>
  <c r="D3605" i="28"/>
  <c r="E3605" i="28"/>
  <c r="F3605" i="28"/>
  <c r="C3606" i="28"/>
  <c r="D3606" i="28"/>
  <c r="E3606" i="28"/>
  <c r="F3606" i="28"/>
  <c r="C3607" i="28"/>
  <c r="D3607" i="28"/>
  <c r="E3607" i="28"/>
  <c r="F3607" i="28"/>
  <c r="C3608" i="28"/>
  <c r="D3608" i="28"/>
  <c r="E3608" i="28"/>
  <c r="F3608" i="28"/>
  <c r="C3609" i="28"/>
  <c r="D3609" i="28"/>
  <c r="E3609" i="28"/>
  <c r="F3609" i="28"/>
  <c r="C3610" i="28"/>
  <c r="D3610" i="28"/>
  <c r="E3610" i="28"/>
  <c r="F3610" i="28"/>
  <c r="C3611" i="28"/>
  <c r="D3611" i="28"/>
  <c r="E3611" i="28"/>
  <c r="F3611" i="28"/>
  <c r="C3612" i="28"/>
  <c r="D3612" i="28"/>
  <c r="E3612" i="28"/>
  <c r="F3612" i="28"/>
  <c r="C3613" i="28"/>
  <c r="D3613" i="28"/>
  <c r="E3613" i="28"/>
  <c r="F3613" i="28"/>
  <c r="C3614" i="28"/>
  <c r="D3614" i="28"/>
  <c r="E3614" i="28"/>
  <c r="F3614" i="28"/>
  <c r="C3615" i="28"/>
  <c r="D3615" i="28"/>
  <c r="E3615" i="28"/>
  <c r="F3615" i="28"/>
  <c r="C3616" i="28"/>
  <c r="D3616" i="28"/>
  <c r="E3616" i="28"/>
  <c r="F3616" i="28"/>
  <c r="C3617" i="28"/>
  <c r="D3617" i="28"/>
  <c r="E3617" i="28"/>
  <c r="F3617" i="28"/>
  <c r="C3618" i="28"/>
  <c r="D3618" i="28"/>
  <c r="E3618" i="28"/>
  <c r="F3618" i="28"/>
  <c r="C3619" i="28"/>
  <c r="D3619" i="28"/>
  <c r="E3619" i="28"/>
  <c r="F3619" i="28"/>
  <c r="C3620" i="28"/>
  <c r="D3620" i="28"/>
  <c r="E3620" i="28"/>
  <c r="F3620" i="28"/>
  <c r="C3621" i="28"/>
  <c r="D3621" i="28"/>
  <c r="E3621" i="28"/>
  <c r="F3621" i="28"/>
  <c r="C3622" i="28"/>
  <c r="D3622" i="28"/>
  <c r="E3622" i="28"/>
  <c r="F3622" i="28"/>
  <c r="C3623" i="28"/>
  <c r="D3623" i="28"/>
  <c r="E3623" i="28"/>
  <c r="F3623" i="28"/>
  <c r="C3624" i="28"/>
  <c r="D3624" i="28"/>
  <c r="E3624" i="28"/>
  <c r="F3624" i="28"/>
  <c r="C3625" i="28"/>
  <c r="D3625" i="28"/>
  <c r="E3625" i="28"/>
  <c r="F3625" i="28"/>
  <c r="C3626" i="28"/>
  <c r="D3626" i="28"/>
  <c r="E3626" i="28"/>
  <c r="F3626" i="28"/>
  <c r="C3627" i="28"/>
  <c r="D3627" i="28"/>
  <c r="E3627" i="28"/>
  <c r="F3627" i="28"/>
  <c r="C3628" i="28"/>
  <c r="D3628" i="28"/>
  <c r="E3628" i="28"/>
  <c r="F3628" i="28"/>
  <c r="C3629" i="28"/>
  <c r="D3629" i="28"/>
  <c r="E3629" i="28"/>
  <c r="F3629" i="28"/>
  <c r="C3630" i="28"/>
  <c r="D3630" i="28"/>
  <c r="E3630" i="28"/>
  <c r="F3630" i="28"/>
  <c r="C3631" i="28"/>
  <c r="D3631" i="28"/>
  <c r="E3631" i="28"/>
  <c r="F3631" i="28"/>
  <c r="C3632" i="28"/>
  <c r="D3632" i="28"/>
  <c r="E3632" i="28"/>
  <c r="F3632" i="28"/>
  <c r="C3633" i="28"/>
  <c r="D3633" i="28"/>
  <c r="E3633" i="28"/>
  <c r="F3633" i="28"/>
  <c r="C3634" i="28"/>
  <c r="D3634" i="28"/>
  <c r="E3634" i="28"/>
  <c r="F3634" i="28"/>
  <c r="C3635" i="28"/>
  <c r="D3635" i="28"/>
  <c r="E3635" i="28"/>
  <c r="F3635" i="28"/>
  <c r="C3636" i="28"/>
  <c r="D3636" i="28"/>
  <c r="E3636" i="28"/>
  <c r="F3636" i="28"/>
  <c r="C3637" i="28"/>
  <c r="D3637" i="28"/>
  <c r="E3637" i="28"/>
  <c r="F3637" i="28"/>
  <c r="C3638" i="28"/>
  <c r="D3638" i="28"/>
  <c r="E3638" i="28"/>
  <c r="F3638" i="28"/>
  <c r="C3639" i="28"/>
  <c r="D3639" i="28"/>
  <c r="E3639" i="28"/>
  <c r="F3639" i="28"/>
  <c r="C3640" i="28"/>
  <c r="D3640" i="28"/>
  <c r="E3640" i="28"/>
  <c r="F3640" i="28"/>
  <c r="C3641" i="28"/>
  <c r="D3641" i="28"/>
  <c r="E3641" i="28"/>
  <c r="F3641" i="28"/>
  <c r="C3642" i="28"/>
  <c r="D3642" i="28"/>
  <c r="E3642" i="28"/>
  <c r="F3642" i="28"/>
  <c r="G3642" i="28" s="1"/>
  <c r="C3643" i="28"/>
  <c r="D3643" i="28"/>
  <c r="E3643" i="28"/>
  <c r="F3643" i="28"/>
  <c r="C3644" i="28"/>
  <c r="D3644" i="28"/>
  <c r="E3644" i="28"/>
  <c r="F3644" i="28"/>
  <c r="C3645" i="28"/>
  <c r="D3645" i="28"/>
  <c r="E3645" i="28"/>
  <c r="F3645" i="28"/>
  <c r="C3646" i="28"/>
  <c r="D3646" i="28"/>
  <c r="E3646" i="28"/>
  <c r="F3646" i="28"/>
  <c r="C3647" i="28"/>
  <c r="D3647" i="28"/>
  <c r="E3647" i="28"/>
  <c r="F3647" i="28"/>
  <c r="C3648" i="28"/>
  <c r="D3648" i="28"/>
  <c r="E3648" i="28"/>
  <c r="F3648" i="28"/>
  <c r="C3649" i="28"/>
  <c r="D3649" i="28"/>
  <c r="E3649" i="28"/>
  <c r="F3649" i="28"/>
  <c r="C3650" i="28"/>
  <c r="D3650" i="28"/>
  <c r="E3650" i="28"/>
  <c r="F3650" i="28"/>
  <c r="C3651" i="28"/>
  <c r="D3651" i="28"/>
  <c r="E3651" i="28"/>
  <c r="F3651" i="28"/>
  <c r="C3652" i="28"/>
  <c r="D3652" i="28"/>
  <c r="E3652" i="28"/>
  <c r="F3652" i="28"/>
  <c r="C3653" i="28"/>
  <c r="D3653" i="28"/>
  <c r="E3653" i="28"/>
  <c r="F3653" i="28"/>
  <c r="C3654" i="28"/>
  <c r="D3654" i="28"/>
  <c r="E3654" i="28"/>
  <c r="F3654" i="28"/>
  <c r="C3655" i="28"/>
  <c r="D3655" i="28"/>
  <c r="E3655" i="28"/>
  <c r="F3655" i="28"/>
  <c r="C3656" i="28"/>
  <c r="D3656" i="28"/>
  <c r="E3656" i="28"/>
  <c r="F3656" i="28"/>
  <c r="C3657" i="28"/>
  <c r="D3657" i="28"/>
  <c r="E3657" i="28"/>
  <c r="F3657" i="28"/>
  <c r="C3658" i="28"/>
  <c r="D3658" i="28"/>
  <c r="E3658" i="28"/>
  <c r="F3658" i="28"/>
  <c r="C3659" i="28"/>
  <c r="D3659" i="28"/>
  <c r="E3659" i="28"/>
  <c r="F3659" i="28"/>
  <c r="C3660" i="28"/>
  <c r="D3660" i="28"/>
  <c r="E3660" i="28"/>
  <c r="F3660" i="28"/>
  <c r="C3661" i="28"/>
  <c r="D3661" i="28"/>
  <c r="E3661" i="28"/>
  <c r="F3661" i="28"/>
  <c r="C3662" i="28"/>
  <c r="D3662" i="28"/>
  <c r="E3662" i="28"/>
  <c r="F3662" i="28"/>
  <c r="C3663" i="28"/>
  <c r="D3663" i="28"/>
  <c r="E3663" i="28"/>
  <c r="F3663" i="28"/>
  <c r="C3664" i="28"/>
  <c r="D3664" i="28"/>
  <c r="E3664" i="28"/>
  <c r="F3664" i="28"/>
  <c r="C3665" i="28"/>
  <c r="D3665" i="28"/>
  <c r="E3665" i="28"/>
  <c r="F3665" i="28"/>
  <c r="C3666" i="28"/>
  <c r="D3666" i="28"/>
  <c r="E3666" i="28"/>
  <c r="F3666" i="28"/>
  <c r="C3667" i="28"/>
  <c r="D3667" i="28"/>
  <c r="E3667" i="28"/>
  <c r="F3667" i="28"/>
  <c r="G3667" i="28" s="1"/>
  <c r="C3668" i="28"/>
  <c r="D3668" i="28"/>
  <c r="E3668" i="28"/>
  <c r="F3668" i="28"/>
  <c r="C3669" i="28"/>
  <c r="D3669" i="28"/>
  <c r="E3669" i="28"/>
  <c r="F3669" i="28"/>
  <c r="C3670" i="28"/>
  <c r="D3670" i="28"/>
  <c r="E3670" i="28"/>
  <c r="F3670" i="28"/>
  <c r="C3671" i="28"/>
  <c r="D3671" i="28"/>
  <c r="E3671" i="28"/>
  <c r="F3671" i="28"/>
  <c r="C3672" i="28"/>
  <c r="D3672" i="28"/>
  <c r="E3672" i="28"/>
  <c r="F3672" i="28"/>
  <c r="C3673" i="28"/>
  <c r="D3673" i="28"/>
  <c r="E3673" i="28"/>
  <c r="F3673" i="28"/>
  <c r="C3674" i="28"/>
  <c r="D3674" i="28"/>
  <c r="E3674" i="28"/>
  <c r="F3674" i="28"/>
  <c r="C3675" i="28"/>
  <c r="D3675" i="28"/>
  <c r="E3675" i="28"/>
  <c r="F3675" i="28"/>
  <c r="C3676" i="28"/>
  <c r="D3676" i="28"/>
  <c r="E3676" i="28"/>
  <c r="F3676" i="28"/>
  <c r="C3677" i="28"/>
  <c r="D3677" i="28"/>
  <c r="E3677" i="28"/>
  <c r="F3677" i="28"/>
  <c r="C3678" i="28"/>
  <c r="D3678" i="28"/>
  <c r="E3678" i="28"/>
  <c r="F3678" i="28"/>
  <c r="C3679" i="28"/>
  <c r="D3679" i="28"/>
  <c r="E3679" i="28"/>
  <c r="F3679" i="28"/>
  <c r="C3680" i="28"/>
  <c r="D3680" i="28"/>
  <c r="E3680" i="28"/>
  <c r="F3680" i="28"/>
  <c r="C3681" i="28"/>
  <c r="D3681" i="28"/>
  <c r="E3681" i="28"/>
  <c r="F3681" i="28"/>
  <c r="C3682" i="28"/>
  <c r="D3682" i="28"/>
  <c r="E3682" i="28"/>
  <c r="F3682" i="28"/>
  <c r="C3683" i="28"/>
  <c r="D3683" i="28"/>
  <c r="E3683" i="28"/>
  <c r="F3683" i="28"/>
  <c r="C3684" i="28"/>
  <c r="D3684" i="28"/>
  <c r="E3684" i="28"/>
  <c r="F3684" i="28"/>
  <c r="C3685" i="28"/>
  <c r="D3685" i="28"/>
  <c r="E3685" i="28"/>
  <c r="F3685" i="28"/>
  <c r="C3686" i="28"/>
  <c r="D3686" i="28"/>
  <c r="E3686" i="28"/>
  <c r="F3686" i="28"/>
  <c r="C3687" i="28"/>
  <c r="D3687" i="28"/>
  <c r="E3687" i="28"/>
  <c r="F3687" i="28"/>
  <c r="C3688" i="28"/>
  <c r="D3688" i="28"/>
  <c r="E3688" i="28"/>
  <c r="F3688" i="28"/>
  <c r="C3689" i="28"/>
  <c r="D3689" i="28"/>
  <c r="E3689" i="28"/>
  <c r="F3689" i="28"/>
  <c r="C3690" i="28"/>
  <c r="D3690" i="28"/>
  <c r="E3690" i="28"/>
  <c r="F3690" i="28"/>
  <c r="C3691" i="28"/>
  <c r="D3691" i="28"/>
  <c r="E3691" i="28"/>
  <c r="F3691" i="28"/>
  <c r="C3692" i="28"/>
  <c r="D3692" i="28"/>
  <c r="E3692" i="28"/>
  <c r="F3692" i="28"/>
  <c r="C3693" i="28"/>
  <c r="D3693" i="28"/>
  <c r="E3693" i="28"/>
  <c r="F3693" i="28"/>
  <c r="C3694" i="28"/>
  <c r="D3694" i="28"/>
  <c r="E3694" i="28"/>
  <c r="F3694" i="28"/>
  <c r="C3695" i="28"/>
  <c r="D3695" i="28"/>
  <c r="E3695" i="28"/>
  <c r="F3695" i="28"/>
  <c r="C3696" i="28"/>
  <c r="D3696" i="28"/>
  <c r="E3696" i="28"/>
  <c r="F3696" i="28"/>
  <c r="C3697" i="28"/>
  <c r="D3697" i="28"/>
  <c r="E3697" i="28"/>
  <c r="F3697" i="28"/>
  <c r="C3698" i="28"/>
  <c r="D3698" i="28"/>
  <c r="E3698" i="28"/>
  <c r="F3698" i="28"/>
  <c r="C3699" i="28"/>
  <c r="D3699" i="28"/>
  <c r="E3699" i="28"/>
  <c r="F3699" i="28"/>
  <c r="C3700" i="28"/>
  <c r="D3700" i="28"/>
  <c r="E3700" i="28"/>
  <c r="F3700" i="28"/>
  <c r="C3701" i="28"/>
  <c r="D3701" i="28"/>
  <c r="E3701" i="28"/>
  <c r="F3701" i="28"/>
  <c r="C3702" i="28"/>
  <c r="D3702" i="28"/>
  <c r="E3702" i="28"/>
  <c r="F3702" i="28"/>
  <c r="C3703" i="28"/>
  <c r="D3703" i="28"/>
  <c r="E3703" i="28"/>
  <c r="F3703" i="28"/>
  <c r="C3704" i="28"/>
  <c r="D3704" i="28"/>
  <c r="E3704" i="28"/>
  <c r="F3704" i="28"/>
  <c r="C3705" i="28"/>
  <c r="D3705" i="28"/>
  <c r="E3705" i="28"/>
  <c r="F3705" i="28"/>
  <c r="C3706" i="28"/>
  <c r="D3706" i="28"/>
  <c r="E3706" i="28"/>
  <c r="F3706" i="28"/>
  <c r="C3707" i="28"/>
  <c r="D3707" i="28"/>
  <c r="E3707" i="28"/>
  <c r="F3707" i="28"/>
  <c r="C3708" i="28"/>
  <c r="D3708" i="28"/>
  <c r="E3708" i="28"/>
  <c r="F3708" i="28"/>
  <c r="C3709" i="28"/>
  <c r="D3709" i="28"/>
  <c r="E3709" i="28"/>
  <c r="F3709" i="28"/>
  <c r="C3710" i="28"/>
  <c r="D3710" i="28"/>
  <c r="E3710" i="28"/>
  <c r="F3710" i="28"/>
  <c r="C3711" i="28"/>
  <c r="D3711" i="28"/>
  <c r="E3711" i="28"/>
  <c r="F3711" i="28"/>
  <c r="C3712" i="28"/>
  <c r="D3712" i="28"/>
  <c r="E3712" i="28"/>
  <c r="F3712" i="28"/>
  <c r="C3713" i="28"/>
  <c r="D3713" i="28"/>
  <c r="E3713" i="28"/>
  <c r="F3713" i="28"/>
  <c r="G3713" i="28" s="1"/>
  <c r="C3714" i="28"/>
  <c r="D3714" i="28"/>
  <c r="E3714" i="28"/>
  <c r="F3714" i="28"/>
  <c r="C3715" i="28"/>
  <c r="D3715" i="28"/>
  <c r="E3715" i="28"/>
  <c r="F3715" i="28"/>
  <c r="C3716" i="28"/>
  <c r="D3716" i="28"/>
  <c r="E3716" i="28"/>
  <c r="F3716" i="28"/>
  <c r="C3717" i="28"/>
  <c r="D3717" i="28"/>
  <c r="E3717" i="28"/>
  <c r="F3717" i="28"/>
  <c r="C3718" i="28"/>
  <c r="D3718" i="28"/>
  <c r="E3718" i="28"/>
  <c r="F3718" i="28"/>
  <c r="C3719" i="28"/>
  <c r="D3719" i="28"/>
  <c r="E3719" i="28"/>
  <c r="F3719" i="28"/>
  <c r="C3720" i="28"/>
  <c r="D3720" i="28"/>
  <c r="E3720" i="28"/>
  <c r="F3720" i="28"/>
  <c r="C3721" i="28"/>
  <c r="D3721" i="28"/>
  <c r="E3721" i="28"/>
  <c r="F3721" i="28"/>
  <c r="C3722" i="28"/>
  <c r="D3722" i="28"/>
  <c r="E3722" i="28"/>
  <c r="F3722" i="28"/>
  <c r="C3723" i="28"/>
  <c r="D3723" i="28"/>
  <c r="E3723" i="28"/>
  <c r="F3723" i="28"/>
  <c r="C3724" i="28"/>
  <c r="D3724" i="28"/>
  <c r="E3724" i="28"/>
  <c r="F3724" i="28"/>
  <c r="C3725" i="28"/>
  <c r="D3725" i="28"/>
  <c r="E3725" i="28"/>
  <c r="F3725" i="28"/>
  <c r="C3726" i="28"/>
  <c r="D3726" i="28"/>
  <c r="E3726" i="28"/>
  <c r="F3726" i="28"/>
  <c r="G3726" i="28" s="1"/>
  <c r="C3727" i="28"/>
  <c r="D3727" i="28"/>
  <c r="E3727" i="28"/>
  <c r="F3727" i="28"/>
  <c r="C3728" i="28"/>
  <c r="D3728" i="28"/>
  <c r="E3728" i="28"/>
  <c r="F3728" i="28"/>
  <c r="C3729" i="28"/>
  <c r="D3729" i="28"/>
  <c r="E3729" i="28"/>
  <c r="F3729" i="28"/>
  <c r="C3730" i="28"/>
  <c r="D3730" i="28"/>
  <c r="E3730" i="28"/>
  <c r="F3730" i="28"/>
  <c r="C3731" i="28"/>
  <c r="D3731" i="28"/>
  <c r="E3731" i="28"/>
  <c r="F3731" i="28"/>
  <c r="C3732" i="28"/>
  <c r="D3732" i="28"/>
  <c r="E3732" i="28"/>
  <c r="F3732" i="28"/>
  <c r="C3733" i="28"/>
  <c r="D3733" i="28"/>
  <c r="E3733" i="28"/>
  <c r="F3733" i="28"/>
  <c r="G3733" i="28" s="1"/>
  <c r="C3734" i="28"/>
  <c r="D3734" i="28"/>
  <c r="E3734" i="28"/>
  <c r="F3734" i="28"/>
  <c r="C3735" i="28"/>
  <c r="D3735" i="28"/>
  <c r="E3735" i="28"/>
  <c r="F3735" i="28"/>
  <c r="C3736" i="28"/>
  <c r="D3736" i="28"/>
  <c r="E3736" i="28"/>
  <c r="F3736" i="28"/>
  <c r="C3737" i="28"/>
  <c r="D3737" i="28"/>
  <c r="E3737" i="28"/>
  <c r="F3737" i="28"/>
  <c r="C3738" i="28"/>
  <c r="D3738" i="28"/>
  <c r="E3738" i="28"/>
  <c r="F3738" i="28"/>
  <c r="C3739" i="28"/>
  <c r="D3739" i="28"/>
  <c r="E3739" i="28"/>
  <c r="F3739" i="28"/>
  <c r="C3740" i="28"/>
  <c r="D3740" i="28"/>
  <c r="E3740" i="28"/>
  <c r="F3740" i="28"/>
  <c r="C3741" i="28"/>
  <c r="D3741" i="28"/>
  <c r="E3741" i="28"/>
  <c r="F3741" i="28"/>
  <c r="C3742" i="28"/>
  <c r="D3742" i="28"/>
  <c r="E3742" i="28"/>
  <c r="F3742" i="28"/>
  <c r="C3743" i="28"/>
  <c r="D3743" i="28"/>
  <c r="E3743" i="28"/>
  <c r="F3743" i="28"/>
  <c r="C3744" i="28"/>
  <c r="D3744" i="28"/>
  <c r="E3744" i="28"/>
  <c r="F3744" i="28"/>
  <c r="C3745" i="28"/>
  <c r="D3745" i="28"/>
  <c r="E3745" i="28"/>
  <c r="F3745" i="28"/>
  <c r="C3746" i="28"/>
  <c r="D3746" i="28"/>
  <c r="E3746" i="28"/>
  <c r="F3746" i="28"/>
  <c r="C3747" i="28"/>
  <c r="D3747" i="28"/>
  <c r="E3747" i="28"/>
  <c r="F3747" i="28"/>
  <c r="C3748" i="28"/>
  <c r="D3748" i="28"/>
  <c r="E3748" i="28"/>
  <c r="F3748" i="28"/>
  <c r="C3749" i="28"/>
  <c r="D3749" i="28"/>
  <c r="E3749" i="28"/>
  <c r="F3749" i="28"/>
  <c r="C3750" i="28"/>
  <c r="D3750" i="28"/>
  <c r="E3750" i="28"/>
  <c r="F3750" i="28"/>
  <c r="C3751" i="28"/>
  <c r="D3751" i="28"/>
  <c r="E3751" i="28"/>
  <c r="F3751" i="28"/>
  <c r="C3752" i="28"/>
  <c r="D3752" i="28"/>
  <c r="E3752" i="28"/>
  <c r="F3752" i="28"/>
  <c r="C3753" i="28"/>
  <c r="D3753" i="28"/>
  <c r="E3753" i="28"/>
  <c r="F3753" i="28"/>
  <c r="C3754" i="28"/>
  <c r="D3754" i="28"/>
  <c r="E3754" i="28"/>
  <c r="F3754" i="28"/>
  <c r="C3755" i="28"/>
  <c r="D3755" i="28"/>
  <c r="E3755" i="28"/>
  <c r="F3755" i="28"/>
  <c r="C3756" i="28"/>
  <c r="D3756" i="28"/>
  <c r="E3756" i="28"/>
  <c r="F3756" i="28"/>
  <c r="C3757" i="28"/>
  <c r="D3757" i="28"/>
  <c r="E3757" i="28"/>
  <c r="F3757" i="28"/>
  <c r="C3758" i="28"/>
  <c r="D3758" i="28"/>
  <c r="E3758" i="28"/>
  <c r="F3758" i="28"/>
  <c r="C3759" i="28"/>
  <c r="D3759" i="28"/>
  <c r="E3759" i="28"/>
  <c r="F3759" i="28"/>
  <c r="C3760" i="28"/>
  <c r="D3760" i="28"/>
  <c r="E3760" i="28"/>
  <c r="F3760" i="28"/>
  <c r="C3761" i="28"/>
  <c r="D3761" i="28"/>
  <c r="E3761" i="28"/>
  <c r="F3761" i="28"/>
  <c r="G3761" i="28"/>
  <c r="C3762" i="28"/>
  <c r="D3762" i="28"/>
  <c r="E3762" i="28"/>
  <c r="F3762" i="28"/>
  <c r="C3763" i="28"/>
  <c r="D3763" i="28"/>
  <c r="E3763" i="28"/>
  <c r="F3763" i="28"/>
  <c r="C3764" i="28"/>
  <c r="D3764" i="28"/>
  <c r="E3764" i="28"/>
  <c r="F3764" i="28"/>
  <c r="C3765" i="28"/>
  <c r="D3765" i="28"/>
  <c r="E3765" i="28"/>
  <c r="F3765" i="28"/>
  <c r="C3766" i="28"/>
  <c r="D3766" i="28"/>
  <c r="E3766" i="28"/>
  <c r="F3766" i="28"/>
  <c r="C3767" i="28"/>
  <c r="D3767" i="28"/>
  <c r="E3767" i="28"/>
  <c r="F3767" i="28"/>
  <c r="C3768" i="28"/>
  <c r="D3768" i="28"/>
  <c r="E3768" i="28"/>
  <c r="F3768" i="28"/>
  <c r="C3769" i="28"/>
  <c r="D3769" i="28"/>
  <c r="E3769" i="28"/>
  <c r="F3769" i="28"/>
  <c r="C3770" i="28"/>
  <c r="D3770" i="28"/>
  <c r="E3770" i="28"/>
  <c r="F3770" i="28"/>
  <c r="C3771" i="28"/>
  <c r="D3771" i="28"/>
  <c r="E3771" i="28"/>
  <c r="F3771" i="28"/>
  <c r="C3772" i="28"/>
  <c r="D3772" i="28"/>
  <c r="E3772" i="28"/>
  <c r="F3772" i="28"/>
  <c r="C3773" i="28"/>
  <c r="D3773" i="28"/>
  <c r="E3773" i="28"/>
  <c r="F3773" i="28"/>
  <c r="C3774" i="28"/>
  <c r="D3774" i="28"/>
  <c r="E3774" i="28"/>
  <c r="F3774" i="28"/>
  <c r="C3775" i="28"/>
  <c r="D3775" i="28"/>
  <c r="E3775" i="28"/>
  <c r="F3775" i="28"/>
  <c r="C3776" i="28"/>
  <c r="D3776" i="28"/>
  <c r="E3776" i="28"/>
  <c r="F3776" i="28"/>
  <c r="C3777" i="28"/>
  <c r="D3777" i="28"/>
  <c r="E3777" i="28"/>
  <c r="F3777" i="28"/>
  <c r="C3778" i="28"/>
  <c r="D3778" i="28"/>
  <c r="E3778" i="28"/>
  <c r="F3778" i="28"/>
  <c r="C3779" i="28"/>
  <c r="D3779" i="28"/>
  <c r="E3779" i="28"/>
  <c r="F3779" i="28"/>
  <c r="C3780" i="28"/>
  <c r="D3780" i="28"/>
  <c r="E3780" i="28"/>
  <c r="F3780" i="28"/>
  <c r="C3781" i="28"/>
  <c r="D3781" i="28"/>
  <c r="E3781" i="28"/>
  <c r="F3781" i="28"/>
  <c r="G3781" i="28"/>
  <c r="C3782" i="28"/>
  <c r="D3782" i="28"/>
  <c r="E3782" i="28"/>
  <c r="F3782" i="28"/>
  <c r="C3783" i="28"/>
  <c r="D3783" i="28"/>
  <c r="E3783" i="28"/>
  <c r="F3783" i="28"/>
  <c r="C3784" i="28"/>
  <c r="D3784" i="28"/>
  <c r="E3784" i="28"/>
  <c r="F3784" i="28"/>
  <c r="G3784" i="28"/>
  <c r="C3785" i="28"/>
  <c r="D3785" i="28"/>
  <c r="E3785" i="28"/>
  <c r="F3785" i="28"/>
  <c r="C3786" i="28"/>
  <c r="D3786" i="28"/>
  <c r="E3786" i="28"/>
  <c r="F3786" i="28"/>
  <c r="C3787" i="28"/>
  <c r="D3787" i="28"/>
  <c r="E3787" i="28"/>
  <c r="F3787" i="28"/>
  <c r="G3787" i="28" s="1"/>
  <c r="C3788" i="28"/>
  <c r="D3788" i="28"/>
  <c r="E3788" i="28"/>
  <c r="F3788" i="28"/>
  <c r="G3788" i="28" s="1"/>
  <c r="C3789" i="28"/>
  <c r="D3789" i="28"/>
  <c r="E3789" i="28"/>
  <c r="F3789" i="28"/>
  <c r="C3790" i="28"/>
  <c r="D3790" i="28"/>
  <c r="E3790" i="28"/>
  <c r="F3790" i="28"/>
  <c r="C3791" i="28"/>
  <c r="D3791" i="28"/>
  <c r="E3791" i="28"/>
  <c r="F3791" i="28"/>
  <c r="C3792" i="28"/>
  <c r="D3792" i="28"/>
  <c r="E3792" i="28"/>
  <c r="F3792" i="28"/>
  <c r="C3793" i="28"/>
  <c r="D3793" i="28"/>
  <c r="E3793" i="28"/>
  <c r="F3793" i="28"/>
  <c r="G3793" i="28" s="1"/>
  <c r="C3794" i="28"/>
  <c r="D3794" i="28"/>
  <c r="E3794" i="28"/>
  <c r="F3794" i="28"/>
  <c r="C3795" i="28"/>
  <c r="D3795" i="28"/>
  <c r="E3795" i="28"/>
  <c r="F3795" i="28"/>
  <c r="G3795" i="28" s="1"/>
  <c r="C3796" i="28"/>
  <c r="D3796" i="28"/>
  <c r="E3796" i="28"/>
  <c r="F3796" i="28"/>
  <c r="C3797" i="28"/>
  <c r="D3797" i="28"/>
  <c r="E3797" i="28"/>
  <c r="F3797" i="28"/>
  <c r="C3798" i="28"/>
  <c r="D3798" i="28"/>
  <c r="E3798" i="28"/>
  <c r="F3798" i="28"/>
  <c r="C3799" i="28"/>
  <c r="D3799" i="28"/>
  <c r="E3799" i="28"/>
  <c r="F3799" i="28"/>
  <c r="G3799" i="28"/>
  <c r="C3800" i="28"/>
  <c r="D3800" i="28"/>
  <c r="E3800" i="28"/>
  <c r="F3800" i="28"/>
  <c r="C3801" i="28"/>
  <c r="D3801" i="28"/>
  <c r="E3801" i="28"/>
  <c r="F3801" i="28"/>
  <c r="C3802" i="28"/>
  <c r="D3802" i="28"/>
  <c r="E3802" i="28"/>
  <c r="F3802" i="28"/>
  <c r="C3803" i="28"/>
  <c r="D3803" i="28"/>
  <c r="E3803" i="28"/>
  <c r="F3803" i="28"/>
  <c r="C3804" i="28"/>
  <c r="D3804" i="28"/>
  <c r="E3804" i="28"/>
  <c r="F3804" i="28"/>
  <c r="C3805" i="28"/>
  <c r="D3805" i="28"/>
  <c r="E3805" i="28"/>
  <c r="F3805" i="28"/>
  <c r="C3806" i="28"/>
  <c r="D3806" i="28"/>
  <c r="E3806" i="28"/>
  <c r="F3806" i="28"/>
  <c r="C3807" i="28"/>
  <c r="D3807" i="28"/>
  <c r="E3807" i="28"/>
  <c r="F3807" i="28"/>
  <c r="C3808" i="28"/>
  <c r="D3808" i="28"/>
  <c r="E3808" i="28"/>
  <c r="F3808" i="28"/>
  <c r="C3809" i="28"/>
  <c r="D3809" i="28"/>
  <c r="E3809" i="28"/>
  <c r="F3809" i="28"/>
  <c r="C3810" i="28"/>
  <c r="D3810" i="28"/>
  <c r="E3810" i="28"/>
  <c r="F3810" i="28"/>
  <c r="C3811" i="28"/>
  <c r="D3811" i="28"/>
  <c r="E3811" i="28"/>
  <c r="F3811" i="28"/>
  <c r="C3812" i="28"/>
  <c r="D3812" i="28"/>
  <c r="E3812" i="28"/>
  <c r="F3812" i="28"/>
  <c r="C3813" i="28"/>
  <c r="D3813" i="28"/>
  <c r="E3813" i="28"/>
  <c r="F3813" i="28"/>
  <c r="G3813" i="28" s="1"/>
  <c r="C3814" i="28"/>
  <c r="D3814" i="28"/>
  <c r="E3814" i="28"/>
  <c r="F3814" i="28"/>
  <c r="C3815" i="28"/>
  <c r="D3815" i="28"/>
  <c r="E3815" i="28"/>
  <c r="F3815" i="28"/>
  <c r="C3816" i="28"/>
  <c r="D3816" i="28"/>
  <c r="E3816" i="28"/>
  <c r="F3816" i="28"/>
  <c r="G3816" i="28" s="1"/>
  <c r="C3817" i="28"/>
  <c r="D3817" i="28"/>
  <c r="E3817" i="28"/>
  <c r="F3817" i="28"/>
  <c r="C3818" i="28"/>
  <c r="D3818" i="28"/>
  <c r="E3818" i="28"/>
  <c r="F3818" i="28"/>
  <c r="C3819" i="28"/>
  <c r="D3819" i="28"/>
  <c r="E3819" i="28"/>
  <c r="F3819" i="28"/>
  <c r="C3820" i="28"/>
  <c r="D3820" i="28"/>
  <c r="E3820" i="28"/>
  <c r="F3820" i="28"/>
  <c r="C3821" i="28"/>
  <c r="D3821" i="28"/>
  <c r="E3821" i="28"/>
  <c r="F3821" i="28"/>
  <c r="C3822" i="28"/>
  <c r="D3822" i="28"/>
  <c r="E3822" i="28"/>
  <c r="F3822" i="28"/>
  <c r="G3822" i="28" s="1"/>
  <c r="C3823" i="28"/>
  <c r="D3823" i="28"/>
  <c r="E3823" i="28"/>
  <c r="F3823" i="28"/>
  <c r="C3824" i="28"/>
  <c r="D3824" i="28"/>
  <c r="E3824" i="28"/>
  <c r="F3824" i="28"/>
  <c r="C3825" i="28"/>
  <c r="D3825" i="28"/>
  <c r="E3825" i="28"/>
  <c r="F3825" i="28"/>
  <c r="G3825" i="28" s="1"/>
  <c r="C3826" i="28"/>
  <c r="D3826" i="28"/>
  <c r="E3826" i="28"/>
  <c r="F3826" i="28"/>
  <c r="C3827" i="28"/>
  <c r="D3827" i="28"/>
  <c r="E3827" i="28"/>
  <c r="F3827" i="28"/>
  <c r="C3828" i="28"/>
  <c r="D3828" i="28"/>
  <c r="E3828" i="28"/>
  <c r="F3828" i="28"/>
  <c r="C3829" i="28"/>
  <c r="D3829" i="28"/>
  <c r="E3829" i="28"/>
  <c r="F3829" i="28"/>
  <c r="C3830" i="28"/>
  <c r="D3830" i="28"/>
  <c r="E3830" i="28"/>
  <c r="F3830" i="28"/>
  <c r="C3831" i="28"/>
  <c r="D3831" i="28"/>
  <c r="E3831" i="28"/>
  <c r="F3831" i="28"/>
  <c r="C3832" i="28"/>
  <c r="D3832" i="28"/>
  <c r="E3832" i="28"/>
  <c r="F3832" i="28"/>
  <c r="C3833" i="28"/>
  <c r="D3833" i="28"/>
  <c r="E3833" i="28"/>
  <c r="F3833" i="28"/>
  <c r="C3834" i="28"/>
  <c r="D3834" i="28"/>
  <c r="E3834" i="28"/>
  <c r="F3834" i="28"/>
  <c r="G3834" i="28" s="1"/>
  <c r="C3835" i="28"/>
  <c r="D3835" i="28"/>
  <c r="E3835" i="28"/>
  <c r="F3835" i="28"/>
  <c r="C3836" i="28"/>
  <c r="D3836" i="28"/>
  <c r="E3836" i="28"/>
  <c r="F3836" i="28"/>
  <c r="C3837" i="28"/>
  <c r="D3837" i="28"/>
  <c r="E3837" i="28"/>
  <c r="F3837" i="28"/>
  <c r="G3837" i="28" s="1"/>
  <c r="C3838" i="28"/>
  <c r="D3838" i="28"/>
  <c r="E3838" i="28"/>
  <c r="F3838" i="28"/>
  <c r="C3839" i="28"/>
  <c r="D3839" i="28"/>
  <c r="E3839" i="28"/>
  <c r="F3839" i="28"/>
  <c r="C3840" i="28"/>
  <c r="D3840" i="28"/>
  <c r="E3840" i="28"/>
  <c r="F3840" i="28"/>
  <c r="C3841" i="28"/>
  <c r="D3841" i="28"/>
  <c r="E3841" i="28"/>
  <c r="F3841" i="28"/>
  <c r="C3842" i="28"/>
  <c r="D3842" i="28"/>
  <c r="E3842" i="28"/>
  <c r="F3842" i="28"/>
  <c r="C3843" i="28"/>
  <c r="D3843" i="28"/>
  <c r="E3843" i="28"/>
  <c r="F3843" i="28"/>
  <c r="C3844" i="28"/>
  <c r="D3844" i="28"/>
  <c r="E3844" i="28"/>
  <c r="F3844" i="28"/>
  <c r="C3845" i="28"/>
  <c r="D3845" i="28"/>
  <c r="E3845" i="28"/>
  <c r="F3845" i="28"/>
  <c r="C3846" i="28"/>
  <c r="D3846" i="28"/>
  <c r="E3846" i="28"/>
  <c r="F3846" i="28"/>
  <c r="C3847" i="28"/>
  <c r="D3847" i="28"/>
  <c r="E3847" i="28"/>
  <c r="F3847" i="28"/>
  <c r="C3848" i="28"/>
  <c r="D3848" i="28"/>
  <c r="E3848" i="28"/>
  <c r="F3848" i="28"/>
  <c r="C3849" i="28"/>
  <c r="D3849" i="28"/>
  <c r="E3849" i="28"/>
  <c r="F3849" i="28"/>
  <c r="C3850" i="28"/>
  <c r="D3850" i="28"/>
  <c r="E3850" i="28"/>
  <c r="F3850" i="28"/>
  <c r="C3851" i="28"/>
  <c r="D3851" i="28"/>
  <c r="E3851" i="28"/>
  <c r="F3851" i="28"/>
  <c r="C3852" i="28"/>
  <c r="D3852" i="28"/>
  <c r="E3852" i="28"/>
  <c r="F3852" i="28"/>
  <c r="C3853" i="28"/>
  <c r="D3853" i="28"/>
  <c r="E3853" i="28"/>
  <c r="F3853" i="28"/>
  <c r="G3853" i="28"/>
  <c r="C3854" i="28"/>
  <c r="D3854" i="28"/>
  <c r="E3854" i="28"/>
  <c r="F3854" i="28"/>
  <c r="C3855" i="28"/>
  <c r="D3855" i="28"/>
  <c r="E3855" i="28"/>
  <c r="F3855" i="28"/>
  <c r="C3856" i="28"/>
  <c r="D3856" i="28"/>
  <c r="E3856" i="28"/>
  <c r="F3856" i="28"/>
  <c r="G3856" i="28" s="1"/>
  <c r="C3857" i="28"/>
  <c r="D3857" i="28"/>
  <c r="E3857" i="28"/>
  <c r="F3857" i="28"/>
  <c r="C3858" i="28"/>
  <c r="D3858" i="28"/>
  <c r="E3858" i="28"/>
  <c r="F3858" i="28"/>
  <c r="C3859" i="28"/>
  <c r="D3859" i="28"/>
  <c r="E3859" i="28"/>
  <c r="F3859" i="28"/>
  <c r="C3860" i="28"/>
  <c r="D3860" i="28"/>
  <c r="E3860" i="28"/>
  <c r="F3860" i="28"/>
  <c r="C3861" i="28"/>
  <c r="D3861" i="28"/>
  <c r="E3861" i="28"/>
  <c r="F3861" i="28"/>
  <c r="C3862" i="28"/>
  <c r="D3862" i="28"/>
  <c r="E3862" i="28"/>
  <c r="F3862" i="28"/>
  <c r="G3862" i="28" s="1"/>
  <c r="C3863" i="28"/>
  <c r="D3863" i="28"/>
  <c r="E3863" i="28"/>
  <c r="F3863" i="28"/>
  <c r="C3864" i="28"/>
  <c r="D3864" i="28"/>
  <c r="E3864" i="28"/>
  <c r="F3864" i="28"/>
  <c r="G3864" i="28"/>
  <c r="C3865" i="28"/>
  <c r="D3865" i="28"/>
  <c r="E3865" i="28"/>
  <c r="F3865" i="28"/>
  <c r="C3866" i="28"/>
  <c r="D3866" i="28"/>
  <c r="E3866" i="28"/>
  <c r="F3866" i="28"/>
  <c r="C3867" i="28"/>
  <c r="D3867" i="28"/>
  <c r="E3867" i="28"/>
  <c r="F3867" i="28"/>
  <c r="G3867" i="28" s="1"/>
  <c r="C3868" i="28"/>
  <c r="D3868" i="28"/>
  <c r="E3868" i="28"/>
  <c r="F3868" i="28"/>
  <c r="C3869" i="28"/>
  <c r="D3869" i="28"/>
  <c r="E3869" i="28"/>
  <c r="F3869" i="28"/>
  <c r="G3869" i="28" s="1"/>
  <c r="C3870" i="28"/>
  <c r="D3870" i="28"/>
  <c r="E3870" i="28"/>
  <c r="F3870" i="28"/>
  <c r="C3871" i="28"/>
  <c r="D3871" i="28"/>
  <c r="E3871" i="28"/>
  <c r="F3871" i="28"/>
  <c r="C3872" i="28"/>
  <c r="D3872" i="28"/>
  <c r="E3872" i="28"/>
  <c r="F3872" i="28"/>
  <c r="C3873" i="28"/>
  <c r="D3873" i="28"/>
  <c r="E3873" i="28"/>
  <c r="F3873" i="28"/>
  <c r="C3874" i="28"/>
  <c r="D3874" i="28"/>
  <c r="E3874" i="28"/>
  <c r="F3874" i="28"/>
  <c r="C3875" i="28"/>
  <c r="D3875" i="28"/>
  <c r="E3875" i="28"/>
  <c r="F3875" i="28"/>
  <c r="C3876" i="28"/>
  <c r="D3876" i="28"/>
  <c r="E3876" i="28"/>
  <c r="F3876" i="28"/>
  <c r="C3877" i="28"/>
  <c r="D3877" i="28"/>
  <c r="E3877" i="28"/>
  <c r="F3877" i="28"/>
  <c r="C3878" i="28"/>
  <c r="D3878" i="28"/>
  <c r="E3878" i="28"/>
  <c r="F3878" i="28"/>
  <c r="C3879" i="28"/>
  <c r="D3879" i="28"/>
  <c r="E3879" i="28"/>
  <c r="F3879" i="28"/>
  <c r="C3880" i="28"/>
  <c r="D3880" i="28"/>
  <c r="E3880" i="28"/>
  <c r="F3880" i="28"/>
  <c r="C3881" i="28"/>
  <c r="D3881" i="28"/>
  <c r="E3881" i="28"/>
  <c r="F3881" i="28"/>
  <c r="C3882" i="28"/>
  <c r="D3882" i="28"/>
  <c r="E3882" i="28"/>
  <c r="F3882" i="28"/>
  <c r="C3883" i="28"/>
  <c r="D3883" i="28"/>
  <c r="E3883" i="28"/>
  <c r="F3883" i="28"/>
  <c r="C3884" i="28"/>
  <c r="D3884" i="28"/>
  <c r="E3884" i="28"/>
  <c r="F3884" i="28"/>
  <c r="C3885" i="28"/>
  <c r="D3885" i="28"/>
  <c r="E3885" i="28"/>
  <c r="F3885" i="28"/>
  <c r="C3886" i="28"/>
  <c r="D3886" i="28"/>
  <c r="E3886" i="28"/>
  <c r="F3886" i="28"/>
  <c r="C3887" i="28"/>
  <c r="D3887" i="28"/>
  <c r="E3887" i="28"/>
  <c r="F3887" i="28"/>
  <c r="C3888" i="28"/>
  <c r="D3888" i="28"/>
  <c r="E3888" i="28"/>
  <c r="F3888" i="28"/>
  <c r="C3889" i="28"/>
  <c r="D3889" i="28"/>
  <c r="E3889" i="28"/>
  <c r="F3889" i="28"/>
  <c r="C3890" i="28"/>
  <c r="D3890" i="28"/>
  <c r="E3890" i="28"/>
  <c r="F3890" i="28"/>
  <c r="C3891" i="28"/>
  <c r="D3891" i="28"/>
  <c r="E3891" i="28"/>
  <c r="F3891" i="28"/>
  <c r="C3892" i="28"/>
  <c r="D3892" i="28"/>
  <c r="E3892" i="28"/>
  <c r="F3892" i="28"/>
  <c r="C3893" i="28"/>
  <c r="D3893" i="28"/>
  <c r="E3893" i="28"/>
  <c r="F3893" i="28"/>
  <c r="C3894" i="28"/>
  <c r="D3894" i="28"/>
  <c r="E3894" i="28"/>
  <c r="F3894" i="28"/>
  <c r="C3895" i="28"/>
  <c r="D3895" i="28"/>
  <c r="E3895" i="28"/>
  <c r="F3895" i="28"/>
  <c r="C3896" i="28"/>
  <c r="D3896" i="28"/>
  <c r="E3896" i="28"/>
  <c r="F3896" i="28"/>
  <c r="C3897" i="28"/>
  <c r="D3897" i="28"/>
  <c r="E3897" i="28"/>
  <c r="F3897" i="28"/>
  <c r="C3898" i="28"/>
  <c r="D3898" i="28"/>
  <c r="E3898" i="28"/>
  <c r="F3898" i="28"/>
  <c r="C3899" i="28"/>
  <c r="D3899" i="28"/>
  <c r="E3899" i="28"/>
  <c r="F3899" i="28"/>
  <c r="C3900" i="28"/>
  <c r="D3900" i="28"/>
  <c r="E3900" i="28"/>
  <c r="F3900" i="28"/>
  <c r="C3901" i="28"/>
  <c r="D3901" i="28"/>
  <c r="E3901" i="28"/>
  <c r="F3901" i="28"/>
  <c r="C3902" i="28"/>
  <c r="D3902" i="28"/>
  <c r="E3902" i="28"/>
  <c r="F3902" i="28"/>
  <c r="C3903" i="28"/>
  <c r="D3903" i="28"/>
  <c r="E3903" i="28"/>
  <c r="F3903" i="28"/>
  <c r="C3904" i="28"/>
  <c r="D3904" i="28"/>
  <c r="E3904" i="28"/>
  <c r="F3904" i="28"/>
  <c r="C3905" i="28"/>
  <c r="D3905" i="28"/>
  <c r="E3905" i="28"/>
  <c r="F3905" i="28"/>
  <c r="C3906" i="28"/>
  <c r="D3906" i="28"/>
  <c r="E3906" i="28"/>
  <c r="F3906" i="28"/>
  <c r="C3907" i="28"/>
  <c r="D3907" i="28"/>
  <c r="E3907" i="28"/>
  <c r="F3907" i="28"/>
  <c r="C3908" i="28"/>
  <c r="D3908" i="28"/>
  <c r="E3908" i="28"/>
  <c r="F3908" i="28"/>
  <c r="C3909" i="28"/>
  <c r="D3909" i="28"/>
  <c r="E3909" i="28"/>
  <c r="F3909" i="28"/>
  <c r="C3910" i="28"/>
  <c r="D3910" i="28"/>
  <c r="E3910" i="28"/>
  <c r="F3910" i="28"/>
  <c r="G3910" i="28" s="1"/>
  <c r="C3911" i="28"/>
  <c r="D3911" i="28"/>
  <c r="E3911" i="28"/>
  <c r="F3911" i="28"/>
  <c r="G3911" i="28" s="1"/>
  <c r="C3912" i="28"/>
  <c r="D3912" i="28"/>
  <c r="E3912" i="28"/>
  <c r="F3912" i="28"/>
  <c r="C3913" i="28"/>
  <c r="D3913" i="28"/>
  <c r="E3913" i="28"/>
  <c r="F3913" i="28"/>
  <c r="C3914" i="28"/>
  <c r="D3914" i="28"/>
  <c r="E3914" i="28"/>
  <c r="F3914" i="28"/>
  <c r="C3915" i="28"/>
  <c r="D3915" i="28"/>
  <c r="E3915" i="28"/>
  <c r="F3915" i="28"/>
  <c r="G3915" i="28"/>
  <c r="C3916" i="28"/>
  <c r="D3916" i="28"/>
  <c r="E3916" i="28"/>
  <c r="F3916" i="28"/>
  <c r="C3917" i="28"/>
  <c r="D3917" i="28"/>
  <c r="E3917" i="28"/>
  <c r="F3917" i="28"/>
  <c r="C3918" i="28"/>
  <c r="D3918" i="28"/>
  <c r="E3918" i="28"/>
  <c r="F3918" i="28"/>
  <c r="C3919" i="28"/>
  <c r="D3919" i="28"/>
  <c r="E3919" i="28"/>
  <c r="F3919" i="28"/>
  <c r="C3920" i="28"/>
  <c r="D3920" i="28"/>
  <c r="E3920" i="28"/>
  <c r="F3920" i="28"/>
  <c r="C3921" i="28"/>
  <c r="D3921" i="28"/>
  <c r="E3921" i="28"/>
  <c r="F3921" i="28"/>
  <c r="C3922" i="28"/>
  <c r="D3922" i="28"/>
  <c r="E3922" i="28"/>
  <c r="F3922" i="28"/>
  <c r="C3923" i="28"/>
  <c r="D3923" i="28"/>
  <c r="E3923" i="28"/>
  <c r="F3923" i="28"/>
  <c r="C3924" i="28"/>
  <c r="D3924" i="28"/>
  <c r="E3924" i="28"/>
  <c r="F3924" i="28"/>
  <c r="C3925" i="28"/>
  <c r="D3925" i="28"/>
  <c r="E3925" i="28"/>
  <c r="F3925" i="28"/>
  <c r="C3926" i="28"/>
  <c r="D3926" i="28"/>
  <c r="E3926" i="28"/>
  <c r="F3926" i="28"/>
  <c r="C3927" i="28"/>
  <c r="D3927" i="28"/>
  <c r="E3927" i="28"/>
  <c r="F3927" i="28"/>
  <c r="C3928" i="28"/>
  <c r="D3928" i="28"/>
  <c r="E3928" i="28"/>
  <c r="F3928" i="28"/>
  <c r="C3929" i="28"/>
  <c r="D3929" i="28"/>
  <c r="E3929" i="28"/>
  <c r="F3929" i="28"/>
  <c r="C3930" i="28"/>
  <c r="D3930" i="28"/>
  <c r="E3930" i="28"/>
  <c r="F3930" i="28"/>
  <c r="C3931" i="28"/>
  <c r="D3931" i="28"/>
  <c r="E3931" i="28"/>
  <c r="F3931" i="28"/>
  <c r="C3932" i="28"/>
  <c r="D3932" i="28"/>
  <c r="E3932" i="28"/>
  <c r="F3932" i="28"/>
  <c r="G3932" i="28" s="1"/>
  <c r="C3933" i="28"/>
  <c r="D3933" i="28"/>
  <c r="E3933" i="28"/>
  <c r="F3933" i="28"/>
  <c r="C3934" i="28"/>
  <c r="D3934" i="28"/>
  <c r="E3934" i="28"/>
  <c r="F3934" i="28"/>
  <c r="C3935" i="28"/>
  <c r="D3935" i="28"/>
  <c r="E3935" i="28"/>
  <c r="F3935" i="28"/>
  <c r="C3936" i="28"/>
  <c r="D3936" i="28"/>
  <c r="E3936" i="28"/>
  <c r="F3936" i="28"/>
  <c r="C3937" i="28"/>
  <c r="D3937" i="28"/>
  <c r="E3937" i="28"/>
  <c r="F3937" i="28"/>
  <c r="C3938" i="28"/>
  <c r="D3938" i="28"/>
  <c r="E3938" i="28"/>
  <c r="F3938" i="28"/>
  <c r="C3939" i="28"/>
  <c r="D3939" i="28"/>
  <c r="E3939" i="28"/>
  <c r="F3939" i="28"/>
  <c r="C3940" i="28"/>
  <c r="D3940" i="28"/>
  <c r="E3940" i="28"/>
  <c r="F3940" i="28"/>
  <c r="C3941" i="28"/>
  <c r="D3941" i="28"/>
  <c r="E3941" i="28"/>
  <c r="F3941" i="28"/>
  <c r="C3942" i="28"/>
  <c r="D3942" i="28"/>
  <c r="E3942" i="28"/>
  <c r="F3942" i="28"/>
  <c r="C3943" i="28"/>
  <c r="D3943" i="28"/>
  <c r="E3943" i="28"/>
  <c r="F3943" i="28"/>
  <c r="C3944" i="28"/>
  <c r="D3944" i="28"/>
  <c r="E3944" i="28"/>
  <c r="F3944" i="28"/>
  <c r="C3945" i="28"/>
  <c r="D3945" i="28"/>
  <c r="E3945" i="28"/>
  <c r="F3945" i="28"/>
  <c r="C3946" i="28"/>
  <c r="D3946" i="28"/>
  <c r="E3946" i="28"/>
  <c r="F3946" i="28"/>
  <c r="C3947" i="28"/>
  <c r="D3947" i="28"/>
  <c r="E3947" i="28"/>
  <c r="F3947" i="28"/>
  <c r="C3948" i="28"/>
  <c r="D3948" i="28"/>
  <c r="E3948" i="28"/>
  <c r="F3948" i="28"/>
  <c r="C3949" i="28"/>
  <c r="D3949" i="28"/>
  <c r="E3949" i="28"/>
  <c r="F3949" i="28"/>
  <c r="C3950" i="28"/>
  <c r="D3950" i="28"/>
  <c r="E3950" i="28"/>
  <c r="F3950" i="28"/>
  <c r="C3951" i="28"/>
  <c r="D3951" i="28"/>
  <c r="E3951" i="28"/>
  <c r="F3951" i="28"/>
  <c r="C3952" i="28"/>
  <c r="D3952" i="28"/>
  <c r="E3952" i="28"/>
  <c r="F3952" i="28"/>
  <c r="C3953" i="28"/>
  <c r="D3953" i="28"/>
  <c r="E3953" i="28"/>
  <c r="F3953" i="28"/>
  <c r="C3954" i="28"/>
  <c r="D3954" i="28"/>
  <c r="E3954" i="28"/>
  <c r="F3954" i="28"/>
  <c r="C3955" i="28"/>
  <c r="D3955" i="28"/>
  <c r="E3955" i="28"/>
  <c r="F3955" i="28"/>
  <c r="C3956" i="28"/>
  <c r="D3956" i="28"/>
  <c r="E3956" i="28"/>
  <c r="F3956" i="28"/>
  <c r="C3957" i="28"/>
  <c r="D3957" i="28"/>
  <c r="E3957" i="28"/>
  <c r="F3957" i="28"/>
  <c r="G3957" i="28" s="1"/>
  <c r="C3958" i="28"/>
  <c r="D3958" i="28"/>
  <c r="E3958" i="28"/>
  <c r="F3958" i="28"/>
  <c r="C3959" i="28"/>
  <c r="D3959" i="28"/>
  <c r="E3959" i="28"/>
  <c r="F3959" i="28"/>
  <c r="C3960" i="28"/>
  <c r="D3960" i="28"/>
  <c r="E3960" i="28"/>
  <c r="F3960" i="28"/>
  <c r="C3961" i="28"/>
  <c r="D3961" i="28"/>
  <c r="E3961" i="28"/>
  <c r="F3961" i="28"/>
  <c r="C3962" i="28"/>
  <c r="D3962" i="28"/>
  <c r="E3962" i="28"/>
  <c r="F3962" i="28"/>
  <c r="C3963" i="28"/>
  <c r="D3963" i="28"/>
  <c r="E3963" i="28"/>
  <c r="F3963" i="28"/>
  <c r="C3964" i="28"/>
  <c r="D3964" i="28"/>
  <c r="E3964" i="28"/>
  <c r="F3964" i="28"/>
  <c r="C3965" i="28"/>
  <c r="D3965" i="28"/>
  <c r="E3965" i="28"/>
  <c r="F3965" i="28"/>
  <c r="C3966" i="28"/>
  <c r="D3966" i="28"/>
  <c r="E3966" i="28"/>
  <c r="F3966" i="28"/>
  <c r="C3967" i="28"/>
  <c r="D3967" i="28"/>
  <c r="E3967" i="28"/>
  <c r="F3967" i="28"/>
  <c r="C3968" i="28"/>
  <c r="D3968" i="28"/>
  <c r="E3968" i="28"/>
  <c r="F3968" i="28"/>
  <c r="G3968" i="28" s="1"/>
  <c r="C3969" i="28"/>
  <c r="D3969" i="28"/>
  <c r="E3969" i="28"/>
  <c r="F3969" i="28"/>
  <c r="G3969" i="28" s="1"/>
  <c r="C3970" i="28"/>
  <c r="D3970" i="28"/>
  <c r="E3970" i="28"/>
  <c r="F3970" i="28"/>
  <c r="C3971" i="28"/>
  <c r="D3971" i="28"/>
  <c r="E3971" i="28"/>
  <c r="F3971" i="28"/>
  <c r="C3972" i="28"/>
  <c r="D3972" i="28"/>
  <c r="E3972" i="28"/>
  <c r="F3972" i="28"/>
  <c r="C3973" i="28"/>
  <c r="D3973" i="28"/>
  <c r="E3973" i="28"/>
  <c r="F3973" i="28"/>
  <c r="C3974" i="28"/>
  <c r="D3974" i="28"/>
  <c r="E3974" i="28"/>
  <c r="F3974" i="28"/>
  <c r="C3975" i="28"/>
  <c r="D3975" i="28"/>
  <c r="E3975" i="28"/>
  <c r="F3975" i="28"/>
  <c r="C3976" i="28"/>
  <c r="D3976" i="28"/>
  <c r="E3976" i="28"/>
  <c r="F3976" i="28"/>
  <c r="C3977" i="28"/>
  <c r="D3977" i="28"/>
  <c r="E3977" i="28"/>
  <c r="F3977" i="28"/>
  <c r="C3978" i="28"/>
  <c r="D3978" i="28"/>
  <c r="E3978" i="28"/>
  <c r="F3978" i="28"/>
  <c r="C3979" i="28"/>
  <c r="D3979" i="28"/>
  <c r="E3979" i="28"/>
  <c r="F3979" i="28"/>
  <c r="G3979" i="28" s="1"/>
  <c r="C3980" i="28"/>
  <c r="D3980" i="28"/>
  <c r="E3980" i="28"/>
  <c r="F3980" i="28"/>
  <c r="G3980" i="28" s="1"/>
  <c r="C3981" i="28"/>
  <c r="D3981" i="28"/>
  <c r="E3981" i="28"/>
  <c r="F3981" i="28"/>
  <c r="G3981" i="28" s="1"/>
  <c r="C3982" i="28"/>
  <c r="D3982" i="28"/>
  <c r="E3982" i="28"/>
  <c r="F3982" i="28"/>
  <c r="C3983" i="28"/>
  <c r="D3983" i="28"/>
  <c r="E3983" i="28"/>
  <c r="F3983" i="28"/>
  <c r="C3984" i="28"/>
  <c r="D3984" i="28"/>
  <c r="E3984" i="28"/>
  <c r="F3984" i="28"/>
  <c r="C3985" i="28"/>
  <c r="D3985" i="28"/>
  <c r="E3985" i="28"/>
  <c r="F3985" i="28"/>
  <c r="C3986" i="28"/>
  <c r="D3986" i="28"/>
  <c r="E3986" i="28"/>
  <c r="F3986" i="28"/>
  <c r="G3986" i="28" s="1"/>
  <c r="C3987" i="28"/>
  <c r="D3987" i="28"/>
  <c r="E3987" i="28"/>
  <c r="F3987" i="28"/>
  <c r="C3988" i="28"/>
  <c r="D3988" i="28"/>
  <c r="E3988" i="28"/>
  <c r="F3988" i="28"/>
  <c r="C3989" i="28"/>
  <c r="D3989" i="28"/>
  <c r="E3989" i="28"/>
  <c r="F3989" i="28"/>
  <c r="C3990" i="28"/>
  <c r="D3990" i="28"/>
  <c r="E3990" i="28"/>
  <c r="F3990" i="28"/>
  <c r="C3991" i="28"/>
  <c r="D3991" i="28"/>
  <c r="E3991" i="28"/>
  <c r="F3991" i="28"/>
  <c r="C3992" i="28"/>
  <c r="D3992" i="28"/>
  <c r="E3992" i="28"/>
  <c r="F3992" i="28"/>
  <c r="C3993" i="28"/>
  <c r="D3993" i="28"/>
  <c r="E3993" i="28"/>
  <c r="F3993" i="28"/>
  <c r="C3994" i="28"/>
  <c r="D3994" i="28"/>
  <c r="E3994" i="28"/>
  <c r="F3994" i="28"/>
  <c r="C3995" i="28"/>
  <c r="D3995" i="28"/>
  <c r="E3995" i="28"/>
  <c r="F3995" i="28"/>
  <c r="C3996" i="28"/>
  <c r="D3996" i="28"/>
  <c r="E3996" i="28"/>
  <c r="F3996" i="28"/>
  <c r="C3997" i="28"/>
  <c r="D3997" i="28"/>
  <c r="E3997" i="28"/>
  <c r="F3997" i="28"/>
  <c r="C3998" i="28"/>
  <c r="D3998" i="28"/>
  <c r="E3998" i="28"/>
  <c r="F3998" i="28"/>
  <c r="C3999" i="28"/>
  <c r="D3999" i="28"/>
  <c r="E3999" i="28"/>
  <c r="F3999" i="28"/>
  <c r="C4000" i="28"/>
  <c r="D4000" i="28"/>
  <c r="E4000" i="28"/>
  <c r="F4000" i="28"/>
  <c r="C4001" i="28"/>
  <c r="D4001" i="28"/>
  <c r="E4001" i="28"/>
  <c r="F4001" i="28"/>
  <c r="G4001" i="28" s="1"/>
  <c r="C4002" i="28"/>
  <c r="D4002" i="28"/>
  <c r="E4002" i="28"/>
  <c r="F4002" i="28"/>
  <c r="C4003" i="28"/>
  <c r="D4003" i="28"/>
  <c r="E4003" i="28"/>
  <c r="F4003" i="28"/>
  <c r="C4004" i="28"/>
  <c r="D4004" i="28"/>
  <c r="E4004" i="28"/>
  <c r="F4004" i="28"/>
  <c r="C4005" i="28"/>
  <c r="D4005" i="28"/>
  <c r="E4005" i="28"/>
  <c r="F4005" i="28"/>
  <c r="C4006" i="28"/>
  <c r="D4006" i="28"/>
  <c r="E4006" i="28"/>
  <c r="F4006" i="28"/>
  <c r="C4007" i="28"/>
  <c r="D4007" i="28"/>
  <c r="E4007" i="28"/>
  <c r="F4007" i="28"/>
  <c r="C4008" i="28"/>
  <c r="D4008" i="28"/>
  <c r="E4008" i="28"/>
  <c r="F4008" i="28"/>
  <c r="C4009" i="28"/>
  <c r="D4009" i="28"/>
  <c r="E4009" i="28"/>
  <c r="F4009" i="28"/>
  <c r="C4010" i="28"/>
  <c r="D4010" i="28"/>
  <c r="E4010" i="28"/>
  <c r="F4010" i="28"/>
  <c r="C4011" i="28"/>
  <c r="D4011" i="28"/>
  <c r="E4011" i="28"/>
  <c r="F4011" i="28"/>
  <c r="C4012" i="28"/>
  <c r="D4012" i="28"/>
  <c r="E4012" i="28"/>
  <c r="F4012" i="28"/>
  <c r="C4013" i="28"/>
  <c r="D4013" i="28"/>
  <c r="E4013" i="28"/>
  <c r="F4013" i="28"/>
  <c r="C4014" i="28"/>
  <c r="D4014" i="28"/>
  <c r="E4014" i="28"/>
  <c r="F4014" i="28"/>
  <c r="C4015" i="28"/>
  <c r="D4015" i="28"/>
  <c r="E4015" i="28"/>
  <c r="F4015" i="28"/>
  <c r="C4016" i="28"/>
  <c r="D4016" i="28"/>
  <c r="E4016" i="28"/>
  <c r="F4016" i="28"/>
  <c r="C4017" i="28"/>
  <c r="D4017" i="28"/>
  <c r="E4017" i="28"/>
  <c r="F4017" i="28"/>
  <c r="C4018" i="28"/>
  <c r="D4018" i="28"/>
  <c r="E4018" i="28"/>
  <c r="F4018" i="28"/>
  <c r="C4019" i="28"/>
  <c r="D4019" i="28"/>
  <c r="E4019" i="28"/>
  <c r="F4019" i="28"/>
  <c r="C4020" i="28"/>
  <c r="D4020" i="28"/>
  <c r="E4020" i="28"/>
  <c r="F4020" i="28"/>
  <c r="C4021" i="28"/>
  <c r="D4021" i="28"/>
  <c r="E4021" i="28"/>
  <c r="F4021" i="28"/>
  <c r="C4022" i="28"/>
  <c r="D4022" i="28"/>
  <c r="E4022" i="28"/>
  <c r="F4022" i="28"/>
  <c r="C4023" i="28"/>
  <c r="D4023" i="28"/>
  <c r="E4023" i="28"/>
  <c r="F4023" i="28"/>
  <c r="G4023" i="28" s="1"/>
  <c r="C4024" i="28"/>
  <c r="D4024" i="28"/>
  <c r="E4024" i="28"/>
  <c r="F4024" i="28"/>
  <c r="G4024" i="28" s="1"/>
  <c r="C4025" i="28"/>
  <c r="D4025" i="28"/>
  <c r="E4025" i="28"/>
  <c r="F4025" i="28"/>
  <c r="C4026" i="28"/>
  <c r="D4026" i="28"/>
  <c r="E4026" i="28"/>
  <c r="F4026" i="28"/>
  <c r="C4027" i="28"/>
  <c r="D4027" i="28"/>
  <c r="E4027" i="28"/>
  <c r="F4027" i="28"/>
  <c r="C4028" i="28"/>
  <c r="D4028" i="28"/>
  <c r="E4028" i="28"/>
  <c r="F4028" i="28"/>
  <c r="C4029" i="28"/>
  <c r="D4029" i="28"/>
  <c r="E4029" i="28"/>
  <c r="F4029" i="28"/>
  <c r="C4030" i="28"/>
  <c r="D4030" i="28"/>
  <c r="E4030" i="28"/>
  <c r="F4030" i="28"/>
  <c r="C4031" i="28"/>
  <c r="D4031" i="28"/>
  <c r="E4031" i="28"/>
  <c r="F4031" i="28"/>
  <c r="C4032" i="28"/>
  <c r="D4032" i="28"/>
  <c r="E4032" i="28"/>
  <c r="F4032" i="28"/>
  <c r="C4033" i="28"/>
  <c r="D4033" i="28"/>
  <c r="E4033" i="28"/>
  <c r="F4033" i="28"/>
  <c r="C4034" i="28"/>
  <c r="D4034" i="28"/>
  <c r="E4034" i="28"/>
  <c r="F4034" i="28"/>
  <c r="C4035" i="28"/>
  <c r="D4035" i="28"/>
  <c r="E4035" i="28"/>
  <c r="F4035" i="28"/>
  <c r="C4036" i="28"/>
  <c r="D4036" i="28"/>
  <c r="E4036" i="28"/>
  <c r="F4036" i="28"/>
  <c r="C4037" i="28"/>
  <c r="D4037" i="28"/>
  <c r="E4037" i="28"/>
  <c r="F4037" i="28"/>
  <c r="G4037" i="28" s="1"/>
  <c r="C4038" i="28"/>
  <c r="D4038" i="28"/>
  <c r="E4038" i="28"/>
  <c r="F4038" i="28"/>
  <c r="C4039" i="28"/>
  <c r="D4039" i="28"/>
  <c r="E4039" i="28"/>
  <c r="F4039" i="28"/>
  <c r="C4040" i="28"/>
  <c r="D4040" i="28"/>
  <c r="E4040" i="28"/>
  <c r="F4040" i="28"/>
  <c r="C4041" i="28"/>
  <c r="D4041" i="28"/>
  <c r="E4041" i="28"/>
  <c r="F4041" i="28"/>
  <c r="C4042" i="28"/>
  <c r="D4042" i="28"/>
  <c r="E4042" i="28"/>
  <c r="F4042" i="28"/>
  <c r="C4043" i="28"/>
  <c r="D4043" i="28"/>
  <c r="E4043" i="28"/>
  <c r="F4043" i="28"/>
  <c r="C4044" i="28"/>
  <c r="D4044" i="28"/>
  <c r="E4044" i="28"/>
  <c r="F4044" i="28"/>
  <c r="C4045" i="28"/>
  <c r="D4045" i="28"/>
  <c r="E4045" i="28"/>
  <c r="F4045" i="28"/>
  <c r="C4046" i="28"/>
  <c r="D4046" i="28"/>
  <c r="E4046" i="28"/>
  <c r="F4046" i="28"/>
  <c r="C4047" i="28"/>
  <c r="D4047" i="28"/>
  <c r="E4047" i="28"/>
  <c r="F4047" i="28"/>
  <c r="C4048" i="28"/>
  <c r="D4048" i="28"/>
  <c r="E4048" i="28"/>
  <c r="F4048" i="28"/>
  <c r="C4049" i="28"/>
  <c r="D4049" i="28"/>
  <c r="E4049" i="28"/>
  <c r="F4049" i="28"/>
  <c r="C4050" i="28"/>
  <c r="D4050" i="28"/>
  <c r="E4050" i="28"/>
  <c r="F4050" i="28"/>
  <c r="C4051" i="28"/>
  <c r="D4051" i="28"/>
  <c r="E4051" i="28"/>
  <c r="F4051" i="28"/>
  <c r="G4051" i="28" s="1"/>
  <c r="C4052" i="28"/>
  <c r="D4052" i="28"/>
  <c r="E4052" i="28"/>
  <c r="F4052" i="28"/>
  <c r="C4053" i="28"/>
  <c r="D4053" i="28"/>
  <c r="E4053" i="28"/>
  <c r="F4053" i="28"/>
  <c r="C4054" i="28"/>
  <c r="D4054" i="28"/>
  <c r="E4054" i="28"/>
  <c r="F4054" i="28"/>
  <c r="C4055" i="28"/>
  <c r="D4055" i="28"/>
  <c r="E4055" i="28"/>
  <c r="F4055" i="28"/>
  <c r="C4056" i="28"/>
  <c r="D4056" i="28"/>
  <c r="E4056" i="28"/>
  <c r="F4056" i="28"/>
  <c r="C4057" i="28"/>
  <c r="D4057" i="28"/>
  <c r="E4057" i="28"/>
  <c r="F4057" i="28"/>
  <c r="C4058" i="28"/>
  <c r="D4058" i="28"/>
  <c r="E4058" i="28"/>
  <c r="F4058" i="28"/>
  <c r="C4059" i="28"/>
  <c r="D4059" i="28"/>
  <c r="E4059" i="28"/>
  <c r="F4059" i="28"/>
  <c r="C4060" i="28"/>
  <c r="D4060" i="28"/>
  <c r="E4060" i="28"/>
  <c r="F4060" i="28"/>
  <c r="C4061" i="28"/>
  <c r="D4061" i="28"/>
  <c r="E4061" i="28"/>
  <c r="F4061" i="28"/>
  <c r="C4062" i="28"/>
  <c r="D4062" i="28"/>
  <c r="E4062" i="28"/>
  <c r="F4062" i="28"/>
  <c r="C4063" i="28"/>
  <c r="D4063" i="28"/>
  <c r="E4063" i="28"/>
  <c r="F4063" i="28"/>
  <c r="C4064" i="28"/>
  <c r="D4064" i="28"/>
  <c r="E4064" i="28"/>
  <c r="F4064" i="28"/>
  <c r="C4065" i="28"/>
  <c r="D4065" i="28"/>
  <c r="E4065" i="28"/>
  <c r="F4065" i="28"/>
  <c r="C4066" i="28"/>
  <c r="D4066" i="28"/>
  <c r="E4066" i="28"/>
  <c r="F4066" i="28"/>
  <c r="C4067" i="28"/>
  <c r="D4067" i="28"/>
  <c r="E4067" i="28"/>
  <c r="F4067" i="28"/>
  <c r="C4068" i="28"/>
  <c r="D4068" i="28"/>
  <c r="E4068" i="28"/>
  <c r="F4068" i="28"/>
  <c r="G4068" i="28" s="1"/>
  <c r="C4069" i="28"/>
  <c r="D4069" i="28"/>
  <c r="E4069" i="28"/>
  <c r="F4069" i="28"/>
  <c r="C4070" i="28"/>
  <c r="D4070" i="28"/>
  <c r="E4070" i="28"/>
  <c r="F4070" i="28"/>
  <c r="C4071" i="28"/>
  <c r="D4071" i="28"/>
  <c r="E4071" i="28"/>
  <c r="F4071" i="28"/>
  <c r="C4072" i="28"/>
  <c r="D4072" i="28"/>
  <c r="E4072" i="28"/>
  <c r="F4072" i="28"/>
  <c r="C4073" i="28"/>
  <c r="D4073" i="28"/>
  <c r="E4073" i="28"/>
  <c r="F4073" i="28"/>
  <c r="C4074" i="28"/>
  <c r="D4074" i="28"/>
  <c r="E4074" i="28"/>
  <c r="F4074" i="28"/>
  <c r="C4075" i="28"/>
  <c r="D4075" i="28"/>
  <c r="E4075" i="28"/>
  <c r="F4075" i="28"/>
  <c r="C4076" i="28"/>
  <c r="D4076" i="28"/>
  <c r="E4076" i="28"/>
  <c r="F4076" i="28"/>
  <c r="C4077" i="28"/>
  <c r="D4077" i="28"/>
  <c r="E4077" i="28"/>
  <c r="F4077" i="28"/>
  <c r="C4078" i="28"/>
  <c r="D4078" i="28"/>
  <c r="E4078" i="28"/>
  <c r="F4078" i="28"/>
  <c r="G4078" i="28" s="1"/>
  <c r="C4079" i="28"/>
  <c r="D4079" i="28"/>
  <c r="E4079" i="28"/>
  <c r="F4079" i="28"/>
  <c r="C4080" i="28"/>
  <c r="D4080" i="28"/>
  <c r="E4080" i="28"/>
  <c r="F4080" i="28"/>
  <c r="G4080" i="28" s="1"/>
  <c r="C4081" i="28"/>
  <c r="D4081" i="28"/>
  <c r="E4081" i="28"/>
  <c r="F4081" i="28"/>
  <c r="G4081" i="28" s="1"/>
  <c r="C4082" i="28"/>
  <c r="D4082" i="28"/>
  <c r="E4082" i="28"/>
  <c r="F4082" i="28"/>
  <c r="C4083" i="28"/>
  <c r="D4083" i="28"/>
  <c r="E4083" i="28"/>
  <c r="F4083" i="28"/>
  <c r="C4084" i="28"/>
  <c r="D4084" i="28"/>
  <c r="E4084" i="28"/>
  <c r="F4084" i="28"/>
  <c r="C4085" i="28"/>
  <c r="D4085" i="28"/>
  <c r="E4085" i="28"/>
  <c r="F4085" i="28"/>
  <c r="C4086" i="28"/>
  <c r="D4086" i="28"/>
  <c r="E4086" i="28"/>
  <c r="F4086" i="28"/>
  <c r="C4087" i="28"/>
  <c r="D4087" i="28"/>
  <c r="E4087" i="28"/>
  <c r="F4087" i="28"/>
  <c r="C4088" i="28"/>
  <c r="D4088" i="28"/>
  <c r="E4088" i="28"/>
  <c r="F4088" i="28"/>
  <c r="C4089" i="28"/>
  <c r="D4089" i="28"/>
  <c r="E4089" i="28"/>
  <c r="F4089" i="28"/>
  <c r="C4090" i="28"/>
  <c r="D4090" i="28"/>
  <c r="E4090" i="28"/>
  <c r="F4090" i="28"/>
  <c r="C4091" i="28"/>
  <c r="D4091" i="28"/>
  <c r="E4091" i="28"/>
  <c r="F4091" i="28"/>
  <c r="C4092" i="28"/>
  <c r="D4092" i="28"/>
  <c r="E4092" i="28"/>
  <c r="F4092" i="28"/>
  <c r="C4093" i="28"/>
  <c r="D4093" i="28"/>
  <c r="E4093" i="28"/>
  <c r="F4093" i="28"/>
  <c r="G4093" i="28" s="1"/>
  <c r="C4094" i="28"/>
  <c r="D4094" i="28"/>
  <c r="E4094" i="28"/>
  <c r="F4094" i="28"/>
  <c r="C4095" i="28"/>
  <c r="D4095" i="28"/>
  <c r="E4095" i="28"/>
  <c r="F4095" i="28"/>
  <c r="G4095" i="28" s="1"/>
  <c r="C4096" i="28"/>
  <c r="D4096" i="28"/>
  <c r="E4096" i="28"/>
  <c r="F4096" i="28"/>
  <c r="C4097" i="28"/>
  <c r="D4097" i="28"/>
  <c r="E4097" i="28"/>
  <c r="F4097" i="28"/>
  <c r="C4098" i="28"/>
  <c r="D4098" i="28"/>
  <c r="E4098" i="28"/>
  <c r="F4098" i="28"/>
  <c r="C4099" i="28"/>
  <c r="D4099" i="28"/>
  <c r="E4099" i="28"/>
  <c r="F4099" i="28"/>
  <c r="C4100" i="28"/>
  <c r="D4100" i="28"/>
  <c r="E4100" i="28"/>
  <c r="F4100" i="28"/>
  <c r="C4101" i="28"/>
  <c r="D4101" i="28"/>
  <c r="E4101" i="28"/>
  <c r="F4101" i="28"/>
  <c r="C4102" i="28"/>
  <c r="D4102" i="28"/>
  <c r="E4102" i="28"/>
  <c r="F4102" i="28"/>
  <c r="C4103" i="28"/>
  <c r="D4103" i="28"/>
  <c r="E4103" i="28"/>
  <c r="F4103" i="28"/>
  <c r="C4104" i="28"/>
  <c r="D4104" i="28"/>
  <c r="E4104" i="28"/>
  <c r="F4104" i="28"/>
  <c r="C4105" i="28"/>
  <c r="D4105" i="28"/>
  <c r="E4105" i="28"/>
  <c r="F4105" i="28"/>
  <c r="C4106" i="28"/>
  <c r="D4106" i="28"/>
  <c r="E4106" i="28"/>
  <c r="F4106" i="28"/>
  <c r="C4107" i="28"/>
  <c r="D4107" i="28"/>
  <c r="E4107" i="28"/>
  <c r="F4107" i="28"/>
  <c r="C4108" i="28"/>
  <c r="D4108" i="28"/>
  <c r="E4108" i="28"/>
  <c r="F4108" i="28"/>
  <c r="C4109" i="28"/>
  <c r="D4109" i="28"/>
  <c r="E4109" i="28"/>
  <c r="F4109" i="28"/>
  <c r="G4109" i="28" s="1"/>
  <c r="C4110" i="28"/>
  <c r="D4110" i="28"/>
  <c r="E4110" i="28"/>
  <c r="F4110" i="28"/>
  <c r="C4111" i="28"/>
  <c r="D4111" i="28"/>
  <c r="E4111" i="28"/>
  <c r="F4111" i="28"/>
  <c r="C4112" i="28"/>
  <c r="D4112" i="28"/>
  <c r="E4112" i="28"/>
  <c r="F4112" i="28"/>
  <c r="C4113" i="28"/>
  <c r="D4113" i="28"/>
  <c r="E4113" i="28"/>
  <c r="F4113" i="28"/>
  <c r="C4114" i="28"/>
  <c r="D4114" i="28"/>
  <c r="E4114" i="28"/>
  <c r="F4114" i="28"/>
  <c r="G4114" i="28" s="1"/>
  <c r="C4115" i="28"/>
  <c r="D4115" i="28"/>
  <c r="E4115" i="28"/>
  <c r="F4115" i="28"/>
  <c r="C4116" i="28"/>
  <c r="D4116" i="28"/>
  <c r="E4116" i="28"/>
  <c r="F4116" i="28"/>
  <c r="C4117" i="28"/>
  <c r="D4117" i="28"/>
  <c r="E4117" i="28"/>
  <c r="F4117" i="28"/>
  <c r="C4118" i="28"/>
  <c r="D4118" i="28"/>
  <c r="E4118" i="28"/>
  <c r="F4118" i="28"/>
  <c r="C4119" i="28"/>
  <c r="D4119" i="28"/>
  <c r="E4119" i="28"/>
  <c r="F4119" i="28"/>
  <c r="C4120" i="28"/>
  <c r="D4120" i="28"/>
  <c r="E4120" i="28"/>
  <c r="F4120" i="28"/>
  <c r="C4121" i="28"/>
  <c r="D4121" i="28"/>
  <c r="E4121" i="28"/>
  <c r="F4121" i="28"/>
  <c r="C4122" i="28"/>
  <c r="D4122" i="28"/>
  <c r="E4122" i="28"/>
  <c r="F4122" i="28"/>
  <c r="C4123" i="28"/>
  <c r="D4123" i="28"/>
  <c r="E4123" i="28"/>
  <c r="F4123" i="28"/>
  <c r="C4124" i="28"/>
  <c r="D4124" i="28"/>
  <c r="E4124" i="28"/>
  <c r="F4124" i="28"/>
  <c r="C4125" i="28"/>
  <c r="D4125" i="28"/>
  <c r="E4125" i="28"/>
  <c r="F4125" i="28"/>
  <c r="C4126" i="28"/>
  <c r="D4126" i="28"/>
  <c r="E4126" i="28"/>
  <c r="F4126" i="28"/>
  <c r="C4127" i="28"/>
  <c r="D4127" i="28"/>
  <c r="E4127" i="28"/>
  <c r="F4127" i="28"/>
  <c r="G4127" i="28" s="1"/>
  <c r="C4128" i="28"/>
  <c r="D4128" i="28"/>
  <c r="E4128" i="28"/>
  <c r="F4128" i="28"/>
  <c r="C4129" i="28"/>
  <c r="D4129" i="28"/>
  <c r="E4129" i="28"/>
  <c r="F4129" i="28"/>
  <c r="C4130" i="28"/>
  <c r="D4130" i="28"/>
  <c r="E4130" i="28"/>
  <c r="F4130" i="28"/>
  <c r="C4131" i="28"/>
  <c r="D4131" i="28"/>
  <c r="E4131" i="28"/>
  <c r="F4131" i="28"/>
  <c r="C4132" i="28"/>
  <c r="D4132" i="28"/>
  <c r="E4132" i="28"/>
  <c r="F4132" i="28"/>
  <c r="C4133" i="28"/>
  <c r="D4133" i="28"/>
  <c r="E4133" i="28"/>
  <c r="F4133" i="28"/>
  <c r="C4134" i="28"/>
  <c r="D4134" i="28"/>
  <c r="E4134" i="28"/>
  <c r="F4134" i="28"/>
  <c r="C4135" i="28"/>
  <c r="D4135" i="28"/>
  <c r="E4135" i="28"/>
  <c r="F4135" i="28"/>
  <c r="C4136" i="28"/>
  <c r="D4136" i="28"/>
  <c r="E4136" i="28"/>
  <c r="F4136" i="28"/>
  <c r="C4137" i="28"/>
  <c r="D4137" i="28"/>
  <c r="E4137" i="28"/>
  <c r="F4137" i="28"/>
  <c r="C4138" i="28"/>
  <c r="D4138" i="28"/>
  <c r="E4138" i="28"/>
  <c r="F4138" i="28"/>
  <c r="C4139" i="28"/>
  <c r="D4139" i="28"/>
  <c r="E4139" i="28"/>
  <c r="F4139" i="28"/>
  <c r="C4140" i="28"/>
  <c r="D4140" i="28"/>
  <c r="E4140" i="28"/>
  <c r="F4140" i="28"/>
  <c r="C4141" i="28"/>
  <c r="D4141" i="28"/>
  <c r="E4141" i="28"/>
  <c r="F4141" i="28"/>
  <c r="C4142" i="28"/>
  <c r="D4142" i="28"/>
  <c r="E4142" i="28"/>
  <c r="F4142" i="28"/>
  <c r="C4143" i="28"/>
  <c r="D4143" i="28"/>
  <c r="E4143" i="28"/>
  <c r="F4143" i="28"/>
  <c r="G4143" i="28" s="1"/>
  <c r="C4144" i="28"/>
  <c r="D4144" i="28"/>
  <c r="E4144" i="28"/>
  <c r="F4144" i="28"/>
  <c r="C4145" i="28"/>
  <c r="D4145" i="28"/>
  <c r="E4145" i="28"/>
  <c r="F4145" i="28"/>
  <c r="G4145" i="28" s="1"/>
  <c r="C4146" i="28"/>
  <c r="D4146" i="28"/>
  <c r="E4146" i="28"/>
  <c r="F4146" i="28"/>
  <c r="C4147" i="28"/>
  <c r="D4147" i="28"/>
  <c r="E4147" i="28"/>
  <c r="F4147" i="28"/>
  <c r="C4148" i="28"/>
  <c r="D4148" i="28"/>
  <c r="E4148" i="28"/>
  <c r="F4148" i="28"/>
  <c r="C4149" i="28"/>
  <c r="D4149" i="28"/>
  <c r="E4149" i="28"/>
  <c r="F4149" i="28"/>
  <c r="C4150" i="28"/>
  <c r="D4150" i="28"/>
  <c r="E4150" i="28"/>
  <c r="F4150" i="28"/>
  <c r="C4151" i="28"/>
  <c r="D4151" i="28"/>
  <c r="E4151" i="28"/>
  <c r="F4151" i="28"/>
  <c r="C4152" i="28"/>
  <c r="D4152" i="28"/>
  <c r="E4152" i="28"/>
  <c r="F4152" i="28"/>
  <c r="C4153" i="28"/>
  <c r="D4153" i="28"/>
  <c r="E4153" i="28"/>
  <c r="F4153" i="28"/>
  <c r="C4154" i="28"/>
  <c r="D4154" i="28"/>
  <c r="E4154" i="28"/>
  <c r="F4154" i="28"/>
  <c r="C4155" i="28"/>
  <c r="D4155" i="28"/>
  <c r="E4155" i="28"/>
  <c r="F4155" i="28"/>
  <c r="C4156" i="28"/>
  <c r="D4156" i="28"/>
  <c r="E4156" i="28"/>
  <c r="F4156" i="28"/>
  <c r="C4157" i="28"/>
  <c r="D4157" i="28"/>
  <c r="E4157" i="28"/>
  <c r="F4157" i="28"/>
  <c r="C4158" i="28"/>
  <c r="D4158" i="28"/>
  <c r="E4158" i="28"/>
  <c r="F4158" i="28"/>
  <c r="C4159" i="28"/>
  <c r="D4159" i="28"/>
  <c r="E4159" i="28"/>
  <c r="F4159" i="28"/>
  <c r="C4160" i="28"/>
  <c r="D4160" i="28"/>
  <c r="E4160" i="28"/>
  <c r="F4160" i="28"/>
  <c r="C4161" i="28"/>
  <c r="D4161" i="28"/>
  <c r="E4161" i="28"/>
  <c r="F4161" i="28"/>
  <c r="C4162" i="28"/>
  <c r="D4162" i="28"/>
  <c r="E4162" i="28"/>
  <c r="F4162" i="28"/>
  <c r="C4163" i="28"/>
  <c r="D4163" i="28"/>
  <c r="E4163" i="28"/>
  <c r="F4163" i="28"/>
  <c r="C4164" i="28"/>
  <c r="D4164" i="28"/>
  <c r="E4164" i="28"/>
  <c r="F4164" i="28"/>
  <c r="C4165" i="28"/>
  <c r="D4165" i="28"/>
  <c r="E4165" i="28"/>
  <c r="F4165" i="28"/>
  <c r="C4166" i="28"/>
  <c r="D4166" i="28"/>
  <c r="E4166" i="28"/>
  <c r="F4166" i="28"/>
  <c r="C4167" i="28"/>
  <c r="D4167" i="28"/>
  <c r="E4167" i="28"/>
  <c r="F4167" i="28"/>
  <c r="C4168" i="28"/>
  <c r="D4168" i="28"/>
  <c r="E4168" i="28"/>
  <c r="F4168" i="28"/>
  <c r="C4169" i="28"/>
  <c r="D4169" i="28"/>
  <c r="E4169" i="28"/>
  <c r="F4169" i="28"/>
  <c r="C4170" i="28"/>
  <c r="D4170" i="28"/>
  <c r="E4170" i="28"/>
  <c r="F4170" i="28"/>
  <c r="C4171" i="28"/>
  <c r="D4171" i="28"/>
  <c r="E4171" i="28"/>
  <c r="F4171" i="28"/>
  <c r="C4172" i="28"/>
  <c r="D4172" i="28"/>
  <c r="E4172" i="28"/>
  <c r="F4172" i="28"/>
  <c r="C4173" i="28"/>
  <c r="D4173" i="28"/>
  <c r="E4173" i="28"/>
  <c r="F4173" i="28"/>
  <c r="C4174" i="28"/>
  <c r="D4174" i="28"/>
  <c r="E4174" i="28"/>
  <c r="F4174" i="28"/>
  <c r="C4175" i="28"/>
  <c r="D4175" i="28"/>
  <c r="E4175" i="28"/>
  <c r="F4175" i="28"/>
  <c r="C4176" i="28"/>
  <c r="D4176" i="28"/>
  <c r="E4176" i="28"/>
  <c r="F4176" i="28"/>
  <c r="C4177" i="28"/>
  <c r="D4177" i="28"/>
  <c r="E4177" i="28"/>
  <c r="F4177" i="28"/>
  <c r="C4178" i="28"/>
  <c r="D4178" i="28"/>
  <c r="E4178" i="28"/>
  <c r="F4178" i="28"/>
  <c r="C4179" i="28"/>
  <c r="D4179" i="28"/>
  <c r="E4179" i="28"/>
  <c r="F4179" i="28"/>
  <c r="C4180" i="28"/>
  <c r="D4180" i="28"/>
  <c r="E4180" i="28"/>
  <c r="F4180" i="28"/>
  <c r="C4181" i="28"/>
  <c r="D4181" i="28"/>
  <c r="E4181" i="28"/>
  <c r="F4181" i="28"/>
  <c r="C4182" i="28"/>
  <c r="D4182" i="28"/>
  <c r="E4182" i="28"/>
  <c r="F4182" i="28"/>
  <c r="C4183" i="28"/>
  <c r="D4183" i="28"/>
  <c r="E4183" i="28"/>
  <c r="F4183" i="28"/>
  <c r="C4184" i="28"/>
  <c r="D4184" i="28"/>
  <c r="E4184" i="28"/>
  <c r="F4184" i="28"/>
  <c r="C4185" i="28"/>
  <c r="D4185" i="28"/>
  <c r="E4185" i="28"/>
  <c r="F4185" i="28"/>
  <c r="C4186" i="28"/>
  <c r="D4186" i="28"/>
  <c r="E4186" i="28"/>
  <c r="F4186" i="28"/>
  <c r="C4187" i="28"/>
  <c r="D4187" i="28"/>
  <c r="E4187" i="28"/>
  <c r="F4187" i="28"/>
  <c r="C4188" i="28"/>
  <c r="D4188" i="28"/>
  <c r="E4188" i="28"/>
  <c r="F4188" i="28"/>
  <c r="C4189" i="28"/>
  <c r="D4189" i="28"/>
  <c r="E4189" i="28"/>
  <c r="F4189" i="28"/>
  <c r="C4190" i="28"/>
  <c r="D4190" i="28"/>
  <c r="E4190" i="28"/>
  <c r="F4190" i="28"/>
  <c r="C4191" i="28"/>
  <c r="D4191" i="28"/>
  <c r="E4191" i="28"/>
  <c r="F4191" i="28"/>
  <c r="C4192" i="28"/>
  <c r="D4192" i="28"/>
  <c r="E4192" i="28"/>
  <c r="F4192" i="28"/>
  <c r="C4193" i="28"/>
  <c r="D4193" i="28"/>
  <c r="E4193" i="28"/>
  <c r="F4193" i="28"/>
  <c r="C4194" i="28"/>
  <c r="D4194" i="28"/>
  <c r="E4194" i="28"/>
  <c r="F4194" i="28"/>
  <c r="C4195" i="28"/>
  <c r="D4195" i="28"/>
  <c r="E4195" i="28"/>
  <c r="F4195" i="28"/>
  <c r="C4196" i="28"/>
  <c r="D4196" i="28"/>
  <c r="E4196" i="28"/>
  <c r="F4196" i="28"/>
  <c r="C4197" i="28"/>
  <c r="D4197" i="28"/>
  <c r="E4197" i="28"/>
  <c r="F4197" i="28"/>
  <c r="C4198" i="28"/>
  <c r="D4198" i="28"/>
  <c r="E4198" i="28"/>
  <c r="F4198" i="28"/>
  <c r="C4199" i="28"/>
  <c r="D4199" i="28"/>
  <c r="E4199" i="28"/>
  <c r="F4199" i="28"/>
  <c r="C4200" i="28"/>
  <c r="D4200" i="28"/>
  <c r="E4200" i="28"/>
  <c r="F4200" i="28"/>
  <c r="C4201" i="28"/>
  <c r="D4201" i="28"/>
  <c r="E4201" i="28"/>
  <c r="F4201" i="28"/>
  <c r="C4202" i="28"/>
  <c r="D4202" i="28"/>
  <c r="E4202" i="28"/>
  <c r="F4202" i="28"/>
  <c r="C4203" i="28"/>
  <c r="D4203" i="28"/>
  <c r="E4203" i="28"/>
  <c r="F4203" i="28"/>
  <c r="C4204" i="28"/>
  <c r="D4204" i="28"/>
  <c r="E4204" i="28"/>
  <c r="F4204" i="28"/>
  <c r="C4205" i="28"/>
  <c r="D4205" i="28"/>
  <c r="E4205" i="28"/>
  <c r="F4205" i="28"/>
  <c r="C4206" i="28"/>
  <c r="D4206" i="28"/>
  <c r="E4206" i="28"/>
  <c r="F4206" i="28"/>
  <c r="C4207" i="28"/>
  <c r="D4207" i="28"/>
  <c r="E4207" i="28"/>
  <c r="F4207" i="28"/>
  <c r="C4208" i="28"/>
  <c r="D4208" i="28"/>
  <c r="E4208" i="28"/>
  <c r="F4208" i="28"/>
  <c r="C4209" i="28"/>
  <c r="D4209" i="28"/>
  <c r="E4209" i="28"/>
  <c r="F4209" i="28"/>
  <c r="C4210" i="28"/>
  <c r="D4210" i="28"/>
  <c r="E4210" i="28"/>
  <c r="F4210" i="28"/>
  <c r="C4211" i="28"/>
  <c r="D4211" i="28"/>
  <c r="E4211" i="28"/>
  <c r="F4211" i="28"/>
  <c r="C4212" i="28"/>
  <c r="D4212" i="28"/>
  <c r="E4212" i="28"/>
  <c r="F4212" i="28"/>
  <c r="C4213" i="28"/>
  <c r="D4213" i="28"/>
  <c r="E4213" i="28"/>
  <c r="F4213" i="28"/>
  <c r="C4214" i="28"/>
  <c r="D4214" i="28"/>
  <c r="E4214" i="28"/>
  <c r="F4214" i="28"/>
  <c r="C4215" i="28"/>
  <c r="D4215" i="28"/>
  <c r="E4215" i="28"/>
  <c r="F4215" i="28"/>
  <c r="C4216" i="28"/>
  <c r="D4216" i="28"/>
  <c r="E4216" i="28"/>
  <c r="F4216" i="28"/>
  <c r="C4217" i="28"/>
  <c r="D4217" i="28"/>
  <c r="E4217" i="28"/>
  <c r="F4217" i="28"/>
  <c r="C4218" i="28"/>
  <c r="D4218" i="28"/>
  <c r="E4218" i="28"/>
  <c r="F4218" i="28"/>
  <c r="C4219" i="28"/>
  <c r="D4219" i="28"/>
  <c r="E4219" i="28"/>
  <c r="F4219" i="28"/>
  <c r="C4220" i="28"/>
  <c r="D4220" i="28"/>
  <c r="E4220" i="28"/>
  <c r="F4220" i="28"/>
  <c r="C4221" i="28"/>
  <c r="D4221" i="28"/>
  <c r="E4221" i="28"/>
  <c r="F4221" i="28"/>
  <c r="C4222" i="28"/>
  <c r="D4222" i="28"/>
  <c r="E4222" i="28"/>
  <c r="F4222" i="28"/>
  <c r="C4223" i="28"/>
  <c r="D4223" i="28"/>
  <c r="E4223" i="28"/>
  <c r="F4223" i="28"/>
  <c r="C4224" i="28"/>
  <c r="D4224" i="28"/>
  <c r="E4224" i="28"/>
  <c r="F4224" i="28"/>
  <c r="C4225" i="28"/>
  <c r="D4225" i="28"/>
  <c r="E4225" i="28"/>
  <c r="F4225" i="28"/>
  <c r="C4226" i="28"/>
  <c r="D4226" i="28"/>
  <c r="E4226" i="28"/>
  <c r="F4226" i="28"/>
  <c r="C4227" i="28"/>
  <c r="D4227" i="28"/>
  <c r="E4227" i="28"/>
  <c r="F4227" i="28"/>
  <c r="C4228" i="28"/>
  <c r="D4228" i="28"/>
  <c r="E4228" i="28"/>
  <c r="F4228" i="28"/>
  <c r="C4229" i="28"/>
  <c r="D4229" i="28"/>
  <c r="E4229" i="28"/>
  <c r="F4229" i="28"/>
  <c r="C4230" i="28"/>
  <c r="D4230" i="28"/>
  <c r="E4230" i="28"/>
  <c r="F4230" i="28"/>
  <c r="C4231" i="28"/>
  <c r="D4231" i="28"/>
  <c r="E4231" i="28"/>
  <c r="F4231" i="28"/>
  <c r="C4232" i="28"/>
  <c r="D4232" i="28"/>
  <c r="E4232" i="28"/>
  <c r="F4232" i="28"/>
  <c r="C4233" i="28"/>
  <c r="D4233" i="28"/>
  <c r="E4233" i="28"/>
  <c r="F4233" i="28"/>
  <c r="C4234" i="28"/>
  <c r="D4234" i="28"/>
  <c r="E4234" i="28"/>
  <c r="F4234" i="28"/>
  <c r="C4235" i="28"/>
  <c r="D4235" i="28"/>
  <c r="E4235" i="28"/>
  <c r="F4235" i="28"/>
  <c r="C4236" i="28"/>
  <c r="D4236" i="28"/>
  <c r="E4236" i="28"/>
  <c r="F4236" i="28"/>
  <c r="C4237" i="28"/>
  <c r="D4237" i="28"/>
  <c r="E4237" i="28"/>
  <c r="F4237" i="28"/>
  <c r="C4238" i="28"/>
  <c r="D4238" i="28"/>
  <c r="E4238" i="28"/>
  <c r="F4238" i="28"/>
  <c r="C4239" i="28"/>
  <c r="D4239" i="28"/>
  <c r="E4239" i="28"/>
  <c r="F4239" i="28"/>
  <c r="C4240" i="28"/>
  <c r="D4240" i="28"/>
  <c r="E4240" i="28"/>
  <c r="F4240" i="28"/>
  <c r="C4241" i="28"/>
  <c r="D4241" i="28"/>
  <c r="E4241" i="28"/>
  <c r="F4241" i="28"/>
  <c r="C4242" i="28"/>
  <c r="D4242" i="28"/>
  <c r="E4242" i="28"/>
  <c r="F4242" i="28"/>
  <c r="C4243" i="28"/>
  <c r="D4243" i="28"/>
  <c r="E4243" i="28"/>
  <c r="F4243" i="28"/>
  <c r="C4244" i="28"/>
  <c r="D4244" i="28"/>
  <c r="E4244" i="28"/>
  <c r="F4244" i="28"/>
  <c r="C4245" i="28"/>
  <c r="D4245" i="28"/>
  <c r="E4245" i="28"/>
  <c r="F4245" i="28"/>
  <c r="C4246" i="28"/>
  <c r="D4246" i="28"/>
  <c r="E4246" i="28"/>
  <c r="F4246" i="28"/>
  <c r="C4247" i="28"/>
  <c r="D4247" i="28"/>
  <c r="E4247" i="28"/>
  <c r="F4247" i="28"/>
  <c r="C4248" i="28"/>
  <c r="D4248" i="28"/>
  <c r="E4248" i="28"/>
  <c r="F4248" i="28"/>
  <c r="C4249" i="28"/>
  <c r="D4249" i="28"/>
  <c r="E4249" i="28"/>
  <c r="F4249" i="28"/>
  <c r="C4250" i="28"/>
  <c r="D4250" i="28"/>
  <c r="E4250" i="28"/>
  <c r="F4250" i="28"/>
  <c r="C4251" i="28"/>
  <c r="D4251" i="28"/>
  <c r="E4251" i="28"/>
  <c r="F4251" i="28"/>
  <c r="C4252" i="28"/>
  <c r="D4252" i="28"/>
  <c r="E4252" i="28"/>
  <c r="F4252" i="28"/>
  <c r="C4253" i="28"/>
  <c r="D4253" i="28"/>
  <c r="E4253" i="28"/>
  <c r="F4253" i="28"/>
  <c r="C4254" i="28"/>
  <c r="D4254" i="28"/>
  <c r="E4254" i="28"/>
  <c r="F4254" i="28"/>
  <c r="C4255" i="28"/>
  <c r="D4255" i="28"/>
  <c r="E4255" i="28"/>
  <c r="F4255" i="28"/>
  <c r="C4256" i="28"/>
  <c r="D4256" i="28"/>
  <c r="E4256" i="28"/>
  <c r="F4256" i="28"/>
  <c r="C4257" i="28"/>
  <c r="D4257" i="28"/>
  <c r="E4257" i="28"/>
  <c r="F4257" i="28"/>
  <c r="C4258" i="28"/>
  <c r="D4258" i="28"/>
  <c r="E4258" i="28"/>
  <c r="F4258" i="28"/>
  <c r="C4259" i="28"/>
  <c r="D4259" i="28"/>
  <c r="E4259" i="28"/>
  <c r="F4259" i="28"/>
  <c r="C4260" i="28"/>
  <c r="D4260" i="28"/>
  <c r="E4260" i="28"/>
  <c r="F4260" i="28"/>
  <c r="C4261" i="28"/>
  <c r="D4261" i="28"/>
  <c r="E4261" i="28"/>
  <c r="F4261" i="28"/>
  <c r="C4262" i="28"/>
  <c r="D4262" i="28"/>
  <c r="E4262" i="28"/>
  <c r="F4262" i="28"/>
  <c r="C4263" i="28"/>
  <c r="D4263" i="28"/>
  <c r="E4263" i="28"/>
  <c r="F4263" i="28"/>
  <c r="C4264" i="28"/>
  <c r="D4264" i="28"/>
  <c r="E4264" i="28"/>
  <c r="F4264" i="28"/>
  <c r="C4265" i="28"/>
  <c r="D4265" i="28"/>
  <c r="E4265" i="28"/>
  <c r="F4265" i="28"/>
  <c r="C4266" i="28"/>
  <c r="D4266" i="28"/>
  <c r="E4266" i="28"/>
  <c r="F4266" i="28"/>
  <c r="C4267" i="28"/>
  <c r="D4267" i="28"/>
  <c r="E4267" i="28"/>
  <c r="F4267" i="28"/>
  <c r="C4268" i="28"/>
  <c r="D4268" i="28"/>
  <c r="E4268" i="28"/>
  <c r="F4268" i="28"/>
  <c r="C4269" i="28"/>
  <c r="D4269" i="28"/>
  <c r="E4269" i="28"/>
  <c r="F4269" i="28"/>
  <c r="C4270" i="28"/>
  <c r="D4270" i="28"/>
  <c r="E4270" i="28"/>
  <c r="F4270" i="28"/>
  <c r="C4271" i="28"/>
  <c r="D4271" i="28"/>
  <c r="E4271" i="28"/>
  <c r="F4271" i="28"/>
  <c r="C4272" i="28"/>
  <c r="D4272" i="28"/>
  <c r="E4272" i="28"/>
  <c r="F4272" i="28"/>
  <c r="C4273" i="28"/>
  <c r="D4273" i="28"/>
  <c r="E4273" i="28"/>
  <c r="F4273" i="28"/>
  <c r="C4274" i="28"/>
  <c r="D4274" i="28"/>
  <c r="E4274" i="28"/>
  <c r="F4274" i="28"/>
  <c r="C4275" i="28"/>
  <c r="D4275" i="28"/>
  <c r="E4275" i="28"/>
  <c r="F4275" i="28"/>
  <c r="C4276" i="28"/>
  <c r="D4276" i="28"/>
  <c r="E4276" i="28"/>
  <c r="F4276" i="28"/>
  <c r="C4277" i="28"/>
  <c r="D4277" i="28"/>
  <c r="E4277" i="28"/>
  <c r="F4277" i="28"/>
  <c r="C4278" i="28"/>
  <c r="D4278" i="28"/>
  <c r="E4278" i="28"/>
  <c r="F4278" i="28"/>
  <c r="C4279" i="28"/>
  <c r="D4279" i="28"/>
  <c r="E4279" i="28"/>
  <c r="F4279" i="28"/>
  <c r="C4280" i="28"/>
  <c r="D4280" i="28"/>
  <c r="E4280" i="28"/>
  <c r="F4280" i="28"/>
  <c r="C4281" i="28"/>
  <c r="D4281" i="28"/>
  <c r="E4281" i="28"/>
  <c r="F4281" i="28"/>
  <c r="C4282" i="28"/>
  <c r="D4282" i="28"/>
  <c r="E4282" i="28"/>
  <c r="F4282" i="28"/>
  <c r="C4283" i="28"/>
  <c r="D4283" i="28"/>
  <c r="E4283" i="28"/>
  <c r="F4283" i="28"/>
  <c r="C4284" i="28"/>
  <c r="D4284" i="28"/>
  <c r="E4284" i="28"/>
  <c r="F4284" i="28"/>
  <c r="C4285" i="28"/>
  <c r="D4285" i="28"/>
  <c r="E4285" i="28"/>
  <c r="F4285" i="28"/>
  <c r="C4286" i="28"/>
  <c r="D4286" i="28"/>
  <c r="E4286" i="28"/>
  <c r="F4286" i="28"/>
  <c r="C4287" i="28"/>
  <c r="D4287" i="28"/>
  <c r="E4287" i="28"/>
  <c r="F4287" i="28"/>
  <c r="C4288" i="28"/>
  <c r="D4288" i="28"/>
  <c r="E4288" i="28"/>
  <c r="F4288" i="28"/>
  <c r="C4289" i="28"/>
  <c r="D4289" i="28"/>
  <c r="E4289" i="28"/>
  <c r="F4289" i="28"/>
  <c r="C4290" i="28"/>
  <c r="D4290" i="28"/>
  <c r="E4290" i="28"/>
  <c r="F4290" i="28"/>
  <c r="G4290" i="28" s="1"/>
  <c r="C4291" i="28"/>
  <c r="D4291" i="28"/>
  <c r="E4291" i="28"/>
  <c r="F4291" i="28"/>
  <c r="C4292" i="28"/>
  <c r="D4292" i="28"/>
  <c r="E4292" i="28"/>
  <c r="F4292" i="28"/>
  <c r="C4293" i="28"/>
  <c r="D4293" i="28"/>
  <c r="E4293" i="28"/>
  <c r="F4293" i="28"/>
  <c r="C4294" i="28"/>
  <c r="D4294" i="28"/>
  <c r="E4294" i="28"/>
  <c r="F4294" i="28"/>
  <c r="C4295" i="28"/>
  <c r="D4295" i="28"/>
  <c r="E4295" i="28"/>
  <c r="F4295" i="28"/>
  <c r="C4296" i="28"/>
  <c r="D4296" i="28"/>
  <c r="E4296" i="28"/>
  <c r="F4296" i="28"/>
  <c r="C4297" i="28"/>
  <c r="D4297" i="28"/>
  <c r="E4297" i="28"/>
  <c r="F4297" i="28"/>
  <c r="C4298" i="28"/>
  <c r="D4298" i="28"/>
  <c r="E4298" i="28"/>
  <c r="F4298" i="28"/>
  <c r="C4299" i="28"/>
  <c r="D4299" i="28"/>
  <c r="E4299" i="28"/>
  <c r="F4299" i="28"/>
  <c r="C4300" i="28"/>
  <c r="D4300" i="28"/>
  <c r="E4300" i="28"/>
  <c r="F4300" i="28"/>
  <c r="C4301" i="28"/>
  <c r="D4301" i="28"/>
  <c r="E4301" i="28"/>
  <c r="F4301" i="28"/>
  <c r="C4302" i="28"/>
  <c r="D4302" i="28"/>
  <c r="E4302" i="28"/>
  <c r="F4302" i="28"/>
  <c r="C4303" i="28"/>
  <c r="D4303" i="28"/>
  <c r="E4303" i="28"/>
  <c r="F4303" i="28"/>
  <c r="C4304" i="28"/>
  <c r="D4304" i="28"/>
  <c r="E4304" i="28"/>
  <c r="F4304" i="28"/>
  <c r="C4305" i="28"/>
  <c r="D4305" i="28"/>
  <c r="E4305" i="28"/>
  <c r="F4305" i="28"/>
  <c r="C4306" i="28"/>
  <c r="D4306" i="28"/>
  <c r="E4306" i="28"/>
  <c r="F4306" i="28"/>
  <c r="C4307" i="28"/>
  <c r="D4307" i="28"/>
  <c r="E4307" i="28"/>
  <c r="F4307" i="28"/>
  <c r="C4308" i="28"/>
  <c r="D4308" i="28"/>
  <c r="E4308" i="28"/>
  <c r="F4308" i="28"/>
  <c r="C4309" i="28"/>
  <c r="D4309" i="28"/>
  <c r="E4309" i="28"/>
  <c r="F4309" i="28"/>
  <c r="C4310" i="28"/>
  <c r="D4310" i="28"/>
  <c r="E4310" i="28"/>
  <c r="F4310" i="28"/>
  <c r="C4311" i="28"/>
  <c r="D4311" i="28"/>
  <c r="E4311" i="28"/>
  <c r="F4311" i="28"/>
  <c r="C4312" i="28"/>
  <c r="D4312" i="28"/>
  <c r="E4312" i="28"/>
  <c r="F4312" i="28"/>
  <c r="C4313" i="28"/>
  <c r="D4313" i="28"/>
  <c r="E4313" i="28"/>
  <c r="F4313" i="28"/>
  <c r="C4314" i="28"/>
  <c r="D4314" i="28"/>
  <c r="E4314" i="28"/>
  <c r="F4314" i="28"/>
  <c r="C4315" i="28"/>
  <c r="D4315" i="28"/>
  <c r="E4315" i="28"/>
  <c r="F4315" i="28"/>
  <c r="C4316" i="28"/>
  <c r="D4316" i="28"/>
  <c r="E4316" i="28"/>
  <c r="F4316" i="28"/>
  <c r="C4317" i="28"/>
  <c r="D4317" i="28"/>
  <c r="E4317" i="28"/>
  <c r="F4317" i="28"/>
  <c r="C4318" i="28"/>
  <c r="D4318" i="28"/>
  <c r="E4318" i="28"/>
  <c r="F4318" i="28"/>
  <c r="C4319" i="28"/>
  <c r="D4319" i="28"/>
  <c r="E4319" i="28"/>
  <c r="F4319" i="28"/>
  <c r="C4320" i="28"/>
  <c r="D4320" i="28"/>
  <c r="E4320" i="28"/>
  <c r="F4320" i="28"/>
  <c r="C4321" i="28"/>
  <c r="D4321" i="28"/>
  <c r="E4321" i="28"/>
  <c r="F4321" i="28"/>
  <c r="C4322" i="28"/>
  <c r="D4322" i="28"/>
  <c r="E4322" i="28"/>
  <c r="F4322" i="28"/>
  <c r="C4323" i="28"/>
  <c r="D4323" i="28"/>
  <c r="E4323" i="28"/>
  <c r="F4323" i="28"/>
  <c r="C4324" i="28"/>
  <c r="D4324" i="28"/>
  <c r="E4324" i="28"/>
  <c r="F4324" i="28"/>
  <c r="C4325" i="28"/>
  <c r="D4325" i="28"/>
  <c r="E4325" i="28"/>
  <c r="F4325" i="28"/>
  <c r="C4326" i="28"/>
  <c r="D4326" i="28"/>
  <c r="E4326" i="28"/>
  <c r="F4326" i="28"/>
  <c r="C4327" i="28"/>
  <c r="D4327" i="28"/>
  <c r="E4327" i="28"/>
  <c r="F4327" i="28"/>
  <c r="C4328" i="28"/>
  <c r="D4328" i="28"/>
  <c r="E4328" i="28"/>
  <c r="F4328" i="28"/>
  <c r="C4329" i="28"/>
  <c r="D4329" i="28"/>
  <c r="E4329" i="28"/>
  <c r="F4329" i="28"/>
  <c r="C4330" i="28"/>
  <c r="D4330" i="28"/>
  <c r="E4330" i="28"/>
  <c r="F4330" i="28"/>
  <c r="C4331" i="28"/>
  <c r="D4331" i="28"/>
  <c r="E4331" i="28"/>
  <c r="F4331" i="28"/>
  <c r="C4332" i="28"/>
  <c r="D4332" i="28"/>
  <c r="E4332" i="28"/>
  <c r="F4332" i="28"/>
  <c r="C4333" i="28"/>
  <c r="D4333" i="28"/>
  <c r="E4333" i="28"/>
  <c r="F4333" i="28"/>
  <c r="C4334" i="28"/>
  <c r="D4334" i="28"/>
  <c r="E4334" i="28"/>
  <c r="F4334" i="28"/>
  <c r="C4335" i="28"/>
  <c r="D4335" i="28"/>
  <c r="E4335" i="28"/>
  <c r="F4335" i="28"/>
  <c r="C4336" i="28"/>
  <c r="D4336" i="28"/>
  <c r="E4336" i="28"/>
  <c r="F4336" i="28"/>
  <c r="C4337" i="28"/>
  <c r="D4337" i="28"/>
  <c r="E4337" i="28"/>
  <c r="F4337" i="28"/>
  <c r="C4338" i="28"/>
  <c r="D4338" i="28"/>
  <c r="E4338" i="28"/>
  <c r="F4338" i="28"/>
  <c r="C4339" i="28"/>
  <c r="D4339" i="28"/>
  <c r="E4339" i="28"/>
  <c r="F4339" i="28"/>
  <c r="C4340" i="28"/>
  <c r="D4340" i="28"/>
  <c r="E4340" i="28"/>
  <c r="F4340" i="28"/>
  <c r="C4341" i="28"/>
  <c r="D4341" i="28"/>
  <c r="E4341" i="28"/>
  <c r="F4341" i="28"/>
  <c r="C4342" i="28"/>
  <c r="D4342" i="28"/>
  <c r="E4342" i="28"/>
  <c r="F4342" i="28"/>
  <c r="C4343" i="28"/>
  <c r="D4343" i="28"/>
  <c r="E4343" i="28"/>
  <c r="F4343" i="28"/>
  <c r="C4344" i="28"/>
  <c r="D4344" i="28"/>
  <c r="E4344" i="28"/>
  <c r="F4344" i="28"/>
  <c r="C4345" i="28"/>
  <c r="D4345" i="28"/>
  <c r="E4345" i="28"/>
  <c r="F4345" i="28"/>
  <c r="C4346" i="28"/>
  <c r="D4346" i="28"/>
  <c r="E4346" i="28"/>
  <c r="F4346" i="28"/>
  <c r="C4347" i="28"/>
  <c r="D4347" i="28"/>
  <c r="E4347" i="28"/>
  <c r="F4347" i="28"/>
  <c r="C4348" i="28"/>
  <c r="D4348" i="28"/>
  <c r="E4348" i="28"/>
  <c r="F4348" i="28"/>
  <c r="C4349" i="28"/>
  <c r="D4349" i="28"/>
  <c r="E4349" i="28"/>
  <c r="F4349" i="28"/>
  <c r="C4350" i="28"/>
  <c r="D4350" i="28"/>
  <c r="E4350" i="28"/>
  <c r="F4350" i="28"/>
  <c r="G4350" i="28"/>
  <c r="C4351" i="28"/>
  <c r="D4351" i="28"/>
  <c r="E4351" i="28"/>
  <c r="F4351" i="28"/>
  <c r="C4352" i="28"/>
  <c r="D4352" i="28"/>
  <c r="E4352" i="28"/>
  <c r="F4352" i="28"/>
  <c r="C4353" i="28"/>
  <c r="D4353" i="28"/>
  <c r="E4353" i="28"/>
  <c r="F4353" i="28"/>
  <c r="C4354" i="28"/>
  <c r="D4354" i="28"/>
  <c r="E4354" i="28"/>
  <c r="F4354" i="28"/>
  <c r="C4355" i="28"/>
  <c r="D4355" i="28"/>
  <c r="E4355" i="28"/>
  <c r="F4355" i="28"/>
  <c r="C4356" i="28"/>
  <c r="D4356" i="28"/>
  <c r="E4356" i="28"/>
  <c r="F4356" i="28"/>
  <c r="C4357" i="28"/>
  <c r="D4357" i="28"/>
  <c r="E4357" i="28"/>
  <c r="F4357" i="28"/>
  <c r="C4358" i="28"/>
  <c r="D4358" i="28"/>
  <c r="E4358" i="28"/>
  <c r="F4358" i="28"/>
  <c r="C4359" i="28"/>
  <c r="D4359" i="28"/>
  <c r="E4359" i="28"/>
  <c r="F4359" i="28"/>
  <c r="G4359" i="28" s="1"/>
  <c r="C4360" i="28"/>
  <c r="D4360" i="28"/>
  <c r="E4360" i="28"/>
  <c r="F4360" i="28"/>
  <c r="C4361" i="28"/>
  <c r="D4361" i="28"/>
  <c r="E4361" i="28"/>
  <c r="F4361" i="28"/>
  <c r="C4362" i="28"/>
  <c r="D4362" i="28"/>
  <c r="E4362" i="28"/>
  <c r="F4362" i="28"/>
  <c r="C4363" i="28"/>
  <c r="D4363" i="28"/>
  <c r="E4363" i="28"/>
  <c r="F4363" i="28"/>
  <c r="C4364" i="28"/>
  <c r="D4364" i="28"/>
  <c r="E4364" i="28"/>
  <c r="F4364" i="28"/>
  <c r="C4365" i="28"/>
  <c r="D4365" i="28"/>
  <c r="E4365" i="28"/>
  <c r="F4365" i="28"/>
  <c r="C4366" i="28"/>
  <c r="D4366" i="28"/>
  <c r="E4366" i="28"/>
  <c r="F4366" i="28"/>
  <c r="G4366" i="28" s="1"/>
  <c r="C4367" i="28"/>
  <c r="D4367" i="28"/>
  <c r="E4367" i="28"/>
  <c r="F4367" i="28"/>
  <c r="C4368" i="28"/>
  <c r="D4368" i="28"/>
  <c r="E4368" i="28"/>
  <c r="F4368" i="28"/>
  <c r="C4369" i="28"/>
  <c r="D4369" i="28"/>
  <c r="E4369" i="28"/>
  <c r="F4369" i="28"/>
  <c r="G4369" i="28" s="1"/>
  <c r="C4370" i="28"/>
  <c r="D4370" i="28"/>
  <c r="E4370" i="28"/>
  <c r="F4370" i="28"/>
  <c r="C4371" i="28"/>
  <c r="D4371" i="28"/>
  <c r="E4371" i="28"/>
  <c r="F4371" i="28"/>
  <c r="C4372" i="28"/>
  <c r="D4372" i="28"/>
  <c r="E4372" i="28"/>
  <c r="F4372" i="28"/>
  <c r="C4373" i="28"/>
  <c r="D4373" i="28"/>
  <c r="E4373" i="28"/>
  <c r="F4373" i="28"/>
  <c r="C4374" i="28"/>
  <c r="D4374" i="28"/>
  <c r="E4374" i="28"/>
  <c r="F4374" i="28"/>
  <c r="C4375" i="28"/>
  <c r="D4375" i="28"/>
  <c r="E4375" i="28"/>
  <c r="F4375" i="28"/>
  <c r="C4376" i="28"/>
  <c r="D4376" i="28"/>
  <c r="E4376" i="28"/>
  <c r="F4376" i="28"/>
  <c r="C4377" i="28"/>
  <c r="D4377" i="28"/>
  <c r="E4377" i="28"/>
  <c r="F4377" i="28"/>
  <c r="C4378" i="28"/>
  <c r="D4378" i="28"/>
  <c r="E4378" i="28"/>
  <c r="F4378" i="28"/>
  <c r="C4379" i="28"/>
  <c r="D4379" i="28"/>
  <c r="E4379" i="28"/>
  <c r="F4379" i="28"/>
  <c r="G4379" i="28" s="1"/>
  <c r="C4380" i="28"/>
  <c r="D4380" i="28"/>
  <c r="E4380" i="28"/>
  <c r="F4380" i="28"/>
  <c r="C4381" i="28"/>
  <c r="D4381" i="28"/>
  <c r="E4381" i="28"/>
  <c r="F4381" i="28"/>
  <c r="C4382" i="28"/>
  <c r="D4382" i="28"/>
  <c r="E4382" i="28"/>
  <c r="F4382" i="28"/>
  <c r="C4383" i="28"/>
  <c r="D4383" i="28"/>
  <c r="E4383" i="28"/>
  <c r="F4383" i="28"/>
  <c r="C4384" i="28"/>
  <c r="D4384" i="28"/>
  <c r="E4384" i="28"/>
  <c r="F4384" i="28"/>
  <c r="C4385" i="28"/>
  <c r="D4385" i="28"/>
  <c r="E4385" i="28"/>
  <c r="F4385" i="28"/>
  <c r="C4386" i="28"/>
  <c r="D4386" i="28"/>
  <c r="E4386" i="28"/>
  <c r="F4386" i="28"/>
  <c r="C4387" i="28"/>
  <c r="D4387" i="28"/>
  <c r="E4387" i="28"/>
  <c r="F4387" i="28"/>
  <c r="C4388" i="28"/>
  <c r="D4388" i="28"/>
  <c r="E4388" i="28"/>
  <c r="F4388" i="28"/>
  <c r="C4389" i="28"/>
  <c r="D4389" i="28"/>
  <c r="E4389" i="28"/>
  <c r="F4389" i="28"/>
  <c r="C4390" i="28"/>
  <c r="D4390" i="28"/>
  <c r="E4390" i="28"/>
  <c r="F4390" i="28"/>
  <c r="C4391" i="28"/>
  <c r="D4391" i="28"/>
  <c r="E4391" i="28"/>
  <c r="F4391" i="28"/>
  <c r="G4391" i="28" s="1"/>
  <c r="C4392" i="28"/>
  <c r="D4392" i="28"/>
  <c r="E4392" i="28"/>
  <c r="F4392" i="28"/>
  <c r="C4393" i="28"/>
  <c r="D4393" i="28"/>
  <c r="E4393" i="28"/>
  <c r="F4393" i="28"/>
  <c r="C4394" i="28"/>
  <c r="D4394" i="28"/>
  <c r="E4394" i="28"/>
  <c r="F4394" i="28"/>
  <c r="C4395" i="28"/>
  <c r="D4395" i="28"/>
  <c r="E4395" i="28"/>
  <c r="F4395" i="28"/>
  <c r="C4396" i="28"/>
  <c r="D4396" i="28"/>
  <c r="E4396" i="28"/>
  <c r="F4396" i="28"/>
  <c r="C4397" i="28"/>
  <c r="D4397" i="28"/>
  <c r="E4397" i="28"/>
  <c r="F4397" i="28"/>
  <c r="C4398" i="28"/>
  <c r="D4398" i="28"/>
  <c r="E4398" i="28"/>
  <c r="F4398" i="28"/>
  <c r="C4399" i="28"/>
  <c r="D4399" i="28"/>
  <c r="E4399" i="28"/>
  <c r="F4399" i="28"/>
  <c r="C4400" i="28"/>
  <c r="D4400" i="28"/>
  <c r="E4400" i="28"/>
  <c r="F4400" i="28"/>
  <c r="C4401" i="28"/>
  <c r="D4401" i="28"/>
  <c r="E4401" i="28"/>
  <c r="F4401" i="28"/>
  <c r="G4401" i="28"/>
  <c r="C4402" i="28"/>
  <c r="D4402" i="28"/>
  <c r="E4402" i="28"/>
  <c r="F4402" i="28"/>
  <c r="C4403" i="28"/>
  <c r="D4403" i="28"/>
  <c r="E4403" i="28"/>
  <c r="F4403" i="28"/>
  <c r="C4404" i="28"/>
  <c r="D4404" i="28"/>
  <c r="E4404" i="28"/>
  <c r="F4404" i="28"/>
  <c r="C4405" i="28"/>
  <c r="D4405" i="28"/>
  <c r="E4405" i="28"/>
  <c r="F4405" i="28"/>
  <c r="G4405" i="28" s="1"/>
  <c r="C4406" i="28"/>
  <c r="D4406" i="28"/>
  <c r="E4406" i="28"/>
  <c r="F4406" i="28"/>
  <c r="C4407" i="28"/>
  <c r="D4407" i="28"/>
  <c r="E4407" i="28"/>
  <c r="F4407" i="28"/>
  <c r="C4408" i="28"/>
  <c r="D4408" i="28"/>
  <c r="E4408" i="28"/>
  <c r="F4408" i="28"/>
  <c r="C4409" i="28"/>
  <c r="D4409" i="28"/>
  <c r="E4409" i="28"/>
  <c r="F4409" i="28"/>
  <c r="C4410" i="28"/>
  <c r="D4410" i="28"/>
  <c r="E4410" i="28"/>
  <c r="F4410" i="28"/>
  <c r="C4411" i="28"/>
  <c r="D4411" i="28"/>
  <c r="E4411" i="28"/>
  <c r="F4411" i="28"/>
  <c r="C4412" i="28"/>
  <c r="D4412" i="28"/>
  <c r="E4412" i="28"/>
  <c r="F4412" i="28"/>
  <c r="C4413" i="28"/>
  <c r="D4413" i="28"/>
  <c r="E4413" i="28"/>
  <c r="F4413" i="28"/>
  <c r="G4413" i="28" s="1"/>
  <c r="C4414" i="28"/>
  <c r="D4414" i="28"/>
  <c r="E4414" i="28"/>
  <c r="F4414" i="28"/>
  <c r="C4415" i="28"/>
  <c r="D4415" i="28"/>
  <c r="E4415" i="28"/>
  <c r="F4415" i="28"/>
  <c r="C4416" i="28"/>
  <c r="D4416" i="28"/>
  <c r="E4416" i="28"/>
  <c r="F4416" i="28"/>
  <c r="G4416" i="28" s="1"/>
  <c r="C4417" i="28"/>
  <c r="D4417" i="28"/>
  <c r="E4417" i="28"/>
  <c r="F4417" i="28"/>
  <c r="C4418" i="28"/>
  <c r="D4418" i="28"/>
  <c r="E4418" i="28"/>
  <c r="F4418" i="28"/>
  <c r="C4419" i="28"/>
  <c r="D4419" i="28"/>
  <c r="E4419" i="28"/>
  <c r="F4419" i="28"/>
  <c r="C4420" i="28"/>
  <c r="D4420" i="28"/>
  <c r="E4420" i="28"/>
  <c r="F4420" i="28"/>
  <c r="C4421" i="28"/>
  <c r="D4421" i="28"/>
  <c r="E4421" i="28"/>
  <c r="F4421" i="28"/>
  <c r="C4422" i="28"/>
  <c r="D4422" i="28"/>
  <c r="E4422" i="28"/>
  <c r="F4422" i="28"/>
  <c r="C4423" i="28"/>
  <c r="D4423" i="28"/>
  <c r="E4423" i="28"/>
  <c r="F4423" i="28"/>
  <c r="C4424" i="28"/>
  <c r="D4424" i="28"/>
  <c r="E4424" i="28"/>
  <c r="F4424" i="28"/>
  <c r="C4425" i="28"/>
  <c r="D4425" i="28"/>
  <c r="E4425" i="28"/>
  <c r="F4425" i="28"/>
  <c r="C4426" i="28"/>
  <c r="D4426" i="28"/>
  <c r="E4426" i="28"/>
  <c r="F4426" i="28"/>
  <c r="C4427" i="28"/>
  <c r="D4427" i="28"/>
  <c r="E4427" i="28"/>
  <c r="F4427" i="28"/>
  <c r="C4428" i="28"/>
  <c r="D4428" i="28"/>
  <c r="E4428" i="28"/>
  <c r="F4428" i="28"/>
  <c r="C4429" i="28"/>
  <c r="D4429" i="28"/>
  <c r="E4429" i="28"/>
  <c r="F4429" i="28"/>
  <c r="C4430" i="28"/>
  <c r="D4430" i="28"/>
  <c r="E4430" i="28"/>
  <c r="F4430" i="28"/>
  <c r="C4431" i="28"/>
  <c r="D4431" i="28"/>
  <c r="E4431" i="28"/>
  <c r="F4431" i="28"/>
  <c r="C4432" i="28"/>
  <c r="D4432" i="28"/>
  <c r="E4432" i="28"/>
  <c r="F4432" i="28"/>
  <c r="G4432" i="28" s="1"/>
  <c r="C4433" i="28"/>
  <c r="D4433" i="28"/>
  <c r="E4433" i="28"/>
  <c r="F4433" i="28"/>
  <c r="G4433" i="28"/>
  <c r="C4434" i="28"/>
  <c r="D4434" i="28"/>
  <c r="E4434" i="28"/>
  <c r="F4434" i="28"/>
  <c r="C4435" i="28"/>
  <c r="D4435" i="28"/>
  <c r="E4435" i="28"/>
  <c r="F4435" i="28"/>
  <c r="C4436" i="28"/>
  <c r="D4436" i="28"/>
  <c r="E4436" i="28"/>
  <c r="F4436" i="28"/>
  <c r="C4437" i="28"/>
  <c r="D4437" i="28"/>
  <c r="E4437" i="28"/>
  <c r="F4437" i="28"/>
  <c r="C4438" i="28"/>
  <c r="D4438" i="28"/>
  <c r="E4438" i="28"/>
  <c r="F4438" i="28"/>
  <c r="C4439" i="28"/>
  <c r="D4439" i="28"/>
  <c r="E4439" i="28"/>
  <c r="F4439" i="28"/>
  <c r="C4440" i="28"/>
  <c r="D4440" i="28"/>
  <c r="E4440" i="28"/>
  <c r="F4440" i="28"/>
  <c r="C4441" i="28"/>
  <c r="D4441" i="28"/>
  <c r="E4441" i="28"/>
  <c r="F4441" i="28"/>
  <c r="C4442" i="28"/>
  <c r="D4442" i="28"/>
  <c r="E4442" i="28"/>
  <c r="F4442" i="28"/>
  <c r="C4443" i="28"/>
  <c r="D4443" i="28"/>
  <c r="E4443" i="28"/>
  <c r="F4443" i="28"/>
  <c r="C4444" i="28"/>
  <c r="D4444" i="28"/>
  <c r="E4444" i="28"/>
  <c r="F4444" i="28"/>
  <c r="C4445" i="28"/>
  <c r="D4445" i="28"/>
  <c r="E4445" i="28"/>
  <c r="F4445" i="28"/>
  <c r="C4446" i="28"/>
  <c r="D4446" i="28"/>
  <c r="E4446" i="28"/>
  <c r="F4446" i="28"/>
  <c r="C4447" i="28"/>
  <c r="D4447" i="28"/>
  <c r="E4447" i="28"/>
  <c r="F4447" i="28"/>
  <c r="C4448" i="28"/>
  <c r="D4448" i="28"/>
  <c r="E4448" i="28"/>
  <c r="F4448" i="28"/>
  <c r="C4449" i="28"/>
  <c r="D4449" i="28"/>
  <c r="E4449" i="28"/>
  <c r="F4449" i="28"/>
  <c r="C4450" i="28"/>
  <c r="D4450" i="28"/>
  <c r="E4450" i="28"/>
  <c r="F4450" i="28"/>
  <c r="C4451" i="28"/>
  <c r="D4451" i="28"/>
  <c r="E4451" i="28"/>
  <c r="F4451" i="28"/>
  <c r="G4451" i="28"/>
  <c r="C4452" i="28"/>
  <c r="D4452" i="28"/>
  <c r="E4452" i="28"/>
  <c r="F4452" i="28"/>
  <c r="C4453" i="28"/>
  <c r="D4453" i="28"/>
  <c r="E4453" i="28"/>
  <c r="F4453" i="28"/>
  <c r="C4454" i="28"/>
  <c r="D4454" i="28"/>
  <c r="E4454" i="28"/>
  <c r="F4454" i="28"/>
  <c r="C4455" i="28"/>
  <c r="D4455" i="28"/>
  <c r="E4455" i="28"/>
  <c r="F4455" i="28"/>
  <c r="C4456" i="28"/>
  <c r="D4456" i="28"/>
  <c r="E4456" i="28"/>
  <c r="F4456" i="28"/>
  <c r="C4457" i="28"/>
  <c r="D4457" i="28"/>
  <c r="E4457" i="28"/>
  <c r="F4457" i="28"/>
  <c r="C4458" i="28"/>
  <c r="D4458" i="28"/>
  <c r="E4458" i="28"/>
  <c r="F4458" i="28"/>
  <c r="C4459" i="28"/>
  <c r="D4459" i="28"/>
  <c r="E4459" i="28"/>
  <c r="F4459" i="28"/>
  <c r="G4459" i="28"/>
  <c r="C4460" i="28"/>
  <c r="D4460" i="28"/>
  <c r="E4460" i="28"/>
  <c r="F4460" i="28"/>
  <c r="C4461" i="28"/>
  <c r="D4461" i="28"/>
  <c r="E4461" i="28"/>
  <c r="F4461" i="28"/>
  <c r="C4462" i="28"/>
  <c r="D4462" i="28"/>
  <c r="E4462" i="28"/>
  <c r="F4462" i="28"/>
  <c r="C4463" i="28"/>
  <c r="D4463" i="28"/>
  <c r="E4463" i="28"/>
  <c r="F4463" i="28"/>
  <c r="C4464" i="28"/>
  <c r="D4464" i="28"/>
  <c r="E4464" i="28"/>
  <c r="F4464" i="28"/>
  <c r="C4465" i="28"/>
  <c r="D4465" i="28"/>
  <c r="E4465" i="28"/>
  <c r="F4465" i="28"/>
  <c r="C4466" i="28"/>
  <c r="D4466" i="28"/>
  <c r="E4466" i="28"/>
  <c r="F4466" i="28"/>
  <c r="C4467" i="28"/>
  <c r="D4467" i="28"/>
  <c r="E4467" i="28"/>
  <c r="F4467" i="28"/>
  <c r="C4468" i="28"/>
  <c r="D4468" i="28"/>
  <c r="E4468" i="28"/>
  <c r="F4468" i="28"/>
  <c r="C4469" i="28"/>
  <c r="D4469" i="28"/>
  <c r="E4469" i="28"/>
  <c r="F4469" i="28"/>
  <c r="C4470" i="28"/>
  <c r="D4470" i="28"/>
  <c r="E4470" i="28"/>
  <c r="F4470" i="28"/>
  <c r="C4471" i="28"/>
  <c r="D4471" i="28"/>
  <c r="E4471" i="28"/>
  <c r="F4471" i="28"/>
  <c r="C4472" i="28"/>
  <c r="D4472" i="28"/>
  <c r="E4472" i="28"/>
  <c r="F4472" i="28"/>
  <c r="C4473" i="28"/>
  <c r="D4473" i="28"/>
  <c r="E4473" i="28"/>
  <c r="F4473" i="28"/>
  <c r="C4474" i="28"/>
  <c r="D4474" i="28"/>
  <c r="E4474" i="28"/>
  <c r="F4474" i="28"/>
  <c r="C4475" i="28"/>
  <c r="D4475" i="28"/>
  <c r="E4475" i="28"/>
  <c r="F4475" i="28"/>
  <c r="C4476" i="28"/>
  <c r="D4476" i="28"/>
  <c r="E4476" i="28"/>
  <c r="F4476" i="28"/>
  <c r="C4477" i="28"/>
  <c r="D4477" i="28"/>
  <c r="E4477" i="28"/>
  <c r="F4477" i="28"/>
  <c r="C4478" i="28"/>
  <c r="D4478" i="28"/>
  <c r="E4478" i="28"/>
  <c r="F4478" i="28"/>
  <c r="C4479" i="28"/>
  <c r="D4479" i="28"/>
  <c r="E4479" i="28"/>
  <c r="F4479" i="28"/>
  <c r="C4480" i="28"/>
  <c r="D4480" i="28"/>
  <c r="E4480" i="28"/>
  <c r="F4480" i="28"/>
  <c r="C4481" i="28"/>
  <c r="D4481" i="28"/>
  <c r="E4481" i="28"/>
  <c r="F4481" i="28"/>
  <c r="C4482" i="28"/>
  <c r="D4482" i="28"/>
  <c r="E4482" i="28"/>
  <c r="F4482" i="28"/>
  <c r="C4483" i="28"/>
  <c r="D4483" i="28"/>
  <c r="E4483" i="28"/>
  <c r="F4483" i="28"/>
  <c r="C4484" i="28"/>
  <c r="D4484" i="28"/>
  <c r="E4484" i="28"/>
  <c r="F4484" i="28"/>
  <c r="C4485" i="28"/>
  <c r="D4485" i="28"/>
  <c r="E4485" i="28"/>
  <c r="F4485" i="28"/>
  <c r="C4486" i="28"/>
  <c r="D4486" i="28"/>
  <c r="E4486" i="28"/>
  <c r="F4486" i="28"/>
  <c r="C4487" i="28"/>
  <c r="D4487" i="28"/>
  <c r="E4487" i="28"/>
  <c r="F4487" i="28"/>
  <c r="C4488" i="28"/>
  <c r="D4488" i="28"/>
  <c r="E4488" i="28"/>
  <c r="F4488" i="28"/>
  <c r="C4489" i="28"/>
  <c r="D4489" i="28"/>
  <c r="E4489" i="28"/>
  <c r="F4489" i="28"/>
  <c r="C4490" i="28"/>
  <c r="D4490" i="28"/>
  <c r="E4490" i="28"/>
  <c r="F4490" i="28"/>
  <c r="C4491" i="28"/>
  <c r="D4491" i="28"/>
  <c r="E4491" i="28"/>
  <c r="F4491" i="28"/>
  <c r="C4492" i="28"/>
  <c r="D4492" i="28"/>
  <c r="E4492" i="28"/>
  <c r="F4492" i="28"/>
  <c r="C4493" i="28"/>
  <c r="D4493" i="28"/>
  <c r="E4493" i="28"/>
  <c r="F4493" i="28"/>
  <c r="C4494" i="28"/>
  <c r="D4494" i="28"/>
  <c r="E4494" i="28"/>
  <c r="F4494" i="28"/>
  <c r="C4495" i="28"/>
  <c r="D4495" i="28"/>
  <c r="E4495" i="28"/>
  <c r="F4495" i="28"/>
  <c r="C4496" i="28"/>
  <c r="D4496" i="28"/>
  <c r="E4496" i="28"/>
  <c r="F4496" i="28"/>
  <c r="G4496" i="28" s="1"/>
  <c r="C4497" i="28"/>
  <c r="D4497" i="28"/>
  <c r="E4497" i="28"/>
  <c r="F4497" i="28"/>
  <c r="C4498" i="28"/>
  <c r="D4498" i="28"/>
  <c r="E4498" i="28"/>
  <c r="F4498" i="28"/>
  <c r="C4499" i="28"/>
  <c r="D4499" i="28"/>
  <c r="E4499" i="28"/>
  <c r="F4499" i="28"/>
  <c r="C4500" i="28"/>
  <c r="D4500" i="28"/>
  <c r="E4500" i="28"/>
  <c r="F4500" i="28"/>
  <c r="C4501" i="28"/>
  <c r="D4501" i="28"/>
  <c r="E4501" i="28"/>
  <c r="F4501" i="28"/>
  <c r="C4502" i="28"/>
  <c r="D4502" i="28"/>
  <c r="E4502" i="28"/>
  <c r="F4502" i="28"/>
  <c r="C4503" i="28"/>
  <c r="D4503" i="28"/>
  <c r="E4503" i="28"/>
  <c r="F4503" i="28"/>
  <c r="C4504" i="28"/>
  <c r="D4504" i="28"/>
  <c r="E4504" i="28"/>
  <c r="F4504" i="28"/>
  <c r="C4505" i="28"/>
  <c r="D4505" i="28"/>
  <c r="E4505" i="28"/>
  <c r="F4505" i="28"/>
  <c r="C4506" i="28"/>
  <c r="D4506" i="28"/>
  <c r="E4506" i="28"/>
  <c r="F4506" i="28"/>
  <c r="G4506" i="28" s="1"/>
  <c r="C4507" i="28"/>
  <c r="D4507" i="28"/>
  <c r="E4507" i="28"/>
  <c r="F4507" i="28"/>
  <c r="C4508" i="28"/>
  <c r="D4508" i="28"/>
  <c r="E4508" i="28"/>
  <c r="F4508" i="28"/>
  <c r="G4508" i="28" s="1"/>
  <c r="C4509" i="28"/>
  <c r="D4509" i="28"/>
  <c r="E4509" i="28"/>
  <c r="F4509" i="28"/>
  <c r="G4509" i="28" s="1"/>
  <c r="C4510" i="28"/>
  <c r="D4510" i="28"/>
  <c r="E4510" i="28"/>
  <c r="F4510" i="28"/>
  <c r="C4511" i="28"/>
  <c r="D4511" i="28"/>
  <c r="E4511" i="28"/>
  <c r="F4511" i="28"/>
  <c r="C4512" i="28"/>
  <c r="D4512" i="28"/>
  <c r="E4512" i="28"/>
  <c r="F4512" i="28"/>
  <c r="C4513" i="28"/>
  <c r="D4513" i="28"/>
  <c r="E4513" i="28"/>
  <c r="F4513" i="28"/>
  <c r="C4514" i="28"/>
  <c r="D4514" i="28"/>
  <c r="E4514" i="28"/>
  <c r="F4514" i="28"/>
  <c r="C4515" i="28"/>
  <c r="D4515" i="28"/>
  <c r="E4515" i="28"/>
  <c r="F4515" i="28"/>
  <c r="C4516" i="28"/>
  <c r="D4516" i="28"/>
  <c r="E4516" i="28"/>
  <c r="F4516" i="28"/>
  <c r="G4516" i="28" s="1"/>
  <c r="C4517" i="28"/>
  <c r="D4517" i="28"/>
  <c r="E4517" i="28"/>
  <c r="F4517" i="28"/>
  <c r="C4518" i="28"/>
  <c r="D4518" i="28"/>
  <c r="E4518" i="28"/>
  <c r="F4518" i="28"/>
  <c r="C4519" i="28"/>
  <c r="D4519" i="28"/>
  <c r="E4519" i="28"/>
  <c r="F4519" i="28"/>
  <c r="C4520" i="28"/>
  <c r="D4520" i="28"/>
  <c r="E4520" i="28"/>
  <c r="F4520" i="28"/>
  <c r="C4521" i="28"/>
  <c r="D4521" i="28"/>
  <c r="E4521" i="28"/>
  <c r="F4521" i="28"/>
  <c r="C4522" i="28"/>
  <c r="D4522" i="28"/>
  <c r="E4522" i="28"/>
  <c r="F4522" i="28"/>
  <c r="C4523" i="28"/>
  <c r="D4523" i="28"/>
  <c r="E4523" i="28"/>
  <c r="F4523" i="28"/>
  <c r="C4524" i="28"/>
  <c r="D4524" i="28"/>
  <c r="E4524" i="28"/>
  <c r="F4524" i="28"/>
  <c r="G4524" i="28" s="1"/>
  <c r="C4525" i="28"/>
  <c r="D4525" i="28"/>
  <c r="E4525" i="28"/>
  <c r="F4525" i="28"/>
  <c r="C4526" i="28"/>
  <c r="D4526" i="28"/>
  <c r="E4526" i="28"/>
  <c r="F4526" i="28"/>
  <c r="C4527" i="28"/>
  <c r="D4527" i="28"/>
  <c r="E4527" i="28"/>
  <c r="F4527" i="28"/>
  <c r="C4528" i="28"/>
  <c r="D4528" i="28"/>
  <c r="E4528" i="28"/>
  <c r="F4528" i="28"/>
  <c r="C4529" i="28"/>
  <c r="D4529" i="28"/>
  <c r="E4529" i="28"/>
  <c r="F4529" i="28"/>
  <c r="C4530" i="28"/>
  <c r="D4530" i="28"/>
  <c r="E4530" i="28"/>
  <c r="F4530" i="28"/>
  <c r="C4531" i="28"/>
  <c r="D4531" i="28"/>
  <c r="E4531" i="28"/>
  <c r="F4531" i="28"/>
  <c r="C4532" i="28"/>
  <c r="D4532" i="28"/>
  <c r="E4532" i="28"/>
  <c r="F4532" i="28"/>
  <c r="G4532" i="28" s="1"/>
  <c r="C4533" i="28"/>
  <c r="D4533" i="28"/>
  <c r="E4533" i="28"/>
  <c r="F4533" i="28"/>
  <c r="C4534" i="28"/>
  <c r="D4534" i="28"/>
  <c r="E4534" i="28"/>
  <c r="F4534" i="28"/>
  <c r="C4535" i="28"/>
  <c r="D4535" i="28"/>
  <c r="E4535" i="28"/>
  <c r="F4535" i="28"/>
  <c r="C4536" i="28"/>
  <c r="D4536" i="28"/>
  <c r="E4536" i="28"/>
  <c r="F4536" i="28"/>
  <c r="C4537" i="28"/>
  <c r="D4537" i="28"/>
  <c r="E4537" i="28"/>
  <c r="F4537" i="28"/>
  <c r="C4538" i="28"/>
  <c r="D4538" i="28"/>
  <c r="E4538" i="28"/>
  <c r="F4538" i="28"/>
  <c r="C4539" i="28"/>
  <c r="D4539" i="28"/>
  <c r="E4539" i="28"/>
  <c r="F4539" i="28"/>
  <c r="C4540" i="28"/>
  <c r="D4540" i="28"/>
  <c r="E4540" i="28"/>
  <c r="F4540" i="28"/>
  <c r="C4541" i="28"/>
  <c r="D4541" i="28"/>
  <c r="E4541" i="28"/>
  <c r="F4541" i="28"/>
  <c r="C4542" i="28"/>
  <c r="D4542" i="28"/>
  <c r="E4542" i="28"/>
  <c r="F4542" i="28"/>
  <c r="C4543" i="28"/>
  <c r="D4543" i="28"/>
  <c r="E4543" i="28"/>
  <c r="F4543" i="28"/>
  <c r="C4544" i="28"/>
  <c r="D4544" i="28"/>
  <c r="E4544" i="28"/>
  <c r="F4544" i="28"/>
  <c r="C4545" i="28"/>
  <c r="D4545" i="28"/>
  <c r="E4545" i="28"/>
  <c r="F4545" i="28"/>
  <c r="G4545" i="28" s="1"/>
  <c r="C4546" i="28"/>
  <c r="D4546" i="28"/>
  <c r="E4546" i="28"/>
  <c r="F4546" i="28"/>
  <c r="C4547" i="28"/>
  <c r="D4547" i="28"/>
  <c r="E4547" i="28"/>
  <c r="F4547" i="28"/>
  <c r="C4548" i="28"/>
  <c r="D4548" i="28"/>
  <c r="E4548" i="28"/>
  <c r="F4548" i="28"/>
  <c r="C4549" i="28"/>
  <c r="D4549" i="28"/>
  <c r="E4549" i="28"/>
  <c r="F4549" i="28"/>
  <c r="C4550" i="28"/>
  <c r="D4550" i="28"/>
  <c r="E4550" i="28"/>
  <c r="F4550" i="28"/>
  <c r="C4551" i="28"/>
  <c r="D4551" i="28"/>
  <c r="E4551" i="28"/>
  <c r="F4551" i="28"/>
  <c r="C4552" i="28"/>
  <c r="D4552" i="28"/>
  <c r="E4552" i="28"/>
  <c r="F4552" i="28"/>
  <c r="C4553" i="28"/>
  <c r="D4553" i="28"/>
  <c r="E4553" i="28"/>
  <c r="F4553" i="28"/>
  <c r="C4554" i="28"/>
  <c r="D4554" i="28"/>
  <c r="E4554" i="28"/>
  <c r="F4554" i="28"/>
  <c r="C4555" i="28"/>
  <c r="D4555" i="28"/>
  <c r="E4555" i="28"/>
  <c r="F4555" i="28"/>
  <c r="C4556" i="28"/>
  <c r="D4556" i="28"/>
  <c r="E4556" i="28"/>
  <c r="F4556" i="28"/>
  <c r="C4557" i="28"/>
  <c r="D4557" i="28"/>
  <c r="E4557" i="28"/>
  <c r="F4557" i="28"/>
  <c r="C4558" i="28"/>
  <c r="D4558" i="28"/>
  <c r="E4558" i="28"/>
  <c r="F4558" i="28"/>
  <c r="C4559" i="28"/>
  <c r="D4559" i="28"/>
  <c r="E4559" i="28"/>
  <c r="F4559" i="28"/>
  <c r="C4560" i="28"/>
  <c r="D4560" i="28"/>
  <c r="E4560" i="28"/>
  <c r="F4560" i="28"/>
  <c r="G4560" i="28" s="1"/>
  <c r="C4561" i="28"/>
  <c r="D4561" i="28"/>
  <c r="E4561" i="28"/>
  <c r="F4561" i="28"/>
  <c r="G4561" i="28" s="1"/>
  <c r="C4562" i="28"/>
  <c r="D4562" i="28"/>
  <c r="E4562" i="28"/>
  <c r="F4562" i="28"/>
  <c r="C4563" i="28"/>
  <c r="D4563" i="28"/>
  <c r="E4563" i="28"/>
  <c r="F4563" i="28"/>
  <c r="C4564" i="28"/>
  <c r="D4564" i="28"/>
  <c r="E4564" i="28"/>
  <c r="F4564" i="28"/>
  <c r="C4565" i="28"/>
  <c r="D4565" i="28"/>
  <c r="E4565" i="28"/>
  <c r="F4565" i="28"/>
  <c r="C4566" i="28"/>
  <c r="D4566" i="28"/>
  <c r="E4566" i="28"/>
  <c r="F4566" i="28"/>
  <c r="C4567" i="28"/>
  <c r="D4567" i="28"/>
  <c r="E4567" i="28"/>
  <c r="F4567" i="28"/>
  <c r="C4568" i="28"/>
  <c r="D4568" i="28"/>
  <c r="E4568" i="28"/>
  <c r="F4568" i="28"/>
  <c r="C4569" i="28"/>
  <c r="D4569" i="28"/>
  <c r="E4569" i="28"/>
  <c r="F4569" i="28"/>
  <c r="C4570" i="28"/>
  <c r="D4570" i="28"/>
  <c r="E4570" i="28"/>
  <c r="F4570" i="28"/>
  <c r="C4571" i="28"/>
  <c r="D4571" i="28"/>
  <c r="E4571" i="28"/>
  <c r="F4571" i="28"/>
  <c r="G4571" i="28" s="1"/>
  <c r="C4572" i="28"/>
  <c r="D4572" i="28"/>
  <c r="E4572" i="28"/>
  <c r="F4572" i="28"/>
  <c r="C4573" i="28"/>
  <c r="D4573" i="28"/>
  <c r="E4573" i="28"/>
  <c r="F4573" i="28"/>
  <c r="C4574" i="28"/>
  <c r="D4574" i="28"/>
  <c r="E4574" i="28"/>
  <c r="F4574" i="28"/>
  <c r="C4575" i="28"/>
  <c r="D4575" i="28"/>
  <c r="E4575" i="28"/>
  <c r="F4575" i="28"/>
  <c r="C4576" i="28"/>
  <c r="D4576" i="28"/>
  <c r="E4576" i="28"/>
  <c r="F4576" i="28"/>
  <c r="C4577" i="28"/>
  <c r="D4577" i="28"/>
  <c r="E4577" i="28"/>
  <c r="F4577" i="28"/>
  <c r="C4578" i="28"/>
  <c r="D4578" i="28"/>
  <c r="E4578" i="28"/>
  <c r="F4578" i="28"/>
  <c r="C4579" i="28"/>
  <c r="D4579" i="28"/>
  <c r="E4579" i="28"/>
  <c r="F4579" i="28"/>
  <c r="C4580" i="28"/>
  <c r="D4580" i="28"/>
  <c r="E4580" i="28"/>
  <c r="F4580" i="28"/>
  <c r="C4581" i="28"/>
  <c r="D4581" i="28"/>
  <c r="E4581" i="28"/>
  <c r="F4581" i="28"/>
  <c r="G4581" i="28"/>
  <c r="C4582" i="28"/>
  <c r="D4582" i="28"/>
  <c r="E4582" i="28"/>
  <c r="F4582" i="28"/>
  <c r="C4583" i="28"/>
  <c r="D4583" i="28"/>
  <c r="E4583" i="28"/>
  <c r="F4583" i="28"/>
  <c r="C4584" i="28"/>
  <c r="D4584" i="28"/>
  <c r="E4584" i="28"/>
  <c r="F4584" i="28"/>
  <c r="C4585" i="28"/>
  <c r="D4585" i="28"/>
  <c r="E4585" i="28"/>
  <c r="F4585" i="28"/>
  <c r="C4586" i="28"/>
  <c r="D4586" i="28"/>
  <c r="E4586" i="28"/>
  <c r="F4586" i="28"/>
  <c r="C4587" i="28"/>
  <c r="D4587" i="28"/>
  <c r="E4587" i="28"/>
  <c r="F4587" i="28"/>
  <c r="C4588" i="28"/>
  <c r="D4588" i="28"/>
  <c r="E4588" i="28"/>
  <c r="F4588" i="28"/>
  <c r="C4589" i="28"/>
  <c r="D4589" i="28"/>
  <c r="E4589" i="28"/>
  <c r="F4589" i="28"/>
  <c r="C4590" i="28"/>
  <c r="D4590" i="28"/>
  <c r="E4590" i="28"/>
  <c r="F4590" i="28"/>
  <c r="G4590" i="28" s="1"/>
  <c r="C4591" i="28"/>
  <c r="D4591" i="28"/>
  <c r="E4591" i="28"/>
  <c r="F4591" i="28"/>
  <c r="G4591" i="28" s="1"/>
  <c r="C4592" i="28"/>
  <c r="D4592" i="28"/>
  <c r="E4592" i="28"/>
  <c r="F4592" i="28"/>
  <c r="C4593" i="28"/>
  <c r="D4593" i="28"/>
  <c r="E4593" i="28"/>
  <c r="F4593" i="28"/>
  <c r="G4593" i="28" s="1"/>
  <c r="C4594" i="28"/>
  <c r="D4594" i="28"/>
  <c r="E4594" i="28"/>
  <c r="F4594" i="28"/>
  <c r="C4595" i="28"/>
  <c r="D4595" i="28"/>
  <c r="E4595" i="28"/>
  <c r="F4595" i="28"/>
  <c r="C4596" i="28"/>
  <c r="D4596" i="28"/>
  <c r="E4596" i="28"/>
  <c r="F4596" i="28"/>
  <c r="C4597" i="28"/>
  <c r="D4597" i="28"/>
  <c r="E4597" i="28"/>
  <c r="F4597" i="28"/>
  <c r="C4598" i="28"/>
  <c r="D4598" i="28"/>
  <c r="E4598" i="28"/>
  <c r="F4598" i="28"/>
  <c r="C4599" i="28"/>
  <c r="D4599" i="28"/>
  <c r="E4599" i="28"/>
  <c r="F4599" i="28"/>
  <c r="C4600" i="28"/>
  <c r="D4600" i="28"/>
  <c r="E4600" i="28"/>
  <c r="F4600" i="28"/>
  <c r="C4601" i="28"/>
  <c r="D4601" i="28"/>
  <c r="E4601" i="28"/>
  <c r="F4601" i="28"/>
  <c r="C4602" i="28"/>
  <c r="D4602" i="28"/>
  <c r="E4602" i="28"/>
  <c r="F4602" i="28"/>
  <c r="C4603" i="28"/>
  <c r="D4603" i="28"/>
  <c r="E4603" i="28"/>
  <c r="F4603" i="28"/>
  <c r="C4604" i="28"/>
  <c r="D4604" i="28"/>
  <c r="E4604" i="28"/>
  <c r="F4604" i="28"/>
  <c r="C4605" i="28"/>
  <c r="D4605" i="28"/>
  <c r="E4605" i="28"/>
  <c r="F4605" i="28"/>
  <c r="C4606" i="28"/>
  <c r="D4606" i="28"/>
  <c r="E4606" i="28"/>
  <c r="F4606" i="28"/>
  <c r="C4607" i="28"/>
  <c r="D4607" i="28"/>
  <c r="E4607" i="28"/>
  <c r="F4607" i="28"/>
  <c r="C4608" i="28"/>
  <c r="D4608" i="28"/>
  <c r="E4608" i="28"/>
  <c r="F4608" i="28"/>
  <c r="C4609" i="28"/>
  <c r="D4609" i="28"/>
  <c r="E4609" i="28"/>
  <c r="F4609" i="28"/>
  <c r="C4610" i="28"/>
  <c r="D4610" i="28"/>
  <c r="E4610" i="28"/>
  <c r="F4610" i="28"/>
  <c r="C4611" i="28"/>
  <c r="D4611" i="28"/>
  <c r="E4611" i="28"/>
  <c r="F4611" i="28"/>
  <c r="G4611" i="28" s="1"/>
  <c r="C4612" i="28"/>
  <c r="D4612" i="28"/>
  <c r="E4612" i="28"/>
  <c r="F4612" i="28"/>
  <c r="C4613" i="28"/>
  <c r="D4613" i="28"/>
  <c r="E4613" i="28"/>
  <c r="F4613" i="28"/>
  <c r="C4614" i="28"/>
  <c r="D4614" i="28"/>
  <c r="E4614" i="28"/>
  <c r="F4614" i="28"/>
  <c r="C4615" i="28"/>
  <c r="D4615" i="28"/>
  <c r="E4615" i="28"/>
  <c r="F4615" i="28"/>
  <c r="C4616" i="28"/>
  <c r="D4616" i="28"/>
  <c r="E4616" i="28"/>
  <c r="F4616" i="28"/>
  <c r="G4616" i="28" s="1"/>
  <c r="C4617" i="28"/>
  <c r="D4617" i="28"/>
  <c r="E4617" i="28"/>
  <c r="F4617" i="28"/>
  <c r="C4618" i="28"/>
  <c r="D4618" i="28"/>
  <c r="E4618" i="28"/>
  <c r="F4618" i="28"/>
  <c r="C4619" i="28"/>
  <c r="D4619" i="28"/>
  <c r="E4619" i="28"/>
  <c r="F4619" i="28"/>
  <c r="C4620" i="28"/>
  <c r="D4620" i="28"/>
  <c r="E4620" i="28"/>
  <c r="F4620" i="28"/>
  <c r="C4621" i="28"/>
  <c r="D4621" i="28"/>
  <c r="E4621" i="28"/>
  <c r="F4621" i="28"/>
  <c r="G4621" i="28" s="1"/>
  <c r="C4622" i="28"/>
  <c r="D4622" i="28"/>
  <c r="E4622" i="28"/>
  <c r="F4622" i="28"/>
  <c r="C4623" i="28"/>
  <c r="D4623" i="28"/>
  <c r="E4623" i="28"/>
  <c r="F4623" i="28"/>
  <c r="C4624" i="28"/>
  <c r="D4624" i="28"/>
  <c r="E4624" i="28"/>
  <c r="F4624" i="28"/>
  <c r="C4625" i="28"/>
  <c r="D4625" i="28"/>
  <c r="E4625" i="28"/>
  <c r="F4625" i="28"/>
  <c r="C4626" i="28"/>
  <c r="D4626" i="28"/>
  <c r="E4626" i="28"/>
  <c r="F4626" i="28"/>
  <c r="C4627" i="28"/>
  <c r="D4627" i="28"/>
  <c r="E4627" i="28"/>
  <c r="F4627" i="28"/>
  <c r="C4628" i="28"/>
  <c r="D4628" i="28"/>
  <c r="E4628" i="28"/>
  <c r="F4628" i="28"/>
  <c r="C4629" i="28"/>
  <c r="D4629" i="28"/>
  <c r="E4629" i="28"/>
  <c r="F4629" i="28"/>
  <c r="G4629" i="28" s="1"/>
  <c r="C4630" i="28"/>
  <c r="D4630" i="28"/>
  <c r="E4630" i="28"/>
  <c r="F4630" i="28"/>
  <c r="C4631" i="28"/>
  <c r="D4631" i="28"/>
  <c r="E4631" i="28"/>
  <c r="F4631" i="28"/>
  <c r="C4632" i="28"/>
  <c r="D4632" i="28"/>
  <c r="E4632" i="28"/>
  <c r="F4632" i="28"/>
  <c r="C4633" i="28"/>
  <c r="D4633" i="28"/>
  <c r="E4633" i="28"/>
  <c r="F4633" i="28"/>
  <c r="C4634" i="28"/>
  <c r="D4634" i="28"/>
  <c r="E4634" i="28"/>
  <c r="F4634" i="28"/>
  <c r="C4635" i="28"/>
  <c r="D4635" i="28"/>
  <c r="E4635" i="28"/>
  <c r="F4635" i="28"/>
  <c r="C4636" i="28"/>
  <c r="D4636" i="28"/>
  <c r="E4636" i="28"/>
  <c r="F4636" i="28"/>
  <c r="G4636" i="28" s="1"/>
  <c r="C4637" i="28"/>
  <c r="D4637" i="28"/>
  <c r="E4637" i="28"/>
  <c r="F4637" i="28"/>
  <c r="C4638" i="28"/>
  <c r="D4638" i="28"/>
  <c r="E4638" i="28"/>
  <c r="F4638" i="28"/>
  <c r="C4639" i="28"/>
  <c r="D4639" i="28"/>
  <c r="E4639" i="28"/>
  <c r="F4639" i="28"/>
  <c r="C4640" i="28"/>
  <c r="D4640" i="28"/>
  <c r="E4640" i="28"/>
  <c r="F4640" i="28"/>
  <c r="G4640" i="28" s="1"/>
  <c r="C4641" i="28"/>
  <c r="D4641" i="28"/>
  <c r="E4641" i="28"/>
  <c r="F4641" i="28"/>
  <c r="C4642" i="28"/>
  <c r="D4642" i="28"/>
  <c r="E4642" i="28"/>
  <c r="F4642" i="28"/>
  <c r="C4643" i="28"/>
  <c r="D4643" i="28"/>
  <c r="E4643" i="28"/>
  <c r="F4643" i="28"/>
  <c r="C4644" i="28"/>
  <c r="D4644" i="28"/>
  <c r="E4644" i="28"/>
  <c r="F4644" i="28"/>
  <c r="G4644" i="28" s="1"/>
  <c r="C4645" i="28"/>
  <c r="D4645" i="28"/>
  <c r="E4645" i="28"/>
  <c r="F4645" i="28"/>
  <c r="C4646" i="28"/>
  <c r="D4646" i="28"/>
  <c r="E4646" i="28"/>
  <c r="F4646" i="28"/>
  <c r="C4647" i="28"/>
  <c r="D4647" i="28"/>
  <c r="E4647" i="28"/>
  <c r="F4647" i="28"/>
  <c r="C4648" i="28"/>
  <c r="D4648" i="28"/>
  <c r="E4648" i="28"/>
  <c r="F4648" i="28"/>
  <c r="G4648" i="28" s="1"/>
  <c r="C4649" i="28"/>
  <c r="D4649" i="28"/>
  <c r="E4649" i="28"/>
  <c r="F4649" i="28"/>
  <c r="C4650" i="28"/>
  <c r="D4650" i="28"/>
  <c r="E4650" i="28"/>
  <c r="F4650" i="28"/>
  <c r="C4651" i="28"/>
  <c r="D4651" i="28"/>
  <c r="E4651" i="28"/>
  <c r="F4651" i="28"/>
  <c r="G4651" i="28" s="1"/>
  <c r="C4652" i="28"/>
  <c r="D4652" i="28"/>
  <c r="E4652" i="28"/>
  <c r="F4652" i="28"/>
  <c r="C4653" i="28"/>
  <c r="D4653" i="28"/>
  <c r="E4653" i="28"/>
  <c r="F4653" i="28"/>
  <c r="C4654" i="28"/>
  <c r="D4654" i="28"/>
  <c r="E4654" i="28"/>
  <c r="F4654" i="28"/>
  <c r="C4655" i="28"/>
  <c r="D4655" i="28"/>
  <c r="E4655" i="28"/>
  <c r="F4655" i="28"/>
  <c r="C4656" i="28"/>
  <c r="D4656" i="28"/>
  <c r="E4656" i="28"/>
  <c r="F4656" i="28"/>
  <c r="C4657" i="28"/>
  <c r="D4657" i="28"/>
  <c r="E4657" i="28"/>
  <c r="F4657" i="28"/>
  <c r="G4657" i="28" s="1"/>
  <c r="C4658" i="28"/>
  <c r="D4658" i="28"/>
  <c r="E4658" i="28"/>
  <c r="F4658" i="28"/>
  <c r="C4659" i="28"/>
  <c r="D4659" i="28"/>
  <c r="E4659" i="28"/>
  <c r="F4659" i="28"/>
  <c r="C4660" i="28"/>
  <c r="D4660" i="28"/>
  <c r="E4660" i="28"/>
  <c r="F4660" i="28"/>
  <c r="C4661" i="28"/>
  <c r="D4661" i="28"/>
  <c r="E4661" i="28"/>
  <c r="F4661" i="28"/>
  <c r="C4662" i="28"/>
  <c r="D4662" i="28"/>
  <c r="E4662" i="28"/>
  <c r="F4662" i="28"/>
  <c r="C4663" i="28"/>
  <c r="D4663" i="28"/>
  <c r="E4663" i="28"/>
  <c r="F4663" i="28"/>
  <c r="C4664" i="28"/>
  <c r="D4664" i="28"/>
  <c r="E4664" i="28"/>
  <c r="F4664" i="28"/>
  <c r="G4664" i="28" s="1"/>
  <c r="C4665" i="28"/>
  <c r="D4665" i="28"/>
  <c r="E4665" i="28"/>
  <c r="F4665" i="28"/>
  <c r="C4666" i="28"/>
  <c r="D4666" i="28"/>
  <c r="E4666" i="28"/>
  <c r="F4666" i="28"/>
  <c r="C4667" i="28"/>
  <c r="D4667" i="28"/>
  <c r="E4667" i="28"/>
  <c r="F4667" i="28"/>
  <c r="C4668" i="28"/>
  <c r="D4668" i="28"/>
  <c r="E4668" i="28"/>
  <c r="F4668" i="28"/>
  <c r="C4669" i="28"/>
  <c r="D4669" i="28"/>
  <c r="E4669" i="28"/>
  <c r="F4669" i="28"/>
  <c r="C4670" i="28"/>
  <c r="D4670" i="28"/>
  <c r="E4670" i="28"/>
  <c r="F4670" i="28"/>
  <c r="C4671" i="28"/>
  <c r="D4671" i="28"/>
  <c r="E4671" i="28"/>
  <c r="F4671" i="28"/>
  <c r="C4672" i="28"/>
  <c r="D4672" i="28"/>
  <c r="E4672" i="28"/>
  <c r="F4672" i="28"/>
  <c r="C4673" i="28"/>
  <c r="D4673" i="28"/>
  <c r="E4673" i="28"/>
  <c r="F4673" i="28"/>
  <c r="G4673" i="28" s="1"/>
  <c r="C4674" i="28"/>
  <c r="D4674" i="28"/>
  <c r="E4674" i="28"/>
  <c r="F4674" i="28"/>
  <c r="C4675" i="28"/>
  <c r="D4675" i="28"/>
  <c r="E4675" i="28"/>
  <c r="F4675" i="28"/>
  <c r="C4676" i="28"/>
  <c r="D4676" i="28"/>
  <c r="E4676" i="28"/>
  <c r="F4676" i="28"/>
  <c r="G4676" i="28" s="1"/>
  <c r="C4677" i="28"/>
  <c r="D4677" i="28"/>
  <c r="E4677" i="28"/>
  <c r="F4677" i="28"/>
  <c r="C4678" i="28"/>
  <c r="D4678" i="28"/>
  <c r="E4678" i="28"/>
  <c r="F4678" i="28"/>
  <c r="C4679" i="28"/>
  <c r="D4679" i="28"/>
  <c r="E4679" i="28"/>
  <c r="F4679" i="28"/>
  <c r="C4680" i="28"/>
  <c r="D4680" i="28"/>
  <c r="E4680" i="28"/>
  <c r="F4680" i="28"/>
  <c r="C4681" i="28"/>
  <c r="D4681" i="28"/>
  <c r="E4681" i="28"/>
  <c r="F4681" i="28"/>
  <c r="G4681" i="28" s="1"/>
  <c r="C4682" i="28"/>
  <c r="D4682" i="28"/>
  <c r="E4682" i="28"/>
  <c r="F4682" i="28"/>
  <c r="G4682" i="28" s="1"/>
  <c r="C4683" i="28"/>
  <c r="D4683" i="28"/>
  <c r="E4683" i="28"/>
  <c r="F4683" i="28"/>
  <c r="G4683" i="28" s="1"/>
  <c r="C4684" i="28"/>
  <c r="D4684" i="28"/>
  <c r="E4684" i="28"/>
  <c r="F4684" i="28"/>
  <c r="G4684" i="28" s="1"/>
  <c r="C4685" i="28"/>
  <c r="D4685" i="28"/>
  <c r="E4685" i="28"/>
  <c r="F4685" i="28"/>
  <c r="C4686" i="28"/>
  <c r="D4686" i="28"/>
  <c r="E4686" i="28"/>
  <c r="F4686" i="28"/>
  <c r="C4687" i="28"/>
  <c r="D4687" i="28"/>
  <c r="E4687" i="28"/>
  <c r="F4687" i="28"/>
  <c r="C4688" i="28"/>
  <c r="D4688" i="28"/>
  <c r="E4688" i="28"/>
  <c r="F4688" i="28"/>
  <c r="C4689" i="28"/>
  <c r="D4689" i="28"/>
  <c r="E4689" i="28"/>
  <c r="F4689" i="28"/>
  <c r="C4690" i="28"/>
  <c r="D4690" i="28"/>
  <c r="E4690" i="28"/>
  <c r="F4690" i="28"/>
  <c r="C4691" i="28"/>
  <c r="D4691" i="28"/>
  <c r="E4691" i="28"/>
  <c r="F4691" i="28"/>
  <c r="C4692" i="28"/>
  <c r="D4692" i="28"/>
  <c r="E4692" i="28"/>
  <c r="F4692" i="28"/>
  <c r="C4693" i="28"/>
  <c r="D4693" i="28"/>
  <c r="E4693" i="28"/>
  <c r="F4693" i="28"/>
  <c r="C4694" i="28"/>
  <c r="D4694" i="28"/>
  <c r="E4694" i="28"/>
  <c r="F4694" i="28"/>
  <c r="C4695" i="28"/>
  <c r="D4695" i="28"/>
  <c r="E4695" i="28"/>
  <c r="F4695" i="28"/>
  <c r="G4695" i="28" s="1"/>
  <c r="C4696" i="28"/>
  <c r="D4696" i="28"/>
  <c r="E4696" i="28"/>
  <c r="F4696" i="28"/>
  <c r="C4697" i="28"/>
  <c r="D4697" i="28"/>
  <c r="E4697" i="28"/>
  <c r="F4697" i="28"/>
  <c r="G4697" i="28" s="1"/>
  <c r="C4698" i="28"/>
  <c r="D4698" i="28"/>
  <c r="E4698" i="28"/>
  <c r="F4698" i="28"/>
  <c r="C4699" i="28"/>
  <c r="D4699" i="28"/>
  <c r="E4699" i="28"/>
  <c r="F4699" i="28"/>
  <c r="C4700" i="28"/>
  <c r="D4700" i="28"/>
  <c r="E4700" i="28"/>
  <c r="F4700" i="28"/>
  <c r="C4701" i="28"/>
  <c r="D4701" i="28"/>
  <c r="E4701" i="28"/>
  <c r="F4701" i="28"/>
  <c r="C4702" i="28"/>
  <c r="D4702" i="28"/>
  <c r="E4702" i="28"/>
  <c r="F4702" i="28"/>
  <c r="C4703" i="28"/>
  <c r="D4703" i="28"/>
  <c r="E4703" i="28"/>
  <c r="F4703" i="28"/>
  <c r="C4704" i="28"/>
  <c r="D4704" i="28"/>
  <c r="E4704" i="28"/>
  <c r="F4704" i="28"/>
  <c r="C4705" i="28"/>
  <c r="D4705" i="28"/>
  <c r="E4705" i="28"/>
  <c r="F4705" i="28"/>
  <c r="C4706" i="28"/>
  <c r="D4706" i="28"/>
  <c r="E4706" i="28"/>
  <c r="F4706" i="28"/>
  <c r="C4707" i="28"/>
  <c r="D4707" i="28"/>
  <c r="E4707" i="28"/>
  <c r="F4707" i="28"/>
  <c r="C4708" i="28"/>
  <c r="D4708" i="28"/>
  <c r="E4708" i="28"/>
  <c r="F4708" i="28"/>
  <c r="C4709" i="28"/>
  <c r="D4709" i="28"/>
  <c r="E4709" i="28"/>
  <c r="F4709" i="28"/>
  <c r="G4709" i="28" s="1"/>
  <c r="C4710" i="28"/>
  <c r="D4710" i="28"/>
  <c r="E4710" i="28"/>
  <c r="F4710" i="28"/>
  <c r="C4711" i="28"/>
  <c r="D4711" i="28"/>
  <c r="E4711" i="28"/>
  <c r="F4711" i="28"/>
  <c r="C4712" i="28"/>
  <c r="D4712" i="28"/>
  <c r="E4712" i="28"/>
  <c r="F4712" i="28"/>
  <c r="C4713" i="28"/>
  <c r="D4713" i="28"/>
  <c r="E4713" i="28"/>
  <c r="F4713" i="28"/>
  <c r="C4714" i="28"/>
  <c r="D4714" i="28"/>
  <c r="E4714" i="28"/>
  <c r="F4714" i="28"/>
  <c r="C4715" i="28"/>
  <c r="D4715" i="28"/>
  <c r="E4715" i="28"/>
  <c r="F4715" i="28"/>
  <c r="C4716" i="28"/>
  <c r="D4716" i="28"/>
  <c r="E4716" i="28"/>
  <c r="F4716" i="28"/>
  <c r="C4717" i="28"/>
  <c r="D4717" i="28"/>
  <c r="E4717" i="28"/>
  <c r="F4717" i="28"/>
  <c r="C4718" i="28"/>
  <c r="D4718" i="28"/>
  <c r="E4718" i="28"/>
  <c r="F4718" i="28"/>
  <c r="C4719" i="28"/>
  <c r="D4719" i="28"/>
  <c r="E4719" i="28"/>
  <c r="F4719" i="28"/>
  <c r="C4720" i="28"/>
  <c r="D4720" i="28"/>
  <c r="E4720" i="28"/>
  <c r="F4720" i="28"/>
  <c r="C4721" i="28"/>
  <c r="D4721" i="28"/>
  <c r="E4721" i="28"/>
  <c r="F4721" i="28"/>
  <c r="C4722" i="28"/>
  <c r="D4722" i="28"/>
  <c r="E4722" i="28"/>
  <c r="F4722" i="28"/>
  <c r="C4723" i="28"/>
  <c r="D4723" i="28"/>
  <c r="E4723" i="28"/>
  <c r="F4723" i="28"/>
  <c r="C4724" i="28"/>
  <c r="D4724" i="28"/>
  <c r="E4724" i="28"/>
  <c r="F4724" i="28"/>
  <c r="C4725" i="28"/>
  <c r="D4725" i="28"/>
  <c r="E4725" i="28"/>
  <c r="F4725" i="28"/>
  <c r="C4726" i="28"/>
  <c r="D4726" i="28"/>
  <c r="E4726" i="28"/>
  <c r="F4726" i="28"/>
  <c r="C4727" i="28"/>
  <c r="D4727" i="28"/>
  <c r="E4727" i="28"/>
  <c r="F4727" i="28"/>
  <c r="C4728" i="28"/>
  <c r="D4728" i="28"/>
  <c r="E4728" i="28"/>
  <c r="F4728" i="28"/>
  <c r="C4729" i="28"/>
  <c r="D4729" i="28"/>
  <c r="E4729" i="28"/>
  <c r="F4729" i="28"/>
  <c r="C4730" i="28"/>
  <c r="D4730" i="28"/>
  <c r="E4730" i="28"/>
  <c r="F4730" i="28"/>
  <c r="C4731" i="28"/>
  <c r="D4731" i="28"/>
  <c r="E4731" i="28"/>
  <c r="F4731" i="28"/>
  <c r="C4732" i="28"/>
  <c r="D4732" i="28"/>
  <c r="E4732" i="28"/>
  <c r="F4732" i="28"/>
  <c r="C4733" i="28"/>
  <c r="D4733" i="28"/>
  <c r="E4733" i="28"/>
  <c r="F4733" i="28"/>
  <c r="C4734" i="28"/>
  <c r="D4734" i="28"/>
  <c r="E4734" i="28"/>
  <c r="F4734" i="28"/>
  <c r="C4735" i="28"/>
  <c r="D4735" i="28"/>
  <c r="E4735" i="28"/>
  <c r="F4735" i="28"/>
  <c r="C4736" i="28"/>
  <c r="D4736" i="28"/>
  <c r="E4736" i="28"/>
  <c r="F4736" i="28"/>
  <c r="C4737" i="28"/>
  <c r="D4737" i="28"/>
  <c r="E4737" i="28"/>
  <c r="F4737" i="28"/>
  <c r="C4738" i="28"/>
  <c r="D4738" i="28"/>
  <c r="E4738" i="28"/>
  <c r="F4738" i="28"/>
  <c r="C4739" i="28"/>
  <c r="D4739" i="28"/>
  <c r="E4739" i="28"/>
  <c r="F4739" i="28"/>
  <c r="G4739" i="28" s="1"/>
  <c r="C4740" i="28"/>
  <c r="D4740" i="28"/>
  <c r="E4740" i="28"/>
  <c r="F4740" i="28"/>
  <c r="C4741" i="28"/>
  <c r="D4741" i="28"/>
  <c r="E4741" i="28"/>
  <c r="F4741" i="28"/>
  <c r="C4742" i="28"/>
  <c r="D4742" i="28"/>
  <c r="E4742" i="28"/>
  <c r="F4742" i="28"/>
  <c r="C4743" i="28"/>
  <c r="D4743" i="28"/>
  <c r="E4743" i="28"/>
  <c r="F4743" i="28"/>
  <c r="C4744" i="28"/>
  <c r="D4744" i="28"/>
  <c r="E4744" i="28"/>
  <c r="F4744" i="28"/>
  <c r="C4745" i="28"/>
  <c r="D4745" i="28"/>
  <c r="E4745" i="28"/>
  <c r="F4745" i="28"/>
  <c r="C4746" i="28"/>
  <c r="D4746" i="28"/>
  <c r="E4746" i="28"/>
  <c r="F4746" i="28"/>
  <c r="C4747" i="28"/>
  <c r="D4747" i="28"/>
  <c r="E4747" i="28"/>
  <c r="F4747" i="28"/>
  <c r="C4748" i="28"/>
  <c r="D4748" i="28"/>
  <c r="E4748" i="28"/>
  <c r="F4748" i="28"/>
  <c r="C4749" i="28"/>
  <c r="D4749" i="28"/>
  <c r="E4749" i="28"/>
  <c r="F4749" i="28"/>
  <c r="C4750" i="28"/>
  <c r="D4750" i="28"/>
  <c r="E4750" i="28"/>
  <c r="F4750" i="28"/>
  <c r="C4751" i="28"/>
  <c r="D4751" i="28"/>
  <c r="E4751" i="28"/>
  <c r="F4751" i="28"/>
  <c r="C4752" i="28"/>
  <c r="D4752" i="28"/>
  <c r="E4752" i="28"/>
  <c r="F4752" i="28"/>
  <c r="C4753" i="28"/>
  <c r="D4753" i="28"/>
  <c r="E4753" i="28"/>
  <c r="F4753" i="28"/>
  <c r="C4754" i="28"/>
  <c r="D4754" i="28"/>
  <c r="E4754" i="28"/>
  <c r="F4754" i="28"/>
  <c r="G4754" i="28" s="1"/>
  <c r="C4755" i="28"/>
  <c r="D4755" i="28"/>
  <c r="E4755" i="28"/>
  <c r="F4755" i="28"/>
  <c r="C4756" i="28"/>
  <c r="D4756" i="28"/>
  <c r="E4756" i="28"/>
  <c r="F4756" i="28"/>
  <c r="C4757" i="28"/>
  <c r="D4757" i="28"/>
  <c r="E4757" i="28"/>
  <c r="F4757" i="28"/>
  <c r="C4758" i="28"/>
  <c r="D4758" i="28"/>
  <c r="E4758" i="28"/>
  <c r="F4758" i="28"/>
  <c r="C4759" i="28"/>
  <c r="D4759" i="28"/>
  <c r="E4759" i="28"/>
  <c r="F4759" i="28"/>
  <c r="C4760" i="28"/>
  <c r="D4760" i="28"/>
  <c r="E4760" i="28"/>
  <c r="F4760" i="28"/>
  <c r="C4761" i="28"/>
  <c r="D4761" i="28"/>
  <c r="E4761" i="28"/>
  <c r="F4761" i="28"/>
  <c r="C4762" i="28"/>
  <c r="D4762" i="28"/>
  <c r="E4762" i="28"/>
  <c r="F4762" i="28"/>
  <c r="C4763" i="28"/>
  <c r="D4763" i="28"/>
  <c r="E4763" i="28"/>
  <c r="F4763" i="28"/>
  <c r="C4764" i="28"/>
  <c r="D4764" i="28"/>
  <c r="E4764" i="28"/>
  <c r="F4764" i="28"/>
  <c r="C4765" i="28"/>
  <c r="D4765" i="28"/>
  <c r="E4765" i="28"/>
  <c r="F4765" i="28"/>
  <c r="C4766" i="28"/>
  <c r="D4766" i="28"/>
  <c r="E4766" i="28"/>
  <c r="F4766" i="28"/>
  <c r="C4767" i="28"/>
  <c r="D4767" i="28"/>
  <c r="E4767" i="28"/>
  <c r="F4767" i="28"/>
  <c r="C4768" i="28"/>
  <c r="D4768" i="28"/>
  <c r="E4768" i="28"/>
  <c r="F4768" i="28"/>
  <c r="C4769" i="28"/>
  <c r="D4769" i="28"/>
  <c r="E4769" i="28"/>
  <c r="F4769" i="28"/>
  <c r="C4770" i="28"/>
  <c r="D4770" i="28"/>
  <c r="E4770" i="28"/>
  <c r="F4770" i="28"/>
  <c r="C4771" i="28"/>
  <c r="D4771" i="28"/>
  <c r="E4771" i="28"/>
  <c r="F4771" i="28"/>
  <c r="C4772" i="28"/>
  <c r="D4772" i="28"/>
  <c r="E4772" i="28"/>
  <c r="F4772" i="28"/>
  <c r="C4773" i="28"/>
  <c r="D4773" i="28"/>
  <c r="E4773" i="28"/>
  <c r="F4773" i="28"/>
  <c r="C4774" i="28"/>
  <c r="D4774" i="28"/>
  <c r="E4774" i="28"/>
  <c r="F4774" i="28"/>
  <c r="C4775" i="28"/>
  <c r="D4775" i="28"/>
  <c r="E4775" i="28"/>
  <c r="F4775" i="28"/>
  <c r="C4776" i="28"/>
  <c r="D4776" i="28"/>
  <c r="E4776" i="28"/>
  <c r="F4776" i="28"/>
  <c r="C4777" i="28"/>
  <c r="D4777" i="28"/>
  <c r="E4777" i="28"/>
  <c r="F4777" i="28"/>
  <c r="C4778" i="28"/>
  <c r="D4778" i="28"/>
  <c r="E4778" i="28"/>
  <c r="F4778" i="28"/>
  <c r="C4779" i="28"/>
  <c r="D4779" i="28"/>
  <c r="E4779" i="28"/>
  <c r="F4779" i="28"/>
  <c r="C4780" i="28"/>
  <c r="D4780" i="28"/>
  <c r="E4780" i="28"/>
  <c r="F4780" i="28"/>
  <c r="C4781" i="28"/>
  <c r="D4781" i="28"/>
  <c r="E4781" i="28"/>
  <c r="F4781" i="28"/>
  <c r="C4782" i="28"/>
  <c r="D4782" i="28"/>
  <c r="E4782" i="28"/>
  <c r="F4782" i="28"/>
  <c r="C4783" i="28"/>
  <c r="D4783" i="28"/>
  <c r="E4783" i="28"/>
  <c r="F4783" i="28"/>
  <c r="C4784" i="28"/>
  <c r="D4784" i="28"/>
  <c r="E4784" i="28"/>
  <c r="F4784" i="28"/>
  <c r="G4784" i="28" s="1"/>
  <c r="C4785" i="28"/>
  <c r="D4785" i="28"/>
  <c r="E4785" i="28"/>
  <c r="F4785" i="28"/>
  <c r="C4786" i="28"/>
  <c r="D4786" i="28"/>
  <c r="E4786" i="28"/>
  <c r="F4786" i="28"/>
  <c r="C4787" i="28"/>
  <c r="D4787" i="28"/>
  <c r="E4787" i="28"/>
  <c r="F4787" i="28"/>
  <c r="C4788" i="28"/>
  <c r="D4788" i="28"/>
  <c r="E4788" i="28"/>
  <c r="F4788" i="28"/>
  <c r="C4789" i="28"/>
  <c r="D4789" i="28"/>
  <c r="E4789" i="28"/>
  <c r="F4789" i="28"/>
  <c r="C4790" i="28"/>
  <c r="D4790" i="28"/>
  <c r="E4790" i="28"/>
  <c r="F4790" i="28"/>
  <c r="C4791" i="28"/>
  <c r="D4791" i="28"/>
  <c r="E4791" i="28"/>
  <c r="F4791" i="28"/>
  <c r="C4792" i="28"/>
  <c r="D4792" i="28"/>
  <c r="E4792" i="28"/>
  <c r="F4792" i="28"/>
  <c r="C4793" i="28"/>
  <c r="D4793" i="28"/>
  <c r="E4793" i="28"/>
  <c r="F4793" i="28"/>
  <c r="C4794" i="28"/>
  <c r="D4794" i="28"/>
  <c r="E4794" i="28"/>
  <c r="F4794" i="28"/>
  <c r="C4795" i="28"/>
  <c r="D4795" i="28"/>
  <c r="E4795" i="28"/>
  <c r="F4795" i="28"/>
  <c r="C4796" i="28"/>
  <c r="D4796" i="28"/>
  <c r="E4796" i="28"/>
  <c r="F4796" i="28"/>
  <c r="C4797" i="28"/>
  <c r="D4797" i="28"/>
  <c r="E4797" i="28"/>
  <c r="F4797" i="28"/>
  <c r="C4798" i="28"/>
  <c r="D4798" i="28"/>
  <c r="E4798" i="28"/>
  <c r="F4798" i="28"/>
  <c r="C4799" i="28"/>
  <c r="D4799" i="28"/>
  <c r="E4799" i="28"/>
  <c r="F4799" i="28"/>
  <c r="C4800" i="28"/>
  <c r="D4800" i="28"/>
  <c r="E4800" i="28"/>
  <c r="F4800" i="28"/>
  <c r="C4801" i="28"/>
  <c r="D4801" i="28"/>
  <c r="E4801" i="28"/>
  <c r="F4801" i="28"/>
  <c r="C4802" i="28"/>
  <c r="D4802" i="28"/>
  <c r="E4802" i="28"/>
  <c r="F4802" i="28"/>
  <c r="C4803" i="28"/>
  <c r="D4803" i="28"/>
  <c r="E4803" i="28"/>
  <c r="F4803" i="28"/>
  <c r="C4804" i="28"/>
  <c r="D4804" i="28"/>
  <c r="E4804" i="28"/>
  <c r="F4804" i="28"/>
  <c r="C4805" i="28"/>
  <c r="D4805" i="28"/>
  <c r="E4805" i="28"/>
  <c r="F4805" i="28"/>
  <c r="C4806" i="28"/>
  <c r="D4806" i="28"/>
  <c r="E4806" i="28"/>
  <c r="F4806" i="28"/>
  <c r="C4807" i="28"/>
  <c r="D4807" i="28"/>
  <c r="E4807" i="28"/>
  <c r="F4807" i="28"/>
  <c r="C4808" i="28"/>
  <c r="D4808" i="28"/>
  <c r="E4808" i="28"/>
  <c r="F4808" i="28"/>
  <c r="C4809" i="28"/>
  <c r="D4809" i="28"/>
  <c r="E4809" i="28"/>
  <c r="F4809" i="28"/>
  <c r="C4810" i="28"/>
  <c r="D4810" i="28"/>
  <c r="E4810" i="28"/>
  <c r="F4810" i="28"/>
  <c r="C4811" i="28"/>
  <c r="D4811" i="28"/>
  <c r="E4811" i="28"/>
  <c r="F4811" i="28"/>
  <c r="C4812" i="28"/>
  <c r="D4812" i="28"/>
  <c r="E4812" i="28"/>
  <c r="F4812" i="28"/>
  <c r="C4813" i="28"/>
  <c r="D4813" i="28"/>
  <c r="E4813" i="28"/>
  <c r="F4813" i="28"/>
  <c r="C4814" i="28"/>
  <c r="D4814" i="28"/>
  <c r="E4814" i="28"/>
  <c r="F4814" i="28"/>
  <c r="C4815" i="28"/>
  <c r="D4815" i="28"/>
  <c r="E4815" i="28"/>
  <c r="F4815" i="28"/>
  <c r="C4816" i="28"/>
  <c r="D4816" i="28"/>
  <c r="E4816" i="28"/>
  <c r="F4816" i="28"/>
  <c r="C4817" i="28"/>
  <c r="D4817" i="28"/>
  <c r="E4817" i="28"/>
  <c r="F4817" i="28"/>
  <c r="C4818" i="28"/>
  <c r="D4818" i="28"/>
  <c r="E4818" i="28"/>
  <c r="F4818" i="28"/>
  <c r="C4819" i="28"/>
  <c r="D4819" i="28"/>
  <c r="E4819" i="28"/>
  <c r="F4819" i="28"/>
  <c r="C4820" i="28"/>
  <c r="D4820" i="28"/>
  <c r="E4820" i="28"/>
  <c r="F4820" i="28"/>
  <c r="C4821" i="28"/>
  <c r="D4821" i="28"/>
  <c r="E4821" i="28"/>
  <c r="F4821" i="28"/>
  <c r="C4822" i="28"/>
  <c r="D4822" i="28"/>
  <c r="E4822" i="28"/>
  <c r="F4822" i="28"/>
  <c r="C4823" i="28"/>
  <c r="D4823" i="28"/>
  <c r="E4823" i="28"/>
  <c r="F4823" i="28"/>
  <c r="C4824" i="28"/>
  <c r="D4824" i="28"/>
  <c r="E4824" i="28"/>
  <c r="F4824" i="28"/>
  <c r="C4825" i="28"/>
  <c r="D4825" i="28"/>
  <c r="E4825" i="28"/>
  <c r="F4825" i="28"/>
  <c r="C4826" i="28"/>
  <c r="D4826" i="28"/>
  <c r="E4826" i="28"/>
  <c r="F4826" i="28"/>
  <c r="C4827" i="28"/>
  <c r="D4827" i="28"/>
  <c r="E4827" i="28"/>
  <c r="F4827" i="28"/>
  <c r="C4828" i="28"/>
  <c r="D4828" i="28"/>
  <c r="E4828" i="28"/>
  <c r="F4828" i="28"/>
  <c r="C4829" i="28"/>
  <c r="D4829" i="28"/>
  <c r="E4829" i="28"/>
  <c r="F4829" i="28"/>
  <c r="C4830" i="28"/>
  <c r="D4830" i="28"/>
  <c r="E4830" i="28"/>
  <c r="F4830" i="28"/>
  <c r="C4831" i="28"/>
  <c r="D4831" i="28"/>
  <c r="E4831" i="28"/>
  <c r="F4831" i="28"/>
  <c r="C4832" i="28"/>
  <c r="D4832" i="28"/>
  <c r="E4832" i="28"/>
  <c r="F4832" i="28"/>
  <c r="C4833" i="28"/>
  <c r="D4833" i="28"/>
  <c r="E4833" i="28"/>
  <c r="F4833" i="28"/>
  <c r="C4834" i="28"/>
  <c r="D4834" i="28"/>
  <c r="E4834" i="28"/>
  <c r="F4834" i="28"/>
  <c r="C4835" i="28"/>
  <c r="D4835" i="28"/>
  <c r="E4835" i="28"/>
  <c r="F4835" i="28"/>
  <c r="C4836" i="28"/>
  <c r="D4836" i="28"/>
  <c r="E4836" i="28"/>
  <c r="F4836" i="28"/>
  <c r="C4837" i="28"/>
  <c r="D4837" i="28"/>
  <c r="E4837" i="28"/>
  <c r="F4837" i="28"/>
  <c r="C4838" i="28"/>
  <c r="D4838" i="28"/>
  <c r="E4838" i="28"/>
  <c r="F4838" i="28"/>
  <c r="C4839" i="28"/>
  <c r="D4839" i="28"/>
  <c r="E4839" i="28"/>
  <c r="F4839" i="28"/>
  <c r="C4840" i="28"/>
  <c r="D4840" i="28"/>
  <c r="E4840" i="28"/>
  <c r="F4840" i="28"/>
  <c r="C4841" i="28"/>
  <c r="D4841" i="28"/>
  <c r="E4841" i="28"/>
  <c r="F4841" i="28"/>
  <c r="C4842" i="28"/>
  <c r="D4842" i="28"/>
  <c r="E4842" i="28"/>
  <c r="F4842" i="28"/>
  <c r="C4843" i="28"/>
  <c r="D4843" i="28"/>
  <c r="E4843" i="28"/>
  <c r="F4843" i="28"/>
  <c r="C4844" i="28"/>
  <c r="D4844" i="28"/>
  <c r="E4844" i="28"/>
  <c r="F4844" i="28"/>
  <c r="C4845" i="28"/>
  <c r="D4845" i="28"/>
  <c r="E4845" i="28"/>
  <c r="F4845" i="28"/>
  <c r="C4846" i="28"/>
  <c r="D4846" i="28"/>
  <c r="E4846" i="28"/>
  <c r="F4846" i="28"/>
  <c r="C4847" i="28"/>
  <c r="D4847" i="28"/>
  <c r="E4847" i="28"/>
  <c r="F4847" i="28"/>
  <c r="C4848" i="28"/>
  <c r="D4848" i="28"/>
  <c r="E4848" i="28"/>
  <c r="F4848" i="28"/>
  <c r="C4849" i="28"/>
  <c r="D4849" i="28"/>
  <c r="E4849" i="28"/>
  <c r="F4849" i="28"/>
  <c r="C4850" i="28"/>
  <c r="D4850" i="28"/>
  <c r="E4850" i="28"/>
  <c r="F4850" i="28"/>
  <c r="C4851" i="28"/>
  <c r="D4851" i="28"/>
  <c r="E4851" i="28"/>
  <c r="F4851" i="28"/>
  <c r="C4852" i="28"/>
  <c r="D4852" i="28"/>
  <c r="E4852" i="28"/>
  <c r="F4852" i="28"/>
  <c r="C4853" i="28"/>
  <c r="D4853" i="28"/>
  <c r="E4853" i="28"/>
  <c r="F4853" i="28"/>
  <c r="C4854" i="28"/>
  <c r="D4854" i="28"/>
  <c r="E4854" i="28"/>
  <c r="F4854" i="28"/>
  <c r="C4855" i="28"/>
  <c r="D4855" i="28"/>
  <c r="E4855" i="28"/>
  <c r="F4855" i="28"/>
  <c r="C4856" i="28"/>
  <c r="D4856" i="28"/>
  <c r="E4856" i="28"/>
  <c r="F4856" i="28"/>
  <c r="C4857" i="28"/>
  <c r="D4857" i="28"/>
  <c r="E4857" i="28"/>
  <c r="F4857" i="28"/>
  <c r="C4858" i="28"/>
  <c r="D4858" i="28"/>
  <c r="E4858" i="28"/>
  <c r="F4858" i="28"/>
  <c r="C4859" i="28"/>
  <c r="D4859" i="28"/>
  <c r="E4859" i="28"/>
  <c r="F4859" i="28"/>
  <c r="C4860" i="28"/>
  <c r="D4860" i="28"/>
  <c r="E4860" i="28"/>
  <c r="F4860" i="28"/>
  <c r="C4861" i="28"/>
  <c r="D4861" i="28"/>
  <c r="E4861" i="28"/>
  <c r="F4861" i="28"/>
  <c r="C4862" i="28"/>
  <c r="D4862" i="28"/>
  <c r="E4862" i="28"/>
  <c r="F4862" i="28"/>
  <c r="C4863" i="28"/>
  <c r="D4863" i="28"/>
  <c r="E4863" i="28"/>
  <c r="F4863" i="28"/>
  <c r="C4864" i="28"/>
  <c r="D4864" i="28"/>
  <c r="E4864" i="28"/>
  <c r="F4864" i="28"/>
  <c r="C4865" i="28"/>
  <c r="D4865" i="28"/>
  <c r="E4865" i="28"/>
  <c r="F4865" i="28"/>
  <c r="C4866" i="28"/>
  <c r="D4866" i="28"/>
  <c r="E4866" i="28"/>
  <c r="F4866" i="28"/>
  <c r="C4867" i="28"/>
  <c r="D4867" i="28"/>
  <c r="E4867" i="28"/>
  <c r="F4867" i="28"/>
  <c r="C4868" i="28"/>
  <c r="D4868" i="28"/>
  <c r="E4868" i="28"/>
  <c r="F4868" i="28"/>
  <c r="C4869" i="28"/>
  <c r="D4869" i="28"/>
  <c r="E4869" i="28"/>
  <c r="F4869" i="28"/>
  <c r="C4870" i="28"/>
  <c r="D4870" i="28"/>
  <c r="E4870" i="28"/>
  <c r="F4870" i="28"/>
  <c r="C4871" i="28"/>
  <c r="D4871" i="28"/>
  <c r="E4871" i="28"/>
  <c r="F4871" i="28"/>
  <c r="C4872" i="28"/>
  <c r="D4872" i="28"/>
  <c r="E4872" i="28"/>
  <c r="F4872" i="28"/>
  <c r="C4873" i="28"/>
  <c r="D4873" i="28"/>
  <c r="E4873" i="28"/>
  <c r="F4873" i="28"/>
  <c r="C4874" i="28"/>
  <c r="D4874" i="28"/>
  <c r="E4874" i="28"/>
  <c r="F4874" i="28"/>
  <c r="C4875" i="28"/>
  <c r="D4875" i="28"/>
  <c r="E4875" i="28"/>
  <c r="F4875" i="28"/>
  <c r="C4876" i="28"/>
  <c r="D4876" i="28"/>
  <c r="E4876" i="28"/>
  <c r="F4876" i="28"/>
  <c r="C4877" i="28"/>
  <c r="D4877" i="28"/>
  <c r="E4877" i="28"/>
  <c r="F4877" i="28"/>
  <c r="C4878" i="28"/>
  <c r="D4878" i="28"/>
  <c r="E4878" i="28"/>
  <c r="F4878" i="28"/>
  <c r="C4879" i="28"/>
  <c r="D4879" i="28"/>
  <c r="E4879" i="28"/>
  <c r="F4879" i="28"/>
  <c r="C4880" i="28"/>
  <c r="D4880" i="28"/>
  <c r="E4880" i="28"/>
  <c r="F4880" i="28"/>
  <c r="C4881" i="28"/>
  <c r="D4881" i="28"/>
  <c r="E4881" i="28"/>
  <c r="F4881" i="28"/>
  <c r="C4882" i="28"/>
  <c r="D4882" i="28"/>
  <c r="E4882" i="28"/>
  <c r="F4882" i="28"/>
  <c r="C4883" i="28"/>
  <c r="D4883" i="28"/>
  <c r="E4883" i="28"/>
  <c r="F4883" i="28"/>
  <c r="C4884" i="28"/>
  <c r="D4884" i="28"/>
  <c r="E4884" i="28"/>
  <c r="F4884" i="28"/>
  <c r="C4885" i="28"/>
  <c r="D4885" i="28"/>
  <c r="E4885" i="28"/>
  <c r="F4885" i="28"/>
  <c r="C4886" i="28"/>
  <c r="D4886" i="28"/>
  <c r="E4886" i="28"/>
  <c r="F4886" i="28"/>
  <c r="C4887" i="28"/>
  <c r="D4887" i="28"/>
  <c r="E4887" i="28"/>
  <c r="F4887" i="28"/>
  <c r="C4888" i="28"/>
  <c r="D4888" i="28"/>
  <c r="E4888" i="28"/>
  <c r="F4888" i="28"/>
  <c r="C4889" i="28"/>
  <c r="D4889" i="28"/>
  <c r="E4889" i="28"/>
  <c r="F4889" i="28"/>
  <c r="C4890" i="28"/>
  <c r="D4890" i="28"/>
  <c r="E4890" i="28"/>
  <c r="F4890" i="28"/>
  <c r="C4891" i="28"/>
  <c r="D4891" i="28"/>
  <c r="E4891" i="28"/>
  <c r="F4891" i="28"/>
  <c r="C4892" i="28"/>
  <c r="D4892" i="28"/>
  <c r="E4892" i="28"/>
  <c r="F4892" i="28"/>
  <c r="C4893" i="28"/>
  <c r="D4893" i="28"/>
  <c r="E4893" i="28"/>
  <c r="F4893" i="28"/>
  <c r="C4894" i="28"/>
  <c r="D4894" i="28"/>
  <c r="E4894" i="28"/>
  <c r="F4894" i="28"/>
  <c r="C4895" i="28"/>
  <c r="D4895" i="28"/>
  <c r="E4895" i="28"/>
  <c r="F4895" i="28"/>
  <c r="C4896" i="28"/>
  <c r="D4896" i="28"/>
  <c r="E4896" i="28"/>
  <c r="F4896" i="28"/>
  <c r="C4897" i="28"/>
  <c r="D4897" i="28"/>
  <c r="E4897" i="28"/>
  <c r="F4897" i="28"/>
  <c r="C4898" i="28"/>
  <c r="D4898" i="28"/>
  <c r="E4898" i="28"/>
  <c r="F4898" i="28"/>
  <c r="C4899" i="28"/>
  <c r="D4899" i="28"/>
  <c r="E4899" i="28"/>
  <c r="F4899" i="28"/>
  <c r="C4900" i="28"/>
  <c r="D4900" i="28"/>
  <c r="E4900" i="28"/>
  <c r="F4900" i="28"/>
  <c r="C4901" i="28"/>
  <c r="D4901" i="28"/>
  <c r="E4901" i="28"/>
  <c r="F4901" i="28"/>
  <c r="C4902" i="28"/>
  <c r="D4902" i="28"/>
  <c r="E4902" i="28"/>
  <c r="F4902" i="28"/>
  <c r="C4903" i="28"/>
  <c r="D4903" i="28"/>
  <c r="E4903" i="28"/>
  <c r="F4903" i="28"/>
  <c r="C4904" i="28"/>
  <c r="D4904" i="28"/>
  <c r="E4904" i="28"/>
  <c r="F4904" i="28"/>
  <c r="C4905" i="28"/>
  <c r="D4905" i="28"/>
  <c r="E4905" i="28"/>
  <c r="F4905" i="28"/>
  <c r="C4906" i="28"/>
  <c r="D4906" i="28"/>
  <c r="E4906" i="28"/>
  <c r="F4906" i="28"/>
  <c r="C4907" i="28"/>
  <c r="D4907" i="28"/>
  <c r="E4907" i="28"/>
  <c r="F4907" i="28"/>
  <c r="C4908" i="28"/>
  <c r="D4908" i="28"/>
  <c r="E4908" i="28"/>
  <c r="F4908" i="28"/>
  <c r="C4909" i="28"/>
  <c r="D4909" i="28"/>
  <c r="E4909" i="28"/>
  <c r="F4909" i="28"/>
  <c r="C4910" i="28"/>
  <c r="D4910" i="28"/>
  <c r="E4910" i="28"/>
  <c r="F4910" i="28"/>
  <c r="C4911" i="28"/>
  <c r="D4911" i="28"/>
  <c r="E4911" i="28"/>
  <c r="F4911" i="28"/>
  <c r="C4912" i="28"/>
  <c r="D4912" i="28"/>
  <c r="E4912" i="28"/>
  <c r="F4912" i="28"/>
  <c r="C4913" i="28"/>
  <c r="D4913" i="28"/>
  <c r="E4913" i="28"/>
  <c r="F4913" i="28"/>
  <c r="C4914" i="28"/>
  <c r="D4914" i="28"/>
  <c r="E4914" i="28"/>
  <c r="F4914" i="28"/>
  <c r="C4915" i="28"/>
  <c r="D4915" i="28"/>
  <c r="E4915" i="28"/>
  <c r="F4915" i="28"/>
  <c r="C4916" i="28"/>
  <c r="D4916" i="28"/>
  <c r="E4916" i="28"/>
  <c r="F4916" i="28"/>
  <c r="C4917" i="28"/>
  <c r="D4917" i="28"/>
  <c r="E4917" i="28"/>
  <c r="F4917" i="28"/>
  <c r="C4918" i="28"/>
  <c r="D4918" i="28"/>
  <c r="E4918" i="28"/>
  <c r="F4918" i="28"/>
  <c r="C4919" i="28"/>
  <c r="D4919" i="28"/>
  <c r="E4919" i="28"/>
  <c r="F4919" i="28"/>
  <c r="C4920" i="28"/>
  <c r="D4920" i="28"/>
  <c r="E4920" i="28"/>
  <c r="F4920" i="28"/>
  <c r="C4921" i="28"/>
  <c r="D4921" i="28"/>
  <c r="E4921" i="28"/>
  <c r="F4921" i="28"/>
  <c r="C4922" i="28"/>
  <c r="D4922" i="28"/>
  <c r="E4922" i="28"/>
  <c r="F4922" i="28"/>
  <c r="C4923" i="28"/>
  <c r="D4923" i="28"/>
  <c r="E4923" i="28"/>
  <c r="F4923" i="28"/>
  <c r="C4924" i="28"/>
  <c r="D4924" i="28"/>
  <c r="E4924" i="28"/>
  <c r="F4924" i="28"/>
  <c r="C4925" i="28"/>
  <c r="D4925" i="28"/>
  <c r="E4925" i="28"/>
  <c r="F4925" i="28"/>
  <c r="C4926" i="28"/>
  <c r="D4926" i="28"/>
  <c r="E4926" i="28"/>
  <c r="F4926" i="28"/>
  <c r="C4927" i="28"/>
  <c r="D4927" i="28"/>
  <c r="E4927" i="28"/>
  <c r="F4927" i="28"/>
  <c r="C4928" i="28"/>
  <c r="D4928" i="28"/>
  <c r="E4928" i="28"/>
  <c r="F4928" i="28"/>
  <c r="C4929" i="28"/>
  <c r="D4929" i="28"/>
  <c r="E4929" i="28"/>
  <c r="F4929" i="28"/>
  <c r="C4930" i="28"/>
  <c r="D4930" i="28"/>
  <c r="E4930" i="28"/>
  <c r="F4930" i="28"/>
  <c r="C4931" i="28"/>
  <c r="D4931" i="28"/>
  <c r="E4931" i="28"/>
  <c r="F4931" i="28"/>
  <c r="C4932" i="28"/>
  <c r="D4932" i="28"/>
  <c r="E4932" i="28"/>
  <c r="F4932" i="28"/>
  <c r="C4933" i="28"/>
  <c r="D4933" i="28"/>
  <c r="E4933" i="28"/>
  <c r="F4933" i="28"/>
  <c r="C4934" i="28"/>
  <c r="D4934" i="28"/>
  <c r="E4934" i="28"/>
  <c r="F4934" i="28"/>
  <c r="C4935" i="28"/>
  <c r="D4935" i="28"/>
  <c r="E4935" i="28"/>
  <c r="F4935" i="28"/>
  <c r="C4936" i="28"/>
  <c r="D4936" i="28"/>
  <c r="E4936" i="28"/>
  <c r="F4936" i="28"/>
  <c r="C4937" i="28"/>
  <c r="D4937" i="28"/>
  <c r="E4937" i="28"/>
  <c r="F4937" i="28"/>
  <c r="C4938" i="28"/>
  <c r="D4938" i="28"/>
  <c r="E4938" i="28"/>
  <c r="F4938" i="28"/>
  <c r="C4939" i="28"/>
  <c r="D4939" i="28"/>
  <c r="E4939" i="28"/>
  <c r="F4939" i="28"/>
  <c r="C4940" i="28"/>
  <c r="D4940" i="28"/>
  <c r="E4940" i="28"/>
  <c r="F4940" i="28"/>
  <c r="C4941" i="28"/>
  <c r="D4941" i="28"/>
  <c r="E4941" i="28"/>
  <c r="F4941" i="28"/>
  <c r="C4942" i="28"/>
  <c r="D4942" i="28"/>
  <c r="E4942" i="28"/>
  <c r="F4942" i="28"/>
  <c r="C4943" i="28"/>
  <c r="D4943" i="28"/>
  <c r="E4943" i="28"/>
  <c r="F4943" i="28"/>
  <c r="C4944" i="28"/>
  <c r="D4944" i="28"/>
  <c r="E4944" i="28"/>
  <c r="F4944" i="28"/>
  <c r="C4945" i="28"/>
  <c r="D4945" i="28"/>
  <c r="E4945" i="28"/>
  <c r="F4945" i="28"/>
  <c r="C4946" i="28"/>
  <c r="D4946" i="28"/>
  <c r="E4946" i="28"/>
  <c r="F4946" i="28"/>
  <c r="C4947" i="28"/>
  <c r="D4947" i="28"/>
  <c r="E4947" i="28"/>
  <c r="F4947" i="28"/>
  <c r="G4947" i="28" s="1"/>
  <c r="C4948" i="28"/>
  <c r="D4948" i="28"/>
  <c r="E4948" i="28"/>
  <c r="F4948" i="28"/>
  <c r="G4948" i="28" s="1"/>
  <c r="C4949" i="28"/>
  <c r="D4949" i="28"/>
  <c r="E4949" i="28"/>
  <c r="F4949" i="28"/>
  <c r="C4950" i="28"/>
  <c r="D4950" i="28"/>
  <c r="E4950" i="28"/>
  <c r="F4950" i="28"/>
  <c r="C4951" i="28"/>
  <c r="D4951" i="28"/>
  <c r="E4951" i="28"/>
  <c r="F4951" i="28"/>
  <c r="C4952" i="28"/>
  <c r="D4952" i="28"/>
  <c r="E4952" i="28"/>
  <c r="F4952" i="28"/>
  <c r="C4953" i="28"/>
  <c r="D4953" i="28"/>
  <c r="E4953" i="28"/>
  <c r="F4953" i="28"/>
  <c r="C4954" i="28"/>
  <c r="D4954" i="28"/>
  <c r="E4954" i="28"/>
  <c r="F4954" i="28"/>
  <c r="C4955" i="28"/>
  <c r="D4955" i="28"/>
  <c r="E4955" i="28"/>
  <c r="F4955" i="28"/>
  <c r="C4956" i="28"/>
  <c r="D4956" i="28"/>
  <c r="E4956" i="28"/>
  <c r="F4956" i="28"/>
  <c r="C4957" i="28"/>
  <c r="D4957" i="28"/>
  <c r="E4957" i="28"/>
  <c r="F4957" i="28"/>
  <c r="C4958" i="28"/>
  <c r="D4958" i="28"/>
  <c r="E4958" i="28"/>
  <c r="F4958" i="28"/>
  <c r="C4959" i="28"/>
  <c r="D4959" i="28"/>
  <c r="E4959" i="28"/>
  <c r="F4959" i="28"/>
  <c r="C4960" i="28"/>
  <c r="D4960" i="28"/>
  <c r="E4960" i="28"/>
  <c r="F4960" i="28"/>
  <c r="C4961" i="28"/>
  <c r="D4961" i="28"/>
  <c r="E4961" i="28"/>
  <c r="F4961" i="28"/>
  <c r="C4962" i="28"/>
  <c r="D4962" i="28"/>
  <c r="E4962" i="28"/>
  <c r="F4962" i="28"/>
  <c r="C4963" i="28"/>
  <c r="D4963" i="28"/>
  <c r="E4963" i="28"/>
  <c r="F4963" i="28"/>
  <c r="C4964" i="28"/>
  <c r="D4964" i="28"/>
  <c r="E4964" i="28"/>
  <c r="F4964" i="28"/>
  <c r="C4965" i="28"/>
  <c r="D4965" i="28"/>
  <c r="E4965" i="28"/>
  <c r="F4965" i="28"/>
  <c r="C4966" i="28"/>
  <c r="D4966" i="28"/>
  <c r="E4966" i="28"/>
  <c r="F4966" i="28"/>
  <c r="C4967" i="28"/>
  <c r="D4967" i="28"/>
  <c r="E4967" i="28"/>
  <c r="F4967" i="28"/>
  <c r="C4968" i="28"/>
  <c r="D4968" i="28"/>
  <c r="E4968" i="28"/>
  <c r="F4968" i="28"/>
  <c r="C4969" i="28"/>
  <c r="D4969" i="28"/>
  <c r="E4969" i="28"/>
  <c r="F4969" i="28"/>
  <c r="C4970" i="28"/>
  <c r="D4970" i="28"/>
  <c r="E4970" i="28"/>
  <c r="F4970" i="28"/>
  <c r="C4971" i="28"/>
  <c r="D4971" i="28"/>
  <c r="E4971" i="28"/>
  <c r="F4971" i="28"/>
  <c r="C4972" i="28"/>
  <c r="D4972" i="28"/>
  <c r="E4972" i="28"/>
  <c r="F4972" i="28"/>
  <c r="C4973" i="28"/>
  <c r="D4973" i="28"/>
  <c r="E4973" i="28"/>
  <c r="F4973" i="28"/>
  <c r="C4974" i="28"/>
  <c r="D4974" i="28"/>
  <c r="E4974" i="28"/>
  <c r="F4974" i="28"/>
  <c r="C4975" i="28"/>
  <c r="D4975" i="28"/>
  <c r="E4975" i="28"/>
  <c r="F4975" i="28"/>
  <c r="C4976" i="28"/>
  <c r="D4976" i="28"/>
  <c r="E4976" i="28"/>
  <c r="F4976" i="28"/>
  <c r="C4977" i="28"/>
  <c r="D4977" i="28"/>
  <c r="E4977" i="28"/>
  <c r="F4977" i="28"/>
  <c r="C4978" i="28"/>
  <c r="D4978" i="28"/>
  <c r="E4978" i="28"/>
  <c r="F4978" i="28"/>
  <c r="C4979" i="28"/>
  <c r="D4979" i="28"/>
  <c r="E4979" i="28"/>
  <c r="F4979" i="28"/>
  <c r="C4980" i="28"/>
  <c r="D4980" i="28"/>
  <c r="E4980" i="28"/>
  <c r="F4980" i="28"/>
  <c r="G4980" i="28" s="1"/>
  <c r="C4981" i="28"/>
  <c r="D4981" i="28"/>
  <c r="E4981" i="28"/>
  <c r="F4981" i="28"/>
  <c r="C4982" i="28"/>
  <c r="D4982" i="28"/>
  <c r="E4982" i="28"/>
  <c r="F4982" i="28"/>
  <c r="C4983" i="28"/>
  <c r="D4983" i="28"/>
  <c r="E4983" i="28"/>
  <c r="F4983" i="28"/>
  <c r="C4984" i="28"/>
  <c r="D4984" i="28"/>
  <c r="E4984" i="28"/>
  <c r="F4984" i="28"/>
  <c r="C4985" i="28"/>
  <c r="D4985" i="28"/>
  <c r="E4985" i="28"/>
  <c r="F4985" i="28"/>
  <c r="C4986" i="28"/>
  <c r="D4986" i="28"/>
  <c r="E4986" i="28"/>
  <c r="F4986" i="28"/>
  <c r="C4987" i="28"/>
  <c r="D4987" i="28"/>
  <c r="E4987" i="28"/>
  <c r="F4987" i="28"/>
  <c r="C4988" i="28"/>
  <c r="D4988" i="28"/>
  <c r="E4988" i="28"/>
  <c r="F4988" i="28"/>
  <c r="C4989" i="28"/>
  <c r="D4989" i="28"/>
  <c r="E4989" i="28"/>
  <c r="F4989" i="28"/>
  <c r="C4990" i="28"/>
  <c r="D4990" i="28"/>
  <c r="E4990" i="28"/>
  <c r="F4990" i="28"/>
  <c r="C4991" i="28"/>
  <c r="D4991" i="28"/>
  <c r="E4991" i="28"/>
  <c r="F4991" i="28"/>
  <c r="C4992" i="28"/>
  <c r="D4992" i="28"/>
  <c r="E4992" i="28"/>
  <c r="F4992" i="28"/>
  <c r="C4993" i="28"/>
  <c r="D4993" i="28"/>
  <c r="E4993" i="28"/>
  <c r="F4993" i="28"/>
  <c r="C4994" i="28"/>
  <c r="D4994" i="28"/>
  <c r="E4994" i="28"/>
  <c r="F4994" i="28"/>
  <c r="G4994" i="28" s="1"/>
  <c r="C4995" i="28"/>
  <c r="D4995" i="28"/>
  <c r="E4995" i="28"/>
  <c r="F4995" i="28"/>
  <c r="C4996" i="28"/>
  <c r="D4996" i="28"/>
  <c r="E4996" i="28"/>
  <c r="F4996" i="28"/>
  <c r="C4997" i="28"/>
  <c r="D4997" i="28"/>
  <c r="E4997" i="28"/>
  <c r="F4997" i="28"/>
  <c r="C4998" i="28"/>
  <c r="D4998" i="28"/>
  <c r="E4998" i="28"/>
  <c r="F4998" i="28"/>
  <c r="C4999" i="28"/>
  <c r="D4999" i="28"/>
  <c r="E4999" i="28"/>
  <c r="F4999" i="28"/>
  <c r="C5000" i="28"/>
  <c r="D5000" i="28"/>
  <c r="E5000" i="28"/>
  <c r="F5000" i="28"/>
  <c r="C5001" i="28"/>
  <c r="D5001" i="28"/>
  <c r="E5001" i="28"/>
  <c r="F5001" i="28"/>
  <c r="C5002" i="28"/>
  <c r="D5002" i="28"/>
  <c r="E5002" i="28"/>
  <c r="F5002" i="28"/>
  <c r="C5003" i="28"/>
  <c r="D5003" i="28"/>
  <c r="E5003" i="28"/>
  <c r="F5003" i="28"/>
  <c r="C5004" i="28"/>
  <c r="D5004" i="28"/>
  <c r="E5004" i="28"/>
  <c r="F5004" i="28"/>
  <c r="C5005" i="28"/>
  <c r="D5005" i="28"/>
  <c r="E5005" i="28"/>
  <c r="F5005" i="28"/>
  <c r="C5006" i="28"/>
  <c r="D5006" i="28"/>
  <c r="E5006" i="28"/>
  <c r="F5006" i="28"/>
  <c r="G5006" i="28" s="1"/>
  <c r="C5007" i="28"/>
  <c r="D5007" i="28"/>
  <c r="E5007" i="28"/>
  <c r="F5007" i="28"/>
  <c r="C5008" i="28"/>
  <c r="D5008" i="28"/>
  <c r="E5008" i="28"/>
  <c r="F5008" i="28"/>
  <c r="C5009" i="28"/>
  <c r="D5009" i="28"/>
  <c r="E5009" i="28"/>
  <c r="F5009" i="28"/>
  <c r="C5010" i="28"/>
  <c r="D5010" i="28"/>
  <c r="E5010" i="28"/>
  <c r="F5010" i="28"/>
  <c r="C5011" i="28"/>
  <c r="D5011" i="28"/>
  <c r="E5011" i="28"/>
  <c r="F5011" i="28"/>
  <c r="G5011" i="28" s="1"/>
  <c r="C5012" i="28"/>
  <c r="D5012" i="28"/>
  <c r="E5012" i="28"/>
  <c r="F5012" i="28"/>
  <c r="C5013" i="28"/>
  <c r="D5013" i="28"/>
  <c r="E5013" i="28"/>
  <c r="F5013" i="28"/>
  <c r="C5014" i="28"/>
  <c r="D5014" i="28"/>
  <c r="E5014" i="28"/>
  <c r="F5014" i="28"/>
  <c r="C5015" i="28"/>
  <c r="D5015" i="28"/>
  <c r="E5015" i="28"/>
  <c r="F5015" i="28"/>
  <c r="C5016" i="28"/>
  <c r="D5016" i="28"/>
  <c r="E5016" i="28"/>
  <c r="F5016" i="28"/>
  <c r="C5017" i="28"/>
  <c r="D5017" i="28"/>
  <c r="E5017" i="28"/>
  <c r="F5017" i="28"/>
  <c r="C5018" i="28"/>
  <c r="D5018" i="28"/>
  <c r="E5018" i="28"/>
  <c r="F5018" i="28"/>
  <c r="C5019" i="28"/>
  <c r="D5019" i="28"/>
  <c r="E5019" i="28"/>
  <c r="F5019" i="28"/>
  <c r="C5020" i="28"/>
  <c r="D5020" i="28"/>
  <c r="E5020" i="28"/>
  <c r="F5020" i="28"/>
  <c r="G5020" i="28" s="1"/>
  <c r="C5021" i="28"/>
  <c r="D5021" i="28"/>
  <c r="E5021" i="28"/>
  <c r="F5021" i="28"/>
  <c r="C5022" i="28"/>
  <c r="D5022" i="28"/>
  <c r="E5022" i="28"/>
  <c r="F5022" i="28"/>
  <c r="C5023" i="28"/>
  <c r="D5023" i="28"/>
  <c r="E5023" i="28"/>
  <c r="F5023" i="28"/>
  <c r="C5024" i="28"/>
  <c r="D5024" i="28"/>
  <c r="E5024" i="28"/>
  <c r="F5024" i="28"/>
  <c r="C5025" i="28"/>
  <c r="D5025" i="28"/>
  <c r="E5025" i="28"/>
  <c r="F5025" i="28"/>
  <c r="C5026" i="28"/>
  <c r="D5026" i="28"/>
  <c r="E5026" i="28"/>
  <c r="F5026" i="28"/>
  <c r="C5027" i="28"/>
  <c r="D5027" i="28"/>
  <c r="E5027" i="28"/>
  <c r="F5027" i="28"/>
  <c r="C5028" i="28"/>
  <c r="D5028" i="28"/>
  <c r="E5028" i="28"/>
  <c r="F5028" i="28"/>
  <c r="C5029" i="28"/>
  <c r="D5029" i="28"/>
  <c r="E5029" i="28"/>
  <c r="F5029" i="28"/>
  <c r="C5030" i="28"/>
  <c r="D5030" i="28"/>
  <c r="E5030" i="28"/>
  <c r="F5030" i="28"/>
  <c r="C5031" i="28"/>
  <c r="D5031" i="28"/>
  <c r="E5031" i="28"/>
  <c r="F5031" i="28"/>
  <c r="G5031" i="28" s="1"/>
  <c r="C5032" i="28"/>
  <c r="D5032" i="28"/>
  <c r="E5032" i="28"/>
  <c r="F5032" i="28"/>
  <c r="C5033" i="28"/>
  <c r="D5033" i="28"/>
  <c r="E5033" i="28"/>
  <c r="F5033" i="28"/>
  <c r="C5034" i="28"/>
  <c r="D5034" i="28"/>
  <c r="E5034" i="28"/>
  <c r="F5034" i="28"/>
  <c r="G5034" i="28" s="1"/>
  <c r="C5035" i="28"/>
  <c r="D5035" i="28"/>
  <c r="E5035" i="28"/>
  <c r="F5035" i="28"/>
  <c r="C5036" i="28"/>
  <c r="D5036" i="28"/>
  <c r="E5036" i="28"/>
  <c r="F5036" i="28"/>
  <c r="G5036" i="28" s="1"/>
  <c r="C5037" i="28"/>
  <c r="D5037" i="28"/>
  <c r="E5037" i="28"/>
  <c r="F5037" i="28"/>
  <c r="C5038" i="28"/>
  <c r="D5038" i="28"/>
  <c r="E5038" i="28"/>
  <c r="F5038" i="28"/>
  <c r="C5039" i="28"/>
  <c r="D5039" i="28"/>
  <c r="E5039" i="28"/>
  <c r="F5039" i="28"/>
  <c r="C5040" i="28"/>
  <c r="D5040" i="28"/>
  <c r="E5040" i="28"/>
  <c r="F5040" i="28"/>
  <c r="C5041" i="28"/>
  <c r="D5041" i="28"/>
  <c r="E5041" i="28"/>
  <c r="F5041" i="28"/>
  <c r="C5042" i="28"/>
  <c r="D5042" i="28"/>
  <c r="E5042" i="28"/>
  <c r="F5042" i="28"/>
  <c r="C5043" i="28"/>
  <c r="D5043" i="28"/>
  <c r="E5043" i="28"/>
  <c r="F5043" i="28"/>
  <c r="C5044" i="28"/>
  <c r="D5044" i="28"/>
  <c r="E5044" i="28"/>
  <c r="F5044" i="28"/>
  <c r="G5044" i="28" s="1"/>
  <c r="C5045" i="28"/>
  <c r="D5045" i="28"/>
  <c r="E5045" i="28"/>
  <c r="F5045" i="28"/>
  <c r="C5046" i="28"/>
  <c r="D5046" i="28"/>
  <c r="E5046" i="28"/>
  <c r="F5046" i="28"/>
  <c r="C5047" i="28"/>
  <c r="D5047" i="28"/>
  <c r="E5047" i="28"/>
  <c r="F5047" i="28"/>
  <c r="C5048" i="28"/>
  <c r="D5048" i="28"/>
  <c r="E5048" i="28"/>
  <c r="F5048" i="28"/>
  <c r="C5049" i="28"/>
  <c r="D5049" i="28"/>
  <c r="E5049" i="28"/>
  <c r="F5049" i="28"/>
  <c r="C5050" i="28"/>
  <c r="D5050" i="28"/>
  <c r="E5050" i="28"/>
  <c r="F5050" i="28"/>
  <c r="C5051" i="28"/>
  <c r="D5051" i="28"/>
  <c r="E5051" i="28"/>
  <c r="F5051" i="28"/>
  <c r="G5051" i="28" s="1"/>
  <c r="C5052" i="28"/>
  <c r="D5052" i="28"/>
  <c r="E5052" i="28"/>
  <c r="F5052" i="28"/>
  <c r="C5053" i="28"/>
  <c r="D5053" i="28"/>
  <c r="E5053" i="28"/>
  <c r="F5053" i="28"/>
  <c r="C5054" i="28"/>
  <c r="D5054" i="28"/>
  <c r="E5054" i="28"/>
  <c r="F5054" i="28"/>
  <c r="C5055" i="28"/>
  <c r="D5055" i="28"/>
  <c r="E5055" i="28"/>
  <c r="F5055" i="28"/>
  <c r="C5056" i="28"/>
  <c r="D5056" i="28"/>
  <c r="E5056" i="28"/>
  <c r="F5056" i="28"/>
  <c r="C5057" i="28"/>
  <c r="D5057" i="28"/>
  <c r="E5057" i="28"/>
  <c r="F5057" i="28"/>
  <c r="C5058" i="28"/>
  <c r="D5058" i="28"/>
  <c r="E5058" i="28"/>
  <c r="F5058" i="28"/>
  <c r="C5059" i="28"/>
  <c r="D5059" i="28"/>
  <c r="E5059" i="28"/>
  <c r="F5059" i="28"/>
  <c r="C5060" i="28"/>
  <c r="D5060" i="28"/>
  <c r="E5060" i="28"/>
  <c r="F5060" i="28"/>
  <c r="C5061" i="28"/>
  <c r="D5061" i="28"/>
  <c r="E5061" i="28"/>
  <c r="F5061" i="28"/>
  <c r="C5062" i="28"/>
  <c r="D5062" i="28"/>
  <c r="E5062" i="28"/>
  <c r="F5062" i="28"/>
  <c r="C5063" i="28"/>
  <c r="D5063" i="28"/>
  <c r="E5063" i="28"/>
  <c r="F5063" i="28"/>
  <c r="C5064" i="28"/>
  <c r="D5064" i="28"/>
  <c r="E5064" i="28"/>
  <c r="F5064" i="28"/>
  <c r="C5065" i="28"/>
  <c r="D5065" i="28"/>
  <c r="E5065" i="28"/>
  <c r="F5065" i="28"/>
  <c r="C5066" i="28"/>
  <c r="D5066" i="28"/>
  <c r="E5066" i="28"/>
  <c r="F5066" i="28"/>
  <c r="C5067" i="28"/>
  <c r="D5067" i="28"/>
  <c r="E5067" i="28"/>
  <c r="F5067" i="28"/>
  <c r="C5068" i="28"/>
  <c r="D5068" i="28"/>
  <c r="E5068" i="28"/>
  <c r="F5068" i="28"/>
  <c r="G5068" i="28" s="1"/>
  <c r="C5069" i="28"/>
  <c r="D5069" i="28"/>
  <c r="E5069" i="28"/>
  <c r="F5069" i="28"/>
  <c r="C5070" i="28"/>
  <c r="D5070" i="28"/>
  <c r="E5070" i="28"/>
  <c r="F5070" i="28"/>
  <c r="C5071" i="28"/>
  <c r="D5071" i="28"/>
  <c r="E5071" i="28"/>
  <c r="F5071" i="28"/>
  <c r="C5072" i="28"/>
  <c r="D5072" i="28"/>
  <c r="E5072" i="28"/>
  <c r="F5072" i="28"/>
  <c r="C5073" i="28"/>
  <c r="D5073" i="28"/>
  <c r="E5073" i="28"/>
  <c r="F5073" i="28"/>
  <c r="C5074" i="28"/>
  <c r="D5074" i="28"/>
  <c r="E5074" i="28"/>
  <c r="F5074" i="28"/>
  <c r="C5075" i="28"/>
  <c r="D5075" i="28"/>
  <c r="E5075" i="28"/>
  <c r="F5075" i="28"/>
  <c r="C5076" i="28"/>
  <c r="D5076" i="28"/>
  <c r="E5076" i="28"/>
  <c r="F5076" i="28"/>
  <c r="C5077" i="28"/>
  <c r="D5077" i="28"/>
  <c r="E5077" i="28"/>
  <c r="F5077" i="28"/>
  <c r="C5078" i="28"/>
  <c r="D5078" i="28"/>
  <c r="E5078" i="28"/>
  <c r="F5078" i="28"/>
  <c r="C5079" i="28"/>
  <c r="D5079" i="28"/>
  <c r="E5079" i="28"/>
  <c r="F5079" i="28"/>
  <c r="C5080" i="28"/>
  <c r="D5080" i="28"/>
  <c r="E5080" i="28"/>
  <c r="F5080" i="28"/>
  <c r="C5081" i="28"/>
  <c r="D5081" i="28"/>
  <c r="E5081" i="28"/>
  <c r="F5081" i="28"/>
  <c r="C5082" i="28"/>
  <c r="D5082" i="28"/>
  <c r="E5082" i="28"/>
  <c r="F5082" i="28"/>
  <c r="C5083" i="28"/>
  <c r="D5083" i="28"/>
  <c r="E5083" i="28"/>
  <c r="F5083" i="28"/>
  <c r="G5083" i="28" s="1"/>
  <c r="C5084" i="28"/>
  <c r="D5084" i="28"/>
  <c r="E5084" i="28"/>
  <c r="F5084" i="28"/>
  <c r="C5085" i="28"/>
  <c r="D5085" i="28"/>
  <c r="E5085" i="28"/>
  <c r="F5085" i="28"/>
  <c r="C5086" i="28"/>
  <c r="D5086" i="28"/>
  <c r="E5086" i="28"/>
  <c r="F5086" i="28"/>
  <c r="C5087" i="28"/>
  <c r="D5087" i="28"/>
  <c r="E5087" i="28"/>
  <c r="F5087" i="28"/>
  <c r="C5088" i="28"/>
  <c r="D5088" i="28"/>
  <c r="E5088" i="28"/>
  <c r="F5088" i="28"/>
  <c r="C5089" i="28"/>
  <c r="D5089" i="28"/>
  <c r="E5089" i="28"/>
  <c r="F5089" i="28"/>
  <c r="C5090" i="28"/>
  <c r="D5090" i="28"/>
  <c r="E5090" i="28"/>
  <c r="F5090" i="28"/>
  <c r="C5091" i="28"/>
  <c r="D5091" i="28"/>
  <c r="E5091" i="28"/>
  <c r="F5091" i="28"/>
  <c r="C5092" i="28"/>
  <c r="D5092" i="28"/>
  <c r="E5092" i="28"/>
  <c r="F5092" i="28"/>
  <c r="G5092" i="28" s="1"/>
  <c r="C5093" i="28"/>
  <c r="D5093" i="28"/>
  <c r="E5093" i="28"/>
  <c r="F5093" i="28"/>
  <c r="C5094" i="28"/>
  <c r="D5094" i="28"/>
  <c r="E5094" i="28"/>
  <c r="F5094" i="28"/>
  <c r="C5095" i="28"/>
  <c r="D5095" i="28"/>
  <c r="E5095" i="28"/>
  <c r="F5095" i="28"/>
  <c r="C5096" i="28"/>
  <c r="D5096" i="28"/>
  <c r="E5096" i="28"/>
  <c r="F5096" i="28"/>
  <c r="C5097" i="28"/>
  <c r="D5097" i="28"/>
  <c r="E5097" i="28"/>
  <c r="F5097" i="28"/>
  <c r="C5098" i="28"/>
  <c r="D5098" i="28"/>
  <c r="E5098" i="28"/>
  <c r="F5098" i="28"/>
  <c r="C5099" i="28"/>
  <c r="D5099" i="28"/>
  <c r="E5099" i="28"/>
  <c r="F5099" i="28"/>
  <c r="C5100" i="28"/>
  <c r="D5100" i="28"/>
  <c r="E5100" i="28"/>
  <c r="F5100" i="28"/>
  <c r="C5101" i="28"/>
  <c r="D5101" i="28"/>
  <c r="E5101" i="28"/>
  <c r="F5101" i="28"/>
  <c r="C5102" i="28"/>
  <c r="D5102" i="28"/>
  <c r="E5102" i="28"/>
  <c r="F5102" i="28"/>
  <c r="C5103" i="28"/>
  <c r="D5103" i="28"/>
  <c r="E5103" i="28"/>
  <c r="F5103" i="28"/>
  <c r="G5103" i="28" s="1"/>
  <c r="C5104" i="28"/>
  <c r="D5104" i="28"/>
  <c r="E5104" i="28"/>
  <c r="F5104" i="28"/>
  <c r="G5104" i="28" s="1"/>
  <c r="C5105" i="28"/>
  <c r="D5105" i="28"/>
  <c r="E5105" i="28"/>
  <c r="F5105" i="28"/>
  <c r="C5106" i="28"/>
  <c r="D5106" i="28"/>
  <c r="E5106" i="28"/>
  <c r="F5106" i="28"/>
  <c r="C5107" i="28"/>
  <c r="D5107" i="28"/>
  <c r="E5107" i="28"/>
  <c r="F5107" i="28"/>
  <c r="C5108" i="28"/>
  <c r="D5108" i="28"/>
  <c r="E5108" i="28"/>
  <c r="F5108" i="28"/>
  <c r="C5109" i="28"/>
  <c r="D5109" i="28"/>
  <c r="E5109" i="28"/>
  <c r="F5109" i="28"/>
  <c r="C5110" i="28"/>
  <c r="D5110" i="28"/>
  <c r="E5110" i="28"/>
  <c r="F5110" i="28"/>
  <c r="C5111" i="28"/>
  <c r="D5111" i="28"/>
  <c r="E5111" i="28"/>
  <c r="F5111" i="28"/>
  <c r="C5112" i="28"/>
  <c r="D5112" i="28"/>
  <c r="E5112" i="28"/>
  <c r="F5112" i="28"/>
  <c r="C5113" i="28"/>
  <c r="D5113" i="28"/>
  <c r="E5113" i="28"/>
  <c r="F5113" i="28"/>
  <c r="C5114" i="28"/>
  <c r="D5114" i="28"/>
  <c r="E5114" i="28"/>
  <c r="F5114" i="28"/>
  <c r="C5115" i="28"/>
  <c r="D5115" i="28"/>
  <c r="E5115" i="28"/>
  <c r="F5115" i="28"/>
  <c r="C5116" i="28"/>
  <c r="D5116" i="28"/>
  <c r="E5116" i="28"/>
  <c r="F5116" i="28"/>
  <c r="C5117" i="28"/>
  <c r="D5117" i="28"/>
  <c r="E5117" i="28"/>
  <c r="F5117" i="28"/>
  <c r="C5118" i="28"/>
  <c r="D5118" i="28"/>
  <c r="E5118" i="28"/>
  <c r="F5118" i="28"/>
  <c r="C5119" i="28"/>
  <c r="D5119" i="28"/>
  <c r="E5119" i="28"/>
  <c r="F5119" i="28"/>
  <c r="C5120" i="28"/>
  <c r="D5120" i="28"/>
  <c r="E5120" i="28"/>
  <c r="F5120" i="28"/>
  <c r="C5121" i="28"/>
  <c r="D5121" i="28"/>
  <c r="E5121" i="28"/>
  <c r="F5121" i="28"/>
  <c r="C5122" i="28"/>
  <c r="D5122" i="28"/>
  <c r="E5122" i="28"/>
  <c r="F5122" i="28"/>
  <c r="C5123" i="28"/>
  <c r="D5123" i="28"/>
  <c r="E5123" i="28"/>
  <c r="F5123" i="28"/>
  <c r="C5124" i="28"/>
  <c r="D5124" i="28"/>
  <c r="E5124" i="28"/>
  <c r="F5124" i="28"/>
  <c r="C5125" i="28"/>
  <c r="D5125" i="28"/>
  <c r="E5125" i="28"/>
  <c r="F5125" i="28"/>
  <c r="C5126" i="28"/>
  <c r="D5126" i="28"/>
  <c r="E5126" i="28"/>
  <c r="F5126" i="28"/>
  <c r="C5127" i="28"/>
  <c r="D5127" i="28"/>
  <c r="E5127" i="28"/>
  <c r="F5127" i="28"/>
  <c r="C5128" i="28"/>
  <c r="D5128" i="28"/>
  <c r="E5128" i="28"/>
  <c r="F5128" i="28"/>
  <c r="G5128" i="28" s="1"/>
  <c r="C5129" i="28"/>
  <c r="D5129" i="28"/>
  <c r="E5129" i="28"/>
  <c r="F5129" i="28"/>
  <c r="G5129" i="28" s="1"/>
  <c r="C5130" i="28"/>
  <c r="D5130" i="28"/>
  <c r="E5130" i="28"/>
  <c r="F5130" i="28"/>
  <c r="C5131" i="28"/>
  <c r="D5131" i="28"/>
  <c r="E5131" i="28"/>
  <c r="F5131" i="28"/>
  <c r="C5132" i="28"/>
  <c r="D5132" i="28"/>
  <c r="E5132" i="28"/>
  <c r="F5132" i="28"/>
  <c r="C5133" i="28"/>
  <c r="D5133" i="28"/>
  <c r="E5133" i="28"/>
  <c r="F5133" i="28"/>
  <c r="C5134" i="28"/>
  <c r="D5134" i="28"/>
  <c r="E5134" i="28"/>
  <c r="F5134" i="28"/>
  <c r="C5135" i="28"/>
  <c r="D5135" i="28"/>
  <c r="E5135" i="28"/>
  <c r="F5135" i="28"/>
  <c r="C5136" i="28"/>
  <c r="D5136" i="28"/>
  <c r="E5136" i="28"/>
  <c r="F5136" i="28"/>
  <c r="C5137" i="28"/>
  <c r="D5137" i="28"/>
  <c r="E5137" i="28"/>
  <c r="F5137" i="28"/>
  <c r="C5138" i="28"/>
  <c r="D5138" i="28"/>
  <c r="E5138" i="28"/>
  <c r="F5138" i="28"/>
  <c r="C5139" i="28"/>
  <c r="D5139" i="28"/>
  <c r="E5139" i="28"/>
  <c r="F5139" i="28"/>
  <c r="C5140" i="28"/>
  <c r="D5140" i="28"/>
  <c r="E5140" i="28"/>
  <c r="F5140" i="28"/>
  <c r="C5141" i="28"/>
  <c r="D5141" i="28"/>
  <c r="E5141" i="28"/>
  <c r="F5141" i="28"/>
  <c r="C5142" i="28"/>
  <c r="D5142" i="28"/>
  <c r="E5142" i="28"/>
  <c r="F5142" i="28"/>
  <c r="C5143" i="28"/>
  <c r="D5143" i="28"/>
  <c r="E5143" i="28"/>
  <c r="F5143" i="28"/>
  <c r="C5144" i="28"/>
  <c r="D5144" i="28"/>
  <c r="E5144" i="28"/>
  <c r="F5144" i="28"/>
  <c r="G5144" i="28" s="1"/>
  <c r="C5145" i="28"/>
  <c r="D5145" i="28"/>
  <c r="E5145" i="28"/>
  <c r="F5145" i="28"/>
  <c r="C5146" i="28"/>
  <c r="D5146" i="28"/>
  <c r="E5146" i="28"/>
  <c r="F5146" i="28"/>
  <c r="C5147" i="28"/>
  <c r="D5147" i="28"/>
  <c r="E5147" i="28"/>
  <c r="F5147" i="28"/>
  <c r="C5148" i="28"/>
  <c r="D5148" i="28"/>
  <c r="E5148" i="28"/>
  <c r="F5148" i="28"/>
  <c r="C5149" i="28"/>
  <c r="D5149" i="28"/>
  <c r="E5149" i="28"/>
  <c r="F5149" i="28"/>
  <c r="C5150" i="28"/>
  <c r="D5150" i="28"/>
  <c r="E5150" i="28"/>
  <c r="F5150" i="28"/>
  <c r="C5151" i="28"/>
  <c r="D5151" i="28"/>
  <c r="E5151" i="28"/>
  <c r="F5151" i="28"/>
  <c r="C5152" i="28"/>
  <c r="D5152" i="28"/>
  <c r="E5152" i="28"/>
  <c r="F5152" i="28"/>
  <c r="C5153" i="28"/>
  <c r="D5153" i="28"/>
  <c r="E5153" i="28"/>
  <c r="F5153" i="28"/>
  <c r="C5154" i="28"/>
  <c r="D5154" i="28"/>
  <c r="E5154" i="28"/>
  <c r="F5154" i="28"/>
  <c r="C5155" i="28"/>
  <c r="D5155" i="28"/>
  <c r="E5155" i="28"/>
  <c r="F5155" i="28"/>
  <c r="C5156" i="28"/>
  <c r="D5156" i="28"/>
  <c r="E5156" i="28"/>
  <c r="F5156" i="28"/>
  <c r="C5157" i="28"/>
  <c r="D5157" i="28"/>
  <c r="E5157" i="28"/>
  <c r="F5157" i="28"/>
  <c r="C5158" i="28"/>
  <c r="D5158" i="28"/>
  <c r="E5158" i="28"/>
  <c r="F5158" i="28"/>
  <c r="C5159" i="28"/>
  <c r="D5159" i="28"/>
  <c r="E5159" i="28"/>
  <c r="F5159" i="28"/>
  <c r="C5160" i="28"/>
  <c r="D5160" i="28"/>
  <c r="E5160" i="28"/>
  <c r="F5160" i="28"/>
  <c r="C5161" i="28"/>
  <c r="D5161" i="28"/>
  <c r="E5161" i="28"/>
  <c r="F5161" i="28"/>
  <c r="C5162" i="28"/>
  <c r="D5162" i="28"/>
  <c r="E5162" i="28"/>
  <c r="F5162" i="28"/>
  <c r="C5163" i="28"/>
  <c r="D5163" i="28"/>
  <c r="E5163" i="28"/>
  <c r="F5163" i="28"/>
  <c r="C5164" i="28"/>
  <c r="D5164" i="28"/>
  <c r="E5164" i="28"/>
  <c r="F5164" i="28"/>
  <c r="C5165" i="28"/>
  <c r="D5165" i="28"/>
  <c r="E5165" i="28"/>
  <c r="F5165" i="28"/>
  <c r="C5166" i="28"/>
  <c r="D5166" i="28"/>
  <c r="E5166" i="28"/>
  <c r="F5166" i="28"/>
  <c r="C5167" i="28"/>
  <c r="D5167" i="28"/>
  <c r="E5167" i="28"/>
  <c r="F5167" i="28"/>
  <c r="C5168" i="28"/>
  <c r="D5168" i="28"/>
  <c r="E5168" i="28"/>
  <c r="F5168" i="28"/>
  <c r="C5169" i="28"/>
  <c r="D5169" i="28"/>
  <c r="E5169" i="28"/>
  <c r="F5169" i="28"/>
  <c r="C5170" i="28"/>
  <c r="D5170" i="28"/>
  <c r="E5170" i="28"/>
  <c r="F5170" i="28"/>
  <c r="C5171" i="28"/>
  <c r="D5171" i="28"/>
  <c r="E5171" i="28"/>
  <c r="F5171" i="28"/>
  <c r="C5172" i="28"/>
  <c r="D5172" i="28"/>
  <c r="E5172" i="28"/>
  <c r="F5172" i="28"/>
  <c r="C5173" i="28"/>
  <c r="D5173" i="28"/>
  <c r="E5173" i="28"/>
  <c r="F5173" i="28"/>
  <c r="C5174" i="28"/>
  <c r="D5174" i="28"/>
  <c r="E5174" i="28"/>
  <c r="F5174" i="28"/>
  <c r="G5174" i="28" s="1"/>
  <c r="C5175" i="28"/>
  <c r="D5175" i="28"/>
  <c r="E5175" i="28"/>
  <c r="F5175" i="28"/>
  <c r="C5176" i="28"/>
  <c r="D5176" i="28"/>
  <c r="E5176" i="28"/>
  <c r="F5176" i="28"/>
  <c r="C5177" i="28"/>
  <c r="D5177" i="28"/>
  <c r="E5177" i="28"/>
  <c r="F5177" i="28"/>
  <c r="C5178" i="28"/>
  <c r="D5178" i="28"/>
  <c r="E5178" i="28"/>
  <c r="F5178" i="28"/>
  <c r="C5179" i="28"/>
  <c r="D5179" i="28"/>
  <c r="E5179" i="28"/>
  <c r="F5179" i="28"/>
  <c r="C5180" i="28"/>
  <c r="D5180" i="28"/>
  <c r="E5180" i="28"/>
  <c r="F5180" i="28"/>
  <c r="C5181" i="28"/>
  <c r="D5181" i="28"/>
  <c r="E5181" i="28"/>
  <c r="F5181" i="28"/>
  <c r="C5182" i="28"/>
  <c r="D5182" i="28"/>
  <c r="E5182" i="28"/>
  <c r="F5182" i="28"/>
  <c r="C5183" i="28"/>
  <c r="D5183" i="28"/>
  <c r="E5183" i="28"/>
  <c r="F5183" i="28"/>
  <c r="C5184" i="28"/>
  <c r="D5184" i="28"/>
  <c r="E5184" i="28"/>
  <c r="F5184" i="28"/>
  <c r="C5185" i="28"/>
  <c r="D5185" i="28"/>
  <c r="E5185" i="28"/>
  <c r="F5185" i="28"/>
  <c r="C5186" i="28"/>
  <c r="D5186" i="28"/>
  <c r="E5186" i="28"/>
  <c r="F5186" i="28"/>
  <c r="G5186" i="28" s="1"/>
  <c r="C5187" i="28"/>
  <c r="D5187" i="28"/>
  <c r="E5187" i="28"/>
  <c r="F5187" i="28"/>
  <c r="C5188" i="28"/>
  <c r="D5188" i="28"/>
  <c r="E5188" i="28"/>
  <c r="F5188" i="28"/>
  <c r="C5189" i="28"/>
  <c r="D5189" i="28"/>
  <c r="E5189" i="28"/>
  <c r="F5189" i="28"/>
  <c r="C5190" i="28"/>
  <c r="D5190" i="28"/>
  <c r="E5190" i="28"/>
  <c r="F5190" i="28"/>
  <c r="C5191" i="28"/>
  <c r="D5191" i="28"/>
  <c r="E5191" i="28"/>
  <c r="F5191" i="28"/>
  <c r="C5192" i="28"/>
  <c r="D5192" i="28"/>
  <c r="E5192" i="28"/>
  <c r="F5192" i="28"/>
  <c r="C5193" i="28"/>
  <c r="D5193" i="28"/>
  <c r="E5193" i="28"/>
  <c r="F5193" i="28"/>
  <c r="C5194" i="28"/>
  <c r="D5194" i="28"/>
  <c r="E5194" i="28"/>
  <c r="F5194" i="28"/>
  <c r="C5195" i="28"/>
  <c r="D5195" i="28"/>
  <c r="E5195" i="28"/>
  <c r="F5195" i="28"/>
  <c r="C5196" i="28"/>
  <c r="D5196" i="28"/>
  <c r="E5196" i="28"/>
  <c r="F5196" i="28"/>
  <c r="C5197" i="28"/>
  <c r="D5197" i="28"/>
  <c r="E5197" i="28"/>
  <c r="F5197" i="28"/>
  <c r="C5198" i="28"/>
  <c r="D5198" i="28"/>
  <c r="E5198" i="28"/>
  <c r="F5198" i="28"/>
  <c r="C5199" i="28"/>
  <c r="D5199" i="28"/>
  <c r="E5199" i="28"/>
  <c r="F5199" i="28"/>
  <c r="C5200" i="28"/>
  <c r="D5200" i="28"/>
  <c r="E5200" i="28"/>
  <c r="F5200" i="28"/>
  <c r="C5201" i="28"/>
  <c r="D5201" i="28"/>
  <c r="E5201" i="28"/>
  <c r="F5201" i="28"/>
  <c r="C5202" i="28"/>
  <c r="D5202" i="28"/>
  <c r="E5202" i="28"/>
  <c r="F5202" i="28"/>
  <c r="C5203" i="28"/>
  <c r="D5203" i="28"/>
  <c r="E5203" i="28"/>
  <c r="F5203" i="28"/>
  <c r="C5204" i="28"/>
  <c r="D5204" i="28"/>
  <c r="E5204" i="28"/>
  <c r="F5204" i="28"/>
  <c r="C5205" i="28"/>
  <c r="D5205" i="28"/>
  <c r="E5205" i="28"/>
  <c r="F5205" i="28"/>
  <c r="C5206" i="28"/>
  <c r="D5206" i="28"/>
  <c r="E5206" i="28"/>
  <c r="F5206" i="28"/>
  <c r="C5207" i="28"/>
  <c r="D5207" i="28"/>
  <c r="E5207" i="28"/>
  <c r="F5207" i="28"/>
  <c r="C5208" i="28"/>
  <c r="D5208" i="28"/>
  <c r="E5208" i="28"/>
  <c r="F5208" i="28"/>
  <c r="G5208" i="28" s="1"/>
  <c r="C5209" i="28"/>
  <c r="D5209" i="28"/>
  <c r="E5209" i="28"/>
  <c r="F5209" i="28"/>
  <c r="C5210" i="28"/>
  <c r="D5210" i="28"/>
  <c r="E5210" i="28"/>
  <c r="F5210" i="28"/>
  <c r="C5211" i="28"/>
  <c r="D5211" i="28"/>
  <c r="E5211" i="28"/>
  <c r="F5211" i="28"/>
  <c r="G5211" i="28" s="1"/>
  <c r="C5212" i="28"/>
  <c r="D5212" i="28"/>
  <c r="E5212" i="28"/>
  <c r="F5212" i="28"/>
  <c r="C5213" i="28"/>
  <c r="D5213" i="28"/>
  <c r="E5213" i="28"/>
  <c r="F5213" i="28"/>
  <c r="C5214" i="28"/>
  <c r="D5214" i="28"/>
  <c r="E5214" i="28"/>
  <c r="F5214" i="28"/>
  <c r="C5215" i="28"/>
  <c r="D5215" i="28"/>
  <c r="E5215" i="28"/>
  <c r="F5215" i="28"/>
  <c r="G5215" i="28" s="1"/>
  <c r="C5216" i="28"/>
  <c r="D5216" i="28"/>
  <c r="E5216" i="28"/>
  <c r="F5216" i="28"/>
  <c r="C5217" i="28"/>
  <c r="D5217" i="28"/>
  <c r="E5217" i="28"/>
  <c r="F5217" i="28"/>
  <c r="G5217" i="28" s="1"/>
  <c r="C5218" i="28"/>
  <c r="D5218" i="28"/>
  <c r="E5218" i="28"/>
  <c r="F5218" i="28"/>
  <c r="C5219" i="28"/>
  <c r="D5219" i="28"/>
  <c r="E5219" i="28"/>
  <c r="F5219" i="28"/>
  <c r="C5220" i="28"/>
  <c r="D5220" i="28"/>
  <c r="E5220" i="28"/>
  <c r="F5220" i="28"/>
  <c r="C5221" i="28"/>
  <c r="D5221" i="28"/>
  <c r="E5221" i="28"/>
  <c r="F5221" i="28"/>
  <c r="C5222" i="28"/>
  <c r="D5222" i="28"/>
  <c r="E5222" i="28"/>
  <c r="F5222" i="28"/>
  <c r="C5223" i="28"/>
  <c r="D5223" i="28"/>
  <c r="E5223" i="28"/>
  <c r="F5223" i="28"/>
  <c r="C5224" i="28"/>
  <c r="D5224" i="28"/>
  <c r="E5224" i="28"/>
  <c r="F5224" i="28"/>
  <c r="C5225" i="28"/>
  <c r="D5225" i="28"/>
  <c r="E5225" i="28"/>
  <c r="F5225" i="28"/>
  <c r="C5226" i="28"/>
  <c r="D5226" i="28"/>
  <c r="E5226" i="28"/>
  <c r="F5226" i="28"/>
  <c r="C5227" i="28"/>
  <c r="D5227" i="28"/>
  <c r="E5227" i="28"/>
  <c r="F5227" i="28"/>
  <c r="C5228" i="28"/>
  <c r="D5228" i="28"/>
  <c r="E5228" i="28"/>
  <c r="F5228" i="28"/>
  <c r="C5229" i="28"/>
  <c r="D5229" i="28"/>
  <c r="E5229" i="28"/>
  <c r="F5229" i="28"/>
  <c r="C5230" i="28"/>
  <c r="D5230" i="28"/>
  <c r="E5230" i="28"/>
  <c r="F5230" i="28"/>
  <c r="C5231" i="28"/>
  <c r="D5231" i="28"/>
  <c r="E5231" i="28"/>
  <c r="F5231" i="28"/>
  <c r="C5232" i="28"/>
  <c r="D5232" i="28"/>
  <c r="E5232" i="28"/>
  <c r="F5232" i="28"/>
  <c r="C5233" i="28"/>
  <c r="D5233" i="28"/>
  <c r="E5233" i="28"/>
  <c r="F5233" i="28"/>
  <c r="C5234" i="28"/>
  <c r="D5234" i="28"/>
  <c r="E5234" i="28"/>
  <c r="F5234" i="28"/>
  <c r="C5235" i="28"/>
  <c r="D5235" i="28"/>
  <c r="E5235" i="28"/>
  <c r="F5235" i="28"/>
  <c r="C5236" i="28"/>
  <c r="D5236" i="28"/>
  <c r="E5236" i="28"/>
  <c r="F5236" i="28"/>
  <c r="C5237" i="28"/>
  <c r="D5237" i="28"/>
  <c r="E5237" i="28"/>
  <c r="F5237" i="28"/>
  <c r="C5238" i="28"/>
  <c r="D5238" i="28"/>
  <c r="E5238" i="28"/>
  <c r="F5238" i="28"/>
  <c r="C5239" i="28"/>
  <c r="D5239" i="28"/>
  <c r="E5239" i="28"/>
  <c r="F5239" i="28"/>
  <c r="C5240" i="28"/>
  <c r="D5240" i="28"/>
  <c r="E5240" i="28"/>
  <c r="F5240" i="28"/>
  <c r="C5241" i="28"/>
  <c r="D5241" i="28"/>
  <c r="E5241" i="28"/>
  <c r="F5241" i="28"/>
  <c r="G5241" i="28"/>
  <c r="C5242" i="28"/>
  <c r="D5242" i="28"/>
  <c r="E5242" i="28"/>
  <c r="F5242" i="28"/>
  <c r="C5243" i="28"/>
  <c r="D5243" i="28"/>
  <c r="E5243" i="28"/>
  <c r="F5243" i="28"/>
  <c r="C5244" i="28"/>
  <c r="D5244" i="28"/>
  <c r="E5244" i="28"/>
  <c r="F5244" i="28"/>
  <c r="C5245" i="28"/>
  <c r="D5245" i="28"/>
  <c r="E5245" i="28"/>
  <c r="F5245" i="28"/>
  <c r="C5246" i="28"/>
  <c r="D5246" i="28"/>
  <c r="E5246" i="28"/>
  <c r="F5246" i="28"/>
  <c r="G5246" i="28" s="1"/>
  <c r="C5247" i="28"/>
  <c r="D5247" i="28"/>
  <c r="E5247" i="28"/>
  <c r="F5247" i="28"/>
  <c r="C5248" i="28"/>
  <c r="D5248" i="28"/>
  <c r="E5248" i="28"/>
  <c r="F5248" i="28"/>
  <c r="C5249" i="28"/>
  <c r="D5249" i="28"/>
  <c r="E5249" i="28"/>
  <c r="F5249" i="28"/>
  <c r="C5250" i="28"/>
  <c r="D5250" i="28"/>
  <c r="E5250" i="28"/>
  <c r="F5250" i="28"/>
  <c r="G5250" i="28" s="1"/>
  <c r="C5251" i="28"/>
  <c r="D5251" i="28"/>
  <c r="E5251" i="28"/>
  <c r="F5251" i="28"/>
  <c r="C5252" i="28"/>
  <c r="D5252" i="28"/>
  <c r="E5252" i="28"/>
  <c r="F5252" i="28"/>
  <c r="C5253" i="28"/>
  <c r="D5253" i="28"/>
  <c r="E5253" i="28"/>
  <c r="F5253" i="28"/>
  <c r="C5254" i="28"/>
  <c r="D5254" i="28"/>
  <c r="E5254" i="28"/>
  <c r="F5254" i="28"/>
  <c r="C5255" i="28"/>
  <c r="D5255" i="28"/>
  <c r="E5255" i="28"/>
  <c r="F5255" i="28"/>
  <c r="C5256" i="28"/>
  <c r="D5256" i="28"/>
  <c r="E5256" i="28"/>
  <c r="F5256" i="28"/>
  <c r="C5257" i="28"/>
  <c r="D5257" i="28"/>
  <c r="E5257" i="28"/>
  <c r="F5257" i="28"/>
  <c r="C5258" i="28"/>
  <c r="D5258" i="28"/>
  <c r="E5258" i="28"/>
  <c r="F5258" i="28"/>
  <c r="C5259" i="28"/>
  <c r="D5259" i="28"/>
  <c r="E5259" i="28"/>
  <c r="F5259" i="28"/>
  <c r="C5260" i="28"/>
  <c r="D5260" i="28"/>
  <c r="E5260" i="28"/>
  <c r="F5260" i="28"/>
  <c r="C5261" i="28"/>
  <c r="D5261" i="28"/>
  <c r="E5261" i="28"/>
  <c r="F5261" i="28"/>
  <c r="C5262" i="28"/>
  <c r="D5262" i="28"/>
  <c r="E5262" i="28"/>
  <c r="F5262" i="28"/>
  <c r="C5263" i="28"/>
  <c r="D5263" i="28"/>
  <c r="E5263" i="28"/>
  <c r="F5263" i="28"/>
  <c r="C5264" i="28"/>
  <c r="D5264" i="28"/>
  <c r="E5264" i="28"/>
  <c r="F5264" i="28"/>
  <c r="G5264" i="28" s="1"/>
  <c r="C5265" i="28"/>
  <c r="D5265" i="28"/>
  <c r="E5265" i="28"/>
  <c r="F5265" i="28"/>
  <c r="C5266" i="28"/>
  <c r="D5266" i="28"/>
  <c r="E5266" i="28"/>
  <c r="F5266" i="28"/>
  <c r="C5267" i="28"/>
  <c r="D5267" i="28"/>
  <c r="E5267" i="28"/>
  <c r="F5267" i="28"/>
  <c r="C5268" i="28"/>
  <c r="D5268" i="28"/>
  <c r="E5268" i="28"/>
  <c r="F5268" i="28"/>
  <c r="C5269" i="28"/>
  <c r="D5269" i="28"/>
  <c r="E5269" i="28"/>
  <c r="F5269" i="28"/>
  <c r="C5270" i="28"/>
  <c r="D5270" i="28"/>
  <c r="E5270" i="28"/>
  <c r="F5270" i="28"/>
  <c r="C5271" i="28"/>
  <c r="D5271" i="28"/>
  <c r="E5271" i="28"/>
  <c r="F5271" i="28"/>
  <c r="C5272" i="28"/>
  <c r="D5272" i="28"/>
  <c r="E5272" i="28"/>
  <c r="F5272" i="28"/>
  <c r="C5273" i="28"/>
  <c r="D5273" i="28"/>
  <c r="E5273" i="28"/>
  <c r="F5273" i="28"/>
  <c r="C5274" i="28"/>
  <c r="D5274" i="28"/>
  <c r="E5274" i="28"/>
  <c r="F5274" i="28"/>
  <c r="C5275" i="28"/>
  <c r="D5275" i="28"/>
  <c r="E5275" i="28"/>
  <c r="F5275" i="28"/>
  <c r="C5276" i="28"/>
  <c r="D5276" i="28"/>
  <c r="E5276" i="28"/>
  <c r="F5276" i="28"/>
  <c r="C5277" i="28"/>
  <c r="D5277" i="28"/>
  <c r="E5277" i="28"/>
  <c r="F5277" i="28"/>
  <c r="C5278" i="28"/>
  <c r="D5278" i="28"/>
  <c r="E5278" i="28"/>
  <c r="F5278" i="28"/>
  <c r="C5279" i="28"/>
  <c r="D5279" i="28"/>
  <c r="E5279" i="28"/>
  <c r="F5279" i="28"/>
  <c r="C5280" i="28"/>
  <c r="D5280" i="28"/>
  <c r="E5280" i="28"/>
  <c r="F5280" i="28"/>
  <c r="C5281" i="28"/>
  <c r="D5281" i="28"/>
  <c r="E5281" i="28"/>
  <c r="F5281" i="28"/>
  <c r="C5282" i="28"/>
  <c r="D5282" i="28"/>
  <c r="E5282" i="28"/>
  <c r="F5282" i="28"/>
  <c r="C5283" i="28"/>
  <c r="D5283" i="28"/>
  <c r="E5283" i="28"/>
  <c r="F5283" i="28"/>
  <c r="C5284" i="28"/>
  <c r="D5284" i="28"/>
  <c r="E5284" i="28"/>
  <c r="F5284" i="28"/>
  <c r="C5285" i="28"/>
  <c r="D5285" i="28"/>
  <c r="E5285" i="28"/>
  <c r="F5285" i="28"/>
  <c r="C5286" i="28"/>
  <c r="D5286" i="28"/>
  <c r="E5286" i="28"/>
  <c r="F5286" i="28"/>
  <c r="C5287" i="28"/>
  <c r="D5287" i="28"/>
  <c r="E5287" i="28"/>
  <c r="F5287" i="28"/>
  <c r="C5288" i="28"/>
  <c r="D5288" i="28"/>
  <c r="E5288" i="28"/>
  <c r="F5288" i="28"/>
  <c r="C5289" i="28"/>
  <c r="D5289" i="28"/>
  <c r="E5289" i="28"/>
  <c r="F5289" i="28"/>
  <c r="C5290" i="28"/>
  <c r="D5290" i="28"/>
  <c r="E5290" i="28"/>
  <c r="F5290" i="28"/>
  <c r="C5291" i="28"/>
  <c r="D5291" i="28"/>
  <c r="E5291" i="28"/>
  <c r="F5291" i="28"/>
  <c r="C5292" i="28"/>
  <c r="D5292" i="28"/>
  <c r="E5292" i="28"/>
  <c r="F5292" i="28"/>
  <c r="C5293" i="28"/>
  <c r="D5293" i="28"/>
  <c r="E5293" i="28"/>
  <c r="F5293" i="28"/>
  <c r="C5294" i="28"/>
  <c r="D5294" i="28"/>
  <c r="E5294" i="28"/>
  <c r="F5294" i="28"/>
  <c r="C5295" i="28"/>
  <c r="D5295" i="28"/>
  <c r="E5295" i="28"/>
  <c r="F5295" i="28"/>
  <c r="C5296" i="28"/>
  <c r="D5296" i="28"/>
  <c r="E5296" i="28"/>
  <c r="F5296" i="28"/>
  <c r="C5297" i="28"/>
  <c r="D5297" i="28"/>
  <c r="E5297" i="28"/>
  <c r="F5297" i="28"/>
  <c r="C5298" i="28"/>
  <c r="D5298" i="28"/>
  <c r="E5298" i="28"/>
  <c r="F5298" i="28"/>
  <c r="C5299" i="28"/>
  <c r="D5299" i="28"/>
  <c r="E5299" i="28"/>
  <c r="F5299" i="28"/>
  <c r="C5300" i="28"/>
  <c r="D5300" i="28"/>
  <c r="E5300" i="28"/>
  <c r="F5300" i="28"/>
  <c r="C5301" i="28"/>
  <c r="D5301" i="28"/>
  <c r="E5301" i="28"/>
  <c r="F5301" i="28"/>
  <c r="C5302" i="28"/>
  <c r="D5302" i="28"/>
  <c r="E5302" i="28"/>
  <c r="F5302" i="28"/>
  <c r="G5302" i="28" s="1"/>
  <c r="C5303" i="28"/>
  <c r="D5303" i="28"/>
  <c r="E5303" i="28"/>
  <c r="F5303" i="28"/>
  <c r="C5304" i="28"/>
  <c r="D5304" i="28"/>
  <c r="E5304" i="28"/>
  <c r="F5304" i="28"/>
  <c r="C5305" i="28"/>
  <c r="D5305" i="28"/>
  <c r="E5305" i="28"/>
  <c r="F5305" i="28"/>
  <c r="C5306" i="28"/>
  <c r="D5306" i="28"/>
  <c r="E5306" i="28"/>
  <c r="F5306" i="28"/>
  <c r="C5307" i="28"/>
  <c r="D5307" i="28"/>
  <c r="E5307" i="28"/>
  <c r="F5307" i="28"/>
  <c r="G5307" i="28" s="1"/>
  <c r="C5308" i="28"/>
  <c r="D5308" i="28"/>
  <c r="E5308" i="28"/>
  <c r="F5308" i="28"/>
  <c r="C5309" i="28"/>
  <c r="D5309" i="28"/>
  <c r="E5309" i="28"/>
  <c r="F5309" i="28"/>
  <c r="C5310" i="28"/>
  <c r="D5310" i="28"/>
  <c r="E5310" i="28"/>
  <c r="F5310" i="28"/>
  <c r="C5311" i="28"/>
  <c r="D5311" i="28"/>
  <c r="E5311" i="28"/>
  <c r="F5311" i="28"/>
  <c r="C5312" i="28"/>
  <c r="D5312" i="28"/>
  <c r="E5312" i="28"/>
  <c r="F5312" i="28"/>
  <c r="C5313" i="28"/>
  <c r="D5313" i="28"/>
  <c r="E5313" i="28"/>
  <c r="F5313" i="28"/>
  <c r="C5314" i="28"/>
  <c r="D5314" i="28"/>
  <c r="E5314" i="28"/>
  <c r="F5314" i="28"/>
  <c r="C5315" i="28"/>
  <c r="D5315" i="28"/>
  <c r="E5315" i="28"/>
  <c r="F5315" i="28"/>
  <c r="G5315" i="28" s="1"/>
  <c r="C5316" i="28"/>
  <c r="D5316" i="28"/>
  <c r="E5316" i="28"/>
  <c r="F5316" i="28"/>
  <c r="C5317" i="28"/>
  <c r="D5317" i="28"/>
  <c r="E5317" i="28"/>
  <c r="F5317" i="28"/>
  <c r="C5318" i="28"/>
  <c r="D5318" i="28"/>
  <c r="E5318" i="28"/>
  <c r="F5318" i="28"/>
  <c r="C5319" i="28"/>
  <c r="D5319" i="28"/>
  <c r="E5319" i="28"/>
  <c r="F5319" i="28"/>
  <c r="C5320" i="28"/>
  <c r="D5320" i="28"/>
  <c r="E5320" i="28"/>
  <c r="F5320" i="28"/>
  <c r="C5321" i="28"/>
  <c r="D5321" i="28"/>
  <c r="E5321" i="28"/>
  <c r="F5321" i="28"/>
  <c r="C5322" i="28"/>
  <c r="D5322" i="28"/>
  <c r="E5322" i="28"/>
  <c r="F5322" i="28"/>
  <c r="C5323" i="28"/>
  <c r="D5323" i="28"/>
  <c r="E5323" i="28"/>
  <c r="F5323" i="28"/>
  <c r="C5324" i="28"/>
  <c r="D5324" i="28"/>
  <c r="E5324" i="28"/>
  <c r="F5324" i="28"/>
  <c r="C5325" i="28"/>
  <c r="D5325" i="28"/>
  <c r="E5325" i="28"/>
  <c r="F5325" i="28"/>
  <c r="C5326" i="28"/>
  <c r="D5326" i="28"/>
  <c r="E5326" i="28"/>
  <c r="F5326" i="28"/>
  <c r="G5326" i="28" s="1"/>
  <c r="C5327" i="28"/>
  <c r="D5327" i="28"/>
  <c r="E5327" i="28"/>
  <c r="F5327" i="28"/>
  <c r="C5328" i="28"/>
  <c r="D5328" i="28"/>
  <c r="E5328" i="28"/>
  <c r="F5328" i="28"/>
  <c r="C5329" i="28"/>
  <c r="D5329" i="28"/>
  <c r="E5329" i="28"/>
  <c r="F5329" i="28"/>
  <c r="G5329" i="28" s="1"/>
  <c r="C5330" i="28"/>
  <c r="D5330" i="28"/>
  <c r="E5330" i="28"/>
  <c r="F5330" i="28"/>
  <c r="C5331" i="28"/>
  <c r="D5331" i="28"/>
  <c r="E5331" i="28"/>
  <c r="F5331" i="28"/>
  <c r="C5332" i="28"/>
  <c r="D5332" i="28"/>
  <c r="E5332" i="28"/>
  <c r="F5332" i="28"/>
  <c r="C5333" i="28"/>
  <c r="D5333" i="28"/>
  <c r="E5333" i="28"/>
  <c r="F5333" i="28"/>
  <c r="C5334" i="28"/>
  <c r="D5334" i="28"/>
  <c r="E5334" i="28"/>
  <c r="F5334" i="28"/>
  <c r="C5335" i="28"/>
  <c r="D5335" i="28"/>
  <c r="E5335" i="28"/>
  <c r="F5335" i="28"/>
  <c r="C5336" i="28"/>
  <c r="D5336" i="28"/>
  <c r="E5336" i="28"/>
  <c r="F5336" i="28"/>
  <c r="G5336" i="28" s="1"/>
  <c r="C5337" i="28"/>
  <c r="D5337" i="28"/>
  <c r="E5337" i="28"/>
  <c r="F5337" i="28"/>
  <c r="C5338" i="28"/>
  <c r="D5338" i="28"/>
  <c r="E5338" i="28"/>
  <c r="F5338" i="28"/>
  <c r="C5339" i="28"/>
  <c r="D5339" i="28"/>
  <c r="E5339" i="28"/>
  <c r="F5339" i="28"/>
  <c r="C5340" i="28"/>
  <c r="D5340" i="28"/>
  <c r="E5340" i="28"/>
  <c r="F5340" i="28"/>
  <c r="C5341" i="28"/>
  <c r="D5341" i="28"/>
  <c r="E5341" i="28"/>
  <c r="F5341" i="28"/>
  <c r="C5342" i="28"/>
  <c r="D5342" i="28"/>
  <c r="E5342" i="28"/>
  <c r="F5342" i="28"/>
  <c r="G5342" i="28" s="1"/>
  <c r="C5343" i="28"/>
  <c r="D5343" i="28"/>
  <c r="E5343" i="28"/>
  <c r="F5343" i="28"/>
  <c r="C5344" i="28"/>
  <c r="D5344" i="28"/>
  <c r="E5344" i="28"/>
  <c r="F5344" i="28"/>
  <c r="C5345" i="28"/>
  <c r="D5345" i="28"/>
  <c r="E5345" i="28"/>
  <c r="F5345" i="28"/>
  <c r="C5346" i="28"/>
  <c r="D5346" i="28"/>
  <c r="E5346" i="28"/>
  <c r="F5346" i="28"/>
  <c r="C5347" i="28"/>
  <c r="D5347" i="28"/>
  <c r="E5347" i="28"/>
  <c r="F5347" i="28"/>
  <c r="C5348" i="28"/>
  <c r="D5348" i="28"/>
  <c r="E5348" i="28"/>
  <c r="F5348" i="28"/>
  <c r="C5349" i="28"/>
  <c r="D5349" i="28"/>
  <c r="E5349" i="28"/>
  <c r="F5349" i="28"/>
  <c r="C5350" i="28"/>
  <c r="D5350" i="28"/>
  <c r="E5350" i="28"/>
  <c r="F5350" i="28"/>
  <c r="C5351" i="28"/>
  <c r="D5351" i="28"/>
  <c r="E5351" i="28"/>
  <c r="F5351" i="28"/>
  <c r="C5352" i="28"/>
  <c r="D5352" i="28"/>
  <c r="E5352" i="28"/>
  <c r="F5352" i="28"/>
  <c r="G5352" i="28" s="1"/>
  <c r="C5353" i="28"/>
  <c r="D5353" i="28"/>
  <c r="E5353" i="28"/>
  <c r="F5353" i="28"/>
  <c r="C5354" i="28"/>
  <c r="D5354" i="28"/>
  <c r="E5354" i="28"/>
  <c r="F5354" i="28"/>
  <c r="C5355" i="28"/>
  <c r="D5355" i="28"/>
  <c r="E5355" i="28"/>
  <c r="F5355" i="28"/>
  <c r="C5356" i="28"/>
  <c r="D5356" i="28"/>
  <c r="E5356" i="28"/>
  <c r="F5356" i="28"/>
  <c r="C5357" i="28"/>
  <c r="D5357" i="28"/>
  <c r="E5357" i="28"/>
  <c r="F5357" i="28"/>
  <c r="C5358" i="28"/>
  <c r="D5358" i="28"/>
  <c r="E5358" i="28"/>
  <c r="F5358" i="28"/>
  <c r="G5358" i="28" s="1"/>
  <c r="C5359" i="28"/>
  <c r="D5359" i="28"/>
  <c r="E5359" i="28"/>
  <c r="F5359" i="28"/>
  <c r="C5360" i="28"/>
  <c r="D5360" i="28"/>
  <c r="E5360" i="28"/>
  <c r="F5360" i="28"/>
  <c r="C5361" i="28"/>
  <c r="D5361" i="28"/>
  <c r="E5361" i="28"/>
  <c r="F5361" i="28"/>
  <c r="G5361" i="28" s="1"/>
  <c r="C5362" i="28"/>
  <c r="D5362" i="28"/>
  <c r="E5362" i="28"/>
  <c r="F5362" i="28"/>
  <c r="C5363" i="28"/>
  <c r="D5363" i="28"/>
  <c r="E5363" i="28"/>
  <c r="F5363" i="28"/>
  <c r="C5364" i="28"/>
  <c r="D5364" i="28"/>
  <c r="E5364" i="28"/>
  <c r="F5364" i="28"/>
  <c r="C5365" i="28"/>
  <c r="D5365" i="28"/>
  <c r="E5365" i="28"/>
  <c r="F5365" i="28"/>
  <c r="C5366" i="28"/>
  <c r="D5366" i="28"/>
  <c r="E5366" i="28"/>
  <c r="F5366" i="28"/>
  <c r="C5367" i="28"/>
  <c r="D5367" i="28"/>
  <c r="E5367" i="28"/>
  <c r="F5367" i="28"/>
  <c r="C5368" i="28"/>
  <c r="D5368" i="28"/>
  <c r="E5368" i="28"/>
  <c r="F5368" i="28"/>
  <c r="C5369" i="28"/>
  <c r="D5369" i="28"/>
  <c r="E5369" i="28"/>
  <c r="F5369" i="28"/>
  <c r="C5370" i="28"/>
  <c r="D5370" i="28"/>
  <c r="E5370" i="28"/>
  <c r="F5370" i="28"/>
  <c r="C5371" i="28"/>
  <c r="D5371" i="28"/>
  <c r="E5371" i="28"/>
  <c r="F5371" i="28"/>
  <c r="C5372" i="28"/>
  <c r="D5372" i="28"/>
  <c r="E5372" i="28"/>
  <c r="F5372" i="28"/>
  <c r="C5373" i="28"/>
  <c r="D5373" i="28"/>
  <c r="E5373" i="28"/>
  <c r="F5373" i="28"/>
  <c r="C5374" i="28"/>
  <c r="D5374" i="28"/>
  <c r="E5374" i="28"/>
  <c r="F5374" i="28"/>
  <c r="C5375" i="28"/>
  <c r="D5375" i="28"/>
  <c r="E5375" i="28"/>
  <c r="F5375" i="28"/>
  <c r="C5376" i="28"/>
  <c r="D5376" i="28"/>
  <c r="E5376" i="28"/>
  <c r="F5376" i="28"/>
  <c r="C5377" i="28"/>
  <c r="D5377" i="28"/>
  <c r="E5377" i="28"/>
  <c r="F5377" i="28"/>
  <c r="C5378" i="28"/>
  <c r="D5378" i="28"/>
  <c r="E5378" i="28"/>
  <c r="F5378" i="28"/>
  <c r="C5379" i="28"/>
  <c r="D5379" i="28"/>
  <c r="E5379" i="28"/>
  <c r="F5379" i="28"/>
  <c r="C5380" i="28"/>
  <c r="D5380" i="28"/>
  <c r="E5380" i="28"/>
  <c r="F5380" i="28"/>
  <c r="C5381" i="28"/>
  <c r="D5381" i="28"/>
  <c r="E5381" i="28"/>
  <c r="F5381" i="28"/>
  <c r="C5382" i="28"/>
  <c r="D5382" i="28"/>
  <c r="E5382" i="28"/>
  <c r="F5382" i="28"/>
  <c r="C5383" i="28"/>
  <c r="D5383" i="28"/>
  <c r="E5383" i="28"/>
  <c r="F5383" i="28"/>
  <c r="G5383" i="28" s="1"/>
  <c r="C5384" i="28"/>
  <c r="D5384" i="28"/>
  <c r="E5384" i="28"/>
  <c r="F5384" i="28"/>
  <c r="C5385" i="28"/>
  <c r="D5385" i="28"/>
  <c r="E5385" i="28"/>
  <c r="F5385" i="28"/>
  <c r="C5386" i="28"/>
  <c r="D5386" i="28"/>
  <c r="E5386" i="28"/>
  <c r="F5386" i="28"/>
  <c r="C5387" i="28"/>
  <c r="D5387" i="28"/>
  <c r="E5387" i="28"/>
  <c r="F5387" i="28"/>
  <c r="G5387" i="28" s="1"/>
  <c r="C5388" i="28"/>
  <c r="D5388" i="28"/>
  <c r="E5388" i="28"/>
  <c r="F5388" i="28"/>
  <c r="C5389" i="28"/>
  <c r="D5389" i="28"/>
  <c r="E5389" i="28"/>
  <c r="F5389" i="28"/>
  <c r="C5390" i="28"/>
  <c r="D5390" i="28"/>
  <c r="E5390" i="28"/>
  <c r="F5390" i="28"/>
  <c r="C5391" i="28"/>
  <c r="D5391" i="28"/>
  <c r="E5391" i="28"/>
  <c r="F5391" i="28"/>
  <c r="C5392" i="28"/>
  <c r="D5392" i="28"/>
  <c r="E5392" i="28"/>
  <c r="F5392" i="28"/>
  <c r="G5392" i="28" s="1"/>
  <c r="C5393" i="28"/>
  <c r="D5393" i="28"/>
  <c r="E5393" i="28"/>
  <c r="F5393" i="28"/>
  <c r="G5393" i="28" s="1"/>
  <c r="C5394" i="28"/>
  <c r="D5394" i="28"/>
  <c r="E5394" i="28"/>
  <c r="F5394" i="28"/>
  <c r="C5395" i="28"/>
  <c r="D5395" i="28"/>
  <c r="E5395" i="28"/>
  <c r="F5395" i="28"/>
  <c r="C5396" i="28"/>
  <c r="D5396" i="28"/>
  <c r="E5396" i="28"/>
  <c r="F5396" i="28"/>
  <c r="C5397" i="28"/>
  <c r="D5397" i="28"/>
  <c r="E5397" i="28"/>
  <c r="F5397" i="28"/>
  <c r="C5398" i="28"/>
  <c r="D5398" i="28"/>
  <c r="E5398" i="28"/>
  <c r="F5398" i="28"/>
  <c r="C5399" i="28"/>
  <c r="D5399" i="28"/>
  <c r="E5399" i="28"/>
  <c r="F5399" i="28"/>
  <c r="C5400" i="28"/>
  <c r="D5400" i="28"/>
  <c r="E5400" i="28"/>
  <c r="F5400" i="28"/>
  <c r="C5401" i="28"/>
  <c r="D5401" i="28"/>
  <c r="E5401" i="28"/>
  <c r="F5401" i="28"/>
  <c r="C5402" i="28"/>
  <c r="D5402" i="28"/>
  <c r="E5402" i="28"/>
  <c r="F5402" i="28"/>
  <c r="C5403" i="28"/>
  <c r="D5403" i="28"/>
  <c r="E5403" i="28"/>
  <c r="F5403" i="28"/>
  <c r="C5404" i="28"/>
  <c r="D5404" i="28"/>
  <c r="E5404" i="28"/>
  <c r="F5404" i="28"/>
  <c r="C5405" i="28"/>
  <c r="D5405" i="28"/>
  <c r="E5405" i="28"/>
  <c r="F5405" i="28"/>
  <c r="C5406" i="28"/>
  <c r="D5406" i="28"/>
  <c r="E5406" i="28"/>
  <c r="F5406" i="28"/>
  <c r="C5407" i="28"/>
  <c r="D5407" i="28"/>
  <c r="E5407" i="28"/>
  <c r="F5407" i="28"/>
  <c r="C5408" i="28"/>
  <c r="D5408" i="28"/>
  <c r="E5408" i="28"/>
  <c r="F5408" i="28"/>
  <c r="C5409" i="28"/>
  <c r="D5409" i="28"/>
  <c r="E5409" i="28"/>
  <c r="F5409" i="28"/>
  <c r="C5410" i="28"/>
  <c r="D5410" i="28"/>
  <c r="E5410" i="28"/>
  <c r="F5410" i="28"/>
  <c r="C5411" i="28"/>
  <c r="D5411" i="28"/>
  <c r="E5411" i="28"/>
  <c r="F5411" i="28"/>
  <c r="C5412" i="28"/>
  <c r="D5412" i="28"/>
  <c r="E5412" i="28"/>
  <c r="F5412" i="28"/>
  <c r="C5413" i="28"/>
  <c r="D5413" i="28"/>
  <c r="E5413" i="28"/>
  <c r="F5413" i="28"/>
  <c r="C5414" i="28"/>
  <c r="D5414" i="28"/>
  <c r="E5414" i="28"/>
  <c r="F5414" i="28"/>
  <c r="C5415" i="28"/>
  <c r="D5415" i="28"/>
  <c r="E5415" i="28"/>
  <c r="F5415" i="28"/>
  <c r="C5416" i="28"/>
  <c r="D5416" i="28"/>
  <c r="E5416" i="28"/>
  <c r="F5416" i="28"/>
  <c r="C5417" i="28"/>
  <c r="D5417" i="28"/>
  <c r="E5417" i="28"/>
  <c r="F5417" i="28"/>
  <c r="C5418" i="28"/>
  <c r="D5418" i="28"/>
  <c r="E5418" i="28"/>
  <c r="F5418" i="28"/>
  <c r="C5419" i="28"/>
  <c r="D5419" i="28"/>
  <c r="E5419" i="28"/>
  <c r="F5419" i="28"/>
  <c r="C5420" i="28"/>
  <c r="D5420" i="28"/>
  <c r="E5420" i="28"/>
  <c r="F5420" i="28"/>
  <c r="C5421" i="28"/>
  <c r="D5421" i="28"/>
  <c r="E5421" i="28"/>
  <c r="F5421" i="28"/>
  <c r="C5422" i="28"/>
  <c r="D5422" i="28"/>
  <c r="E5422" i="28"/>
  <c r="F5422" i="28"/>
  <c r="C5423" i="28"/>
  <c r="D5423" i="28"/>
  <c r="E5423" i="28"/>
  <c r="F5423" i="28"/>
  <c r="C5424" i="28"/>
  <c r="D5424" i="28"/>
  <c r="E5424" i="28"/>
  <c r="F5424" i="28"/>
  <c r="C5425" i="28"/>
  <c r="D5425" i="28"/>
  <c r="E5425" i="28"/>
  <c r="F5425" i="28"/>
  <c r="C5426" i="28"/>
  <c r="D5426" i="28"/>
  <c r="E5426" i="28"/>
  <c r="F5426" i="28"/>
  <c r="C5427" i="28"/>
  <c r="D5427" i="28"/>
  <c r="E5427" i="28"/>
  <c r="F5427" i="28"/>
  <c r="C5428" i="28"/>
  <c r="D5428" i="28"/>
  <c r="E5428" i="28"/>
  <c r="F5428" i="28"/>
  <c r="C5429" i="28"/>
  <c r="D5429" i="28"/>
  <c r="E5429" i="28"/>
  <c r="F5429" i="28"/>
  <c r="C5430" i="28"/>
  <c r="D5430" i="28"/>
  <c r="E5430" i="28"/>
  <c r="F5430" i="28"/>
  <c r="C5431" i="28"/>
  <c r="D5431" i="28"/>
  <c r="E5431" i="28"/>
  <c r="F5431" i="28"/>
  <c r="C5432" i="28"/>
  <c r="D5432" i="28"/>
  <c r="E5432" i="28"/>
  <c r="F5432" i="28"/>
  <c r="G5432" i="28" s="1"/>
  <c r="C5433" i="28"/>
  <c r="D5433" i="28"/>
  <c r="E5433" i="28"/>
  <c r="F5433" i="28"/>
  <c r="C5434" i="28"/>
  <c r="D5434" i="28"/>
  <c r="E5434" i="28"/>
  <c r="F5434" i="28"/>
  <c r="C5435" i="28"/>
  <c r="D5435" i="28"/>
  <c r="E5435" i="28"/>
  <c r="F5435" i="28"/>
  <c r="C5436" i="28"/>
  <c r="D5436" i="28"/>
  <c r="E5436" i="28"/>
  <c r="F5436" i="28"/>
  <c r="C5437" i="28"/>
  <c r="D5437" i="28"/>
  <c r="E5437" i="28"/>
  <c r="F5437" i="28"/>
  <c r="C5438" i="28"/>
  <c r="D5438" i="28"/>
  <c r="E5438" i="28"/>
  <c r="F5438" i="28"/>
  <c r="C5439" i="28"/>
  <c r="D5439" i="28"/>
  <c r="E5439" i="28"/>
  <c r="F5439" i="28"/>
  <c r="C5440" i="28"/>
  <c r="D5440" i="28"/>
  <c r="E5440" i="28"/>
  <c r="F5440" i="28"/>
  <c r="C5441" i="28"/>
  <c r="D5441" i="28"/>
  <c r="E5441" i="28"/>
  <c r="F5441" i="28"/>
  <c r="C5442" i="28"/>
  <c r="D5442" i="28"/>
  <c r="E5442" i="28"/>
  <c r="F5442" i="28"/>
  <c r="C5443" i="28"/>
  <c r="D5443" i="28"/>
  <c r="E5443" i="28"/>
  <c r="F5443" i="28"/>
  <c r="C5444" i="28"/>
  <c r="D5444" i="28"/>
  <c r="E5444" i="28"/>
  <c r="F5444" i="28"/>
  <c r="C5445" i="28"/>
  <c r="D5445" i="28"/>
  <c r="E5445" i="28"/>
  <c r="F5445" i="28"/>
  <c r="C5446" i="28"/>
  <c r="D5446" i="28"/>
  <c r="E5446" i="28"/>
  <c r="F5446" i="28"/>
  <c r="C5447" i="28"/>
  <c r="D5447" i="28"/>
  <c r="E5447" i="28"/>
  <c r="F5447" i="28"/>
  <c r="C5448" i="28"/>
  <c r="D5448" i="28"/>
  <c r="E5448" i="28"/>
  <c r="F5448" i="28"/>
  <c r="C5449" i="28"/>
  <c r="D5449" i="28"/>
  <c r="E5449" i="28"/>
  <c r="F5449" i="28"/>
  <c r="C5450" i="28"/>
  <c r="D5450" i="28"/>
  <c r="E5450" i="28"/>
  <c r="F5450" i="28"/>
  <c r="C5451" i="28"/>
  <c r="D5451" i="28"/>
  <c r="E5451" i="28"/>
  <c r="F5451" i="28"/>
  <c r="C5452" i="28"/>
  <c r="D5452" i="28"/>
  <c r="E5452" i="28"/>
  <c r="F5452" i="28"/>
  <c r="C5453" i="28"/>
  <c r="D5453" i="28"/>
  <c r="E5453" i="28"/>
  <c r="F5453" i="28"/>
  <c r="C5454" i="28"/>
  <c r="D5454" i="28"/>
  <c r="E5454" i="28"/>
  <c r="F5454" i="28"/>
  <c r="C5455" i="28"/>
  <c r="D5455" i="28"/>
  <c r="E5455" i="28"/>
  <c r="F5455" i="28"/>
  <c r="C5456" i="28"/>
  <c r="D5456" i="28"/>
  <c r="E5456" i="28"/>
  <c r="F5456" i="28"/>
  <c r="C5457" i="28"/>
  <c r="D5457" i="28"/>
  <c r="E5457" i="28"/>
  <c r="F5457" i="28"/>
  <c r="C5458" i="28"/>
  <c r="D5458" i="28"/>
  <c r="E5458" i="28"/>
  <c r="F5458" i="28"/>
  <c r="C5459" i="28"/>
  <c r="D5459" i="28"/>
  <c r="E5459" i="28"/>
  <c r="F5459" i="28"/>
  <c r="C5460" i="28"/>
  <c r="D5460" i="28"/>
  <c r="E5460" i="28"/>
  <c r="F5460" i="28"/>
  <c r="C5461" i="28"/>
  <c r="D5461" i="28"/>
  <c r="E5461" i="28"/>
  <c r="F5461" i="28"/>
  <c r="C5462" i="28"/>
  <c r="D5462" i="28"/>
  <c r="E5462" i="28"/>
  <c r="F5462" i="28"/>
  <c r="C5463" i="28"/>
  <c r="D5463" i="28"/>
  <c r="E5463" i="28"/>
  <c r="F5463" i="28"/>
  <c r="C5464" i="28"/>
  <c r="D5464" i="28"/>
  <c r="E5464" i="28"/>
  <c r="F5464" i="28"/>
  <c r="C5465" i="28"/>
  <c r="D5465" i="28"/>
  <c r="E5465" i="28"/>
  <c r="F5465" i="28"/>
  <c r="C5466" i="28"/>
  <c r="D5466" i="28"/>
  <c r="E5466" i="28"/>
  <c r="F5466" i="28"/>
  <c r="C5467" i="28"/>
  <c r="D5467" i="28"/>
  <c r="E5467" i="28"/>
  <c r="F5467" i="28"/>
  <c r="C5468" i="28"/>
  <c r="D5468" i="28"/>
  <c r="E5468" i="28"/>
  <c r="F5468" i="28"/>
  <c r="C5469" i="28"/>
  <c r="D5469" i="28"/>
  <c r="E5469" i="28"/>
  <c r="F5469" i="28"/>
  <c r="C5470" i="28"/>
  <c r="D5470" i="28"/>
  <c r="E5470" i="28"/>
  <c r="F5470" i="28"/>
  <c r="C5471" i="28"/>
  <c r="D5471" i="28"/>
  <c r="E5471" i="28"/>
  <c r="F5471" i="28"/>
  <c r="C5472" i="28"/>
  <c r="D5472" i="28"/>
  <c r="E5472" i="28"/>
  <c r="F5472" i="28"/>
  <c r="C5473" i="28"/>
  <c r="D5473" i="28"/>
  <c r="E5473" i="28"/>
  <c r="F5473" i="28"/>
  <c r="C5474" i="28"/>
  <c r="D5474" i="28"/>
  <c r="E5474" i="28"/>
  <c r="F5474" i="28"/>
  <c r="C5475" i="28"/>
  <c r="D5475" i="28"/>
  <c r="E5475" i="28"/>
  <c r="F5475" i="28"/>
  <c r="C5476" i="28"/>
  <c r="D5476" i="28"/>
  <c r="E5476" i="28"/>
  <c r="F5476" i="28"/>
  <c r="C5477" i="28"/>
  <c r="D5477" i="28"/>
  <c r="E5477" i="28"/>
  <c r="F5477" i="28"/>
  <c r="C5478" i="28"/>
  <c r="D5478" i="28"/>
  <c r="E5478" i="28"/>
  <c r="F5478" i="28"/>
  <c r="C5479" i="28"/>
  <c r="D5479" i="28"/>
  <c r="E5479" i="28"/>
  <c r="F5479" i="28"/>
  <c r="C5480" i="28"/>
  <c r="D5480" i="28"/>
  <c r="E5480" i="28"/>
  <c r="F5480" i="28"/>
  <c r="C5481" i="28"/>
  <c r="D5481" i="28"/>
  <c r="E5481" i="28"/>
  <c r="F5481" i="28"/>
  <c r="G5481" i="28" s="1"/>
  <c r="C5482" i="28"/>
  <c r="D5482" i="28"/>
  <c r="E5482" i="28"/>
  <c r="F5482" i="28"/>
  <c r="C5483" i="28"/>
  <c r="D5483" i="28"/>
  <c r="E5483" i="28"/>
  <c r="F5483" i="28"/>
  <c r="C5484" i="28"/>
  <c r="D5484" i="28"/>
  <c r="E5484" i="28"/>
  <c r="F5484" i="28"/>
  <c r="C5485" i="28"/>
  <c r="D5485" i="28"/>
  <c r="E5485" i="28"/>
  <c r="F5485" i="28"/>
  <c r="C5486" i="28"/>
  <c r="D5486" i="28"/>
  <c r="E5486" i="28"/>
  <c r="F5486" i="28"/>
  <c r="C5487" i="28"/>
  <c r="D5487" i="28"/>
  <c r="E5487" i="28"/>
  <c r="F5487" i="28"/>
  <c r="C5488" i="28"/>
  <c r="D5488" i="28"/>
  <c r="E5488" i="28"/>
  <c r="F5488" i="28"/>
  <c r="C5489" i="28"/>
  <c r="D5489" i="28"/>
  <c r="E5489" i="28"/>
  <c r="F5489" i="28"/>
  <c r="C5490" i="28"/>
  <c r="D5490" i="28"/>
  <c r="E5490" i="28"/>
  <c r="F5490" i="28"/>
  <c r="C5491" i="28"/>
  <c r="D5491" i="28"/>
  <c r="E5491" i="28"/>
  <c r="F5491" i="28"/>
  <c r="C5492" i="28"/>
  <c r="D5492" i="28"/>
  <c r="E5492" i="28"/>
  <c r="F5492" i="28"/>
  <c r="C5493" i="28"/>
  <c r="D5493" i="28"/>
  <c r="E5493" i="28"/>
  <c r="F5493" i="28"/>
  <c r="C5494" i="28"/>
  <c r="D5494" i="28"/>
  <c r="E5494" i="28"/>
  <c r="F5494" i="28"/>
  <c r="C5495" i="28"/>
  <c r="D5495" i="28"/>
  <c r="E5495" i="28"/>
  <c r="F5495" i="28"/>
  <c r="G5495" i="28" s="1"/>
  <c r="C5496" i="28"/>
  <c r="D5496" i="28"/>
  <c r="E5496" i="28"/>
  <c r="F5496" i="28"/>
  <c r="C5497" i="28"/>
  <c r="D5497" i="28"/>
  <c r="E5497" i="28"/>
  <c r="F5497" i="28"/>
  <c r="C5498" i="28"/>
  <c r="D5498" i="28"/>
  <c r="E5498" i="28"/>
  <c r="F5498" i="28"/>
  <c r="C5499" i="28"/>
  <c r="D5499" i="28"/>
  <c r="E5499" i="28"/>
  <c r="F5499" i="28"/>
  <c r="C5500" i="28"/>
  <c r="D5500" i="28"/>
  <c r="E5500" i="28"/>
  <c r="F5500" i="28"/>
  <c r="C5501" i="28"/>
  <c r="D5501" i="28"/>
  <c r="E5501" i="28"/>
  <c r="F5501" i="28"/>
  <c r="C5502" i="28"/>
  <c r="D5502" i="28"/>
  <c r="E5502" i="28"/>
  <c r="F5502" i="28"/>
  <c r="C5503" i="28"/>
  <c r="D5503" i="28"/>
  <c r="E5503" i="28"/>
  <c r="F5503" i="28"/>
  <c r="C5504" i="28"/>
  <c r="D5504" i="28"/>
  <c r="E5504" i="28"/>
  <c r="F5504" i="28"/>
  <c r="G5504" i="28" s="1"/>
  <c r="C5505" i="28"/>
  <c r="D5505" i="28"/>
  <c r="E5505" i="28"/>
  <c r="F5505" i="28"/>
  <c r="C5506" i="28"/>
  <c r="D5506" i="28"/>
  <c r="E5506" i="28"/>
  <c r="F5506" i="28"/>
  <c r="C5507" i="28"/>
  <c r="D5507" i="28"/>
  <c r="E5507" i="28"/>
  <c r="F5507" i="28"/>
  <c r="C5508" i="28"/>
  <c r="D5508" i="28"/>
  <c r="E5508" i="28"/>
  <c r="F5508" i="28"/>
  <c r="C5509" i="28"/>
  <c r="D5509" i="28"/>
  <c r="E5509" i="28"/>
  <c r="F5509" i="28"/>
  <c r="C5510" i="28"/>
  <c r="D5510" i="28"/>
  <c r="E5510" i="28"/>
  <c r="F5510" i="28"/>
  <c r="C5511" i="28"/>
  <c r="D5511" i="28"/>
  <c r="E5511" i="28"/>
  <c r="F5511" i="28"/>
  <c r="C5512" i="28"/>
  <c r="D5512" i="28"/>
  <c r="E5512" i="28"/>
  <c r="F5512" i="28"/>
  <c r="C5513" i="28"/>
  <c r="D5513" i="28"/>
  <c r="E5513" i="28"/>
  <c r="F5513" i="28"/>
  <c r="C5514" i="28"/>
  <c r="D5514" i="28"/>
  <c r="E5514" i="28"/>
  <c r="F5514" i="28"/>
  <c r="C5515" i="28"/>
  <c r="D5515" i="28"/>
  <c r="E5515" i="28"/>
  <c r="F5515" i="28"/>
  <c r="C5516" i="28"/>
  <c r="D5516" i="28"/>
  <c r="E5516" i="28"/>
  <c r="F5516" i="28"/>
  <c r="C5517" i="28"/>
  <c r="D5517" i="28"/>
  <c r="E5517" i="28"/>
  <c r="F5517" i="28"/>
  <c r="C5518" i="28"/>
  <c r="D5518" i="28"/>
  <c r="E5518" i="28"/>
  <c r="F5518" i="28"/>
  <c r="C5519" i="28"/>
  <c r="D5519" i="28"/>
  <c r="E5519" i="28"/>
  <c r="F5519" i="28"/>
  <c r="C5520" i="28"/>
  <c r="D5520" i="28"/>
  <c r="E5520" i="28"/>
  <c r="F5520" i="28"/>
  <c r="C5521" i="28"/>
  <c r="D5521" i="28"/>
  <c r="E5521" i="28"/>
  <c r="F5521" i="28"/>
  <c r="C5522" i="28"/>
  <c r="D5522" i="28"/>
  <c r="E5522" i="28"/>
  <c r="F5522" i="28"/>
  <c r="C5523" i="28"/>
  <c r="D5523" i="28"/>
  <c r="E5523" i="28"/>
  <c r="F5523" i="28"/>
  <c r="C5524" i="28"/>
  <c r="D5524" i="28"/>
  <c r="E5524" i="28"/>
  <c r="F5524" i="28"/>
  <c r="C5525" i="28"/>
  <c r="D5525" i="28"/>
  <c r="E5525" i="28"/>
  <c r="F5525" i="28"/>
  <c r="C5526" i="28"/>
  <c r="D5526" i="28"/>
  <c r="E5526" i="28"/>
  <c r="F5526" i="28"/>
  <c r="C5527" i="28"/>
  <c r="D5527" i="28"/>
  <c r="E5527" i="28"/>
  <c r="F5527" i="28"/>
  <c r="C5528" i="28"/>
  <c r="D5528" i="28"/>
  <c r="E5528" i="28"/>
  <c r="F5528" i="28"/>
  <c r="C5529" i="28"/>
  <c r="D5529" i="28"/>
  <c r="E5529" i="28"/>
  <c r="F5529" i="28"/>
  <c r="C5530" i="28"/>
  <c r="D5530" i="28"/>
  <c r="E5530" i="28"/>
  <c r="F5530" i="28"/>
  <c r="C5531" i="28"/>
  <c r="D5531" i="28"/>
  <c r="E5531" i="28"/>
  <c r="F5531" i="28"/>
  <c r="C5532" i="28"/>
  <c r="D5532" i="28"/>
  <c r="E5532" i="28"/>
  <c r="F5532" i="28"/>
  <c r="C5533" i="28"/>
  <c r="D5533" i="28"/>
  <c r="E5533" i="28"/>
  <c r="F5533" i="28"/>
  <c r="C5534" i="28"/>
  <c r="D5534" i="28"/>
  <c r="E5534" i="28"/>
  <c r="F5534" i="28"/>
  <c r="C5535" i="28"/>
  <c r="D5535" i="28"/>
  <c r="E5535" i="28"/>
  <c r="F5535" i="28"/>
  <c r="C5536" i="28"/>
  <c r="D5536" i="28"/>
  <c r="E5536" i="28"/>
  <c r="F5536" i="28"/>
  <c r="C5537" i="28"/>
  <c r="D5537" i="28"/>
  <c r="E5537" i="28"/>
  <c r="F5537" i="28"/>
  <c r="C5538" i="28"/>
  <c r="D5538" i="28"/>
  <c r="E5538" i="28"/>
  <c r="F5538" i="28"/>
  <c r="C5539" i="28"/>
  <c r="D5539" i="28"/>
  <c r="E5539" i="28"/>
  <c r="F5539" i="28"/>
  <c r="C5540" i="28"/>
  <c r="D5540" i="28"/>
  <c r="E5540" i="28"/>
  <c r="F5540" i="28"/>
  <c r="C5541" i="28"/>
  <c r="D5541" i="28"/>
  <c r="E5541" i="28"/>
  <c r="F5541" i="28"/>
  <c r="C5542" i="28"/>
  <c r="D5542" i="28"/>
  <c r="E5542" i="28"/>
  <c r="F5542" i="28"/>
  <c r="C5543" i="28"/>
  <c r="D5543" i="28"/>
  <c r="E5543" i="28"/>
  <c r="F5543" i="28"/>
  <c r="C5544" i="28"/>
  <c r="D5544" i="28"/>
  <c r="E5544" i="28"/>
  <c r="F5544" i="28"/>
  <c r="C5545" i="28"/>
  <c r="D5545" i="28"/>
  <c r="E5545" i="28"/>
  <c r="F5545" i="28"/>
  <c r="C5546" i="28"/>
  <c r="D5546" i="28"/>
  <c r="E5546" i="28"/>
  <c r="F5546" i="28"/>
  <c r="C5547" i="28"/>
  <c r="D5547" i="28"/>
  <c r="E5547" i="28"/>
  <c r="F5547" i="28"/>
  <c r="C5548" i="28"/>
  <c r="D5548" i="28"/>
  <c r="E5548" i="28"/>
  <c r="F5548" i="28"/>
  <c r="C5549" i="28"/>
  <c r="D5549" i="28"/>
  <c r="E5549" i="28"/>
  <c r="F5549" i="28"/>
  <c r="C5550" i="28"/>
  <c r="D5550" i="28"/>
  <c r="E5550" i="28"/>
  <c r="F5550" i="28"/>
  <c r="G5550" i="28" s="1"/>
  <c r="C5551" i="28"/>
  <c r="D5551" i="28"/>
  <c r="E5551" i="28"/>
  <c r="F5551" i="28"/>
  <c r="C5552" i="28"/>
  <c r="D5552" i="28"/>
  <c r="E5552" i="28"/>
  <c r="F5552" i="28"/>
  <c r="C5553" i="28"/>
  <c r="D5553" i="28"/>
  <c r="E5553" i="28"/>
  <c r="F5553" i="28"/>
  <c r="C5554" i="28"/>
  <c r="D5554" i="28"/>
  <c r="E5554" i="28"/>
  <c r="F5554" i="28"/>
  <c r="C5555" i="28"/>
  <c r="D5555" i="28"/>
  <c r="E5555" i="28"/>
  <c r="F5555" i="28"/>
  <c r="C5556" i="28"/>
  <c r="D5556" i="28"/>
  <c r="E5556" i="28"/>
  <c r="F5556" i="28"/>
  <c r="C5557" i="28"/>
  <c r="D5557" i="28"/>
  <c r="E5557" i="28"/>
  <c r="F5557" i="28"/>
  <c r="C5558" i="28"/>
  <c r="D5558" i="28"/>
  <c r="E5558" i="28"/>
  <c r="F5558" i="28"/>
  <c r="C5559" i="28"/>
  <c r="D5559" i="28"/>
  <c r="E5559" i="28"/>
  <c r="F5559" i="28"/>
  <c r="C5560" i="28"/>
  <c r="D5560" i="28"/>
  <c r="E5560" i="28"/>
  <c r="F5560" i="28"/>
  <c r="C5561" i="28"/>
  <c r="D5561" i="28"/>
  <c r="E5561" i="28"/>
  <c r="F5561" i="28"/>
  <c r="G5561" i="28" s="1"/>
  <c r="C5562" i="28"/>
  <c r="D5562" i="28"/>
  <c r="E5562" i="28"/>
  <c r="F5562" i="28"/>
  <c r="C5563" i="28"/>
  <c r="D5563" i="28"/>
  <c r="E5563" i="28"/>
  <c r="F5563" i="28"/>
  <c r="C5564" i="28"/>
  <c r="D5564" i="28"/>
  <c r="E5564" i="28"/>
  <c r="F5564" i="28"/>
  <c r="C5565" i="28"/>
  <c r="D5565" i="28"/>
  <c r="E5565" i="28"/>
  <c r="F5565" i="28"/>
  <c r="C5566" i="28"/>
  <c r="D5566" i="28"/>
  <c r="E5566" i="28"/>
  <c r="F5566" i="28"/>
  <c r="C5567" i="28"/>
  <c r="D5567" i="28"/>
  <c r="E5567" i="28"/>
  <c r="F5567" i="28"/>
  <c r="C5568" i="28"/>
  <c r="D5568" i="28"/>
  <c r="E5568" i="28"/>
  <c r="F5568" i="28"/>
  <c r="C5569" i="28"/>
  <c r="D5569" i="28"/>
  <c r="E5569" i="28"/>
  <c r="F5569" i="28"/>
  <c r="C5570" i="28"/>
  <c r="D5570" i="28"/>
  <c r="E5570" i="28"/>
  <c r="F5570" i="28"/>
  <c r="C5571" i="28"/>
  <c r="D5571" i="28"/>
  <c r="E5571" i="28"/>
  <c r="F5571" i="28"/>
  <c r="C5572" i="28"/>
  <c r="D5572" i="28"/>
  <c r="E5572" i="28"/>
  <c r="F5572" i="28"/>
  <c r="C5573" i="28"/>
  <c r="D5573" i="28"/>
  <c r="E5573" i="28"/>
  <c r="F5573" i="28"/>
  <c r="C5574" i="28"/>
  <c r="D5574" i="28"/>
  <c r="E5574" i="28"/>
  <c r="F5574" i="28"/>
  <c r="C5575" i="28"/>
  <c r="D5575" i="28"/>
  <c r="E5575" i="28"/>
  <c r="F5575" i="28"/>
  <c r="C5576" i="28"/>
  <c r="D5576" i="28"/>
  <c r="E5576" i="28"/>
  <c r="F5576" i="28"/>
  <c r="C5577" i="28"/>
  <c r="D5577" i="28"/>
  <c r="E5577" i="28"/>
  <c r="F5577" i="28"/>
  <c r="C5578" i="28"/>
  <c r="D5578" i="28"/>
  <c r="E5578" i="28"/>
  <c r="F5578" i="28"/>
  <c r="C5579" i="28"/>
  <c r="D5579" i="28"/>
  <c r="E5579" i="28"/>
  <c r="F5579" i="28"/>
  <c r="C5580" i="28"/>
  <c r="D5580" i="28"/>
  <c r="E5580" i="28"/>
  <c r="F5580" i="28"/>
  <c r="C5581" i="28"/>
  <c r="D5581" i="28"/>
  <c r="E5581" i="28"/>
  <c r="F5581" i="28"/>
  <c r="C5582" i="28"/>
  <c r="D5582" i="28"/>
  <c r="E5582" i="28"/>
  <c r="F5582" i="28"/>
  <c r="C5583" i="28"/>
  <c r="D5583" i="28"/>
  <c r="E5583" i="28"/>
  <c r="F5583" i="28"/>
  <c r="C5584" i="28"/>
  <c r="D5584" i="28"/>
  <c r="E5584" i="28"/>
  <c r="F5584" i="28"/>
  <c r="C5585" i="28"/>
  <c r="D5585" i="28"/>
  <c r="E5585" i="28"/>
  <c r="F5585" i="28"/>
  <c r="C5586" i="28"/>
  <c r="D5586" i="28"/>
  <c r="E5586" i="28"/>
  <c r="F5586" i="28"/>
  <c r="C5587" i="28"/>
  <c r="D5587" i="28"/>
  <c r="E5587" i="28"/>
  <c r="F5587" i="28"/>
  <c r="C5588" i="28"/>
  <c r="D5588" i="28"/>
  <c r="E5588" i="28"/>
  <c r="F5588" i="28"/>
  <c r="C5589" i="28"/>
  <c r="D5589" i="28"/>
  <c r="E5589" i="28"/>
  <c r="F5589" i="28"/>
  <c r="C5590" i="28"/>
  <c r="D5590" i="28"/>
  <c r="E5590" i="28"/>
  <c r="F5590" i="28"/>
  <c r="C5591" i="28"/>
  <c r="D5591" i="28"/>
  <c r="E5591" i="28"/>
  <c r="F5591" i="28"/>
  <c r="C5592" i="28"/>
  <c r="D5592" i="28"/>
  <c r="E5592" i="28"/>
  <c r="F5592" i="28"/>
  <c r="C5593" i="28"/>
  <c r="D5593" i="28"/>
  <c r="E5593" i="28"/>
  <c r="F5593" i="28"/>
  <c r="C5594" i="28"/>
  <c r="D5594" i="28"/>
  <c r="E5594" i="28"/>
  <c r="F5594" i="28"/>
  <c r="C5595" i="28"/>
  <c r="D5595" i="28"/>
  <c r="E5595" i="28"/>
  <c r="F5595" i="28"/>
  <c r="C5596" i="28"/>
  <c r="D5596" i="28"/>
  <c r="E5596" i="28"/>
  <c r="F5596" i="28"/>
  <c r="C5597" i="28"/>
  <c r="D5597" i="28"/>
  <c r="E5597" i="28"/>
  <c r="F5597" i="28"/>
  <c r="C5598" i="28"/>
  <c r="D5598" i="28"/>
  <c r="E5598" i="28"/>
  <c r="F5598" i="28"/>
  <c r="C5599" i="28"/>
  <c r="D5599" i="28"/>
  <c r="E5599" i="28"/>
  <c r="F5599" i="28"/>
  <c r="G5599" i="28" s="1"/>
  <c r="C5600" i="28"/>
  <c r="D5600" i="28"/>
  <c r="E5600" i="28"/>
  <c r="F5600" i="28"/>
  <c r="C5601" i="28"/>
  <c r="D5601" i="28"/>
  <c r="E5601" i="28"/>
  <c r="F5601" i="28"/>
  <c r="C5602" i="28"/>
  <c r="D5602" i="28"/>
  <c r="E5602" i="28"/>
  <c r="F5602" i="28"/>
  <c r="C5603" i="28"/>
  <c r="D5603" i="28"/>
  <c r="E5603" i="28"/>
  <c r="F5603" i="28"/>
  <c r="C5604" i="28"/>
  <c r="D5604" i="28"/>
  <c r="E5604" i="28"/>
  <c r="F5604" i="28"/>
  <c r="G5604" i="28" s="1"/>
  <c r="C5605" i="28"/>
  <c r="D5605" i="28"/>
  <c r="E5605" i="28"/>
  <c r="F5605" i="28"/>
  <c r="C5606" i="28"/>
  <c r="D5606" i="28"/>
  <c r="E5606" i="28"/>
  <c r="F5606" i="28"/>
  <c r="C5607" i="28"/>
  <c r="D5607" i="28"/>
  <c r="E5607" i="28"/>
  <c r="F5607" i="28"/>
  <c r="C5608" i="28"/>
  <c r="D5608" i="28"/>
  <c r="E5608" i="28"/>
  <c r="F5608" i="28"/>
  <c r="C5609" i="28"/>
  <c r="D5609" i="28"/>
  <c r="E5609" i="28"/>
  <c r="F5609" i="28"/>
  <c r="C5610" i="28"/>
  <c r="D5610" i="28"/>
  <c r="E5610" i="28"/>
  <c r="F5610" i="28"/>
  <c r="C5611" i="28"/>
  <c r="D5611" i="28"/>
  <c r="E5611" i="28"/>
  <c r="F5611" i="28"/>
  <c r="C5612" i="28"/>
  <c r="D5612" i="28"/>
  <c r="E5612" i="28"/>
  <c r="F5612" i="28"/>
  <c r="C5613" i="28"/>
  <c r="D5613" i="28"/>
  <c r="E5613" i="28"/>
  <c r="F5613" i="28"/>
  <c r="C5614" i="28"/>
  <c r="D5614" i="28"/>
  <c r="E5614" i="28"/>
  <c r="F5614" i="28"/>
  <c r="C5615" i="28"/>
  <c r="D5615" i="28"/>
  <c r="E5615" i="28"/>
  <c r="F5615" i="28"/>
  <c r="C5616" i="28"/>
  <c r="D5616" i="28"/>
  <c r="E5616" i="28"/>
  <c r="F5616" i="28"/>
  <c r="C5617" i="28"/>
  <c r="D5617" i="28"/>
  <c r="E5617" i="28"/>
  <c r="F5617" i="28"/>
  <c r="G5617" i="28" s="1"/>
  <c r="C5618" i="28"/>
  <c r="D5618" i="28"/>
  <c r="E5618" i="28"/>
  <c r="F5618" i="28"/>
  <c r="C5619" i="28"/>
  <c r="D5619" i="28"/>
  <c r="E5619" i="28"/>
  <c r="F5619" i="28"/>
  <c r="C5620" i="28"/>
  <c r="D5620" i="28"/>
  <c r="E5620" i="28"/>
  <c r="F5620" i="28"/>
  <c r="C5621" i="28"/>
  <c r="D5621" i="28"/>
  <c r="E5621" i="28"/>
  <c r="F5621" i="28"/>
  <c r="G5621" i="28" s="1"/>
  <c r="C5622" i="28"/>
  <c r="D5622" i="28"/>
  <c r="E5622" i="28"/>
  <c r="F5622" i="28"/>
  <c r="C5623" i="28"/>
  <c r="D5623" i="28"/>
  <c r="E5623" i="28"/>
  <c r="F5623" i="28"/>
  <c r="C5624" i="28"/>
  <c r="D5624" i="28"/>
  <c r="E5624" i="28"/>
  <c r="F5624" i="28"/>
  <c r="C5625" i="28"/>
  <c r="D5625" i="28"/>
  <c r="E5625" i="28"/>
  <c r="F5625" i="28"/>
  <c r="C5626" i="28"/>
  <c r="D5626" i="28"/>
  <c r="E5626" i="28"/>
  <c r="F5626" i="28"/>
  <c r="C5627" i="28"/>
  <c r="D5627" i="28"/>
  <c r="E5627" i="28"/>
  <c r="F5627" i="28"/>
  <c r="G5627" i="28" s="1"/>
  <c r="C5628" i="28"/>
  <c r="D5628" i="28"/>
  <c r="E5628" i="28"/>
  <c r="F5628" i="28"/>
  <c r="C5629" i="28"/>
  <c r="D5629" i="28"/>
  <c r="E5629" i="28"/>
  <c r="F5629" i="28"/>
  <c r="C5630" i="28"/>
  <c r="D5630" i="28"/>
  <c r="E5630" i="28"/>
  <c r="F5630" i="28"/>
  <c r="C5631" i="28"/>
  <c r="D5631" i="28"/>
  <c r="E5631" i="28"/>
  <c r="F5631" i="28"/>
  <c r="C5632" i="28"/>
  <c r="D5632" i="28"/>
  <c r="E5632" i="28"/>
  <c r="F5632" i="28"/>
  <c r="C5633" i="28"/>
  <c r="D5633" i="28"/>
  <c r="E5633" i="28"/>
  <c r="F5633" i="28"/>
  <c r="G5633" i="28" s="1"/>
  <c r="C5634" i="28"/>
  <c r="D5634" i="28"/>
  <c r="E5634" i="28"/>
  <c r="F5634" i="28"/>
  <c r="C5635" i="28"/>
  <c r="D5635" i="28"/>
  <c r="E5635" i="28"/>
  <c r="F5635" i="28"/>
  <c r="C5636" i="28"/>
  <c r="D5636" i="28"/>
  <c r="E5636" i="28"/>
  <c r="F5636" i="28"/>
  <c r="C5637" i="28"/>
  <c r="D5637" i="28"/>
  <c r="E5637" i="28"/>
  <c r="F5637" i="28"/>
  <c r="C5638" i="28"/>
  <c r="D5638" i="28"/>
  <c r="E5638" i="28"/>
  <c r="F5638" i="28"/>
  <c r="C5639" i="28"/>
  <c r="D5639" i="28"/>
  <c r="E5639" i="28"/>
  <c r="F5639" i="28"/>
  <c r="C5640" i="28"/>
  <c r="D5640" i="28"/>
  <c r="E5640" i="28"/>
  <c r="F5640" i="28"/>
  <c r="C5641" i="28"/>
  <c r="D5641" i="28"/>
  <c r="E5641" i="28"/>
  <c r="F5641" i="28"/>
  <c r="C5642" i="28"/>
  <c r="D5642" i="28"/>
  <c r="E5642" i="28"/>
  <c r="F5642" i="28"/>
  <c r="C5643" i="28"/>
  <c r="D5643" i="28"/>
  <c r="E5643" i="28"/>
  <c r="F5643" i="28"/>
  <c r="C5644" i="28"/>
  <c r="D5644" i="28"/>
  <c r="E5644" i="28"/>
  <c r="F5644" i="28"/>
  <c r="C5645" i="28"/>
  <c r="D5645" i="28"/>
  <c r="E5645" i="28"/>
  <c r="F5645" i="28"/>
  <c r="C5646" i="28"/>
  <c r="D5646" i="28"/>
  <c r="E5646" i="28"/>
  <c r="F5646" i="28"/>
  <c r="G5646" i="28" s="1"/>
  <c r="C5647" i="28"/>
  <c r="D5647" i="28"/>
  <c r="E5647" i="28"/>
  <c r="F5647" i="28"/>
  <c r="C5648" i="28"/>
  <c r="D5648" i="28"/>
  <c r="E5648" i="28"/>
  <c r="F5648" i="28"/>
  <c r="C5649" i="28"/>
  <c r="D5649" i="28"/>
  <c r="E5649" i="28"/>
  <c r="F5649" i="28"/>
  <c r="C5650" i="28"/>
  <c r="D5650" i="28"/>
  <c r="E5650" i="28"/>
  <c r="F5650" i="28"/>
  <c r="C5651" i="28"/>
  <c r="D5651" i="28"/>
  <c r="E5651" i="28"/>
  <c r="F5651" i="28"/>
  <c r="C5652" i="28"/>
  <c r="D5652" i="28"/>
  <c r="E5652" i="28"/>
  <c r="F5652" i="28"/>
  <c r="C5653" i="28"/>
  <c r="D5653" i="28"/>
  <c r="E5653" i="28"/>
  <c r="F5653" i="28"/>
  <c r="C5654" i="28"/>
  <c r="D5654" i="28"/>
  <c r="E5654" i="28"/>
  <c r="F5654" i="28"/>
  <c r="C5655" i="28"/>
  <c r="D5655" i="28"/>
  <c r="E5655" i="28"/>
  <c r="F5655" i="28"/>
  <c r="C5656" i="28"/>
  <c r="D5656" i="28"/>
  <c r="E5656" i="28"/>
  <c r="F5656" i="28"/>
  <c r="C5657" i="28"/>
  <c r="D5657" i="28"/>
  <c r="E5657" i="28"/>
  <c r="F5657" i="28"/>
  <c r="C5658" i="28"/>
  <c r="D5658" i="28"/>
  <c r="E5658" i="28"/>
  <c r="F5658" i="28"/>
  <c r="C5659" i="28"/>
  <c r="D5659" i="28"/>
  <c r="E5659" i="28"/>
  <c r="F5659" i="28"/>
  <c r="G5659" i="28" s="1"/>
  <c r="C5660" i="28"/>
  <c r="D5660" i="28"/>
  <c r="E5660" i="28"/>
  <c r="F5660" i="28"/>
  <c r="C5661" i="28"/>
  <c r="D5661" i="28"/>
  <c r="E5661" i="28"/>
  <c r="F5661" i="28"/>
  <c r="C5662" i="28"/>
  <c r="D5662" i="28"/>
  <c r="E5662" i="28"/>
  <c r="F5662" i="28"/>
  <c r="C5663" i="28"/>
  <c r="D5663" i="28"/>
  <c r="E5663" i="28"/>
  <c r="F5663" i="28"/>
  <c r="C5664" i="28"/>
  <c r="D5664" i="28"/>
  <c r="E5664" i="28"/>
  <c r="F5664" i="28"/>
  <c r="C5665" i="28"/>
  <c r="D5665" i="28"/>
  <c r="E5665" i="28"/>
  <c r="F5665" i="28"/>
  <c r="C5666" i="28"/>
  <c r="D5666" i="28"/>
  <c r="E5666" i="28"/>
  <c r="F5666" i="28"/>
  <c r="C5667" i="28"/>
  <c r="D5667" i="28"/>
  <c r="E5667" i="28"/>
  <c r="F5667" i="28"/>
  <c r="C5668" i="28"/>
  <c r="D5668" i="28"/>
  <c r="E5668" i="28"/>
  <c r="F5668" i="28"/>
  <c r="C5669" i="28"/>
  <c r="D5669" i="28"/>
  <c r="E5669" i="28"/>
  <c r="F5669" i="28"/>
  <c r="C5670" i="28"/>
  <c r="D5670" i="28"/>
  <c r="E5670" i="28"/>
  <c r="F5670" i="28"/>
  <c r="C5671" i="28"/>
  <c r="D5671" i="28"/>
  <c r="E5671" i="28"/>
  <c r="F5671" i="28"/>
  <c r="G5671" i="28" s="1"/>
  <c r="C5672" i="28"/>
  <c r="D5672" i="28"/>
  <c r="E5672" i="28"/>
  <c r="F5672" i="28"/>
  <c r="G5672" i="28" s="1"/>
  <c r="C5673" i="28"/>
  <c r="D5673" i="28"/>
  <c r="E5673" i="28"/>
  <c r="F5673" i="28"/>
  <c r="C5674" i="28"/>
  <c r="D5674" i="28"/>
  <c r="E5674" i="28"/>
  <c r="F5674" i="28"/>
  <c r="C5675" i="28"/>
  <c r="D5675" i="28"/>
  <c r="E5675" i="28"/>
  <c r="F5675" i="28"/>
  <c r="G5675" i="28" s="1"/>
  <c r="C5676" i="28"/>
  <c r="D5676" i="28"/>
  <c r="E5676" i="28"/>
  <c r="F5676" i="28"/>
  <c r="C5677" i="28"/>
  <c r="D5677" i="28"/>
  <c r="E5677" i="28"/>
  <c r="F5677" i="28"/>
  <c r="C5678" i="28"/>
  <c r="D5678" i="28"/>
  <c r="E5678" i="28"/>
  <c r="F5678" i="28"/>
  <c r="C5679" i="28"/>
  <c r="D5679" i="28"/>
  <c r="E5679" i="28"/>
  <c r="F5679" i="28"/>
  <c r="C5680" i="28"/>
  <c r="D5680" i="28"/>
  <c r="E5680" i="28"/>
  <c r="F5680" i="28"/>
  <c r="C5681" i="28"/>
  <c r="D5681" i="28"/>
  <c r="E5681" i="28"/>
  <c r="F5681" i="28"/>
  <c r="G5681" i="28" s="1"/>
  <c r="C5682" i="28"/>
  <c r="D5682" i="28"/>
  <c r="E5682" i="28"/>
  <c r="F5682" i="28"/>
  <c r="C5683" i="28"/>
  <c r="D5683" i="28"/>
  <c r="E5683" i="28"/>
  <c r="F5683" i="28"/>
  <c r="C5684" i="28"/>
  <c r="D5684" i="28"/>
  <c r="E5684" i="28"/>
  <c r="F5684" i="28"/>
  <c r="C5685" i="28"/>
  <c r="D5685" i="28"/>
  <c r="E5685" i="28"/>
  <c r="F5685" i="28"/>
  <c r="C5686" i="28"/>
  <c r="D5686" i="28"/>
  <c r="E5686" i="28"/>
  <c r="F5686" i="28"/>
  <c r="C5687" i="28"/>
  <c r="D5687" i="28"/>
  <c r="E5687" i="28"/>
  <c r="F5687" i="28"/>
  <c r="C5688" i="28"/>
  <c r="D5688" i="28"/>
  <c r="E5688" i="28"/>
  <c r="F5688" i="28"/>
  <c r="C5689" i="28"/>
  <c r="D5689" i="28"/>
  <c r="E5689" i="28"/>
  <c r="F5689" i="28"/>
  <c r="C5690" i="28"/>
  <c r="D5690" i="28"/>
  <c r="E5690" i="28"/>
  <c r="F5690" i="28"/>
  <c r="C5691" i="28"/>
  <c r="D5691" i="28"/>
  <c r="E5691" i="28"/>
  <c r="F5691" i="28"/>
  <c r="C5692" i="28"/>
  <c r="D5692" i="28"/>
  <c r="E5692" i="28"/>
  <c r="F5692" i="28"/>
  <c r="C5693" i="28"/>
  <c r="D5693" i="28"/>
  <c r="E5693" i="28"/>
  <c r="F5693" i="28"/>
  <c r="C5694" i="28"/>
  <c r="D5694" i="28"/>
  <c r="E5694" i="28"/>
  <c r="F5694" i="28"/>
  <c r="C5695" i="28"/>
  <c r="D5695" i="28"/>
  <c r="E5695" i="28"/>
  <c r="F5695" i="28"/>
  <c r="C5696" i="28"/>
  <c r="D5696" i="28"/>
  <c r="E5696" i="28"/>
  <c r="F5696" i="28"/>
  <c r="C5697" i="28"/>
  <c r="D5697" i="28"/>
  <c r="E5697" i="28"/>
  <c r="F5697" i="28"/>
  <c r="C5698" i="28"/>
  <c r="D5698" i="28"/>
  <c r="E5698" i="28"/>
  <c r="F5698" i="28"/>
  <c r="C5699" i="28"/>
  <c r="D5699" i="28"/>
  <c r="E5699" i="28"/>
  <c r="F5699" i="28"/>
  <c r="C5700" i="28"/>
  <c r="D5700" i="28"/>
  <c r="E5700" i="28"/>
  <c r="F5700" i="28"/>
  <c r="G5700" i="28" s="1"/>
  <c r="C5701" i="28"/>
  <c r="D5701" i="28"/>
  <c r="E5701" i="28"/>
  <c r="F5701" i="28"/>
  <c r="C5702" i="28"/>
  <c r="D5702" i="28"/>
  <c r="E5702" i="28"/>
  <c r="F5702" i="28"/>
  <c r="C5703" i="28"/>
  <c r="D5703" i="28"/>
  <c r="E5703" i="28"/>
  <c r="F5703" i="28"/>
  <c r="C5704" i="28"/>
  <c r="D5704" i="28"/>
  <c r="E5704" i="28"/>
  <c r="F5704" i="28"/>
  <c r="C5705" i="28"/>
  <c r="D5705" i="28"/>
  <c r="E5705" i="28"/>
  <c r="F5705" i="28"/>
  <c r="C5706" i="28"/>
  <c r="D5706" i="28"/>
  <c r="E5706" i="28"/>
  <c r="F5706" i="28"/>
  <c r="C5707" i="28"/>
  <c r="D5707" i="28"/>
  <c r="E5707" i="28"/>
  <c r="F5707" i="28"/>
  <c r="C5708" i="28"/>
  <c r="D5708" i="28"/>
  <c r="E5708" i="28"/>
  <c r="F5708" i="28"/>
  <c r="C5709" i="28"/>
  <c r="D5709" i="28"/>
  <c r="E5709" i="28"/>
  <c r="F5709" i="28"/>
  <c r="C5710" i="28"/>
  <c r="D5710" i="28"/>
  <c r="E5710" i="28"/>
  <c r="F5710" i="28"/>
  <c r="C5711" i="28"/>
  <c r="D5711" i="28"/>
  <c r="E5711" i="28"/>
  <c r="F5711" i="28"/>
  <c r="C5712" i="28"/>
  <c r="D5712" i="28"/>
  <c r="E5712" i="28"/>
  <c r="F5712" i="28"/>
  <c r="C5713" i="28"/>
  <c r="D5713" i="28"/>
  <c r="E5713" i="28"/>
  <c r="F5713" i="28"/>
  <c r="C5714" i="28"/>
  <c r="D5714" i="28"/>
  <c r="E5714" i="28"/>
  <c r="F5714" i="28"/>
  <c r="C5715" i="28"/>
  <c r="D5715" i="28"/>
  <c r="E5715" i="28"/>
  <c r="F5715" i="28"/>
  <c r="C5716" i="28"/>
  <c r="D5716" i="28"/>
  <c r="E5716" i="28"/>
  <c r="F5716" i="28"/>
  <c r="G5716" i="28" s="1"/>
  <c r="C5717" i="28"/>
  <c r="D5717" i="28"/>
  <c r="E5717" i="28"/>
  <c r="F5717" i="28"/>
  <c r="C5718" i="28"/>
  <c r="D5718" i="28"/>
  <c r="E5718" i="28"/>
  <c r="F5718" i="28"/>
  <c r="C5719" i="28"/>
  <c r="D5719" i="28"/>
  <c r="E5719" i="28"/>
  <c r="F5719" i="28"/>
  <c r="G5719" i="28" s="1"/>
  <c r="C5720" i="28"/>
  <c r="D5720" i="28"/>
  <c r="E5720" i="28"/>
  <c r="F5720" i="28"/>
  <c r="G5720" i="28" s="1"/>
  <c r="C5721" i="28"/>
  <c r="D5721" i="28"/>
  <c r="E5721" i="28"/>
  <c r="F5721" i="28"/>
  <c r="C5722" i="28"/>
  <c r="D5722" i="28"/>
  <c r="E5722" i="28"/>
  <c r="F5722" i="28"/>
  <c r="C5723" i="28"/>
  <c r="D5723" i="28"/>
  <c r="E5723" i="28"/>
  <c r="F5723" i="28"/>
  <c r="C5724" i="28"/>
  <c r="D5724" i="28"/>
  <c r="E5724" i="28"/>
  <c r="F5724" i="28"/>
  <c r="C5725" i="28"/>
  <c r="D5725" i="28"/>
  <c r="E5725" i="28"/>
  <c r="F5725" i="28"/>
  <c r="C5726" i="28"/>
  <c r="D5726" i="28"/>
  <c r="E5726" i="28"/>
  <c r="F5726" i="28"/>
  <c r="C5727" i="28"/>
  <c r="D5727" i="28"/>
  <c r="E5727" i="28"/>
  <c r="F5727" i="28"/>
  <c r="G5727" i="28" s="1"/>
  <c r="C5728" i="28"/>
  <c r="D5728" i="28"/>
  <c r="E5728" i="28"/>
  <c r="F5728" i="28"/>
  <c r="C5729" i="28"/>
  <c r="D5729" i="28"/>
  <c r="E5729" i="28"/>
  <c r="F5729" i="28"/>
  <c r="C5730" i="28"/>
  <c r="D5730" i="28"/>
  <c r="E5730" i="28"/>
  <c r="F5730" i="28"/>
  <c r="C5731" i="28"/>
  <c r="D5731" i="28"/>
  <c r="E5731" i="28"/>
  <c r="F5731" i="28"/>
  <c r="G5731" i="28"/>
  <c r="C5732" i="28"/>
  <c r="D5732" i="28"/>
  <c r="E5732" i="28"/>
  <c r="F5732" i="28"/>
  <c r="C5733" i="28"/>
  <c r="D5733" i="28"/>
  <c r="E5733" i="28"/>
  <c r="F5733" i="28"/>
  <c r="C5734" i="28"/>
  <c r="D5734" i="28"/>
  <c r="E5734" i="28"/>
  <c r="F5734" i="28"/>
  <c r="C5735" i="28"/>
  <c r="D5735" i="28"/>
  <c r="E5735" i="28"/>
  <c r="F5735" i="28"/>
  <c r="C5736" i="28"/>
  <c r="D5736" i="28"/>
  <c r="E5736" i="28"/>
  <c r="F5736" i="28"/>
  <c r="C5737" i="28"/>
  <c r="D5737" i="28"/>
  <c r="E5737" i="28"/>
  <c r="F5737" i="28"/>
  <c r="G5737" i="28" s="1"/>
  <c r="C5738" i="28"/>
  <c r="D5738" i="28"/>
  <c r="E5738" i="28"/>
  <c r="F5738" i="28"/>
  <c r="C5739" i="28"/>
  <c r="D5739" i="28"/>
  <c r="E5739" i="28"/>
  <c r="F5739" i="28"/>
  <c r="C5740" i="28"/>
  <c r="D5740" i="28"/>
  <c r="E5740" i="28"/>
  <c r="F5740" i="28"/>
  <c r="C5741" i="28"/>
  <c r="D5741" i="28"/>
  <c r="E5741" i="28"/>
  <c r="F5741" i="28"/>
  <c r="C5742" i="28"/>
  <c r="D5742" i="28"/>
  <c r="E5742" i="28"/>
  <c r="F5742" i="28"/>
  <c r="C5743" i="28"/>
  <c r="D5743" i="28"/>
  <c r="E5743" i="28"/>
  <c r="F5743" i="28"/>
  <c r="G5743" i="28" s="1"/>
  <c r="C5744" i="28"/>
  <c r="D5744" i="28"/>
  <c r="E5744" i="28"/>
  <c r="F5744" i="28"/>
  <c r="G5744" i="28" s="1"/>
  <c r="C5745" i="28"/>
  <c r="D5745" i="28"/>
  <c r="E5745" i="28"/>
  <c r="F5745" i="28"/>
  <c r="C5746" i="28"/>
  <c r="D5746" i="28"/>
  <c r="E5746" i="28"/>
  <c r="F5746" i="28"/>
  <c r="C5747" i="28"/>
  <c r="D5747" i="28"/>
  <c r="E5747" i="28"/>
  <c r="F5747" i="28"/>
  <c r="C5748" i="28"/>
  <c r="D5748" i="28"/>
  <c r="E5748" i="28"/>
  <c r="F5748" i="28"/>
  <c r="C5749" i="28"/>
  <c r="D5749" i="28"/>
  <c r="E5749" i="28"/>
  <c r="F5749" i="28"/>
  <c r="C5750" i="28"/>
  <c r="D5750" i="28"/>
  <c r="E5750" i="28"/>
  <c r="F5750" i="28"/>
  <c r="C5751" i="28"/>
  <c r="D5751" i="28"/>
  <c r="E5751" i="28"/>
  <c r="F5751" i="28"/>
  <c r="C5752" i="28"/>
  <c r="D5752" i="28"/>
  <c r="E5752" i="28"/>
  <c r="F5752" i="28"/>
  <c r="G5752" i="28" s="1"/>
  <c r="C5753" i="28"/>
  <c r="D5753" i="28"/>
  <c r="E5753" i="28"/>
  <c r="F5753" i="28"/>
  <c r="C5754" i="28"/>
  <c r="D5754" i="28"/>
  <c r="E5754" i="28"/>
  <c r="F5754" i="28"/>
  <c r="C5755" i="28"/>
  <c r="D5755" i="28"/>
  <c r="E5755" i="28"/>
  <c r="F5755" i="28"/>
  <c r="C5756" i="28"/>
  <c r="D5756" i="28"/>
  <c r="E5756" i="28"/>
  <c r="F5756" i="28"/>
  <c r="C5757" i="28"/>
  <c r="D5757" i="28"/>
  <c r="E5757" i="28"/>
  <c r="F5757" i="28"/>
  <c r="C5758" i="28"/>
  <c r="D5758" i="28"/>
  <c r="E5758" i="28"/>
  <c r="F5758" i="28"/>
  <c r="G5758" i="28" s="1"/>
  <c r="C5759" i="28"/>
  <c r="D5759" i="28"/>
  <c r="E5759" i="28"/>
  <c r="F5759" i="28"/>
  <c r="C5760" i="28"/>
  <c r="D5760" i="28"/>
  <c r="E5760" i="28"/>
  <c r="F5760" i="28"/>
  <c r="C5761" i="28"/>
  <c r="D5761" i="28"/>
  <c r="E5761" i="28"/>
  <c r="F5761" i="28"/>
  <c r="C5762" i="28"/>
  <c r="D5762" i="28"/>
  <c r="E5762" i="28"/>
  <c r="F5762" i="28"/>
  <c r="C5763" i="28"/>
  <c r="D5763" i="28"/>
  <c r="E5763" i="28"/>
  <c r="F5763" i="28"/>
  <c r="C5764" i="28"/>
  <c r="D5764" i="28"/>
  <c r="E5764" i="28"/>
  <c r="F5764" i="28"/>
  <c r="G5764" i="28" s="1"/>
  <c r="C5765" i="28"/>
  <c r="D5765" i="28"/>
  <c r="E5765" i="28"/>
  <c r="F5765" i="28"/>
  <c r="C5766" i="28"/>
  <c r="D5766" i="28"/>
  <c r="E5766" i="28"/>
  <c r="F5766" i="28"/>
  <c r="C5767" i="28"/>
  <c r="D5767" i="28"/>
  <c r="E5767" i="28"/>
  <c r="F5767" i="28"/>
  <c r="C5768" i="28"/>
  <c r="D5768" i="28"/>
  <c r="E5768" i="28"/>
  <c r="F5768" i="28"/>
  <c r="C5769" i="28"/>
  <c r="D5769" i="28"/>
  <c r="E5769" i="28"/>
  <c r="F5769" i="28"/>
  <c r="C5770" i="28"/>
  <c r="D5770" i="28"/>
  <c r="E5770" i="28"/>
  <c r="F5770" i="28"/>
  <c r="C5771" i="28"/>
  <c r="D5771" i="28"/>
  <c r="E5771" i="28"/>
  <c r="F5771" i="28"/>
  <c r="C5772" i="28"/>
  <c r="D5772" i="28"/>
  <c r="E5772" i="28"/>
  <c r="F5772" i="28"/>
  <c r="C5773" i="28"/>
  <c r="D5773" i="28"/>
  <c r="E5773" i="28"/>
  <c r="F5773" i="28"/>
  <c r="C5774" i="28"/>
  <c r="D5774" i="28"/>
  <c r="E5774" i="28"/>
  <c r="F5774" i="28"/>
  <c r="C5775" i="28"/>
  <c r="D5775" i="28"/>
  <c r="E5775" i="28"/>
  <c r="F5775" i="28"/>
  <c r="C5776" i="28"/>
  <c r="D5776" i="28"/>
  <c r="E5776" i="28"/>
  <c r="F5776" i="28"/>
  <c r="C5777" i="28"/>
  <c r="D5777" i="28"/>
  <c r="E5777" i="28"/>
  <c r="F5777" i="28"/>
  <c r="C5778" i="28"/>
  <c r="D5778" i="28"/>
  <c r="E5778" i="28"/>
  <c r="F5778" i="28"/>
  <c r="C5779" i="28"/>
  <c r="D5779" i="28"/>
  <c r="E5779" i="28"/>
  <c r="F5779" i="28"/>
  <c r="C5780" i="28"/>
  <c r="D5780" i="28"/>
  <c r="E5780" i="28"/>
  <c r="F5780" i="28"/>
  <c r="C5781" i="28"/>
  <c r="D5781" i="28"/>
  <c r="E5781" i="28"/>
  <c r="F5781" i="28"/>
  <c r="C5782" i="28"/>
  <c r="D5782" i="28"/>
  <c r="E5782" i="28"/>
  <c r="F5782" i="28"/>
  <c r="C5783" i="28"/>
  <c r="D5783" i="28"/>
  <c r="E5783" i="28"/>
  <c r="F5783" i="28"/>
  <c r="C5784" i="28"/>
  <c r="D5784" i="28"/>
  <c r="E5784" i="28"/>
  <c r="F5784" i="28"/>
  <c r="C5785" i="28"/>
  <c r="D5785" i="28"/>
  <c r="E5785" i="28"/>
  <c r="F5785" i="28"/>
  <c r="C5786" i="28"/>
  <c r="D5786" i="28"/>
  <c r="E5786" i="28"/>
  <c r="F5786" i="28"/>
  <c r="C5787" i="28"/>
  <c r="D5787" i="28"/>
  <c r="E5787" i="28"/>
  <c r="F5787" i="28"/>
  <c r="C5788" i="28"/>
  <c r="D5788" i="28"/>
  <c r="E5788" i="28"/>
  <c r="F5788" i="28"/>
  <c r="C5789" i="28"/>
  <c r="D5789" i="28"/>
  <c r="E5789" i="28"/>
  <c r="F5789" i="28"/>
  <c r="C5790" i="28"/>
  <c r="D5790" i="28"/>
  <c r="E5790" i="28"/>
  <c r="F5790" i="28"/>
  <c r="C5791" i="28"/>
  <c r="D5791" i="28"/>
  <c r="E5791" i="28"/>
  <c r="F5791" i="28"/>
  <c r="C5792" i="28"/>
  <c r="D5792" i="28"/>
  <c r="E5792" i="28"/>
  <c r="F5792" i="28"/>
  <c r="C5793" i="28"/>
  <c r="D5793" i="28"/>
  <c r="E5793" i="28"/>
  <c r="F5793" i="28"/>
  <c r="C5794" i="28"/>
  <c r="D5794" i="28"/>
  <c r="E5794" i="28"/>
  <c r="F5794" i="28"/>
  <c r="G5794" i="28" s="1"/>
  <c r="C5795" i="28"/>
  <c r="D5795" i="28"/>
  <c r="E5795" i="28"/>
  <c r="F5795" i="28"/>
  <c r="C5796" i="28"/>
  <c r="D5796" i="28"/>
  <c r="E5796" i="28"/>
  <c r="F5796" i="28"/>
  <c r="C5797" i="28"/>
  <c r="D5797" i="28"/>
  <c r="E5797" i="28"/>
  <c r="F5797" i="28"/>
  <c r="C5798" i="28"/>
  <c r="D5798" i="28"/>
  <c r="E5798" i="28"/>
  <c r="F5798" i="28"/>
  <c r="C5799" i="28"/>
  <c r="D5799" i="28"/>
  <c r="E5799" i="28"/>
  <c r="F5799" i="28"/>
  <c r="C5800" i="28"/>
  <c r="D5800" i="28"/>
  <c r="E5800" i="28"/>
  <c r="F5800" i="28"/>
  <c r="C5801" i="28"/>
  <c r="D5801" i="28"/>
  <c r="E5801" i="28"/>
  <c r="F5801" i="28"/>
  <c r="C5802" i="28"/>
  <c r="D5802" i="28"/>
  <c r="E5802" i="28"/>
  <c r="F5802" i="28"/>
  <c r="C5803" i="28"/>
  <c r="D5803" i="28"/>
  <c r="E5803" i="28"/>
  <c r="F5803" i="28"/>
  <c r="C5804" i="28"/>
  <c r="D5804" i="28"/>
  <c r="E5804" i="28"/>
  <c r="F5804" i="28"/>
  <c r="C5805" i="28"/>
  <c r="D5805" i="28"/>
  <c r="E5805" i="28"/>
  <c r="F5805" i="28"/>
  <c r="C5806" i="28"/>
  <c r="D5806" i="28"/>
  <c r="E5806" i="28"/>
  <c r="F5806" i="28"/>
  <c r="C5807" i="28"/>
  <c r="D5807" i="28"/>
  <c r="E5807" i="28"/>
  <c r="F5807" i="28"/>
  <c r="C5808" i="28"/>
  <c r="D5808" i="28"/>
  <c r="E5808" i="28"/>
  <c r="F5808" i="28"/>
  <c r="C5809" i="28"/>
  <c r="D5809" i="28"/>
  <c r="E5809" i="28"/>
  <c r="F5809" i="28"/>
  <c r="G5809" i="28" s="1"/>
  <c r="C5810" i="28"/>
  <c r="D5810" i="28"/>
  <c r="E5810" i="28"/>
  <c r="F5810" i="28"/>
  <c r="C5811" i="28"/>
  <c r="D5811" i="28"/>
  <c r="E5811" i="28"/>
  <c r="F5811" i="28"/>
  <c r="C5812" i="28"/>
  <c r="D5812" i="28"/>
  <c r="E5812" i="28"/>
  <c r="F5812" i="28"/>
  <c r="C5813" i="28"/>
  <c r="D5813" i="28"/>
  <c r="E5813" i="28"/>
  <c r="F5813" i="28"/>
  <c r="C5814" i="28"/>
  <c r="D5814" i="28"/>
  <c r="E5814" i="28"/>
  <c r="F5814" i="28"/>
  <c r="C5815" i="28"/>
  <c r="D5815" i="28"/>
  <c r="E5815" i="28"/>
  <c r="F5815" i="28"/>
  <c r="C5816" i="28"/>
  <c r="D5816" i="28"/>
  <c r="E5816" i="28"/>
  <c r="F5816" i="28"/>
  <c r="C5817" i="28"/>
  <c r="D5817" i="28"/>
  <c r="E5817" i="28"/>
  <c r="F5817" i="28"/>
  <c r="C5818" i="28"/>
  <c r="D5818" i="28"/>
  <c r="E5818" i="28"/>
  <c r="F5818" i="28"/>
  <c r="C5819" i="28"/>
  <c r="D5819" i="28"/>
  <c r="E5819" i="28"/>
  <c r="F5819" i="28"/>
  <c r="C5820" i="28"/>
  <c r="D5820" i="28"/>
  <c r="E5820" i="28"/>
  <c r="F5820" i="28"/>
  <c r="C5821" i="28"/>
  <c r="D5821" i="28"/>
  <c r="E5821" i="28"/>
  <c r="F5821" i="28"/>
  <c r="C5822" i="28"/>
  <c r="D5822" i="28"/>
  <c r="E5822" i="28"/>
  <c r="F5822" i="28"/>
  <c r="C5823" i="28"/>
  <c r="D5823" i="28"/>
  <c r="E5823" i="28"/>
  <c r="F5823" i="28"/>
  <c r="C5824" i="28"/>
  <c r="D5824" i="28"/>
  <c r="E5824" i="28"/>
  <c r="F5824" i="28"/>
  <c r="C5825" i="28"/>
  <c r="D5825" i="28"/>
  <c r="E5825" i="28"/>
  <c r="F5825" i="28"/>
  <c r="C5826" i="28"/>
  <c r="D5826" i="28"/>
  <c r="E5826" i="28"/>
  <c r="F5826" i="28"/>
  <c r="C5827" i="28"/>
  <c r="D5827" i="28"/>
  <c r="E5827" i="28"/>
  <c r="F5827" i="28"/>
  <c r="C5828" i="28"/>
  <c r="D5828" i="28"/>
  <c r="E5828" i="28"/>
  <c r="F5828" i="28"/>
  <c r="G5828" i="28" s="1"/>
  <c r="C5829" i="28"/>
  <c r="D5829" i="28"/>
  <c r="E5829" i="28"/>
  <c r="F5829" i="28"/>
  <c r="C5830" i="28"/>
  <c r="D5830" i="28"/>
  <c r="E5830" i="28"/>
  <c r="F5830" i="28"/>
  <c r="G5830" i="28" s="1"/>
  <c r="C5831" i="28"/>
  <c r="D5831" i="28"/>
  <c r="E5831" i="28"/>
  <c r="F5831" i="28"/>
  <c r="C5832" i="28"/>
  <c r="D5832" i="28"/>
  <c r="E5832" i="28"/>
  <c r="F5832" i="28"/>
  <c r="G5832" i="28" s="1"/>
  <c r="C5833" i="28"/>
  <c r="D5833" i="28"/>
  <c r="E5833" i="28"/>
  <c r="F5833" i="28"/>
  <c r="C5834" i="28"/>
  <c r="D5834" i="28"/>
  <c r="E5834" i="28"/>
  <c r="F5834" i="28"/>
  <c r="C5835" i="28"/>
  <c r="D5835" i="28"/>
  <c r="E5835" i="28"/>
  <c r="F5835" i="28"/>
  <c r="C5836" i="28"/>
  <c r="D5836" i="28"/>
  <c r="E5836" i="28"/>
  <c r="F5836" i="28"/>
  <c r="C5837" i="28"/>
  <c r="D5837" i="28"/>
  <c r="E5837" i="28"/>
  <c r="F5837" i="28"/>
  <c r="C5838" i="28"/>
  <c r="D5838" i="28"/>
  <c r="E5838" i="28"/>
  <c r="F5838" i="28"/>
  <c r="C5839" i="28"/>
  <c r="D5839" i="28"/>
  <c r="E5839" i="28"/>
  <c r="F5839" i="28"/>
  <c r="C5840" i="28"/>
  <c r="D5840" i="28"/>
  <c r="E5840" i="28"/>
  <c r="F5840" i="28"/>
  <c r="C5841" i="28"/>
  <c r="D5841" i="28"/>
  <c r="E5841" i="28"/>
  <c r="F5841" i="28"/>
  <c r="C5842" i="28"/>
  <c r="D5842" i="28"/>
  <c r="E5842" i="28"/>
  <c r="F5842" i="28"/>
  <c r="C5843" i="28"/>
  <c r="D5843" i="28"/>
  <c r="E5843" i="28"/>
  <c r="F5843" i="28"/>
  <c r="C5844" i="28"/>
  <c r="D5844" i="28"/>
  <c r="E5844" i="28"/>
  <c r="F5844" i="28"/>
  <c r="C5845" i="28"/>
  <c r="D5845" i="28"/>
  <c r="E5845" i="28"/>
  <c r="F5845" i="28"/>
  <c r="G5845" i="28" s="1"/>
  <c r="C5846" i="28"/>
  <c r="D5846" i="28"/>
  <c r="E5846" i="28"/>
  <c r="F5846" i="28"/>
  <c r="C5847" i="28"/>
  <c r="D5847" i="28"/>
  <c r="E5847" i="28"/>
  <c r="F5847" i="28"/>
  <c r="C5848" i="28"/>
  <c r="D5848" i="28"/>
  <c r="E5848" i="28"/>
  <c r="F5848" i="28"/>
  <c r="C5849" i="28"/>
  <c r="D5849" i="28"/>
  <c r="E5849" i="28"/>
  <c r="F5849" i="28"/>
  <c r="C5850" i="28"/>
  <c r="D5850" i="28"/>
  <c r="E5850" i="28"/>
  <c r="F5850" i="28"/>
  <c r="C5851" i="28"/>
  <c r="D5851" i="28"/>
  <c r="E5851" i="28"/>
  <c r="F5851" i="28"/>
  <c r="G5851" i="28" s="1"/>
  <c r="C5852" i="28"/>
  <c r="D5852" i="28"/>
  <c r="E5852" i="28"/>
  <c r="F5852" i="28"/>
  <c r="C5853" i="28"/>
  <c r="D5853" i="28"/>
  <c r="E5853" i="28"/>
  <c r="F5853" i="28"/>
  <c r="C5854" i="28"/>
  <c r="D5854" i="28"/>
  <c r="E5854" i="28"/>
  <c r="F5854" i="28"/>
  <c r="C5855" i="28"/>
  <c r="D5855" i="28"/>
  <c r="E5855" i="28"/>
  <c r="F5855" i="28"/>
  <c r="C5856" i="28"/>
  <c r="D5856" i="28"/>
  <c r="E5856" i="28"/>
  <c r="F5856" i="28"/>
  <c r="C5857" i="28"/>
  <c r="D5857" i="28"/>
  <c r="E5857" i="28"/>
  <c r="F5857" i="28"/>
  <c r="C5858" i="28"/>
  <c r="D5858" i="28"/>
  <c r="E5858" i="28"/>
  <c r="F5858" i="28"/>
  <c r="C5859" i="28"/>
  <c r="D5859" i="28"/>
  <c r="E5859" i="28"/>
  <c r="F5859" i="28"/>
  <c r="C5860" i="28"/>
  <c r="D5860" i="28"/>
  <c r="E5860" i="28"/>
  <c r="F5860" i="28"/>
  <c r="C5861" i="28"/>
  <c r="D5861" i="28"/>
  <c r="E5861" i="28"/>
  <c r="F5861" i="28"/>
  <c r="C5862" i="28"/>
  <c r="D5862" i="28"/>
  <c r="E5862" i="28"/>
  <c r="F5862" i="28"/>
  <c r="C5863" i="28"/>
  <c r="D5863" i="28"/>
  <c r="E5863" i="28"/>
  <c r="F5863" i="28"/>
  <c r="C5864" i="28"/>
  <c r="D5864" i="28"/>
  <c r="E5864" i="28"/>
  <c r="F5864" i="28"/>
  <c r="C5865" i="28"/>
  <c r="D5865" i="28"/>
  <c r="E5865" i="28"/>
  <c r="F5865" i="28"/>
  <c r="C5866" i="28"/>
  <c r="D5866" i="28"/>
  <c r="E5866" i="28"/>
  <c r="F5866" i="28"/>
  <c r="C5867" i="28"/>
  <c r="D5867" i="28"/>
  <c r="E5867" i="28"/>
  <c r="F5867" i="28"/>
  <c r="G5867" i="28" s="1"/>
  <c r="C5868" i="28"/>
  <c r="D5868" i="28"/>
  <c r="E5868" i="28"/>
  <c r="F5868" i="28"/>
  <c r="C5869" i="28"/>
  <c r="D5869" i="28"/>
  <c r="E5869" i="28"/>
  <c r="F5869" i="28"/>
  <c r="C5870" i="28"/>
  <c r="D5870" i="28"/>
  <c r="E5870" i="28"/>
  <c r="F5870" i="28"/>
  <c r="C5871" i="28"/>
  <c r="D5871" i="28"/>
  <c r="E5871" i="28"/>
  <c r="F5871" i="28"/>
  <c r="C5872" i="28"/>
  <c r="D5872" i="28"/>
  <c r="E5872" i="28"/>
  <c r="F5872" i="28"/>
  <c r="C5873" i="28"/>
  <c r="D5873" i="28"/>
  <c r="E5873" i="28"/>
  <c r="F5873" i="28"/>
  <c r="C5874" i="28"/>
  <c r="D5874" i="28"/>
  <c r="E5874" i="28"/>
  <c r="F5874" i="28"/>
  <c r="C5875" i="28"/>
  <c r="D5875" i="28"/>
  <c r="E5875" i="28"/>
  <c r="F5875" i="28"/>
  <c r="C5876" i="28"/>
  <c r="D5876" i="28"/>
  <c r="E5876" i="28"/>
  <c r="F5876" i="28"/>
  <c r="C5877" i="28"/>
  <c r="D5877" i="28"/>
  <c r="E5877" i="28"/>
  <c r="F5877" i="28"/>
  <c r="C5878" i="28"/>
  <c r="D5878" i="28"/>
  <c r="E5878" i="28"/>
  <c r="F5878" i="28"/>
  <c r="C5879" i="28"/>
  <c r="D5879" i="28"/>
  <c r="E5879" i="28"/>
  <c r="F5879" i="28"/>
  <c r="C5880" i="28"/>
  <c r="D5880" i="28"/>
  <c r="E5880" i="28"/>
  <c r="F5880" i="28"/>
  <c r="C5881" i="28"/>
  <c r="D5881" i="28"/>
  <c r="E5881" i="28"/>
  <c r="F5881" i="28"/>
  <c r="C5882" i="28"/>
  <c r="D5882" i="28"/>
  <c r="E5882" i="28"/>
  <c r="F5882" i="28"/>
  <c r="C5883" i="28"/>
  <c r="D5883" i="28"/>
  <c r="E5883" i="28"/>
  <c r="F5883" i="28"/>
  <c r="C5884" i="28"/>
  <c r="D5884" i="28"/>
  <c r="E5884" i="28"/>
  <c r="F5884" i="28"/>
  <c r="C5885" i="28"/>
  <c r="D5885" i="28"/>
  <c r="E5885" i="28"/>
  <c r="F5885" i="28"/>
  <c r="C5886" i="28"/>
  <c r="D5886" i="28"/>
  <c r="E5886" i="28"/>
  <c r="F5886" i="28"/>
  <c r="C5887" i="28"/>
  <c r="D5887" i="28"/>
  <c r="E5887" i="28"/>
  <c r="F5887" i="28"/>
  <c r="C5888" i="28"/>
  <c r="D5888" i="28"/>
  <c r="E5888" i="28"/>
  <c r="F5888" i="28"/>
  <c r="C5889" i="28"/>
  <c r="D5889" i="28"/>
  <c r="E5889" i="28"/>
  <c r="F5889" i="28"/>
  <c r="C5890" i="28"/>
  <c r="D5890" i="28"/>
  <c r="E5890" i="28"/>
  <c r="F5890" i="28"/>
  <c r="C5891" i="28"/>
  <c r="D5891" i="28"/>
  <c r="E5891" i="28"/>
  <c r="F5891" i="28"/>
  <c r="C5892" i="28"/>
  <c r="D5892" i="28"/>
  <c r="E5892" i="28"/>
  <c r="F5892" i="28"/>
  <c r="C5893" i="28"/>
  <c r="D5893" i="28"/>
  <c r="E5893" i="28"/>
  <c r="F5893" i="28"/>
  <c r="C5894" i="28"/>
  <c r="D5894" i="28"/>
  <c r="E5894" i="28"/>
  <c r="F5894" i="28"/>
  <c r="C5895" i="28"/>
  <c r="D5895" i="28"/>
  <c r="E5895" i="28"/>
  <c r="F5895" i="28"/>
  <c r="C5896" i="28"/>
  <c r="D5896" i="28"/>
  <c r="E5896" i="28"/>
  <c r="F5896" i="28"/>
  <c r="C5897" i="28"/>
  <c r="D5897" i="28"/>
  <c r="E5897" i="28"/>
  <c r="F5897" i="28"/>
  <c r="C5898" i="28"/>
  <c r="D5898" i="28"/>
  <c r="E5898" i="28"/>
  <c r="F5898" i="28"/>
  <c r="C5899" i="28"/>
  <c r="D5899" i="28"/>
  <c r="E5899" i="28"/>
  <c r="F5899" i="28"/>
  <c r="G5899" i="28" s="1"/>
  <c r="C5900" i="28"/>
  <c r="D5900" i="28"/>
  <c r="E5900" i="28"/>
  <c r="F5900" i="28"/>
  <c r="C5901" i="28"/>
  <c r="D5901" i="28"/>
  <c r="E5901" i="28"/>
  <c r="F5901" i="28"/>
  <c r="C5902" i="28"/>
  <c r="D5902" i="28"/>
  <c r="E5902" i="28"/>
  <c r="F5902" i="28"/>
  <c r="C5903" i="28"/>
  <c r="D5903" i="28"/>
  <c r="E5903" i="28"/>
  <c r="F5903" i="28"/>
  <c r="C5904" i="28"/>
  <c r="D5904" i="28"/>
  <c r="E5904" i="28"/>
  <c r="F5904" i="28"/>
  <c r="C5905" i="28"/>
  <c r="D5905" i="28"/>
  <c r="E5905" i="28"/>
  <c r="F5905" i="28"/>
  <c r="C5906" i="28"/>
  <c r="D5906" i="28"/>
  <c r="E5906" i="28"/>
  <c r="F5906" i="28"/>
  <c r="C5907" i="28"/>
  <c r="D5907" i="28"/>
  <c r="E5907" i="28"/>
  <c r="F5907" i="28"/>
  <c r="C5908" i="28"/>
  <c r="D5908" i="28"/>
  <c r="E5908" i="28"/>
  <c r="F5908" i="28"/>
  <c r="C5909" i="28"/>
  <c r="D5909" i="28"/>
  <c r="E5909" i="28"/>
  <c r="F5909" i="28"/>
  <c r="C5910" i="28"/>
  <c r="D5910" i="28"/>
  <c r="E5910" i="28"/>
  <c r="F5910" i="28"/>
  <c r="C5911" i="28"/>
  <c r="D5911" i="28"/>
  <c r="E5911" i="28"/>
  <c r="F5911" i="28"/>
  <c r="C5912" i="28"/>
  <c r="D5912" i="28"/>
  <c r="E5912" i="28"/>
  <c r="F5912" i="28"/>
  <c r="C5913" i="28"/>
  <c r="D5913" i="28"/>
  <c r="E5913" i="28"/>
  <c r="F5913" i="28"/>
  <c r="C5914" i="28"/>
  <c r="D5914" i="28"/>
  <c r="E5914" i="28"/>
  <c r="F5914" i="28"/>
  <c r="C5915" i="28"/>
  <c r="D5915" i="28"/>
  <c r="E5915" i="28"/>
  <c r="F5915" i="28"/>
  <c r="C5916" i="28"/>
  <c r="D5916" i="28"/>
  <c r="E5916" i="28"/>
  <c r="F5916" i="28"/>
  <c r="C5917" i="28"/>
  <c r="D5917" i="28"/>
  <c r="E5917" i="28"/>
  <c r="F5917" i="28"/>
  <c r="C5918" i="28"/>
  <c r="D5918" i="28"/>
  <c r="E5918" i="28"/>
  <c r="F5918" i="28"/>
  <c r="C5919" i="28"/>
  <c r="D5919" i="28"/>
  <c r="E5919" i="28"/>
  <c r="F5919" i="28"/>
  <c r="C5920" i="28"/>
  <c r="D5920" i="28"/>
  <c r="E5920" i="28"/>
  <c r="F5920" i="28"/>
  <c r="C5921" i="28"/>
  <c r="D5921" i="28"/>
  <c r="E5921" i="28"/>
  <c r="F5921" i="28"/>
  <c r="C5922" i="28"/>
  <c r="D5922" i="28"/>
  <c r="E5922" i="28"/>
  <c r="F5922" i="28"/>
  <c r="C5923" i="28"/>
  <c r="D5923" i="28"/>
  <c r="E5923" i="28"/>
  <c r="F5923" i="28"/>
  <c r="C5924" i="28"/>
  <c r="D5924" i="28"/>
  <c r="E5924" i="28"/>
  <c r="F5924" i="28"/>
  <c r="C5925" i="28"/>
  <c r="D5925" i="28"/>
  <c r="E5925" i="28"/>
  <c r="F5925" i="28"/>
  <c r="C5926" i="28"/>
  <c r="D5926" i="28"/>
  <c r="E5926" i="28"/>
  <c r="F5926" i="28"/>
  <c r="C5927" i="28"/>
  <c r="D5927" i="28"/>
  <c r="E5927" i="28"/>
  <c r="F5927" i="28"/>
  <c r="C5928" i="28"/>
  <c r="D5928" i="28"/>
  <c r="E5928" i="28"/>
  <c r="F5928" i="28"/>
  <c r="C5929" i="28"/>
  <c r="D5929" i="28"/>
  <c r="E5929" i="28"/>
  <c r="F5929" i="28"/>
  <c r="C5930" i="28"/>
  <c r="D5930" i="28"/>
  <c r="E5930" i="28"/>
  <c r="F5930" i="28"/>
  <c r="C5931" i="28"/>
  <c r="D5931" i="28"/>
  <c r="E5931" i="28"/>
  <c r="F5931" i="28"/>
  <c r="C5932" i="28"/>
  <c r="D5932" i="28"/>
  <c r="E5932" i="28"/>
  <c r="F5932" i="28"/>
  <c r="C5933" i="28"/>
  <c r="D5933" i="28"/>
  <c r="E5933" i="28"/>
  <c r="F5933" i="28"/>
  <c r="C5934" i="28"/>
  <c r="D5934" i="28"/>
  <c r="E5934" i="28"/>
  <c r="F5934" i="28"/>
  <c r="C5935" i="28"/>
  <c r="D5935" i="28"/>
  <c r="E5935" i="28"/>
  <c r="F5935" i="28"/>
  <c r="C5936" i="28"/>
  <c r="D5936" i="28"/>
  <c r="E5936" i="28"/>
  <c r="F5936" i="28"/>
  <c r="C5937" i="28"/>
  <c r="D5937" i="28"/>
  <c r="E5937" i="28"/>
  <c r="F5937" i="28"/>
  <c r="C5938" i="28"/>
  <c r="D5938" i="28"/>
  <c r="E5938" i="28"/>
  <c r="F5938" i="28"/>
  <c r="C5939" i="28"/>
  <c r="D5939" i="28"/>
  <c r="E5939" i="28"/>
  <c r="F5939" i="28"/>
  <c r="C5940" i="28"/>
  <c r="D5940" i="28"/>
  <c r="E5940" i="28"/>
  <c r="F5940" i="28"/>
  <c r="C5941" i="28"/>
  <c r="D5941" i="28"/>
  <c r="E5941" i="28"/>
  <c r="F5941" i="28"/>
  <c r="C5942" i="28"/>
  <c r="D5942" i="28"/>
  <c r="E5942" i="28"/>
  <c r="F5942" i="28"/>
  <c r="C5943" i="28"/>
  <c r="D5943" i="28"/>
  <c r="E5943" i="28"/>
  <c r="F5943" i="28"/>
  <c r="C5944" i="28"/>
  <c r="D5944" i="28"/>
  <c r="E5944" i="28"/>
  <c r="F5944" i="28"/>
  <c r="C5945" i="28"/>
  <c r="D5945" i="28"/>
  <c r="E5945" i="28"/>
  <c r="F5945" i="28"/>
  <c r="C5946" i="28"/>
  <c r="D5946" i="28"/>
  <c r="E5946" i="28"/>
  <c r="F5946" i="28"/>
  <c r="C5947" i="28"/>
  <c r="D5947" i="28"/>
  <c r="E5947" i="28"/>
  <c r="F5947" i="28"/>
  <c r="C5948" i="28"/>
  <c r="D5948" i="28"/>
  <c r="E5948" i="28"/>
  <c r="F5948" i="28"/>
  <c r="C5949" i="28"/>
  <c r="D5949" i="28"/>
  <c r="E5949" i="28"/>
  <c r="F5949" i="28"/>
  <c r="C5950" i="28"/>
  <c r="D5950" i="28"/>
  <c r="E5950" i="28"/>
  <c r="F5950" i="28"/>
  <c r="G5950" i="28" s="1"/>
  <c r="C5951" i="28"/>
  <c r="D5951" i="28"/>
  <c r="E5951" i="28"/>
  <c r="F5951" i="28"/>
  <c r="C5952" i="28"/>
  <c r="D5952" i="28"/>
  <c r="E5952" i="28"/>
  <c r="F5952" i="28"/>
  <c r="C5953" i="28"/>
  <c r="D5953" i="28"/>
  <c r="E5953" i="28"/>
  <c r="F5953" i="28"/>
  <c r="C5954" i="28"/>
  <c r="D5954" i="28"/>
  <c r="E5954" i="28"/>
  <c r="F5954" i="28"/>
  <c r="C5955" i="28"/>
  <c r="D5955" i="28"/>
  <c r="E5955" i="28"/>
  <c r="F5955" i="28"/>
  <c r="G5955" i="28"/>
  <c r="C5956" i="28"/>
  <c r="D5956" i="28"/>
  <c r="E5956" i="28"/>
  <c r="F5956" i="28"/>
  <c r="C5957" i="28"/>
  <c r="D5957" i="28"/>
  <c r="E5957" i="28"/>
  <c r="F5957" i="28"/>
  <c r="C5958" i="28"/>
  <c r="D5958" i="28"/>
  <c r="E5958" i="28"/>
  <c r="F5958" i="28"/>
  <c r="C5959" i="28"/>
  <c r="D5959" i="28"/>
  <c r="E5959" i="28"/>
  <c r="F5959" i="28"/>
  <c r="C5960" i="28"/>
  <c r="D5960" i="28"/>
  <c r="E5960" i="28"/>
  <c r="F5960" i="28"/>
  <c r="G5960" i="28" s="1"/>
  <c r="C5961" i="28"/>
  <c r="D5961" i="28"/>
  <c r="E5961" i="28"/>
  <c r="F5961" i="28"/>
  <c r="C5962" i="28"/>
  <c r="D5962" i="28"/>
  <c r="E5962" i="28"/>
  <c r="F5962" i="28"/>
  <c r="C5963" i="28"/>
  <c r="D5963" i="28"/>
  <c r="E5963" i="28"/>
  <c r="F5963" i="28"/>
  <c r="G5963" i="28" s="1"/>
  <c r="C5964" i="28"/>
  <c r="D5964" i="28"/>
  <c r="E5964" i="28"/>
  <c r="F5964" i="28"/>
  <c r="C5965" i="28"/>
  <c r="D5965" i="28"/>
  <c r="E5965" i="28"/>
  <c r="F5965" i="28"/>
  <c r="C5966" i="28"/>
  <c r="D5966" i="28"/>
  <c r="E5966" i="28"/>
  <c r="F5966" i="28"/>
  <c r="C5967" i="28"/>
  <c r="D5967" i="28"/>
  <c r="E5967" i="28"/>
  <c r="F5967" i="28"/>
  <c r="C5968" i="28"/>
  <c r="D5968" i="28"/>
  <c r="E5968" i="28"/>
  <c r="F5968" i="28"/>
  <c r="C5969" i="28"/>
  <c r="D5969" i="28"/>
  <c r="E5969" i="28"/>
  <c r="F5969" i="28"/>
  <c r="C5970" i="28"/>
  <c r="D5970" i="28"/>
  <c r="E5970" i="28"/>
  <c r="F5970" i="28"/>
  <c r="C5971" i="28"/>
  <c r="D5971" i="28"/>
  <c r="E5971" i="28"/>
  <c r="F5971" i="28"/>
  <c r="C5972" i="28"/>
  <c r="D5972" i="28"/>
  <c r="E5972" i="28"/>
  <c r="F5972" i="28"/>
  <c r="C5973" i="28"/>
  <c r="D5973" i="28"/>
  <c r="E5973" i="28"/>
  <c r="F5973" i="28"/>
  <c r="G5973" i="28" s="1"/>
  <c r="C5974" i="28"/>
  <c r="D5974" i="28"/>
  <c r="E5974" i="28"/>
  <c r="F5974" i="28"/>
  <c r="C5975" i="28"/>
  <c r="D5975" i="28"/>
  <c r="E5975" i="28"/>
  <c r="F5975" i="28"/>
  <c r="C5976" i="28"/>
  <c r="D5976" i="28"/>
  <c r="E5976" i="28"/>
  <c r="F5976" i="28"/>
  <c r="C5977" i="28"/>
  <c r="D5977" i="28"/>
  <c r="E5977" i="28"/>
  <c r="F5977" i="28"/>
  <c r="C5978" i="28"/>
  <c r="D5978" i="28"/>
  <c r="E5978" i="28"/>
  <c r="F5978" i="28"/>
  <c r="G5978" i="28" s="1"/>
  <c r="C5979" i="28"/>
  <c r="D5979" i="28"/>
  <c r="E5979" i="28"/>
  <c r="F5979" i="28"/>
  <c r="C5980" i="28"/>
  <c r="D5980" i="28"/>
  <c r="E5980" i="28"/>
  <c r="F5980" i="28"/>
  <c r="G5980" i="28" s="1"/>
  <c r="C5981" i="28"/>
  <c r="D5981" i="28"/>
  <c r="E5981" i="28"/>
  <c r="F5981" i="28"/>
  <c r="C5982" i="28"/>
  <c r="D5982" i="28"/>
  <c r="E5982" i="28"/>
  <c r="F5982" i="28"/>
  <c r="C5983" i="28"/>
  <c r="D5983" i="28"/>
  <c r="E5983" i="28"/>
  <c r="F5983" i="28"/>
  <c r="C5984" i="28"/>
  <c r="D5984" i="28"/>
  <c r="E5984" i="28"/>
  <c r="F5984" i="28"/>
  <c r="C5985" i="28"/>
  <c r="D5985" i="28"/>
  <c r="E5985" i="28"/>
  <c r="F5985" i="28"/>
  <c r="C5986" i="28"/>
  <c r="D5986" i="28"/>
  <c r="E5986" i="28"/>
  <c r="F5986" i="28"/>
  <c r="C5987" i="28"/>
  <c r="D5987" i="28"/>
  <c r="E5987" i="28"/>
  <c r="F5987" i="28"/>
  <c r="C5988" i="28"/>
  <c r="D5988" i="28"/>
  <c r="E5988" i="28"/>
  <c r="F5988" i="28"/>
  <c r="C5989" i="28"/>
  <c r="D5989" i="28"/>
  <c r="E5989" i="28"/>
  <c r="F5989" i="28"/>
  <c r="C5990" i="28"/>
  <c r="D5990" i="28"/>
  <c r="E5990" i="28"/>
  <c r="F5990" i="28"/>
  <c r="C5991" i="28"/>
  <c r="D5991" i="28"/>
  <c r="E5991" i="28"/>
  <c r="F5991" i="28"/>
  <c r="C5992" i="28"/>
  <c r="D5992" i="28"/>
  <c r="E5992" i="28"/>
  <c r="F5992" i="28"/>
  <c r="G5992" i="28" s="1"/>
  <c r="C5993" i="28"/>
  <c r="D5993" i="28"/>
  <c r="E5993" i="28"/>
  <c r="F5993" i="28"/>
  <c r="C5994" i="28"/>
  <c r="D5994" i="28"/>
  <c r="E5994" i="28"/>
  <c r="F5994" i="28"/>
  <c r="C5995" i="28"/>
  <c r="D5995" i="28"/>
  <c r="E5995" i="28"/>
  <c r="F5995" i="28"/>
  <c r="G5995" i="28" s="1"/>
  <c r="C5996" i="28"/>
  <c r="D5996" i="28"/>
  <c r="E5996" i="28"/>
  <c r="F5996" i="28"/>
  <c r="G5996" i="28" s="1"/>
  <c r="C5997" i="28"/>
  <c r="D5997" i="28"/>
  <c r="E5997" i="28"/>
  <c r="F5997" i="28"/>
  <c r="C5998" i="28"/>
  <c r="D5998" i="28"/>
  <c r="E5998" i="28"/>
  <c r="F5998" i="28"/>
  <c r="C5999" i="28"/>
  <c r="D5999" i="28"/>
  <c r="E5999" i="28"/>
  <c r="F5999" i="28"/>
  <c r="C6000" i="28"/>
  <c r="D6000" i="28"/>
  <c r="E6000" i="28"/>
  <c r="F6000" i="28"/>
  <c r="C6001" i="28"/>
  <c r="D6001" i="28"/>
  <c r="E6001" i="28"/>
  <c r="F6001" i="28"/>
  <c r="C6002" i="28"/>
  <c r="D6002" i="28"/>
  <c r="E6002" i="28"/>
  <c r="F6002" i="28"/>
  <c r="G6002" i="28" s="1"/>
  <c r="C6003" i="28"/>
  <c r="D6003" i="28"/>
  <c r="E6003" i="28"/>
  <c r="F6003" i="28"/>
  <c r="C6004" i="28"/>
  <c r="D6004" i="28"/>
  <c r="E6004" i="28"/>
  <c r="F6004" i="28"/>
  <c r="C6005" i="28"/>
  <c r="D6005" i="28"/>
  <c r="E6005" i="28"/>
  <c r="F6005" i="28"/>
  <c r="C6006" i="28"/>
  <c r="D6006" i="28"/>
  <c r="E6006" i="28"/>
  <c r="F6006" i="28"/>
  <c r="C6007" i="28"/>
  <c r="D6007" i="28"/>
  <c r="E6007" i="28"/>
  <c r="F6007" i="28"/>
  <c r="C6008" i="28"/>
  <c r="D6008" i="28"/>
  <c r="E6008" i="28"/>
  <c r="F6008" i="28"/>
  <c r="C6009" i="28"/>
  <c r="D6009" i="28"/>
  <c r="E6009" i="28"/>
  <c r="F6009" i="28"/>
  <c r="C6010" i="28"/>
  <c r="D6010" i="28"/>
  <c r="E6010" i="28"/>
  <c r="F6010" i="28"/>
  <c r="C6011" i="28"/>
  <c r="D6011" i="28"/>
  <c r="E6011" i="28"/>
  <c r="F6011" i="28"/>
  <c r="C6012" i="28"/>
  <c r="D6012" i="28"/>
  <c r="E6012" i="28"/>
  <c r="F6012" i="28"/>
  <c r="C6013" i="28"/>
  <c r="D6013" i="28"/>
  <c r="E6013" i="28"/>
  <c r="F6013" i="28"/>
  <c r="C6014" i="28"/>
  <c r="D6014" i="28"/>
  <c r="E6014" i="28"/>
  <c r="F6014" i="28"/>
  <c r="C6015" i="28"/>
  <c r="D6015" i="28"/>
  <c r="E6015" i="28"/>
  <c r="F6015" i="28"/>
  <c r="C6016" i="28"/>
  <c r="D6016" i="28"/>
  <c r="E6016" i="28"/>
  <c r="F6016" i="28"/>
  <c r="C6017" i="28"/>
  <c r="D6017" i="28"/>
  <c r="E6017" i="28"/>
  <c r="F6017" i="28"/>
  <c r="C6018" i="28"/>
  <c r="D6018" i="28"/>
  <c r="E6018" i="28"/>
  <c r="F6018" i="28"/>
  <c r="C6019" i="28"/>
  <c r="D6019" i="28"/>
  <c r="E6019" i="28"/>
  <c r="F6019" i="28"/>
  <c r="C6020" i="28"/>
  <c r="D6020" i="28"/>
  <c r="E6020" i="28"/>
  <c r="F6020" i="28"/>
  <c r="C6021" i="28"/>
  <c r="D6021" i="28"/>
  <c r="E6021" i="28"/>
  <c r="F6021" i="28"/>
  <c r="C6022" i="28"/>
  <c r="D6022" i="28"/>
  <c r="E6022" i="28"/>
  <c r="F6022" i="28"/>
  <c r="C6023" i="28"/>
  <c r="D6023" i="28"/>
  <c r="E6023" i="28"/>
  <c r="F6023" i="28"/>
  <c r="C6024" i="28"/>
  <c r="D6024" i="28"/>
  <c r="E6024" i="28"/>
  <c r="F6024" i="28"/>
  <c r="C6025" i="28"/>
  <c r="D6025" i="28"/>
  <c r="E6025" i="28"/>
  <c r="F6025" i="28"/>
  <c r="C6026" i="28"/>
  <c r="D6026" i="28"/>
  <c r="E6026" i="28"/>
  <c r="F6026" i="28"/>
  <c r="C6027" i="28"/>
  <c r="D6027" i="28"/>
  <c r="E6027" i="28"/>
  <c r="F6027" i="28"/>
  <c r="C6028" i="28"/>
  <c r="D6028" i="28"/>
  <c r="E6028" i="28"/>
  <c r="F6028" i="28"/>
  <c r="C6029" i="28"/>
  <c r="D6029" i="28"/>
  <c r="E6029" i="28"/>
  <c r="F6029" i="28"/>
  <c r="C6030" i="28"/>
  <c r="D6030" i="28"/>
  <c r="E6030" i="28"/>
  <c r="F6030" i="28"/>
  <c r="C6031" i="28"/>
  <c r="D6031" i="28"/>
  <c r="E6031" i="28"/>
  <c r="F6031" i="28"/>
  <c r="C6032" i="28"/>
  <c r="D6032" i="28"/>
  <c r="E6032" i="28"/>
  <c r="F6032" i="28"/>
  <c r="C6033" i="28"/>
  <c r="D6033" i="28"/>
  <c r="E6033" i="28"/>
  <c r="F6033" i="28"/>
  <c r="C6034" i="28"/>
  <c r="D6034" i="28"/>
  <c r="E6034" i="28"/>
  <c r="F6034" i="28"/>
  <c r="C6035" i="28"/>
  <c r="D6035" i="28"/>
  <c r="E6035" i="28"/>
  <c r="F6035" i="28"/>
  <c r="C6036" i="28"/>
  <c r="D6036" i="28"/>
  <c r="E6036" i="28"/>
  <c r="F6036" i="28"/>
  <c r="C6037" i="28"/>
  <c r="D6037" i="28"/>
  <c r="E6037" i="28"/>
  <c r="F6037" i="28"/>
  <c r="C6038" i="28"/>
  <c r="D6038" i="28"/>
  <c r="E6038" i="28"/>
  <c r="F6038" i="28"/>
  <c r="C6039" i="28"/>
  <c r="D6039" i="28"/>
  <c r="E6039" i="28"/>
  <c r="F6039" i="28"/>
  <c r="C6040" i="28"/>
  <c r="D6040" i="28"/>
  <c r="E6040" i="28"/>
  <c r="F6040" i="28"/>
  <c r="C6041" i="28"/>
  <c r="D6041" i="28"/>
  <c r="E6041" i="28"/>
  <c r="F6041" i="28"/>
  <c r="C6042" i="28"/>
  <c r="D6042" i="28"/>
  <c r="E6042" i="28"/>
  <c r="F6042" i="28"/>
  <c r="C6043" i="28"/>
  <c r="D6043" i="28"/>
  <c r="E6043" i="28"/>
  <c r="F6043" i="28"/>
  <c r="C6044" i="28"/>
  <c r="D6044" i="28"/>
  <c r="E6044" i="28"/>
  <c r="F6044" i="28"/>
  <c r="C6045" i="28"/>
  <c r="D6045" i="28"/>
  <c r="E6045" i="28"/>
  <c r="F6045" i="28"/>
  <c r="G6045" i="28" s="1"/>
  <c r="C6046" i="28"/>
  <c r="D6046" i="28"/>
  <c r="E6046" i="28"/>
  <c r="F6046" i="28"/>
  <c r="C6047" i="28"/>
  <c r="D6047" i="28"/>
  <c r="E6047" i="28"/>
  <c r="F6047" i="28"/>
  <c r="C6048" i="28"/>
  <c r="D6048" i="28"/>
  <c r="E6048" i="28"/>
  <c r="F6048" i="28"/>
  <c r="C6049" i="28"/>
  <c r="D6049" i="28"/>
  <c r="E6049" i="28"/>
  <c r="F6049" i="28"/>
  <c r="C6050" i="28"/>
  <c r="D6050" i="28"/>
  <c r="E6050" i="28"/>
  <c r="F6050" i="28"/>
  <c r="C6051" i="28"/>
  <c r="D6051" i="28"/>
  <c r="E6051" i="28"/>
  <c r="F6051" i="28"/>
  <c r="C6052" i="28"/>
  <c r="D6052" i="28"/>
  <c r="E6052" i="28"/>
  <c r="F6052" i="28"/>
  <c r="C6053" i="28"/>
  <c r="D6053" i="28"/>
  <c r="E6053" i="28"/>
  <c r="F6053" i="28"/>
  <c r="C6054" i="28"/>
  <c r="D6054" i="28"/>
  <c r="E6054" i="28"/>
  <c r="F6054" i="28"/>
  <c r="C6055" i="28"/>
  <c r="D6055" i="28"/>
  <c r="E6055" i="28"/>
  <c r="F6055" i="28"/>
  <c r="C6056" i="28"/>
  <c r="D6056" i="28"/>
  <c r="E6056" i="28"/>
  <c r="F6056" i="28"/>
  <c r="C6057" i="28"/>
  <c r="D6057" i="28"/>
  <c r="E6057" i="28"/>
  <c r="F6057" i="28"/>
  <c r="C6058" i="28"/>
  <c r="D6058" i="28"/>
  <c r="E6058" i="28"/>
  <c r="F6058" i="28"/>
  <c r="C6059" i="28"/>
  <c r="D6059" i="28"/>
  <c r="E6059" i="28"/>
  <c r="F6059" i="28"/>
  <c r="C6060" i="28"/>
  <c r="D6060" i="28"/>
  <c r="E6060" i="28"/>
  <c r="F6060" i="28"/>
  <c r="C6061" i="28"/>
  <c r="D6061" i="28"/>
  <c r="E6061" i="28"/>
  <c r="F6061" i="28"/>
  <c r="C6062" i="28"/>
  <c r="D6062" i="28"/>
  <c r="E6062" i="28"/>
  <c r="F6062" i="28"/>
  <c r="C6063" i="28"/>
  <c r="D6063" i="28"/>
  <c r="E6063" i="28"/>
  <c r="F6063" i="28"/>
  <c r="G6063" i="28" s="1"/>
  <c r="C6064" i="28"/>
  <c r="D6064" i="28"/>
  <c r="E6064" i="28"/>
  <c r="F6064" i="28"/>
  <c r="C6065" i="28"/>
  <c r="D6065" i="28"/>
  <c r="E6065" i="28"/>
  <c r="F6065" i="28"/>
  <c r="C6066" i="28"/>
  <c r="D6066" i="28"/>
  <c r="E6066" i="28"/>
  <c r="F6066" i="28"/>
  <c r="C6067" i="28"/>
  <c r="D6067" i="28"/>
  <c r="E6067" i="28"/>
  <c r="F6067" i="28"/>
  <c r="C6068" i="28"/>
  <c r="D6068" i="28"/>
  <c r="E6068" i="28"/>
  <c r="F6068" i="28"/>
  <c r="C6069" i="28"/>
  <c r="D6069" i="28"/>
  <c r="E6069" i="28"/>
  <c r="F6069" i="28"/>
  <c r="C6070" i="28"/>
  <c r="D6070" i="28"/>
  <c r="E6070" i="28"/>
  <c r="F6070" i="28"/>
  <c r="C6071" i="28"/>
  <c r="D6071" i="28"/>
  <c r="E6071" i="28"/>
  <c r="F6071" i="28"/>
  <c r="C6072" i="28"/>
  <c r="D6072" i="28"/>
  <c r="E6072" i="28"/>
  <c r="F6072" i="28"/>
  <c r="C6073" i="28"/>
  <c r="D6073" i="28"/>
  <c r="E6073" i="28"/>
  <c r="F6073" i="28"/>
  <c r="C6074" i="28"/>
  <c r="D6074" i="28"/>
  <c r="E6074" i="28"/>
  <c r="F6074" i="28"/>
  <c r="C6075" i="28"/>
  <c r="D6075" i="28"/>
  <c r="E6075" i="28"/>
  <c r="F6075" i="28"/>
  <c r="C6076" i="28"/>
  <c r="D6076" i="28"/>
  <c r="E6076" i="28"/>
  <c r="F6076" i="28"/>
  <c r="C6077" i="28"/>
  <c r="D6077" i="28"/>
  <c r="E6077" i="28"/>
  <c r="F6077" i="28"/>
  <c r="C6078" i="28"/>
  <c r="D6078" i="28"/>
  <c r="E6078" i="28"/>
  <c r="F6078" i="28"/>
  <c r="C6079" i="28"/>
  <c r="D6079" i="28"/>
  <c r="E6079" i="28"/>
  <c r="F6079" i="28"/>
  <c r="C6080" i="28"/>
  <c r="D6080" i="28"/>
  <c r="E6080" i="28"/>
  <c r="F6080" i="28"/>
  <c r="C6081" i="28"/>
  <c r="D6081" i="28"/>
  <c r="E6081" i="28"/>
  <c r="F6081" i="28"/>
  <c r="C6082" i="28"/>
  <c r="D6082" i="28"/>
  <c r="E6082" i="28"/>
  <c r="F6082" i="28"/>
  <c r="C6083" i="28"/>
  <c r="D6083" i="28"/>
  <c r="E6083" i="28"/>
  <c r="F6083" i="28"/>
  <c r="C6084" i="28"/>
  <c r="D6084" i="28"/>
  <c r="E6084" i="28"/>
  <c r="F6084" i="28"/>
  <c r="C6085" i="28"/>
  <c r="D6085" i="28"/>
  <c r="E6085" i="28"/>
  <c r="F6085" i="28"/>
  <c r="C6086" i="28"/>
  <c r="D6086" i="28"/>
  <c r="E6086" i="28"/>
  <c r="F6086" i="28"/>
  <c r="C6087" i="28"/>
  <c r="D6087" i="28"/>
  <c r="E6087" i="28"/>
  <c r="F6087" i="28"/>
  <c r="C6088" i="28"/>
  <c r="D6088" i="28"/>
  <c r="E6088" i="28"/>
  <c r="F6088" i="28"/>
  <c r="C6089" i="28"/>
  <c r="D6089" i="28"/>
  <c r="E6089" i="28"/>
  <c r="F6089" i="28"/>
  <c r="C6090" i="28"/>
  <c r="D6090" i="28"/>
  <c r="E6090" i="28"/>
  <c r="F6090" i="28"/>
  <c r="C6091" i="28"/>
  <c r="D6091" i="28"/>
  <c r="E6091" i="28"/>
  <c r="F6091" i="28"/>
  <c r="C6092" i="28"/>
  <c r="D6092" i="28"/>
  <c r="E6092" i="28"/>
  <c r="F6092" i="28"/>
  <c r="C6093" i="28"/>
  <c r="D6093" i="28"/>
  <c r="E6093" i="28"/>
  <c r="F6093" i="28"/>
  <c r="C6094" i="28"/>
  <c r="D6094" i="28"/>
  <c r="E6094" i="28"/>
  <c r="F6094" i="28"/>
  <c r="C6095" i="28"/>
  <c r="D6095" i="28"/>
  <c r="E6095" i="28"/>
  <c r="F6095" i="28"/>
  <c r="C6096" i="28"/>
  <c r="D6096" i="28"/>
  <c r="E6096" i="28"/>
  <c r="F6096" i="28"/>
  <c r="C6097" i="28"/>
  <c r="D6097" i="28"/>
  <c r="E6097" i="28"/>
  <c r="F6097" i="28"/>
  <c r="C6098" i="28"/>
  <c r="D6098" i="28"/>
  <c r="E6098" i="28"/>
  <c r="F6098" i="28"/>
  <c r="C6099" i="28"/>
  <c r="D6099" i="28"/>
  <c r="E6099" i="28"/>
  <c r="F6099" i="28"/>
  <c r="C6100" i="28"/>
  <c r="D6100" i="28"/>
  <c r="E6100" i="28"/>
  <c r="F6100" i="28"/>
  <c r="C6101" i="28"/>
  <c r="D6101" i="28"/>
  <c r="E6101" i="28"/>
  <c r="F6101" i="28"/>
  <c r="C6102" i="28"/>
  <c r="D6102" i="28"/>
  <c r="E6102" i="28"/>
  <c r="F6102" i="28"/>
  <c r="C6103" i="28"/>
  <c r="D6103" i="28"/>
  <c r="E6103" i="28"/>
  <c r="F6103" i="28"/>
  <c r="C6104" i="28"/>
  <c r="D6104" i="28"/>
  <c r="E6104" i="28"/>
  <c r="F6104" i="28"/>
  <c r="C6105" i="28"/>
  <c r="D6105" i="28"/>
  <c r="E6105" i="28"/>
  <c r="F6105" i="28"/>
  <c r="C6106" i="28"/>
  <c r="D6106" i="28"/>
  <c r="E6106" i="28"/>
  <c r="F6106" i="28"/>
  <c r="C6107" i="28"/>
  <c r="D6107" i="28"/>
  <c r="E6107" i="28"/>
  <c r="F6107" i="28"/>
  <c r="C6108" i="28"/>
  <c r="D6108" i="28"/>
  <c r="E6108" i="28"/>
  <c r="F6108" i="28"/>
  <c r="C6109" i="28"/>
  <c r="D6109" i="28"/>
  <c r="E6109" i="28"/>
  <c r="F6109" i="28"/>
  <c r="C6110" i="28"/>
  <c r="D6110" i="28"/>
  <c r="E6110" i="28"/>
  <c r="F6110" i="28"/>
  <c r="C6111" i="28"/>
  <c r="D6111" i="28"/>
  <c r="E6111" i="28"/>
  <c r="F6111" i="28"/>
  <c r="C6112" i="28"/>
  <c r="D6112" i="28"/>
  <c r="E6112" i="28"/>
  <c r="F6112" i="28"/>
  <c r="C6113" i="28"/>
  <c r="D6113" i="28"/>
  <c r="E6113" i="28"/>
  <c r="F6113" i="28"/>
  <c r="C6114" i="28"/>
  <c r="D6114" i="28"/>
  <c r="E6114" i="28"/>
  <c r="F6114" i="28"/>
  <c r="C6115" i="28"/>
  <c r="D6115" i="28"/>
  <c r="E6115" i="28"/>
  <c r="F6115" i="28"/>
  <c r="C6116" i="28"/>
  <c r="D6116" i="28"/>
  <c r="E6116" i="28"/>
  <c r="F6116" i="28"/>
  <c r="C6117" i="28"/>
  <c r="D6117" i="28"/>
  <c r="E6117" i="28"/>
  <c r="F6117" i="28"/>
  <c r="C6118" i="28"/>
  <c r="D6118" i="28"/>
  <c r="E6118" i="28"/>
  <c r="F6118" i="28"/>
  <c r="C6119" i="28"/>
  <c r="D6119" i="28"/>
  <c r="E6119" i="28"/>
  <c r="F6119" i="28"/>
  <c r="C6120" i="28"/>
  <c r="D6120" i="28"/>
  <c r="E6120" i="28"/>
  <c r="F6120" i="28"/>
  <c r="C6121" i="28"/>
  <c r="D6121" i="28"/>
  <c r="E6121" i="28"/>
  <c r="F6121" i="28"/>
  <c r="C6122" i="28"/>
  <c r="D6122" i="28"/>
  <c r="E6122" i="28"/>
  <c r="F6122" i="28"/>
  <c r="C6123" i="28"/>
  <c r="D6123" i="28"/>
  <c r="E6123" i="28"/>
  <c r="F6123" i="28"/>
  <c r="C6124" i="28"/>
  <c r="D6124" i="28"/>
  <c r="E6124" i="28"/>
  <c r="F6124" i="28"/>
  <c r="C6125" i="28"/>
  <c r="D6125" i="28"/>
  <c r="E6125" i="28"/>
  <c r="F6125" i="28"/>
  <c r="C6126" i="28"/>
  <c r="D6126" i="28"/>
  <c r="E6126" i="28"/>
  <c r="F6126" i="28"/>
  <c r="C6127" i="28"/>
  <c r="D6127" i="28"/>
  <c r="E6127" i="28"/>
  <c r="F6127" i="28"/>
  <c r="C6128" i="28"/>
  <c r="D6128" i="28"/>
  <c r="E6128" i="28"/>
  <c r="F6128" i="28"/>
  <c r="C6129" i="28"/>
  <c r="D6129" i="28"/>
  <c r="E6129" i="28"/>
  <c r="F6129" i="28"/>
  <c r="C6130" i="28"/>
  <c r="D6130" i="28"/>
  <c r="E6130" i="28"/>
  <c r="F6130" i="28"/>
  <c r="C6131" i="28"/>
  <c r="D6131" i="28"/>
  <c r="E6131" i="28"/>
  <c r="F6131" i="28"/>
  <c r="C6132" i="28"/>
  <c r="D6132" i="28"/>
  <c r="E6132" i="28"/>
  <c r="F6132" i="28"/>
  <c r="C6133" i="28"/>
  <c r="D6133" i="28"/>
  <c r="E6133" i="28"/>
  <c r="F6133" i="28"/>
  <c r="C6134" i="28"/>
  <c r="D6134" i="28"/>
  <c r="E6134" i="28"/>
  <c r="F6134" i="28"/>
  <c r="C6135" i="28"/>
  <c r="D6135" i="28"/>
  <c r="E6135" i="28"/>
  <c r="F6135" i="28"/>
  <c r="C6136" i="28"/>
  <c r="D6136" i="28"/>
  <c r="E6136" i="28"/>
  <c r="F6136" i="28"/>
  <c r="C6137" i="28"/>
  <c r="D6137" i="28"/>
  <c r="E6137" i="28"/>
  <c r="F6137" i="28"/>
  <c r="C6138" i="28"/>
  <c r="D6138" i="28"/>
  <c r="E6138" i="28"/>
  <c r="F6138" i="28"/>
  <c r="C6139" i="28"/>
  <c r="D6139" i="28"/>
  <c r="E6139" i="28"/>
  <c r="F6139" i="28"/>
  <c r="C6140" i="28"/>
  <c r="D6140" i="28"/>
  <c r="E6140" i="28"/>
  <c r="F6140" i="28"/>
  <c r="C6141" i="28"/>
  <c r="D6141" i="28"/>
  <c r="E6141" i="28"/>
  <c r="F6141" i="28"/>
  <c r="C6142" i="28"/>
  <c r="D6142" i="28"/>
  <c r="E6142" i="28"/>
  <c r="F6142" i="28"/>
  <c r="C6143" i="28"/>
  <c r="D6143" i="28"/>
  <c r="E6143" i="28"/>
  <c r="F6143" i="28"/>
  <c r="C6144" i="28"/>
  <c r="D6144" i="28"/>
  <c r="E6144" i="28"/>
  <c r="F6144" i="28"/>
  <c r="C6145" i="28"/>
  <c r="D6145" i="28"/>
  <c r="E6145" i="28"/>
  <c r="F6145" i="28"/>
  <c r="C6146" i="28"/>
  <c r="D6146" i="28"/>
  <c r="E6146" i="28"/>
  <c r="F6146" i="28"/>
  <c r="C6147" i="28"/>
  <c r="D6147" i="28"/>
  <c r="E6147" i="28"/>
  <c r="F6147" i="28"/>
  <c r="C6148" i="28"/>
  <c r="D6148" i="28"/>
  <c r="E6148" i="28"/>
  <c r="F6148" i="28"/>
  <c r="C6149" i="28"/>
  <c r="D6149" i="28"/>
  <c r="E6149" i="28"/>
  <c r="F6149" i="28"/>
  <c r="C6150" i="28"/>
  <c r="D6150" i="28"/>
  <c r="E6150" i="28"/>
  <c r="F6150" i="28"/>
  <c r="C6151" i="28"/>
  <c r="D6151" i="28"/>
  <c r="E6151" i="28"/>
  <c r="F6151" i="28"/>
  <c r="C6152" i="28"/>
  <c r="D6152" i="28"/>
  <c r="E6152" i="28"/>
  <c r="F6152" i="28"/>
  <c r="C6153" i="28"/>
  <c r="D6153" i="28"/>
  <c r="E6153" i="28"/>
  <c r="F6153" i="28"/>
  <c r="C6154" i="28"/>
  <c r="D6154" i="28"/>
  <c r="E6154" i="28"/>
  <c r="F6154" i="28"/>
  <c r="C6155" i="28"/>
  <c r="D6155" i="28"/>
  <c r="E6155" i="28"/>
  <c r="F6155" i="28"/>
  <c r="C6156" i="28"/>
  <c r="D6156" i="28"/>
  <c r="E6156" i="28"/>
  <c r="F6156" i="28"/>
  <c r="C6157" i="28"/>
  <c r="D6157" i="28"/>
  <c r="E6157" i="28"/>
  <c r="F6157" i="28"/>
  <c r="C6158" i="28"/>
  <c r="D6158" i="28"/>
  <c r="E6158" i="28"/>
  <c r="F6158" i="28"/>
  <c r="C6159" i="28"/>
  <c r="D6159" i="28"/>
  <c r="E6159" i="28"/>
  <c r="F6159" i="28"/>
  <c r="C6160" i="28"/>
  <c r="D6160" i="28"/>
  <c r="E6160" i="28"/>
  <c r="F6160" i="28"/>
  <c r="C6161" i="28"/>
  <c r="D6161" i="28"/>
  <c r="E6161" i="28"/>
  <c r="F6161" i="28"/>
  <c r="C6162" i="28"/>
  <c r="D6162" i="28"/>
  <c r="E6162" i="28"/>
  <c r="F6162" i="28"/>
  <c r="C6163" i="28"/>
  <c r="D6163" i="28"/>
  <c r="E6163" i="28"/>
  <c r="F6163" i="28"/>
  <c r="C6164" i="28"/>
  <c r="D6164" i="28"/>
  <c r="E6164" i="28"/>
  <c r="F6164" i="28"/>
  <c r="C6165" i="28"/>
  <c r="D6165" i="28"/>
  <c r="E6165" i="28"/>
  <c r="F6165" i="28"/>
  <c r="C6166" i="28"/>
  <c r="D6166" i="28"/>
  <c r="E6166" i="28"/>
  <c r="F6166" i="28"/>
  <c r="C6167" i="28"/>
  <c r="D6167" i="28"/>
  <c r="E6167" i="28"/>
  <c r="F6167" i="28"/>
  <c r="C6168" i="28"/>
  <c r="D6168" i="28"/>
  <c r="E6168" i="28"/>
  <c r="F6168" i="28"/>
  <c r="C6169" i="28"/>
  <c r="D6169" i="28"/>
  <c r="E6169" i="28"/>
  <c r="F6169" i="28"/>
  <c r="C6170" i="28"/>
  <c r="D6170" i="28"/>
  <c r="E6170" i="28"/>
  <c r="F6170" i="28"/>
  <c r="C6171" i="28"/>
  <c r="D6171" i="28"/>
  <c r="E6171" i="28"/>
  <c r="F6171" i="28"/>
  <c r="C6172" i="28"/>
  <c r="D6172" i="28"/>
  <c r="E6172" i="28"/>
  <c r="F6172" i="28"/>
  <c r="C6173" i="28"/>
  <c r="D6173" i="28"/>
  <c r="E6173" i="28"/>
  <c r="F6173" i="28"/>
  <c r="C6174" i="28"/>
  <c r="D6174" i="28"/>
  <c r="E6174" i="28"/>
  <c r="F6174" i="28"/>
  <c r="C6175" i="28"/>
  <c r="D6175" i="28"/>
  <c r="E6175" i="28"/>
  <c r="F6175" i="28"/>
  <c r="C6176" i="28"/>
  <c r="D6176" i="28"/>
  <c r="E6176" i="28"/>
  <c r="F6176" i="28"/>
  <c r="C6177" i="28"/>
  <c r="D6177" i="28"/>
  <c r="E6177" i="28"/>
  <c r="F6177" i="28"/>
  <c r="C6178" i="28"/>
  <c r="D6178" i="28"/>
  <c r="E6178" i="28"/>
  <c r="F6178" i="28"/>
  <c r="C6179" i="28"/>
  <c r="D6179" i="28"/>
  <c r="E6179" i="28"/>
  <c r="F6179" i="28"/>
  <c r="C6180" i="28"/>
  <c r="D6180" i="28"/>
  <c r="E6180" i="28"/>
  <c r="F6180" i="28"/>
  <c r="C6181" i="28"/>
  <c r="D6181" i="28"/>
  <c r="E6181" i="28"/>
  <c r="F6181" i="28"/>
  <c r="C6182" i="28"/>
  <c r="D6182" i="28"/>
  <c r="E6182" i="28"/>
  <c r="F6182" i="28"/>
  <c r="C6183" i="28"/>
  <c r="D6183" i="28"/>
  <c r="E6183" i="28"/>
  <c r="F6183" i="28"/>
  <c r="C6184" i="28"/>
  <c r="D6184" i="28"/>
  <c r="E6184" i="28"/>
  <c r="F6184" i="28"/>
  <c r="C6185" i="28"/>
  <c r="D6185" i="28"/>
  <c r="E6185" i="28"/>
  <c r="F6185" i="28"/>
  <c r="C6186" i="28"/>
  <c r="D6186" i="28"/>
  <c r="E6186" i="28"/>
  <c r="F6186" i="28"/>
  <c r="C6187" i="28"/>
  <c r="D6187" i="28"/>
  <c r="E6187" i="28"/>
  <c r="F6187" i="28"/>
  <c r="C6188" i="28"/>
  <c r="D6188" i="28"/>
  <c r="E6188" i="28"/>
  <c r="F6188" i="28"/>
  <c r="C6189" i="28"/>
  <c r="D6189" i="28"/>
  <c r="E6189" i="28"/>
  <c r="F6189" i="28"/>
  <c r="C6190" i="28"/>
  <c r="D6190" i="28"/>
  <c r="E6190" i="28"/>
  <c r="F6190" i="28"/>
  <c r="C6191" i="28"/>
  <c r="D6191" i="28"/>
  <c r="E6191" i="28"/>
  <c r="F6191" i="28"/>
  <c r="C6192" i="28"/>
  <c r="D6192" i="28"/>
  <c r="E6192" i="28"/>
  <c r="F6192" i="28"/>
  <c r="C6193" i="28"/>
  <c r="D6193" i="28"/>
  <c r="E6193" i="28"/>
  <c r="F6193" i="28"/>
  <c r="C6194" i="28"/>
  <c r="D6194" i="28"/>
  <c r="E6194" i="28"/>
  <c r="F6194" i="28"/>
  <c r="C6195" i="28"/>
  <c r="D6195" i="28"/>
  <c r="E6195" i="28"/>
  <c r="F6195" i="28"/>
  <c r="C6196" i="28"/>
  <c r="D6196" i="28"/>
  <c r="E6196" i="28"/>
  <c r="F6196" i="28"/>
  <c r="C6197" i="28"/>
  <c r="D6197" i="28"/>
  <c r="E6197" i="28"/>
  <c r="F6197" i="28"/>
  <c r="C6198" i="28"/>
  <c r="D6198" i="28"/>
  <c r="E6198" i="28"/>
  <c r="F6198" i="28"/>
  <c r="C6199" i="28"/>
  <c r="D6199" i="28"/>
  <c r="E6199" i="28"/>
  <c r="F6199" i="28"/>
  <c r="C6200" i="28"/>
  <c r="D6200" i="28"/>
  <c r="E6200" i="28"/>
  <c r="F6200" i="28"/>
  <c r="C6201" i="28"/>
  <c r="D6201" i="28"/>
  <c r="E6201" i="28"/>
  <c r="F6201" i="28"/>
  <c r="C6202" i="28"/>
  <c r="D6202" i="28"/>
  <c r="E6202" i="28"/>
  <c r="F6202" i="28"/>
  <c r="C6203" i="28"/>
  <c r="D6203" i="28"/>
  <c r="E6203" i="28"/>
  <c r="F6203" i="28"/>
  <c r="C6204" i="28"/>
  <c r="D6204" i="28"/>
  <c r="E6204" i="28"/>
  <c r="F6204" i="28"/>
  <c r="C6205" i="28"/>
  <c r="D6205" i="28"/>
  <c r="E6205" i="28"/>
  <c r="F6205" i="28"/>
  <c r="C6206" i="28"/>
  <c r="D6206" i="28"/>
  <c r="E6206" i="28"/>
  <c r="F6206" i="28"/>
  <c r="C6207" i="28"/>
  <c r="D6207" i="28"/>
  <c r="E6207" i="28"/>
  <c r="F6207" i="28"/>
  <c r="C6208" i="28"/>
  <c r="D6208" i="28"/>
  <c r="E6208" i="28"/>
  <c r="F6208" i="28"/>
  <c r="C6209" i="28"/>
  <c r="D6209" i="28"/>
  <c r="E6209" i="28"/>
  <c r="F6209" i="28"/>
  <c r="C6210" i="28"/>
  <c r="D6210" i="28"/>
  <c r="E6210" i="28"/>
  <c r="F6210" i="28"/>
  <c r="C6211" i="28"/>
  <c r="D6211" i="28"/>
  <c r="E6211" i="28"/>
  <c r="F6211" i="28"/>
  <c r="C6212" i="28"/>
  <c r="D6212" i="28"/>
  <c r="E6212" i="28"/>
  <c r="F6212" i="28"/>
  <c r="C6213" i="28"/>
  <c r="D6213" i="28"/>
  <c r="E6213" i="28"/>
  <c r="F6213" i="28"/>
  <c r="C6214" i="28"/>
  <c r="D6214" i="28"/>
  <c r="E6214" i="28"/>
  <c r="F6214" i="28"/>
  <c r="C6215" i="28"/>
  <c r="D6215" i="28"/>
  <c r="E6215" i="28"/>
  <c r="F6215" i="28"/>
  <c r="C6216" i="28"/>
  <c r="D6216" i="28"/>
  <c r="E6216" i="28"/>
  <c r="F6216" i="28"/>
  <c r="C6217" i="28"/>
  <c r="D6217" i="28"/>
  <c r="E6217" i="28"/>
  <c r="F6217" i="28"/>
  <c r="C6218" i="28"/>
  <c r="D6218" i="28"/>
  <c r="E6218" i="28"/>
  <c r="F6218" i="28"/>
  <c r="C6219" i="28"/>
  <c r="D6219" i="28"/>
  <c r="E6219" i="28"/>
  <c r="F6219" i="28"/>
  <c r="C6220" i="28"/>
  <c r="D6220" i="28"/>
  <c r="E6220" i="28"/>
  <c r="F6220" i="28"/>
  <c r="C6221" i="28"/>
  <c r="D6221" i="28"/>
  <c r="E6221" i="28"/>
  <c r="F6221" i="28"/>
  <c r="C6222" i="28"/>
  <c r="D6222" i="28"/>
  <c r="E6222" i="28"/>
  <c r="F6222" i="28"/>
  <c r="C6223" i="28"/>
  <c r="D6223" i="28"/>
  <c r="E6223" i="28"/>
  <c r="F6223" i="28"/>
  <c r="C6224" i="28"/>
  <c r="D6224" i="28"/>
  <c r="E6224" i="28"/>
  <c r="F6224" i="28"/>
  <c r="C6225" i="28"/>
  <c r="D6225" i="28"/>
  <c r="E6225" i="28"/>
  <c r="F6225" i="28"/>
  <c r="C6226" i="28"/>
  <c r="D6226" i="28"/>
  <c r="E6226" i="28"/>
  <c r="F6226" i="28"/>
  <c r="C6227" i="28"/>
  <c r="D6227" i="28"/>
  <c r="E6227" i="28"/>
  <c r="F6227" i="28"/>
  <c r="C6228" i="28"/>
  <c r="D6228" i="28"/>
  <c r="E6228" i="28"/>
  <c r="F6228" i="28"/>
  <c r="C6229" i="28"/>
  <c r="D6229" i="28"/>
  <c r="E6229" i="28"/>
  <c r="F6229" i="28"/>
  <c r="C6230" i="28"/>
  <c r="D6230" i="28"/>
  <c r="E6230" i="28"/>
  <c r="F6230" i="28"/>
  <c r="C6231" i="28"/>
  <c r="D6231" i="28"/>
  <c r="E6231" i="28"/>
  <c r="F6231" i="28"/>
  <c r="C6232" i="28"/>
  <c r="D6232" i="28"/>
  <c r="E6232" i="28"/>
  <c r="F6232" i="28"/>
  <c r="C6233" i="28"/>
  <c r="D6233" i="28"/>
  <c r="E6233" i="28"/>
  <c r="F6233" i="28"/>
  <c r="C6234" i="28"/>
  <c r="D6234" i="28"/>
  <c r="E6234" i="28"/>
  <c r="F6234" i="28"/>
  <c r="G6234" i="28" s="1"/>
  <c r="C6235" i="28"/>
  <c r="D6235" i="28"/>
  <c r="E6235" i="28"/>
  <c r="F6235" i="28"/>
  <c r="G6235" i="28" s="1"/>
  <c r="C6236" i="28"/>
  <c r="D6236" i="28"/>
  <c r="E6236" i="28"/>
  <c r="F6236" i="28"/>
  <c r="C6237" i="28"/>
  <c r="D6237" i="28"/>
  <c r="E6237" i="28"/>
  <c r="F6237" i="28"/>
  <c r="C6238" i="28"/>
  <c r="D6238" i="28"/>
  <c r="E6238" i="28"/>
  <c r="F6238" i="28"/>
  <c r="C6239" i="28"/>
  <c r="D6239" i="28"/>
  <c r="E6239" i="28"/>
  <c r="F6239" i="28"/>
  <c r="C6240" i="28"/>
  <c r="D6240" i="28"/>
  <c r="E6240" i="28"/>
  <c r="F6240" i="28"/>
  <c r="C6241" i="28"/>
  <c r="D6241" i="28"/>
  <c r="E6241" i="28"/>
  <c r="F6241" i="28"/>
  <c r="C6242" i="28"/>
  <c r="D6242" i="28"/>
  <c r="E6242" i="28"/>
  <c r="F6242" i="28"/>
  <c r="C6243" i="28"/>
  <c r="D6243" i="28"/>
  <c r="E6243" i="28"/>
  <c r="F6243" i="28"/>
  <c r="C6244" i="28"/>
  <c r="D6244" i="28"/>
  <c r="E6244" i="28"/>
  <c r="F6244" i="28"/>
  <c r="C6245" i="28"/>
  <c r="D6245" i="28"/>
  <c r="E6245" i="28"/>
  <c r="F6245" i="28"/>
  <c r="C6246" i="28"/>
  <c r="D6246" i="28"/>
  <c r="E6246" i="28"/>
  <c r="F6246" i="28"/>
  <c r="C6247" i="28"/>
  <c r="D6247" i="28"/>
  <c r="E6247" i="28"/>
  <c r="F6247" i="28"/>
  <c r="C6248" i="28"/>
  <c r="D6248" i="28"/>
  <c r="E6248" i="28"/>
  <c r="F6248" i="28"/>
  <c r="C6249" i="28"/>
  <c r="D6249" i="28"/>
  <c r="E6249" i="28"/>
  <c r="F6249" i="28"/>
  <c r="C6250" i="28"/>
  <c r="D6250" i="28"/>
  <c r="E6250" i="28"/>
  <c r="F6250" i="28"/>
  <c r="C6251" i="28"/>
  <c r="D6251" i="28"/>
  <c r="E6251" i="28"/>
  <c r="F6251" i="28"/>
  <c r="C6252" i="28"/>
  <c r="D6252" i="28"/>
  <c r="E6252" i="28"/>
  <c r="F6252" i="28"/>
  <c r="C6253" i="28"/>
  <c r="D6253" i="28"/>
  <c r="E6253" i="28"/>
  <c r="F6253" i="28"/>
  <c r="C6254" i="28"/>
  <c r="D6254" i="28"/>
  <c r="E6254" i="28"/>
  <c r="F6254" i="28"/>
  <c r="G6254" i="28" s="1"/>
  <c r="C6255" i="28"/>
  <c r="D6255" i="28"/>
  <c r="E6255" i="28"/>
  <c r="F6255" i="28"/>
  <c r="C6256" i="28"/>
  <c r="D6256" i="28"/>
  <c r="E6256" i="28"/>
  <c r="F6256" i="28"/>
  <c r="C6257" i="28"/>
  <c r="D6257" i="28"/>
  <c r="E6257" i="28"/>
  <c r="F6257" i="28"/>
  <c r="G6257" i="28" s="1"/>
  <c r="C6258" i="28"/>
  <c r="D6258" i="28"/>
  <c r="E6258" i="28"/>
  <c r="F6258" i="28"/>
  <c r="C6259" i="28"/>
  <c r="D6259" i="28"/>
  <c r="E6259" i="28"/>
  <c r="F6259" i="28"/>
  <c r="C6260" i="28"/>
  <c r="D6260" i="28"/>
  <c r="E6260" i="28"/>
  <c r="F6260" i="28"/>
  <c r="G6260" i="28" s="1"/>
  <c r="C6261" i="28"/>
  <c r="D6261" i="28"/>
  <c r="E6261" i="28"/>
  <c r="F6261" i="28"/>
  <c r="C6262" i="28"/>
  <c r="D6262" i="28"/>
  <c r="E6262" i="28"/>
  <c r="F6262" i="28"/>
  <c r="C6263" i="28"/>
  <c r="D6263" i="28"/>
  <c r="E6263" i="28"/>
  <c r="F6263" i="28"/>
  <c r="C6264" i="28"/>
  <c r="D6264" i="28"/>
  <c r="E6264" i="28"/>
  <c r="F6264" i="28"/>
  <c r="C6265" i="28"/>
  <c r="D6265" i="28"/>
  <c r="E6265" i="28"/>
  <c r="F6265" i="28"/>
  <c r="C6266" i="28"/>
  <c r="D6266" i="28"/>
  <c r="E6266" i="28"/>
  <c r="F6266" i="28"/>
  <c r="G6266" i="28" s="1"/>
  <c r="C6267" i="28"/>
  <c r="D6267" i="28"/>
  <c r="E6267" i="28"/>
  <c r="F6267" i="28"/>
  <c r="C6268" i="28"/>
  <c r="D6268" i="28"/>
  <c r="E6268" i="28"/>
  <c r="F6268" i="28"/>
  <c r="C6269" i="28"/>
  <c r="D6269" i="28"/>
  <c r="E6269" i="28"/>
  <c r="F6269" i="28"/>
  <c r="C6270" i="28"/>
  <c r="D6270" i="28"/>
  <c r="E6270" i="28"/>
  <c r="F6270" i="28"/>
  <c r="C6271" i="28"/>
  <c r="D6271" i="28"/>
  <c r="E6271" i="28"/>
  <c r="F6271" i="28"/>
  <c r="C6272" i="28"/>
  <c r="D6272" i="28"/>
  <c r="E6272" i="28"/>
  <c r="F6272" i="28"/>
  <c r="C6273" i="28"/>
  <c r="D6273" i="28"/>
  <c r="E6273" i="28"/>
  <c r="F6273" i="28"/>
  <c r="C6274" i="28"/>
  <c r="D6274" i="28"/>
  <c r="E6274" i="28"/>
  <c r="F6274" i="28"/>
  <c r="C6275" i="28"/>
  <c r="D6275" i="28"/>
  <c r="E6275" i="28"/>
  <c r="F6275" i="28"/>
  <c r="G6275" i="28" s="1"/>
  <c r="C6276" i="28"/>
  <c r="D6276" i="28"/>
  <c r="E6276" i="28"/>
  <c r="F6276" i="28"/>
  <c r="C6277" i="28"/>
  <c r="D6277" i="28"/>
  <c r="E6277" i="28"/>
  <c r="F6277" i="28"/>
  <c r="C6278" i="28"/>
  <c r="D6278" i="28"/>
  <c r="E6278" i="28"/>
  <c r="F6278" i="28"/>
  <c r="C6279" i="28"/>
  <c r="D6279" i="28"/>
  <c r="E6279" i="28"/>
  <c r="F6279" i="28"/>
  <c r="C6280" i="28"/>
  <c r="D6280" i="28"/>
  <c r="E6280" i="28"/>
  <c r="F6280" i="28"/>
  <c r="C6281" i="28"/>
  <c r="D6281" i="28"/>
  <c r="E6281" i="28"/>
  <c r="F6281" i="28"/>
  <c r="C6282" i="28"/>
  <c r="D6282" i="28"/>
  <c r="E6282" i="28"/>
  <c r="F6282" i="28"/>
  <c r="G6282" i="28" s="1"/>
  <c r="C6283" i="28"/>
  <c r="D6283" i="28"/>
  <c r="E6283" i="28"/>
  <c r="F6283" i="28"/>
  <c r="C6284" i="28"/>
  <c r="D6284" i="28"/>
  <c r="E6284" i="28"/>
  <c r="F6284" i="28"/>
  <c r="C6285" i="28"/>
  <c r="D6285" i="28"/>
  <c r="E6285" i="28"/>
  <c r="F6285" i="28"/>
  <c r="C6286" i="28"/>
  <c r="D6286" i="28"/>
  <c r="E6286" i="28"/>
  <c r="F6286" i="28"/>
  <c r="C6287" i="28"/>
  <c r="D6287" i="28"/>
  <c r="E6287" i="28"/>
  <c r="F6287" i="28"/>
  <c r="C6288" i="28"/>
  <c r="D6288" i="28"/>
  <c r="E6288" i="28"/>
  <c r="F6288" i="28"/>
  <c r="C6289" i="28"/>
  <c r="D6289" i="28"/>
  <c r="E6289" i="28"/>
  <c r="F6289" i="28"/>
  <c r="C6290" i="28"/>
  <c r="D6290" i="28"/>
  <c r="E6290" i="28"/>
  <c r="F6290" i="28"/>
  <c r="C6291" i="28"/>
  <c r="D6291" i="28"/>
  <c r="E6291" i="28"/>
  <c r="F6291" i="28"/>
  <c r="G6291" i="28" s="1"/>
  <c r="C6292" i="28"/>
  <c r="D6292" i="28"/>
  <c r="E6292" i="28"/>
  <c r="F6292" i="28"/>
  <c r="C6293" i="28"/>
  <c r="D6293" i="28"/>
  <c r="E6293" i="28"/>
  <c r="F6293" i="28"/>
  <c r="G6293" i="28" s="1"/>
  <c r="C6294" i="28"/>
  <c r="D6294" i="28"/>
  <c r="E6294" i="28"/>
  <c r="F6294" i="28"/>
  <c r="G6294" i="28" s="1"/>
  <c r="C6295" i="28"/>
  <c r="D6295" i="28"/>
  <c r="E6295" i="28"/>
  <c r="F6295" i="28"/>
  <c r="C6296" i="28"/>
  <c r="D6296" i="28"/>
  <c r="E6296" i="28"/>
  <c r="F6296" i="28"/>
  <c r="C6297" i="28"/>
  <c r="D6297" i="28"/>
  <c r="E6297" i="28"/>
  <c r="F6297" i="28"/>
  <c r="C6298" i="28"/>
  <c r="D6298" i="28"/>
  <c r="E6298" i="28"/>
  <c r="F6298" i="28"/>
  <c r="C6299" i="28"/>
  <c r="D6299" i="28"/>
  <c r="E6299" i="28"/>
  <c r="F6299" i="28"/>
  <c r="C6300" i="28"/>
  <c r="D6300" i="28"/>
  <c r="E6300" i="28"/>
  <c r="F6300" i="28"/>
  <c r="C6301" i="28"/>
  <c r="D6301" i="28"/>
  <c r="E6301" i="28"/>
  <c r="F6301" i="28"/>
  <c r="C6302" i="28"/>
  <c r="D6302" i="28"/>
  <c r="E6302" i="28"/>
  <c r="F6302" i="28"/>
  <c r="C6303" i="28"/>
  <c r="D6303" i="28"/>
  <c r="E6303" i="28"/>
  <c r="F6303" i="28"/>
  <c r="C6304" i="28"/>
  <c r="D6304" i="28"/>
  <c r="E6304" i="28"/>
  <c r="F6304" i="28"/>
  <c r="C6305" i="28"/>
  <c r="D6305" i="28"/>
  <c r="E6305" i="28"/>
  <c r="F6305" i="28"/>
  <c r="C6306" i="28"/>
  <c r="D6306" i="28"/>
  <c r="E6306" i="28"/>
  <c r="F6306" i="28"/>
  <c r="C6307" i="28"/>
  <c r="D6307" i="28"/>
  <c r="E6307" i="28"/>
  <c r="F6307" i="28"/>
  <c r="G6307" i="28" s="1"/>
  <c r="C6308" i="28"/>
  <c r="D6308" i="28"/>
  <c r="E6308" i="28"/>
  <c r="F6308" i="28"/>
  <c r="C6309" i="28"/>
  <c r="D6309" i="28"/>
  <c r="E6309" i="28"/>
  <c r="F6309" i="28"/>
  <c r="C6310" i="28"/>
  <c r="D6310" i="28"/>
  <c r="E6310" i="28"/>
  <c r="F6310" i="28"/>
  <c r="C6311" i="28"/>
  <c r="D6311" i="28"/>
  <c r="E6311" i="28"/>
  <c r="F6311" i="28"/>
  <c r="C6312" i="28"/>
  <c r="D6312" i="28"/>
  <c r="E6312" i="28"/>
  <c r="F6312" i="28"/>
  <c r="C6313" i="28"/>
  <c r="D6313" i="28"/>
  <c r="E6313" i="28"/>
  <c r="F6313" i="28"/>
  <c r="C6314" i="28"/>
  <c r="D6314" i="28"/>
  <c r="E6314" i="28"/>
  <c r="F6314" i="28"/>
  <c r="C6315" i="28"/>
  <c r="D6315" i="28"/>
  <c r="E6315" i="28"/>
  <c r="F6315" i="28"/>
  <c r="C6316" i="28"/>
  <c r="D6316" i="28"/>
  <c r="E6316" i="28"/>
  <c r="F6316" i="28"/>
  <c r="C6317" i="28"/>
  <c r="D6317" i="28"/>
  <c r="E6317" i="28"/>
  <c r="F6317" i="28"/>
  <c r="G6317" i="28" s="1"/>
  <c r="C6318" i="28"/>
  <c r="D6318" i="28"/>
  <c r="E6318" i="28"/>
  <c r="F6318" i="28"/>
  <c r="C6319" i="28"/>
  <c r="D6319" i="28"/>
  <c r="E6319" i="28"/>
  <c r="F6319" i="28"/>
  <c r="C6320" i="28"/>
  <c r="D6320" i="28"/>
  <c r="E6320" i="28"/>
  <c r="F6320" i="28"/>
  <c r="C6321" i="28"/>
  <c r="D6321" i="28"/>
  <c r="E6321" i="28"/>
  <c r="F6321" i="28"/>
  <c r="C6322" i="28"/>
  <c r="D6322" i="28"/>
  <c r="E6322" i="28"/>
  <c r="F6322" i="28"/>
  <c r="G6322" i="28"/>
  <c r="C6323" i="28"/>
  <c r="D6323" i="28"/>
  <c r="E6323" i="28"/>
  <c r="F6323" i="28"/>
  <c r="C6324" i="28"/>
  <c r="D6324" i="28"/>
  <c r="E6324" i="28"/>
  <c r="F6324" i="28"/>
  <c r="C6325" i="28"/>
  <c r="D6325" i="28"/>
  <c r="E6325" i="28"/>
  <c r="F6325" i="28"/>
  <c r="C6326" i="28"/>
  <c r="D6326" i="28"/>
  <c r="E6326" i="28"/>
  <c r="F6326" i="28"/>
  <c r="C6327" i="28"/>
  <c r="D6327" i="28"/>
  <c r="E6327" i="28"/>
  <c r="F6327" i="28"/>
  <c r="C6328" i="28"/>
  <c r="D6328" i="28"/>
  <c r="E6328" i="28"/>
  <c r="F6328" i="28"/>
  <c r="C6329" i="28"/>
  <c r="D6329" i="28"/>
  <c r="E6329" i="28"/>
  <c r="F6329" i="28"/>
  <c r="C6330" i="28"/>
  <c r="D6330" i="28"/>
  <c r="E6330" i="28"/>
  <c r="F6330" i="28"/>
  <c r="C6331" i="28"/>
  <c r="D6331" i="28"/>
  <c r="E6331" i="28"/>
  <c r="F6331" i="28"/>
  <c r="C6332" i="28"/>
  <c r="D6332" i="28"/>
  <c r="E6332" i="28"/>
  <c r="F6332" i="28"/>
  <c r="C6333" i="28"/>
  <c r="D6333" i="28"/>
  <c r="E6333" i="28"/>
  <c r="F6333" i="28"/>
  <c r="C6334" i="28"/>
  <c r="D6334" i="28"/>
  <c r="E6334" i="28"/>
  <c r="F6334" i="28"/>
  <c r="C6335" i="28"/>
  <c r="D6335" i="28"/>
  <c r="E6335" i="28"/>
  <c r="F6335" i="28"/>
  <c r="C6336" i="28"/>
  <c r="D6336" i="28"/>
  <c r="E6336" i="28"/>
  <c r="F6336" i="28"/>
  <c r="C6337" i="28"/>
  <c r="D6337" i="28"/>
  <c r="E6337" i="28"/>
  <c r="F6337" i="28"/>
  <c r="C6338" i="28"/>
  <c r="D6338" i="28"/>
  <c r="E6338" i="28"/>
  <c r="F6338" i="28"/>
  <c r="C6339" i="28"/>
  <c r="D6339" i="28"/>
  <c r="E6339" i="28"/>
  <c r="F6339" i="28"/>
  <c r="C6340" i="28"/>
  <c r="D6340" i="28"/>
  <c r="E6340" i="28"/>
  <c r="F6340" i="28"/>
  <c r="C6341" i="28"/>
  <c r="D6341" i="28"/>
  <c r="E6341" i="28"/>
  <c r="F6341" i="28"/>
  <c r="C6342" i="28"/>
  <c r="D6342" i="28"/>
  <c r="E6342" i="28"/>
  <c r="F6342" i="28"/>
  <c r="C6343" i="28"/>
  <c r="D6343" i="28"/>
  <c r="E6343" i="28"/>
  <c r="F6343" i="28"/>
  <c r="C6344" i="28"/>
  <c r="D6344" i="28"/>
  <c r="E6344" i="28"/>
  <c r="F6344" i="28"/>
  <c r="C6345" i="28"/>
  <c r="D6345" i="28"/>
  <c r="E6345" i="28"/>
  <c r="F6345" i="28"/>
  <c r="C6346" i="28"/>
  <c r="D6346" i="28"/>
  <c r="E6346" i="28"/>
  <c r="F6346" i="28"/>
  <c r="C6347" i="28"/>
  <c r="D6347" i="28"/>
  <c r="E6347" i="28"/>
  <c r="F6347" i="28"/>
  <c r="C6348" i="28"/>
  <c r="D6348" i="28"/>
  <c r="E6348" i="28"/>
  <c r="F6348" i="28"/>
  <c r="G6348" i="28" s="1"/>
  <c r="C6349" i="28"/>
  <c r="D6349" i="28"/>
  <c r="E6349" i="28"/>
  <c r="F6349" i="28"/>
  <c r="C6350" i="28"/>
  <c r="D6350" i="28"/>
  <c r="E6350" i="28"/>
  <c r="F6350" i="28"/>
  <c r="G6350" i="28" s="1"/>
  <c r="C6351" i="28"/>
  <c r="D6351" i="28"/>
  <c r="E6351" i="28"/>
  <c r="F6351" i="28"/>
  <c r="C6352" i="28"/>
  <c r="D6352" i="28"/>
  <c r="E6352" i="28"/>
  <c r="F6352" i="28"/>
  <c r="C6353" i="28"/>
  <c r="D6353" i="28"/>
  <c r="E6353" i="28"/>
  <c r="F6353" i="28"/>
  <c r="C6354" i="28"/>
  <c r="D6354" i="28"/>
  <c r="E6354" i="28"/>
  <c r="F6354" i="28"/>
  <c r="C6355" i="28"/>
  <c r="D6355" i="28"/>
  <c r="E6355" i="28"/>
  <c r="F6355" i="28"/>
  <c r="C6356" i="28"/>
  <c r="D6356" i="28"/>
  <c r="E6356" i="28"/>
  <c r="F6356" i="28"/>
  <c r="C6357" i="28"/>
  <c r="D6357" i="28"/>
  <c r="E6357" i="28"/>
  <c r="F6357" i="28"/>
  <c r="C6358" i="28"/>
  <c r="D6358" i="28"/>
  <c r="E6358" i="28"/>
  <c r="F6358" i="28"/>
  <c r="C6359" i="28"/>
  <c r="D6359" i="28"/>
  <c r="E6359" i="28"/>
  <c r="F6359" i="28"/>
  <c r="C6360" i="28"/>
  <c r="D6360" i="28"/>
  <c r="E6360" i="28"/>
  <c r="F6360" i="28"/>
  <c r="C6361" i="28"/>
  <c r="D6361" i="28"/>
  <c r="E6361" i="28"/>
  <c r="F6361" i="28"/>
  <c r="C6362" i="28"/>
  <c r="D6362" i="28"/>
  <c r="E6362" i="28"/>
  <c r="F6362" i="28"/>
  <c r="C6363" i="28"/>
  <c r="D6363" i="28"/>
  <c r="E6363" i="28"/>
  <c r="F6363" i="28"/>
  <c r="C6364" i="28"/>
  <c r="D6364" i="28"/>
  <c r="E6364" i="28"/>
  <c r="F6364" i="28"/>
  <c r="C6365" i="28"/>
  <c r="D6365" i="28"/>
  <c r="E6365" i="28"/>
  <c r="F6365" i="28"/>
  <c r="C6366" i="28"/>
  <c r="D6366" i="28"/>
  <c r="E6366" i="28"/>
  <c r="F6366" i="28"/>
  <c r="C6367" i="28"/>
  <c r="D6367" i="28"/>
  <c r="E6367" i="28"/>
  <c r="F6367" i="28"/>
  <c r="C6368" i="28"/>
  <c r="D6368" i="28"/>
  <c r="E6368" i="28"/>
  <c r="F6368" i="28"/>
  <c r="G6368" i="28" s="1"/>
  <c r="C6369" i="28"/>
  <c r="D6369" i="28"/>
  <c r="E6369" i="28"/>
  <c r="F6369" i="28"/>
  <c r="C6370" i="28"/>
  <c r="D6370" i="28"/>
  <c r="E6370" i="28"/>
  <c r="F6370" i="28"/>
  <c r="C6371" i="28"/>
  <c r="D6371" i="28"/>
  <c r="E6371" i="28"/>
  <c r="F6371" i="28"/>
  <c r="C6372" i="28"/>
  <c r="D6372" i="28"/>
  <c r="E6372" i="28"/>
  <c r="F6372" i="28"/>
  <c r="C6373" i="28"/>
  <c r="D6373" i="28"/>
  <c r="E6373" i="28"/>
  <c r="F6373" i="28"/>
  <c r="C6374" i="28"/>
  <c r="D6374" i="28"/>
  <c r="E6374" i="28"/>
  <c r="F6374" i="28"/>
  <c r="C6375" i="28"/>
  <c r="D6375" i="28"/>
  <c r="E6375" i="28"/>
  <c r="F6375" i="28"/>
  <c r="C6376" i="28"/>
  <c r="D6376" i="28"/>
  <c r="E6376" i="28"/>
  <c r="F6376" i="28"/>
  <c r="C6377" i="28"/>
  <c r="D6377" i="28"/>
  <c r="E6377" i="28"/>
  <c r="F6377" i="28"/>
  <c r="C6378" i="28"/>
  <c r="D6378" i="28"/>
  <c r="E6378" i="28"/>
  <c r="F6378" i="28"/>
  <c r="C6379" i="28"/>
  <c r="D6379" i="28"/>
  <c r="E6379" i="28"/>
  <c r="F6379" i="28"/>
  <c r="C6380" i="28"/>
  <c r="D6380" i="28"/>
  <c r="E6380" i="28"/>
  <c r="F6380" i="28"/>
  <c r="C6381" i="28"/>
  <c r="D6381" i="28"/>
  <c r="E6381" i="28"/>
  <c r="F6381" i="28"/>
  <c r="C6382" i="28"/>
  <c r="D6382" i="28"/>
  <c r="E6382" i="28"/>
  <c r="F6382" i="28"/>
  <c r="C6383" i="28"/>
  <c r="D6383" i="28"/>
  <c r="E6383" i="28"/>
  <c r="F6383" i="28"/>
  <c r="C6384" i="28"/>
  <c r="D6384" i="28"/>
  <c r="E6384" i="28"/>
  <c r="F6384" i="28"/>
  <c r="C6385" i="28"/>
  <c r="D6385" i="28"/>
  <c r="E6385" i="28"/>
  <c r="F6385" i="28"/>
  <c r="C6386" i="28"/>
  <c r="D6386" i="28"/>
  <c r="E6386" i="28"/>
  <c r="F6386" i="28"/>
  <c r="C6387" i="28"/>
  <c r="D6387" i="28"/>
  <c r="E6387" i="28"/>
  <c r="F6387" i="28"/>
  <c r="C6388" i="28"/>
  <c r="D6388" i="28"/>
  <c r="E6388" i="28"/>
  <c r="F6388" i="28"/>
  <c r="C6389" i="28"/>
  <c r="D6389" i="28"/>
  <c r="E6389" i="28"/>
  <c r="F6389" i="28"/>
  <c r="C6390" i="28"/>
  <c r="D6390" i="28"/>
  <c r="E6390" i="28"/>
  <c r="F6390" i="28"/>
  <c r="C6391" i="28"/>
  <c r="D6391" i="28"/>
  <c r="E6391" i="28"/>
  <c r="F6391" i="28"/>
  <c r="C6392" i="28"/>
  <c r="D6392" i="28"/>
  <c r="E6392" i="28"/>
  <c r="F6392" i="28"/>
  <c r="C6393" i="28"/>
  <c r="D6393" i="28"/>
  <c r="E6393" i="28"/>
  <c r="F6393" i="28"/>
  <c r="C6394" i="28"/>
  <c r="D6394" i="28"/>
  <c r="E6394" i="28"/>
  <c r="F6394" i="28"/>
  <c r="C6395" i="28"/>
  <c r="D6395" i="28"/>
  <c r="E6395" i="28"/>
  <c r="F6395" i="28"/>
  <c r="C6396" i="28"/>
  <c r="D6396" i="28"/>
  <c r="E6396" i="28"/>
  <c r="F6396" i="28"/>
  <c r="C6397" i="28"/>
  <c r="D6397" i="28"/>
  <c r="E6397" i="28"/>
  <c r="F6397" i="28"/>
  <c r="C6398" i="28"/>
  <c r="D6398" i="28"/>
  <c r="E6398" i="28"/>
  <c r="F6398" i="28"/>
  <c r="C6399" i="28"/>
  <c r="D6399" i="28"/>
  <c r="E6399" i="28"/>
  <c r="F6399" i="28"/>
  <c r="C6400" i="28"/>
  <c r="D6400" i="28"/>
  <c r="E6400" i="28"/>
  <c r="F6400" i="28"/>
  <c r="C6401" i="28"/>
  <c r="D6401" i="28"/>
  <c r="E6401" i="28"/>
  <c r="F6401" i="28"/>
  <c r="C6402" i="28"/>
  <c r="D6402" i="28"/>
  <c r="E6402" i="28"/>
  <c r="F6402" i="28"/>
  <c r="C6403" i="28"/>
  <c r="D6403" i="28"/>
  <c r="E6403" i="28"/>
  <c r="F6403" i="28"/>
  <c r="C6404" i="28"/>
  <c r="D6404" i="28"/>
  <c r="E6404" i="28"/>
  <c r="F6404" i="28"/>
  <c r="C6405" i="28"/>
  <c r="D6405" i="28"/>
  <c r="E6405" i="28"/>
  <c r="F6405" i="28"/>
  <c r="C6406" i="28"/>
  <c r="D6406" i="28"/>
  <c r="E6406" i="28"/>
  <c r="F6406" i="28"/>
  <c r="C6407" i="28"/>
  <c r="D6407" i="28"/>
  <c r="E6407" i="28"/>
  <c r="F6407" i="28"/>
  <c r="C6408" i="28"/>
  <c r="D6408" i="28"/>
  <c r="E6408" i="28"/>
  <c r="F6408" i="28"/>
  <c r="C6409" i="28"/>
  <c r="D6409" i="28"/>
  <c r="E6409" i="28"/>
  <c r="F6409" i="28"/>
  <c r="C6410" i="28"/>
  <c r="D6410" i="28"/>
  <c r="E6410" i="28"/>
  <c r="F6410" i="28"/>
  <c r="C6411" i="28"/>
  <c r="D6411" i="28"/>
  <c r="E6411" i="28"/>
  <c r="F6411" i="28"/>
  <c r="C6412" i="28"/>
  <c r="D6412" i="28"/>
  <c r="E6412" i="28"/>
  <c r="F6412" i="28"/>
  <c r="C6413" i="28"/>
  <c r="D6413" i="28"/>
  <c r="E6413" i="28"/>
  <c r="F6413" i="28"/>
  <c r="C6414" i="28"/>
  <c r="D6414" i="28"/>
  <c r="E6414" i="28"/>
  <c r="F6414" i="28"/>
  <c r="C6415" i="28"/>
  <c r="D6415" i="28"/>
  <c r="E6415" i="28"/>
  <c r="F6415" i="28"/>
  <c r="C6416" i="28"/>
  <c r="D6416" i="28"/>
  <c r="E6416" i="28"/>
  <c r="F6416" i="28"/>
  <c r="C6417" i="28"/>
  <c r="D6417" i="28"/>
  <c r="E6417" i="28"/>
  <c r="F6417" i="28"/>
  <c r="C6418" i="28"/>
  <c r="D6418" i="28"/>
  <c r="E6418" i="28"/>
  <c r="F6418" i="28"/>
  <c r="C6419" i="28"/>
  <c r="D6419" i="28"/>
  <c r="E6419" i="28"/>
  <c r="F6419" i="28"/>
  <c r="C6420" i="28"/>
  <c r="D6420" i="28"/>
  <c r="E6420" i="28"/>
  <c r="F6420" i="28"/>
  <c r="C6421" i="28"/>
  <c r="D6421" i="28"/>
  <c r="E6421" i="28"/>
  <c r="F6421" i="28"/>
  <c r="G6421" i="28" s="1"/>
  <c r="C6422" i="28"/>
  <c r="D6422" i="28"/>
  <c r="E6422" i="28"/>
  <c r="F6422" i="28"/>
  <c r="G6422" i="28" s="1"/>
  <c r="C6423" i="28"/>
  <c r="D6423" i="28"/>
  <c r="E6423" i="28"/>
  <c r="F6423" i="28"/>
  <c r="C6424" i="28"/>
  <c r="D6424" i="28"/>
  <c r="E6424" i="28"/>
  <c r="F6424" i="28"/>
  <c r="C6425" i="28"/>
  <c r="D6425" i="28"/>
  <c r="E6425" i="28"/>
  <c r="F6425" i="28"/>
  <c r="C6426" i="28"/>
  <c r="D6426" i="28"/>
  <c r="E6426" i="28"/>
  <c r="F6426" i="28"/>
  <c r="C6427" i="28"/>
  <c r="D6427" i="28"/>
  <c r="E6427" i="28"/>
  <c r="F6427" i="28"/>
  <c r="G6427" i="28" s="1"/>
  <c r="C6428" i="28"/>
  <c r="D6428" i="28"/>
  <c r="E6428" i="28"/>
  <c r="F6428" i="28"/>
  <c r="C6429" i="28"/>
  <c r="D6429" i="28"/>
  <c r="E6429" i="28"/>
  <c r="F6429" i="28"/>
  <c r="C6430" i="28"/>
  <c r="D6430" i="28"/>
  <c r="E6430" i="28"/>
  <c r="F6430" i="28"/>
  <c r="C6431" i="28"/>
  <c r="D6431" i="28"/>
  <c r="E6431" i="28"/>
  <c r="F6431" i="28"/>
  <c r="C6432" i="28"/>
  <c r="D6432" i="28"/>
  <c r="E6432" i="28"/>
  <c r="F6432" i="28"/>
  <c r="C6433" i="28"/>
  <c r="D6433" i="28"/>
  <c r="E6433" i="28"/>
  <c r="F6433" i="28"/>
  <c r="C6434" i="28"/>
  <c r="D6434" i="28"/>
  <c r="E6434" i="28"/>
  <c r="F6434" i="28"/>
  <c r="G6434" i="28" s="1"/>
  <c r="C6435" i="28"/>
  <c r="D6435" i="28"/>
  <c r="E6435" i="28"/>
  <c r="F6435" i="28"/>
  <c r="C6436" i="28"/>
  <c r="D6436" i="28"/>
  <c r="E6436" i="28"/>
  <c r="F6436" i="28"/>
  <c r="C6437" i="28"/>
  <c r="D6437" i="28"/>
  <c r="E6437" i="28"/>
  <c r="F6437" i="28"/>
  <c r="C6438" i="28"/>
  <c r="D6438" i="28"/>
  <c r="E6438" i="28"/>
  <c r="F6438" i="28"/>
  <c r="C6439" i="28"/>
  <c r="D6439" i="28"/>
  <c r="E6439" i="28"/>
  <c r="F6439" i="28"/>
  <c r="C6440" i="28"/>
  <c r="D6440" i="28"/>
  <c r="E6440" i="28"/>
  <c r="F6440" i="28"/>
  <c r="G6440" i="28" s="1"/>
  <c r="C6441" i="28"/>
  <c r="D6441" i="28"/>
  <c r="E6441" i="28"/>
  <c r="F6441" i="28"/>
  <c r="C6442" i="28"/>
  <c r="D6442" i="28"/>
  <c r="E6442" i="28"/>
  <c r="F6442" i="28"/>
  <c r="C6443" i="28"/>
  <c r="D6443" i="28"/>
  <c r="E6443" i="28"/>
  <c r="F6443" i="28"/>
  <c r="C6444" i="28"/>
  <c r="D6444" i="28"/>
  <c r="E6444" i="28"/>
  <c r="F6444" i="28"/>
  <c r="C6445" i="28"/>
  <c r="D6445" i="28"/>
  <c r="E6445" i="28"/>
  <c r="F6445" i="28"/>
  <c r="C6446" i="28"/>
  <c r="D6446" i="28"/>
  <c r="E6446" i="28"/>
  <c r="F6446" i="28"/>
  <c r="C6447" i="28"/>
  <c r="D6447" i="28"/>
  <c r="E6447" i="28"/>
  <c r="F6447" i="28"/>
  <c r="C6448" i="28"/>
  <c r="D6448" i="28"/>
  <c r="E6448" i="28"/>
  <c r="F6448" i="28"/>
  <c r="C6449" i="28"/>
  <c r="D6449" i="28"/>
  <c r="E6449" i="28"/>
  <c r="F6449" i="28"/>
  <c r="C6450" i="28"/>
  <c r="D6450" i="28"/>
  <c r="E6450" i="28"/>
  <c r="F6450" i="28"/>
  <c r="C6451" i="28"/>
  <c r="D6451" i="28"/>
  <c r="E6451" i="28"/>
  <c r="F6451" i="28"/>
  <c r="C6452" i="28"/>
  <c r="D6452" i="28"/>
  <c r="E6452" i="28"/>
  <c r="F6452" i="28"/>
  <c r="C6453" i="28"/>
  <c r="D6453" i="28"/>
  <c r="E6453" i="28"/>
  <c r="F6453" i="28"/>
  <c r="C6454" i="28"/>
  <c r="D6454" i="28"/>
  <c r="E6454" i="28"/>
  <c r="F6454" i="28"/>
  <c r="C6455" i="28"/>
  <c r="D6455" i="28"/>
  <c r="E6455" i="28"/>
  <c r="F6455" i="28"/>
  <c r="C6456" i="28"/>
  <c r="D6456" i="28"/>
  <c r="E6456" i="28"/>
  <c r="F6456" i="28"/>
  <c r="C6457" i="28"/>
  <c r="D6457" i="28"/>
  <c r="E6457" i="28"/>
  <c r="F6457" i="28"/>
  <c r="C6458" i="28"/>
  <c r="D6458" i="28"/>
  <c r="E6458" i="28"/>
  <c r="F6458" i="28"/>
  <c r="C6459" i="28"/>
  <c r="D6459" i="28"/>
  <c r="E6459" i="28"/>
  <c r="F6459" i="28"/>
  <c r="C6460" i="28"/>
  <c r="D6460" i="28"/>
  <c r="E6460" i="28"/>
  <c r="F6460" i="28"/>
  <c r="C6461" i="28"/>
  <c r="D6461" i="28"/>
  <c r="E6461" i="28"/>
  <c r="F6461" i="28"/>
  <c r="C6462" i="28"/>
  <c r="D6462" i="28"/>
  <c r="E6462" i="28"/>
  <c r="F6462" i="28"/>
  <c r="C6463" i="28"/>
  <c r="D6463" i="28"/>
  <c r="E6463" i="28"/>
  <c r="F6463" i="28"/>
  <c r="C6464" i="28"/>
  <c r="D6464" i="28"/>
  <c r="E6464" i="28"/>
  <c r="F6464" i="28"/>
  <c r="C6465" i="28"/>
  <c r="D6465" i="28"/>
  <c r="E6465" i="28"/>
  <c r="F6465" i="28"/>
  <c r="C6466" i="28"/>
  <c r="D6466" i="28"/>
  <c r="E6466" i="28"/>
  <c r="F6466" i="28"/>
  <c r="C6467" i="28"/>
  <c r="D6467" i="28"/>
  <c r="E6467" i="28"/>
  <c r="F6467" i="28"/>
  <c r="C6468" i="28"/>
  <c r="D6468" i="28"/>
  <c r="E6468" i="28"/>
  <c r="F6468" i="28"/>
  <c r="C6469" i="28"/>
  <c r="D6469" i="28"/>
  <c r="E6469" i="28"/>
  <c r="F6469" i="28"/>
  <c r="C6470" i="28"/>
  <c r="D6470" i="28"/>
  <c r="E6470" i="28"/>
  <c r="F6470" i="28"/>
  <c r="C6471" i="28"/>
  <c r="D6471" i="28"/>
  <c r="E6471" i="28"/>
  <c r="F6471" i="28"/>
  <c r="C6472" i="28"/>
  <c r="D6472" i="28"/>
  <c r="E6472" i="28"/>
  <c r="F6472" i="28"/>
  <c r="C6473" i="28"/>
  <c r="D6473" i="28"/>
  <c r="E6473" i="28"/>
  <c r="F6473" i="28"/>
  <c r="C6474" i="28"/>
  <c r="D6474" i="28"/>
  <c r="E6474" i="28"/>
  <c r="F6474" i="28"/>
  <c r="C6475" i="28"/>
  <c r="D6475" i="28"/>
  <c r="E6475" i="28"/>
  <c r="F6475" i="28"/>
  <c r="C6476" i="28"/>
  <c r="D6476" i="28"/>
  <c r="E6476" i="28"/>
  <c r="F6476" i="28"/>
  <c r="C6477" i="28"/>
  <c r="D6477" i="28"/>
  <c r="E6477" i="28"/>
  <c r="F6477" i="28"/>
  <c r="C6478" i="28"/>
  <c r="D6478" i="28"/>
  <c r="E6478" i="28"/>
  <c r="F6478" i="28"/>
  <c r="C6479" i="28"/>
  <c r="D6479" i="28"/>
  <c r="E6479" i="28"/>
  <c r="F6479" i="28"/>
  <c r="C6480" i="28"/>
  <c r="D6480" i="28"/>
  <c r="E6480" i="28"/>
  <c r="F6480" i="28"/>
  <c r="C6481" i="28"/>
  <c r="D6481" i="28"/>
  <c r="E6481" i="28"/>
  <c r="F6481" i="28"/>
  <c r="C6482" i="28"/>
  <c r="D6482" i="28"/>
  <c r="E6482" i="28"/>
  <c r="F6482" i="28"/>
  <c r="C6483" i="28"/>
  <c r="D6483" i="28"/>
  <c r="E6483" i="28"/>
  <c r="F6483" i="28"/>
  <c r="G6483" i="28" s="1"/>
  <c r="C6484" i="28"/>
  <c r="D6484" i="28"/>
  <c r="E6484" i="28"/>
  <c r="F6484" i="28"/>
  <c r="C6485" i="28"/>
  <c r="D6485" i="28"/>
  <c r="E6485" i="28"/>
  <c r="F6485" i="28"/>
  <c r="C6486" i="28"/>
  <c r="D6486" i="28"/>
  <c r="E6486" i="28"/>
  <c r="F6486" i="28"/>
  <c r="G6486" i="28" s="1"/>
  <c r="C6487" i="28"/>
  <c r="D6487" i="28"/>
  <c r="E6487" i="28"/>
  <c r="F6487" i="28"/>
  <c r="C6488" i="28"/>
  <c r="D6488" i="28"/>
  <c r="E6488" i="28"/>
  <c r="F6488" i="28"/>
  <c r="C6489" i="28"/>
  <c r="D6489" i="28"/>
  <c r="E6489" i="28"/>
  <c r="F6489" i="28"/>
  <c r="C6490" i="28"/>
  <c r="D6490" i="28"/>
  <c r="E6490" i="28"/>
  <c r="F6490" i="28"/>
  <c r="C6491" i="28"/>
  <c r="D6491" i="28"/>
  <c r="E6491" i="28"/>
  <c r="F6491" i="28"/>
  <c r="C6492" i="28"/>
  <c r="D6492" i="28"/>
  <c r="E6492" i="28"/>
  <c r="F6492" i="28"/>
  <c r="C6493" i="28"/>
  <c r="D6493" i="28"/>
  <c r="E6493" i="28"/>
  <c r="F6493" i="28"/>
  <c r="C6494" i="28"/>
  <c r="D6494" i="28"/>
  <c r="E6494" i="28"/>
  <c r="F6494" i="28"/>
  <c r="G6494" i="28" s="1"/>
  <c r="C6495" i="28"/>
  <c r="D6495" i="28"/>
  <c r="E6495" i="28"/>
  <c r="F6495" i="28"/>
  <c r="C6496" i="28"/>
  <c r="D6496" i="28"/>
  <c r="E6496" i="28"/>
  <c r="F6496" i="28"/>
  <c r="C6497" i="28"/>
  <c r="D6497" i="28"/>
  <c r="E6497" i="28"/>
  <c r="F6497" i="28"/>
  <c r="C6498" i="28"/>
  <c r="D6498" i="28"/>
  <c r="E6498" i="28"/>
  <c r="F6498" i="28"/>
  <c r="C6499" i="28"/>
  <c r="D6499" i="28"/>
  <c r="E6499" i="28"/>
  <c r="F6499" i="28"/>
  <c r="C6500" i="28"/>
  <c r="D6500" i="28"/>
  <c r="E6500" i="28"/>
  <c r="F6500" i="28"/>
  <c r="C6501" i="28"/>
  <c r="D6501" i="28"/>
  <c r="E6501" i="28"/>
  <c r="F6501" i="28"/>
  <c r="C6502" i="28"/>
  <c r="D6502" i="28"/>
  <c r="E6502" i="28"/>
  <c r="F6502" i="28"/>
  <c r="C6503" i="28"/>
  <c r="D6503" i="28"/>
  <c r="E6503" i="28"/>
  <c r="F6503" i="28"/>
  <c r="C6504" i="28"/>
  <c r="D6504" i="28"/>
  <c r="E6504" i="28"/>
  <c r="F6504" i="28"/>
  <c r="G6504" i="28" s="1"/>
  <c r="C6505" i="28"/>
  <c r="D6505" i="28"/>
  <c r="E6505" i="28"/>
  <c r="F6505" i="28"/>
  <c r="C6506" i="28"/>
  <c r="D6506" i="28"/>
  <c r="E6506" i="28"/>
  <c r="F6506" i="28"/>
  <c r="C6507" i="28"/>
  <c r="D6507" i="28"/>
  <c r="E6507" i="28"/>
  <c r="F6507" i="28"/>
  <c r="C6508" i="28"/>
  <c r="D6508" i="28"/>
  <c r="E6508" i="28"/>
  <c r="F6508" i="28"/>
  <c r="C6509" i="28"/>
  <c r="D6509" i="28"/>
  <c r="E6509" i="28"/>
  <c r="F6509" i="28"/>
  <c r="C6510" i="28"/>
  <c r="D6510" i="28"/>
  <c r="E6510" i="28"/>
  <c r="F6510" i="28"/>
  <c r="C6511" i="28"/>
  <c r="D6511" i="28"/>
  <c r="E6511" i="28"/>
  <c r="F6511" i="28"/>
  <c r="C6512" i="28"/>
  <c r="D6512" i="28"/>
  <c r="E6512" i="28"/>
  <c r="F6512" i="28"/>
  <c r="C6513" i="28"/>
  <c r="D6513" i="28"/>
  <c r="E6513" i="28"/>
  <c r="F6513" i="28"/>
  <c r="G6513" i="28" s="1"/>
  <c r="C6514" i="28"/>
  <c r="D6514" i="28"/>
  <c r="E6514" i="28"/>
  <c r="F6514" i="28"/>
  <c r="C6515" i="28"/>
  <c r="D6515" i="28"/>
  <c r="E6515" i="28"/>
  <c r="F6515" i="28"/>
  <c r="C6516" i="28"/>
  <c r="D6516" i="28"/>
  <c r="E6516" i="28"/>
  <c r="F6516" i="28"/>
  <c r="C6517" i="28"/>
  <c r="D6517" i="28"/>
  <c r="E6517" i="28"/>
  <c r="F6517" i="28"/>
  <c r="C6518" i="28"/>
  <c r="D6518" i="28"/>
  <c r="E6518" i="28"/>
  <c r="F6518" i="28"/>
  <c r="C6519" i="28"/>
  <c r="D6519" i="28"/>
  <c r="E6519" i="28"/>
  <c r="F6519" i="28"/>
  <c r="C6520" i="28"/>
  <c r="D6520" i="28"/>
  <c r="E6520" i="28"/>
  <c r="F6520" i="28"/>
  <c r="G6520" i="28" s="1"/>
  <c r="C6521" i="28"/>
  <c r="D6521" i="28"/>
  <c r="E6521" i="28"/>
  <c r="F6521" i="28"/>
  <c r="C6522" i="28"/>
  <c r="D6522" i="28"/>
  <c r="E6522" i="28"/>
  <c r="F6522" i="28"/>
  <c r="C6523" i="28"/>
  <c r="D6523" i="28"/>
  <c r="E6523" i="28"/>
  <c r="F6523" i="28"/>
  <c r="C6524" i="28"/>
  <c r="D6524" i="28"/>
  <c r="E6524" i="28"/>
  <c r="F6524" i="28"/>
  <c r="G6524" i="28" s="1"/>
  <c r="C6525" i="28"/>
  <c r="D6525" i="28"/>
  <c r="E6525" i="28"/>
  <c r="F6525" i="28"/>
  <c r="C6526" i="28"/>
  <c r="D6526" i="28"/>
  <c r="E6526" i="28"/>
  <c r="F6526" i="28"/>
  <c r="C6527" i="28"/>
  <c r="D6527" i="28"/>
  <c r="E6527" i="28"/>
  <c r="F6527" i="28"/>
  <c r="C6528" i="28"/>
  <c r="D6528" i="28"/>
  <c r="E6528" i="28"/>
  <c r="F6528" i="28"/>
  <c r="C6529" i="28"/>
  <c r="D6529" i="28"/>
  <c r="E6529" i="28"/>
  <c r="F6529" i="28"/>
  <c r="C6530" i="28"/>
  <c r="D6530" i="28"/>
  <c r="E6530" i="28"/>
  <c r="F6530" i="28"/>
  <c r="C6531" i="28"/>
  <c r="D6531" i="28"/>
  <c r="E6531" i="28"/>
  <c r="F6531" i="28"/>
  <c r="C6532" i="28"/>
  <c r="D6532" i="28"/>
  <c r="E6532" i="28"/>
  <c r="F6532" i="28"/>
  <c r="C6533" i="28"/>
  <c r="D6533" i="28"/>
  <c r="E6533" i="28"/>
  <c r="F6533" i="28"/>
  <c r="C6534" i="28"/>
  <c r="D6534" i="28"/>
  <c r="E6534" i="28"/>
  <c r="F6534" i="28"/>
  <c r="C6535" i="28"/>
  <c r="D6535" i="28"/>
  <c r="E6535" i="28"/>
  <c r="F6535" i="28"/>
  <c r="C6536" i="28"/>
  <c r="D6536" i="28"/>
  <c r="E6536" i="28"/>
  <c r="F6536" i="28"/>
  <c r="C6537" i="28"/>
  <c r="D6537" i="28"/>
  <c r="E6537" i="28"/>
  <c r="F6537" i="28"/>
  <c r="C6538" i="28"/>
  <c r="D6538" i="28"/>
  <c r="E6538" i="28"/>
  <c r="F6538" i="28"/>
  <c r="G6538" i="28" s="1"/>
  <c r="C6539" i="28"/>
  <c r="D6539" i="28"/>
  <c r="E6539" i="28"/>
  <c r="F6539" i="28"/>
  <c r="C6540" i="28"/>
  <c r="D6540" i="28"/>
  <c r="E6540" i="28"/>
  <c r="F6540" i="28"/>
  <c r="C6541" i="28"/>
  <c r="D6541" i="28"/>
  <c r="E6541" i="28"/>
  <c r="F6541" i="28"/>
  <c r="C6542" i="28"/>
  <c r="D6542" i="28"/>
  <c r="E6542" i="28"/>
  <c r="F6542" i="28"/>
  <c r="C6543" i="28"/>
  <c r="D6543" i="28"/>
  <c r="E6543" i="28"/>
  <c r="F6543" i="28"/>
  <c r="G6543" i="28" s="1"/>
  <c r="C6544" i="28"/>
  <c r="D6544" i="28"/>
  <c r="E6544" i="28"/>
  <c r="F6544" i="28"/>
  <c r="C6545" i="28"/>
  <c r="D6545" i="28"/>
  <c r="E6545" i="28"/>
  <c r="F6545" i="28"/>
  <c r="C6546" i="28"/>
  <c r="D6546" i="28"/>
  <c r="E6546" i="28"/>
  <c r="F6546" i="28"/>
  <c r="C6547" i="28"/>
  <c r="D6547" i="28"/>
  <c r="E6547" i="28"/>
  <c r="F6547" i="28"/>
  <c r="C6548" i="28"/>
  <c r="D6548" i="28"/>
  <c r="E6548" i="28"/>
  <c r="F6548" i="28"/>
  <c r="C6549" i="28"/>
  <c r="D6549" i="28"/>
  <c r="E6549" i="28"/>
  <c r="F6549" i="28"/>
  <c r="C6550" i="28"/>
  <c r="D6550" i="28"/>
  <c r="E6550" i="28"/>
  <c r="F6550" i="28"/>
  <c r="C6551" i="28"/>
  <c r="D6551" i="28"/>
  <c r="E6551" i="28"/>
  <c r="F6551" i="28"/>
  <c r="C6552" i="28"/>
  <c r="D6552" i="28"/>
  <c r="E6552" i="28"/>
  <c r="F6552" i="28"/>
  <c r="C6553" i="28"/>
  <c r="D6553" i="28"/>
  <c r="E6553" i="28"/>
  <c r="F6553" i="28"/>
  <c r="C6554" i="28"/>
  <c r="D6554" i="28"/>
  <c r="E6554" i="28"/>
  <c r="F6554" i="28"/>
  <c r="C6555" i="28"/>
  <c r="D6555" i="28"/>
  <c r="E6555" i="28"/>
  <c r="F6555" i="28"/>
  <c r="C6556" i="28"/>
  <c r="D6556" i="28"/>
  <c r="E6556" i="28"/>
  <c r="F6556" i="28"/>
  <c r="C6557" i="28"/>
  <c r="D6557" i="28"/>
  <c r="E6557" i="28"/>
  <c r="F6557" i="28"/>
  <c r="C6558" i="28"/>
  <c r="D6558" i="28"/>
  <c r="E6558" i="28"/>
  <c r="F6558" i="28"/>
  <c r="C6559" i="28"/>
  <c r="D6559" i="28"/>
  <c r="E6559" i="28"/>
  <c r="F6559" i="28"/>
  <c r="C6560" i="28"/>
  <c r="D6560" i="28"/>
  <c r="E6560" i="28"/>
  <c r="F6560" i="28"/>
  <c r="C6561" i="28"/>
  <c r="D6561" i="28"/>
  <c r="E6561" i="28"/>
  <c r="F6561" i="28"/>
  <c r="C6562" i="28"/>
  <c r="D6562" i="28"/>
  <c r="E6562" i="28"/>
  <c r="F6562" i="28"/>
  <c r="C6563" i="28"/>
  <c r="D6563" i="28"/>
  <c r="E6563" i="28"/>
  <c r="F6563" i="28"/>
  <c r="C6564" i="28"/>
  <c r="D6564" i="28"/>
  <c r="E6564" i="28"/>
  <c r="F6564" i="28"/>
  <c r="G6564" i="28" s="1"/>
  <c r="C6565" i="28"/>
  <c r="D6565" i="28"/>
  <c r="E6565" i="28"/>
  <c r="F6565" i="28"/>
  <c r="C6566" i="28"/>
  <c r="D6566" i="28"/>
  <c r="E6566" i="28"/>
  <c r="F6566" i="28"/>
  <c r="C6567" i="28"/>
  <c r="D6567" i="28"/>
  <c r="E6567" i="28"/>
  <c r="F6567" i="28"/>
  <c r="C6568" i="28"/>
  <c r="D6568" i="28"/>
  <c r="E6568" i="28"/>
  <c r="F6568" i="28"/>
  <c r="C6569" i="28"/>
  <c r="D6569" i="28"/>
  <c r="E6569" i="28"/>
  <c r="F6569" i="28"/>
  <c r="C6570" i="28"/>
  <c r="D6570" i="28"/>
  <c r="E6570" i="28"/>
  <c r="F6570" i="28"/>
  <c r="C6571" i="28"/>
  <c r="D6571" i="28"/>
  <c r="E6571" i="28"/>
  <c r="F6571" i="28"/>
  <c r="C6572" i="28"/>
  <c r="D6572" i="28"/>
  <c r="E6572" i="28"/>
  <c r="F6572" i="28"/>
  <c r="C6573" i="28"/>
  <c r="D6573" i="28"/>
  <c r="E6573" i="28"/>
  <c r="F6573" i="28"/>
  <c r="C6574" i="28"/>
  <c r="D6574" i="28"/>
  <c r="E6574" i="28"/>
  <c r="F6574" i="28"/>
  <c r="C6575" i="28"/>
  <c r="D6575" i="28"/>
  <c r="E6575" i="28"/>
  <c r="F6575" i="28"/>
  <c r="C6576" i="28"/>
  <c r="D6576" i="28"/>
  <c r="E6576" i="28"/>
  <c r="F6576" i="28"/>
  <c r="C6577" i="28"/>
  <c r="D6577" i="28"/>
  <c r="E6577" i="28"/>
  <c r="F6577" i="28"/>
  <c r="C6578" i="28"/>
  <c r="D6578" i="28"/>
  <c r="E6578" i="28"/>
  <c r="F6578" i="28"/>
  <c r="C6579" i="28"/>
  <c r="D6579" i="28"/>
  <c r="E6579" i="28"/>
  <c r="F6579" i="28"/>
  <c r="C6580" i="28"/>
  <c r="D6580" i="28"/>
  <c r="E6580" i="28"/>
  <c r="F6580" i="28"/>
  <c r="C6581" i="28"/>
  <c r="D6581" i="28"/>
  <c r="E6581" i="28"/>
  <c r="F6581" i="28"/>
  <c r="C6582" i="28"/>
  <c r="D6582" i="28"/>
  <c r="E6582" i="28"/>
  <c r="F6582" i="28"/>
  <c r="G6582" i="28" s="1"/>
  <c r="C6583" i="28"/>
  <c r="D6583" i="28"/>
  <c r="E6583" i="28"/>
  <c r="F6583" i="28"/>
  <c r="C6584" i="28"/>
  <c r="D6584" i="28"/>
  <c r="E6584" i="28"/>
  <c r="F6584" i="28"/>
  <c r="C6585" i="28"/>
  <c r="D6585" i="28"/>
  <c r="E6585" i="28"/>
  <c r="F6585" i="28"/>
  <c r="C6586" i="28"/>
  <c r="D6586" i="28"/>
  <c r="E6586" i="28"/>
  <c r="F6586" i="28"/>
  <c r="C6587" i="28"/>
  <c r="D6587" i="28"/>
  <c r="E6587" i="28"/>
  <c r="F6587" i="28"/>
  <c r="G6587" i="28" s="1"/>
  <c r="C6588" i="28"/>
  <c r="D6588" i="28"/>
  <c r="E6588" i="28"/>
  <c r="F6588" i="28"/>
  <c r="C6589" i="28"/>
  <c r="D6589" i="28"/>
  <c r="E6589" i="28"/>
  <c r="F6589" i="28"/>
  <c r="C6590" i="28"/>
  <c r="D6590" i="28"/>
  <c r="E6590" i="28"/>
  <c r="F6590" i="28"/>
  <c r="C6591" i="28"/>
  <c r="D6591" i="28"/>
  <c r="E6591" i="28"/>
  <c r="F6591" i="28"/>
  <c r="C6592" i="28"/>
  <c r="D6592" i="28"/>
  <c r="E6592" i="28"/>
  <c r="F6592" i="28"/>
  <c r="C6593" i="28"/>
  <c r="D6593" i="28"/>
  <c r="E6593" i="28"/>
  <c r="F6593" i="28"/>
  <c r="C6594" i="28"/>
  <c r="D6594" i="28"/>
  <c r="E6594" i="28"/>
  <c r="F6594" i="28"/>
  <c r="C6595" i="28"/>
  <c r="D6595" i="28"/>
  <c r="E6595" i="28"/>
  <c r="F6595" i="28"/>
  <c r="G6595" i="28" s="1"/>
  <c r="C6596" i="28"/>
  <c r="D6596" i="28"/>
  <c r="E6596" i="28"/>
  <c r="F6596" i="28"/>
  <c r="C6597" i="28"/>
  <c r="D6597" i="28"/>
  <c r="E6597" i="28"/>
  <c r="F6597" i="28"/>
  <c r="C6598" i="28"/>
  <c r="D6598" i="28"/>
  <c r="E6598" i="28"/>
  <c r="F6598" i="28"/>
  <c r="C6599" i="28"/>
  <c r="D6599" i="28"/>
  <c r="E6599" i="28"/>
  <c r="F6599" i="28"/>
  <c r="C6600" i="28"/>
  <c r="D6600" i="28"/>
  <c r="E6600" i="28"/>
  <c r="F6600" i="28"/>
  <c r="C6601" i="28"/>
  <c r="D6601" i="28"/>
  <c r="E6601" i="28"/>
  <c r="F6601" i="28"/>
  <c r="C6602" i="28"/>
  <c r="D6602" i="28"/>
  <c r="E6602" i="28"/>
  <c r="F6602" i="28"/>
  <c r="C6603" i="28"/>
  <c r="D6603" i="28"/>
  <c r="E6603" i="28"/>
  <c r="F6603" i="28"/>
  <c r="C6604" i="28"/>
  <c r="D6604" i="28"/>
  <c r="E6604" i="28"/>
  <c r="F6604" i="28"/>
  <c r="C6605" i="28"/>
  <c r="D6605" i="28"/>
  <c r="E6605" i="28"/>
  <c r="F6605" i="28"/>
  <c r="C6606" i="28"/>
  <c r="D6606" i="28"/>
  <c r="E6606" i="28"/>
  <c r="F6606" i="28"/>
  <c r="C6607" i="28"/>
  <c r="D6607" i="28"/>
  <c r="E6607" i="28"/>
  <c r="F6607" i="28"/>
  <c r="C6608" i="28"/>
  <c r="D6608" i="28"/>
  <c r="E6608" i="28"/>
  <c r="F6608" i="28"/>
  <c r="C6609" i="28"/>
  <c r="D6609" i="28"/>
  <c r="E6609" i="28"/>
  <c r="F6609" i="28"/>
  <c r="C6610" i="28"/>
  <c r="D6610" i="28"/>
  <c r="E6610" i="28"/>
  <c r="F6610" i="28"/>
  <c r="C6611" i="28"/>
  <c r="D6611" i="28"/>
  <c r="E6611" i="28"/>
  <c r="F6611" i="28"/>
  <c r="C6612" i="28"/>
  <c r="D6612" i="28"/>
  <c r="E6612" i="28"/>
  <c r="F6612" i="28"/>
  <c r="C6613" i="28"/>
  <c r="D6613" i="28"/>
  <c r="E6613" i="28"/>
  <c r="F6613" i="28"/>
  <c r="C6614" i="28"/>
  <c r="D6614" i="28"/>
  <c r="E6614" i="28"/>
  <c r="F6614" i="28"/>
  <c r="C6615" i="28"/>
  <c r="D6615" i="28"/>
  <c r="E6615" i="28"/>
  <c r="F6615" i="28"/>
  <c r="C6616" i="28"/>
  <c r="D6616" i="28"/>
  <c r="E6616" i="28"/>
  <c r="F6616" i="28"/>
  <c r="C6617" i="28"/>
  <c r="D6617" i="28"/>
  <c r="E6617" i="28"/>
  <c r="F6617" i="28"/>
  <c r="G6617" i="28" s="1"/>
  <c r="C6618" i="28"/>
  <c r="D6618" i="28"/>
  <c r="E6618" i="28"/>
  <c r="F6618" i="28"/>
  <c r="C6619" i="28"/>
  <c r="D6619" i="28"/>
  <c r="E6619" i="28"/>
  <c r="F6619" i="28"/>
  <c r="C6620" i="28"/>
  <c r="D6620" i="28"/>
  <c r="E6620" i="28"/>
  <c r="F6620" i="28"/>
  <c r="C6621" i="28"/>
  <c r="D6621" i="28"/>
  <c r="E6621" i="28"/>
  <c r="F6621" i="28"/>
  <c r="C6622" i="28"/>
  <c r="D6622" i="28"/>
  <c r="E6622" i="28"/>
  <c r="F6622" i="28"/>
  <c r="C6623" i="28"/>
  <c r="D6623" i="28"/>
  <c r="E6623" i="28"/>
  <c r="F6623" i="28"/>
  <c r="C6624" i="28"/>
  <c r="D6624" i="28"/>
  <c r="E6624" i="28"/>
  <c r="F6624" i="28"/>
  <c r="C6625" i="28"/>
  <c r="D6625" i="28"/>
  <c r="E6625" i="28"/>
  <c r="F6625" i="28"/>
  <c r="C6626" i="28"/>
  <c r="D6626" i="28"/>
  <c r="E6626" i="28"/>
  <c r="F6626" i="28"/>
  <c r="C6627" i="28"/>
  <c r="D6627" i="28"/>
  <c r="E6627" i="28"/>
  <c r="F6627" i="28"/>
  <c r="C6628" i="28"/>
  <c r="D6628" i="28"/>
  <c r="E6628" i="28"/>
  <c r="F6628" i="28"/>
  <c r="G6628" i="28" s="1"/>
  <c r="C6629" i="28"/>
  <c r="D6629" i="28"/>
  <c r="E6629" i="28"/>
  <c r="F6629" i="28"/>
  <c r="C6630" i="28"/>
  <c r="D6630" i="28"/>
  <c r="E6630" i="28"/>
  <c r="F6630" i="28"/>
  <c r="C6631" i="28"/>
  <c r="D6631" i="28"/>
  <c r="E6631" i="28"/>
  <c r="F6631" i="28"/>
  <c r="C6632" i="28"/>
  <c r="D6632" i="28"/>
  <c r="E6632" i="28"/>
  <c r="F6632" i="28"/>
  <c r="C6633" i="28"/>
  <c r="D6633" i="28"/>
  <c r="E6633" i="28"/>
  <c r="F6633" i="28"/>
  <c r="C6634" i="28"/>
  <c r="D6634" i="28"/>
  <c r="E6634" i="28"/>
  <c r="F6634" i="28"/>
  <c r="C6635" i="28"/>
  <c r="D6635" i="28"/>
  <c r="E6635" i="28"/>
  <c r="F6635" i="28"/>
  <c r="C6636" i="28"/>
  <c r="D6636" i="28"/>
  <c r="E6636" i="28"/>
  <c r="F6636" i="28"/>
  <c r="C6637" i="28"/>
  <c r="D6637" i="28"/>
  <c r="E6637" i="28"/>
  <c r="F6637" i="28"/>
  <c r="C6638" i="28"/>
  <c r="D6638" i="28"/>
  <c r="E6638" i="28"/>
  <c r="F6638" i="28"/>
  <c r="C6639" i="28"/>
  <c r="D6639" i="28"/>
  <c r="E6639" i="28"/>
  <c r="F6639" i="28"/>
  <c r="C6640" i="28"/>
  <c r="D6640" i="28"/>
  <c r="E6640" i="28"/>
  <c r="F6640" i="28"/>
  <c r="C6641" i="28"/>
  <c r="D6641" i="28"/>
  <c r="E6641" i="28"/>
  <c r="F6641" i="28"/>
  <c r="C6642" i="28"/>
  <c r="D6642" i="28"/>
  <c r="E6642" i="28"/>
  <c r="F6642" i="28"/>
  <c r="C6643" i="28"/>
  <c r="D6643" i="28"/>
  <c r="E6643" i="28"/>
  <c r="F6643" i="28"/>
  <c r="C6644" i="28"/>
  <c r="D6644" i="28"/>
  <c r="E6644" i="28"/>
  <c r="F6644" i="28"/>
  <c r="C6645" i="28"/>
  <c r="D6645" i="28"/>
  <c r="E6645" i="28"/>
  <c r="F6645" i="28"/>
  <c r="C6646" i="28"/>
  <c r="D6646" i="28"/>
  <c r="E6646" i="28"/>
  <c r="F6646" i="28"/>
  <c r="C6647" i="28"/>
  <c r="D6647" i="28"/>
  <c r="E6647" i="28"/>
  <c r="F6647" i="28"/>
  <c r="C6648" i="28"/>
  <c r="D6648" i="28"/>
  <c r="E6648" i="28"/>
  <c r="F6648" i="28"/>
  <c r="C6649" i="28"/>
  <c r="D6649" i="28"/>
  <c r="E6649" i="28"/>
  <c r="F6649" i="28"/>
  <c r="G6649" i="28" s="1"/>
  <c r="C6650" i="28"/>
  <c r="D6650" i="28"/>
  <c r="E6650" i="28"/>
  <c r="F6650" i="28"/>
  <c r="C6651" i="28"/>
  <c r="D6651" i="28"/>
  <c r="E6651" i="28"/>
  <c r="F6651" i="28"/>
  <c r="C6652" i="28"/>
  <c r="D6652" i="28"/>
  <c r="E6652" i="28"/>
  <c r="F6652" i="28"/>
  <c r="C6653" i="28"/>
  <c r="D6653" i="28"/>
  <c r="E6653" i="28"/>
  <c r="F6653" i="28"/>
  <c r="C6654" i="28"/>
  <c r="D6654" i="28"/>
  <c r="E6654" i="28"/>
  <c r="F6654" i="28"/>
  <c r="C6655" i="28"/>
  <c r="D6655" i="28"/>
  <c r="E6655" i="28"/>
  <c r="F6655" i="28"/>
  <c r="C6656" i="28"/>
  <c r="D6656" i="28"/>
  <c r="E6656" i="28"/>
  <c r="F6656" i="28"/>
  <c r="C6657" i="28"/>
  <c r="D6657" i="28"/>
  <c r="E6657" i="28"/>
  <c r="F6657" i="28"/>
  <c r="C6658" i="28"/>
  <c r="D6658" i="28"/>
  <c r="E6658" i="28"/>
  <c r="F6658" i="28"/>
  <c r="C6659" i="28"/>
  <c r="D6659" i="28"/>
  <c r="E6659" i="28"/>
  <c r="F6659" i="28"/>
  <c r="C6660" i="28"/>
  <c r="D6660" i="28"/>
  <c r="E6660" i="28"/>
  <c r="F6660" i="28"/>
  <c r="C6661" i="28"/>
  <c r="D6661" i="28"/>
  <c r="E6661" i="28"/>
  <c r="F6661" i="28"/>
  <c r="C6662" i="28"/>
  <c r="D6662" i="28"/>
  <c r="E6662" i="28"/>
  <c r="F6662" i="28"/>
  <c r="C6663" i="28"/>
  <c r="D6663" i="28"/>
  <c r="E6663" i="28"/>
  <c r="F6663" i="28"/>
  <c r="C6664" i="28"/>
  <c r="D6664" i="28"/>
  <c r="E6664" i="28"/>
  <c r="F6664" i="28"/>
  <c r="C6665" i="28"/>
  <c r="D6665" i="28"/>
  <c r="E6665" i="28"/>
  <c r="F6665" i="28"/>
  <c r="G6665" i="28" s="1"/>
  <c r="C6666" i="28"/>
  <c r="D6666" i="28"/>
  <c r="E6666" i="28"/>
  <c r="F6666" i="28"/>
  <c r="C6667" i="28"/>
  <c r="D6667" i="28"/>
  <c r="E6667" i="28"/>
  <c r="F6667" i="28"/>
  <c r="C6668" i="28"/>
  <c r="D6668" i="28"/>
  <c r="E6668" i="28"/>
  <c r="F6668" i="28"/>
  <c r="C6669" i="28"/>
  <c r="D6669" i="28"/>
  <c r="E6669" i="28"/>
  <c r="F6669" i="28"/>
  <c r="C6670" i="28"/>
  <c r="D6670" i="28"/>
  <c r="E6670" i="28"/>
  <c r="F6670" i="28"/>
  <c r="C6671" i="28"/>
  <c r="D6671" i="28"/>
  <c r="E6671" i="28"/>
  <c r="F6671" i="28"/>
  <c r="C6672" i="28"/>
  <c r="D6672" i="28"/>
  <c r="E6672" i="28"/>
  <c r="F6672" i="28"/>
  <c r="C6673" i="28"/>
  <c r="D6673" i="28"/>
  <c r="E6673" i="28"/>
  <c r="F6673" i="28"/>
  <c r="C6674" i="28"/>
  <c r="D6674" i="28"/>
  <c r="E6674" i="28"/>
  <c r="F6674" i="28"/>
  <c r="C6675" i="28"/>
  <c r="D6675" i="28"/>
  <c r="E6675" i="28"/>
  <c r="F6675" i="28"/>
  <c r="C6676" i="28"/>
  <c r="D6676" i="28"/>
  <c r="E6676" i="28"/>
  <c r="F6676" i="28"/>
  <c r="C6677" i="28"/>
  <c r="D6677" i="28"/>
  <c r="E6677" i="28"/>
  <c r="F6677" i="28"/>
  <c r="C6678" i="28"/>
  <c r="D6678" i="28"/>
  <c r="E6678" i="28"/>
  <c r="F6678" i="28"/>
  <c r="C6679" i="28"/>
  <c r="D6679" i="28"/>
  <c r="E6679" i="28"/>
  <c r="F6679" i="28"/>
  <c r="C6680" i="28"/>
  <c r="D6680" i="28"/>
  <c r="E6680" i="28"/>
  <c r="F6680" i="28"/>
  <c r="C6681" i="28"/>
  <c r="D6681" i="28"/>
  <c r="E6681" i="28"/>
  <c r="F6681" i="28"/>
  <c r="C6682" i="28"/>
  <c r="D6682" i="28"/>
  <c r="E6682" i="28"/>
  <c r="F6682" i="28"/>
  <c r="C6683" i="28"/>
  <c r="D6683" i="28"/>
  <c r="E6683" i="28"/>
  <c r="F6683" i="28"/>
  <c r="C6684" i="28"/>
  <c r="D6684" i="28"/>
  <c r="E6684" i="28"/>
  <c r="F6684" i="28"/>
  <c r="C6685" i="28"/>
  <c r="D6685" i="28"/>
  <c r="E6685" i="28"/>
  <c r="F6685" i="28"/>
  <c r="C6686" i="28"/>
  <c r="D6686" i="28"/>
  <c r="E6686" i="28"/>
  <c r="F6686" i="28"/>
  <c r="C6687" i="28"/>
  <c r="D6687" i="28"/>
  <c r="E6687" i="28"/>
  <c r="F6687" i="28"/>
  <c r="C6688" i="28"/>
  <c r="D6688" i="28"/>
  <c r="E6688" i="28"/>
  <c r="F6688" i="28"/>
  <c r="C6689" i="28"/>
  <c r="D6689" i="28"/>
  <c r="E6689" i="28"/>
  <c r="F6689" i="28"/>
  <c r="C6690" i="28"/>
  <c r="D6690" i="28"/>
  <c r="E6690" i="28"/>
  <c r="F6690" i="28"/>
  <c r="C6691" i="28"/>
  <c r="D6691" i="28"/>
  <c r="E6691" i="28"/>
  <c r="F6691" i="28"/>
  <c r="G6691" i="28" s="1"/>
  <c r="C6692" i="28"/>
  <c r="D6692" i="28"/>
  <c r="E6692" i="28"/>
  <c r="F6692" i="28"/>
  <c r="C6693" i="28"/>
  <c r="D6693" i="28"/>
  <c r="E6693" i="28"/>
  <c r="F6693" i="28"/>
  <c r="C6694" i="28"/>
  <c r="D6694" i="28"/>
  <c r="E6694" i="28"/>
  <c r="F6694" i="28"/>
  <c r="C6695" i="28"/>
  <c r="D6695" i="28"/>
  <c r="E6695" i="28"/>
  <c r="F6695" i="28"/>
  <c r="C6696" i="28"/>
  <c r="D6696" i="28"/>
  <c r="E6696" i="28"/>
  <c r="F6696" i="28"/>
  <c r="C6697" i="28"/>
  <c r="D6697" i="28"/>
  <c r="E6697" i="28"/>
  <c r="F6697" i="28"/>
  <c r="C6698" i="28"/>
  <c r="D6698" i="28"/>
  <c r="E6698" i="28"/>
  <c r="F6698" i="28"/>
  <c r="C6699" i="28"/>
  <c r="D6699" i="28"/>
  <c r="E6699" i="28"/>
  <c r="F6699" i="28"/>
  <c r="C6700" i="28"/>
  <c r="D6700" i="28"/>
  <c r="E6700" i="28"/>
  <c r="F6700" i="28"/>
  <c r="C6701" i="28"/>
  <c r="D6701" i="28"/>
  <c r="E6701" i="28"/>
  <c r="F6701" i="28"/>
  <c r="G6701" i="28" s="1"/>
  <c r="C6702" i="28"/>
  <c r="D6702" i="28"/>
  <c r="E6702" i="28"/>
  <c r="F6702" i="28"/>
  <c r="C6703" i="28"/>
  <c r="D6703" i="28"/>
  <c r="E6703" i="28"/>
  <c r="F6703" i="28"/>
  <c r="C6704" i="28"/>
  <c r="D6704" i="28"/>
  <c r="E6704" i="28"/>
  <c r="F6704" i="28"/>
  <c r="C6705" i="28"/>
  <c r="D6705" i="28"/>
  <c r="E6705" i="28"/>
  <c r="F6705" i="28"/>
  <c r="C6706" i="28"/>
  <c r="D6706" i="28"/>
  <c r="E6706" i="28"/>
  <c r="F6706" i="28"/>
  <c r="C6707" i="28"/>
  <c r="D6707" i="28"/>
  <c r="E6707" i="28"/>
  <c r="F6707" i="28"/>
  <c r="C6708" i="28"/>
  <c r="D6708" i="28"/>
  <c r="E6708" i="28"/>
  <c r="F6708" i="28"/>
  <c r="C6709" i="28"/>
  <c r="D6709" i="28"/>
  <c r="E6709" i="28"/>
  <c r="F6709" i="28"/>
  <c r="C6710" i="28"/>
  <c r="D6710" i="28"/>
  <c r="E6710" i="28"/>
  <c r="F6710" i="28"/>
  <c r="C6711" i="28"/>
  <c r="D6711" i="28"/>
  <c r="E6711" i="28"/>
  <c r="F6711" i="28"/>
  <c r="C6712" i="28"/>
  <c r="D6712" i="28"/>
  <c r="E6712" i="28"/>
  <c r="F6712" i="28"/>
  <c r="C6713" i="28"/>
  <c r="D6713" i="28"/>
  <c r="E6713" i="28"/>
  <c r="F6713" i="28"/>
  <c r="C6714" i="28"/>
  <c r="D6714" i="28"/>
  <c r="E6714" i="28"/>
  <c r="F6714" i="28"/>
  <c r="C6715" i="28"/>
  <c r="D6715" i="28"/>
  <c r="E6715" i="28"/>
  <c r="F6715" i="28"/>
  <c r="C6716" i="28"/>
  <c r="D6716" i="28"/>
  <c r="E6716" i="28"/>
  <c r="F6716" i="28"/>
  <c r="C6717" i="28"/>
  <c r="D6717" i="28"/>
  <c r="E6717" i="28"/>
  <c r="F6717" i="28"/>
  <c r="C6718" i="28"/>
  <c r="D6718" i="28"/>
  <c r="E6718" i="28"/>
  <c r="F6718" i="28"/>
  <c r="C6719" i="28"/>
  <c r="D6719" i="28"/>
  <c r="E6719" i="28"/>
  <c r="F6719" i="28"/>
  <c r="C6720" i="28"/>
  <c r="D6720" i="28"/>
  <c r="E6720" i="28"/>
  <c r="F6720" i="28"/>
  <c r="C6721" i="28"/>
  <c r="D6721" i="28"/>
  <c r="E6721" i="28"/>
  <c r="F6721" i="28"/>
  <c r="C6722" i="28"/>
  <c r="D6722" i="28"/>
  <c r="E6722" i="28"/>
  <c r="F6722" i="28"/>
  <c r="C6723" i="28"/>
  <c r="D6723" i="28"/>
  <c r="E6723" i="28"/>
  <c r="F6723" i="28"/>
  <c r="C6724" i="28"/>
  <c r="D6724" i="28"/>
  <c r="E6724" i="28"/>
  <c r="F6724" i="28"/>
  <c r="C6725" i="28"/>
  <c r="D6725" i="28"/>
  <c r="E6725" i="28"/>
  <c r="F6725" i="28"/>
  <c r="C6726" i="28"/>
  <c r="D6726" i="28"/>
  <c r="E6726" i="28"/>
  <c r="F6726" i="28"/>
  <c r="C6727" i="28"/>
  <c r="D6727" i="28"/>
  <c r="E6727" i="28"/>
  <c r="F6727" i="28"/>
  <c r="C6728" i="28"/>
  <c r="D6728" i="28"/>
  <c r="E6728" i="28"/>
  <c r="F6728" i="28"/>
  <c r="C6729" i="28"/>
  <c r="D6729" i="28"/>
  <c r="E6729" i="28"/>
  <c r="F6729" i="28"/>
  <c r="C6730" i="28"/>
  <c r="D6730" i="28"/>
  <c r="E6730" i="28"/>
  <c r="F6730" i="28"/>
  <c r="G6730" i="28" s="1"/>
  <c r="C6731" i="28"/>
  <c r="D6731" i="28"/>
  <c r="E6731" i="28"/>
  <c r="F6731" i="28"/>
  <c r="C6732" i="28"/>
  <c r="D6732" i="28"/>
  <c r="E6732" i="28"/>
  <c r="F6732" i="28"/>
  <c r="C6733" i="28"/>
  <c r="D6733" i="28"/>
  <c r="E6733" i="28"/>
  <c r="F6733" i="28"/>
  <c r="C6734" i="28"/>
  <c r="D6734" i="28"/>
  <c r="E6734" i="28"/>
  <c r="F6734" i="28"/>
  <c r="C6735" i="28"/>
  <c r="D6735" i="28"/>
  <c r="E6735" i="28"/>
  <c r="F6735" i="28"/>
  <c r="C6736" i="28"/>
  <c r="D6736" i="28"/>
  <c r="E6736" i="28"/>
  <c r="F6736" i="28"/>
  <c r="C6737" i="28"/>
  <c r="D6737" i="28"/>
  <c r="E6737" i="28"/>
  <c r="F6737" i="28"/>
  <c r="C6738" i="28"/>
  <c r="D6738" i="28"/>
  <c r="E6738" i="28"/>
  <c r="F6738" i="28"/>
  <c r="C6739" i="28"/>
  <c r="D6739" i="28"/>
  <c r="E6739" i="28"/>
  <c r="F6739" i="28"/>
  <c r="C6740" i="28"/>
  <c r="D6740" i="28"/>
  <c r="E6740" i="28"/>
  <c r="F6740" i="28"/>
  <c r="C6741" i="28"/>
  <c r="D6741" i="28"/>
  <c r="E6741" i="28"/>
  <c r="F6741" i="28"/>
  <c r="C6742" i="28"/>
  <c r="D6742" i="28"/>
  <c r="E6742" i="28"/>
  <c r="F6742" i="28"/>
  <c r="C6743" i="28"/>
  <c r="D6743" i="28"/>
  <c r="E6743" i="28"/>
  <c r="F6743" i="28"/>
  <c r="C6744" i="28"/>
  <c r="D6744" i="28"/>
  <c r="E6744" i="28"/>
  <c r="F6744" i="28"/>
  <c r="C6745" i="28"/>
  <c r="D6745" i="28"/>
  <c r="E6745" i="28"/>
  <c r="F6745" i="28"/>
  <c r="C6746" i="28"/>
  <c r="D6746" i="28"/>
  <c r="E6746" i="28"/>
  <c r="F6746" i="28"/>
  <c r="C6747" i="28"/>
  <c r="D6747" i="28"/>
  <c r="E6747" i="28"/>
  <c r="F6747" i="28"/>
  <c r="C6748" i="28"/>
  <c r="D6748" i="28"/>
  <c r="E6748" i="28"/>
  <c r="F6748" i="28"/>
  <c r="C6749" i="28"/>
  <c r="D6749" i="28"/>
  <c r="E6749" i="28"/>
  <c r="F6749" i="28"/>
  <c r="C6750" i="28"/>
  <c r="D6750" i="28"/>
  <c r="E6750" i="28"/>
  <c r="F6750" i="28"/>
  <c r="C6751" i="28"/>
  <c r="D6751" i="28"/>
  <c r="E6751" i="28"/>
  <c r="F6751" i="28"/>
  <c r="C6752" i="28"/>
  <c r="D6752" i="28"/>
  <c r="E6752" i="28"/>
  <c r="F6752" i="28"/>
  <c r="C6753" i="28"/>
  <c r="D6753" i="28"/>
  <c r="E6753" i="28"/>
  <c r="F6753" i="28"/>
  <c r="C6754" i="28"/>
  <c r="D6754" i="28"/>
  <c r="E6754" i="28"/>
  <c r="F6754" i="28"/>
  <c r="C6755" i="28"/>
  <c r="D6755" i="28"/>
  <c r="E6755" i="28"/>
  <c r="F6755" i="28"/>
  <c r="C6756" i="28"/>
  <c r="D6756" i="28"/>
  <c r="E6756" i="28"/>
  <c r="F6756" i="28"/>
  <c r="C6757" i="28"/>
  <c r="D6757" i="28"/>
  <c r="E6757" i="28"/>
  <c r="F6757" i="28"/>
  <c r="C6758" i="28"/>
  <c r="D6758" i="28"/>
  <c r="E6758" i="28"/>
  <c r="F6758" i="28"/>
  <c r="C6759" i="28"/>
  <c r="D6759" i="28"/>
  <c r="E6759" i="28"/>
  <c r="F6759" i="28"/>
  <c r="C6760" i="28"/>
  <c r="D6760" i="28"/>
  <c r="E6760" i="28"/>
  <c r="F6760" i="28"/>
  <c r="C6761" i="28"/>
  <c r="D6761" i="28"/>
  <c r="E6761" i="28"/>
  <c r="F6761" i="28"/>
  <c r="C6762" i="28"/>
  <c r="D6762" i="28"/>
  <c r="E6762" i="28"/>
  <c r="F6762" i="28"/>
  <c r="C6763" i="28"/>
  <c r="D6763" i="28"/>
  <c r="E6763" i="28"/>
  <c r="F6763" i="28"/>
  <c r="C6764" i="28"/>
  <c r="D6764" i="28"/>
  <c r="E6764" i="28"/>
  <c r="F6764" i="28"/>
  <c r="C6765" i="28"/>
  <c r="D6765" i="28"/>
  <c r="E6765" i="28"/>
  <c r="F6765" i="28"/>
  <c r="C6766" i="28"/>
  <c r="D6766" i="28"/>
  <c r="E6766" i="28"/>
  <c r="F6766" i="28"/>
  <c r="C6767" i="28"/>
  <c r="D6767" i="28"/>
  <c r="E6767" i="28"/>
  <c r="F6767" i="28"/>
  <c r="C6768" i="28"/>
  <c r="D6768" i="28"/>
  <c r="E6768" i="28"/>
  <c r="F6768" i="28"/>
  <c r="C6769" i="28"/>
  <c r="D6769" i="28"/>
  <c r="E6769" i="28"/>
  <c r="F6769" i="28"/>
  <c r="C6770" i="28"/>
  <c r="D6770" i="28"/>
  <c r="E6770" i="28"/>
  <c r="F6770" i="28"/>
  <c r="C6771" i="28"/>
  <c r="D6771" i="28"/>
  <c r="E6771" i="28"/>
  <c r="F6771" i="28"/>
  <c r="C6772" i="28"/>
  <c r="D6772" i="28"/>
  <c r="E6772" i="28"/>
  <c r="F6772" i="28"/>
  <c r="C6773" i="28"/>
  <c r="D6773" i="28"/>
  <c r="E6773" i="28"/>
  <c r="F6773" i="28"/>
  <c r="C6774" i="28"/>
  <c r="D6774" i="28"/>
  <c r="E6774" i="28"/>
  <c r="F6774" i="28"/>
  <c r="C6775" i="28"/>
  <c r="D6775" i="28"/>
  <c r="E6775" i="28"/>
  <c r="F6775" i="28"/>
  <c r="C6776" i="28"/>
  <c r="D6776" i="28"/>
  <c r="E6776" i="28"/>
  <c r="F6776" i="28"/>
  <c r="C6777" i="28"/>
  <c r="D6777" i="28"/>
  <c r="E6777" i="28"/>
  <c r="F6777" i="28"/>
  <c r="C6778" i="28"/>
  <c r="D6778" i="28"/>
  <c r="E6778" i="28"/>
  <c r="F6778" i="28"/>
  <c r="C6779" i="28"/>
  <c r="D6779" i="28"/>
  <c r="E6779" i="28"/>
  <c r="F6779" i="28"/>
  <c r="C6780" i="28"/>
  <c r="D6780" i="28"/>
  <c r="E6780" i="28"/>
  <c r="F6780" i="28"/>
  <c r="C6781" i="28"/>
  <c r="D6781" i="28"/>
  <c r="E6781" i="28"/>
  <c r="F6781" i="28"/>
  <c r="C6782" i="28"/>
  <c r="D6782" i="28"/>
  <c r="E6782" i="28"/>
  <c r="F6782" i="28"/>
  <c r="C6783" i="28"/>
  <c r="D6783" i="28"/>
  <c r="E6783" i="28"/>
  <c r="F6783" i="28"/>
  <c r="C6784" i="28"/>
  <c r="D6784" i="28"/>
  <c r="E6784" i="28"/>
  <c r="F6784" i="28"/>
  <c r="C6785" i="28"/>
  <c r="D6785" i="28"/>
  <c r="E6785" i="28"/>
  <c r="F6785" i="28"/>
  <c r="C6786" i="28"/>
  <c r="D6786" i="28"/>
  <c r="E6786" i="28"/>
  <c r="F6786" i="28"/>
  <c r="C6787" i="28"/>
  <c r="D6787" i="28"/>
  <c r="E6787" i="28"/>
  <c r="F6787" i="28"/>
  <c r="C6788" i="28"/>
  <c r="D6788" i="28"/>
  <c r="E6788" i="28"/>
  <c r="F6788" i="28"/>
  <c r="C6789" i="28"/>
  <c r="D6789" i="28"/>
  <c r="E6789" i="28"/>
  <c r="F6789" i="28"/>
  <c r="C6790" i="28"/>
  <c r="D6790" i="28"/>
  <c r="E6790" i="28"/>
  <c r="F6790" i="28"/>
  <c r="C6791" i="28"/>
  <c r="D6791" i="28"/>
  <c r="E6791" i="28"/>
  <c r="F6791" i="28"/>
  <c r="C6792" i="28"/>
  <c r="D6792" i="28"/>
  <c r="E6792" i="28"/>
  <c r="F6792" i="28"/>
  <c r="C6793" i="28"/>
  <c r="D6793" i="28"/>
  <c r="E6793" i="28"/>
  <c r="F6793" i="28"/>
  <c r="C6794" i="28"/>
  <c r="D6794" i="28"/>
  <c r="E6794" i="28"/>
  <c r="F6794" i="28"/>
  <c r="C6795" i="28"/>
  <c r="D6795" i="28"/>
  <c r="E6795" i="28"/>
  <c r="F6795" i="28"/>
  <c r="C6796" i="28"/>
  <c r="D6796" i="28"/>
  <c r="E6796" i="28"/>
  <c r="F6796" i="28"/>
  <c r="C6797" i="28"/>
  <c r="D6797" i="28"/>
  <c r="E6797" i="28"/>
  <c r="F6797" i="28"/>
  <c r="C6798" i="28"/>
  <c r="D6798" i="28"/>
  <c r="E6798" i="28"/>
  <c r="F6798" i="28"/>
  <c r="C6799" i="28"/>
  <c r="D6799" i="28"/>
  <c r="E6799" i="28"/>
  <c r="F6799" i="28"/>
  <c r="C6800" i="28"/>
  <c r="D6800" i="28"/>
  <c r="E6800" i="28"/>
  <c r="F6800" i="28"/>
  <c r="C6801" i="28"/>
  <c r="D6801" i="28"/>
  <c r="E6801" i="28"/>
  <c r="F6801" i="28"/>
  <c r="C6802" i="28"/>
  <c r="D6802" i="28"/>
  <c r="E6802" i="28"/>
  <c r="F6802" i="28"/>
  <c r="C6803" i="28"/>
  <c r="D6803" i="28"/>
  <c r="E6803" i="28"/>
  <c r="F6803" i="28"/>
  <c r="C6804" i="28"/>
  <c r="D6804" i="28"/>
  <c r="E6804" i="28"/>
  <c r="F6804" i="28"/>
  <c r="C6805" i="28"/>
  <c r="D6805" i="28"/>
  <c r="E6805" i="28"/>
  <c r="F6805" i="28"/>
  <c r="C6806" i="28"/>
  <c r="D6806" i="28"/>
  <c r="E6806" i="28"/>
  <c r="F6806" i="28"/>
  <c r="C6807" i="28"/>
  <c r="D6807" i="28"/>
  <c r="E6807" i="28"/>
  <c r="F6807" i="28"/>
  <c r="C6808" i="28"/>
  <c r="D6808" i="28"/>
  <c r="E6808" i="28"/>
  <c r="F6808" i="28"/>
  <c r="C6809" i="28"/>
  <c r="D6809" i="28"/>
  <c r="E6809" i="28"/>
  <c r="F6809" i="28"/>
  <c r="C6810" i="28"/>
  <c r="D6810" i="28"/>
  <c r="E6810" i="28"/>
  <c r="F6810" i="28"/>
  <c r="C6811" i="28"/>
  <c r="D6811" i="28"/>
  <c r="E6811" i="28"/>
  <c r="F6811" i="28"/>
  <c r="C6812" i="28"/>
  <c r="D6812" i="28"/>
  <c r="E6812" i="28"/>
  <c r="F6812" i="28"/>
  <c r="C6813" i="28"/>
  <c r="D6813" i="28"/>
  <c r="E6813" i="28"/>
  <c r="F6813" i="28"/>
  <c r="C6814" i="28"/>
  <c r="D6814" i="28"/>
  <c r="E6814" i="28"/>
  <c r="F6814" i="28"/>
  <c r="C6815" i="28"/>
  <c r="D6815" i="28"/>
  <c r="E6815" i="28"/>
  <c r="F6815" i="28"/>
  <c r="C6816" i="28"/>
  <c r="D6816" i="28"/>
  <c r="E6816" i="28"/>
  <c r="F6816" i="28"/>
  <c r="C6817" i="28"/>
  <c r="D6817" i="28"/>
  <c r="E6817" i="28"/>
  <c r="F6817" i="28"/>
  <c r="C6818" i="28"/>
  <c r="D6818" i="28"/>
  <c r="E6818" i="28"/>
  <c r="F6818" i="28"/>
  <c r="C6819" i="28"/>
  <c r="D6819" i="28"/>
  <c r="E6819" i="28"/>
  <c r="F6819" i="28"/>
  <c r="C6820" i="28"/>
  <c r="D6820" i="28"/>
  <c r="E6820" i="28"/>
  <c r="F6820" i="28"/>
  <c r="C6821" i="28"/>
  <c r="D6821" i="28"/>
  <c r="E6821" i="28"/>
  <c r="F6821" i="28"/>
  <c r="C6822" i="28"/>
  <c r="D6822" i="28"/>
  <c r="E6822" i="28"/>
  <c r="F6822" i="28"/>
  <c r="C6823" i="28"/>
  <c r="D6823" i="28"/>
  <c r="E6823" i="28"/>
  <c r="F6823" i="28"/>
  <c r="C6824" i="28"/>
  <c r="D6824" i="28"/>
  <c r="E6824" i="28"/>
  <c r="F6824" i="28"/>
  <c r="C6825" i="28"/>
  <c r="D6825" i="28"/>
  <c r="E6825" i="28"/>
  <c r="F6825" i="28"/>
  <c r="C6826" i="28"/>
  <c r="D6826" i="28"/>
  <c r="E6826" i="28"/>
  <c r="F6826" i="28"/>
  <c r="C6827" i="28"/>
  <c r="D6827" i="28"/>
  <c r="E6827" i="28"/>
  <c r="F6827" i="28"/>
  <c r="C6828" i="28"/>
  <c r="D6828" i="28"/>
  <c r="E6828" i="28"/>
  <c r="F6828" i="28"/>
  <c r="C6829" i="28"/>
  <c r="D6829" i="28"/>
  <c r="E6829" i="28"/>
  <c r="F6829" i="28"/>
  <c r="C6830" i="28"/>
  <c r="D6830" i="28"/>
  <c r="E6830" i="28"/>
  <c r="F6830" i="28"/>
  <c r="G6830" i="28" s="1"/>
  <c r="C6831" i="28"/>
  <c r="D6831" i="28"/>
  <c r="E6831" i="28"/>
  <c r="F6831" i="28"/>
  <c r="C6832" i="28"/>
  <c r="D6832" i="28"/>
  <c r="E6832" i="28"/>
  <c r="F6832" i="28"/>
  <c r="C6833" i="28"/>
  <c r="D6833" i="28"/>
  <c r="E6833" i="28"/>
  <c r="F6833" i="28"/>
  <c r="C6834" i="28"/>
  <c r="D6834" i="28"/>
  <c r="E6834" i="28"/>
  <c r="F6834" i="28"/>
  <c r="C6835" i="28"/>
  <c r="D6835" i="28"/>
  <c r="E6835" i="28"/>
  <c r="F6835" i="28"/>
  <c r="C6836" i="28"/>
  <c r="D6836" i="28"/>
  <c r="E6836" i="28"/>
  <c r="F6836" i="28"/>
  <c r="C6837" i="28"/>
  <c r="D6837" i="28"/>
  <c r="E6837" i="28"/>
  <c r="F6837" i="28"/>
  <c r="C6838" i="28"/>
  <c r="D6838" i="28"/>
  <c r="E6838" i="28"/>
  <c r="F6838" i="28"/>
  <c r="C6839" i="28"/>
  <c r="D6839" i="28"/>
  <c r="E6839" i="28"/>
  <c r="F6839" i="28"/>
  <c r="C6840" i="28"/>
  <c r="D6840" i="28"/>
  <c r="E6840" i="28"/>
  <c r="F6840" i="28"/>
  <c r="C6841" i="28"/>
  <c r="D6841" i="28"/>
  <c r="E6841" i="28"/>
  <c r="F6841" i="28"/>
  <c r="C6842" i="28"/>
  <c r="D6842" i="28"/>
  <c r="E6842" i="28"/>
  <c r="F6842" i="28"/>
  <c r="C6843" i="28"/>
  <c r="D6843" i="28"/>
  <c r="E6843" i="28"/>
  <c r="F6843" i="28"/>
  <c r="C6844" i="28"/>
  <c r="D6844" i="28"/>
  <c r="E6844" i="28"/>
  <c r="F6844" i="28"/>
  <c r="C6845" i="28"/>
  <c r="D6845" i="28"/>
  <c r="E6845" i="28"/>
  <c r="F6845" i="28"/>
  <c r="C6846" i="28"/>
  <c r="D6846" i="28"/>
  <c r="E6846" i="28"/>
  <c r="F6846" i="28"/>
  <c r="C6847" i="28"/>
  <c r="D6847" i="28"/>
  <c r="E6847" i="28"/>
  <c r="F6847" i="28"/>
  <c r="C6848" i="28"/>
  <c r="D6848" i="28"/>
  <c r="E6848" i="28"/>
  <c r="F6848" i="28"/>
  <c r="C6849" i="28"/>
  <c r="D6849" i="28"/>
  <c r="E6849" i="28"/>
  <c r="F6849" i="28"/>
  <c r="C6850" i="28"/>
  <c r="D6850" i="28"/>
  <c r="E6850" i="28"/>
  <c r="F6850" i="28"/>
  <c r="C6851" i="28"/>
  <c r="D6851" i="28"/>
  <c r="E6851" i="28"/>
  <c r="F6851" i="28"/>
  <c r="C6852" i="28"/>
  <c r="D6852" i="28"/>
  <c r="E6852" i="28"/>
  <c r="F6852" i="28"/>
  <c r="C6853" i="28"/>
  <c r="D6853" i="28"/>
  <c r="E6853" i="28"/>
  <c r="F6853" i="28"/>
  <c r="C6854" i="28"/>
  <c r="D6854" i="28"/>
  <c r="E6854" i="28"/>
  <c r="F6854" i="28"/>
  <c r="C6855" i="28"/>
  <c r="D6855" i="28"/>
  <c r="E6855" i="28"/>
  <c r="F6855" i="28"/>
  <c r="C6856" i="28"/>
  <c r="D6856" i="28"/>
  <c r="E6856" i="28"/>
  <c r="F6856" i="28"/>
  <c r="C6857" i="28"/>
  <c r="D6857" i="28"/>
  <c r="E6857" i="28"/>
  <c r="F6857" i="28"/>
  <c r="G6857" i="28" s="1"/>
  <c r="C6858" i="28"/>
  <c r="D6858" i="28"/>
  <c r="E6858" i="28"/>
  <c r="F6858" i="28"/>
  <c r="C6859" i="28"/>
  <c r="D6859" i="28"/>
  <c r="E6859" i="28"/>
  <c r="F6859" i="28"/>
  <c r="C6860" i="28"/>
  <c r="D6860" i="28"/>
  <c r="E6860" i="28"/>
  <c r="F6860" i="28"/>
  <c r="C6861" i="28"/>
  <c r="D6861" i="28"/>
  <c r="E6861" i="28"/>
  <c r="F6861" i="28"/>
  <c r="C6862" i="28"/>
  <c r="D6862" i="28"/>
  <c r="E6862" i="28"/>
  <c r="F6862" i="28"/>
  <c r="C6863" i="28"/>
  <c r="D6863" i="28"/>
  <c r="E6863" i="28"/>
  <c r="F6863" i="28"/>
  <c r="C6864" i="28"/>
  <c r="D6864" i="28"/>
  <c r="E6864" i="28"/>
  <c r="F6864" i="28"/>
  <c r="C6865" i="28"/>
  <c r="D6865" i="28"/>
  <c r="E6865" i="28"/>
  <c r="F6865" i="28"/>
  <c r="C6866" i="28"/>
  <c r="D6866" i="28"/>
  <c r="E6866" i="28"/>
  <c r="F6866" i="28"/>
  <c r="C6867" i="28"/>
  <c r="D6867" i="28"/>
  <c r="E6867" i="28"/>
  <c r="F6867" i="28"/>
  <c r="G6867" i="28" s="1"/>
  <c r="C6868" i="28"/>
  <c r="D6868" i="28"/>
  <c r="E6868" i="28"/>
  <c r="F6868" i="28"/>
  <c r="G6868" i="28" s="1"/>
  <c r="C6869" i="28"/>
  <c r="D6869" i="28"/>
  <c r="E6869" i="28"/>
  <c r="F6869" i="28"/>
  <c r="C6870" i="28"/>
  <c r="D6870" i="28"/>
  <c r="E6870" i="28"/>
  <c r="F6870" i="28"/>
  <c r="C6871" i="28"/>
  <c r="D6871" i="28"/>
  <c r="E6871" i="28"/>
  <c r="F6871" i="28"/>
  <c r="C6872" i="28"/>
  <c r="D6872" i="28"/>
  <c r="E6872" i="28"/>
  <c r="F6872" i="28"/>
  <c r="C6873" i="28"/>
  <c r="D6873" i="28"/>
  <c r="E6873" i="28"/>
  <c r="F6873" i="28"/>
  <c r="C6874" i="28"/>
  <c r="D6874" i="28"/>
  <c r="E6874" i="28"/>
  <c r="F6874" i="28"/>
  <c r="C6875" i="28"/>
  <c r="D6875" i="28"/>
  <c r="E6875" i="28"/>
  <c r="F6875" i="28"/>
  <c r="C6876" i="28"/>
  <c r="D6876" i="28"/>
  <c r="E6876" i="28"/>
  <c r="F6876" i="28"/>
  <c r="C6877" i="28"/>
  <c r="D6877" i="28"/>
  <c r="E6877" i="28"/>
  <c r="F6877" i="28"/>
  <c r="C6878" i="28"/>
  <c r="D6878" i="28"/>
  <c r="E6878" i="28"/>
  <c r="F6878" i="28"/>
  <c r="C6879" i="28"/>
  <c r="D6879" i="28"/>
  <c r="E6879" i="28"/>
  <c r="F6879" i="28"/>
  <c r="G6879" i="28" s="1"/>
  <c r="C6880" i="28"/>
  <c r="D6880" i="28"/>
  <c r="E6880" i="28"/>
  <c r="F6880" i="28"/>
  <c r="C6881" i="28"/>
  <c r="D6881" i="28"/>
  <c r="E6881" i="28"/>
  <c r="F6881" i="28"/>
  <c r="G6881" i="28" s="1"/>
  <c r="C6882" i="28"/>
  <c r="D6882" i="28"/>
  <c r="E6882" i="28"/>
  <c r="F6882" i="28"/>
  <c r="C6883" i="28"/>
  <c r="D6883" i="28"/>
  <c r="E6883" i="28"/>
  <c r="F6883" i="28"/>
  <c r="C6884" i="28"/>
  <c r="D6884" i="28"/>
  <c r="E6884" i="28"/>
  <c r="F6884" i="28"/>
  <c r="C6885" i="28"/>
  <c r="D6885" i="28"/>
  <c r="E6885" i="28"/>
  <c r="F6885" i="28"/>
  <c r="C6886" i="28"/>
  <c r="D6886" i="28"/>
  <c r="E6886" i="28"/>
  <c r="F6886" i="28"/>
  <c r="C6887" i="28"/>
  <c r="D6887" i="28"/>
  <c r="E6887" i="28"/>
  <c r="F6887" i="28"/>
  <c r="C6888" i="28"/>
  <c r="D6888" i="28"/>
  <c r="E6888" i="28"/>
  <c r="F6888" i="28"/>
  <c r="C6889" i="28"/>
  <c r="D6889" i="28"/>
  <c r="E6889" i="28"/>
  <c r="F6889" i="28"/>
  <c r="C6890" i="28"/>
  <c r="D6890" i="28"/>
  <c r="E6890" i="28"/>
  <c r="F6890" i="28"/>
  <c r="C6891" i="28"/>
  <c r="D6891" i="28"/>
  <c r="E6891" i="28"/>
  <c r="F6891" i="28"/>
  <c r="C6892" i="28"/>
  <c r="D6892" i="28"/>
  <c r="E6892" i="28"/>
  <c r="F6892" i="28"/>
  <c r="C6893" i="28"/>
  <c r="D6893" i="28"/>
  <c r="E6893" i="28"/>
  <c r="F6893" i="28"/>
  <c r="C6894" i="28"/>
  <c r="D6894" i="28"/>
  <c r="E6894" i="28"/>
  <c r="F6894" i="28"/>
  <c r="C6895" i="28"/>
  <c r="D6895" i="28"/>
  <c r="E6895" i="28"/>
  <c r="F6895" i="28"/>
  <c r="C6896" i="28"/>
  <c r="D6896" i="28"/>
  <c r="E6896" i="28"/>
  <c r="F6896" i="28"/>
  <c r="C6897" i="28"/>
  <c r="D6897" i="28"/>
  <c r="E6897" i="28"/>
  <c r="F6897" i="28"/>
  <c r="G6897" i="28"/>
  <c r="C6898" i="28"/>
  <c r="D6898" i="28"/>
  <c r="E6898" i="28"/>
  <c r="F6898" i="28"/>
  <c r="C6899" i="28"/>
  <c r="D6899" i="28"/>
  <c r="E6899" i="28"/>
  <c r="F6899" i="28"/>
  <c r="C6900" i="28"/>
  <c r="D6900" i="28"/>
  <c r="E6900" i="28"/>
  <c r="F6900" i="28"/>
  <c r="C6901" i="28"/>
  <c r="D6901" i="28"/>
  <c r="E6901" i="28"/>
  <c r="F6901" i="28"/>
  <c r="C6902" i="28"/>
  <c r="D6902" i="28"/>
  <c r="E6902" i="28"/>
  <c r="F6902" i="28"/>
  <c r="C6903" i="28"/>
  <c r="D6903" i="28"/>
  <c r="E6903" i="28"/>
  <c r="F6903" i="28"/>
  <c r="C6904" i="28"/>
  <c r="D6904" i="28"/>
  <c r="E6904" i="28"/>
  <c r="F6904" i="28"/>
  <c r="C6905" i="28"/>
  <c r="D6905" i="28"/>
  <c r="E6905" i="28"/>
  <c r="F6905" i="28"/>
  <c r="C6906" i="28"/>
  <c r="D6906" i="28"/>
  <c r="E6906" i="28"/>
  <c r="F6906" i="28"/>
  <c r="C6907" i="28"/>
  <c r="D6907" i="28"/>
  <c r="E6907" i="28"/>
  <c r="F6907" i="28"/>
  <c r="C6908" i="28"/>
  <c r="D6908" i="28"/>
  <c r="E6908" i="28"/>
  <c r="F6908" i="28"/>
  <c r="C6909" i="28"/>
  <c r="D6909" i="28"/>
  <c r="E6909" i="28"/>
  <c r="F6909" i="28"/>
  <c r="C6910" i="28"/>
  <c r="D6910" i="28"/>
  <c r="E6910" i="28"/>
  <c r="F6910" i="28"/>
  <c r="C6911" i="28"/>
  <c r="D6911" i="28"/>
  <c r="E6911" i="28"/>
  <c r="F6911" i="28"/>
  <c r="C6912" i="28"/>
  <c r="D6912" i="28"/>
  <c r="E6912" i="28"/>
  <c r="F6912" i="28"/>
  <c r="C6913" i="28"/>
  <c r="D6913" i="28"/>
  <c r="E6913" i="28"/>
  <c r="F6913" i="28"/>
  <c r="C6914" i="28"/>
  <c r="D6914" i="28"/>
  <c r="E6914" i="28"/>
  <c r="F6914" i="28"/>
  <c r="C6915" i="28"/>
  <c r="D6915" i="28"/>
  <c r="E6915" i="28"/>
  <c r="F6915" i="28"/>
  <c r="C6916" i="28"/>
  <c r="D6916" i="28"/>
  <c r="E6916" i="28"/>
  <c r="F6916" i="28"/>
  <c r="C6917" i="28"/>
  <c r="D6917" i="28"/>
  <c r="E6917" i="28"/>
  <c r="F6917" i="28"/>
  <c r="C6918" i="28"/>
  <c r="D6918" i="28"/>
  <c r="E6918" i="28"/>
  <c r="F6918" i="28"/>
  <c r="C6919" i="28"/>
  <c r="D6919" i="28"/>
  <c r="E6919" i="28"/>
  <c r="F6919" i="28"/>
  <c r="C6920" i="28"/>
  <c r="D6920" i="28"/>
  <c r="E6920" i="28"/>
  <c r="F6920" i="28"/>
  <c r="C6921" i="28"/>
  <c r="D6921" i="28"/>
  <c r="E6921" i="28"/>
  <c r="F6921" i="28"/>
  <c r="C6922" i="28"/>
  <c r="D6922" i="28"/>
  <c r="E6922" i="28"/>
  <c r="F6922" i="28"/>
  <c r="C6923" i="28"/>
  <c r="D6923" i="28"/>
  <c r="E6923" i="28"/>
  <c r="F6923" i="28"/>
  <c r="C6924" i="28"/>
  <c r="D6924" i="28"/>
  <c r="E6924" i="28"/>
  <c r="F6924" i="28"/>
  <c r="C6925" i="28"/>
  <c r="D6925" i="28"/>
  <c r="E6925" i="28"/>
  <c r="F6925" i="28"/>
  <c r="C6926" i="28"/>
  <c r="D6926" i="28"/>
  <c r="E6926" i="28"/>
  <c r="F6926" i="28"/>
  <c r="C6927" i="28"/>
  <c r="D6927" i="28"/>
  <c r="E6927" i="28"/>
  <c r="F6927" i="28"/>
  <c r="C6928" i="28"/>
  <c r="D6928" i="28"/>
  <c r="E6928" i="28"/>
  <c r="F6928" i="28"/>
  <c r="C6929" i="28"/>
  <c r="D6929" i="28"/>
  <c r="E6929" i="28"/>
  <c r="F6929" i="28"/>
  <c r="C6930" i="28"/>
  <c r="D6930" i="28"/>
  <c r="E6930" i="28"/>
  <c r="F6930" i="28"/>
  <c r="C6931" i="28"/>
  <c r="D6931" i="28"/>
  <c r="E6931" i="28"/>
  <c r="F6931" i="28"/>
  <c r="C6932" i="28"/>
  <c r="D6932" i="28"/>
  <c r="E6932" i="28"/>
  <c r="F6932" i="28"/>
  <c r="C6933" i="28"/>
  <c r="D6933" i="28"/>
  <c r="E6933" i="28"/>
  <c r="F6933" i="28"/>
  <c r="C6934" i="28"/>
  <c r="D6934" i="28"/>
  <c r="E6934" i="28"/>
  <c r="F6934" i="28"/>
  <c r="C6935" i="28"/>
  <c r="D6935" i="28"/>
  <c r="E6935" i="28"/>
  <c r="F6935" i="28"/>
  <c r="C6936" i="28"/>
  <c r="D6936" i="28"/>
  <c r="E6936" i="28"/>
  <c r="F6936" i="28"/>
  <c r="C6937" i="28"/>
  <c r="D6937" i="28"/>
  <c r="E6937" i="28"/>
  <c r="F6937" i="28"/>
  <c r="C6938" i="28"/>
  <c r="D6938" i="28"/>
  <c r="E6938" i="28"/>
  <c r="F6938" i="28"/>
  <c r="C6939" i="28"/>
  <c r="D6939" i="28"/>
  <c r="E6939" i="28"/>
  <c r="F6939" i="28"/>
  <c r="C6940" i="28"/>
  <c r="D6940" i="28"/>
  <c r="E6940" i="28"/>
  <c r="F6940" i="28"/>
  <c r="C6941" i="28"/>
  <c r="D6941" i="28"/>
  <c r="E6941" i="28"/>
  <c r="F6941" i="28"/>
  <c r="C6942" i="28"/>
  <c r="D6942" i="28"/>
  <c r="E6942" i="28"/>
  <c r="F6942" i="28"/>
  <c r="G6942" i="28" s="1"/>
  <c r="C6943" i="28"/>
  <c r="D6943" i="28"/>
  <c r="E6943" i="28"/>
  <c r="F6943" i="28"/>
  <c r="C6944" i="28"/>
  <c r="D6944" i="28"/>
  <c r="E6944" i="28"/>
  <c r="F6944" i="28"/>
  <c r="C6945" i="28"/>
  <c r="D6945" i="28"/>
  <c r="E6945" i="28"/>
  <c r="F6945" i="28"/>
  <c r="G6945" i="28" s="1"/>
  <c r="C6946" i="28"/>
  <c r="D6946" i="28"/>
  <c r="E6946" i="28"/>
  <c r="F6946" i="28"/>
  <c r="C6947" i="28"/>
  <c r="D6947" i="28"/>
  <c r="E6947" i="28"/>
  <c r="F6947" i="28"/>
  <c r="C6948" i="28"/>
  <c r="D6948" i="28"/>
  <c r="E6948" i="28"/>
  <c r="F6948" i="28"/>
  <c r="C6949" i="28"/>
  <c r="D6949" i="28"/>
  <c r="E6949" i="28"/>
  <c r="F6949" i="28"/>
  <c r="C6950" i="28"/>
  <c r="D6950" i="28"/>
  <c r="E6950" i="28"/>
  <c r="F6950" i="28"/>
  <c r="C6951" i="28"/>
  <c r="D6951" i="28"/>
  <c r="E6951" i="28"/>
  <c r="F6951" i="28"/>
  <c r="C6952" i="28"/>
  <c r="D6952" i="28"/>
  <c r="E6952" i="28"/>
  <c r="F6952" i="28"/>
  <c r="C6953" i="28"/>
  <c r="D6953" i="28"/>
  <c r="E6953" i="28"/>
  <c r="F6953" i="28"/>
  <c r="C6954" i="28"/>
  <c r="D6954" i="28"/>
  <c r="E6954" i="28"/>
  <c r="F6954" i="28"/>
  <c r="C6955" i="28"/>
  <c r="D6955" i="28"/>
  <c r="E6955" i="28"/>
  <c r="F6955" i="28"/>
  <c r="C6956" i="28"/>
  <c r="D6956" i="28"/>
  <c r="E6956" i="28"/>
  <c r="F6956" i="28"/>
  <c r="C6957" i="28"/>
  <c r="D6957" i="28"/>
  <c r="E6957" i="28"/>
  <c r="F6957" i="28"/>
  <c r="G6957" i="28" s="1"/>
  <c r="C6958" i="28"/>
  <c r="D6958" i="28"/>
  <c r="E6958" i="28"/>
  <c r="F6958" i="28"/>
  <c r="C6959" i="28"/>
  <c r="D6959" i="28"/>
  <c r="E6959" i="28"/>
  <c r="F6959" i="28"/>
  <c r="C6960" i="28"/>
  <c r="D6960" i="28"/>
  <c r="E6960" i="28"/>
  <c r="F6960" i="28"/>
  <c r="C6961" i="28"/>
  <c r="D6961" i="28"/>
  <c r="E6961" i="28"/>
  <c r="F6961" i="28"/>
  <c r="C6962" i="28"/>
  <c r="D6962" i="28"/>
  <c r="E6962" i="28"/>
  <c r="F6962" i="28"/>
  <c r="C6963" i="28"/>
  <c r="D6963" i="28"/>
  <c r="E6963" i="28"/>
  <c r="F6963" i="28"/>
  <c r="C6964" i="28"/>
  <c r="D6964" i="28"/>
  <c r="E6964" i="28"/>
  <c r="F6964" i="28"/>
  <c r="C6965" i="28"/>
  <c r="D6965" i="28"/>
  <c r="E6965" i="28"/>
  <c r="F6965" i="28"/>
  <c r="C6966" i="28"/>
  <c r="D6966" i="28"/>
  <c r="E6966" i="28"/>
  <c r="F6966" i="28"/>
  <c r="C6967" i="28"/>
  <c r="D6967" i="28"/>
  <c r="E6967" i="28"/>
  <c r="F6967" i="28"/>
  <c r="C6968" i="28"/>
  <c r="D6968" i="28"/>
  <c r="E6968" i="28"/>
  <c r="F6968" i="28"/>
  <c r="C6969" i="28"/>
  <c r="D6969" i="28"/>
  <c r="E6969" i="28"/>
  <c r="F6969" i="28"/>
  <c r="C6970" i="28"/>
  <c r="D6970" i="28"/>
  <c r="E6970" i="28"/>
  <c r="F6970" i="28"/>
  <c r="C6971" i="28"/>
  <c r="D6971" i="28"/>
  <c r="E6971" i="28"/>
  <c r="F6971" i="28"/>
  <c r="C6972" i="28"/>
  <c r="D6972" i="28"/>
  <c r="E6972" i="28"/>
  <c r="F6972" i="28"/>
  <c r="C6973" i="28"/>
  <c r="D6973" i="28"/>
  <c r="E6973" i="28"/>
  <c r="F6973" i="28"/>
  <c r="C6974" i="28"/>
  <c r="D6974" i="28"/>
  <c r="E6974" i="28"/>
  <c r="F6974" i="28"/>
  <c r="C6975" i="28"/>
  <c r="D6975" i="28"/>
  <c r="E6975" i="28"/>
  <c r="F6975" i="28"/>
  <c r="C6976" i="28"/>
  <c r="D6976" i="28"/>
  <c r="E6976" i="28"/>
  <c r="F6976" i="28"/>
  <c r="C6977" i="28"/>
  <c r="D6977" i="28"/>
  <c r="E6977" i="28"/>
  <c r="F6977" i="28"/>
  <c r="C6978" i="28"/>
  <c r="D6978" i="28"/>
  <c r="E6978" i="28"/>
  <c r="F6978" i="28"/>
  <c r="C6979" i="28"/>
  <c r="D6979" i="28"/>
  <c r="E6979" i="28"/>
  <c r="F6979" i="28"/>
  <c r="C6980" i="28"/>
  <c r="D6980" i="28"/>
  <c r="E6980" i="28"/>
  <c r="F6980" i="28"/>
  <c r="G6980" i="28" s="1"/>
  <c r="C6981" i="28"/>
  <c r="D6981" i="28"/>
  <c r="E6981" i="28"/>
  <c r="F6981" i="28"/>
  <c r="C6982" i="28"/>
  <c r="D6982" i="28"/>
  <c r="E6982" i="28"/>
  <c r="F6982" i="28"/>
  <c r="C6983" i="28"/>
  <c r="D6983" i="28"/>
  <c r="E6983" i="28"/>
  <c r="F6983" i="28"/>
  <c r="C6984" i="28"/>
  <c r="D6984" i="28"/>
  <c r="E6984" i="28"/>
  <c r="F6984" i="28"/>
  <c r="C6985" i="28"/>
  <c r="D6985" i="28"/>
  <c r="E6985" i="28"/>
  <c r="F6985" i="28"/>
  <c r="C6986" i="28"/>
  <c r="D6986" i="28"/>
  <c r="E6986" i="28"/>
  <c r="F6986" i="28"/>
  <c r="C6987" i="28"/>
  <c r="D6987" i="28"/>
  <c r="E6987" i="28"/>
  <c r="F6987" i="28"/>
  <c r="C6988" i="28"/>
  <c r="D6988" i="28"/>
  <c r="E6988" i="28"/>
  <c r="F6988" i="28"/>
  <c r="C6989" i="28"/>
  <c r="D6989" i="28"/>
  <c r="E6989" i="28"/>
  <c r="F6989" i="28"/>
  <c r="C6990" i="28"/>
  <c r="D6990" i="28"/>
  <c r="E6990" i="28"/>
  <c r="F6990" i="28"/>
  <c r="C6991" i="28"/>
  <c r="D6991" i="28"/>
  <c r="E6991" i="28"/>
  <c r="F6991" i="28"/>
  <c r="C6992" i="28"/>
  <c r="D6992" i="28"/>
  <c r="E6992" i="28"/>
  <c r="F6992" i="28"/>
  <c r="C6993" i="28"/>
  <c r="D6993" i="28"/>
  <c r="E6993" i="28"/>
  <c r="F6993" i="28"/>
  <c r="C6994" i="28"/>
  <c r="D6994" i="28"/>
  <c r="E6994" i="28"/>
  <c r="F6994" i="28"/>
  <c r="C6995" i="28"/>
  <c r="D6995" i="28"/>
  <c r="E6995" i="28"/>
  <c r="F6995" i="28"/>
  <c r="G6995" i="28"/>
  <c r="C6996" i="28"/>
  <c r="D6996" i="28"/>
  <c r="E6996" i="28"/>
  <c r="F6996" i="28"/>
  <c r="C6997" i="28"/>
  <c r="D6997" i="28"/>
  <c r="E6997" i="28"/>
  <c r="F6997" i="28"/>
  <c r="C6998" i="28"/>
  <c r="D6998" i="28"/>
  <c r="E6998" i="28"/>
  <c r="F6998" i="28"/>
  <c r="C6999" i="28"/>
  <c r="D6999" i="28"/>
  <c r="E6999" i="28"/>
  <c r="F6999" i="28"/>
  <c r="C7000" i="28"/>
  <c r="D7000" i="28"/>
  <c r="E7000" i="28"/>
  <c r="F7000" i="28"/>
  <c r="G7000" i="28" s="1"/>
  <c r="C7001" i="28"/>
  <c r="D7001" i="28"/>
  <c r="E7001" i="28"/>
  <c r="F7001" i="28"/>
  <c r="C7002" i="28"/>
  <c r="D7002" i="28"/>
  <c r="E7002" i="28"/>
  <c r="F7002" i="28"/>
  <c r="C7003" i="28"/>
  <c r="D7003" i="28"/>
  <c r="E7003" i="28"/>
  <c r="F7003" i="28"/>
  <c r="C7004" i="28"/>
  <c r="D7004" i="28"/>
  <c r="E7004" i="28"/>
  <c r="F7004" i="28"/>
  <c r="C7005" i="28"/>
  <c r="D7005" i="28"/>
  <c r="E7005" i="28"/>
  <c r="F7005" i="28"/>
  <c r="C7006" i="28"/>
  <c r="D7006" i="28"/>
  <c r="E7006" i="28"/>
  <c r="F7006" i="28"/>
  <c r="C7007" i="28"/>
  <c r="D7007" i="28"/>
  <c r="E7007" i="28"/>
  <c r="F7007" i="28"/>
  <c r="C7008" i="28"/>
  <c r="D7008" i="28"/>
  <c r="E7008" i="28"/>
  <c r="F7008" i="28"/>
  <c r="C7009" i="28"/>
  <c r="D7009" i="28"/>
  <c r="E7009" i="28"/>
  <c r="F7009" i="28"/>
  <c r="C7010" i="28"/>
  <c r="D7010" i="28"/>
  <c r="E7010" i="28"/>
  <c r="F7010" i="28"/>
  <c r="C7011" i="28"/>
  <c r="D7011" i="28"/>
  <c r="E7011" i="28"/>
  <c r="F7011" i="28"/>
  <c r="C7012" i="28"/>
  <c r="D7012" i="28"/>
  <c r="E7012" i="28"/>
  <c r="F7012" i="28"/>
  <c r="C7013" i="28"/>
  <c r="D7013" i="28"/>
  <c r="E7013" i="28"/>
  <c r="F7013" i="28"/>
  <c r="C7014" i="28"/>
  <c r="D7014" i="28"/>
  <c r="E7014" i="28"/>
  <c r="F7014" i="28"/>
  <c r="C7015" i="28"/>
  <c r="D7015" i="28"/>
  <c r="E7015" i="28"/>
  <c r="F7015" i="28"/>
  <c r="C7016" i="28"/>
  <c r="D7016" i="28"/>
  <c r="E7016" i="28"/>
  <c r="F7016" i="28"/>
  <c r="C7017" i="28"/>
  <c r="D7017" i="28"/>
  <c r="E7017" i="28"/>
  <c r="F7017" i="28"/>
  <c r="C7018" i="28"/>
  <c r="D7018" i="28"/>
  <c r="E7018" i="28"/>
  <c r="F7018" i="28"/>
  <c r="C7019" i="28"/>
  <c r="D7019" i="28"/>
  <c r="E7019" i="28"/>
  <c r="F7019" i="28"/>
  <c r="C7020" i="28"/>
  <c r="D7020" i="28"/>
  <c r="E7020" i="28"/>
  <c r="F7020" i="28"/>
  <c r="C7021" i="28"/>
  <c r="D7021" i="28"/>
  <c r="E7021" i="28"/>
  <c r="F7021" i="28"/>
  <c r="C7022" i="28"/>
  <c r="D7022" i="28"/>
  <c r="E7022" i="28"/>
  <c r="F7022" i="28"/>
  <c r="C7023" i="28"/>
  <c r="D7023" i="28"/>
  <c r="E7023" i="28"/>
  <c r="F7023" i="28"/>
  <c r="C7024" i="28"/>
  <c r="D7024" i="28"/>
  <c r="E7024" i="28"/>
  <c r="F7024" i="28"/>
  <c r="C7025" i="28"/>
  <c r="D7025" i="28"/>
  <c r="E7025" i="28"/>
  <c r="F7025" i="28"/>
  <c r="C7026" i="28"/>
  <c r="D7026" i="28"/>
  <c r="E7026" i="28"/>
  <c r="F7026" i="28"/>
  <c r="C7027" i="28"/>
  <c r="D7027" i="28"/>
  <c r="E7027" i="28"/>
  <c r="F7027" i="28"/>
  <c r="G7027" i="28"/>
  <c r="C7028" i="28"/>
  <c r="D7028" i="28"/>
  <c r="E7028" i="28"/>
  <c r="F7028" i="28"/>
  <c r="C7029" i="28"/>
  <c r="D7029" i="28"/>
  <c r="E7029" i="28"/>
  <c r="F7029" i="28"/>
  <c r="C7030" i="28"/>
  <c r="D7030" i="28"/>
  <c r="E7030" i="28"/>
  <c r="F7030" i="28"/>
  <c r="C7031" i="28"/>
  <c r="D7031" i="28"/>
  <c r="E7031" i="28"/>
  <c r="F7031" i="28"/>
  <c r="C7032" i="28"/>
  <c r="D7032" i="28"/>
  <c r="E7032" i="28"/>
  <c r="F7032" i="28"/>
  <c r="C7033" i="28"/>
  <c r="D7033" i="28"/>
  <c r="E7033" i="28"/>
  <c r="F7033" i="28"/>
  <c r="C7034" i="28"/>
  <c r="D7034" i="28"/>
  <c r="E7034" i="28"/>
  <c r="F7034" i="28"/>
  <c r="C7035" i="28"/>
  <c r="D7035" i="28"/>
  <c r="E7035" i="28"/>
  <c r="F7035" i="28"/>
  <c r="G7035" i="28" s="1"/>
  <c r="C7036" i="28"/>
  <c r="D7036" i="28"/>
  <c r="E7036" i="28"/>
  <c r="F7036" i="28"/>
  <c r="C7037" i="28"/>
  <c r="D7037" i="28"/>
  <c r="E7037" i="28"/>
  <c r="F7037" i="28"/>
  <c r="C7038" i="28"/>
  <c r="D7038" i="28"/>
  <c r="E7038" i="28"/>
  <c r="F7038" i="28"/>
  <c r="C7039" i="28"/>
  <c r="D7039" i="28"/>
  <c r="E7039" i="28"/>
  <c r="F7039" i="28"/>
  <c r="C7040" i="28"/>
  <c r="D7040" i="28"/>
  <c r="E7040" i="28"/>
  <c r="F7040" i="28"/>
  <c r="C7041" i="28"/>
  <c r="D7041" i="28"/>
  <c r="E7041" i="28"/>
  <c r="F7041" i="28"/>
  <c r="C7042" i="28"/>
  <c r="D7042" i="28"/>
  <c r="E7042" i="28"/>
  <c r="F7042" i="28"/>
  <c r="C7043" i="28"/>
  <c r="D7043" i="28"/>
  <c r="E7043" i="28"/>
  <c r="F7043" i="28"/>
  <c r="C7044" i="28"/>
  <c r="D7044" i="28"/>
  <c r="E7044" i="28"/>
  <c r="F7044" i="28"/>
  <c r="C7045" i="28"/>
  <c r="D7045" i="28"/>
  <c r="E7045" i="28"/>
  <c r="F7045" i="28"/>
  <c r="C7046" i="28"/>
  <c r="D7046" i="28"/>
  <c r="E7046" i="28"/>
  <c r="F7046" i="28"/>
  <c r="C7047" i="28"/>
  <c r="D7047" i="28"/>
  <c r="E7047" i="28"/>
  <c r="F7047" i="28"/>
  <c r="C7048" i="28"/>
  <c r="D7048" i="28"/>
  <c r="E7048" i="28"/>
  <c r="F7048" i="28"/>
  <c r="C7049" i="28"/>
  <c r="D7049" i="28"/>
  <c r="E7049" i="28"/>
  <c r="F7049" i="28"/>
  <c r="C7050" i="28"/>
  <c r="D7050" i="28"/>
  <c r="E7050" i="28"/>
  <c r="F7050" i="28"/>
  <c r="C7051" i="28"/>
  <c r="D7051" i="28"/>
  <c r="E7051" i="28"/>
  <c r="F7051" i="28"/>
  <c r="C7052" i="28"/>
  <c r="D7052" i="28"/>
  <c r="E7052" i="28"/>
  <c r="F7052" i="28"/>
  <c r="C7053" i="28"/>
  <c r="D7053" i="28"/>
  <c r="E7053" i="28"/>
  <c r="F7053" i="28"/>
  <c r="C7054" i="28"/>
  <c r="D7054" i="28"/>
  <c r="E7054" i="28"/>
  <c r="F7054" i="28"/>
  <c r="G7054" i="28" s="1"/>
  <c r="C7055" i="28"/>
  <c r="D7055" i="28"/>
  <c r="E7055" i="28"/>
  <c r="F7055" i="28"/>
  <c r="C7056" i="28"/>
  <c r="D7056" i="28"/>
  <c r="E7056" i="28"/>
  <c r="F7056" i="28"/>
  <c r="C7057" i="28"/>
  <c r="D7057" i="28"/>
  <c r="E7057" i="28"/>
  <c r="F7057" i="28"/>
  <c r="C7058" i="28"/>
  <c r="D7058" i="28"/>
  <c r="E7058" i="28"/>
  <c r="F7058" i="28"/>
  <c r="C7059" i="28"/>
  <c r="D7059" i="28"/>
  <c r="E7059" i="28"/>
  <c r="F7059" i="28"/>
  <c r="C7060" i="28"/>
  <c r="D7060" i="28"/>
  <c r="E7060" i="28"/>
  <c r="F7060" i="28"/>
  <c r="C7061" i="28"/>
  <c r="D7061" i="28"/>
  <c r="E7061" i="28"/>
  <c r="F7061" i="28"/>
  <c r="C7062" i="28"/>
  <c r="D7062" i="28"/>
  <c r="E7062" i="28"/>
  <c r="F7062" i="28"/>
  <c r="C7063" i="28"/>
  <c r="D7063" i="28"/>
  <c r="E7063" i="28"/>
  <c r="F7063" i="28"/>
  <c r="C7064" i="28"/>
  <c r="D7064" i="28"/>
  <c r="E7064" i="28"/>
  <c r="F7064" i="28"/>
  <c r="C7065" i="28"/>
  <c r="D7065" i="28"/>
  <c r="E7065" i="28"/>
  <c r="F7065" i="28"/>
  <c r="C7066" i="28"/>
  <c r="D7066" i="28"/>
  <c r="E7066" i="28"/>
  <c r="F7066" i="28"/>
  <c r="C7067" i="28"/>
  <c r="D7067" i="28"/>
  <c r="E7067" i="28"/>
  <c r="F7067" i="28"/>
  <c r="C7068" i="28"/>
  <c r="D7068" i="28"/>
  <c r="E7068" i="28"/>
  <c r="F7068" i="28"/>
  <c r="C7069" i="28"/>
  <c r="D7069" i="28"/>
  <c r="E7069" i="28"/>
  <c r="F7069" i="28"/>
  <c r="C7070" i="28"/>
  <c r="D7070" i="28"/>
  <c r="E7070" i="28"/>
  <c r="F7070" i="28"/>
  <c r="C7071" i="28"/>
  <c r="D7071" i="28"/>
  <c r="E7071" i="28"/>
  <c r="F7071" i="28"/>
  <c r="C7072" i="28"/>
  <c r="D7072" i="28"/>
  <c r="E7072" i="28"/>
  <c r="F7072" i="28"/>
  <c r="C7073" i="28"/>
  <c r="D7073" i="28"/>
  <c r="E7073" i="28"/>
  <c r="F7073" i="28"/>
  <c r="C7074" i="28"/>
  <c r="D7074" i="28"/>
  <c r="E7074" i="28"/>
  <c r="F7074" i="28"/>
  <c r="C7075" i="28"/>
  <c r="D7075" i="28"/>
  <c r="E7075" i="28"/>
  <c r="F7075" i="28"/>
  <c r="C7076" i="28"/>
  <c r="D7076" i="28"/>
  <c r="E7076" i="28"/>
  <c r="F7076" i="28"/>
  <c r="C7077" i="28"/>
  <c r="D7077" i="28"/>
  <c r="E7077" i="28"/>
  <c r="F7077" i="28"/>
  <c r="C7078" i="28"/>
  <c r="D7078" i="28"/>
  <c r="E7078" i="28"/>
  <c r="F7078" i="28"/>
  <c r="C7079" i="28"/>
  <c r="D7079" i="28"/>
  <c r="E7079" i="28"/>
  <c r="F7079" i="28"/>
  <c r="C7080" i="28"/>
  <c r="D7080" i="28"/>
  <c r="E7080" i="28"/>
  <c r="F7080" i="28"/>
  <c r="C7081" i="28"/>
  <c r="D7081" i="28"/>
  <c r="E7081" i="28"/>
  <c r="F7081" i="28"/>
  <c r="C7082" i="28"/>
  <c r="D7082" i="28"/>
  <c r="E7082" i="28"/>
  <c r="F7082" i="28"/>
  <c r="C7083" i="28"/>
  <c r="D7083" i="28"/>
  <c r="E7083" i="28"/>
  <c r="F7083" i="28"/>
  <c r="C7084" i="28"/>
  <c r="D7084" i="28"/>
  <c r="E7084" i="28"/>
  <c r="F7084" i="28"/>
  <c r="C7085" i="28"/>
  <c r="D7085" i="28"/>
  <c r="E7085" i="28"/>
  <c r="F7085" i="28"/>
  <c r="C7086" i="28"/>
  <c r="D7086" i="28"/>
  <c r="E7086" i="28"/>
  <c r="F7086" i="28"/>
  <c r="C7087" i="28"/>
  <c r="D7087" i="28"/>
  <c r="E7087" i="28"/>
  <c r="F7087" i="28"/>
  <c r="G7087" i="28" s="1"/>
  <c r="C7088" i="28"/>
  <c r="D7088" i="28"/>
  <c r="E7088" i="28"/>
  <c r="F7088" i="28"/>
  <c r="C7089" i="28"/>
  <c r="D7089" i="28"/>
  <c r="E7089" i="28"/>
  <c r="F7089" i="28"/>
  <c r="C7090" i="28"/>
  <c r="D7090" i="28"/>
  <c r="E7090" i="28"/>
  <c r="F7090" i="28"/>
  <c r="C7091" i="28"/>
  <c r="D7091" i="28"/>
  <c r="E7091" i="28"/>
  <c r="F7091" i="28"/>
  <c r="C7092" i="28"/>
  <c r="D7092" i="28"/>
  <c r="E7092" i="28"/>
  <c r="F7092" i="28"/>
  <c r="C7093" i="28"/>
  <c r="D7093" i="28"/>
  <c r="E7093" i="28"/>
  <c r="F7093" i="28"/>
  <c r="C7094" i="28"/>
  <c r="D7094" i="28"/>
  <c r="E7094" i="28"/>
  <c r="F7094" i="28"/>
  <c r="C7095" i="28"/>
  <c r="D7095" i="28"/>
  <c r="E7095" i="28"/>
  <c r="F7095" i="28"/>
  <c r="C7096" i="28"/>
  <c r="D7096" i="28"/>
  <c r="E7096" i="28"/>
  <c r="F7096" i="28"/>
  <c r="C7097" i="28"/>
  <c r="D7097" i="28"/>
  <c r="E7097" i="28"/>
  <c r="F7097" i="28"/>
  <c r="C7098" i="28"/>
  <c r="D7098" i="28"/>
  <c r="E7098" i="28"/>
  <c r="F7098" i="28"/>
  <c r="C7099" i="28"/>
  <c r="D7099" i="28"/>
  <c r="E7099" i="28"/>
  <c r="F7099" i="28"/>
  <c r="C7100" i="28"/>
  <c r="D7100" i="28"/>
  <c r="E7100" i="28"/>
  <c r="F7100" i="28"/>
  <c r="C7101" i="28"/>
  <c r="D7101" i="28"/>
  <c r="E7101" i="28"/>
  <c r="F7101" i="28"/>
  <c r="C7102" i="28"/>
  <c r="D7102" i="28"/>
  <c r="E7102" i="28"/>
  <c r="F7102" i="28"/>
  <c r="C7103" i="28"/>
  <c r="D7103" i="28"/>
  <c r="E7103" i="28"/>
  <c r="F7103" i="28"/>
  <c r="C7104" i="28"/>
  <c r="D7104" i="28"/>
  <c r="E7104" i="28"/>
  <c r="F7104" i="28"/>
  <c r="C7105" i="28"/>
  <c r="D7105" i="28"/>
  <c r="E7105" i="28"/>
  <c r="F7105" i="28"/>
  <c r="C7106" i="28"/>
  <c r="D7106" i="28"/>
  <c r="E7106" i="28"/>
  <c r="F7106" i="28"/>
  <c r="C7107" i="28"/>
  <c r="D7107" i="28"/>
  <c r="E7107" i="28"/>
  <c r="F7107" i="28"/>
  <c r="C7108" i="28"/>
  <c r="D7108" i="28"/>
  <c r="E7108" i="28"/>
  <c r="F7108" i="28"/>
  <c r="C7109" i="28"/>
  <c r="D7109" i="28"/>
  <c r="E7109" i="28"/>
  <c r="F7109" i="28"/>
  <c r="G7109" i="28" s="1"/>
  <c r="C7110" i="28"/>
  <c r="D7110" i="28"/>
  <c r="E7110" i="28"/>
  <c r="F7110" i="28"/>
  <c r="C7111" i="28"/>
  <c r="D7111" i="28"/>
  <c r="E7111" i="28"/>
  <c r="F7111" i="28"/>
  <c r="C7112" i="28"/>
  <c r="D7112" i="28"/>
  <c r="E7112" i="28"/>
  <c r="F7112" i="28"/>
  <c r="C7113" i="28"/>
  <c r="D7113" i="28"/>
  <c r="E7113" i="28"/>
  <c r="F7113" i="28"/>
  <c r="C7114" i="28"/>
  <c r="D7114" i="28"/>
  <c r="E7114" i="28"/>
  <c r="F7114" i="28"/>
  <c r="C7115" i="28"/>
  <c r="D7115" i="28"/>
  <c r="E7115" i="28"/>
  <c r="F7115" i="28"/>
  <c r="C7116" i="28"/>
  <c r="D7116" i="28"/>
  <c r="E7116" i="28"/>
  <c r="F7116" i="28"/>
  <c r="C7117" i="28"/>
  <c r="D7117" i="28"/>
  <c r="E7117" i="28"/>
  <c r="F7117" i="28"/>
  <c r="C7118" i="28"/>
  <c r="D7118" i="28"/>
  <c r="E7118" i="28"/>
  <c r="F7118" i="28"/>
  <c r="C7119" i="28"/>
  <c r="D7119" i="28"/>
  <c r="E7119" i="28"/>
  <c r="F7119" i="28"/>
  <c r="C7120" i="28"/>
  <c r="D7120" i="28"/>
  <c r="E7120" i="28"/>
  <c r="F7120" i="28"/>
  <c r="C7121" i="28"/>
  <c r="D7121" i="28"/>
  <c r="E7121" i="28"/>
  <c r="F7121" i="28"/>
  <c r="C7122" i="28"/>
  <c r="D7122" i="28"/>
  <c r="E7122" i="28"/>
  <c r="F7122" i="28"/>
  <c r="C7123" i="28"/>
  <c r="D7123" i="28"/>
  <c r="E7123" i="28"/>
  <c r="F7123" i="28"/>
  <c r="C7124" i="28"/>
  <c r="D7124" i="28"/>
  <c r="E7124" i="28"/>
  <c r="F7124" i="28"/>
  <c r="C7125" i="28"/>
  <c r="D7125" i="28"/>
  <c r="E7125" i="28"/>
  <c r="F7125" i="28"/>
  <c r="C7126" i="28"/>
  <c r="D7126" i="28"/>
  <c r="E7126" i="28"/>
  <c r="F7126" i="28"/>
  <c r="G7126" i="28"/>
  <c r="C7127" i="28"/>
  <c r="D7127" i="28"/>
  <c r="E7127" i="28"/>
  <c r="F7127" i="28"/>
  <c r="C7128" i="28"/>
  <c r="D7128" i="28"/>
  <c r="E7128" i="28"/>
  <c r="F7128" i="28"/>
  <c r="C7129" i="28"/>
  <c r="D7129" i="28"/>
  <c r="E7129" i="28"/>
  <c r="F7129" i="28"/>
  <c r="C7130" i="28"/>
  <c r="D7130" i="28"/>
  <c r="E7130" i="28"/>
  <c r="F7130" i="28"/>
  <c r="C7131" i="28"/>
  <c r="D7131" i="28"/>
  <c r="E7131" i="28"/>
  <c r="F7131" i="28"/>
  <c r="C7132" i="28"/>
  <c r="D7132" i="28"/>
  <c r="E7132" i="28"/>
  <c r="F7132" i="28"/>
  <c r="C7133" i="28"/>
  <c r="D7133" i="28"/>
  <c r="E7133" i="28"/>
  <c r="F7133" i="28"/>
  <c r="C7134" i="28"/>
  <c r="D7134" i="28"/>
  <c r="E7134" i="28"/>
  <c r="F7134" i="28"/>
  <c r="C7135" i="28"/>
  <c r="D7135" i="28"/>
  <c r="E7135" i="28"/>
  <c r="F7135" i="28"/>
  <c r="C7136" i="28"/>
  <c r="D7136" i="28"/>
  <c r="E7136" i="28"/>
  <c r="F7136" i="28"/>
  <c r="C7137" i="28"/>
  <c r="D7137" i="28"/>
  <c r="E7137" i="28"/>
  <c r="F7137" i="28"/>
  <c r="C7138" i="28"/>
  <c r="D7138" i="28"/>
  <c r="E7138" i="28"/>
  <c r="F7138" i="28"/>
  <c r="C7139" i="28"/>
  <c r="D7139" i="28"/>
  <c r="E7139" i="28"/>
  <c r="F7139" i="28"/>
  <c r="C7140" i="28"/>
  <c r="D7140" i="28"/>
  <c r="E7140" i="28"/>
  <c r="F7140" i="28"/>
  <c r="C7141" i="28"/>
  <c r="D7141" i="28"/>
  <c r="E7141" i="28"/>
  <c r="F7141" i="28"/>
  <c r="C7142" i="28"/>
  <c r="D7142" i="28"/>
  <c r="E7142" i="28"/>
  <c r="F7142" i="28"/>
  <c r="C7143" i="28"/>
  <c r="D7143" i="28"/>
  <c r="E7143" i="28"/>
  <c r="F7143" i="28"/>
  <c r="G7143" i="28" s="1"/>
  <c r="C7144" i="28"/>
  <c r="D7144" i="28"/>
  <c r="E7144" i="28"/>
  <c r="F7144" i="28"/>
  <c r="C7145" i="28"/>
  <c r="D7145" i="28"/>
  <c r="E7145" i="28"/>
  <c r="F7145" i="28"/>
  <c r="C7146" i="28"/>
  <c r="D7146" i="28"/>
  <c r="E7146" i="28"/>
  <c r="F7146" i="28"/>
  <c r="C7147" i="28"/>
  <c r="D7147" i="28"/>
  <c r="E7147" i="28"/>
  <c r="F7147" i="28"/>
  <c r="C7148" i="28"/>
  <c r="D7148" i="28"/>
  <c r="E7148" i="28"/>
  <c r="F7148" i="28"/>
  <c r="C7149" i="28"/>
  <c r="D7149" i="28"/>
  <c r="E7149" i="28"/>
  <c r="F7149" i="28"/>
  <c r="C7150" i="28"/>
  <c r="D7150" i="28"/>
  <c r="E7150" i="28"/>
  <c r="F7150" i="28"/>
  <c r="C7151" i="28"/>
  <c r="D7151" i="28"/>
  <c r="E7151" i="28"/>
  <c r="F7151" i="28"/>
  <c r="C7152" i="28"/>
  <c r="D7152" i="28"/>
  <c r="E7152" i="28"/>
  <c r="F7152" i="28"/>
  <c r="C7153" i="28"/>
  <c r="D7153" i="28"/>
  <c r="E7153" i="28"/>
  <c r="F7153" i="28"/>
  <c r="C7154" i="28"/>
  <c r="D7154" i="28"/>
  <c r="E7154" i="28"/>
  <c r="F7154" i="28"/>
  <c r="C7155" i="28"/>
  <c r="D7155" i="28"/>
  <c r="E7155" i="28"/>
  <c r="F7155" i="28"/>
  <c r="C7156" i="28"/>
  <c r="D7156" i="28"/>
  <c r="E7156" i="28"/>
  <c r="F7156" i="28"/>
  <c r="C7157" i="28"/>
  <c r="D7157" i="28"/>
  <c r="E7157" i="28"/>
  <c r="F7157" i="28"/>
  <c r="C7158" i="28"/>
  <c r="D7158" i="28"/>
  <c r="E7158" i="28"/>
  <c r="F7158" i="28"/>
  <c r="C7159" i="28"/>
  <c r="D7159" i="28"/>
  <c r="E7159" i="28"/>
  <c r="F7159" i="28"/>
  <c r="C7160" i="28"/>
  <c r="D7160" i="28"/>
  <c r="E7160" i="28"/>
  <c r="F7160" i="28"/>
  <c r="C7161" i="28"/>
  <c r="D7161" i="28"/>
  <c r="E7161" i="28"/>
  <c r="F7161" i="28"/>
  <c r="C7162" i="28"/>
  <c r="D7162" i="28"/>
  <c r="E7162" i="28"/>
  <c r="F7162" i="28"/>
  <c r="C7163" i="28"/>
  <c r="D7163" i="28"/>
  <c r="E7163" i="28"/>
  <c r="F7163" i="28"/>
  <c r="C7164" i="28"/>
  <c r="D7164" i="28"/>
  <c r="E7164" i="28"/>
  <c r="F7164" i="28"/>
  <c r="C7165" i="28"/>
  <c r="D7165" i="28"/>
  <c r="E7165" i="28"/>
  <c r="F7165" i="28"/>
  <c r="C7166" i="28"/>
  <c r="D7166" i="28"/>
  <c r="E7166" i="28"/>
  <c r="F7166" i="28"/>
  <c r="C7167" i="28"/>
  <c r="D7167" i="28"/>
  <c r="E7167" i="28"/>
  <c r="F7167" i="28"/>
  <c r="C7168" i="28"/>
  <c r="D7168" i="28"/>
  <c r="E7168" i="28"/>
  <c r="F7168" i="28"/>
  <c r="C7169" i="28"/>
  <c r="D7169" i="28"/>
  <c r="E7169" i="28"/>
  <c r="F7169" i="28"/>
  <c r="C7170" i="28"/>
  <c r="D7170" i="28"/>
  <c r="E7170" i="28"/>
  <c r="F7170" i="28"/>
  <c r="C7171" i="28"/>
  <c r="D7171" i="28"/>
  <c r="E7171" i="28"/>
  <c r="F7171" i="28"/>
  <c r="C7172" i="28"/>
  <c r="D7172" i="28"/>
  <c r="E7172" i="28"/>
  <c r="F7172" i="28"/>
  <c r="C7173" i="28"/>
  <c r="D7173" i="28"/>
  <c r="E7173" i="28"/>
  <c r="F7173" i="28"/>
  <c r="C7174" i="28"/>
  <c r="D7174" i="28"/>
  <c r="E7174" i="28"/>
  <c r="F7174" i="28"/>
  <c r="C7175" i="28"/>
  <c r="D7175" i="28"/>
  <c r="E7175" i="28"/>
  <c r="F7175" i="28"/>
  <c r="C7176" i="28"/>
  <c r="D7176" i="28"/>
  <c r="E7176" i="28"/>
  <c r="F7176" i="28"/>
  <c r="C7177" i="28"/>
  <c r="D7177" i="28"/>
  <c r="E7177" i="28"/>
  <c r="F7177" i="28"/>
  <c r="C7178" i="28"/>
  <c r="D7178" i="28"/>
  <c r="E7178" i="28"/>
  <c r="F7178" i="28"/>
  <c r="C7179" i="28"/>
  <c r="D7179" i="28"/>
  <c r="E7179" i="28"/>
  <c r="F7179" i="28"/>
  <c r="C7180" i="28"/>
  <c r="D7180" i="28"/>
  <c r="E7180" i="28"/>
  <c r="F7180" i="28"/>
  <c r="C7181" i="28"/>
  <c r="D7181" i="28"/>
  <c r="E7181" i="28"/>
  <c r="F7181" i="28"/>
  <c r="G7181" i="28" s="1"/>
  <c r="C7182" i="28"/>
  <c r="D7182" i="28"/>
  <c r="E7182" i="28"/>
  <c r="F7182" i="28"/>
  <c r="C7183" i="28"/>
  <c r="D7183" i="28"/>
  <c r="E7183" i="28"/>
  <c r="F7183" i="28"/>
  <c r="C7184" i="28"/>
  <c r="D7184" i="28"/>
  <c r="E7184" i="28"/>
  <c r="F7184" i="28"/>
  <c r="C7185" i="28"/>
  <c r="D7185" i="28"/>
  <c r="E7185" i="28"/>
  <c r="F7185" i="28"/>
  <c r="C7186" i="28"/>
  <c r="D7186" i="28"/>
  <c r="E7186" i="28"/>
  <c r="F7186" i="28"/>
  <c r="C7187" i="28"/>
  <c r="D7187" i="28"/>
  <c r="E7187" i="28"/>
  <c r="F7187" i="28"/>
  <c r="C7188" i="28"/>
  <c r="D7188" i="28"/>
  <c r="E7188" i="28"/>
  <c r="F7188" i="28"/>
  <c r="C7189" i="28"/>
  <c r="D7189" i="28"/>
  <c r="E7189" i="28"/>
  <c r="F7189" i="28"/>
  <c r="C7190" i="28"/>
  <c r="D7190" i="28"/>
  <c r="E7190" i="28"/>
  <c r="F7190" i="28"/>
  <c r="C7191" i="28"/>
  <c r="D7191" i="28"/>
  <c r="E7191" i="28"/>
  <c r="F7191" i="28"/>
  <c r="C7192" i="28"/>
  <c r="D7192" i="28"/>
  <c r="E7192" i="28"/>
  <c r="F7192" i="28"/>
  <c r="C7193" i="28"/>
  <c r="D7193" i="28"/>
  <c r="E7193" i="28"/>
  <c r="F7193" i="28"/>
  <c r="C7194" i="28"/>
  <c r="D7194" i="28"/>
  <c r="E7194" i="28"/>
  <c r="F7194" i="28"/>
  <c r="C7195" i="28"/>
  <c r="D7195" i="28"/>
  <c r="E7195" i="28"/>
  <c r="F7195" i="28"/>
  <c r="C7196" i="28"/>
  <c r="D7196" i="28"/>
  <c r="E7196" i="28"/>
  <c r="F7196" i="28"/>
  <c r="C7197" i="28"/>
  <c r="D7197" i="28"/>
  <c r="E7197" i="28"/>
  <c r="F7197" i="28"/>
  <c r="C7198" i="28"/>
  <c r="D7198" i="28"/>
  <c r="E7198" i="28"/>
  <c r="F7198" i="28"/>
  <c r="C7199" i="28"/>
  <c r="D7199" i="28"/>
  <c r="E7199" i="28"/>
  <c r="F7199" i="28"/>
  <c r="C7200" i="28"/>
  <c r="D7200" i="28"/>
  <c r="E7200" i="28"/>
  <c r="F7200" i="28"/>
  <c r="C7201" i="28"/>
  <c r="D7201" i="28"/>
  <c r="E7201" i="28"/>
  <c r="F7201" i="28"/>
  <c r="C7202" i="28"/>
  <c r="D7202" i="28"/>
  <c r="E7202" i="28"/>
  <c r="F7202" i="28"/>
  <c r="C7203" i="28"/>
  <c r="D7203" i="28"/>
  <c r="E7203" i="28"/>
  <c r="F7203" i="28"/>
  <c r="C7204" i="28"/>
  <c r="D7204" i="28"/>
  <c r="E7204" i="28"/>
  <c r="F7204" i="28"/>
  <c r="C7205" i="28"/>
  <c r="D7205" i="28"/>
  <c r="E7205" i="28"/>
  <c r="F7205" i="28"/>
  <c r="C7206" i="28"/>
  <c r="D7206" i="28"/>
  <c r="E7206" i="28"/>
  <c r="F7206" i="28"/>
  <c r="C7207" i="28"/>
  <c r="D7207" i="28"/>
  <c r="E7207" i="28"/>
  <c r="F7207" i="28"/>
  <c r="C7208" i="28"/>
  <c r="D7208" i="28"/>
  <c r="E7208" i="28"/>
  <c r="F7208" i="28"/>
  <c r="G7208" i="28" s="1"/>
  <c r="C7209" i="28"/>
  <c r="D7209" i="28"/>
  <c r="E7209" i="28"/>
  <c r="F7209" i="28"/>
  <c r="C7210" i="28"/>
  <c r="D7210" i="28"/>
  <c r="E7210" i="28"/>
  <c r="F7210" i="28"/>
  <c r="C7211" i="28"/>
  <c r="D7211" i="28"/>
  <c r="E7211" i="28"/>
  <c r="F7211" i="28"/>
  <c r="C7212" i="28"/>
  <c r="D7212" i="28"/>
  <c r="E7212" i="28"/>
  <c r="F7212" i="28"/>
  <c r="C7213" i="28"/>
  <c r="D7213" i="28"/>
  <c r="E7213" i="28"/>
  <c r="F7213" i="28"/>
  <c r="C7214" i="28"/>
  <c r="D7214" i="28"/>
  <c r="E7214" i="28"/>
  <c r="F7214" i="28"/>
  <c r="C7215" i="28"/>
  <c r="D7215" i="28"/>
  <c r="E7215" i="28"/>
  <c r="F7215" i="28"/>
  <c r="C7216" i="28"/>
  <c r="D7216" i="28"/>
  <c r="E7216" i="28"/>
  <c r="F7216" i="28"/>
  <c r="C7217" i="28"/>
  <c r="D7217" i="28"/>
  <c r="E7217" i="28"/>
  <c r="F7217" i="28"/>
  <c r="G7217" i="28" s="1"/>
  <c r="C7218" i="28"/>
  <c r="D7218" i="28"/>
  <c r="E7218" i="28"/>
  <c r="F7218" i="28"/>
  <c r="C7219" i="28"/>
  <c r="D7219" i="28"/>
  <c r="E7219" i="28"/>
  <c r="F7219" i="28"/>
  <c r="C7220" i="28"/>
  <c r="D7220" i="28"/>
  <c r="E7220" i="28"/>
  <c r="F7220" i="28"/>
  <c r="C7221" i="28"/>
  <c r="D7221" i="28"/>
  <c r="E7221" i="28"/>
  <c r="F7221" i="28"/>
  <c r="C7222" i="28"/>
  <c r="D7222" i="28"/>
  <c r="E7222" i="28"/>
  <c r="F7222" i="28"/>
  <c r="C7223" i="28"/>
  <c r="D7223" i="28"/>
  <c r="E7223" i="28"/>
  <c r="F7223" i="28"/>
  <c r="C7224" i="28"/>
  <c r="D7224" i="28"/>
  <c r="E7224" i="28"/>
  <c r="F7224" i="28"/>
  <c r="C7225" i="28"/>
  <c r="D7225" i="28"/>
  <c r="E7225" i="28"/>
  <c r="F7225" i="28"/>
  <c r="C7226" i="28"/>
  <c r="D7226" i="28"/>
  <c r="E7226" i="28"/>
  <c r="F7226" i="28"/>
  <c r="C7227" i="28"/>
  <c r="D7227" i="28"/>
  <c r="E7227" i="28"/>
  <c r="F7227" i="28"/>
  <c r="C7228" i="28"/>
  <c r="D7228" i="28"/>
  <c r="E7228" i="28"/>
  <c r="F7228" i="28"/>
  <c r="C7229" i="28"/>
  <c r="D7229" i="28"/>
  <c r="E7229" i="28"/>
  <c r="F7229" i="28"/>
  <c r="C7230" i="28"/>
  <c r="D7230" i="28"/>
  <c r="E7230" i="28"/>
  <c r="F7230" i="28"/>
  <c r="G7230" i="28" s="1"/>
  <c r="C7231" i="28"/>
  <c r="D7231" i="28"/>
  <c r="E7231" i="28"/>
  <c r="F7231" i="28"/>
  <c r="C7232" i="28"/>
  <c r="D7232" i="28"/>
  <c r="E7232" i="28"/>
  <c r="F7232" i="28"/>
  <c r="C7233" i="28"/>
  <c r="D7233" i="28"/>
  <c r="E7233" i="28"/>
  <c r="F7233" i="28"/>
  <c r="C7234" i="28"/>
  <c r="D7234" i="28"/>
  <c r="E7234" i="28"/>
  <c r="F7234" i="28"/>
  <c r="C7235" i="28"/>
  <c r="D7235" i="28"/>
  <c r="E7235" i="28"/>
  <c r="F7235" i="28"/>
  <c r="C7236" i="28"/>
  <c r="D7236" i="28"/>
  <c r="E7236" i="28"/>
  <c r="F7236" i="28"/>
  <c r="C7237" i="28"/>
  <c r="D7237" i="28"/>
  <c r="E7237" i="28"/>
  <c r="F7237" i="28"/>
  <c r="C7238" i="28"/>
  <c r="D7238" i="28"/>
  <c r="E7238" i="28"/>
  <c r="F7238" i="28"/>
  <c r="C7239" i="28"/>
  <c r="D7239" i="28"/>
  <c r="E7239" i="28"/>
  <c r="F7239" i="28"/>
  <c r="C7240" i="28"/>
  <c r="D7240" i="28"/>
  <c r="E7240" i="28"/>
  <c r="F7240" i="28"/>
  <c r="C7241" i="28"/>
  <c r="D7241" i="28"/>
  <c r="E7241" i="28"/>
  <c r="F7241" i="28"/>
  <c r="C7242" i="28"/>
  <c r="D7242" i="28"/>
  <c r="E7242" i="28"/>
  <c r="F7242" i="28"/>
  <c r="C7243" i="28"/>
  <c r="D7243" i="28"/>
  <c r="E7243" i="28"/>
  <c r="F7243" i="28"/>
  <c r="G7243" i="28" s="1"/>
  <c r="C7244" i="28"/>
  <c r="D7244" i="28"/>
  <c r="E7244" i="28"/>
  <c r="F7244" i="28"/>
  <c r="C7245" i="28"/>
  <c r="D7245" i="28"/>
  <c r="E7245" i="28"/>
  <c r="F7245" i="28"/>
  <c r="C7246" i="28"/>
  <c r="D7246" i="28"/>
  <c r="E7246" i="28"/>
  <c r="F7246" i="28"/>
  <c r="C7247" i="28"/>
  <c r="D7247" i="28"/>
  <c r="E7247" i="28"/>
  <c r="F7247" i="28"/>
  <c r="C7248" i="28"/>
  <c r="D7248" i="28"/>
  <c r="E7248" i="28"/>
  <c r="F7248" i="28"/>
  <c r="C7249" i="28"/>
  <c r="D7249" i="28"/>
  <c r="E7249" i="28"/>
  <c r="F7249" i="28"/>
  <c r="G7249" i="28" s="1"/>
  <c r="C7250" i="28"/>
  <c r="D7250" i="28"/>
  <c r="E7250" i="28"/>
  <c r="F7250" i="28"/>
  <c r="C7251" i="28"/>
  <c r="D7251" i="28"/>
  <c r="E7251" i="28"/>
  <c r="F7251" i="28"/>
  <c r="C7252" i="28"/>
  <c r="D7252" i="28"/>
  <c r="E7252" i="28"/>
  <c r="F7252" i="28"/>
  <c r="C7253" i="28"/>
  <c r="D7253" i="28"/>
  <c r="E7253" i="28"/>
  <c r="F7253" i="28"/>
  <c r="C7254" i="28"/>
  <c r="D7254" i="28"/>
  <c r="E7254" i="28"/>
  <c r="F7254" i="28"/>
  <c r="C7255" i="28"/>
  <c r="D7255" i="28"/>
  <c r="E7255" i="28"/>
  <c r="F7255" i="28"/>
  <c r="C7256" i="28"/>
  <c r="D7256" i="28"/>
  <c r="E7256" i="28"/>
  <c r="F7256" i="28"/>
  <c r="C7257" i="28"/>
  <c r="D7257" i="28"/>
  <c r="E7257" i="28"/>
  <c r="F7257" i="28"/>
  <c r="C7258" i="28"/>
  <c r="D7258" i="28"/>
  <c r="E7258" i="28"/>
  <c r="F7258" i="28"/>
  <c r="C7259" i="28"/>
  <c r="D7259" i="28"/>
  <c r="E7259" i="28"/>
  <c r="F7259" i="28"/>
  <c r="C7260" i="28"/>
  <c r="D7260" i="28"/>
  <c r="E7260" i="28"/>
  <c r="F7260" i="28"/>
  <c r="C7261" i="28"/>
  <c r="D7261" i="28"/>
  <c r="E7261" i="28"/>
  <c r="F7261" i="28"/>
  <c r="C7262" i="28"/>
  <c r="D7262" i="28"/>
  <c r="E7262" i="28"/>
  <c r="F7262" i="28"/>
  <c r="C7263" i="28"/>
  <c r="D7263" i="28"/>
  <c r="E7263" i="28"/>
  <c r="F7263" i="28"/>
  <c r="C7264" i="28"/>
  <c r="D7264" i="28"/>
  <c r="E7264" i="28"/>
  <c r="F7264" i="28"/>
  <c r="C7265" i="28"/>
  <c r="D7265" i="28"/>
  <c r="E7265" i="28"/>
  <c r="F7265" i="28"/>
  <c r="C7266" i="28"/>
  <c r="D7266" i="28"/>
  <c r="E7266" i="28"/>
  <c r="F7266" i="28"/>
  <c r="C7267" i="28"/>
  <c r="D7267" i="28"/>
  <c r="E7267" i="28"/>
  <c r="F7267" i="28"/>
  <c r="C7268" i="28"/>
  <c r="D7268" i="28"/>
  <c r="E7268" i="28"/>
  <c r="F7268" i="28"/>
  <c r="C7269" i="28"/>
  <c r="D7269" i="28"/>
  <c r="E7269" i="28"/>
  <c r="F7269" i="28"/>
  <c r="C7270" i="28"/>
  <c r="D7270" i="28"/>
  <c r="E7270" i="28"/>
  <c r="F7270" i="28"/>
  <c r="C7271" i="28"/>
  <c r="D7271" i="28"/>
  <c r="E7271" i="28"/>
  <c r="F7271" i="28"/>
  <c r="C7272" i="28"/>
  <c r="D7272" i="28"/>
  <c r="E7272" i="28"/>
  <c r="F7272" i="28"/>
  <c r="C7273" i="28"/>
  <c r="D7273" i="28"/>
  <c r="E7273" i="28"/>
  <c r="F7273" i="28"/>
  <c r="C7274" i="28"/>
  <c r="D7274" i="28"/>
  <c r="E7274" i="28"/>
  <c r="F7274" i="28"/>
  <c r="C7275" i="28"/>
  <c r="D7275" i="28"/>
  <c r="E7275" i="28"/>
  <c r="F7275" i="28"/>
  <c r="C7276" i="28"/>
  <c r="D7276" i="28"/>
  <c r="E7276" i="28"/>
  <c r="F7276" i="28"/>
  <c r="C7277" i="28"/>
  <c r="D7277" i="28"/>
  <c r="E7277" i="28"/>
  <c r="F7277" i="28"/>
  <c r="C7278" i="28"/>
  <c r="D7278" i="28"/>
  <c r="E7278" i="28"/>
  <c r="F7278" i="28"/>
  <c r="C7279" i="28"/>
  <c r="D7279" i="28"/>
  <c r="E7279" i="28"/>
  <c r="F7279" i="28"/>
  <c r="C7280" i="28"/>
  <c r="D7280" i="28"/>
  <c r="E7280" i="28"/>
  <c r="F7280" i="28"/>
  <c r="C7281" i="28"/>
  <c r="D7281" i="28"/>
  <c r="E7281" i="28"/>
  <c r="F7281" i="28"/>
  <c r="C7282" i="28"/>
  <c r="D7282" i="28"/>
  <c r="E7282" i="28"/>
  <c r="F7282" i="28"/>
  <c r="C7283" i="28"/>
  <c r="D7283" i="28"/>
  <c r="E7283" i="28"/>
  <c r="F7283" i="28"/>
  <c r="C7284" i="28"/>
  <c r="D7284" i="28"/>
  <c r="E7284" i="28"/>
  <c r="F7284" i="28"/>
  <c r="C7285" i="28"/>
  <c r="D7285" i="28"/>
  <c r="E7285" i="28"/>
  <c r="F7285" i="28"/>
  <c r="C7286" i="28"/>
  <c r="D7286" i="28"/>
  <c r="E7286" i="28"/>
  <c r="F7286" i="28"/>
  <c r="C7287" i="28"/>
  <c r="D7287" i="28"/>
  <c r="E7287" i="28"/>
  <c r="F7287" i="28"/>
  <c r="C7288" i="28"/>
  <c r="D7288" i="28"/>
  <c r="E7288" i="28"/>
  <c r="F7288" i="28"/>
  <c r="C7289" i="28"/>
  <c r="D7289" i="28"/>
  <c r="E7289" i="28"/>
  <c r="F7289" i="28"/>
  <c r="C7290" i="28"/>
  <c r="D7290" i="28"/>
  <c r="E7290" i="28"/>
  <c r="F7290" i="28"/>
  <c r="C7291" i="28"/>
  <c r="D7291" i="28"/>
  <c r="E7291" i="28"/>
  <c r="F7291" i="28"/>
  <c r="G7291" i="28" s="1"/>
  <c r="C7292" i="28"/>
  <c r="D7292" i="28"/>
  <c r="E7292" i="28"/>
  <c r="F7292" i="28"/>
  <c r="C7293" i="28"/>
  <c r="D7293" i="28"/>
  <c r="E7293" i="28"/>
  <c r="F7293" i="28"/>
  <c r="C7294" i="28"/>
  <c r="D7294" i="28"/>
  <c r="E7294" i="28"/>
  <c r="F7294" i="28"/>
  <c r="C7295" i="28"/>
  <c r="D7295" i="28"/>
  <c r="E7295" i="28"/>
  <c r="F7295" i="28"/>
  <c r="C7296" i="28"/>
  <c r="D7296" i="28"/>
  <c r="E7296" i="28"/>
  <c r="F7296" i="28"/>
  <c r="C7297" i="28"/>
  <c r="D7297" i="28"/>
  <c r="E7297" i="28"/>
  <c r="F7297" i="28"/>
  <c r="C7298" i="28"/>
  <c r="D7298" i="28"/>
  <c r="E7298" i="28"/>
  <c r="F7298" i="28"/>
  <c r="C7299" i="28"/>
  <c r="D7299" i="28"/>
  <c r="E7299" i="28"/>
  <c r="F7299" i="28"/>
  <c r="C7300" i="28"/>
  <c r="D7300" i="28"/>
  <c r="E7300" i="28"/>
  <c r="F7300" i="28"/>
  <c r="C7301" i="28"/>
  <c r="D7301" i="28"/>
  <c r="E7301" i="28"/>
  <c r="F7301" i="28"/>
  <c r="C7302" i="28"/>
  <c r="D7302" i="28"/>
  <c r="E7302" i="28"/>
  <c r="F7302" i="28"/>
  <c r="C7303" i="28"/>
  <c r="D7303" i="28"/>
  <c r="E7303" i="28"/>
  <c r="F7303" i="28"/>
  <c r="C7304" i="28"/>
  <c r="D7304" i="28"/>
  <c r="E7304" i="28"/>
  <c r="F7304" i="28"/>
  <c r="C7305" i="28"/>
  <c r="D7305" i="28"/>
  <c r="E7305" i="28"/>
  <c r="F7305" i="28"/>
  <c r="C7306" i="28"/>
  <c r="D7306" i="28"/>
  <c r="E7306" i="28"/>
  <c r="F7306" i="28"/>
  <c r="C7307" i="28"/>
  <c r="D7307" i="28"/>
  <c r="E7307" i="28"/>
  <c r="F7307" i="28"/>
  <c r="C7308" i="28"/>
  <c r="D7308" i="28"/>
  <c r="E7308" i="28"/>
  <c r="F7308" i="28"/>
  <c r="C7309" i="28"/>
  <c r="D7309" i="28"/>
  <c r="E7309" i="28"/>
  <c r="F7309" i="28"/>
  <c r="C7310" i="28"/>
  <c r="D7310" i="28"/>
  <c r="E7310" i="28"/>
  <c r="F7310" i="28"/>
  <c r="C7311" i="28"/>
  <c r="D7311" i="28"/>
  <c r="E7311" i="28"/>
  <c r="F7311" i="28"/>
  <c r="C7312" i="28"/>
  <c r="D7312" i="28"/>
  <c r="E7312" i="28"/>
  <c r="F7312" i="28"/>
  <c r="C7313" i="28"/>
  <c r="D7313" i="28"/>
  <c r="E7313" i="28"/>
  <c r="F7313" i="28"/>
  <c r="C7314" i="28"/>
  <c r="D7314" i="28"/>
  <c r="E7314" i="28"/>
  <c r="F7314" i="28"/>
  <c r="C7315" i="28"/>
  <c r="D7315" i="28"/>
  <c r="E7315" i="28"/>
  <c r="F7315" i="28"/>
  <c r="C7316" i="28"/>
  <c r="D7316" i="28"/>
  <c r="E7316" i="28"/>
  <c r="F7316" i="28"/>
  <c r="C7317" i="28"/>
  <c r="D7317" i="28"/>
  <c r="E7317" i="28"/>
  <c r="F7317" i="28"/>
  <c r="C7318" i="28"/>
  <c r="D7318" i="28"/>
  <c r="E7318" i="28"/>
  <c r="F7318" i="28"/>
  <c r="C7319" i="28"/>
  <c r="D7319" i="28"/>
  <c r="E7319" i="28"/>
  <c r="F7319" i="28"/>
  <c r="C7320" i="28"/>
  <c r="D7320" i="28"/>
  <c r="E7320" i="28"/>
  <c r="F7320" i="28"/>
  <c r="C7321" i="28"/>
  <c r="D7321" i="28"/>
  <c r="E7321" i="28"/>
  <c r="F7321" i="28"/>
  <c r="C7322" i="28"/>
  <c r="D7322" i="28"/>
  <c r="E7322" i="28"/>
  <c r="F7322" i="28"/>
  <c r="C7323" i="28"/>
  <c r="D7323" i="28"/>
  <c r="E7323" i="28"/>
  <c r="F7323" i="28"/>
  <c r="C7324" i="28"/>
  <c r="D7324" i="28"/>
  <c r="E7324" i="28"/>
  <c r="F7324" i="28"/>
  <c r="C7325" i="28"/>
  <c r="D7325" i="28"/>
  <c r="E7325" i="28"/>
  <c r="F7325" i="28"/>
  <c r="C7326" i="28"/>
  <c r="D7326" i="28"/>
  <c r="E7326" i="28"/>
  <c r="F7326" i="28"/>
  <c r="C7327" i="28"/>
  <c r="D7327" i="28"/>
  <c r="E7327" i="28"/>
  <c r="F7327" i="28"/>
  <c r="C7328" i="28"/>
  <c r="D7328" i="28"/>
  <c r="E7328" i="28"/>
  <c r="F7328" i="28"/>
  <c r="C7329" i="28"/>
  <c r="D7329" i="28"/>
  <c r="E7329" i="28"/>
  <c r="F7329" i="28"/>
  <c r="C7330" i="28"/>
  <c r="D7330" i="28"/>
  <c r="E7330" i="28"/>
  <c r="F7330" i="28"/>
  <c r="C7331" i="28"/>
  <c r="D7331" i="28"/>
  <c r="E7331" i="28"/>
  <c r="F7331" i="28"/>
  <c r="G7331" i="28" s="1"/>
  <c r="C7332" i="28"/>
  <c r="D7332" i="28"/>
  <c r="E7332" i="28"/>
  <c r="F7332" i="28"/>
  <c r="C7333" i="28"/>
  <c r="D7333" i="28"/>
  <c r="E7333" i="28"/>
  <c r="F7333" i="28"/>
  <c r="C7334" i="28"/>
  <c r="D7334" i="28"/>
  <c r="E7334" i="28"/>
  <c r="F7334" i="28"/>
  <c r="C7335" i="28"/>
  <c r="D7335" i="28"/>
  <c r="E7335" i="28"/>
  <c r="F7335" i="28"/>
  <c r="C7336" i="28"/>
  <c r="D7336" i="28"/>
  <c r="E7336" i="28"/>
  <c r="F7336" i="28"/>
  <c r="C7337" i="28"/>
  <c r="D7337" i="28"/>
  <c r="E7337" i="28"/>
  <c r="F7337" i="28"/>
  <c r="C7338" i="28"/>
  <c r="D7338" i="28"/>
  <c r="E7338" i="28"/>
  <c r="F7338" i="28"/>
  <c r="C7339" i="28"/>
  <c r="D7339" i="28"/>
  <c r="E7339" i="28"/>
  <c r="F7339" i="28"/>
  <c r="C7340" i="28"/>
  <c r="D7340" i="28"/>
  <c r="E7340" i="28"/>
  <c r="F7340" i="28"/>
  <c r="C7341" i="28"/>
  <c r="D7341" i="28"/>
  <c r="E7341" i="28"/>
  <c r="F7341" i="28"/>
  <c r="C7342" i="28"/>
  <c r="D7342" i="28"/>
  <c r="E7342" i="28"/>
  <c r="F7342" i="28"/>
  <c r="C7343" i="28"/>
  <c r="D7343" i="28"/>
  <c r="E7343" i="28"/>
  <c r="F7343" i="28"/>
  <c r="C7344" i="28"/>
  <c r="D7344" i="28"/>
  <c r="E7344" i="28"/>
  <c r="F7344" i="28"/>
  <c r="C7345" i="28"/>
  <c r="D7345" i="28"/>
  <c r="E7345" i="28"/>
  <c r="F7345" i="28"/>
  <c r="C7346" i="28"/>
  <c r="D7346" i="28"/>
  <c r="E7346" i="28"/>
  <c r="F7346" i="28"/>
  <c r="C7347" i="28"/>
  <c r="D7347" i="28"/>
  <c r="E7347" i="28"/>
  <c r="F7347" i="28"/>
  <c r="C7348" i="28"/>
  <c r="D7348" i="28"/>
  <c r="E7348" i="28"/>
  <c r="F7348" i="28"/>
  <c r="C7349" i="28"/>
  <c r="D7349" i="28"/>
  <c r="E7349" i="28"/>
  <c r="F7349" i="28"/>
  <c r="C7350" i="28"/>
  <c r="D7350" i="28"/>
  <c r="E7350" i="28"/>
  <c r="F7350" i="28"/>
  <c r="C7351" i="28"/>
  <c r="D7351" i="28"/>
  <c r="E7351" i="28"/>
  <c r="F7351" i="28"/>
  <c r="C7352" i="28"/>
  <c r="D7352" i="28"/>
  <c r="E7352" i="28"/>
  <c r="F7352" i="28"/>
  <c r="C7353" i="28"/>
  <c r="D7353" i="28"/>
  <c r="E7353" i="28"/>
  <c r="F7353" i="28"/>
  <c r="C7354" i="28"/>
  <c r="D7354" i="28"/>
  <c r="E7354" i="28"/>
  <c r="F7354" i="28"/>
  <c r="C7355" i="28"/>
  <c r="D7355" i="28"/>
  <c r="E7355" i="28"/>
  <c r="F7355" i="28"/>
  <c r="G7355" i="28" s="1"/>
  <c r="C7356" i="28"/>
  <c r="D7356" i="28"/>
  <c r="E7356" i="28"/>
  <c r="F7356" i="28"/>
  <c r="C7357" i="28"/>
  <c r="D7357" i="28"/>
  <c r="E7357" i="28"/>
  <c r="F7357" i="28"/>
  <c r="C7358" i="28"/>
  <c r="D7358" i="28"/>
  <c r="E7358" i="28"/>
  <c r="F7358" i="28"/>
  <c r="C7359" i="28"/>
  <c r="D7359" i="28"/>
  <c r="E7359" i="28"/>
  <c r="F7359" i="28"/>
  <c r="C7360" i="28"/>
  <c r="D7360" i="28"/>
  <c r="E7360" i="28"/>
  <c r="F7360" i="28"/>
  <c r="C7361" i="28"/>
  <c r="D7361" i="28"/>
  <c r="E7361" i="28"/>
  <c r="F7361" i="28"/>
  <c r="C7362" i="28"/>
  <c r="D7362" i="28"/>
  <c r="E7362" i="28"/>
  <c r="F7362" i="28"/>
  <c r="C7363" i="28"/>
  <c r="D7363" i="28"/>
  <c r="E7363" i="28"/>
  <c r="F7363" i="28"/>
  <c r="C7364" i="28"/>
  <c r="D7364" i="28"/>
  <c r="E7364" i="28"/>
  <c r="F7364" i="28"/>
  <c r="C7365" i="28"/>
  <c r="D7365" i="28"/>
  <c r="E7365" i="28"/>
  <c r="F7365" i="28"/>
  <c r="C7366" i="28"/>
  <c r="D7366" i="28"/>
  <c r="E7366" i="28"/>
  <c r="F7366" i="28"/>
  <c r="C7367" i="28"/>
  <c r="D7367" i="28"/>
  <c r="E7367" i="28"/>
  <c r="F7367" i="28"/>
  <c r="C7368" i="28"/>
  <c r="D7368" i="28"/>
  <c r="E7368" i="28"/>
  <c r="F7368" i="28"/>
  <c r="C7369" i="28"/>
  <c r="D7369" i="28"/>
  <c r="E7369" i="28"/>
  <c r="F7369" i="28"/>
  <c r="C7370" i="28"/>
  <c r="D7370" i="28"/>
  <c r="E7370" i="28"/>
  <c r="F7370" i="28"/>
  <c r="C7371" i="28"/>
  <c r="D7371" i="28"/>
  <c r="E7371" i="28"/>
  <c r="F7371" i="28"/>
  <c r="C7372" i="28"/>
  <c r="D7372" i="28"/>
  <c r="E7372" i="28"/>
  <c r="F7372" i="28"/>
  <c r="C7373" i="28"/>
  <c r="D7373" i="28"/>
  <c r="E7373" i="28"/>
  <c r="F7373" i="28"/>
  <c r="C7374" i="28"/>
  <c r="D7374" i="28"/>
  <c r="E7374" i="28"/>
  <c r="F7374" i="28"/>
  <c r="C7375" i="28"/>
  <c r="D7375" i="28"/>
  <c r="E7375" i="28"/>
  <c r="F7375" i="28"/>
  <c r="C7376" i="28"/>
  <c r="D7376" i="28"/>
  <c r="E7376" i="28"/>
  <c r="F7376" i="28"/>
  <c r="C7377" i="28"/>
  <c r="D7377" i="28"/>
  <c r="E7377" i="28"/>
  <c r="F7377" i="28"/>
  <c r="C7378" i="28"/>
  <c r="D7378" i="28"/>
  <c r="E7378" i="28"/>
  <c r="F7378" i="28"/>
  <c r="C7379" i="28"/>
  <c r="D7379" i="28"/>
  <c r="E7379" i="28"/>
  <c r="F7379" i="28"/>
  <c r="C7380" i="28"/>
  <c r="D7380" i="28"/>
  <c r="E7380" i="28"/>
  <c r="F7380" i="28"/>
  <c r="C7381" i="28"/>
  <c r="D7381" i="28"/>
  <c r="E7381" i="28"/>
  <c r="F7381" i="28"/>
  <c r="C7382" i="28"/>
  <c r="D7382" i="28"/>
  <c r="E7382" i="28"/>
  <c r="F7382" i="28"/>
  <c r="C7383" i="28"/>
  <c r="D7383" i="28"/>
  <c r="E7383" i="28"/>
  <c r="F7383" i="28"/>
  <c r="C7384" i="28"/>
  <c r="D7384" i="28"/>
  <c r="E7384" i="28"/>
  <c r="F7384" i="28"/>
  <c r="C7385" i="28"/>
  <c r="D7385" i="28"/>
  <c r="E7385" i="28"/>
  <c r="F7385" i="28"/>
  <c r="C7386" i="28"/>
  <c r="D7386" i="28"/>
  <c r="E7386" i="28"/>
  <c r="F7386" i="28"/>
  <c r="C7387" i="28"/>
  <c r="D7387" i="28"/>
  <c r="E7387" i="28"/>
  <c r="F7387" i="28"/>
  <c r="C7388" i="28"/>
  <c r="D7388" i="28"/>
  <c r="E7388" i="28"/>
  <c r="F7388" i="28"/>
  <c r="C7389" i="28"/>
  <c r="D7389" i="28"/>
  <c r="E7389" i="28"/>
  <c r="F7389" i="28"/>
  <c r="C7390" i="28"/>
  <c r="D7390" i="28"/>
  <c r="E7390" i="28"/>
  <c r="F7390" i="28"/>
  <c r="C7391" i="28"/>
  <c r="D7391" i="28"/>
  <c r="E7391" i="28"/>
  <c r="F7391" i="28"/>
  <c r="C7392" i="28"/>
  <c r="D7392" i="28"/>
  <c r="E7392" i="28"/>
  <c r="F7392" i="28"/>
  <c r="C7393" i="28"/>
  <c r="D7393" i="28"/>
  <c r="E7393" i="28"/>
  <c r="F7393" i="28"/>
  <c r="C7394" i="28"/>
  <c r="D7394" i="28"/>
  <c r="E7394" i="28"/>
  <c r="F7394" i="28"/>
  <c r="C7395" i="28"/>
  <c r="D7395" i="28"/>
  <c r="E7395" i="28"/>
  <c r="F7395" i="28"/>
  <c r="C7396" i="28"/>
  <c r="D7396" i="28"/>
  <c r="E7396" i="28"/>
  <c r="F7396" i="28"/>
  <c r="C7397" i="28"/>
  <c r="D7397" i="28"/>
  <c r="E7397" i="28"/>
  <c r="F7397" i="28"/>
  <c r="C7398" i="28"/>
  <c r="D7398" i="28"/>
  <c r="E7398" i="28"/>
  <c r="F7398" i="28"/>
  <c r="C7399" i="28"/>
  <c r="D7399" i="28"/>
  <c r="E7399" i="28"/>
  <c r="F7399" i="28"/>
  <c r="C7400" i="28"/>
  <c r="D7400" i="28"/>
  <c r="E7400" i="28"/>
  <c r="F7400" i="28"/>
  <c r="C7401" i="28"/>
  <c r="D7401" i="28"/>
  <c r="E7401" i="28"/>
  <c r="F7401" i="28"/>
  <c r="C7402" i="28"/>
  <c r="D7402" i="28"/>
  <c r="E7402" i="28"/>
  <c r="F7402" i="28"/>
  <c r="C7403" i="28"/>
  <c r="D7403" i="28"/>
  <c r="E7403" i="28"/>
  <c r="F7403" i="28"/>
  <c r="C7404" i="28"/>
  <c r="D7404" i="28"/>
  <c r="E7404" i="28"/>
  <c r="F7404" i="28"/>
  <c r="C7405" i="28"/>
  <c r="D7405" i="28"/>
  <c r="E7405" i="28"/>
  <c r="F7405" i="28"/>
  <c r="C7406" i="28"/>
  <c r="D7406" i="28"/>
  <c r="E7406" i="28"/>
  <c r="F7406" i="28"/>
  <c r="C7407" i="28"/>
  <c r="D7407" i="28"/>
  <c r="E7407" i="28"/>
  <c r="F7407" i="28"/>
  <c r="C7408" i="28"/>
  <c r="D7408" i="28"/>
  <c r="E7408" i="28"/>
  <c r="F7408" i="28"/>
  <c r="C7409" i="28"/>
  <c r="D7409" i="28"/>
  <c r="E7409" i="28"/>
  <c r="F7409" i="28"/>
  <c r="C7410" i="28"/>
  <c r="D7410" i="28"/>
  <c r="E7410" i="28"/>
  <c r="F7410" i="28"/>
  <c r="C7411" i="28"/>
  <c r="D7411" i="28"/>
  <c r="E7411" i="28"/>
  <c r="F7411" i="28"/>
  <c r="C7412" i="28"/>
  <c r="D7412" i="28"/>
  <c r="E7412" i="28"/>
  <c r="F7412" i="28"/>
  <c r="C7413" i="28"/>
  <c r="D7413" i="28"/>
  <c r="E7413" i="28"/>
  <c r="F7413" i="28"/>
  <c r="C7414" i="28"/>
  <c r="D7414" i="28"/>
  <c r="E7414" i="28"/>
  <c r="F7414" i="28"/>
  <c r="C7415" i="28"/>
  <c r="D7415" i="28"/>
  <c r="E7415" i="28"/>
  <c r="F7415" i="28"/>
  <c r="C7416" i="28"/>
  <c r="D7416" i="28"/>
  <c r="E7416" i="28"/>
  <c r="F7416" i="28"/>
  <c r="C7417" i="28"/>
  <c r="D7417" i="28"/>
  <c r="E7417" i="28"/>
  <c r="F7417" i="28"/>
  <c r="C7418" i="28"/>
  <c r="D7418" i="28"/>
  <c r="E7418" i="28"/>
  <c r="F7418" i="28"/>
  <c r="C7419" i="28"/>
  <c r="D7419" i="28"/>
  <c r="E7419" i="28"/>
  <c r="F7419" i="28"/>
  <c r="C7420" i="28"/>
  <c r="D7420" i="28"/>
  <c r="E7420" i="28"/>
  <c r="F7420" i="28"/>
  <c r="C7421" i="28"/>
  <c r="D7421" i="28"/>
  <c r="E7421" i="28"/>
  <c r="F7421" i="28"/>
  <c r="C7422" i="28"/>
  <c r="D7422" i="28"/>
  <c r="E7422" i="28"/>
  <c r="F7422" i="28"/>
  <c r="C7423" i="28"/>
  <c r="D7423" i="28"/>
  <c r="E7423" i="28"/>
  <c r="F7423" i="28"/>
  <c r="C7424" i="28"/>
  <c r="D7424" i="28"/>
  <c r="E7424" i="28"/>
  <c r="F7424" i="28"/>
  <c r="C7425" i="28"/>
  <c r="D7425" i="28"/>
  <c r="E7425" i="28"/>
  <c r="F7425" i="28"/>
  <c r="C7426" i="28"/>
  <c r="D7426" i="28"/>
  <c r="E7426" i="28"/>
  <c r="F7426" i="28"/>
  <c r="C7427" i="28"/>
  <c r="D7427" i="28"/>
  <c r="E7427" i="28"/>
  <c r="F7427" i="28"/>
  <c r="C7428" i="28"/>
  <c r="D7428" i="28"/>
  <c r="E7428" i="28"/>
  <c r="F7428" i="28"/>
  <c r="C7429" i="28"/>
  <c r="D7429" i="28"/>
  <c r="E7429" i="28"/>
  <c r="F7429" i="28"/>
  <c r="C7430" i="28"/>
  <c r="D7430" i="28"/>
  <c r="E7430" i="28"/>
  <c r="F7430" i="28"/>
  <c r="C7431" i="28"/>
  <c r="D7431" i="28"/>
  <c r="E7431" i="28"/>
  <c r="F7431" i="28"/>
  <c r="C7432" i="28"/>
  <c r="D7432" i="28"/>
  <c r="E7432" i="28"/>
  <c r="F7432" i="28"/>
  <c r="C7433" i="28"/>
  <c r="D7433" i="28"/>
  <c r="E7433" i="28"/>
  <c r="F7433" i="28"/>
  <c r="C7434" i="28"/>
  <c r="D7434" i="28"/>
  <c r="E7434" i="28"/>
  <c r="F7434" i="28"/>
  <c r="C7435" i="28"/>
  <c r="D7435" i="28"/>
  <c r="E7435" i="28"/>
  <c r="F7435" i="28"/>
  <c r="C7436" i="28"/>
  <c r="D7436" i="28"/>
  <c r="E7436" i="28"/>
  <c r="F7436" i="28"/>
  <c r="C7437" i="28"/>
  <c r="D7437" i="28"/>
  <c r="E7437" i="28"/>
  <c r="F7437" i="28"/>
  <c r="C7438" i="28"/>
  <c r="D7438" i="28"/>
  <c r="E7438" i="28"/>
  <c r="F7438" i="28"/>
  <c r="C7439" i="28"/>
  <c r="D7439" i="28"/>
  <c r="E7439" i="28"/>
  <c r="F7439" i="28"/>
  <c r="C7440" i="28"/>
  <c r="D7440" i="28"/>
  <c r="E7440" i="28"/>
  <c r="F7440" i="28"/>
  <c r="C7441" i="28"/>
  <c r="D7441" i="28"/>
  <c r="E7441" i="28"/>
  <c r="F7441" i="28"/>
  <c r="C7442" i="28"/>
  <c r="D7442" i="28"/>
  <c r="E7442" i="28"/>
  <c r="F7442" i="28"/>
  <c r="C7443" i="28"/>
  <c r="D7443" i="28"/>
  <c r="E7443" i="28"/>
  <c r="F7443" i="28"/>
  <c r="C7444" i="28"/>
  <c r="D7444" i="28"/>
  <c r="E7444" i="28"/>
  <c r="F7444" i="28"/>
  <c r="C7445" i="28"/>
  <c r="D7445" i="28"/>
  <c r="E7445" i="28"/>
  <c r="F7445" i="28"/>
  <c r="C7446" i="28"/>
  <c r="D7446" i="28"/>
  <c r="E7446" i="28"/>
  <c r="F7446" i="28"/>
  <c r="C7447" i="28"/>
  <c r="D7447" i="28"/>
  <c r="E7447" i="28"/>
  <c r="F7447" i="28"/>
  <c r="C7448" i="28"/>
  <c r="D7448" i="28"/>
  <c r="E7448" i="28"/>
  <c r="F7448" i="28"/>
  <c r="C7449" i="28"/>
  <c r="D7449" i="28"/>
  <c r="E7449" i="28"/>
  <c r="F7449" i="28"/>
  <c r="C7450" i="28"/>
  <c r="D7450" i="28"/>
  <c r="E7450" i="28"/>
  <c r="F7450" i="28"/>
  <c r="C7451" i="28"/>
  <c r="D7451" i="28"/>
  <c r="E7451" i="28"/>
  <c r="F7451" i="28"/>
  <c r="C7452" i="28"/>
  <c r="D7452" i="28"/>
  <c r="E7452" i="28"/>
  <c r="F7452" i="28"/>
  <c r="C7453" i="28"/>
  <c r="D7453" i="28"/>
  <c r="E7453" i="28"/>
  <c r="F7453" i="28"/>
  <c r="C7454" i="28"/>
  <c r="D7454" i="28"/>
  <c r="E7454" i="28"/>
  <c r="F7454" i="28"/>
  <c r="C7455" i="28"/>
  <c r="D7455" i="28"/>
  <c r="E7455" i="28"/>
  <c r="F7455" i="28"/>
  <c r="C7456" i="28"/>
  <c r="D7456" i="28"/>
  <c r="E7456" i="28"/>
  <c r="F7456" i="28"/>
  <c r="C7457" i="28"/>
  <c r="D7457" i="28"/>
  <c r="E7457" i="28"/>
  <c r="F7457" i="28"/>
  <c r="C7458" i="28"/>
  <c r="D7458" i="28"/>
  <c r="E7458" i="28"/>
  <c r="F7458" i="28"/>
  <c r="C7459" i="28"/>
  <c r="D7459" i="28"/>
  <c r="E7459" i="28"/>
  <c r="F7459" i="28"/>
  <c r="C7460" i="28"/>
  <c r="D7460" i="28"/>
  <c r="E7460" i="28"/>
  <c r="F7460" i="28"/>
  <c r="C7461" i="28"/>
  <c r="D7461" i="28"/>
  <c r="E7461" i="28"/>
  <c r="F7461" i="28"/>
  <c r="C7462" i="28"/>
  <c r="D7462" i="28"/>
  <c r="E7462" i="28"/>
  <c r="F7462" i="28"/>
  <c r="C7463" i="28"/>
  <c r="D7463" i="28"/>
  <c r="E7463" i="28"/>
  <c r="F7463" i="28"/>
  <c r="C7464" i="28"/>
  <c r="D7464" i="28"/>
  <c r="E7464" i="28"/>
  <c r="F7464" i="28"/>
  <c r="C7465" i="28"/>
  <c r="D7465" i="28"/>
  <c r="E7465" i="28"/>
  <c r="F7465" i="28"/>
  <c r="C7466" i="28"/>
  <c r="D7466" i="28"/>
  <c r="E7466" i="28"/>
  <c r="F7466" i="28"/>
  <c r="C7467" i="28"/>
  <c r="D7467" i="28"/>
  <c r="E7467" i="28"/>
  <c r="F7467" i="28"/>
  <c r="C7468" i="28"/>
  <c r="D7468" i="28"/>
  <c r="E7468" i="28"/>
  <c r="F7468" i="28"/>
  <c r="C7469" i="28"/>
  <c r="D7469" i="28"/>
  <c r="E7469" i="28"/>
  <c r="F7469" i="28"/>
  <c r="C7470" i="28"/>
  <c r="D7470" i="28"/>
  <c r="E7470" i="28"/>
  <c r="F7470" i="28"/>
  <c r="C7471" i="28"/>
  <c r="D7471" i="28"/>
  <c r="E7471" i="28"/>
  <c r="F7471" i="28"/>
  <c r="C7472" i="28"/>
  <c r="D7472" i="28"/>
  <c r="E7472" i="28"/>
  <c r="F7472" i="28"/>
  <c r="C7473" i="28"/>
  <c r="D7473" i="28"/>
  <c r="E7473" i="28"/>
  <c r="F7473" i="28"/>
  <c r="C7474" i="28"/>
  <c r="D7474" i="28"/>
  <c r="E7474" i="28"/>
  <c r="F7474" i="28"/>
  <c r="C7475" i="28"/>
  <c r="D7475" i="28"/>
  <c r="E7475" i="28"/>
  <c r="F7475" i="28"/>
  <c r="C7476" i="28"/>
  <c r="D7476" i="28"/>
  <c r="E7476" i="28"/>
  <c r="F7476" i="28"/>
  <c r="C7477" i="28"/>
  <c r="D7477" i="28"/>
  <c r="E7477" i="28"/>
  <c r="F7477" i="28"/>
  <c r="C7478" i="28"/>
  <c r="D7478" i="28"/>
  <c r="E7478" i="28"/>
  <c r="F7478" i="28"/>
  <c r="C7479" i="28"/>
  <c r="D7479" i="28"/>
  <c r="E7479" i="28"/>
  <c r="F7479" i="28"/>
  <c r="C7480" i="28"/>
  <c r="D7480" i="28"/>
  <c r="E7480" i="28"/>
  <c r="F7480" i="28"/>
  <c r="C7481" i="28"/>
  <c r="D7481" i="28"/>
  <c r="E7481" i="28"/>
  <c r="F7481" i="28"/>
  <c r="C7482" i="28"/>
  <c r="D7482" i="28"/>
  <c r="E7482" i="28"/>
  <c r="F7482" i="28"/>
  <c r="C7483" i="28"/>
  <c r="D7483" i="28"/>
  <c r="E7483" i="28"/>
  <c r="F7483" i="28"/>
  <c r="C7484" i="28"/>
  <c r="D7484" i="28"/>
  <c r="E7484" i="28"/>
  <c r="F7484" i="28"/>
  <c r="C7485" i="28"/>
  <c r="D7485" i="28"/>
  <c r="E7485" i="28"/>
  <c r="F7485" i="28"/>
  <c r="C7486" i="28"/>
  <c r="D7486" i="28"/>
  <c r="E7486" i="28"/>
  <c r="F7486" i="28"/>
  <c r="C7487" i="28"/>
  <c r="D7487" i="28"/>
  <c r="E7487" i="28"/>
  <c r="F7487" i="28"/>
  <c r="C7488" i="28"/>
  <c r="D7488" i="28"/>
  <c r="E7488" i="28"/>
  <c r="F7488" i="28"/>
  <c r="C7489" i="28"/>
  <c r="D7489" i="28"/>
  <c r="E7489" i="28"/>
  <c r="F7489" i="28"/>
  <c r="C7490" i="28"/>
  <c r="D7490" i="28"/>
  <c r="E7490" i="28"/>
  <c r="F7490" i="28"/>
  <c r="C7491" i="28"/>
  <c r="D7491" i="28"/>
  <c r="E7491" i="28"/>
  <c r="F7491" i="28"/>
  <c r="C7492" i="28"/>
  <c r="D7492" i="28"/>
  <c r="E7492" i="28"/>
  <c r="F7492" i="28"/>
  <c r="C7493" i="28"/>
  <c r="D7493" i="28"/>
  <c r="E7493" i="28"/>
  <c r="F7493" i="28"/>
  <c r="C7494" i="28"/>
  <c r="D7494" i="28"/>
  <c r="E7494" i="28"/>
  <c r="F7494" i="28"/>
  <c r="C7495" i="28"/>
  <c r="D7495" i="28"/>
  <c r="E7495" i="28"/>
  <c r="F7495" i="28"/>
  <c r="C7496" i="28"/>
  <c r="D7496" i="28"/>
  <c r="E7496" i="28"/>
  <c r="F7496" i="28"/>
  <c r="C7497" i="28"/>
  <c r="D7497" i="28"/>
  <c r="E7497" i="28"/>
  <c r="F7497" i="28"/>
  <c r="C7498" i="28"/>
  <c r="D7498" i="28"/>
  <c r="E7498" i="28"/>
  <c r="F7498" i="28"/>
  <c r="C7499" i="28"/>
  <c r="D7499" i="28"/>
  <c r="E7499" i="28"/>
  <c r="F7499" i="28"/>
  <c r="C7500" i="28"/>
  <c r="D7500" i="28"/>
  <c r="E7500" i="28"/>
  <c r="F7500" i="28"/>
  <c r="C7501" i="28"/>
  <c r="D7501" i="28"/>
  <c r="E7501" i="28"/>
  <c r="F7501" i="28"/>
  <c r="C7502" i="28"/>
  <c r="D7502" i="28"/>
  <c r="E7502" i="28"/>
  <c r="F7502" i="28"/>
  <c r="C7503" i="28"/>
  <c r="D7503" i="28"/>
  <c r="E7503" i="28"/>
  <c r="F7503" i="28"/>
  <c r="C7504" i="28"/>
  <c r="D7504" i="28"/>
  <c r="E7504" i="28"/>
  <c r="F7504" i="28"/>
  <c r="C7505" i="28"/>
  <c r="D7505" i="28"/>
  <c r="E7505" i="28"/>
  <c r="F7505" i="28"/>
  <c r="C7506" i="28"/>
  <c r="D7506" i="28"/>
  <c r="E7506" i="28"/>
  <c r="F7506" i="28"/>
  <c r="C7507" i="28"/>
  <c r="D7507" i="28"/>
  <c r="E7507" i="28"/>
  <c r="F7507" i="28"/>
  <c r="C7508" i="28"/>
  <c r="D7508" i="28"/>
  <c r="E7508" i="28"/>
  <c r="F7508" i="28"/>
  <c r="C7509" i="28"/>
  <c r="D7509" i="28"/>
  <c r="E7509" i="28"/>
  <c r="F7509" i="28"/>
  <c r="C7510" i="28"/>
  <c r="D7510" i="28"/>
  <c r="E7510" i="28"/>
  <c r="F7510" i="28"/>
  <c r="C7511" i="28"/>
  <c r="D7511" i="28"/>
  <c r="E7511" i="28"/>
  <c r="F7511" i="28"/>
  <c r="G7511" i="28" s="1"/>
  <c r="C7512" i="28"/>
  <c r="D7512" i="28"/>
  <c r="E7512" i="28"/>
  <c r="F7512" i="28"/>
  <c r="C7513" i="28"/>
  <c r="D7513" i="28"/>
  <c r="E7513" i="28"/>
  <c r="F7513" i="28"/>
  <c r="C7514" i="28"/>
  <c r="D7514" i="28"/>
  <c r="E7514" i="28"/>
  <c r="F7514" i="28"/>
  <c r="C7515" i="28"/>
  <c r="D7515" i="28"/>
  <c r="E7515" i="28"/>
  <c r="F7515" i="28"/>
  <c r="C7516" i="28"/>
  <c r="D7516" i="28"/>
  <c r="E7516" i="28"/>
  <c r="F7516" i="28"/>
  <c r="C7517" i="28"/>
  <c r="D7517" i="28"/>
  <c r="E7517" i="28"/>
  <c r="F7517" i="28"/>
  <c r="C7518" i="28"/>
  <c r="D7518" i="28"/>
  <c r="E7518" i="28"/>
  <c r="F7518" i="28"/>
  <c r="C7519" i="28"/>
  <c r="D7519" i="28"/>
  <c r="E7519" i="28"/>
  <c r="F7519" i="28"/>
  <c r="C7520" i="28"/>
  <c r="D7520" i="28"/>
  <c r="E7520" i="28"/>
  <c r="F7520" i="28"/>
  <c r="C7521" i="28"/>
  <c r="D7521" i="28"/>
  <c r="E7521" i="28"/>
  <c r="F7521" i="28"/>
  <c r="C7522" i="28"/>
  <c r="D7522" i="28"/>
  <c r="E7522" i="28"/>
  <c r="F7522" i="28"/>
  <c r="C7523" i="28"/>
  <c r="D7523" i="28"/>
  <c r="E7523" i="28"/>
  <c r="F7523" i="28"/>
  <c r="C7524" i="28"/>
  <c r="D7524" i="28"/>
  <c r="E7524" i="28"/>
  <c r="F7524" i="28"/>
  <c r="C7525" i="28"/>
  <c r="D7525" i="28"/>
  <c r="E7525" i="28"/>
  <c r="F7525" i="28"/>
  <c r="C7526" i="28"/>
  <c r="D7526" i="28"/>
  <c r="E7526" i="28"/>
  <c r="F7526" i="28"/>
  <c r="C7527" i="28"/>
  <c r="D7527" i="28"/>
  <c r="E7527" i="28"/>
  <c r="F7527" i="28"/>
  <c r="G7527" i="28" s="1"/>
  <c r="C7528" i="28"/>
  <c r="D7528" i="28"/>
  <c r="E7528" i="28"/>
  <c r="F7528" i="28"/>
  <c r="C7529" i="28"/>
  <c r="D7529" i="28"/>
  <c r="E7529" i="28"/>
  <c r="F7529" i="28"/>
  <c r="C7530" i="28"/>
  <c r="D7530" i="28"/>
  <c r="E7530" i="28"/>
  <c r="F7530" i="28"/>
  <c r="C7531" i="28"/>
  <c r="D7531" i="28"/>
  <c r="E7531" i="28"/>
  <c r="F7531" i="28"/>
  <c r="G7531" i="28" s="1"/>
  <c r="C7532" i="28"/>
  <c r="D7532" i="28"/>
  <c r="E7532" i="28"/>
  <c r="F7532" i="28"/>
  <c r="C7533" i="28"/>
  <c r="D7533" i="28"/>
  <c r="E7533" i="28"/>
  <c r="F7533" i="28"/>
  <c r="C7534" i="28"/>
  <c r="D7534" i="28"/>
  <c r="E7534" i="28"/>
  <c r="F7534" i="28"/>
  <c r="G7534" i="28" s="1"/>
  <c r="C7535" i="28"/>
  <c r="D7535" i="28"/>
  <c r="E7535" i="28"/>
  <c r="F7535" i="28"/>
  <c r="G7535" i="28" s="1"/>
  <c r="C7536" i="28"/>
  <c r="D7536" i="28"/>
  <c r="E7536" i="28"/>
  <c r="F7536" i="28"/>
  <c r="C7537" i="28"/>
  <c r="D7537" i="28"/>
  <c r="E7537" i="28"/>
  <c r="F7537" i="28"/>
  <c r="C7538" i="28"/>
  <c r="D7538" i="28"/>
  <c r="E7538" i="28"/>
  <c r="F7538" i="28"/>
  <c r="C7539" i="28"/>
  <c r="D7539" i="28"/>
  <c r="E7539" i="28"/>
  <c r="F7539" i="28"/>
  <c r="C7540" i="28"/>
  <c r="D7540" i="28"/>
  <c r="E7540" i="28"/>
  <c r="F7540" i="28"/>
  <c r="C7541" i="28"/>
  <c r="D7541" i="28"/>
  <c r="E7541" i="28"/>
  <c r="F7541" i="28"/>
  <c r="C7542" i="28"/>
  <c r="D7542" i="28"/>
  <c r="E7542" i="28"/>
  <c r="F7542" i="28"/>
  <c r="C7543" i="28"/>
  <c r="D7543" i="28"/>
  <c r="E7543" i="28"/>
  <c r="F7543" i="28"/>
  <c r="G7543" i="28" s="1"/>
  <c r="C7544" i="28"/>
  <c r="D7544" i="28"/>
  <c r="E7544" i="28"/>
  <c r="F7544" i="28"/>
  <c r="C7545" i="28"/>
  <c r="D7545" i="28"/>
  <c r="E7545" i="28"/>
  <c r="F7545" i="28"/>
  <c r="C7546" i="28"/>
  <c r="D7546" i="28"/>
  <c r="E7546" i="28"/>
  <c r="F7546" i="28"/>
  <c r="C7547" i="28"/>
  <c r="D7547" i="28"/>
  <c r="E7547" i="28"/>
  <c r="F7547" i="28"/>
  <c r="C7548" i="28"/>
  <c r="D7548" i="28"/>
  <c r="E7548" i="28"/>
  <c r="F7548" i="28"/>
  <c r="C7549" i="28"/>
  <c r="D7549" i="28"/>
  <c r="E7549" i="28"/>
  <c r="F7549" i="28"/>
  <c r="C7550" i="28"/>
  <c r="D7550" i="28"/>
  <c r="E7550" i="28"/>
  <c r="F7550" i="28"/>
  <c r="C7551" i="28"/>
  <c r="D7551" i="28"/>
  <c r="E7551" i="28"/>
  <c r="F7551" i="28"/>
  <c r="G7551" i="28" s="1"/>
  <c r="C7552" i="28"/>
  <c r="D7552" i="28"/>
  <c r="E7552" i="28"/>
  <c r="F7552" i="28"/>
  <c r="C7553" i="28"/>
  <c r="D7553" i="28"/>
  <c r="E7553" i="28"/>
  <c r="F7553" i="28"/>
  <c r="C7554" i="28"/>
  <c r="D7554" i="28"/>
  <c r="E7554" i="28"/>
  <c r="F7554" i="28"/>
  <c r="C7555" i="28"/>
  <c r="D7555" i="28"/>
  <c r="E7555" i="28"/>
  <c r="F7555" i="28"/>
  <c r="C7556" i="28"/>
  <c r="D7556" i="28"/>
  <c r="E7556" i="28"/>
  <c r="F7556" i="28"/>
  <c r="C7557" i="28"/>
  <c r="D7557" i="28"/>
  <c r="E7557" i="28"/>
  <c r="F7557" i="28"/>
  <c r="C7558" i="28"/>
  <c r="D7558" i="28"/>
  <c r="E7558" i="28"/>
  <c r="F7558" i="28"/>
  <c r="C7559" i="28"/>
  <c r="D7559" i="28"/>
  <c r="E7559" i="28"/>
  <c r="F7559" i="28"/>
  <c r="C7560" i="28"/>
  <c r="D7560" i="28"/>
  <c r="E7560" i="28"/>
  <c r="F7560" i="28"/>
  <c r="C7561" i="28"/>
  <c r="D7561" i="28"/>
  <c r="E7561" i="28"/>
  <c r="F7561" i="28"/>
  <c r="G7561" i="28" s="1"/>
  <c r="C7562" i="28"/>
  <c r="D7562" i="28"/>
  <c r="E7562" i="28"/>
  <c r="F7562" i="28"/>
  <c r="C7563" i="28"/>
  <c r="D7563" i="28"/>
  <c r="E7563" i="28"/>
  <c r="F7563" i="28"/>
  <c r="C7564" i="28"/>
  <c r="D7564" i="28"/>
  <c r="E7564" i="28"/>
  <c r="F7564" i="28"/>
  <c r="C7565" i="28"/>
  <c r="D7565" i="28"/>
  <c r="E7565" i="28"/>
  <c r="F7565" i="28"/>
  <c r="C7566" i="28"/>
  <c r="D7566" i="28"/>
  <c r="E7566" i="28"/>
  <c r="F7566" i="28"/>
  <c r="C7567" i="28"/>
  <c r="D7567" i="28"/>
  <c r="E7567" i="28"/>
  <c r="F7567" i="28"/>
  <c r="C7568" i="28"/>
  <c r="D7568" i="28"/>
  <c r="E7568" i="28"/>
  <c r="F7568" i="28"/>
  <c r="C7569" i="28"/>
  <c r="D7569" i="28"/>
  <c r="E7569" i="28"/>
  <c r="F7569" i="28"/>
  <c r="C7570" i="28"/>
  <c r="D7570" i="28"/>
  <c r="E7570" i="28"/>
  <c r="F7570" i="28"/>
  <c r="C7571" i="28"/>
  <c r="D7571" i="28"/>
  <c r="E7571" i="28"/>
  <c r="F7571" i="28"/>
  <c r="C7572" i="28"/>
  <c r="D7572" i="28"/>
  <c r="E7572" i="28"/>
  <c r="F7572" i="28"/>
  <c r="C7573" i="28"/>
  <c r="D7573" i="28"/>
  <c r="E7573" i="28"/>
  <c r="F7573" i="28"/>
  <c r="C7574" i="28"/>
  <c r="D7574" i="28"/>
  <c r="E7574" i="28"/>
  <c r="F7574" i="28"/>
  <c r="C7575" i="28"/>
  <c r="D7575" i="28"/>
  <c r="E7575" i="28"/>
  <c r="F7575" i="28"/>
  <c r="C7576" i="28"/>
  <c r="D7576" i="28"/>
  <c r="E7576" i="28"/>
  <c r="F7576" i="28"/>
  <c r="C7577" i="28"/>
  <c r="D7577" i="28"/>
  <c r="E7577" i="28"/>
  <c r="F7577" i="28"/>
  <c r="G7577" i="28" s="1"/>
  <c r="C7578" i="28"/>
  <c r="D7578" i="28"/>
  <c r="E7578" i="28"/>
  <c r="F7578" i="28"/>
  <c r="C7579" i="28"/>
  <c r="D7579" i="28"/>
  <c r="E7579" i="28"/>
  <c r="F7579" i="28"/>
  <c r="C7580" i="28"/>
  <c r="D7580" i="28"/>
  <c r="E7580" i="28"/>
  <c r="F7580" i="28"/>
  <c r="C7581" i="28"/>
  <c r="D7581" i="28"/>
  <c r="E7581" i="28"/>
  <c r="F7581" i="28"/>
  <c r="C7582" i="28"/>
  <c r="D7582" i="28"/>
  <c r="E7582" i="28"/>
  <c r="F7582" i="28"/>
  <c r="C7583" i="28"/>
  <c r="D7583" i="28"/>
  <c r="E7583" i="28"/>
  <c r="F7583" i="28"/>
  <c r="C7584" i="28"/>
  <c r="D7584" i="28"/>
  <c r="E7584" i="28"/>
  <c r="F7584" i="28"/>
  <c r="C7585" i="28"/>
  <c r="D7585" i="28"/>
  <c r="E7585" i="28"/>
  <c r="F7585" i="28"/>
  <c r="C7586" i="28"/>
  <c r="D7586" i="28"/>
  <c r="E7586" i="28"/>
  <c r="F7586" i="28"/>
  <c r="G7586" i="28" s="1"/>
  <c r="C7587" i="28"/>
  <c r="D7587" i="28"/>
  <c r="E7587" i="28"/>
  <c r="F7587" i="28"/>
  <c r="C7588" i="28"/>
  <c r="D7588" i="28"/>
  <c r="E7588" i="28"/>
  <c r="F7588" i="28"/>
  <c r="C7589" i="28"/>
  <c r="D7589" i="28"/>
  <c r="E7589" i="28"/>
  <c r="F7589" i="28"/>
  <c r="C7590" i="28"/>
  <c r="D7590" i="28"/>
  <c r="E7590" i="28"/>
  <c r="F7590" i="28"/>
  <c r="C7591" i="28"/>
  <c r="D7591" i="28"/>
  <c r="E7591" i="28"/>
  <c r="F7591" i="28"/>
  <c r="C7592" i="28"/>
  <c r="D7592" i="28"/>
  <c r="E7592" i="28"/>
  <c r="F7592" i="28"/>
  <c r="C7593" i="28"/>
  <c r="D7593" i="28"/>
  <c r="E7593" i="28"/>
  <c r="F7593" i="28"/>
  <c r="C7594" i="28"/>
  <c r="D7594" i="28"/>
  <c r="E7594" i="28"/>
  <c r="F7594" i="28"/>
  <c r="C7595" i="28"/>
  <c r="D7595" i="28"/>
  <c r="E7595" i="28"/>
  <c r="F7595" i="28"/>
  <c r="C7596" i="28"/>
  <c r="D7596" i="28"/>
  <c r="E7596" i="28"/>
  <c r="F7596" i="28"/>
  <c r="C7597" i="28"/>
  <c r="D7597" i="28"/>
  <c r="E7597" i="28"/>
  <c r="F7597" i="28"/>
  <c r="C7598" i="28"/>
  <c r="D7598" i="28"/>
  <c r="E7598" i="28"/>
  <c r="F7598" i="28"/>
  <c r="C7599" i="28"/>
  <c r="D7599" i="28"/>
  <c r="E7599" i="28"/>
  <c r="F7599" i="28"/>
  <c r="C7600" i="28"/>
  <c r="D7600" i="28"/>
  <c r="E7600" i="28"/>
  <c r="F7600" i="28"/>
  <c r="C7601" i="28"/>
  <c r="D7601" i="28"/>
  <c r="E7601" i="28"/>
  <c r="F7601" i="28"/>
  <c r="C7602" i="28"/>
  <c r="D7602" i="28"/>
  <c r="E7602" i="28"/>
  <c r="F7602" i="28"/>
  <c r="C7603" i="28"/>
  <c r="D7603" i="28"/>
  <c r="E7603" i="28"/>
  <c r="F7603" i="28"/>
  <c r="C7604" i="28"/>
  <c r="D7604" i="28"/>
  <c r="E7604" i="28"/>
  <c r="F7604" i="28"/>
  <c r="C7605" i="28"/>
  <c r="D7605" i="28"/>
  <c r="E7605" i="28"/>
  <c r="F7605" i="28"/>
  <c r="C7606" i="28"/>
  <c r="D7606" i="28"/>
  <c r="E7606" i="28"/>
  <c r="F7606" i="28"/>
  <c r="G7606" i="28" s="1"/>
  <c r="C7607" i="28"/>
  <c r="D7607" i="28"/>
  <c r="E7607" i="28"/>
  <c r="F7607" i="28"/>
  <c r="C7608" i="28"/>
  <c r="D7608" i="28"/>
  <c r="E7608" i="28"/>
  <c r="F7608" i="28"/>
  <c r="C7609" i="28"/>
  <c r="D7609" i="28"/>
  <c r="E7609" i="28"/>
  <c r="F7609" i="28"/>
  <c r="C7610" i="28"/>
  <c r="D7610" i="28"/>
  <c r="E7610" i="28"/>
  <c r="F7610" i="28"/>
  <c r="C7611" i="28"/>
  <c r="D7611" i="28"/>
  <c r="E7611" i="28"/>
  <c r="F7611" i="28"/>
  <c r="C7612" i="28"/>
  <c r="D7612" i="28"/>
  <c r="E7612" i="28"/>
  <c r="F7612" i="28"/>
  <c r="C7613" i="28"/>
  <c r="D7613" i="28"/>
  <c r="E7613" i="28"/>
  <c r="F7613" i="28"/>
  <c r="C7614" i="28"/>
  <c r="D7614" i="28"/>
  <c r="E7614" i="28"/>
  <c r="F7614" i="28"/>
  <c r="C7615" i="28"/>
  <c r="D7615" i="28"/>
  <c r="E7615" i="28"/>
  <c r="F7615" i="28"/>
  <c r="C7616" i="28"/>
  <c r="D7616" i="28"/>
  <c r="E7616" i="28"/>
  <c r="F7616" i="28"/>
  <c r="G7616" i="28" s="1"/>
  <c r="C7617" i="28"/>
  <c r="D7617" i="28"/>
  <c r="E7617" i="28"/>
  <c r="F7617" i="28"/>
  <c r="C7618" i="28"/>
  <c r="D7618" i="28"/>
  <c r="E7618" i="28"/>
  <c r="F7618" i="28"/>
  <c r="C7619" i="28"/>
  <c r="D7619" i="28"/>
  <c r="E7619" i="28"/>
  <c r="F7619" i="28"/>
  <c r="C7620" i="28"/>
  <c r="D7620" i="28"/>
  <c r="E7620" i="28"/>
  <c r="F7620" i="28"/>
  <c r="C7621" i="28"/>
  <c r="D7621" i="28"/>
  <c r="E7621" i="28"/>
  <c r="F7621" i="28"/>
  <c r="C7622" i="28"/>
  <c r="D7622" i="28"/>
  <c r="E7622" i="28"/>
  <c r="F7622" i="28"/>
  <c r="C7623" i="28"/>
  <c r="D7623" i="28"/>
  <c r="E7623" i="28"/>
  <c r="F7623" i="28"/>
  <c r="C7624" i="28"/>
  <c r="D7624" i="28"/>
  <c r="E7624" i="28"/>
  <c r="F7624" i="28"/>
  <c r="C7625" i="28"/>
  <c r="D7625" i="28"/>
  <c r="E7625" i="28"/>
  <c r="F7625" i="28"/>
  <c r="C7626" i="28"/>
  <c r="D7626" i="28"/>
  <c r="E7626" i="28"/>
  <c r="F7626" i="28"/>
  <c r="C7627" i="28"/>
  <c r="D7627" i="28"/>
  <c r="E7627" i="28"/>
  <c r="F7627" i="28"/>
  <c r="C7628" i="28"/>
  <c r="D7628" i="28"/>
  <c r="E7628" i="28"/>
  <c r="F7628" i="28"/>
  <c r="C7629" i="28"/>
  <c r="D7629" i="28"/>
  <c r="E7629" i="28"/>
  <c r="F7629" i="28"/>
  <c r="C7630" i="28"/>
  <c r="D7630" i="28"/>
  <c r="E7630" i="28"/>
  <c r="F7630" i="28"/>
  <c r="C7631" i="28"/>
  <c r="D7631" i="28"/>
  <c r="E7631" i="28"/>
  <c r="F7631" i="28"/>
  <c r="C7632" i="28"/>
  <c r="D7632" i="28"/>
  <c r="E7632" i="28"/>
  <c r="F7632" i="28"/>
  <c r="C7633" i="28"/>
  <c r="D7633" i="28"/>
  <c r="E7633" i="28"/>
  <c r="F7633" i="28"/>
  <c r="C7634" i="28"/>
  <c r="D7634" i="28"/>
  <c r="E7634" i="28"/>
  <c r="F7634" i="28"/>
  <c r="C7635" i="28"/>
  <c r="D7635" i="28"/>
  <c r="E7635" i="28"/>
  <c r="F7635" i="28"/>
  <c r="C7636" i="28"/>
  <c r="D7636" i="28"/>
  <c r="E7636" i="28"/>
  <c r="F7636" i="28"/>
  <c r="C7637" i="28"/>
  <c r="D7637" i="28"/>
  <c r="E7637" i="28"/>
  <c r="F7637" i="28"/>
  <c r="C7638" i="28"/>
  <c r="D7638" i="28"/>
  <c r="E7638" i="28"/>
  <c r="F7638" i="28"/>
  <c r="C7639" i="28"/>
  <c r="D7639" i="28"/>
  <c r="E7639" i="28"/>
  <c r="F7639" i="28"/>
  <c r="C7640" i="28"/>
  <c r="D7640" i="28"/>
  <c r="E7640" i="28"/>
  <c r="F7640" i="28"/>
  <c r="C7641" i="28"/>
  <c r="D7641" i="28"/>
  <c r="E7641" i="28"/>
  <c r="F7641" i="28"/>
  <c r="C7642" i="28"/>
  <c r="D7642" i="28"/>
  <c r="E7642" i="28"/>
  <c r="F7642" i="28"/>
  <c r="G7642" i="28" s="1"/>
  <c r="C7643" i="28"/>
  <c r="D7643" i="28"/>
  <c r="E7643" i="28"/>
  <c r="F7643" i="28"/>
  <c r="C7644" i="28"/>
  <c r="D7644" i="28"/>
  <c r="E7644" i="28"/>
  <c r="F7644" i="28"/>
  <c r="C7645" i="28"/>
  <c r="D7645" i="28"/>
  <c r="E7645" i="28"/>
  <c r="F7645" i="28"/>
  <c r="C7646" i="28"/>
  <c r="D7646" i="28"/>
  <c r="E7646" i="28"/>
  <c r="F7646" i="28"/>
  <c r="C7647" i="28"/>
  <c r="D7647" i="28"/>
  <c r="E7647" i="28"/>
  <c r="F7647" i="28"/>
  <c r="C7648" i="28"/>
  <c r="D7648" i="28"/>
  <c r="E7648" i="28"/>
  <c r="F7648" i="28"/>
  <c r="C7649" i="28"/>
  <c r="D7649" i="28"/>
  <c r="E7649" i="28"/>
  <c r="F7649" i="28"/>
  <c r="C7650" i="28"/>
  <c r="D7650" i="28"/>
  <c r="E7650" i="28"/>
  <c r="F7650" i="28"/>
  <c r="C7651" i="28"/>
  <c r="D7651" i="28"/>
  <c r="E7651" i="28"/>
  <c r="F7651" i="28"/>
  <c r="C7652" i="28"/>
  <c r="D7652" i="28"/>
  <c r="E7652" i="28"/>
  <c r="F7652" i="28"/>
  <c r="C7653" i="28"/>
  <c r="D7653" i="28"/>
  <c r="E7653" i="28"/>
  <c r="F7653" i="28"/>
  <c r="C7654" i="28"/>
  <c r="D7654" i="28"/>
  <c r="E7654" i="28"/>
  <c r="F7654" i="28"/>
  <c r="C7655" i="28"/>
  <c r="D7655" i="28"/>
  <c r="E7655" i="28"/>
  <c r="F7655" i="28"/>
  <c r="C7656" i="28"/>
  <c r="D7656" i="28"/>
  <c r="E7656" i="28"/>
  <c r="F7656" i="28"/>
  <c r="C7657" i="28"/>
  <c r="D7657" i="28"/>
  <c r="E7657" i="28"/>
  <c r="F7657" i="28"/>
  <c r="C7658" i="28"/>
  <c r="D7658" i="28"/>
  <c r="E7658" i="28"/>
  <c r="F7658" i="28"/>
  <c r="C7659" i="28"/>
  <c r="D7659" i="28"/>
  <c r="E7659" i="28"/>
  <c r="F7659" i="28"/>
  <c r="C7660" i="28"/>
  <c r="D7660" i="28"/>
  <c r="E7660" i="28"/>
  <c r="F7660" i="28"/>
  <c r="C7661" i="28"/>
  <c r="D7661" i="28"/>
  <c r="E7661" i="28"/>
  <c r="F7661" i="28"/>
  <c r="C7662" i="28"/>
  <c r="D7662" i="28"/>
  <c r="E7662" i="28"/>
  <c r="F7662" i="28"/>
  <c r="C7663" i="28"/>
  <c r="D7663" i="28"/>
  <c r="E7663" i="28"/>
  <c r="F7663" i="28"/>
  <c r="C7664" i="28"/>
  <c r="D7664" i="28"/>
  <c r="E7664" i="28"/>
  <c r="F7664" i="28"/>
  <c r="C7665" i="28"/>
  <c r="D7665" i="28"/>
  <c r="E7665" i="28"/>
  <c r="F7665" i="28"/>
  <c r="C7666" i="28"/>
  <c r="D7666" i="28"/>
  <c r="E7666" i="28"/>
  <c r="F7666" i="28"/>
  <c r="C7667" i="28"/>
  <c r="D7667" i="28"/>
  <c r="E7667" i="28"/>
  <c r="F7667" i="28"/>
  <c r="C7668" i="28"/>
  <c r="D7668" i="28"/>
  <c r="E7668" i="28"/>
  <c r="F7668" i="28"/>
  <c r="C7669" i="28"/>
  <c r="D7669" i="28"/>
  <c r="E7669" i="28"/>
  <c r="F7669" i="28"/>
  <c r="C7670" i="28"/>
  <c r="D7670" i="28"/>
  <c r="E7670" i="28"/>
  <c r="F7670" i="28"/>
  <c r="C7671" i="28"/>
  <c r="D7671" i="28"/>
  <c r="E7671" i="28"/>
  <c r="F7671" i="28"/>
  <c r="G7671" i="28" s="1"/>
  <c r="C7672" i="28"/>
  <c r="D7672" i="28"/>
  <c r="E7672" i="28"/>
  <c r="F7672" i="28"/>
  <c r="C7673" i="28"/>
  <c r="D7673" i="28"/>
  <c r="E7673" i="28"/>
  <c r="F7673" i="28"/>
  <c r="C7674" i="28"/>
  <c r="D7674" i="28"/>
  <c r="E7674" i="28"/>
  <c r="F7674" i="28"/>
  <c r="C7675" i="28"/>
  <c r="D7675" i="28"/>
  <c r="E7675" i="28"/>
  <c r="F7675" i="28"/>
  <c r="C7676" i="28"/>
  <c r="D7676" i="28"/>
  <c r="E7676" i="28"/>
  <c r="F7676" i="28"/>
  <c r="C7677" i="28"/>
  <c r="D7677" i="28"/>
  <c r="E7677" i="28"/>
  <c r="F7677" i="28"/>
  <c r="C7678" i="28"/>
  <c r="D7678" i="28"/>
  <c r="E7678" i="28"/>
  <c r="F7678" i="28"/>
  <c r="C7679" i="28"/>
  <c r="D7679" i="28"/>
  <c r="E7679" i="28"/>
  <c r="F7679" i="28"/>
  <c r="C7680" i="28"/>
  <c r="D7680" i="28"/>
  <c r="E7680" i="28"/>
  <c r="F7680" i="28"/>
  <c r="C7681" i="28"/>
  <c r="D7681" i="28"/>
  <c r="E7681" i="28"/>
  <c r="F7681" i="28"/>
  <c r="C7682" i="28"/>
  <c r="D7682" i="28"/>
  <c r="E7682" i="28"/>
  <c r="F7682" i="28"/>
  <c r="C7683" i="28"/>
  <c r="D7683" i="28"/>
  <c r="E7683" i="28"/>
  <c r="F7683" i="28"/>
  <c r="C7684" i="28"/>
  <c r="D7684" i="28"/>
  <c r="E7684" i="28"/>
  <c r="F7684" i="28"/>
  <c r="C7685" i="28"/>
  <c r="D7685" i="28"/>
  <c r="E7685" i="28"/>
  <c r="F7685" i="28"/>
  <c r="C7686" i="28"/>
  <c r="D7686" i="28"/>
  <c r="E7686" i="28"/>
  <c r="F7686" i="28"/>
  <c r="G7686" i="28" s="1"/>
  <c r="C7687" i="28"/>
  <c r="D7687" i="28"/>
  <c r="E7687" i="28"/>
  <c r="F7687" i="28"/>
  <c r="C7688" i="28"/>
  <c r="D7688" i="28"/>
  <c r="E7688" i="28"/>
  <c r="F7688" i="28"/>
  <c r="C7689" i="28"/>
  <c r="D7689" i="28"/>
  <c r="E7689" i="28"/>
  <c r="F7689" i="28"/>
  <c r="C7690" i="28"/>
  <c r="D7690" i="28"/>
  <c r="E7690" i="28"/>
  <c r="F7690" i="28"/>
  <c r="C7691" i="28"/>
  <c r="D7691" i="28"/>
  <c r="E7691" i="28"/>
  <c r="F7691" i="28"/>
  <c r="G7691" i="28" s="1"/>
  <c r="C7692" i="28"/>
  <c r="D7692" i="28"/>
  <c r="E7692" i="28"/>
  <c r="F7692" i="28"/>
  <c r="C7693" i="28"/>
  <c r="D7693" i="28"/>
  <c r="E7693" i="28"/>
  <c r="F7693" i="28"/>
  <c r="C7694" i="28"/>
  <c r="D7694" i="28"/>
  <c r="E7694" i="28"/>
  <c r="F7694" i="28"/>
  <c r="C7695" i="28"/>
  <c r="D7695" i="28"/>
  <c r="E7695" i="28"/>
  <c r="F7695" i="28"/>
  <c r="C7696" i="28"/>
  <c r="D7696" i="28"/>
  <c r="E7696" i="28"/>
  <c r="F7696" i="28"/>
  <c r="C7697" i="28"/>
  <c r="D7697" i="28"/>
  <c r="E7697" i="28"/>
  <c r="F7697" i="28"/>
  <c r="C7698" i="28"/>
  <c r="D7698" i="28"/>
  <c r="E7698" i="28"/>
  <c r="F7698" i="28"/>
  <c r="C7699" i="28"/>
  <c r="D7699" i="28"/>
  <c r="E7699" i="28"/>
  <c r="F7699" i="28"/>
  <c r="C7700" i="28"/>
  <c r="D7700" i="28"/>
  <c r="E7700" i="28"/>
  <c r="F7700" i="28"/>
  <c r="C7701" i="28"/>
  <c r="D7701" i="28"/>
  <c r="E7701" i="28"/>
  <c r="F7701" i="28"/>
  <c r="C7702" i="28"/>
  <c r="D7702" i="28"/>
  <c r="E7702" i="28"/>
  <c r="F7702" i="28"/>
  <c r="C7703" i="28"/>
  <c r="D7703" i="28"/>
  <c r="E7703" i="28"/>
  <c r="F7703" i="28"/>
  <c r="C7704" i="28"/>
  <c r="D7704" i="28"/>
  <c r="E7704" i="28"/>
  <c r="F7704" i="28"/>
  <c r="C7705" i="28"/>
  <c r="D7705" i="28"/>
  <c r="E7705" i="28"/>
  <c r="F7705" i="28"/>
  <c r="C7706" i="28"/>
  <c r="D7706" i="28"/>
  <c r="E7706" i="28"/>
  <c r="F7706" i="28"/>
  <c r="C7707" i="28"/>
  <c r="D7707" i="28"/>
  <c r="E7707" i="28"/>
  <c r="F7707" i="28"/>
  <c r="C7708" i="28"/>
  <c r="D7708" i="28"/>
  <c r="E7708" i="28"/>
  <c r="F7708" i="28"/>
  <c r="C7709" i="28"/>
  <c r="D7709" i="28"/>
  <c r="E7709" i="28"/>
  <c r="F7709" i="28"/>
  <c r="C7710" i="28"/>
  <c r="D7710" i="28"/>
  <c r="E7710" i="28"/>
  <c r="F7710" i="28"/>
  <c r="C7711" i="28"/>
  <c r="D7711" i="28"/>
  <c r="E7711" i="28"/>
  <c r="F7711" i="28"/>
  <c r="C7712" i="28"/>
  <c r="D7712" i="28"/>
  <c r="E7712" i="28"/>
  <c r="F7712" i="28"/>
  <c r="C7713" i="28"/>
  <c r="D7713" i="28"/>
  <c r="E7713" i="28"/>
  <c r="F7713" i="28"/>
  <c r="C7714" i="28"/>
  <c r="D7714" i="28"/>
  <c r="E7714" i="28"/>
  <c r="F7714" i="28"/>
  <c r="C7715" i="28"/>
  <c r="D7715" i="28"/>
  <c r="E7715" i="28"/>
  <c r="F7715" i="28"/>
  <c r="C7716" i="28"/>
  <c r="D7716" i="28"/>
  <c r="E7716" i="28"/>
  <c r="F7716" i="28"/>
  <c r="C7717" i="28"/>
  <c r="D7717" i="28"/>
  <c r="E7717" i="28"/>
  <c r="F7717" i="28"/>
  <c r="C7718" i="28"/>
  <c r="D7718" i="28"/>
  <c r="E7718" i="28"/>
  <c r="F7718" i="28"/>
  <c r="C7719" i="28"/>
  <c r="D7719" i="28"/>
  <c r="E7719" i="28"/>
  <c r="F7719" i="28"/>
  <c r="C7720" i="28"/>
  <c r="D7720" i="28"/>
  <c r="E7720" i="28"/>
  <c r="F7720" i="28"/>
  <c r="C7721" i="28"/>
  <c r="D7721" i="28"/>
  <c r="E7721" i="28"/>
  <c r="F7721" i="28"/>
  <c r="C7722" i="28"/>
  <c r="D7722" i="28"/>
  <c r="E7722" i="28"/>
  <c r="F7722" i="28"/>
  <c r="C7723" i="28"/>
  <c r="D7723" i="28"/>
  <c r="E7723" i="28"/>
  <c r="F7723" i="28"/>
  <c r="C7724" i="28"/>
  <c r="D7724" i="28"/>
  <c r="E7724" i="28"/>
  <c r="F7724" i="28"/>
  <c r="C7725" i="28"/>
  <c r="D7725" i="28"/>
  <c r="E7725" i="28"/>
  <c r="F7725" i="28"/>
  <c r="G7725" i="28" s="1"/>
  <c r="C7726" i="28"/>
  <c r="D7726" i="28"/>
  <c r="E7726" i="28"/>
  <c r="F7726" i="28"/>
  <c r="C7727" i="28"/>
  <c r="D7727" i="28"/>
  <c r="E7727" i="28"/>
  <c r="F7727" i="28"/>
  <c r="C7728" i="28"/>
  <c r="D7728" i="28"/>
  <c r="E7728" i="28"/>
  <c r="F7728" i="28"/>
  <c r="C7729" i="28"/>
  <c r="D7729" i="28"/>
  <c r="E7729" i="28"/>
  <c r="F7729" i="28"/>
  <c r="G7729" i="28" s="1"/>
  <c r="C7730" i="28"/>
  <c r="D7730" i="28"/>
  <c r="E7730" i="28"/>
  <c r="F7730" i="28"/>
  <c r="C7731" i="28"/>
  <c r="D7731" i="28"/>
  <c r="E7731" i="28"/>
  <c r="F7731" i="28"/>
  <c r="C7732" i="28"/>
  <c r="D7732" i="28"/>
  <c r="E7732" i="28"/>
  <c r="F7732" i="28"/>
  <c r="C7733" i="28"/>
  <c r="D7733" i="28"/>
  <c r="E7733" i="28"/>
  <c r="F7733" i="28"/>
  <c r="C7734" i="28"/>
  <c r="D7734" i="28"/>
  <c r="E7734" i="28"/>
  <c r="F7734" i="28"/>
  <c r="C7735" i="28"/>
  <c r="D7735" i="28"/>
  <c r="E7735" i="28"/>
  <c r="F7735" i="28"/>
  <c r="C7736" i="28"/>
  <c r="D7736" i="28"/>
  <c r="E7736" i="28"/>
  <c r="F7736" i="28"/>
  <c r="C7737" i="28"/>
  <c r="D7737" i="28"/>
  <c r="E7737" i="28"/>
  <c r="F7737" i="28"/>
  <c r="C7738" i="28"/>
  <c r="D7738" i="28"/>
  <c r="E7738" i="28"/>
  <c r="F7738" i="28"/>
  <c r="C7739" i="28"/>
  <c r="D7739" i="28"/>
  <c r="E7739" i="28"/>
  <c r="F7739" i="28"/>
  <c r="G7739" i="28" s="1"/>
  <c r="C7740" i="28"/>
  <c r="D7740" i="28"/>
  <c r="E7740" i="28"/>
  <c r="F7740" i="28"/>
  <c r="C7741" i="28"/>
  <c r="D7741" i="28"/>
  <c r="E7741" i="28"/>
  <c r="F7741" i="28"/>
  <c r="C7742" i="28"/>
  <c r="D7742" i="28"/>
  <c r="E7742" i="28"/>
  <c r="F7742" i="28"/>
  <c r="C7743" i="28"/>
  <c r="D7743" i="28"/>
  <c r="E7743" i="28"/>
  <c r="F7743" i="28"/>
  <c r="C7744" i="28"/>
  <c r="D7744" i="28"/>
  <c r="E7744" i="28"/>
  <c r="F7744" i="28"/>
  <c r="C7745" i="28"/>
  <c r="D7745" i="28"/>
  <c r="E7745" i="28"/>
  <c r="F7745" i="28"/>
  <c r="C7746" i="28"/>
  <c r="D7746" i="28"/>
  <c r="E7746" i="28"/>
  <c r="F7746" i="28"/>
  <c r="C7747" i="28"/>
  <c r="D7747" i="28"/>
  <c r="E7747" i="28"/>
  <c r="F7747" i="28"/>
  <c r="C7748" i="28"/>
  <c r="D7748" i="28"/>
  <c r="E7748" i="28"/>
  <c r="F7748" i="28"/>
  <c r="C7749" i="28"/>
  <c r="D7749" i="28"/>
  <c r="E7749" i="28"/>
  <c r="F7749" i="28"/>
  <c r="C7750" i="28"/>
  <c r="D7750" i="28"/>
  <c r="E7750" i="28"/>
  <c r="F7750" i="28"/>
  <c r="C7751" i="28"/>
  <c r="D7751" i="28"/>
  <c r="E7751" i="28"/>
  <c r="F7751" i="28"/>
  <c r="C7752" i="28"/>
  <c r="D7752" i="28"/>
  <c r="E7752" i="28"/>
  <c r="F7752" i="28"/>
  <c r="C7753" i="28"/>
  <c r="D7753" i="28"/>
  <c r="E7753" i="28"/>
  <c r="F7753" i="28"/>
  <c r="C7754" i="28"/>
  <c r="D7754" i="28"/>
  <c r="E7754" i="28"/>
  <c r="F7754" i="28"/>
  <c r="C7755" i="28"/>
  <c r="D7755" i="28"/>
  <c r="E7755" i="28"/>
  <c r="F7755" i="28"/>
  <c r="C7756" i="28"/>
  <c r="D7756" i="28"/>
  <c r="E7756" i="28"/>
  <c r="F7756" i="28"/>
  <c r="C7757" i="28"/>
  <c r="D7757" i="28"/>
  <c r="E7757" i="28"/>
  <c r="F7757" i="28"/>
  <c r="C7758" i="28"/>
  <c r="D7758" i="28"/>
  <c r="E7758" i="28"/>
  <c r="F7758" i="28"/>
  <c r="C7759" i="28"/>
  <c r="D7759" i="28"/>
  <c r="E7759" i="28"/>
  <c r="F7759" i="28"/>
  <c r="C7760" i="28"/>
  <c r="D7760" i="28"/>
  <c r="E7760" i="28"/>
  <c r="F7760" i="28"/>
  <c r="C7761" i="28"/>
  <c r="D7761" i="28"/>
  <c r="E7761" i="28"/>
  <c r="F7761" i="28"/>
  <c r="C7762" i="28"/>
  <c r="D7762" i="28"/>
  <c r="E7762" i="28"/>
  <c r="F7762" i="28"/>
  <c r="C7763" i="28"/>
  <c r="D7763" i="28"/>
  <c r="E7763" i="28"/>
  <c r="F7763" i="28"/>
  <c r="C7764" i="28"/>
  <c r="D7764" i="28"/>
  <c r="E7764" i="28"/>
  <c r="F7764" i="28"/>
  <c r="C7765" i="28"/>
  <c r="D7765" i="28"/>
  <c r="E7765" i="28"/>
  <c r="F7765" i="28"/>
  <c r="C7766" i="28"/>
  <c r="D7766" i="28"/>
  <c r="E7766" i="28"/>
  <c r="F7766" i="28"/>
  <c r="C7767" i="28"/>
  <c r="D7767" i="28"/>
  <c r="E7767" i="28"/>
  <c r="F7767" i="28"/>
  <c r="C7768" i="28"/>
  <c r="D7768" i="28"/>
  <c r="E7768" i="28"/>
  <c r="F7768" i="28"/>
  <c r="C7769" i="28"/>
  <c r="D7769" i="28"/>
  <c r="E7769" i="28"/>
  <c r="F7769" i="28"/>
  <c r="C7770" i="28"/>
  <c r="D7770" i="28"/>
  <c r="E7770" i="28"/>
  <c r="F7770" i="28"/>
  <c r="C7771" i="28"/>
  <c r="D7771" i="28"/>
  <c r="E7771" i="28"/>
  <c r="F7771" i="28"/>
  <c r="C7772" i="28"/>
  <c r="D7772" i="28"/>
  <c r="E7772" i="28"/>
  <c r="F7772" i="28"/>
  <c r="C7773" i="28"/>
  <c r="D7773" i="28"/>
  <c r="E7773" i="28"/>
  <c r="F7773" i="28"/>
  <c r="C7774" i="28"/>
  <c r="D7774" i="28"/>
  <c r="E7774" i="28"/>
  <c r="F7774" i="28"/>
  <c r="G7774" i="28" s="1"/>
  <c r="C7775" i="28"/>
  <c r="D7775" i="28"/>
  <c r="E7775" i="28"/>
  <c r="F7775" i="28"/>
  <c r="C7776" i="28"/>
  <c r="D7776" i="28"/>
  <c r="E7776" i="28"/>
  <c r="F7776" i="28"/>
  <c r="G7776" i="28" s="1"/>
  <c r="C7777" i="28"/>
  <c r="D7777" i="28"/>
  <c r="E7777" i="28"/>
  <c r="F7777" i="28"/>
  <c r="G7777" i="28" s="1"/>
  <c r="C7778" i="28"/>
  <c r="D7778" i="28"/>
  <c r="E7778" i="28"/>
  <c r="F7778" i="28"/>
  <c r="C7779" i="28"/>
  <c r="D7779" i="28"/>
  <c r="E7779" i="28"/>
  <c r="F7779" i="28"/>
  <c r="C7780" i="28"/>
  <c r="D7780" i="28"/>
  <c r="E7780" i="28"/>
  <c r="F7780" i="28"/>
  <c r="C7781" i="28"/>
  <c r="D7781" i="28"/>
  <c r="E7781" i="28"/>
  <c r="F7781" i="28"/>
  <c r="C7782" i="28"/>
  <c r="D7782" i="28"/>
  <c r="E7782" i="28"/>
  <c r="F7782" i="28"/>
  <c r="C7783" i="28"/>
  <c r="D7783" i="28"/>
  <c r="E7783" i="28"/>
  <c r="F7783" i="28"/>
  <c r="C7784" i="28"/>
  <c r="D7784" i="28"/>
  <c r="E7784" i="28"/>
  <c r="F7784" i="28"/>
  <c r="C7785" i="28"/>
  <c r="D7785" i="28"/>
  <c r="E7785" i="28"/>
  <c r="F7785" i="28"/>
  <c r="C7786" i="28"/>
  <c r="D7786" i="28"/>
  <c r="E7786" i="28"/>
  <c r="F7786" i="28"/>
  <c r="C7787" i="28"/>
  <c r="D7787" i="28"/>
  <c r="E7787" i="28"/>
  <c r="F7787" i="28"/>
  <c r="G7787" i="28" s="1"/>
  <c r="C7788" i="28"/>
  <c r="D7788" i="28"/>
  <c r="E7788" i="28"/>
  <c r="F7788" i="28"/>
  <c r="C7789" i="28"/>
  <c r="D7789" i="28"/>
  <c r="E7789" i="28"/>
  <c r="F7789" i="28"/>
  <c r="C7790" i="28"/>
  <c r="D7790" i="28"/>
  <c r="E7790" i="28"/>
  <c r="F7790" i="28"/>
  <c r="C7791" i="28"/>
  <c r="D7791" i="28"/>
  <c r="E7791" i="28"/>
  <c r="F7791" i="28"/>
  <c r="C7792" i="28"/>
  <c r="D7792" i="28"/>
  <c r="E7792" i="28"/>
  <c r="F7792" i="28"/>
  <c r="C7793" i="28"/>
  <c r="D7793" i="28"/>
  <c r="E7793" i="28"/>
  <c r="F7793" i="28"/>
  <c r="C7794" i="28"/>
  <c r="D7794" i="28"/>
  <c r="E7794" i="28"/>
  <c r="F7794" i="28"/>
  <c r="C7795" i="28"/>
  <c r="D7795" i="28"/>
  <c r="E7795" i="28"/>
  <c r="F7795" i="28"/>
  <c r="C7796" i="28"/>
  <c r="D7796" i="28"/>
  <c r="E7796" i="28"/>
  <c r="F7796" i="28"/>
  <c r="C7797" i="28"/>
  <c r="D7797" i="28"/>
  <c r="E7797" i="28"/>
  <c r="F7797" i="28"/>
  <c r="C7798" i="28"/>
  <c r="D7798" i="28"/>
  <c r="E7798" i="28"/>
  <c r="F7798" i="28"/>
  <c r="G7798" i="28" s="1"/>
  <c r="C7799" i="28"/>
  <c r="D7799" i="28"/>
  <c r="E7799" i="28"/>
  <c r="F7799" i="28"/>
  <c r="C7800" i="28"/>
  <c r="D7800" i="28"/>
  <c r="E7800" i="28"/>
  <c r="F7800" i="28"/>
  <c r="C7801" i="28"/>
  <c r="D7801" i="28"/>
  <c r="E7801" i="28"/>
  <c r="F7801" i="28"/>
  <c r="C7802" i="28"/>
  <c r="D7802" i="28"/>
  <c r="E7802" i="28"/>
  <c r="F7802" i="28"/>
  <c r="C7803" i="28"/>
  <c r="D7803" i="28"/>
  <c r="E7803" i="28"/>
  <c r="F7803" i="28"/>
  <c r="C7804" i="28"/>
  <c r="D7804" i="28"/>
  <c r="E7804" i="28"/>
  <c r="F7804" i="28"/>
  <c r="C7805" i="28"/>
  <c r="D7805" i="28"/>
  <c r="E7805" i="28"/>
  <c r="F7805" i="28"/>
  <c r="C7806" i="28"/>
  <c r="D7806" i="28"/>
  <c r="E7806" i="28"/>
  <c r="F7806" i="28"/>
  <c r="C7807" i="28"/>
  <c r="D7807" i="28"/>
  <c r="E7807" i="28"/>
  <c r="F7807" i="28"/>
  <c r="C7808" i="28"/>
  <c r="D7808" i="28"/>
  <c r="E7808" i="28"/>
  <c r="F7808" i="28"/>
  <c r="C7809" i="28"/>
  <c r="D7809" i="28"/>
  <c r="E7809" i="28"/>
  <c r="F7809" i="28"/>
  <c r="C7810" i="28"/>
  <c r="D7810" i="28"/>
  <c r="E7810" i="28"/>
  <c r="F7810" i="28"/>
  <c r="C7811" i="28"/>
  <c r="D7811" i="28"/>
  <c r="E7811" i="28"/>
  <c r="F7811" i="28"/>
  <c r="C7812" i="28"/>
  <c r="D7812" i="28"/>
  <c r="E7812" i="28"/>
  <c r="F7812" i="28"/>
  <c r="C7813" i="28"/>
  <c r="D7813" i="28"/>
  <c r="E7813" i="28"/>
  <c r="F7813" i="28"/>
  <c r="G7813" i="28" s="1"/>
  <c r="C7814" i="28"/>
  <c r="D7814" i="28"/>
  <c r="E7814" i="28"/>
  <c r="F7814" i="28"/>
  <c r="C7815" i="28"/>
  <c r="D7815" i="28"/>
  <c r="E7815" i="28"/>
  <c r="F7815" i="28"/>
  <c r="C7816" i="28"/>
  <c r="D7816" i="28"/>
  <c r="E7816" i="28"/>
  <c r="F7816" i="28"/>
  <c r="C7817" i="28"/>
  <c r="D7817" i="28"/>
  <c r="E7817" i="28"/>
  <c r="F7817" i="28"/>
  <c r="C7818" i="28"/>
  <c r="D7818" i="28"/>
  <c r="E7818" i="28"/>
  <c r="F7818" i="28"/>
  <c r="C7819" i="28"/>
  <c r="D7819" i="28"/>
  <c r="E7819" i="28"/>
  <c r="F7819" i="28"/>
  <c r="C7820" i="28"/>
  <c r="D7820" i="28"/>
  <c r="E7820" i="28"/>
  <c r="F7820" i="28"/>
  <c r="C7821" i="28"/>
  <c r="D7821" i="28"/>
  <c r="E7821" i="28"/>
  <c r="F7821" i="28"/>
  <c r="C7822" i="28"/>
  <c r="D7822" i="28"/>
  <c r="E7822" i="28"/>
  <c r="F7822" i="28"/>
  <c r="C7823" i="28"/>
  <c r="D7823" i="28"/>
  <c r="E7823" i="28"/>
  <c r="F7823" i="28"/>
  <c r="C7824" i="28"/>
  <c r="D7824" i="28"/>
  <c r="E7824" i="28"/>
  <c r="F7824" i="28"/>
  <c r="C7825" i="28"/>
  <c r="D7825" i="28"/>
  <c r="E7825" i="28"/>
  <c r="F7825" i="28"/>
  <c r="C7826" i="28"/>
  <c r="D7826" i="28"/>
  <c r="E7826" i="28"/>
  <c r="F7826" i="28"/>
  <c r="C7827" i="28"/>
  <c r="D7827" i="28"/>
  <c r="E7827" i="28"/>
  <c r="F7827" i="28"/>
  <c r="C7828" i="28"/>
  <c r="D7828" i="28"/>
  <c r="E7828" i="28"/>
  <c r="F7828" i="28"/>
  <c r="C7829" i="28"/>
  <c r="D7829" i="28"/>
  <c r="E7829" i="28"/>
  <c r="F7829" i="28"/>
  <c r="C7830" i="28"/>
  <c r="D7830" i="28"/>
  <c r="E7830" i="28"/>
  <c r="F7830" i="28"/>
  <c r="C7831" i="28"/>
  <c r="D7831" i="28"/>
  <c r="E7831" i="28"/>
  <c r="F7831" i="28"/>
  <c r="C7832" i="28"/>
  <c r="D7832" i="28"/>
  <c r="E7832" i="28"/>
  <c r="F7832" i="28"/>
  <c r="C7833" i="28"/>
  <c r="D7833" i="28"/>
  <c r="E7833" i="28"/>
  <c r="F7833" i="28"/>
  <c r="C7834" i="28"/>
  <c r="D7834" i="28"/>
  <c r="E7834" i="28"/>
  <c r="F7834" i="28"/>
  <c r="C7835" i="28"/>
  <c r="D7835" i="28"/>
  <c r="E7835" i="28"/>
  <c r="F7835" i="28"/>
  <c r="C7836" i="28"/>
  <c r="D7836" i="28"/>
  <c r="E7836" i="28"/>
  <c r="F7836" i="28"/>
  <c r="C7837" i="28"/>
  <c r="D7837" i="28"/>
  <c r="E7837" i="28"/>
  <c r="F7837" i="28"/>
  <c r="C7838" i="28"/>
  <c r="D7838" i="28"/>
  <c r="E7838" i="28"/>
  <c r="F7838" i="28"/>
  <c r="C7839" i="28"/>
  <c r="D7839" i="28"/>
  <c r="E7839" i="28"/>
  <c r="F7839" i="28"/>
  <c r="C7840" i="28"/>
  <c r="D7840" i="28"/>
  <c r="E7840" i="28"/>
  <c r="F7840" i="28"/>
  <c r="C7841" i="28"/>
  <c r="D7841" i="28"/>
  <c r="E7841" i="28"/>
  <c r="F7841" i="28"/>
  <c r="C7842" i="28"/>
  <c r="D7842" i="28"/>
  <c r="E7842" i="28"/>
  <c r="F7842" i="28"/>
  <c r="G7842" i="28" s="1"/>
  <c r="C7843" i="28"/>
  <c r="D7843" i="28"/>
  <c r="E7843" i="28"/>
  <c r="F7843" i="28"/>
  <c r="C7844" i="28"/>
  <c r="D7844" i="28"/>
  <c r="E7844" i="28"/>
  <c r="F7844" i="28"/>
  <c r="C7845" i="28"/>
  <c r="D7845" i="28"/>
  <c r="E7845" i="28"/>
  <c r="F7845" i="28"/>
  <c r="C7846" i="28"/>
  <c r="D7846" i="28"/>
  <c r="E7846" i="28"/>
  <c r="F7846" i="28"/>
  <c r="C7847" i="28"/>
  <c r="D7847" i="28"/>
  <c r="E7847" i="28"/>
  <c r="F7847" i="28"/>
  <c r="C7848" i="28"/>
  <c r="D7848" i="28"/>
  <c r="E7848" i="28"/>
  <c r="F7848" i="28"/>
  <c r="C7849" i="28"/>
  <c r="D7849" i="28"/>
  <c r="E7849" i="28"/>
  <c r="F7849" i="28"/>
  <c r="C7850" i="28"/>
  <c r="D7850" i="28"/>
  <c r="E7850" i="28"/>
  <c r="F7850" i="28"/>
  <c r="C7851" i="28"/>
  <c r="D7851" i="28"/>
  <c r="E7851" i="28"/>
  <c r="F7851" i="28"/>
  <c r="C7852" i="28"/>
  <c r="D7852" i="28"/>
  <c r="E7852" i="28"/>
  <c r="F7852" i="28"/>
  <c r="C7853" i="28"/>
  <c r="D7853" i="28"/>
  <c r="E7853" i="28"/>
  <c r="F7853" i="28"/>
  <c r="C7854" i="28"/>
  <c r="D7854" i="28"/>
  <c r="E7854" i="28"/>
  <c r="F7854" i="28"/>
  <c r="C7855" i="28"/>
  <c r="D7855" i="28"/>
  <c r="E7855" i="28"/>
  <c r="F7855" i="28"/>
  <c r="C7856" i="28"/>
  <c r="D7856" i="28"/>
  <c r="E7856" i="28"/>
  <c r="F7856" i="28"/>
  <c r="C7857" i="28"/>
  <c r="D7857" i="28"/>
  <c r="E7857" i="28"/>
  <c r="F7857" i="28"/>
  <c r="C7858" i="28"/>
  <c r="D7858" i="28"/>
  <c r="E7858" i="28"/>
  <c r="F7858" i="28"/>
  <c r="C7859" i="28"/>
  <c r="D7859" i="28"/>
  <c r="E7859" i="28"/>
  <c r="F7859" i="28"/>
  <c r="C7860" i="28"/>
  <c r="D7860" i="28"/>
  <c r="E7860" i="28"/>
  <c r="F7860" i="28"/>
  <c r="C7861" i="28"/>
  <c r="D7861" i="28"/>
  <c r="E7861" i="28"/>
  <c r="F7861" i="28"/>
  <c r="C7862" i="28"/>
  <c r="D7862" i="28"/>
  <c r="E7862" i="28"/>
  <c r="F7862" i="28"/>
  <c r="C7863" i="28"/>
  <c r="D7863" i="28"/>
  <c r="E7863" i="28"/>
  <c r="F7863" i="28"/>
  <c r="C7864" i="28"/>
  <c r="D7864" i="28"/>
  <c r="E7864" i="28"/>
  <c r="F7864" i="28"/>
  <c r="C7865" i="28"/>
  <c r="D7865" i="28"/>
  <c r="E7865" i="28"/>
  <c r="F7865" i="28"/>
  <c r="C7866" i="28"/>
  <c r="D7866" i="28"/>
  <c r="E7866" i="28"/>
  <c r="F7866" i="28"/>
  <c r="C7867" i="28"/>
  <c r="D7867" i="28"/>
  <c r="E7867" i="28"/>
  <c r="F7867" i="28"/>
  <c r="C7868" i="28"/>
  <c r="D7868" i="28"/>
  <c r="E7868" i="28"/>
  <c r="F7868" i="28"/>
  <c r="C7869" i="28"/>
  <c r="D7869" i="28"/>
  <c r="E7869" i="28"/>
  <c r="F7869" i="28"/>
  <c r="C7870" i="28"/>
  <c r="D7870" i="28"/>
  <c r="E7870" i="28"/>
  <c r="F7870" i="28"/>
  <c r="C7871" i="28"/>
  <c r="D7871" i="28"/>
  <c r="E7871" i="28"/>
  <c r="F7871" i="28"/>
  <c r="C7872" i="28"/>
  <c r="D7872" i="28"/>
  <c r="E7872" i="28"/>
  <c r="F7872" i="28"/>
  <c r="C7873" i="28"/>
  <c r="D7873" i="28"/>
  <c r="E7873" i="28"/>
  <c r="F7873" i="28"/>
  <c r="C7874" i="28"/>
  <c r="D7874" i="28"/>
  <c r="E7874" i="28"/>
  <c r="F7874" i="28"/>
  <c r="C7875" i="28"/>
  <c r="D7875" i="28"/>
  <c r="E7875" i="28"/>
  <c r="F7875" i="28"/>
  <c r="C7876" i="28"/>
  <c r="D7876" i="28"/>
  <c r="E7876" i="28"/>
  <c r="F7876" i="28"/>
  <c r="C7877" i="28"/>
  <c r="D7877" i="28"/>
  <c r="E7877" i="28"/>
  <c r="F7877" i="28"/>
  <c r="C7878" i="28"/>
  <c r="D7878" i="28"/>
  <c r="E7878" i="28"/>
  <c r="F7878" i="28"/>
  <c r="C7879" i="28"/>
  <c r="D7879" i="28"/>
  <c r="E7879" i="28"/>
  <c r="F7879" i="28"/>
  <c r="C7880" i="28"/>
  <c r="D7880" i="28"/>
  <c r="E7880" i="28"/>
  <c r="F7880" i="28"/>
  <c r="C7881" i="28"/>
  <c r="D7881" i="28"/>
  <c r="E7881" i="28"/>
  <c r="F7881" i="28"/>
  <c r="C7882" i="28"/>
  <c r="D7882" i="28"/>
  <c r="E7882" i="28"/>
  <c r="F7882" i="28"/>
  <c r="C7883" i="28"/>
  <c r="D7883" i="28"/>
  <c r="E7883" i="28"/>
  <c r="F7883" i="28"/>
  <c r="C7884" i="28"/>
  <c r="D7884" i="28"/>
  <c r="E7884" i="28"/>
  <c r="F7884" i="28"/>
  <c r="C7885" i="28"/>
  <c r="D7885" i="28"/>
  <c r="E7885" i="28"/>
  <c r="F7885" i="28"/>
  <c r="C7886" i="28"/>
  <c r="D7886" i="28"/>
  <c r="E7886" i="28"/>
  <c r="F7886" i="28"/>
  <c r="C7887" i="28"/>
  <c r="D7887" i="28"/>
  <c r="E7887" i="28"/>
  <c r="F7887" i="28"/>
  <c r="C7888" i="28"/>
  <c r="D7888" i="28"/>
  <c r="E7888" i="28"/>
  <c r="F7888" i="28"/>
  <c r="C7889" i="28"/>
  <c r="D7889" i="28"/>
  <c r="E7889" i="28"/>
  <c r="F7889" i="28"/>
  <c r="C7890" i="28"/>
  <c r="D7890" i="28"/>
  <c r="E7890" i="28"/>
  <c r="F7890" i="28"/>
  <c r="C7891" i="28"/>
  <c r="D7891" i="28"/>
  <c r="E7891" i="28"/>
  <c r="F7891" i="28"/>
  <c r="C7892" i="28"/>
  <c r="D7892" i="28"/>
  <c r="E7892" i="28"/>
  <c r="F7892" i="28"/>
  <c r="C7893" i="28"/>
  <c r="D7893" i="28"/>
  <c r="E7893" i="28"/>
  <c r="F7893" i="28"/>
  <c r="C7894" i="28"/>
  <c r="D7894" i="28"/>
  <c r="E7894" i="28"/>
  <c r="F7894" i="28"/>
  <c r="C7895" i="28"/>
  <c r="D7895" i="28"/>
  <c r="E7895" i="28"/>
  <c r="F7895" i="28"/>
  <c r="C7896" i="28"/>
  <c r="D7896" i="28"/>
  <c r="E7896" i="28"/>
  <c r="F7896" i="28"/>
  <c r="C7897" i="28"/>
  <c r="D7897" i="28"/>
  <c r="E7897" i="28"/>
  <c r="F7897" i="28"/>
  <c r="C7898" i="28"/>
  <c r="D7898" i="28"/>
  <c r="E7898" i="28"/>
  <c r="F7898" i="28"/>
  <c r="C7899" i="28"/>
  <c r="D7899" i="28"/>
  <c r="E7899" i="28"/>
  <c r="F7899" i="28"/>
  <c r="C7900" i="28"/>
  <c r="D7900" i="28"/>
  <c r="E7900" i="28"/>
  <c r="F7900" i="28"/>
  <c r="C7901" i="28"/>
  <c r="D7901" i="28"/>
  <c r="E7901" i="28"/>
  <c r="F7901" i="28"/>
  <c r="C7902" i="28"/>
  <c r="D7902" i="28"/>
  <c r="E7902" i="28"/>
  <c r="F7902" i="28"/>
  <c r="C7903" i="28"/>
  <c r="D7903" i="28"/>
  <c r="E7903" i="28"/>
  <c r="F7903" i="28"/>
  <c r="C7904" i="28"/>
  <c r="D7904" i="28"/>
  <c r="E7904" i="28"/>
  <c r="F7904" i="28"/>
  <c r="C7905" i="28"/>
  <c r="D7905" i="28"/>
  <c r="E7905" i="28"/>
  <c r="F7905" i="28"/>
  <c r="C7906" i="28"/>
  <c r="D7906" i="28"/>
  <c r="E7906" i="28"/>
  <c r="F7906" i="28"/>
  <c r="C7907" i="28"/>
  <c r="D7907" i="28"/>
  <c r="E7907" i="28"/>
  <c r="F7907" i="28"/>
  <c r="C7908" i="28"/>
  <c r="D7908" i="28"/>
  <c r="E7908" i="28"/>
  <c r="F7908" i="28"/>
  <c r="C7909" i="28"/>
  <c r="D7909" i="28"/>
  <c r="E7909" i="28"/>
  <c r="F7909" i="28"/>
  <c r="C7910" i="28"/>
  <c r="D7910" i="28"/>
  <c r="E7910" i="28"/>
  <c r="F7910" i="28"/>
  <c r="C7911" i="28"/>
  <c r="D7911" i="28"/>
  <c r="E7911" i="28"/>
  <c r="F7911" i="28"/>
  <c r="C7912" i="28"/>
  <c r="D7912" i="28"/>
  <c r="E7912" i="28"/>
  <c r="F7912" i="28"/>
  <c r="C7913" i="28"/>
  <c r="D7913" i="28"/>
  <c r="E7913" i="28"/>
  <c r="F7913" i="28"/>
  <c r="C7914" i="28"/>
  <c r="D7914" i="28"/>
  <c r="E7914" i="28"/>
  <c r="F7914" i="28"/>
  <c r="C7915" i="28"/>
  <c r="D7915" i="28"/>
  <c r="E7915" i="28"/>
  <c r="F7915" i="28"/>
  <c r="C7916" i="28"/>
  <c r="D7916" i="28"/>
  <c r="E7916" i="28"/>
  <c r="F7916" i="28"/>
  <c r="C7917" i="28"/>
  <c r="D7917" i="28"/>
  <c r="E7917" i="28"/>
  <c r="F7917" i="28"/>
  <c r="G7917" i="28" s="1"/>
  <c r="C7918" i="28"/>
  <c r="D7918" i="28"/>
  <c r="E7918" i="28"/>
  <c r="F7918" i="28"/>
  <c r="C7919" i="28"/>
  <c r="D7919" i="28"/>
  <c r="E7919" i="28"/>
  <c r="F7919" i="28"/>
  <c r="C7920" i="28"/>
  <c r="D7920" i="28"/>
  <c r="E7920" i="28"/>
  <c r="F7920" i="28"/>
  <c r="C7921" i="28"/>
  <c r="D7921" i="28"/>
  <c r="E7921" i="28"/>
  <c r="F7921" i="28"/>
  <c r="C7922" i="28"/>
  <c r="D7922" i="28"/>
  <c r="E7922" i="28"/>
  <c r="F7922" i="28"/>
  <c r="C7923" i="28"/>
  <c r="D7923" i="28"/>
  <c r="E7923" i="28"/>
  <c r="F7923" i="28"/>
  <c r="C7924" i="28"/>
  <c r="D7924" i="28"/>
  <c r="E7924" i="28"/>
  <c r="F7924" i="28"/>
  <c r="C7925" i="28"/>
  <c r="D7925" i="28"/>
  <c r="E7925" i="28"/>
  <c r="F7925" i="28"/>
  <c r="C7926" i="28"/>
  <c r="D7926" i="28"/>
  <c r="E7926" i="28"/>
  <c r="F7926" i="28"/>
  <c r="G7926" i="28" s="1"/>
  <c r="C7927" i="28"/>
  <c r="D7927" i="28"/>
  <c r="E7927" i="28"/>
  <c r="F7927" i="28"/>
  <c r="C7928" i="28"/>
  <c r="D7928" i="28"/>
  <c r="E7928" i="28"/>
  <c r="F7928" i="28"/>
  <c r="C7929" i="28"/>
  <c r="D7929" i="28"/>
  <c r="E7929" i="28"/>
  <c r="F7929" i="28"/>
  <c r="C7930" i="28"/>
  <c r="D7930" i="28"/>
  <c r="E7930" i="28"/>
  <c r="F7930" i="28"/>
  <c r="C7931" i="28"/>
  <c r="D7931" i="28"/>
  <c r="E7931" i="28"/>
  <c r="F7931" i="28"/>
  <c r="G7931" i="28" s="1"/>
  <c r="C7932" i="28"/>
  <c r="D7932" i="28"/>
  <c r="E7932" i="28"/>
  <c r="F7932" i="28"/>
  <c r="C7933" i="28"/>
  <c r="D7933" i="28"/>
  <c r="E7933" i="28"/>
  <c r="F7933" i="28"/>
  <c r="C7934" i="28"/>
  <c r="D7934" i="28"/>
  <c r="E7934" i="28"/>
  <c r="F7934" i="28"/>
  <c r="C7935" i="28"/>
  <c r="D7935" i="28"/>
  <c r="E7935" i="28"/>
  <c r="F7935" i="28"/>
  <c r="C7936" i="28"/>
  <c r="D7936" i="28"/>
  <c r="E7936" i="28"/>
  <c r="F7936" i="28"/>
  <c r="C7937" i="28"/>
  <c r="D7937" i="28"/>
  <c r="E7937" i="28"/>
  <c r="F7937" i="28"/>
  <c r="C7938" i="28"/>
  <c r="D7938" i="28"/>
  <c r="E7938" i="28"/>
  <c r="F7938" i="28"/>
  <c r="C7939" i="28"/>
  <c r="D7939" i="28"/>
  <c r="E7939" i="28"/>
  <c r="F7939" i="28"/>
  <c r="C7940" i="28"/>
  <c r="D7940" i="28"/>
  <c r="E7940" i="28"/>
  <c r="F7940" i="28"/>
  <c r="C7941" i="28"/>
  <c r="D7941" i="28"/>
  <c r="E7941" i="28"/>
  <c r="F7941" i="28"/>
  <c r="C7942" i="28"/>
  <c r="D7942" i="28"/>
  <c r="E7942" i="28"/>
  <c r="F7942" i="28"/>
  <c r="C7943" i="28"/>
  <c r="D7943" i="28"/>
  <c r="E7943" i="28"/>
  <c r="F7943" i="28"/>
  <c r="C7944" i="28"/>
  <c r="D7944" i="28"/>
  <c r="E7944" i="28"/>
  <c r="F7944" i="28"/>
  <c r="C7945" i="28"/>
  <c r="D7945" i="28"/>
  <c r="E7945" i="28"/>
  <c r="F7945" i="28"/>
  <c r="C7946" i="28"/>
  <c r="D7946" i="28"/>
  <c r="E7946" i="28"/>
  <c r="F7946" i="28"/>
  <c r="C7947" i="28"/>
  <c r="D7947" i="28"/>
  <c r="E7947" i="28"/>
  <c r="F7947" i="28"/>
  <c r="C7948" i="28"/>
  <c r="D7948" i="28"/>
  <c r="E7948" i="28"/>
  <c r="F7948" i="28"/>
  <c r="C7949" i="28"/>
  <c r="D7949" i="28"/>
  <c r="E7949" i="28"/>
  <c r="F7949" i="28"/>
  <c r="C7950" i="28"/>
  <c r="D7950" i="28"/>
  <c r="E7950" i="28"/>
  <c r="F7950" i="28"/>
  <c r="C7951" i="28"/>
  <c r="D7951" i="28"/>
  <c r="E7951" i="28"/>
  <c r="F7951" i="28"/>
  <c r="C7952" i="28"/>
  <c r="D7952" i="28"/>
  <c r="E7952" i="28"/>
  <c r="F7952" i="28"/>
  <c r="C7953" i="28"/>
  <c r="D7953" i="28"/>
  <c r="E7953" i="28"/>
  <c r="F7953" i="28"/>
  <c r="C7954" i="28"/>
  <c r="D7954" i="28"/>
  <c r="E7954" i="28"/>
  <c r="F7954" i="28"/>
  <c r="G7954" i="28" s="1"/>
  <c r="C7955" i="28"/>
  <c r="D7955" i="28"/>
  <c r="E7955" i="28"/>
  <c r="F7955" i="28"/>
  <c r="C7956" i="28"/>
  <c r="D7956" i="28"/>
  <c r="E7956" i="28"/>
  <c r="F7956" i="28"/>
  <c r="C7957" i="28"/>
  <c r="D7957" i="28"/>
  <c r="E7957" i="28"/>
  <c r="F7957" i="28"/>
  <c r="C7958" i="28"/>
  <c r="D7958" i="28"/>
  <c r="E7958" i="28"/>
  <c r="F7958" i="28"/>
  <c r="C7959" i="28"/>
  <c r="D7959" i="28"/>
  <c r="E7959" i="28"/>
  <c r="F7959" i="28"/>
  <c r="C7960" i="28"/>
  <c r="D7960" i="28"/>
  <c r="E7960" i="28"/>
  <c r="F7960" i="28"/>
  <c r="C7961" i="28"/>
  <c r="D7961" i="28"/>
  <c r="E7961" i="28"/>
  <c r="F7961" i="28"/>
  <c r="C7962" i="28"/>
  <c r="D7962" i="28"/>
  <c r="E7962" i="28"/>
  <c r="F7962" i="28"/>
  <c r="C7963" i="28"/>
  <c r="D7963" i="28"/>
  <c r="E7963" i="28"/>
  <c r="F7963" i="28"/>
  <c r="C7964" i="28"/>
  <c r="D7964" i="28"/>
  <c r="E7964" i="28"/>
  <c r="F7964" i="28"/>
  <c r="C7965" i="28"/>
  <c r="D7965" i="28"/>
  <c r="E7965" i="28"/>
  <c r="F7965" i="28"/>
  <c r="G7965" i="28" s="1"/>
  <c r="C7966" i="28"/>
  <c r="D7966" i="28"/>
  <c r="E7966" i="28"/>
  <c r="F7966" i="28"/>
  <c r="C7967" i="28"/>
  <c r="D7967" i="28"/>
  <c r="E7967" i="28"/>
  <c r="F7967" i="28"/>
  <c r="C7968" i="28"/>
  <c r="D7968" i="28"/>
  <c r="E7968" i="28"/>
  <c r="F7968" i="28"/>
  <c r="C7969" i="28"/>
  <c r="D7969" i="28"/>
  <c r="E7969" i="28"/>
  <c r="F7969" i="28"/>
  <c r="C7970" i="28"/>
  <c r="D7970" i="28"/>
  <c r="E7970" i="28"/>
  <c r="F7970" i="28"/>
  <c r="C7971" i="28"/>
  <c r="D7971" i="28"/>
  <c r="E7971" i="28"/>
  <c r="F7971" i="28"/>
  <c r="C7972" i="28"/>
  <c r="D7972" i="28"/>
  <c r="E7972" i="28"/>
  <c r="F7972" i="28"/>
  <c r="C7973" i="28"/>
  <c r="D7973" i="28"/>
  <c r="E7973" i="28"/>
  <c r="F7973" i="28"/>
  <c r="C7974" i="28"/>
  <c r="D7974" i="28"/>
  <c r="E7974" i="28"/>
  <c r="F7974" i="28"/>
  <c r="G7974" i="28" s="1"/>
  <c r="C7975" i="28"/>
  <c r="D7975" i="28"/>
  <c r="E7975" i="28"/>
  <c r="F7975" i="28"/>
  <c r="C7976" i="28"/>
  <c r="D7976" i="28"/>
  <c r="E7976" i="28"/>
  <c r="F7976" i="28"/>
  <c r="C7977" i="28"/>
  <c r="D7977" i="28"/>
  <c r="E7977" i="28"/>
  <c r="F7977" i="28"/>
  <c r="C7978" i="28"/>
  <c r="D7978" i="28"/>
  <c r="E7978" i="28"/>
  <c r="F7978" i="28"/>
  <c r="C7979" i="28"/>
  <c r="D7979" i="28"/>
  <c r="E7979" i="28"/>
  <c r="F7979" i="28"/>
  <c r="C7980" i="28"/>
  <c r="D7980" i="28"/>
  <c r="E7980" i="28"/>
  <c r="F7980" i="28"/>
  <c r="C7981" i="28"/>
  <c r="D7981" i="28"/>
  <c r="E7981" i="28"/>
  <c r="F7981" i="28"/>
  <c r="C7982" i="28"/>
  <c r="D7982" i="28"/>
  <c r="E7982" i="28"/>
  <c r="F7982" i="28"/>
  <c r="C7983" i="28"/>
  <c r="D7983" i="28"/>
  <c r="E7983" i="28"/>
  <c r="F7983" i="28"/>
  <c r="C7984" i="28"/>
  <c r="D7984" i="28"/>
  <c r="E7984" i="28"/>
  <c r="F7984" i="28"/>
  <c r="C7985" i="28"/>
  <c r="D7985" i="28"/>
  <c r="E7985" i="28"/>
  <c r="F7985" i="28"/>
  <c r="C7986" i="28"/>
  <c r="D7986" i="28"/>
  <c r="E7986" i="28"/>
  <c r="F7986" i="28"/>
  <c r="C7987" i="28"/>
  <c r="D7987" i="28"/>
  <c r="E7987" i="28"/>
  <c r="F7987" i="28"/>
  <c r="C7988" i="28"/>
  <c r="D7988" i="28"/>
  <c r="E7988" i="28"/>
  <c r="F7988" i="28"/>
  <c r="C7989" i="28"/>
  <c r="D7989" i="28"/>
  <c r="E7989" i="28"/>
  <c r="F7989" i="28"/>
  <c r="C7990" i="28"/>
  <c r="D7990" i="28"/>
  <c r="E7990" i="28"/>
  <c r="F7990" i="28"/>
  <c r="C7991" i="28"/>
  <c r="D7991" i="28"/>
  <c r="E7991" i="28"/>
  <c r="F7991" i="28"/>
  <c r="C7992" i="28"/>
  <c r="D7992" i="28"/>
  <c r="E7992" i="28"/>
  <c r="F7992" i="28"/>
  <c r="C7993" i="28"/>
  <c r="D7993" i="28"/>
  <c r="E7993" i="28"/>
  <c r="F7993" i="28"/>
  <c r="C7994" i="28"/>
  <c r="D7994" i="28"/>
  <c r="E7994" i="28"/>
  <c r="F7994" i="28"/>
  <c r="C7995" i="28"/>
  <c r="D7995" i="28"/>
  <c r="E7995" i="28"/>
  <c r="F7995" i="28"/>
  <c r="C7996" i="28"/>
  <c r="D7996" i="28"/>
  <c r="E7996" i="28"/>
  <c r="F7996" i="28"/>
  <c r="C7997" i="28"/>
  <c r="D7997" i="28"/>
  <c r="E7997" i="28"/>
  <c r="F7997" i="28"/>
  <c r="C7998" i="28"/>
  <c r="D7998" i="28"/>
  <c r="E7998" i="28"/>
  <c r="F7998" i="28"/>
  <c r="C7999" i="28"/>
  <c r="D7999" i="28"/>
  <c r="E7999" i="28"/>
  <c r="F7999" i="28"/>
  <c r="C8000" i="28"/>
  <c r="D8000" i="28"/>
  <c r="E8000" i="28"/>
  <c r="F8000" i="28"/>
  <c r="C8001" i="28"/>
  <c r="D8001" i="28"/>
  <c r="E8001" i="28"/>
  <c r="F8001" i="28"/>
  <c r="C8002" i="28"/>
  <c r="D8002" i="28"/>
  <c r="E8002" i="28"/>
  <c r="F8002" i="28"/>
  <c r="C8003" i="28"/>
  <c r="D8003" i="28"/>
  <c r="E8003" i="28"/>
  <c r="F8003" i="28"/>
  <c r="C8004" i="28"/>
  <c r="D8004" i="28"/>
  <c r="E8004" i="28"/>
  <c r="F8004" i="28"/>
  <c r="C8005" i="28"/>
  <c r="D8005" i="28"/>
  <c r="E8005" i="28"/>
  <c r="F8005" i="28"/>
  <c r="C8006" i="28"/>
  <c r="D8006" i="28"/>
  <c r="E8006" i="28"/>
  <c r="F8006" i="28"/>
  <c r="C8007" i="28"/>
  <c r="D8007" i="28"/>
  <c r="E8007" i="28"/>
  <c r="F8007" i="28"/>
  <c r="C8008" i="28"/>
  <c r="D8008" i="28"/>
  <c r="E8008" i="28"/>
  <c r="F8008" i="28"/>
  <c r="C8009" i="28"/>
  <c r="D8009" i="28"/>
  <c r="E8009" i="28"/>
  <c r="F8009" i="28"/>
  <c r="C8010" i="28"/>
  <c r="D8010" i="28"/>
  <c r="E8010" i="28"/>
  <c r="F8010" i="28"/>
  <c r="C8011" i="28"/>
  <c r="D8011" i="28"/>
  <c r="E8011" i="28"/>
  <c r="F8011" i="28"/>
  <c r="C8012" i="28"/>
  <c r="D8012" i="28"/>
  <c r="E8012" i="28"/>
  <c r="F8012" i="28"/>
  <c r="C8013" i="28"/>
  <c r="D8013" i="28"/>
  <c r="E8013" i="28"/>
  <c r="F8013" i="28"/>
  <c r="C8014" i="28"/>
  <c r="D8014" i="28"/>
  <c r="E8014" i="28"/>
  <c r="F8014" i="28"/>
  <c r="C8015" i="28"/>
  <c r="D8015" i="28"/>
  <c r="E8015" i="28"/>
  <c r="F8015" i="28"/>
  <c r="C8016" i="28"/>
  <c r="D8016" i="28"/>
  <c r="E8016" i="28"/>
  <c r="F8016" i="28"/>
  <c r="C8017" i="28"/>
  <c r="D8017" i="28"/>
  <c r="E8017" i="28"/>
  <c r="F8017" i="28"/>
  <c r="C8018" i="28"/>
  <c r="D8018" i="28"/>
  <c r="E8018" i="28"/>
  <c r="F8018" i="28"/>
  <c r="C8019" i="28"/>
  <c r="D8019" i="28"/>
  <c r="E8019" i="28"/>
  <c r="F8019" i="28"/>
  <c r="C8020" i="28"/>
  <c r="D8020" i="28"/>
  <c r="E8020" i="28"/>
  <c r="F8020" i="28"/>
  <c r="C8021" i="28"/>
  <c r="D8021" i="28"/>
  <c r="E8021" i="28"/>
  <c r="F8021" i="28"/>
  <c r="C8022" i="28"/>
  <c r="D8022" i="28"/>
  <c r="E8022" i="28"/>
  <c r="F8022" i="28"/>
  <c r="G8022" i="28" s="1"/>
  <c r="C8023" i="28"/>
  <c r="D8023" i="28"/>
  <c r="E8023" i="28"/>
  <c r="F8023" i="28"/>
  <c r="C8024" i="28"/>
  <c r="D8024" i="28"/>
  <c r="E8024" i="28"/>
  <c r="F8024" i="28"/>
  <c r="C8025" i="28"/>
  <c r="D8025" i="28"/>
  <c r="E8025" i="28"/>
  <c r="F8025" i="28"/>
  <c r="C8026" i="28"/>
  <c r="D8026" i="28"/>
  <c r="E8026" i="28"/>
  <c r="F8026" i="28"/>
  <c r="C8027" i="28"/>
  <c r="D8027" i="28"/>
  <c r="E8027" i="28"/>
  <c r="F8027" i="28"/>
  <c r="C8028" i="28"/>
  <c r="D8028" i="28"/>
  <c r="E8028" i="28"/>
  <c r="F8028" i="28"/>
  <c r="C8029" i="28"/>
  <c r="D8029" i="28"/>
  <c r="E8029" i="28"/>
  <c r="F8029" i="28"/>
  <c r="C8030" i="28"/>
  <c r="D8030" i="28"/>
  <c r="E8030" i="28"/>
  <c r="F8030" i="28"/>
  <c r="C8031" i="28"/>
  <c r="D8031" i="28"/>
  <c r="E8031" i="28"/>
  <c r="F8031" i="28"/>
  <c r="C8032" i="28"/>
  <c r="D8032" i="28"/>
  <c r="E8032" i="28"/>
  <c r="F8032" i="28"/>
  <c r="C8033" i="28"/>
  <c r="D8033" i="28"/>
  <c r="E8033" i="28"/>
  <c r="F8033" i="28"/>
  <c r="C8034" i="28"/>
  <c r="D8034" i="28"/>
  <c r="E8034" i="28"/>
  <c r="F8034" i="28"/>
  <c r="C8035" i="28"/>
  <c r="D8035" i="28"/>
  <c r="E8035" i="28"/>
  <c r="F8035" i="28"/>
  <c r="C8036" i="28"/>
  <c r="D8036" i="28"/>
  <c r="E8036" i="28"/>
  <c r="F8036" i="28"/>
  <c r="C8037" i="28"/>
  <c r="D8037" i="28"/>
  <c r="E8037" i="28"/>
  <c r="F8037" i="28"/>
  <c r="C8038" i="28"/>
  <c r="D8038" i="28"/>
  <c r="E8038" i="28"/>
  <c r="F8038" i="28"/>
  <c r="C8039" i="28"/>
  <c r="D8039" i="28"/>
  <c r="E8039" i="28"/>
  <c r="F8039" i="28"/>
  <c r="C8040" i="28"/>
  <c r="D8040" i="28"/>
  <c r="E8040" i="28"/>
  <c r="F8040" i="28"/>
  <c r="C8041" i="28"/>
  <c r="D8041" i="28"/>
  <c r="E8041" i="28"/>
  <c r="F8041" i="28"/>
  <c r="C8042" i="28"/>
  <c r="D8042" i="28"/>
  <c r="E8042" i="28"/>
  <c r="F8042" i="28"/>
  <c r="C8043" i="28"/>
  <c r="D8043" i="28"/>
  <c r="E8043" i="28"/>
  <c r="F8043" i="28"/>
  <c r="C8044" i="28"/>
  <c r="D8044" i="28"/>
  <c r="E8044" i="28"/>
  <c r="F8044" i="28"/>
  <c r="C8045" i="28"/>
  <c r="D8045" i="28"/>
  <c r="E8045" i="28"/>
  <c r="F8045" i="28"/>
  <c r="C8046" i="28"/>
  <c r="D8046" i="28"/>
  <c r="E8046" i="28"/>
  <c r="F8046" i="28"/>
  <c r="C8047" i="28"/>
  <c r="D8047" i="28"/>
  <c r="E8047" i="28"/>
  <c r="F8047" i="28"/>
  <c r="C8048" i="28"/>
  <c r="D8048" i="28"/>
  <c r="E8048" i="28"/>
  <c r="F8048" i="28"/>
  <c r="C8049" i="28"/>
  <c r="D8049" i="28"/>
  <c r="E8049" i="28"/>
  <c r="F8049" i="28"/>
  <c r="C8050" i="28"/>
  <c r="D8050" i="28"/>
  <c r="E8050" i="28"/>
  <c r="F8050" i="28"/>
  <c r="C8051" i="28"/>
  <c r="D8051" i="28"/>
  <c r="E8051" i="28"/>
  <c r="F8051" i="28"/>
  <c r="C8052" i="28"/>
  <c r="D8052" i="28"/>
  <c r="E8052" i="28"/>
  <c r="F8052" i="28"/>
  <c r="C8053" i="28"/>
  <c r="D8053" i="28"/>
  <c r="E8053" i="28"/>
  <c r="F8053" i="28"/>
  <c r="C8054" i="28"/>
  <c r="D8054" i="28"/>
  <c r="E8054" i="28"/>
  <c r="F8054" i="28"/>
  <c r="C8055" i="28"/>
  <c r="D8055" i="28"/>
  <c r="E8055" i="28"/>
  <c r="F8055" i="28"/>
  <c r="C8056" i="28"/>
  <c r="D8056" i="28"/>
  <c r="E8056" i="28"/>
  <c r="F8056" i="28"/>
  <c r="C8057" i="28"/>
  <c r="D8057" i="28"/>
  <c r="E8057" i="28"/>
  <c r="F8057" i="28"/>
  <c r="C8058" i="28"/>
  <c r="D8058" i="28"/>
  <c r="E8058" i="28"/>
  <c r="F8058" i="28"/>
  <c r="C8059" i="28"/>
  <c r="D8059" i="28"/>
  <c r="E8059" i="28"/>
  <c r="F8059" i="28"/>
  <c r="C8060" i="28"/>
  <c r="D8060" i="28"/>
  <c r="E8060" i="28"/>
  <c r="F8060" i="28"/>
  <c r="C8061" i="28"/>
  <c r="D8061" i="28"/>
  <c r="E8061" i="28"/>
  <c r="F8061" i="28"/>
  <c r="C8062" i="28"/>
  <c r="D8062" i="28"/>
  <c r="E8062" i="28"/>
  <c r="F8062" i="28"/>
  <c r="C8063" i="28"/>
  <c r="D8063" i="28"/>
  <c r="E8063" i="28"/>
  <c r="F8063" i="28"/>
  <c r="C8064" i="28"/>
  <c r="D8064" i="28"/>
  <c r="E8064" i="28"/>
  <c r="F8064" i="28"/>
  <c r="C8065" i="28"/>
  <c r="D8065" i="28"/>
  <c r="E8065" i="28"/>
  <c r="F8065" i="28"/>
  <c r="C8066" i="28"/>
  <c r="D8066" i="28"/>
  <c r="E8066" i="28"/>
  <c r="F8066" i="28"/>
  <c r="C8067" i="28"/>
  <c r="D8067" i="28"/>
  <c r="E8067" i="28"/>
  <c r="F8067" i="28"/>
  <c r="C8068" i="28"/>
  <c r="D8068" i="28"/>
  <c r="E8068" i="28"/>
  <c r="F8068" i="28"/>
  <c r="C8069" i="28"/>
  <c r="D8069" i="28"/>
  <c r="E8069" i="28"/>
  <c r="F8069" i="28"/>
  <c r="C8070" i="28"/>
  <c r="D8070" i="28"/>
  <c r="E8070" i="28"/>
  <c r="F8070" i="28"/>
  <c r="C8071" i="28"/>
  <c r="D8071" i="28"/>
  <c r="E8071" i="28"/>
  <c r="F8071" i="28"/>
  <c r="C8072" i="28"/>
  <c r="D8072" i="28"/>
  <c r="E8072" i="28"/>
  <c r="F8072" i="28"/>
  <c r="C8073" i="28"/>
  <c r="D8073" i="28"/>
  <c r="E8073" i="28"/>
  <c r="F8073" i="28"/>
  <c r="C8074" i="28"/>
  <c r="D8074" i="28"/>
  <c r="E8074" i="28"/>
  <c r="F8074" i="28"/>
  <c r="C8075" i="28"/>
  <c r="D8075" i="28"/>
  <c r="E8075" i="28"/>
  <c r="F8075" i="28"/>
  <c r="C8076" i="28"/>
  <c r="D8076" i="28"/>
  <c r="E8076" i="28"/>
  <c r="F8076" i="28"/>
  <c r="C8077" i="28"/>
  <c r="D8077" i="28"/>
  <c r="E8077" i="28"/>
  <c r="F8077" i="28"/>
  <c r="C8078" i="28"/>
  <c r="D8078" i="28"/>
  <c r="E8078" i="28"/>
  <c r="F8078" i="28"/>
  <c r="C8079" i="28"/>
  <c r="D8079" i="28"/>
  <c r="E8079" i="28"/>
  <c r="F8079" i="28"/>
  <c r="C8080" i="28"/>
  <c r="D8080" i="28"/>
  <c r="E8080" i="28"/>
  <c r="F8080" i="28"/>
  <c r="C8081" i="28"/>
  <c r="D8081" i="28"/>
  <c r="E8081" i="28"/>
  <c r="F8081" i="28"/>
  <c r="C8082" i="28"/>
  <c r="D8082" i="28"/>
  <c r="E8082" i="28"/>
  <c r="F8082" i="28"/>
  <c r="C8083" i="28"/>
  <c r="D8083" i="28"/>
  <c r="E8083" i="28"/>
  <c r="F8083" i="28"/>
  <c r="C8084" i="28"/>
  <c r="D8084" i="28"/>
  <c r="E8084" i="28"/>
  <c r="F8084" i="28"/>
  <c r="C8085" i="28"/>
  <c r="D8085" i="28"/>
  <c r="E8085" i="28"/>
  <c r="F8085" i="28"/>
  <c r="C8086" i="28"/>
  <c r="D8086" i="28"/>
  <c r="E8086" i="28"/>
  <c r="F8086" i="28"/>
  <c r="C8087" i="28"/>
  <c r="D8087" i="28"/>
  <c r="E8087" i="28"/>
  <c r="F8087" i="28"/>
  <c r="C8088" i="28"/>
  <c r="D8088" i="28"/>
  <c r="E8088" i="28"/>
  <c r="F8088" i="28"/>
  <c r="C8089" i="28"/>
  <c r="D8089" i="28"/>
  <c r="E8089" i="28"/>
  <c r="F8089" i="28"/>
  <c r="C8090" i="28"/>
  <c r="D8090" i="28"/>
  <c r="E8090" i="28"/>
  <c r="F8090" i="28"/>
  <c r="C8091" i="28"/>
  <c r="D8091" i="28"/>
  <c r="E8091" i="28"/>
  <c r="F8091" i="28"/>
  <c r="C8092" i="28"/>
  <c r="D8092" i="28"/>
  <c r="E8092" i="28"/>
  <c r="F8092" i="28"/>
  <c r="C8093" i="28"/>
  <c r="D8093" i="28"/>
  <c r="E8093" i="28"/>
  <c r="F8093" i="28"/>
  <c r="C8094" i="28"/>
  <c r="D8094" i="28"/>
  <c r="E8094" i="28"/>
  <c r="F8094" i="28"/>
  <c r="C8095" i="28"/>
  <c r="D8095" i="28"/>
  <c r="E8095" i="28"/>
  <c r="F8095" i="28"/>
  <c r="C8096" i="28"/>
  <c r="D8096" i="28"/>
  <c r="E8096" i="28"/>
  <c r="F8096" i="28"/>
  <c r="C8097" i="28"/>
  <c r="D8097" i="28"/>
  <c r="E8097" i="28"/>
  <c r="F8097" i="28"/>
  <c r="C8098" i="28"/>
  <c r="D8098" i="28"/>
  <c r="E8098" i="28"/>
  <c r="F8098" i="28"/>
  <c r="C8099" i="28"/>
  <c r="D8099" i="28"/>
  <c r="E8099" i="28"/>
  <c r="F8099" i="28"/>
  <c r="C8100" i="28"/>
  <c r="D8100" i="28"/>
  <c r="E8100" i="28"/>
  <c r="F8100" i="28"/>
  <c r="C8101" i="28"/>
  <c r="D8101" i="28"/>
  <c r="E8101" i="28"/>
  <c r="F8101" i="28"/>
  <c r="C8102" i="28"/>
  <c r="D8102" i="28"/>
  <c r="E8102" i="28"/>
  <c r="F8102" i="28"/>
  <c r="C8103" i="28"/>
  <c r="D8103" i="28"/>
  <c r="E8103" i="28"/>
  <c r="F8103" i="28"/>
  <c r="C8104" i="28"/>
  <c r="D8104" i="28"/>
  <c r="E8104" i="28"/>
  <c r="F8104" i="28"/>
  <c r="C8105" i="28"/>
  <c r="D8105" i="28"/>
  <c r="E8105" i="28"/>
  <c r="F8105" i="28"/>
  <c r="C8106" i="28"/>
  <c r="D8106" i="28"/>
  <c r="E8106" i="28"/>
  <c r="F8106" i="28"/>
  <c r="C8107" i="28"/>
  <c r="D8107" i="28"/>
  <c r="E8107" i="28"/>
  <c r="F8107" i="28"/>
  <c r="C8108" i="28"/>
  <c r="D8108" i="28"/>
  <c r="E8108" i="28"/>
  <c r="F8108" i="28"/>
  <c r="C8109" i="28"/>
  <c r="D8109" i="28"/>
  <c r="E8109" i="28"/>
  <c r="F8109" i="28"/>
  <c r="C8110" i="28"/>
  <c r="D8110" i="28"/>
  <c r="E8110" i="28"/>
  <c r="F8110" i="28"/>
  <c r="C8111" i="28"/>
  <c r="D8111" i="28"/>
  <c r="E8111" i="28"/>
  <c r="F8111" i="28"/>
  <c r="C8112" i="28"/>
  <c r="D8112" i="28"/>
  <c r="E8112" i="28"/>
  <c r="F8112" i="28"/>
  <c r="C8113" i="28"/>
  <c r="D8113" i="28"/>
  <c r="E8113" i="28"/>
  <c r="F8113" i="28"/>
  <c r="C8114" i="28"/>
  <c r="D8114" i="28"/>
  <c r="E8114" i="28"/>
  <c r="F8114" i="28"/>
  <c r="C8115" i="28"/>
  <c r="D8115" i="28"/>
  <c r="E8115" i="28"/>
  <c r="F8115" i="28"/>
  <c r="C8116" i="28"/>
  <c r="D8116" i="28"/>
  <c r="E8116" i="28"/>
  <c r="F8116" i="28"/>
  <c r="C8117" i="28"/>
  <c r="D8117" i="28"/>
  <c r="E8117" i="28"/>
  <c r="F8117" i="28"/>
  <c r="C8118" i="28"/>
  <c r="D8118" i="28"/>
  <c r="E8118" i="28"/>
  <c r="F8118" i="28"/>
  <c r="C8119" i="28"/>
  <c r="D8119" i="28"/>
  <c r="E8119" i="28"/>
  <c r="F8119" i="28"/>
  <c r="C8120" i="28"/>
  <c r="D8120" i="28"/>
  <c r="E8120" i="28"/>
  <c r="F8120" i="28"/>
  <c r="C8121" i="28"/>
  <c r="D8121" i="28"/>
  <c r="E8121" i="28"/>
  <c r="F8121" i="28"/>
  <c r="C8122" i="28"/>
  <c r="D8122" i="28"/>
  <c r="E8122" i="28"/>
  <c r="F8122" i="28"/>
  <c r="C8123" i="28"/>
  <c r="D8123" i="28"/>
  <c r="E8123" i="28"/>
  <c r="F8123" i="28"/>
  <c r="C8124" i="28"/>
  <c r="D8124" i="28"/>
  <c r="E8124" i="28"/>
  <c r="F8124" i="28"/>
  <c r="C8125" i="28"/>
  <c r="D8125" i="28"/>
  <c r="E8125" i="28"/>
  <c r="F8125" i="28"/>
  <c r="C8126" i="28"/>
  <c r="D8126" i="28"/>
  <c r="E8126" i="28"/>
  <c r="F8126" i="28"/>
  <c r="C8127" i="28"/>
  <c r="D8127" i="28"/>
  <c r="E8127" i="28"/>
  <c r="F8127" i="28"/>
  <c r="C8128" i="28"/>
  <c r="D8128" i="28"/>
  <c r="E8128" i="28"/>
  <c r="F8128" i="28"/>
  <c r="C8129" i="28"/>
  <c r="D8129" i="28"/>
  <c r="E8129" i="28"/>
  <c r="F8129" i="28"/>
  <c r="G8129" i="28" s="1"/>
  <c r="C8130" i="28"/>
  <c r="D8130" i="28"/>
  <c r="E8130" i="28"/>
  <c r="F8130" i="28"/>
  <c r="C8131" i="28"/>
  <c r="D8131" i="28"/>
  <c r="E8131" i="28"/>
  <c r="F8131" i="28"/>
  <c r="C8132" i="28"/>
  <c r="D8132" i="28"/>
  <c r="E8132" i="28"/>
  <c r="F8132" i="28"/>
  <c r="C8133" i="28"/>
  <c r="D8133" i="28"/>
  <c r="E8133" i="28"/>
  <c r="F8133" i="28"/>
  <c r="C8134" i="28"/>
  <c r="D8134" i="28"/>
  <c r="E8134" i="28"/>
  <c r="F8134" i="28"/>
  <c r="C8135" i="28"/>
  <c r="D8135" i="28"/>
  <c r="E8135" i="28"/>
  <c r="F8135" i="28"/>
  <c r="C8136" i="28"/>
  <c r="D8136" i="28"/>
  <c r="E8136" i="28"/>
  <c r="F8136" i="28"/>
  <c r="C8137" i="28"/>
  <c r="D8137" i="28"/>
  <c r="E8137" i="28"/>
  <c r="F8137" i="28"/>
  <c r="C8138" i="28"/>
  <c r="D8138" i="28"/>
  <c r="E8138" i="28"/>
  <c r="F8138" i="28"/>
  <c r="C8139" i="28"/>
  <c r="D8139" i="28"/>
  <c r="E8139" i="28"/>
  <c r="F8139" i="28"/>
  <c r="G8139" i="28" s="1"/>
  <c r="C8140" i="28"/>
  <c r="D8140" i="28"/>
  <c r="E8140" i="28"/>
  <c r="F8140" i="28"/>
  <c r="C8141" i="28"/>
  <c r="D8141" i="28"/>
  <c r="E8141" i="28"/>
  <c r="F8141" i="28"/>
  <c r="G8141" i="28" s="1"/>
  <c r="C8142" i="28"/>
  <c r="D8142" i="28"/>
  <c r="E8142" i="28"/>
  <c r="F8142" i="28"/>
  <c r="C8143" i="28"/>
  <c r="D8143" i="28"/>
  <c r="E8143" i="28"/>
  <c r="F8143" i="28"/>
  <c r="C8144" i="28"/>
  <c r="D8144" i="28"/>
  <c r="E8144" i="28"/>
  <c r="F8144" i="28"/>
  <c r="C8145" i="28"/>
  <c r="D8145" i="28"/>
  <c r="E8145" i="28"/>
  <c r="F8145" i="28"/>
  <c r="C8146" i="28"/>
  <c r="D8146" i="28"/>
  <c r="E8146" i="28"/>
  <c r="F8146" i="28"/>
  <c r="C8147" i="28"/>
  <c r="D8147" i="28"/>
  <c r="E8147" i="28"/>
  <c r="F8147" i="28"/>
  <c r="C8148" i="28"/>
  <c r="D8148" i="28"/>
  <c r="E8148" i="28"/>
  <c r="F8148" i="28"/>
  <c r="C8149" i="28"/>
  <c r="D8149" i="28"/>
  <c r="E8149" i="28"/>
  <c r="F8149" i="28"/>
  <c r="C8150" i="28"/>
  <c r="D8150" i="28"/>
  <c r="E8150" i="28"/>
  <c r="F8150" i="28"/>
  <c r="C8151" i="28"/>
  <c r="D8151" i="28"/>
  <c r="E8151" i="28"/>
  <c r="F8151" i="28"/>
  <c r="C8152" i="28"/>
  <c r="D8152" i="28"/>
  <c r="E8152" i="28"/>
  <c r="F8152" i="28"/>
  <c r="G8152" i="28" s="1"/>
  <c r="C8153" i="28"/>
  <c r="D8153" i="28"/>
  <c r="E8153" i="28"/>
  <c r="F8153" i="28"/>
  <c r="C8154" i="28"/>
  <c r="D8154" i="28"/>
  <c r="E8154" i="28"/>
  <c r="F8154" i="28"/>
  <c r="C8155" i="28"/>
  <c r="D8155" i="28"/>
  <c r="E8155" i="28"/>
  <c r="F8155" i="28"/>
  <c r="G8155" i="28" s="1"/>
  <c r="C8156" i="28"/>
  <c r="D8156" i="28"/>
  <c r="E8156" i="28"/>
  <c r="F8156" i="28"/>
  <c r="C8157" i="28"/>
  <c r="D8157" i="28"/>
  <c r="E8157" i="28"/>
  <c r="F8157" i="28"/>
  <c r="C8158" i="28"/>
  <c r="D8158" i="28"/>
  <c r="E8158" i="28"/>
  <c r="F8158" i="28"/>
  <c r="C8159" i="28"/>
  <c r="D8159" i="28"/>
  <c r="E8159" i="28"/>
  <c r="F8159" i="28"/>
  <c r="C8160" i="28"/>
  <c r="D8160" i="28"/>
  <c r="E8160" i="28"/>
  <c r="F8160" i="28"/>
  <c r="C8161" i="28"/>
  <c r="D8161" i="28"/>
  <c r="E8161" i="28"/>
  <c r="F8161" i="28"/>
  <c r="C8162" i="28"/>
  <c r="D8162" i="28"/>
  <c r="E8162" i="28"/>
  <c r="F8162" i="28"/>
  <c r="C8163" i="28"/>
  <c r="D8163" i="28"/>
  <c r="E8163" i="28"/>
  <c r="F8163" i="28"/>
  <c r="G8163" i="28" s="1"/>
  <c r="C8164" i="28"/>
  <c r="D8164" i="28"/>
  <c r="E8164" i="28"/>
  <c r="F8164" i="28"/>
  <c r="C8165" i="28"/>
  <c r="D8165" i="28"/>
  <c r="E8165" i="28"/>
  <c r="F8165" i="28"/>
  <c r="C8166" i="28"/>
  <c r="D8166" i="28"/>
  <c r="E8166" i="28"/>
  <c r="F8166" i="28"/>
  <c r="C8167" i="28"/>
  <c r="D8167" i="28"/>
  <c r="E8167" i="28"/>
  <c r="F8167" i="28"/>
  <c r="C8168" i="28"/>
  <c r="D8168" i="28"/>
  <c r="E8168" i="28"/>
  <c r="F8168" i="28"/>
  <c r="C8169" i="28"/>
  <c r="D8169" i="28"/>
  <c r="E8169" i="28"/>
  <c r="F8169" i="28"/>
  <c r="C8170" i="28"/>
  <c r="D8170" i="28"/>
  <c r="E8170" i="28"/>
  <c r="F8170" i="28"/>
  <c r="C8171" i="28"/>
  <c r="D8171" i="28"/>
  <c r="E8171" i="28"/>
  <c r="F8171" i="28"/>
  <c r="G8171" i="28" s="1"/>
  <c r="C8172" i="28"/>
  <c r="D8172" i="28"/>
  <c r="E8172" i="28"/>
  <c r="F8172" i="28"/>
  <c r="C8173" i="28"/>
  <c r="D8173" i="28"/>
  <c r="E8173" i="28"/>
  <c r="F8173" i="28"/>
  <c r="C8174" i="28"/>
  <c r="D8174" i="28"/>
  <c r="E8174" i="28"/>
  <c r="F8174" i="28"/>
  <c r="C8175" i="28"/>
  <c r="D8175" i="28"/>
  <c r="E8175" i="28"/>
  <c r="F8175" i="28"/>
  <c r="C8176" i="28"/>
  <c r="D8176" i="28"/>
  <c r="E8176" i="28"/>
  <c r="F8176" i="28"/>
  <c r="C8177" i="28"/>
  <c r="D8177" i="28"/>
  <c r="E8177" i="28"/>
  <c r="F8177" i="28"/>
  <c r="C8178" i="28"/>
  <c r="D8178" i="28"/>
  <c r="E8178" i="28"/>
  <c r="F8178" i="28"/>
  <c r="G8178" i="28"/>
  <c r="C8179" i="28"/>
  <c r="D8179" i="28"/>
  <c r="E8179" i="28"/>
  <c r="F8179" i="28"/>
  <c r="C8180" i="28"/>
  <c r="D8180" i="28"/>
  <c r="E8180" i="28"/>
  <c r="F8180" i="28"/>
  <c r="C8181" i="28"/>
  <c r="D8181" i="28"/>
  <c r="E8181" i="28"/>
  <c r="F8181" i="28"/>
  <c r="G8181" i="28" s="1"/>
  <c r="C8182" i="28"/>
  <c r="D8182" i="28"/>
  <c r="E8182" i="28"/>
  <c r="F8182" i="28"/>
  <c r="C8183" i="28"/>
  <c r="D8183" i="28"/>
  <c r="E8183" i="28"/>
  <c r="F8183" i="28"/>
  <c r="C8184" i="28"/>
  <c r="D8184" i="28"/>
  <c r="E8184" i="28"/>
  <c r="F8184" i="28"/>
  <c r="C8185" i="28"/>
  <c r="D8185" i="28"/>
  <c r="E8185" i="28"/>
  <c r="F8185" i="28"/>
  <c r="C8186" i="28"/>
  <c r="D8186" i="28"/>
  <c r="E8186" i="28"/>
  <c r="F8186" i="28"/>
  <c r="C8187" i="28"/>
  <c r="D8187" i="28"/>
  <c r="E8187" i="28"/>
  <c r="F8187" i="28"/>
  <c r="G8187" i="28" s="1"/>
  <c r="C8188" i="28"/>
  <c r="D8188" i="28"/>
  <c r="E8188" i="28"/>
  <c r="F8188" i="28"/>
  <c r="C8189" i="28"/>
  <c r="D8189" i="28"/>
  <c r="E8189" i="28"/>
  <c r="F8189" i="28"/>
  <c r="C8190" i="28"/>
  <c r="D8190" i="28"/>
  <c r="E8190" i="28"/>
  <c r="F8190" i="28"/>
  <c r="C8191" i="28"/>
  <c r="D8191" i="28"/>
  <c r="E8191" i="28"/>
  <c r="F8191" i="28"/>
  <c r="C8192" i="28"/>
  <c r="D8192" i="28"/>
  <c r="E8192" i="28"/>
  <c r="F8192" i="28"/>
  <c r="C8193" i="28"/>
  <c r="D8193" i="28"/>
  <c r="E8193" i="28"/>
  <c r="F8193" i="28"/>
  <c r="C8194" i="28"/>
  <c r="D8194" i="28"/>
  <c r="E8194" i="28"/>
  <c r="F8194" i="28"/>
  <c r="C8195" i="28"/>
  <c r="D8195" i="28"/>
  <c r="E8195" i="28"/>
  <c r="F8195" i="28"/>
  <c r="C8196" i="28"/>
  <c r="D8196" i="28"/>
  <c r="E8196" i="28"/>
  <c r="F8196" i="28"/>
  <c r="C8197" i="28"/>
  <c r="D8197" i="28"/>
  <c r="E8197" i="28"/>
  <c r="F8197" i="28"/>
  <c r="C8198" i="28"/>
  <c r="D8198" i="28"/>
  <c r="E8198" i="28"/>
  <c r="F8198" i="28"/>
  <c r="C8199" i="28"/>
  <c r="D8199" i="28"/>
  <c r="E8199" i="28"/>
  <c r="F8199" i="28"/>
  <c r="C8200" i="28"/>
  <c r="D8200" i="28"/>
  <c r="E8200" i="28"/>
  <c r="F8200" i="28"/>
  <c r="C8201" i="28"/>
  <c r="D8201" i="28"/>
  <c r="E8201" i="28"/>
  <c r="F8201" i="28"/>
  <c r="C8202" i="28"/>
  <c r="D8202" i="28"/>
  <c r="E8202" i="28"/>
  <c r="F8202" i="28"/>
  <c r="C8203" i="28"/>
  <c r="D8203" i="28"/>
  <c r="E8203" i="28"/>
  <c r="F8203" i="28"/>
  <c r="C8204" i="28"/>
  <c r="D8204" i="28"/>
  <c r="E8204" i="28"/>
  <c r="F8204" i="28"/>
  <c r="C8205" i="28"/>
  <c r="D8205" i="28"/>
  <c r="E8205" i="28"/>
  <c r="F8205" i="28"/>
  <c r="C8206" i="28"/>
  <c r="D8206" i="28"/>
  <c r="E8206" i="28"/>
  <c r="F8206" i="28"/>
  <c r="C8207" i="28"/>
  <c r="D8207" i="28"/>
  <c r="E8207" i="28"/>
  <c r="F8207" i="28"/>
  <c r="C8208" i="28"/>
  <c r="D8208" i="28"/>
  <c r="E8208" i="28"/>
  <c r="F8208" i="28"/>
  <c r="C8209" i="28"/>
  <c r="D8209" i="28"/>
  <c r="E8209" i="28"/>
  <c r="F8209" i="28"/>
  <c r="C8210" i="28"/>
  <c r="D8210" i="28"/>
  <c r="E8210" i="28"/>
  <c r="F8210" i="28"/>
  <c r="C8211" i="28"/>
  <c r="D8211" i="28"/>
  <c r="E8211" i="28"/>
  <c r="F8211" i="28"/>
  <c r="C8212" i="28"/>
  <c r="D8212" i="28"/>
  <c r="E8212" i="28"/>
  <c r="F8212" i="28"/>
  <c r="G8212" i="28" s="1"/>
  <c r="C8213" i="28"/>
  <c r="D8213" i="28"/>
  <c r="E8213" i="28"/>
  <c r="F8213" i="28"/>
  <c r="C8214" i="28"/>
  <c r="D8214" i="28"/>
  <c r="E8214" i="28"/>
  <c r="F8214" i="28"/>
  <c r="C8215" i="28"/>
  <c r="D8215" i="28"/>
  <c r="E8215" i="28"/>
  <c r="F8215" i="28"/>
  <c r="C8216" i="28"/>
  <c r="D8216" i="28"/>
  <c r="E8216" i="28"/>
  <c r="F8216" i="28"/>
  <c r="C8217" i="28"/>
  <c r="D8217" i="28"/>
  <c r="E8217" i="28"/>
  <c r="F8217" i="28"/>
  <c r="C8218" i="28"/>
  <c r="D8218" i="28"/>
  <c r="E8218" i="28"/>
  <c r="F8218" i="28"/>
  <c r="C8219" i="28"/>
  <c r="D8219" i="28"/>
  <c r="E8219" i="28"/>
  <c r="F8219" i="28"/>
  <c r="C8220" i="28"/>
  <c r="D8220" i="28"/>
  <c r="E8220" i="28"/>
  <c r="F8220" i="28"/>
  <c r="C8221" i="28"/>
  <c r="D8221" i="28"/>
  <c r="E8221" i="28"/>
  <c r="F8221" i="28"/>
  <c r="C8222" i="28"/>
  <c r="D8222" i="28"/>
  <c r="E8222" i="28"/>
  <c r="F8222" i="28"/>
  <c r="C8223" i="28"/>
  <c r="D8223" i="28"/>
  <c r="E8223" i="28"/>
  <c r="F8223" i="28"/>
  <c r="G8223" i="28" s="1"/>
  <c r="C8224" i="28"/>
  <c r="D8224" i="28"/>
  <c r="E8224" i="28"/>
  <c r="F8224" i="28"/>
  <c r="C8225" i="28"/>
  <c r="D8225" i="28"/>
  <c r="E8225" i="28"/>
  <c r="F8225" i="28"/>
  <c r="C8226" i="28"/>
  <c r="D8226" i="28"/>
  <c r="E8226" i="28"/>
  <c r="F8226" i="28"/>
  <c r="C8227" i="28"/>
  <c r="D8227" i="28"/>
  <c r="E8227" i="28"/>
  <c r="F8227" i="28"/>
  <c r="C8228" i="28"/>
  <c r="D8228" i="28"/>
  <c r="E8228" i="28"/>
  <c r="F8228" i="28"/>
  <c r="C8229" i="28"/>
  <c r="D8229" i="28"/>
  <c r="E8229" i="28"/>
  <c r="F8229" i="28"/>
  <c r="C8230" i="28"/>
  <c r="D8230" i="28"/>
  <c r="E8230" i="28"/>
  <c r="F8230" i="28"/>
  <c r="C8231" i="28"/>
  <c r="D8231" i="28"/>
  <c r="E8231" i="28"/>
  <c r="F8231" i="28"/>
  <c r="G8231" i="28" s="1"/>
  <c r="C8232" i="28"/>
  <c r="D8232" i="28"/>
  <c r="E8232" i="28"/>
  <c r="F8232" i="28"/>
  <c r="C8233" i="28"/>
  <c r="D8233" i="28"/>
  <c r="E8233" i="28"/>
  <c r="F8233" i="28"/>
  <c r="C8234" i="28"/>
  <c r="D8234" i="28"/>
  <c r="E8234" i="28"/>
  <c r="F8234" i="28"/>
  <c r="C8235" i="28"/>
  <c r="D8235" i="28"/>
  <c r="E8235" i="28"/>
  <c r="F8235" i="28"/>
  <c r="C8236" i="28"/>
  <c r="D8236" i="28"/>
  <c r="E8236" i="28"/>
  <c r="F8236" i="28"/>
  <c r="C8237" i="28"/>
  <c r="D8237" i="28"/>
  <c r="E8237" i="28"/>
  <c r="F8237" i="28"/>
  <c r="G8237" i="28" s="1"/>
  <c r="C8238" i="28"/>
  <c r="D8238" i="28"/>
  <c r="E8238" i="28"/>
  <c r="F8238" i="28"/>
  <c r="C8239" i="28"/>
  <c r="D8239" i="28"/>
  <c r="E8239" i="28"/>
  <c r="F8239" i="28"/>
  <c r="C8240" i="28"/>
  <c r="D8240" i="28"/>
  <c r="E8240" i="28"/>
  <c r="F8240" i="28"/>
  <c r="C8241" i="28"/>
  <c r="D8241" i="28"/>
  <c r="E8241" i="28"/>
  <c r="F8241" i="28"/>
  <c r="C8242" i="28"/>
  <c r="D8242" i="28"/>
  <c r="E8242" i="28"/>
  <c r="F8242" i="28"/>
  <c r="C8243" i="28"/>
  <c r="D8243" i="28"/>
  <c r="E8243" i="28"/>
  <c r="F8243" i="28"/>
  <c r="C8244" i="28"/>
  <c r="D8244" i="28"/>
  <c r="E8244" i="28"/>
  <c r="F8244" i="28"/>
  <c r="C8245" i="28"/>
  <c r="D8245" i="28"/>
  <c r="E8245" i="28"/>
  <c r="F8245" i="28"/>
  <c r="C8246" i="28"/>
  <c r="D8246" i="28"/>
  <c r="E8246" i="28"/>
  <c r="F8246" i="28"/>
  <c r="C8247" i="28"/>
  <c r="D8247" i="28"/>
  <c r="E8247" i="28"/>
  <c r="F8247" i="28"/>
  <c r="C8248" i="28"/>
  <c r="D8248" i="28"/>
  <c r="E8248" i="28"/>
  <c r="F8248" i="28"/>
  <c r="C8249" i="28"/>
  <c r="D8249" i="28"/>
  <c r="E8249" i="28"/>
  <c r="F8249" i="28"/>
  <c r="C8250" i="28"/>
  <c r="D8250" i="28"/>
  <c r="E8250" i="28"/>
  <c r="F8250" i="28"/>
  <c r="G8250" i="28" s="1"/>
  <c r="C8251" i="28"/>
  <c r="D8251" i="28"/>
  <c r="E8251" i="28"/>
  <c r="F8251" i="28"/>
  <c r="C8252" i="28"/>
  <c r="D8252" i="28"/>
  <c r="E8252" i="28"/>
  <c r="F8252" i="28"/>
  <c r="C8253" i="28"/>
  <c r="D8253" i="28"/>
  <c r="E8253" i="28"/>
  <c r="F8253" i="28"/>
  <c r="C8254" i="28"/>
  <c r="D8254" i="28"/>
  <c r="E8254" i="28"/>
  <c r="F8254" i="28"/>
  <c r="C8255" i="28"/>
  <c r="D8255" i="28"/>
  <c r="E8255" i="28"/>
  <c r="F8255" i="28"/>
  <c r="G8255" i="28" s="1"/>
  <c r="C8256" i="28"/>
  <c r="D8256" i="28"/>
  <c r="E8256" i="28"/>
  <c r="F8256" i="28"/>
  <c r="C8257" i="28"/>
  <c r="D8257" i="28"/>
  <c r="E8257" i="28"/>
  <c r="F8257" i="28"/>
  <c r="C8258" i="28"/>
  <c r="D8258" i="28"/>
  <c r="E8258" i="28"/>
  <c r="F8258" i="28"/>
  <c r="C8259" i="28"/>
  <c r="D8259" i="28"/>
  <c r="E8259" i="28"/>
  <c r="F8259" i="28"/>
  <c r="C8260" i="28"/>
  <c r="D8260" i="28"/>
  <c r="E8260" i="28"/>
  <c r="F8260" i="28"/>
  <c r="C8261" i="28"/>
  <c r="D8261" i="28"/>
  <c r="E8261" i="28"/>
  <c r="F8261" i="28"/>
  <c r="G8261" i="28" s="1"/>
  <c r="C8262" i="28"/>
  <c r="D8262" i="28"/>
  <c r="E8262" i="28"/>
  <c r="F8262" i="28"/>
  <c r="C8263" i="28"/>
  <c r="D8263" i="28"/>
  <c r="E8263" i="28"/>
  <c r="F8263" i="28"/>
  <c r="C8264" i="28"/>
  <c r="D8264" i="28"/>
  <c r="E8264" i="28"/>
  <c r="F8264" i="28"/>
  <c r="C8265" i="28"/>
  <c r="D8265" i="28"/>
  <c r="E8265" i="28"/>
  <c r="F8265" i="28"/>
  <c r="C8266" i="28"/>
  <c r="D8266" i="28"/>
  <c r="E8266" i="28"/>
  <c r="F8266" i="28"/>
  <c r="C8267" i="28"/>
  <c r="D8267" i="28"/>
  <c r="E8267" i="28"/>
  <c r="F8267" i="28"/>
  <c r="C8268" i="28"/>
  <c r="D8268" i="28"/>
  <c r="E8268" i="28"/>
  <c r="F8268" i="28"/>
  <c r="C8269" i="28"/>
  <c r="D8269" i="28"/>
  <c r="E8269" i="28"/>
  <c r="F8269" i="28"/>
  <c r="C8270" i="28"/>
  <c r="D8270" i="28"/>
  <c r="E8270" i="28"/>
  <c r="F8270" i="28"/>
  <c r="C8271" i="28"/>
  <c r="D8271" i="28"/>
  <c r="E8271" i="28"/>
  <c r="F8271" i="28"/>
  <c r="C8272" i="28"/>
  <c r="D8272" i="28"/>
  <c r="E8272" i="28"/>
  <c r="F8272" i="28"/>
  <c r="C8273" i="28"/>
  <c r="D8273" i="28"/>
  <c r="E8273" i="28"/>
  <c r="F8273" i="28"/>
  <c r="C8274" i="28"/>
  <c r="D8274" i="28"/>
  <c r="E8274" i="28"/>
  <c r="F8274" i="28"/>
  <c r="C8275" i="28"/>
  <c r="D8275" i="28"/>
  <c r="E8275" i="28"/>
  <c r="F8275" i="28"/>
  <c r="G8275" i="28" s="1"/>
  <c r="C8276" i="28"/>
  <c r="D8276" i="28"/>
  <c r="E8276" i="28"/>
  <c r="F8276" i="28"/>
  <c r="C8277" i="28"/>
  <c r="D8277" i="28"/>
  <c r="E8277" i="28"/>
  <c r="F8277" i="28"/>
  <c r="C8278" i="28"/>
  <c r="D8278" i="28"/>
  <c r="E8278" i="28"/>
  <c r="F8278" i="28"/>
  <c r="C8279" i="28"/>
  <c r="D8279" i="28"/>
  <c r="E8279" i="28"/>
  <c r="F8279" i="28"/>
  <c r="C8280" i="28"/>
  <c r="D8280" i="28"/>
  <c r="E8280" i="28"/>
  <c r="F8280" i="28"/>
  <c r="C8281" i="28"/>
  <c r="D8281" i="28"/>
  <c r="E8281" i="28"/>
  <c r="F8281" i="28"/>
  <c r="G8281" i="28" s="1"/>
  <c r="C8282" i="28"/>
  <c r="D8282" i="28"/>
  <c r="E8282" i="28"/>
  <c r="F8282" i="28"/>
  <c r="C8283" i="28"/>
  <c r="D8283" i="28"/>
  <c r="E8283" i="28"/>
  <c r="F8283" i="28"/>
  <c r="C8284" i="28"/>
  <c r="D8284" i="28"/>
  <c r="E8284" i="28"/>
  <c r="F8284" i="28"/>
  <c r="C8285" i="28"/>
  <c r="D8285" i="28"/>
  <c r="E8285" i="28"/>
  <c r="F8285" i="28"/>
  <c r="C8286" i="28"/>
  <c r="D8286" i="28"/>
  <c r="E8286" i="28"/>
  <c r="F8286" i="28"/>
  <c r="C8287" i="28"/>
  <c r="D8287" i="28"/>
  <c r="E8287" i="28"/>
  <c r="F8287" i="28"/>
  <c r="C8288" i="28"/>
  <c r="D8288" i="28"/>
  <c r="E8288" i="28"/>
  <c r="F8288" i="28"/>
  <c r="C8289" i="28"/>
  <c r="D8289" i="28"/>
  <c r="E8289" i="28"/>
  <c r="F8289" i="28"/>
  <c r="G8289" i="28" s="1"/>
  <c r="C8290" i="28"/>
  <c r="D8290" i="28"/>
  <c r="E8290" i="28"/>
  <c r="F8290" i="28"/>
  <c r="C8291" i="28"/>
  <c r="D8291" i="28"/>
  <c r="E8291" i="28"/>
  <c r="F8291" i="28"/>
  <c r="C8292" i="28"/>
  <c r="D8292" i="28"/>
  <c r="E8292" i="28"/>
  <c r="F8292" i="28"/>
  <c r="C8293" i="28"/>
  <c r="D8293" i="28"/>
  <c r="E8293" i="28"/>
  <c r="F8293" i="28"/>
  <c r="C8294" i="28"/>
  <c r="D8294" i="28"/>
  <c r="E8294" i="28"/>
  <c r="F8294" i="28"/>
  <c r="C8295" i="28"/>
  <c r="D8295" i="28"/>
  <c r="E8295" i="28"/>
  <c r="F8295" i="28"/>
  <c r="C8296" i="28"/>
  <c r="D8296" i="28"/>
  <c r="E8296" i="28"/>
  <c r="F8296" i="28"/>
  <c r="C8297" i="28"/>
  <c r="D8297" i="28"/>
  <c r="E8297" i="28"/>
  <c r="F8297" i="28"/>
  <c r="C8298" i="28"/>
  <c r="D8298" i="28"/>
  <c r="E8298" i="28"/>
  <c r="F8298" i="28"/>
  <c r="C8299" i="28"/>
  <c r="D8299" i="28"/>
  <c r="E8299" i="28"/>
  <c r="F8299" i="28"/>
  <c r="C8300" i="28"/>
  <c r="D8300" i="28"/>
  <c r="E8300" i="28"/>
  <c r="F8300" i="28"/>
  <c r="C8301" i="28"/>
  <c r="D8301" i="28"/>
  <c r="E8301" i="28"/>
  <c r="F8301" i="28"/>
  <c r="C8302" i="28"/>
  <c r="D8302" i="28"/>
  <c r="E8302" i="28"/>
  <c r="F8302" i="28"/>
  <c r="C8303" i="28"/>
  <c r="D8303" i="28"/>
  <c r="E8303" i="28"/>
  <c r="F8303" i="28"/>
  <c r="C8304" i="28"/>
  <c r="D8304" i="28"/>
  <c r="E8304" i="28"/>
  <c r="F8304" i="28"/>
  <c r="C8305" i="28"/>
  <c r="D8305" i="28"/>
  <c r="E8305" i="28"/>
  <c r="F8305" i="28"/>
  <c r="C8306" i="28"/>
  <c r="D8306" i="28"/>
  <c r="E8306" i="28"/>
  <c r="F8306" i="28"/>
  <c r="C8307" i="28"/>
  <c r="D8307" i="28"/>
  <c r="E8307" i="28"/>
  <c r="F8307" i="28"/>
  <c r="C8308" i="28"/>
  <c r="D8308" i="28"/>
  <c r="E8308" i="28"/>
  <c r="F8308" i="28"/>
  <c r="G8308" i="28" s="1"/>
  <c r="C8309" i="28"/>
  <c r="D8309" i="28"/>
  <c r="E8309" i="28"/>
  <c r="F8309" i="28"/>
  <c r="G8309" i="28" s="1"/>
  <c r="C8310" i="28"/>
  <c r="D8310" i="28"/>
  <c r="E8310" i="28"/>
  <c r="F8310" i="28"/>
  <c r="C8311" i="28"/>
  <c r="D8311" i="28"/>
  <c r="E8311" i="28"/>
  <c r="F8311" i="28"/>
  <c r="C8312" i="28"/>
  <c r="D8312" i="28"/>
  <c r="E8312" i="28"/>
  <c r="F8312" i="28"/>
  <c r="C8313" i="28"/>
  <c r="D8313" i="28"/>
  <c r="E8313" i="28"/>
  <c r="F8313" i="28"/>
  <c r="C8314" i="28"/>
  <c r="D8314" i="28"/>
  <c r="E8314" i="28"/>
  <c r="F8314" i="28"/>
  <c r="C8315" i="28"/>
  <c r="D8315" i="28"/>
  <c r="E8315" i="28"/>
  <c r="F8315" i="28"/>
  <c r="C8316" i="28"/>
  <c r="D8316" i="28"/>
  <c r="E8316" i="28"/>
  <c r="F8316" i="28"/>
  <c r="C8317" i="28"/>
  <c r="D8317" i="28"/>
  <c r="E8317" i="28"/>
  <c r="F8317" i="28"/>
  <c r="C8318" i="28"/>
  <c r="D8318" i="28"/>
  <c r="E8318" i="28"/>
  <c r="F8318" i="28"/>
  <c r="C8319" i="28"/>
  <c r="D8319" i="28"/>
  <c r="E8319" i="28"/>
  <c r="F8319" i="28"/>
  <c r="C8320" i="28"/>
  <c r="D8320" i="28"/>
  <c r="E8320" i="28"/>
  <c r="F8320" i="28"/>
  <c r="C8321" i="28"/>
  <c r="D8321" i="28"/>
  <c r="E8321" i="28"/>
  <c r="F8321" i="28"/>
  <c r="C8322" i="28"/>
  <c r="D8322" i="28"/>
  <c r="E8322" i="28"/>
  <c r="F8322" i="28"/>
  <c r="C8323" i="28"/>
  <c r="D8323" i="28"/>
  <c r="E8323" i="28"/>
  <c r="F8323" i="28"/>
  <c r="C8324" i="28"/>
  <c r="D8324" i="28"/>
  <c r="E8324" i="28"/>
  <c r="F8324" i="28"/>
  <c r="C8325" i="28"/>
  <c r="D8325" i="28"/>
  <c r="E8325" i="28"/>
  <c r="F8325" i="28"/>
  <c r="C8326" i="28"/>
  <c r="D8326" i="28"/>
  <c r="E8326" i="28"/>
  <c r="F8326" i="28"/>
  <c r="C8327" i="28"/>
  <c r="D8327" i="28"/>
  <c r="E8327" i="28"/>
  <c r="F8327" i="28"/>
  <c r="C8328" i="28"/>
  <c r="D8328" i="28"/>
  <c r="E8328" i="28"/>
  <c r="F8328" i="28"/>
  <c r="C8329" i="28"/>
  <c r="D8329" i="28"/>
  <c r="E8329" i="28"/>
  <c r="F8329" i="28"/>
  <c r="C8330" i="28"/>
  <c r="D8330" i="28"/>
  <c r="E8330" i="28"/>
  <c r="F8330" i="28"/>
  <c r="G8330" i="28" s="1"/>
  <c r="C8331" i="28"/>
  <c r="D8331" i="28"/>
  <c r="E8331" i="28"/>
  <c r="F8331" i="28"/>
  <c r="C8332" i="28"/>
  <c r="D8332" i="28"/>
  <c r="E8332" i="28"/>
  <c r="F8332" i="28"/>
  <c r="C8333" i="28"/>
  <c r="D8333" i="28"/>
  <c r="E8333" i="28"/>
  <c r="F8333" i="28"/>
  <c r="C8334" i="28"/>
  <c r="D8334" i="28"/>
  <c r="E8334" i="28"/>
  <c r="F8334" i="28"/>
  <c r="C8335" i="28"/>
  <c r="D8335" i="28"/>
  <c r="E8335" i="28"/>
  <c r="F8335" i="28"/>
  <c r="C8336" i="28"/>
  <c r="D8336" i="28"/>
  <c r="E8336" i="28"/>
  <c r="F8336" i="28"/>
  <c r="C8337" i="28"/>
  <c r="D8337" i="28"/>
  <c r="E8337" i="28"/>
  <c r="F8337" i="28"/>
  <c r="C8338" i="28"/>
  <c r="D8338" i="28"/>
  <c r="E8338" i="28"/>
  <c r="F8338" i="28"/>
  <c r="C8339" i="28"/>
  <c r="D8339" i="28"/>
  <c r="E8339" i="28"/>
  <c r="F8339" i="28"/>
  <c r="C8340" i="28"/>
  <c r="D8340" i="28"/>
  <c r="E8340" i="28"/>
  <c r="F8340" i="28"/>
  <c r="G8340" i="28" s="1"/>
  <c r="C8341" i="28"/>
  <c r="D8341" i="28"/>
  <c r="E8341" i="28"/>
  <c r="F8341" i="28"/>
  <c r="C8342" i="28"/>
  <c r="D8342" i="28"/>
  <c r="E8342" i="28"/>
  <c r="F8342" i="28"/>
  <c r="C8343" i="28"/>
  <c r="D8343" i="28"/>
  <c r="E8343" i="28"/>
  <c r="F8343" i="28"/>
  <c r="C8344" i="28"/>
  <c r="D8344" i="28"/>
  <c r="E8344" i="28"/>
  <c r="F8344" i="28"/>
  <c r="C8345" i="28"/>
  <c r="D8345" i="28"/>
  <c r="E8345" i="28"/>
  <c r="F8345" i="28"/>
  <c r="C8346" i="28"/>
  <c r="D8346" i="28"/>
  <c r="E8346" i="28"/>
  <c r="F8346" i="28"/>
  <c r="C8347" i="28"/>
  <c r="D8347" i="28"/>
  <c r="E8347" i="28"/>
  <c r="F8347" i="28"/>
  <c r="C8348" i="28"/>
  <c r="D8348" i="28"/>
  <c r="E8348" i="28"/>
  <c r="F8348" i="28"/>
  <c r="C8349" i="28"/>
  <c r="D8349" i="28"/>
  <c r="E8349" i="28"/>
  <c r="F8349" i="28"/>
  <c r="C8350" i="28"/>
  <c r="D8350" i="28"/>
  <c r="E8350" i="28"/>
  <c r="F8350" i="28"/>
  <c r="C8351" i="28"/>
  <c r="D8351" i="28"/>
  <c r="E8351" i="28"/>
  <c r="F8351" i="28"/>
  <c r="C8352" i="28"/>
  <c r="D8352" i="28"/>
  <c r="E8352" i="28"/>
  <c r="F8352" i="28"/>
  <c r="C8353" i="28"/>
  <c r="D8353" i="28"/>
  <c r="E8353" i="28"/>
  <c r="F8353" i="28"/>
  <c r="C8354" i="28"/>
  <c r="D8354" i="28"/>
  <c r="E8354" i="28"/>
  <c r="F8354" i="28"/>
  <c r="C8355" i="28"/>
  <c r="D8355" i="28"/>
  <c r="E8355" i="28"/>
  <c r="F8355" i="28"/>
  <c r="C8356" i="28"/>
  <c r="D8356" i="28"/>
  <c r="E8356" i="28"/>
  <c r="F8356" i="28"/>
  <c r="G8356" i="28" s="1"/>
  <c r="C8357" i="28"/>
  <c r="D8357" i="28"/>
  <c r="E8357" i="28"/>
  <c r="F8357" i="28"/>
  <c r="C8358" i="28"/>
  <c r="D8358" i="28"/>
  <c r="E8358" i="28"/>
  <c r="F8358" i="28"/>
  <c r="C8359" i="28"/>
  <c r="D8359" i="28"/>
  <c r="E8359" i="28"/>
  <c r="F8359" i="28"/>
  <c r="C8360" i="28"/>
  <c r="D8360" i="28"/>
  <c r="E8360" i="28"/>
  <c r="F8360" i="28"/>
  <c r="C8361" i="28"/>
  <c r="D8361" i="28"/>
  <c r="E8361" i="28"/>
  <c r="F8361" i="28"/>
  <c r="C8362" i="28"/>
  <c r="D8362" i="28"/>
  <c r="E8362" i="28"/>
  <c r="F8362" i="28"/>
  <c r="C8363" i="28"/>
  <c r="D8363" i="28"/>
  <c r="E8363" i="28"/>
  <c r="F8363" i="28"/>
  <c r="C8364" i="28"/>
  <c r="D8364" i="28"/>
  <c r="E8364" i="28"/>
  <c r="F8364" i="28"/>
  <c r="C8365" i="28"/>
  <c r="D8365" i="28"/>
  <c r="E8365" i="28"/>
  <c r="F8365" i="28"/>
  <c r="C8366" i="28"/>
  <c r="D8366" i="28"/>
  <c r="E8366" i="28"/>
  <c r="F8366" i="28"/>
  <c r="C8367" i="28"/>
  <c r="D8367" i="28"/>
  <c r="E8367" i="28"/>
  <c r="F8367" i="28"/>
  <c r="C8368" i="28"/>
  <c r="D8368" i="28"/>
  <c r="E8368" i="28"/>
  <c r="F8368" i="28"/>
  <c r="C8369" i="28"/>
  <c r="D8369" i="28"/>
  <c r="E8369" i="28"/>
  <c r="F8369" i="28"/>
  <c r="C8370" i="28"/>
  <c r="D8370" i="28"/>
  <c r="E8370" i="28"/>
  <c r="F8370" i="28"/>
  <c r="C8371" i="28"/>
  <c r="D8371" i="28"/>
  <c r="E8371" i="28"/>
  <c r="F8371" i="28"/>
  <c r="C8372" i="28"/>
  <c r="D8372" i="28"/>
  <c r="E8372" i="28"/>
  <c r="F8372" i="28"/>
  <c r="C8373" i="28"/>
  <c r="D8373" i="28"/>
  <c r="E8373" i="28"/>
  <c r="F8373" i="28"/>
  <c r="C8374" i="28"/>
  <c r="D8374" i="28"/>
  <c r="E8374" i="28"/>
  <c r="F8374" i="28"/>
  <c r="C8375" i="28"/>
  <c r="D8375" i="28"/>
  <c r="E8375" i="28"/>
  <c r="F8375" i="28"/>
  <c r="C8376" i="28"/>
  <c r="D8376" i="28"/>
  <c r="E8376" i="28"/>
  <c r="F8376" i="28"/>
  <c r="C8377" i="28"/>
  <c r="D8377" i="28"/>
  <c r="E8377" i="28"/>
  <c r="F8377" i="28"/>
  <c r="C8378" i="28"/>
  <c r="D8378" i="28"/>
  <c r="E8378" i="28"/>
  <c r="F8378" i="28"/>
  <c r="C8379" i="28"/>
  <c r="D8379" i="28"/>
  <c r="E8379" i="28"/>
  <c r="F8379" i="28"/>
  <c r="C8380" i="28"/>
  <c r="D8380" i="28"/>
  <c r="E8380" i="28"/>
  <c r="F8380" i="28"/>
  <c r="C8381" i="28"/>
  <c r="D8381" i="28"/>
  <c r="E8381" i="28"/>
  <c r="F8381" i="28"/>
  <c r="C8382" i="28"/>
  <c r="D8382" i="28"/>
  <c r="E8382" i="28"/>
  <c r="F8382" i="28"/>
  <c r="C8383" i="28"/>
  <c r="D8383" i="28"/>
  <c r="E8383" i="28"/>
  <c r="F8383" i="28"/>
  <c r="C8384" i="28"/>
  <c r="D8384" i="28"/>
  <c r="E8384" i="28"/>
  <c r="F8384" i="28"/>
  <c r="G8384" i="28" s="1"/>
  <c r="C8385" i="28"/>
  <c r="D8385" i="28"/>
  <c r="E8385" i="28"/>
  <c r="F8385" i="28"/>
  <c r="C8386" i="28"/>
  <c r="D8386" i="28"/>
  <c r="E8386" i="28"/>
  <c r="F8386" i="28"/>
  <c r="C8387" i="28"/>
  <c r="D8387" i="28"/>
  <c r="E8387" i="28"/>
  <c r="F8387" i="28"/>
  <c r="C8388" i="28"/>
  <c r="D8388" i="28"/>
  <c r="E8388" i="28"/>
  <c r="F8388" i="28"/>
  <c r="C8389" i="28"/>
  <c r="D8389" i="28"/>
  <c r="E8389" i="28"/>
  <c r="F8389" i="28"/>
  <c r="C8390" i="28"/>
  <c r="D8390" i="28"/>
  <c r="E8390" i="28"/>
  <c r="F8390" i="28"/>
  <c r="C8391" i="28"/>
  <c r="D8391" i="28"/>
  <c r="E8391" i="28"/>
  <c r="F8391" i="28"/>
  <c r="C8392" i="28"/>
  <c r="D8392" i="28"/>
  <c r="E8392" i="28"/>
  <c r="F8392" i="28"/>
  <c r="G8392" i="28" s="1"/>
  <c r="C8393" i="28"/>
  <c r="D8393" i="28"/>
  <c r="E8393" i="28"/>
  <c r="F8393" i="28"/>
  <c r="C8394" i="28"/>
  <c r="D8394" i="28"/>
  <c r="E8394" i="28"/>
  <c r="F8394" i="28"/>
  <c r="C8395" i="28"/>
  <c r="D8395" i="28"/>
  <c r="E8395" i="28"/>
  <c r="F8395" i="28"/>
  <c r="C8396" i="28"/>
  <c r="D8396" i="28"/>
  <c r="E8396" i="28"/>
  <c r="F8396" i="28"/>
  <c r="C8397" i="28"/>
  <c r="D8397" i="28"/>
  <c r="E8397" i="28"/>
  <c r="F8397" i="28"/>
  <c r="C8398" i="28"/>
  <c r="D8398" i="28"/>
  <c r="E8398" i="28"/>
  <c r="F8398" i="28"/>
  <c r="C8399" i="28"/>
  <c r="D8399" i="28"/>
  <c r="E8399" i="28"/>
  <c r="F8399" i="28"/>
  <c r="C8400" i="28"/>
  <c r="D8400" i="28"/>
  <c r="E8400" i="28"/>
  <c r="F8400" i="28"/>
  <c r="C8401" i="28"/>
  <c r="D8401" i="28"/>
  <c r="E8401" i="28"/>
  <c r="F8401" i="28"/>
  <c r="C8402" i="28"/>
  <c r="D8402" i="28"/>
  <c r="E8402" i="28"/>
  <c r="F8402" i="28"/>
  <c r="C8403" i="28"/>
  <c r="D8403" i="28"/>
  <c r="E8403" i="28"/>
  <c r="F8403" i="28"/>
  <c r="G8403" i="28" s="1"/>
  <c r="C8404" i="28"/>
  <c r="D8404" i="28"/>
  <c r="E8404" i="28"/>
  <c r="F8404" i="28"/>
  <c r="C8405" i="28"/>
  <c r="D8405" i="28"/>
  <c r="E8405" i="28"/>
  <c r="F8405" i="28"/>
  <c r="C8406" i="28"/>
  <c r="D8406" i="28"/>
  <c r="E8406" i="28"/>
  <c r="F8406" i="28"/>
  <c r="C8407" i="28"/>
  <c r="D8407" i="28"/>
  <c r="E8407" i="28"/>
  <c r="F8407" i="28"/>
  <c r="C8408" i="28"/>
  <c r="D8408" i="28"/>
  <c r="E8408" i="28"/>
  <c r="F8408" i="28"/>
  <c r="C8409" i="28"/>
  <c r="D8409" i="28"/>
  <c r="E8409" i="28"/>
  <c r="F8409" i="28"/>
  <c r="C8410" i="28"/>
  <c r="D8410" i="28"/>
  <c r="E8410" i="28"/>
  <c r="F8410" i="28"/>
  <c r="C8411" i="28"/>
  <c r="D8411" i="28"/>
  <c r="E8411" i="28"/>
  <c r="F8411" i="28"/>
  <c r="C8412" i="28"/>
  <c r="D8412" i="28"/>
  <c r="E8412" i="28"/>
  <c r="F8412" i="28"/>
  <c r="C8413" i="28"/>
  <c r="D8413" i="28"/>
  <c r="E8413" i="28"/>
  <c r="F8413" i="28"/>
  <c r="C8414" i="28"/>
  <c r="D8414" i="28"/>
  <c r="E8414" i="28"/>
  <c r="F8414" i="28"/>
  <c r="C8415" i="28"/>
  <c r="D8415" i="28"/>
  <c r="E8415" i="28"/>
  <c r="F8415" i="28"/>
  <c r="C8416" i="28"/>
  <c r="D8416" i="28"/>
  <c r="E8416" i="28"/>
  <c r="F8416" i="28"/>
  <c r="C8417" i="28"/>
  <c r="D8417" i="28"/>
  <c r="E8417" i="28"/>
  <c r="F8417" i="28"/>
  <c r="C8418" i="28"/>
  <c r="D8418" i="28"/>
  <c r="E8418" i="28"/>
  <c r="F8418" i="28"/>
  <c r="C8419" i="28"/>
  <c r="D8419" i="28"/>
  <c r="E8419" i="28"/>
  <c r="F8419" i="28"/>
  <c r="C8420" i="28"/>
  <c r="D8420" i="28"/>
  <c r="E8420" i="28"/>
  <c r="F8420" i="28"/>
  <c r="C8421" i="28"/>
  <c r="D8421" i="28"/>
  <c r="E8421" i="28"/>
  <c r="F8421" i="28"/>
  <c r="C8422" i="28"/>
  <c r="D8422" i="28"/>
  <c r="E8422" i="28"/>
  <c r="F8422" i="28"/>
  <c r="C8423" i="28"/>
  <c r="D8423" i="28"/>
  <c r="E8423" i="28"/>
  <c r="F8423" i="28"/>
  <c r="C8424" i="28"/>
  <c r="D8424" i="28"/>
  <c r="E8424" i="28"/>
  <c r="F8424" i="28"/>
  <c r="C8425" i="28"/>
  <c r="D8425" i="28"/>
  <c r="E8425" i="28"/>
  <c r="F8425" i="28"/>
  <c r="C8426" i="28"/>
  <c r="D8426" i="28"/>
  <c r="E8426" i="28"/>
  <c r="F8426" i="28"/>
  <c r="C8427" i="28"/>
  <c r="D8427" i="28"/>
  <c r="E8427" i="28"/>
  <c r="F8427" i="28"/>
  <c r="C8428" i="28"/>
  <c r="D8428" i="28"/>
  <c r="E8428" i="28"/>
  <c r="F8428" i="28"/>
  <c r="C8429" i="28"/>
  <c r="D8429" i="28"/>
  <c r="E8429" i="28"/>
  <c r="F8429" i="28"/>
  <c r="C8430" i="28"/>
  <c r="D8430" i="28"/>
  <c r="E8430" i="28"/>
  <c r="F8430" i="28"/>
  <c r="C8431" i="28"/>
  <c r="D8431" i="28"/>
  <c r="E8431" i="28"/>
  <c r="F8431" i="28"/>
  <c r="C8432" i="28"/>
  <c r="D8432" i="28"/>
  <c r="E8432" i="28"/>
  <c r="F8432" i="28"/>
  <c r="C8433" i="28"/>
  <c r="D8433" i="28"/>
  <c r="E8433" i="28"/>
  <c r="F8433" i="28"/>
  <c r="C8434" i="28"/>
  <c r="D8434" i="28"/>
  <c r="E8434" i="28"/>
  <c r="F8434" i="28"/>
  <c r="C8435" i="28"/>
  <c r="D8435" i="28"/>
  <c r="E8435" i="28"/>
  <c r="F8435" i="28"/>
  <c r="C8436" i="28"/>
  <c r="D8436" i="28"/>
  <c r="E8436" i="28"/>
  <c r="F8436" i="28"/>
  <c r="C8437" i="28"/>
  <c r="D8437" i="28"/>
  <c r="E8437" i="28"/>
  <c r="F8437" i="28"/>
  <c r="C8438" i="28"/>
  <c r="D8438" i="28"/>
  <c r="E8438" i="28"/>
  <c r="F8438" i="28"/>
  <c r="C8439" i="28"/>
  <c r="D8439" i="28"/>
  <c r="E8439" i="28"/>
  <c r="F8439" i="28"/>
  <c r="C8440" i="28"/>
  <c r="D8440" i="28"/>
  <c r="E8440" i="28"/>
  <c r="F8440" i="28"/>
  <c r="C8441" i="28"/>
  <c r="D8441" i="28"/>
  <c r="E8441" i="28"/>
  <c r="F8441" i="28"/>
  <c r="C8442" i="28"/>
  <c r="D8442" i="28"/>
  <c r="E8442" i="28"/>
  <c r="F8442" i="28"/>
  <c r="C8443" i="28"/>
  <c r="D8443" i="28"/>
  <c r="E8443" i="28"/>
  <c r="F8443" i="28"/>
  <c r="C8444" i="28"/>
  <c r="D8444" i="28"/>
  <c r="E8444" i="28"/>
  <c r="F8444" i="28"/>
  <c r="C8445" i="28"/>
  <c r="D8445" i="28"/>
  <c r="E8445" i="28"/>
  <c r="F8445" i="28"/>
  <c r="C8446" i="28"/>
  <c r="D8446" i="28"/>
  <c r="E8446" i="28"/>
  <c r="F8446" i="28"/>
  <c r="C8447" i="28"/>
  <c r="D8447" i="28"/>
  <c r="E8447" i="28"/>
  <c r="F8447" i="28"/>
  <c r="C8448" i="28"/>
  <c r="D8448" i="28"/>
  <c r="E8448" i="28"/>
  <c r="F8448" i="28"/>
  <c r="C8449" i="28"/>
  <c r="D8449" i="28"/>
  <c r="E8449" i="28"/>
  <c r="F8449" i="28"/>
  <c r="C8450" i="28"/>
  <c r="D8450" i="28"/>
  <c r="E8450" i="28"/>
  <c r="F8450" i="28"/>
  <c r="C8451" i="28"/>
  <c r="D8451" i="28"/>
  <c r="E8451" i="28"/>
  <c r="F8451" i="28"/>
  <c r="G8451" i="28" s="1"/>
  <c r="C8452" i="28"/>
  <c r="D8452" i="28"/>
  <c r="E8452" i="28"/>
  <c r="F8452" i="28"/>
  <c r="C8453" i="28"/>
  <c r="D8453" i="28"/>
  <c r="E8453" i="28"/>
  <c r="F8453" i="28"/>
  <c r="C8454" i="28"/>
  <c r="D8454" i="28"/>
  <c r="E8454" i="28"/>
  <c r="F8454" i="28"/>
  <c r="C8455" i="28"/>
  <c r="D8455" i="28"/>
  <c r="E8455" i="28"/>
  <c r="F8455" i="28"/>
  <c r="C8456" i="28"/>
  <c r="D8456" i="28"/>
  <c r="E8456" i="28"/>
  <c r="F8456" i="28"/>
  <c r="C8457" i="28"/>
  <c r="D8457" i="28"/>
  <c r="E8457" i="28"/>
  <c r="F8457" i="28"/>
  <c r="C8458" i="28"/>
  <c r="D8458" i="28"/>
  <c r="E8458" i="28"/>
  <c r="F8458" i="28"/>
  <c r="C8459" i="28"/>
  <c r="D8459" i="28"/>
  <c r="E8459" i="28"/>
  <c r="F8459" i="28"/>
  <c r="C8460" i="28"/>
  <c r="D8460" i="28"/>
  <c r="E8460" i="28"/>
  <c r="F8460" i="28"/>
  <c r="C8461" i="28"/>
  <c r="D8461" i="28"/>
  <c r="E8461" i="28"/>
  <c r="F8461" i="28"/>
  <c r="C8462" i="28"/>
  <c r="D8462" i="28"/>
  <c r="E8462" i="28"/>
  <c r="F8462" i="28"/>
  <c r="C8463" i="28"/>
  <c r="D8463" i="28"/>
  <c r="E8463" i="28"/>
  <c r="F8463" i="28"/>
  <c r="C8464" i="28"/>
  <c r="D8464" i="28"/>
  <c r="E8464" i="28"/>
  <c r="F8464" i="28"/>
  <c r="C8465" i="28"/>
  <c r="D8465" i="28"/>
  <c r="E8465" i="28"/>
  <c r="F8465" i="28"/>
  <c r="C8466" i="28"/>
  <c r="D8466" i="28"/>
  <c r="E8466" i="28"/>
  <c r="F8466" i="28"/>
  <c r="C8467" i="28"/>
  <c r="D8467" i="28"/>
  <c r="E8467" i="28"/>
  <c r="F8467" i="28"/>
  <c r="C8468" i="28"/>
  <c r="D8468" i="28"/>
  <c r="E8468" i="28"/>
  <c r="F8468" i="28"/>
  <c r="C8469" i="28"/>
  <c r="D8469" i="28"/>
  <c r="E8469" i="28"/>
  <c r="F8469" i="28"/>
  <c r="C8470" i="28"/>
  <c r="D8470" i="28"/>
  <c r="E8470" i="28"/>
  <c r="F8470" i="28"/>
  <c r="C8471" i="28"/>
  <c r="D8471" i="28"/>
  <c r="E8471" i="28"/>
  <c r="F8471" i="28"/>
  <c r="C8472" i="28"/>
  <c r="D8472" i="28"/>
  <c r="E8472" i="28"/>
  <c r="F8472" i="28"/>
  <c r="C8473" i="28"/>
  <c r="D8473" i="28"/>
  <c r="E8473" i="28"/>
  <c r="F8473" i="28"/>
  <c r="C8474" i="28"/>
  <c r="D8474" i="28"/>
  <c r="E8474" i="28"/>
  <c r="F8474" i="28"/>
  <c r="C8475" i="28"/>
  <c r="D8475" i="28"/>
  <c r="E8475" i="28"/>
  <c r="F8475" i="28"/>
  <c r="G8475" i="28" s="1"/>
  <c r="C8476" i="28"/>
  <c r="D8476" i="28"/>
  <c r="E8476" i="28"/>
  <c r="F8476" i="28"/>
  <c r="C8477" i="28"/>
  <c r="D8477" i="28"/>
  <c r="E8477" i="28"/>
  <c r="F8477" i="28"/>
  <c r="C8478" i="28"/>
  <c r="D8478" i="28"/>
  <c r="E8478" i="28"/>
  <c r="F8478" i="28"/>
  <c r="C8479" i="28"/>
  <c r="D8479" i="28"/>
  <c r="E8479" i="28"/>
  <c r="F8479" i="28"/>
  <c r="C8480" i="28"/>
  <c r="D8480" i="28"/>
  <c r="E8480" i="28"/>
  <c r="F8480" i="28"/>
  <c r="C8481" i="28"/>
  <c r="D8481" i="28"/>
  <c r="E8481" i="28"/>
  <c r="F8481" i="28"/>
  <c r="C8482" i="28"/>
  <c r="D8482" i="28"/>
  <c r="E8482" i="28"/>
  <c r="F8482" i="28"/>
  <c r="C8483" i="28"/>
  <c r="D8483" i="28"/>
  <c r="E8483" i="28"/>
  <c r="F8483" i="28"/>
  <c r="C8484" i="28"/>
  <c r="D8484" i="28"/>
  <c r="E8484" i="28"/>
  <c r="F8484" i="28"/>
  <c r="C8485" i="28"/>
  <c r="D8485" i="28"/>
  <c r="E8485" i="28"/>
  <c r="F8485" i="28"/>
  <c r="C8486" i="28"/>
  <c r="D8486" i="28"/>
  <c r="E8486" i="28"/>
  <c r="F8486" i="28"/>
  <c r="G8486" i="28" s="1"/>
  <c r="C8487" i="28"/>
  <c r="D8487" i="28"/>
  <c r="E8487" i="28"/>
  <c r="F8487" i="28"/>
  <c r="C8488" i="28"/>
  <c r="D8488" i="28"/>
  <c r="E8488" i="28"/>
  <c r="F8488" i="28"/>
  <c r="C8489" i="28"/>
  <c r="D8489" i="28"/>
  <c r="E8489" i="28"/>
  <c r="F8489" i="28"/>
  <c r="C8490" i="28"/>
  <c r="D8490" i="28"/>
  <c r="E8490" i="28"/>
  <c r="F8490" i="28"/>
  <c r="C8491" i="28"/>
  <c r="D8491" i="28"/>
  <c r="E8491" i="28"/>
  <c r="F8491" i="28"/>
  <c r="C8492" i="28"/>
  <c r="D8492" i="28"/>
  <c r="E8492" i="28"/>
  <c r="F8492" i="28"/>
  <c r="C8493" i="28"/>
  <c r="D8493" i="28"/>
  <c r="E8493" i="28"/>
  <c r="F8493" i="28"/>
  <c r="C8494" i="28"/>
  <c r="D8494" i="28"/>
  <c r="E8494" i="28"/>
  <c r="F8494" i="28"/>
  <c r="C8495" i="28"/>
  <c r="D8495" i="28"/>
  <c r="E8495" i="28"/>
  <c r="F8495" i="28"/>
  <c r="C8496" i="28"/>
  <c r="D8496" i="28"/>
  <c r="E8496" i="28"/>
  <c r="F8496" i="28"/>
  <c r="C8497" i="28"/>
  <c r="D8497" i="28"/>
  <c r="E8497" i="28"/>
  <c r="F8497" i="28"/>
  <c r="C8498" i="28"/>
  <c r="D8498" i="28"/>
  <c r="E8498" i="28"/>
  <c r="F8498" i="28"/>
  <c r="C8499" i="28"/>
  <c r="D8499" i="28"/>
  <c r="E8499" i="28"/>
  <c r="F8499" i="28"/>
  <c r="C8500" i="28"/>
  <c r="D8500" i="28"/>
  <c r="E8500" i="28"/>
  <c r="F8500" i="28"/>
  <c r="C8501" i="28"/>
  <c r="D8501" i="28"/>
  <c r="E8501" i="28"/>
  <c r="F8501" i="28"/>
  <c r="C8502" i="28"/>
  <c r="D8502" i="28"/>
  <c r="E8502" i="28"/>
  <c r="F8502" i="28"/>
  <c r="C8503" i="28"/>
  <c r="D8503" i="28"/>
  <c r="E8503" i="28"/>
  <c r="F8503" i="28"/>
  <c r="C8504" i="28"/>
  <c r="D8504" i="28"/>
  <c r="E8504" i="28"/>
  <c r="F8504" i="28"/>
  <c r="C8505" i="28"/>
  <c r="D8505" i="28"/>
  <c r="E8505" i="28"/>
  <c r="F8505" i="28"/>
  <c r="C8506" i="28"/>
  <c r="D8506" i="28"/>
  <c r="E8506" i="28"/>
  <c r="F8506" i="28"/>
  <c r="C8507" i="28"/>
  <c r="D8507" i="28"/>
  <c r="E8507" i="28"/>
  <c r="F8507" i="28"/>
  <c r="C8508" i="28"/>
  <c r="D8508" i="28"/>
  <c r="E8508" i="28"/>
  <c r="F8508" i="28"/>
  <c r="C8509" i="28"/>
  <c r="D8509" i="28"/>
  <c r="E8509" i="28"/>
  <c r="F8509" i="28"/>
  <c r="C8510" i="28"/>
  <c r="D8510" i="28"/>
  <c r="E8510" i="28"/>
  <c r="F8510" i="28"/>
  <c r="C8511" i="28"/>
  <c r="D8511" i="28"/>
  <c r="E8511" i="28"/>
  <c r="F8511" i="28"/>
  <c r="C8512" i="28"/>
  <c r="D8512" i="28"/>
  <c r="E8512" i="28"/>
  <c r="F8512" i="28"/>
  <c r="C8513" i="28"/>
  <c r="D8513" i="28"/>
  <c r="E8513" i="28"/>
  <c r="F8513" i="28"/>
  <c r="C8514" i="28"/>
  <c r="D8514" i="28"/>
  <c r="E8514" i="28"/>
  <c r="F8514" i="28"/>
  <c r="C8515" i="28"/>
  <c r="D8515" i="28"/>
  <c r="E8515" i="28"/>
  <c r="F8515" i="28"/>
  <c r="C8516" i="28"/>
  <c r="D8516" i="28"/>
  <c r="E8516" i="28"/>
  <c r="F8516" i="28"/>
  <c r="G8516" i="28" s="1"/>
  <c r="C8517" i="28"/>
  <c r="D8517" i="28"/>
  <c r="E8517" i="28"/>
  <c r="F8517" i="28"/>
  <c r="C8518" i="28"/>
  <c r="D8518" i="28"/>
  <c r="E8518" i="28"/>
  <c r="F8518" i="28"/>
  <c r="C8519" i="28"/>
  <c r="D8519" i="28"/>
  <c r="E8519" i="28"/>
  <c r="F8519" i="28"/>
  <c r="C8520" i="28"/>
  <c r="D8520" i="28"/>
  <c r="E8520" i="28"/>
  <c r="F8520" i="28"/>
  <c r="C8521" i="28"/>
  <c r="D8521" i="28"/>
  <c r="E8521" i="28"/>
  <c r="F8521" i="28"/>
  <c r="C8522" i="28"/>
  <c r="D8522" i="28"/>
  <c r="E8522" i="28"/>
  <c r="F8522" i="28"/>
  <c r="C8523" i="28"/>
  <c r="D8523" i="28"/>
  <c r="E8523" i="28"/>
  <c r="F8523" i="28"/>
  <c r="C8524" i="28"/>
  <c r="D8524" i="28"/>
  <c r="E8524" i="28"/>
  <c r="F8524" i="28"/>
  <c r="C8525" i="28"/>
  <c r="D8525" i="28"/>
  <c r="E8525" i="28"/>
  <c r="F8525" i="28"/>
  <c r="C8526" i="28"/>
  <c r="D8526" i="28"/>
  <c r="E8526" i="28"/>
  <c r="F8526" i="28"/>
  <c r="C8527" i="28"/>
  <c r="D8527" i="28"/>
  <c r="E8527" i="28"/>
  <c r="F8527" i="28"/>
  <c r="C8528" i="28"/>
  <c r="D8528" i="28"/>
  <c r="E8528" i="28"/>
  <c r="F8528" i="28"/>
  <c r="C8529" i="28"/>
  <c r="D8529" i="28"/>
  <c r="E8529" i="28"/>
  <c r="F8529" i="28"/>
  <c r="C8530" i="28"/>
  <c r="D8530" i="28"/>
  <c r="E8530" i="28"/>
  <c r="F8530" i="28"/>
  <c r="C8531" i="28"/>
  <c r="D8531" i="28"/>
  <c r="E8531" i="28"/>
  <c r="F8531" i="28"/>
  <c r="C8532" i="28"/>
  <c r="D8532" i="28"/>
  <c r="E8532" i="28"/>
  <c r="F8532" i="28"/>
  <c r="C8533" i="28"/>
  <c r="D8533" i="28"/>
  <c r="E8533" i="28"/>
  <c r="F8533" i="28"/>
  <c r="C8534" i="28"/>
  <c r="D8534" i="28"/>
  <c r="E8534" i="28"/>
  <c r="F8534" i="28"/>
  <c r="C8535" i="28"/>
  <c r="D8535" i="28"/>
  <c r="E8535" i="28"/>
  <c r="F8535" i="28"/>
  <c r="C8536" i="28"/>
  <c r="D8536" i="28"/>
  <c r="E8536" i="28"/>
  <c r="F8536" i="28"/>
  <c r="C8537" i="28"/>
  <c r="D8537" i="28"/>
  <c r="E8537" i="28"/>
  <c r="F8537" i="28"/>
  <c r="G8537" i="28" s="1"/>
  <c r="C8538" i="28"/>
  <c r="D8538" i="28"/>
  <c r="E8538" i="28"/>
  <c r="F8538" i="28"/>
  <c r="C8539" i="28"/>
  <c r="D8539" i="28"/>
  <c r="E8539" i="28"/>
  <c r="F8539" i="28"/>
  <c r="C8540" i="28"/>
  <c r="D8540" i="28"/>
  <c r="E8540" i="28"/>
  <c r="F8540" i="28"/>
  <c r="C8541" i="28"/>
  <c r="D8541" i="28"/>
  <c r="E8541" i="28"/>
  <c r="F8541" i="28"/>
  <c r="C8542" i="28"/>
  <c r="D8542" i="28"/>
  <c r="E8542" i="28"/>
  <c r="F8542" i="28"/>
  <c r="C8543" i="28"/>
  <c r="D8543" i="28"/>
  <c r="E8543" i="28"/>
  <c r="F8543" i="28"/>
  <c r="C8544" i="28"/>
  <c r="D8544" i="28"/>
  <c r="E8544" i="28"/>
  <c r="F8544" i="28"/>
  <c r="C8545" i="28"/>
  <c r="D8545" i="28"/>
  <c r="E8545" i="28"/>
  <c r="F8545" i="28"/>
  <c r="C8546" i="28"/>
  <c r="D8546" i="28"/>
  <c r="E8546" i="28"/>
  <c r="F8546" i="28"/>
  <c r="C8547" i="28"/>
  <c r="D8547" i="28"/>
  <c r="E8547" i="28"/>
  <c r="F8547" i="28"/>
  <c r="G8547" i="28" s="1"/>
  <c r="C8548" i="28"/>
  <c r="D8548" i="28"/>
  <c r="E8548" i="28"/>
  <c r="F8548" i="28"/>
  <c r="C8549" i="28"/>
  <c r="D8549" i="28"/>
  <c r="E8549" i="28"/>
  <c r="F8549" i="28"/>
  <c r="C8550" i="28"/>
  <c r="D8550" i="28"/>
  <c r="E8550" i="28"/>
  <c r="F8550" i="28"/>
  <c r="C8551" i="28"/>
  <c r="D8551" i="28"/>
  <c r="E8551" i="28"/>
  <c r="F8551" i="28"/>
  <c r="C8552" i="28"/>
  <c r="D8552" i="28"/>
  <c r="E8552" i="28"/>
  <c r="F8552" i="28"/>
  <c r="C8553" i="28"/>
  <c r="D8553" i="28"/>
  <c r="E8553" i="28"/>
  <c r="F8553" i="28"/>
  <c r="C8554" i="28"/>
  <c r="D8554" i="28"/>
  <c r="E8554" i="28"/>
  <c r="F8554" i="28"/>
  <c r="C8555" i="28"/>
  <c r="D8555" i="28"/>
  <c r="E8555" i="28"/>
  <c r="F8555" i="28"/>
  <c r="C8556" i="28"/>
  <c r="D8556" i="28"/>
  <c r="E8556" i="28"/>
  <c r="F8556" i="28"/>
  <c r="C8557" i="28"/>
  <c r="D8557" i="28"/>
  <c r="E8557" i="28"/>
  <c r="F8557" i="28"/>
  <c r="C8558" i="28"/>
  <c r="D8558" i="28"/>
  <c r="E8558" i="28"/>
  <c r="F8558" i="28"/>
  <c r="C8559" i="28"/>
  <c r="D8559" i="28"/>
  <c r="E8559" i="28"/>
  <c r="F8559" i="28"/>
  <c r="C8560" i="28"/>
  <c r="D8560" i="28"/>
  <c r="E8560" i="28"/>
  <c r="F8560" i="28"/>
  <c r="C8561" i="28"/>
  <c r="D8561" i="28"/>
  <c r="E8561" i="28"/>
  <c r="F8561" i="28"/>
  <c r="C8562" i="28"/>
  <c r="D8562" i="28"/>
  <c r="E8562" i="28"/>
  <c r="F8562" i="28"/>
  <c r="C8563" i="28"/>
  <c r="D8563" i="28"/>
  <c r="E8563" i="28"/>
  <c r="F8563" i="28"/>
  <c r="C8564" i="28"/>
  <c r="D8564" i="28"/>
  <c r="E8564" i="28"/>
  <c r="F8564" i="28"/>
  <c r="C8565" i="28"/>
  <c r="D8565" i="28"/>
  <c r="E8565" i="28"/>
  <c r="F8565" i="28"/>
  <c r="C8566" i="28"/>
  <c r="D8566" i="28"/>
  <c r="E8566" i="28"/>
  <c r="F8566" i="28"/>
  <c r="C8567" i="28"/>
  <c r="D8567" i="28"/>
  <c r="E8567" i="28"/>
  <c r="F8567" i="28"/>
  <c r="C8568" i="28"/>
  <c r="D8568" i="28"/>
  <c r="E8568" i="28"/>
  <c r="F8568" i="28"/>
  <c r="C8569" i="28"/>
  <c r="D8569" i="28"/>
  <c r="E8569" i="28"/>
  <c r="F8569" i="28"/>
  <c r="C8570" i="28"/>
  <c r="D8570" i="28"/>
  <c r="E8570" i="28"/>
  <c r="F8570" i="28"/>
  <c r="C8571" i="28"/>
  <c r="D8571" i="28"/>
  <c r="E8571" i="28"/>
  <c r="F8571" i="28"/>
  <c r="C8572" i="28"/>
  <c r="D8572" i="28"/>
  <c r="E8572" i="28"/>
  <c r="F8572" i="28"/>
  <c r="C8573" i="28"/>
  <c r="D8573" i="28"/>
  <c r="E8573" i="28"/>
  <c r="F8573" i="28"/>
  <c r="C8574" i="28"/>
  <c r="D8574" i="28"/>
  <c r="E8574" i="28"/>
  <c r="F8574" i="28"/>
  <c r="C8575" i="28"/>
  <c r="D8575" i="28"/>
  <c r="E8575" i="28"/>
  <c r="F8575" i="28"/>
  <c r="C8576" i="28"/>
  <c r="D8576" i="28"/>
  <c r="E8576" i="28"/>
  <c r="F8576" i="28"/>
  <c r="C8577" i="28"/>
  <c r="D8577" i="28"/>
  <c r="E8577" i="28"/>
  <c r="F8577" i="28"/>
  <c r="C8578" i="28"/>
  <c r="D8578" i="28"/>
  <c r="E8578" i="28"/>
  <c r="F8578" i="28"/>
  <c r="C8579" i="28"/>
  <c r="D8579" i="28"/>
  <c r="E8579" i="28"/>
  <c r="F8579" i="28"/>
  <c r="C8580" i="28"/>
  <c r="D8580" i="28"/>
  <c r="E8580" i="28"/>
  <c r="F8580" i="28"/>
  <c r="C8581" i="28"/>
  <c r="D8581" i="28"/>
  <c r="E8581" i="28"/>
  <c r="F8581" i="28"/>
  <c r="C8582" i="28"/>
  <c r="D8582" i="28"/>
  <c r="E8582" i="28"/>
  <c r="F8582" i="28"/>
  <c r="C8583" i="28"/>
  <c r="D8583" i="28"/>
  <c r="E8583" i="28"/>
  <c r="F8583" i="28"/>
  <c r="C8584" i="28"/>
  <c r="D8584" i="28"/>
  <c r="E8584" i="28"/>
  <c r="F8584" i="28"/>
  <c r="C8585" i="28"/>
  <c r="D8585" i="28"/>
  <c r="E8585" i="28"/>
  <c r="F8585" i="28"/>
  <c r="C8586" i="28"/>
  <c r="D8586" i="28"/>
  <c r="E8586" i="28"/>
  <c r="F8586" i="28"/>
  <c r="C8587" i="28"/>
  <c r="D8587" i="28"/>
  <c r="E8587" i="28"/>
  <c r="F8587" i="28"/>
  <c r="C8588" i="28"/>
  <c r="D8588" i="28"/>
  <c r="E8588" i="28"/>
  <c r="F8588" i="28"/>
  <c r="C8589" i="28"/>
  <c r="D8589" i="28"/>
  <c r="E8589" i="28"/>
  <c r="F8589" i="28"/>
  <c r="C8590" i="28"/>
  <c r="D8590" i="28"/>
  <c r="E8590" i="28"/>
  <c r="F8590" i="28"/>
  <c r="C8591" i="28"/>
  <c r="D8591" i="28"/>
  <c r="E8591" i="28"/>
  <c r="F8591" i="28"/>
  <c r="C8592" i="28"/>
  <c r="D8592" i="28"/>
  <c r="E8592" i="28"/>
  <c r="F8592" i="28"/>
  <c r="C8593" i="28"/>
  <c r="D8593" i="28"/>
  <c r="E8593" i="28"/>
  <c r="F8593" i="28"/>
  <c r="C8594" i="28"/>
  <c r="D8594" i="28"/>
  <c r="E8594" i="28"/>
  <c r="F8594" i="28"/>
  <c r="C8595" i="28"/>
  <c r="D8595" i="28"/>
  <c r="E8595" i="28"/>
  <c r="F8595" i="28"/>
  <c r="C8596" i="28"/>
  <c r="D8596" i="28"/>
  <c r="E8596" i="28"/>
  <c r="F8596" i="28"/>
  <c r="C8597" i="28"/>
  <c r="D8597" i="28"/>
  <c r="E8597" i="28"/>
  <c r="F8597" i="28"/>
  <c r="C8598" i="28"/>
  <c r="D8598" i="28"/>
  <c r="E8598" i="28"/>
  <c r="F8598" i="28"/>
  <c r="C8599" i="28"/>
  <c r="D8599" i="28"/>
  <c r="E8599" i="28"/>
  <c r="F8599" i="28"/>
  <c r="C8600" i="28"/>
  <c r="D8600" i="28"/>
  <c r="E8600" i="28"/>
  <c r="F8600" i="28"/>
  <c r="C8601" i="28"/>
  <c r="D8601" i="28"/>
  <c r="E8601" i="28"/>
  <c r="F8601" i="28"/>
  <c r="C8602" i="28"/>
  <c r="D8602" i="28"/>
  <c r="E8602" i="28"/>
  <c r="F8602" i="28"/>
  <c r="C8603" i="28"/>
  <c r="D8603" i="28"/>
  <c r="E8603" i="28"/>
  <c r="F8603" i="28"/>
  <c r="C8604" i="28"/>
  <c r="D8604" i="28"/>
  <c r="E8604" i="28"/>
  <c r="F8604" i="28"/>
  <c r="C8605" i="28"/>
  <c r="D8605" i="28"/>
  <c r="E8605" i="28"/>
  <c r="F8605" i="28"/>
  <c r="C8606" i="28"/>
  <c r="D8606" i="28"/>
  <c r="E8606" i="28"/>
  <c r="F8606" i="28"/>
  <c r="C8607" i="28"/>
  <c r="D8607" i="28"/>
  <c r="E8607" i="28"/>
  <c r="F8607" i="28"/>
  <c r="C8608" i="28"/>
  <c r="D8608" i="28"/>
  <c r="E8608" i="28"/>
  <c r="F8608" i="28"/>
  <c r="C8609" i="28"/>
  <c r="D8609" i="28"/>
  <c r="E8609" i="28"/>
  <c r="F8609" i="28"/>
  <c r="C8610" i="28"/>
  <c r="D8610" i="28"/>
  <c r="E8610" i="28"/>
  <c r="F8610" i="28"/>
  <c r="C8611" i="28"/>
  <c r="D8611" i="28"/>
  <c r="E8611" i="28"/>
  <c r="F8611" i="28"/>
  <c r="C8612" i="28"/>
  <c r="D8612" i="28"/>
  <c r="E8612" i="28"/>
  <c r="F8612" i="28"/>
  <c r="C8613" i="28"/>
  <c r="D8613" i="28"/>
  <c r="E8613" i="28"/>
  <c r="F8613" i="28"/>
  <c r="C8614" i="28"/>
  <c r="D8614" i="28"/>
  <c r="E8614" i="28"/>
  <c r="F8614" i="28"/>
  <c r="C8615" i="28"/>
  <c r="D8615" i="28"/>
  <c r="E8615" i="28"/>
  <c r="F8615" i="28"/>
  <c r="C8616" i="28"/>
  <c r="D8616" i="28"/>
  <c r="E8616" i="28"/>
  <c r="F8616" i="28"/>
  <c r="C8617" i="28"/>
  <c r="D8617" i="28"/>
  <c r="E8617" i="28"/>
  <c r="F8617" i="28"/>
  <c r="C8618" i="28"/>
  <c r="D8618" i="28"/>
  <c r="E8618" i="28"/>
  <c r="F8618" i="28"/>
  <c r="C8619" i="28"/>
  <c r="D8619" i="28"/>
  <c r="E8619" i="28"/>
  <c r="F8619" i="28"/>
  <c r="C8620" i="28"/>
  <c r="D8620" i="28"/>
  <c r="E8620" i="28"/>
  <c r="F8620" i="28"/>
  <c r="C8621" i="28"/>
  <c r="D8621" i="28"/>
  <c r="E8621" i="28"/>
  <c r="F8621" i="28"/>
  <c r="C8622" i="28"/>
  <c r="D8622" i="28"/>
  <c r="E8622" i="28"/>
  <c r="F8622" i="28"/>
  <c r="C8623" i="28"/>
  <c r="D8623" i="28"/>
  <c r="E8623" i="28"/>
  <c r="F8623" i="28"/>
  <c r="C8624" i="28"/>
  <c r="D8624" i="28"/>
  <c r="E8624" i="28"/>
  <c r="F8624" i="28"/>
  <c r="C8625" i="28"/>
  <c r="D8625" i="28"/>
  <c r="E8625" i="28"/>
  <c r="F8625" i="28"/>
  <c r="C8626" i="28"/>
  <c r="D8626" i="28"/>
  <c r="E8626" i="28"/>
  <c r="F8626" i="28"/>
  <c r="C8627" i="28"/>
  <c r="D8627" i="28"/>
  <c r="E8627" i="28"/>
  <c r="F8627" i="28"/>
  <c r="C8628" i="28"/>
  <c r="D8628" i="28"/>
  <c r="E8628" i="28"/>
  <c r="F8628" i="28"/>
  <c r="C8629" i="28"/>
  <c r="D8629" i="28"/>
  <c r="E8629" i="28"/>
  <c r="F8629" i="28"/>
  <c r="C8630" i="28"/>
  <c r="D8630" i="28"/>
  <c r="E8630" i="28"/>
  <c r="F8630" i="28"/>
  <c r="C8631" i="28"/>
  <c r="D8631" i="28"/>
  <c r="E8631" i="28"/>
  <c r="F8631" i="28"/>
  <c r="C8632" i="28"/>
  <c r="D8632" i="28"/>
  <c r="E8632" i="28"/>
  <c r="F8632" i="28"/>
  <c r="C8633" i="28"/>
  <c r="D8633" i="28"/>
  <c r="E8633" i="28"/>
  <c r="F8633" i="28"/>
  <c r="C8634" i="28"/>
  <c r="D8634" i="28"/>
  <c r="E8634" i="28"/>
  <c r="F8634" i="28"/>
  <c r="C8635" i="28"/>
  <c r="D8635" i="28"/>
  <c r="E8635" i="28"/>
  <c r="F8635" i="28"/>
  <c r="C8636" i="28"/>
  <c r="D8636" i="28"/>
  <c r="E8636" i="28"/>
  <c r="F8636" i="28"/>
  <c r="C8637" i="28"/>
  <c r="D8637" i="28"/>
  <c r="E8637" i="28"/>
  <c r="F8637" i="28"/>
  <c r="C8638" i="28"/>
  <c r="D8638" i="28"/>
  <c r="E8638" i="28"/>
  <c r="F8638" i="28"/>
  <c r="C8639" i="28"/>
  <c r="D8639" i="28"/>
  <c r="E8639" i="28"/>
  <c r="F8639" i="28"/>
  <c r="C8640" i="28"/>
  <c r="D8640" i="28"/>
  <c r="E8640" i="28"/>
  <c r="F8640" i="28"/>
  <c r="C8641" i="28"/>
  <c r="D8641" i="28"/>
  <c r="E8641" i="28"/>
  <c r="F8641" i="28"/>
  <c r="C8642" i="28"/>
  <c r="D8642" i="28"/>
  <c r="E8642" i="28"/>
  <c r="F8642" i="28"/>
  <c r="C8643" i="28"/>
  <c r="D8643" i="28"/>
  <c r="E8643" i="28"/>
  <c r="F8643" i="28"/>
  <c r="C8644" i="28"/>
  <c r="D8644" i="28"/>
  <c r="E8644" i="28"/>
  <c r="F8644" i="28"/>
  <c r="C8645" i="28"/>
  <c r="D8645" i="28"/>
  <c r="E8645" i="28"/>
  <c r="F8645" i="28"/>
  <c r="C8646" i="28"/>
  <c r="D8646" i="28"/>
  <c r="E8646" i="28"/>
  <c r="F8646" i="28"/>
  <c r="C8647" i="28"/>
  <c r="D8647" i="28"/>
  <c r="E8647" i="28"/>
  <c r="F8647" i="28"/>
  <c r="C8648" i="28"/>
  <c r="D8648" i="28"/>
  <c r="E8648" i="28"/>
  <c r="F8648" i="28"/>
  <c r="C8649" i="28"/>
  <c r="D8649" i="28"/>
  <c r="E8649" i="28"/>
  <c r="F8649" i="28"/>
  <c r="C8650" i="28"/>
  <c r="D8650" i="28"/>
  <c r="E8650" i="28"/>
  <c r="F8650" i="28"/>
  <c r="C8651" i="28"/>
  <c r="D8651" i="28"/>
  <c r="E8651" i="28"/>
  <c r="F8651" i="28"/>
  <c r="C8652" i="28"/>
  <c r="D8652" i="28"/>
  <c r="E8652" i="28"/>
  <c r="F8652" i="28"/>
  <c r="C8653" i="28"/>
  <c r="D8653" i="28"/>
  <c r="E8653" i="28"/>
  <c r="F8653" i="28"/>
  <c r="C8654" i="28"/>
  <c r="D8654" i="28"/>
  <c r="E8654" i="28"/>
  <c r="F8654" i="28"/>
  <c r="C8655" i="28"/>
  <c r="D8655" i="28"/>
  <c r="E8655" i="28"/>
  <c r="F8655" i="28"/>
  <c r="C8656" i="28"/>
  <c r="D8656" i="28"/>
  <c r="E8656" i="28"/>
  <c r="F8656" i="28"/>
  <c r="C8657" i="28"/>
  <c r="D8657" i="28"/>
  <c r="E8657" i="28"/>
  <c r="F8657" i="28"/>
  <c r="C8658" i="28"/>
  <c r="D8658" i="28"/>
  <c r="E8658" i="28"/>
  <c r="F8658" i="28"/>
  <c r="C8659" i="28"/>
  <c r="D8659" i="28"/>
  <c r="E8659" i="28"/>
  <c r="F8659" i="28"/>
  <c r="C8660" i="28"/>
  <c r="D8660" i="28"/>
  <c r="E8660" i="28"/>
  <c r="F8660" i="28"/>
  <c r="C8661" i="28"/>
  <c r="D8661" i="28"/>
  <c r="E8661" i="28"/>
  <c r="F8661" i="28"/>
  <c r="C8662" i="28"/>
  <c r="D8662" i="28"/>
  <c r="E8662" i="28"/>
  <c r="F8662" i="28"/>
  <c r="C8663" i="28"/>
  <c r="D8663" i="28"/>
  <c r="E8663" i="28"/>
  <c r="F8663" i="28"/>
  <c r="C8664" i="28"/>
  <c r="D8664" i="28"/>
  <c r="E8664" i="28"/>
  <c r="F8664" i="28"/>
  <c r="C8665" i="28"/>
  <c r="D8665" i="28"/>
  <c r="E8665" i="28"/>
  <c r="F8665" i="28"/>
  <c r="C8666" i="28"/>
  <c r="D8666" i="28"/>
  <c r="E8666" i="28"/>
  <c r="F8666" i="28"/>
  <c r="C8667" i="28"/>
  <c r="D8667" i="28"/>
  <c r="E8667" i="28"/>
  <c r="F8667" i="28"/>
  <c r="C8668" i="28"/>
  <c r="D8668" i="28"/>
  <c r="E8668" i="28"/>
  <c r="F8668" i="28"/>
  <c r="C8669" i="28"/>
  <c r="D8669" i="28"/>
  <c r="E8669" i="28"/>
  <c r="F8669" i="28"/>
  <c r="C8670" i="28"/>
  <c r="D8670" i="28"/>
  <c r="E8670" i="28"/>
  <c r="F8670" i="28"/>
  <c r="C8671" i="28"/>
  <c r="D8671" i="28"/>
  <c r="E8671" i="28"/>
  <c r="F8671" i="28"/>
  <c r="C8672" i="28"/>
  <c r="D8672" i="28"/>
  <c r="E8672" i="28"/>
  <c r="F8672" i="28"/>
  <c r="C8673" i="28"/>
  <c r="D8673" i="28"/>
  <c r="E8673" i="28"/>
  <c r="F8673" i="28"/>
  <c r="C8674" i="28"/>
  <c r="D8674" i="28"/>
  <c r="E8674" i="28"/>
  <c r="F8674" i="28"/>
  <c r="C8675" i="28"/>
  <c r="D8675" i="28"/>
  <c r="E8675" i="28"/>
  <c r="F8675" i="28"/>
  <c r="C8676" i="28"/>
  <c r="D8676" i="28"/>
  <c r="E8676" i="28"/>
  <c r="F8676" i="28"/>
  <c r="C8677" i="28"/>
  <c r="D8677" i="28"/>
  <c r="E8677" i="28"/>
  <c r="F8677" i="28"/>
  <c r="C8678" i="28"/>
  <c r="D8678" i="28"/>
  <c r="E8678" i="28"/>
  <c r="F8678" i="28"/>
  <c r="C8679" i="28"/>
  <c r="D8679" i="28"/>
  <c r="E8679" i="28"/>
  <c r="F8679" i="28"/>
  <c r="C8680" i="28"/>
  <c r="D8680" i="28"/>
  <c r="E8680" i="28"/>
  <c r="F8680" i="28"/>
  <c r="C8681" i="28"/>
  <c r="D8681" i="28"/>
  <c r="E8681" i="28"/>
  <c r="F8681" i="28"/>
  <c r="C8682" i="28"/>
  <c r="D8682" i="28"/>
  <c r="E8682" i="28"/>
  <c r="F8682" i="28"/>
  <c r="C8683" i="28"/>
  <c r="D8683" i="28"/>
  <c r="E8683" i="28"/>
  <c r="F8683" i="28"/>
  <c r="C8684" i="28"/>
  <c r="D8684" i="28"/>
  <c r="E8684" i="28"/>
  <c r="F8684" i="28"/>
  <c r="C8685" i="28"/>
  <c r="D8685" i="28"/>
  <c r="E8685" i="28"/>
  <c r="F8685" i="28"/>
  <c r="C8686" i="28"/>
  <c r="D8686" i="28"/>
  <c r="E8686" i="28"/>
  <c r="F8686" i="28"/>
  <c r="C8687" i="28"/>
  <c r="D8687" i="28"/>
  <c r="E8687" i="28"/>
  <c r="F8687" i="28"/>
  <c r="C8688" i="28"/>
  <c r="D8688" i="28"/>
  <c r="E8688" i="28"/>
  <c r="F8688" i="28"/>
  <c r="C8689" i="28"/>
  <c r="D8689" i="28"/>
  <c r="E8689" i="28"/>
  <c r="F8689" i="28"/>
  <c r="C8690" i="28"/>
  <c r="D8690" i="28"/>
  <c r="E8690" i="28"/>
  <c r="F8690" i="28"/>
  <c r="C8691" i="28"/>
  <c r="D8691" i="28"/>
  <c r="E8691" i="28"/>
  <c r="F8691" i="28"/>
  <c r="C8692" i="28"/>
  <c r="D8692" i="28"/>
  <c r="E8692" i="28"/>
  <c r="F8692" i="28"/>
  <c r="C8693" i="28"/>
  <c r="D8693" i="28"/>
  <c r="E8693" i="28"/>
  <c r="F8693" i="28"/>
  <c r="C8694" i="28"/>
  <c r="D8694" i="28"/>
  <c r="E8694" i="28"/>
  <c r="F8694" i="28"/>
  <c r="C8695" i="28"/>
  <c r="D8695" i="28"/>
  <c r="E8695" i="28"/>
  <c r="F8695" i="28"/>
  <c r="C8696" i="28"/>
  <c r="D8696" i="28"/>
  <c r="E8696" i="28"/>
  <c r="F8696" i="28"/>
  <c r="C8697" i="28"/>
  <c r="D8697" i="28"/>
  <c r="E8697" i="28"/>
  <c r="F8697" i="28"/>
  <c r="C8698" i="28"/>
  <c r="D8698" i="28"/>
  <c r="E8698" i="28"/>
  <c r="F8698" i="28"/>
  <c r="C8699" i="28"/>
  <c r="D8699" i="28"/>
  <c r="E8699" i="28"/>
  <c r="F8699" i="28"/>
  <c r="C8700" i="28"/>
  <c r="D8700" i="28"/>
  <c r="E8700" i="28"/>
  <c r="F8700" i="28"/>
  <c r="C8701" i="28"/>
  <c r="D8701" i="28"/>
  <c r="E8701" i="28"/>
  <c r="F8701" i="28"/>
  <c r="C8702" i="28"/>
  <c r="D8702" i="28"/>
  <c r="E8702" i="28"/>
  <c r="F8702" i="28"/>
  <c r="C8703" i="28"/>
  <c r="D8703" i="28"/>
  <c r="E8703" i="28"/>
  <c r="F8703" i="28"/>
  <c r="C8704" i="28"/>
  <c r="D8704" i="28"/>
  <c r="E8704" i="28"/>
  <c r="F8704" i="28"/>
  <c r="C8705" i="28"/>
  <c r="D8705" i="28"/>
  <c r="E8705" i="28"/>
  <c r="F8705" i="28"/>
  <c r="C8706" i="28"/>
  <c r="D8706" i="28"/>
  <c r="E8706" i="28"/>
  <c r="F8706" i="28"/>
  <c r="C8707" i="28"/>
  <c r="D8707" i="28"/>
  <c r="E8707" i="28"/>
  <c r="F8707" i="28"/>
  <c r="C8708" i="28"/>
  <c r="D8708" i="28"/>
  <c r="E8708" i="28"/>
  <c r="F8708" i="28"/>
  <c r="C8709" i="28"/>
  <c r="D8709" i="28"/>
  <c r="E8709" i="28"/>
  <c r="F8709" i="28"/>
  <c r="C8710" i="28"/>
  <c r="D8710" i="28"/>
  <c r="E8710" i="28"/>
  <c r="F8710" i="28"/>
  <c r="C8711" i="28"/>
  <c r="D8711" i="28"/>
  <c r="E8711" i="28"/>
  <c r="F8711" i="28"/>
  <c r="C8712" i="28"/>
  <c r="D8712" i="28"/>
  <c r="E8712" i="28"/>
  <c r="F8712" i="28"/>
  <c r="C8713" i="28"/>
  <c r="D8713" i="28"/>
  <c r="E8713" i="28"/>
  <c r="F8713" i="28"/>
  <c r="C8714" i="28"/>
  <c r="D8714" i="28"/>
  <c r="E8714" i="28"/>
  <c r="F8714" i="28"/>
  <c r="C8715" i="28"/>
  <c r="D8715" i="28"/>
  <c r="E8715" i="28"/>
  <c r="F8715" i="28"/>
  <c r="C8716" i="28"/>
  <c r="D8716" i="28"/>
  <c r="E8716" i="28"/>
  <c r="F8716" i="28"/>
  <c r="C8717" i="28"/>
  <c r="D8717" i="28"/>
  <c r="E8717" i="28"/>
  <c r="F8717" i="28"/>
  <c r="C8718" i="28"/>
  <c r="D8718" i="28"/>
  <c r="E8718" i="28"/>
  <c r="F8718" i="28"/>
  <c r="C8719" i="28"/>
  <c r="D8719" i="28"/>
  <c r="E8719" i="28"/>
  <c r="F8719" i="28"/>
  <c r="C8720" i="28"/>
  <c r="D8720" i="28"/>
  <c r="E8720" i="28"/>
  <c r="F8720" i="28"/>
  <c r="G8720" i="28" s="1"/>
  <c r="C8721" i="28"/>
  <c r="D8721" i="28"/>
  <c r="E8721" i="28"/>
  <c r="F8721" i="28"/>
  <c r="C8722" i="28"/>
  <c r="D8722" i="28"/>
  <c r="E8722" i="28"/>
  <c r="F8722" i="28"/>
  <c r="C8723" i="28"/>
  <c r="D8723" i="28"/>
  <c r="E8723" i="28"/>
  <c r="F8723" i="28"/>
  <c r="C8724" i="28"/>
  <c r="D8724" i="28"/>
  <c r="E8724" i="28"/>
  <c r="F8724" i="28"/>
  <c r="C8725" i="28"/>
  <c r="D8725" i="28"/>
  <c r="E8725" i="28"/>
  <c r="F8725" i="28"/>
  <c r="C8726" i="28"/>
  <c r="D8726" i="28"/>
  <c r="E8726" i="28"/>
  <c r="F8726" i="28"/>
  <c r="C8727" i="28"/>
  <c r="D8727" i="28"/>
  <c r="E8727" i="28"/>
  <c r="F8727" i="28"/>
  <c r="C8728" i="28"/>
  <c r="D8728" i="28"/>
  <c r="E8728" i="28"/>
  <c r="F8728" i="28"/>
  <c r="C8729" i="28"/>
  <c r="D8729" i="28"/>
  <c r="E8729" i="28"/>
  <c r="F8729" i="28"/>
  <c r="C8730" i="28"/>
  <c r="D8730" i="28"/>
  <c r="E8730" i="28"/>
  <c r="F8730" i="28"/>
  <c r="C8731" i="28"/>
  <c r="D8731" i="28"/>
  <c r="E8731" i="28"/>
  <c r="F8731" i="28"/>
  <c r="C8732" i="28"/>
  <c r="D8732" i="28"/>
  <c r="E8732" i="28"/>
  <c r="F8732" i="28"/>
  <c r="C8733" i="28"/>
  <c r="D8733" i="28"/>
  <c r="E8733" i="28"/>
  <c r="F8733" i="28"/>
  <c r="C8734" i="28"/>
  <c r="D8734" i="28"/>
  <c r="E8734" i="28"/>
  <c r="F8734" i="28"/>
  <c r="C8735" i="28"/>
  <c r="D8735" i="28"/>
  <c r="E8735" i="28"/>
  <c r="F8735" i="28"/>
  <c r="C8736" i="28"/>
  <c r="D8736" i="28"/>
  <c r="E8736" i="28"/>
  <c r="F8736" i="28"/>
  <c r="C8737" i="28"/>
  <c r="D8737" i="28"/>
  <c r="E8737" i="28"/>
  <c r="F8737" i="28"/>
  <c r="C8738" i="28"/>
  <c r="D8738" i="28"/>
  <c r="E8738" i="28"/>
  <c r="F8738" i="28"/>
  <c r="C8739" i="28"/>
  <c r="D8739" i="28"/>
  <c r="E8739" i="28"/>
  <c r="F8739" i="28"/>
  <c r="C8740" i="28"/>
  <c r="D8740" i="28"/>
  <c r="E8740" i="28"/>
  <c r="F8740" i="28"/>
  <c r="C8741" i="28"/>
  <c r="D8741" i="28"/>
  <c r="E8741" i="28"/>
  <c r="F8741" i="28"/>
  <c r="C8742" i="28"/>
  <c r="D8742" i="28"/>
  <c r="E8742" i="28"/>
  <c r="F8742" i="28"/>
  <c r="C8743" i="28"/>
  <c r="D8743" i="28"/>
  <c r="E8743" i="28"/>
  <c r="F8743" i="28"/>
  <c r="C8744" i="28"/>
  <c r="D8744" i="28"/>
  <c r="E8744" i="28"/>
  <c r="F8744" i="28"/>
  <c r="C8745" i="28"/>
  <c r="D8745" i="28"/>
  <c r="E8745" i="28"/>
  <c r="F8745" i="28"/>
  <c r="C8746" i="28"/>
  <c r="D8746" i="28"/>
  <c r="E8746" i="28"/>
  <c r="F8746" i="28"/>
  <c r="C8747" i="28"/>
  <c r="D8747" i="28"/>
  <c r="E8747" i="28"/>
  <c r="F8747" i="28"/>
  <c r="C8748" i="28"/>
  <c r="D8748" i="28"/>
  <c r="E8748" i="28"/>
  <c r="F8748" i="28"/>
  <c r="C8749" i="28"/>
  <c r="D8749" i="28"/>
  <c r="E8749" i="28"/>
  <c r="F8749" i="28"/>
  <c r="C8750" i="28"/>
  <c r="D8750" i="28"/>
  <c r="E8750" i="28"/>
  <c r="F8750" i="28"/>
  <c r="C8751" i="28"/>
  <c r="D8751" i="28"/>
  <c r="E8751" i="28"/>
  <c r="F8751" i="28"/>
  <c r="C8752" i="28"/>
  <c r="D8752" i="28"/>
  <c r="E8752" i="28"/>
  <c r="F8752" i="28"/>
  <c r="C8753" i="28"/>
  <c r="D8753" i="28"/>
  <c r="E8753" i="28"/>
  <c r="F8753" i="28"/>
  <c r="C8754" i="28"/>
  <c r="D8754" i="28"/>
  <c r="E8754" i="28"/>
  <c r="F8754" i="28"/>
  <c r="C8755" i="28"/>
  <c r="D8755" i="28"/>
  <c r="E8755" i="28"/>
  <c r="F8755" i="28"/>
  <c r="C8756" i="28"/>
  <c r="D8756" i="28"/>
  <c r="E8756" i="28"/>
  <c r="F8756" i="28"/>
  <c r="C8757" i="28"/>
  <c r="D8757" i="28"/>
  <c r="E8757" i="28"/>
  <c r="F8757" i="28"/>
  <c r="C8758" i="28"/>
  <c r="D8758" i="28"/>
  <c r="E8758" i="28"/>
  <c r="F8758" i="28"/>
  <c r="C8759" i="28"/>
  <c r="D8759" i="28"/>
  <c r="E8759" i="28"/>
  <c r="F8759" i="28"/>
  <c r="C8760" i="28"/>
  <c r="D8760" i="28"/>
  <c r="E8760" i="28"/>
  <c r="F8760" i="28"/>
  <c r="C8761" i="28"/>
  <c r="D8761" i="28"/>
  <c r="E8761" i="28"/>
  <c r="F8761" i="28"/>
  <c r="C8762" i="28"/>
  <c r="D8762" i="28"/>
  <c r="E8762" i="28"/>
  <c r="F8762" i="28"/>
  <c r="C8763" i="28"/>
  <c r="D8763" i="28"/>
  <c r="E8763" i="28"/>
  <c r="F8763" i="28"/>
  <c r="C8764" i="28"/>
  <c r="D8764" i="28"/>
  <c r="E8764" i="28"/>
  <c r="F8764" i="28"/>
  <c r="C8765" i="28"/>
  <c r="D8765" i="28"/>
  <c r="E8765" i="28"/>
  <c r="F8765" i="28"/>
  <c r="C8766" i="28"/>
  <c r="D8766" i="28"/>
  <c r="E8766" i="28"/>
  <c r="F8766" i="28"/>
  <c r="G8766" i="28" s="1"/>
  <c r="C8767" i="28"/>
  <c r="D8767" i="28"/>
  <c r="E8767" i="28"/>
  <c r="F8767" i="28"/>
  <c r="C8768" i="28"/>
  <c r="D8768" i="28"/>
  <c r="E8768" i="28"/>
  <c r="F8768" i="28"/>
  <c r="C8769" i="28"/>
  <c r="D8769" i="28"/>
  <c r="E8769" i="28"/>
  <c r="F8769" i="28"/>
  <c r="G8769" i="28" s="1"/>
  <c r="C8770" i="28"/>
  <c r="D8770" i="28"/>
  <c r="E8770" i="28"/>
  <c r="F8770" i="28"/>
  <c r="C8771" i="28"/>
  <c r="D8771" i="28"/>
  <c r="E8771" i="28"/>
  <c r="F8771" i="28"/>
  <c r="C8772" i="28"/>
  <c r="D8772" i="28"/>
  <c r="E8772" i="28"/>
  <c r="F8772" i="28"/>
  <c r="C8773" i="28"/>
  <c r="D8773" i="28"/>
  <c r="E8773" i="28"/>
  <c r="F8773" i="28"/>
  <c r="C8774" i="28"/>
  <c r="D8774" i="28"/>
  <c r="E8774" i="28"/>
  <c r="F8774" i="28"/>
  <c r="C8775" i="28"/>
  <c r="D8775" i="28"/>
  <c r="E8775" i="28"/>
  <c r="F8775" i="28"/>
  <c r="G8775" i="28"/>
  <c r="C8776" i="28"/>
  <c r="D8776" i="28"/>
  <c r="E8776" i="28"/>
  <c r="F8776" i="28"/>
  <c r="C8777" i="28"/>
  <c r="D8777" i="28"/>
  <c r="E8777" i="28"/>
  <c r="F8777" i="28"/>
  <c r="C8778" i="28"/>
  <c r="D8778" i="28"/>
  <c r="E8778" i="28"/>
  <c r="F8778" i="28"/>
  <c r="C8779" i="28"/>
  <c r="D8779" i="28"/>
  <c r="E8779" i="28"/>
  <c r="F8779" i="28"/>
  <c r="C8780" i="28"/>
  <c r="D8780" i="28"/>
  <c r="E8780" i="28"/>
  <c r="F8780" i="28"/>
  <c r="C8781" i="28"/>
  <c r="D8781" i="28"/>
  <c r="E8781" i="28"/>
  <c r="F8781" i="28"/>
  <c r="G8781" i="28" s="1"/>
  <c r="C8782" i="28"/>
  <c r="D8782" i="28"/>
  <c r="E8782" i="28"/>
  <c r="F8782" i="28"/>
  <c r="C8783" i="28"/>
  <c r="D8783" i="28"/>
  <c r="E8783" i="28"/>
  <c r="F8783" i="28"/>
  <c r="C8784" i="28"/>
  <c r="D8784" i="28"/>
  <c r="E8784" i="28"/>
  <c r="F8784" i="28"/>
  <c r="C8785" i="28"/>
  <c r="D8785" i="28"/>
  <c r="E8785" i="28"/>
  <c r="F8785" i="28"/>
  <c r="G8785" i="28"/>
  <c r="C8786" i="28"/>
  <c r="D8786" i="28"/>
  <c r="E8786" i="28"/>
  <c r="F8786" i="28"/>
  <c r="C8787" i="28"/>
  <c r="D8787" i="28"/>
  <c r="E8787" i="28"/>
  <c r="F8787" i="28"/>
  <c r="C8788" i="28"/>
  <c r="D8788" i="28"/>
  <c r="E8788" i="28"/>
  <c r="F8788" i="28"/>
  <c r="C8789" i="28"/>
  <c r="D8789" i="28"/>
  <c r="E8789" i="28"/>
  <c r="F8789" i="28"/>
  <c r="C8790" i="28"/>
  <c r="D8790" i="28"/>
  <c r="E8790" i="28"/>
  <c r="F8790" i="28"/>
  <c r="C8791" i="28"/>
  <c r="D8791" i="28"/>
  <c r="E8791" i="28"/>
  <c r="F8791" i="28"/>
  <c r="G8791" i="28" s="1"/>
  <c r="C8792" i="28"/>
  <c r="D8792" i="28"/>
  <c r="E8792" i="28"/>
  <c r="F8792" i="28"/>
  <c r="C8793" i="28"/>
  <c r="D8793" i="28"/>
  <c r="E8793" i="28"/>
  <c r="F8793" i="28"/>
  <c r="C8794" i="28"/>
  <c r="D8794" i="28"/>
  <c r="E8794" i="28"/>
  <c r="F8794" i="28"/>
  <c r="C8795" i="28"/>
  <c r="D8795" i="28"/>
  <c r="E8795" i="28"/>
  <c r="F8795" i="28"/>
  <c r="G8795" i="28" s="1"/>
  <c r="C8796" i="28"/>
  <c r="D8796" i="28"/>
  <c r="E8796" i="28"/>
  <c r="F8796" i="28"/>
  <c r="C8797" i="28"/>
  <c r="D8797" i="28"/>
  <c r="E8797" i="28"/>
  <c r="F8797" i="28"/>
  <c r="G8797" i="28" s="1"/>
  <c r="C8798" i="28"/>
  <c r="D8798" i="28"/>
  <c r="E8798" i="28"/>
  <c r="F8798" i="28"/>
  <c r="C8799" i="28"/>
  <c r="D8799" i="28"/>
  <c r="E8799" i="28"/>
  <c r="F8799" i="28"/>
  <c r="C8800" i="28"/>
  <c r="D8800" i="28"/>
  <c r="E8800" i="28"/>
  <c r="F8800" i="28"/>
  <c r="C8801" i="28"/>
  <c r="D8801" i="28"/>
  <c r="E8801" i="28"/>
  <c r="F8801" i="28"/>
  <c r="C8802" i="28"/>
  <c r="D8802" i="28"/>
  <c r="E8802" i="28"/>
  <c r="F8802" i="28"/>
  <c r="G8802" i="28" s="1"/>
  <c r="C8803" i="28"/>
  <c r="D8803" i="28"/>
  <c r="E8803" i="28"/>
  <c r="F8803" i="28"/>
  <c r="C8804" i="28"/>
  <c r="D8804" i="28"/>
  <c r="E8804" i="28"/>
  <c r="F8804" i="28"/>
  <c r="C8805" i="28"/>
  <c r="D8805" i="28"/>
  <c r="E8805" i="28"/>
  <c r="F8805" i="28"/>
  <c r="C8806" i="28"/>
  <c r="D8806" i="28"/>
  <c r="E8806" i="28"/>
  <c r="F8806" i="28"/>
  <c r="C8807" i="28"/>
  <c r="D8807" i="28"/>
  <c r="E8807" i="28"/>
  <c r="F8807" i="28"/>
  <c r="C8808" i="28"/>
  <c r="D8808" i="28"/>
  <c r="E8808" i="28"/>
  <c r="F8808" i="28"/>
  <c r="C8809" i="28"/>
  <c r="D8809" i="28"/>
  <c r="E8809" i="28"/>
  <c r="F8809" i="28"/>
  <c r="C8810" i="28"/>
  <c r="D8810" i="28"/>
  <c r="E8810" i="28"/>
  <c r="F8810" i="28"/>
  <c r="C8811" i="28"/>
  <c r="D8811" i="28"/>
  <c r="E8811" i="28"/>
  <c r="F8811" i="28"/>
  <c r="C8812" i="28"/>
  <c r="D8812" i="28"/>
  <c r="E8812" i="28"/>
  <c r="F8812" i="28"/>
  <c r="C8813" i="28"/>
  <c r="D8813" i="28"/>
  <c r="E8813" i="28"/>
  <c r="F8813" i="28"/>
  <c r="C8814" i="28"/>
  <c r="D8814" i="28"/>
  <c r="E8814" i="28"/>
  <c r="F8814" i="28"/>
  <c r="C8815" i="28"/>
  <c r="D8815" i="28"/>
  <c r="E8815" i="28"/>
  <c r="F8815" i="28"/>
  <c r="G8815" i="28" s="1"/>
  <c r="C8816" i="28"/>
  <c r="D8816" i="28"/>
  <c r="E8816" i="28"/>
  <c r="F8816" i="28"/>
  <c r="C8817" i="28"/>
  <c r="D8817" i="28"/>
  <c r="E8817" i="28"/>
  <c r="F8817" i="28"/>
  <c r="C8818" i="28"/>
  <c r="D8818" i="28"/>
  <c r="E8818" i="28"/>
  <c r="F8818" i="28"/>
  <c r="C8819" i="28"/>
  <c r="D8819" i="28"/>
  <c r="E8819" i="28"/>
  <c r="F8819" i="28"/>
  <c r="C8820" i="28"/>
  <c r="D8820" i="28"/>
  <c r="E8820" i="28"/>
  <c r="F8820" i="28"/>
  <c r="C8821" i="28"/>
  <c r="D8821" i="28"/>
  <c r="E8821" i="28"/>
  <c r="F8821" i="28"/>
  <c r="C8822" i="28"/>
  <c r="D8822" i="28"/>
  <c r="E8822" i="28"/>
  <c r="F8822" i="28"/>
  <c r="C8823" i="28"/>
  <c r="D8823" i="28"/>
  <c r="E8823" i="28"/>
  <c r="F8823" i="28"/>
  <c r="C8824" i="28"/>
  <c r="D8824" i="28"/>
  <c r="E8824" i="28"/>
  <c r="F8824" i="28"/>
  <c r="C8825" i="28"/>
  <c r="D8825" i="28"/>
  <c r="E8825" i="28"/>
  <c r="F8825" i="28"/>
  <c r="C8826" i="28"/>
  <c r="D8826" i="28"/>
  <c r="E8826" i="28"/>
  <c r="F8826" i="28"/>
  <c r="C8827" i="28"/>
  <c r="D8827" i="28"/>
  <c r="E8827" i="28"/>
  <c r="F8827" i="28"/>
  <c r="C8828" i="28"/>
  <c r="D8828" i="28"/>
  <c r="E8828" i="28"/>
  <c r="F8828" i="28"/>
  <c r="C8829" i="28"/>
  <c r="D8829" i="28"/>
  <c r="E8829" i="28"/>
  <c r="F8829" i="28"/>
  <c r="C8830" i="28"/>
  <c r="D8830" i="28"/>
  <c r="E8830" i="28"/>
  <c r="F8830" i="28"/>
  <c r="C8831" i="28"/>
  <c r="D8831" i="28"/>
  <c r="E8831" i="28"/>
  <c r="F8831" i="28"/>
  <c r="C8832" i="28"/>
  <c r="D8832" i="28"/>
  <c r="E8832" i="28"/>
  <c r="F8832" i="28"/>
  <c r="C8833" i="28"/>
  <c r="D8833" i="28"/>
  <c r="E8833" i="28"/>
  <c r="F8833" i="28"/>
  <c r="C8834" i="28"/>
  <c r="D8834" i="28"/>
  <c r="E8834" i="28"/>
  <c r="F8834" i="28"/>
  <c r="C8835" i="28"/>
  <c r="D8835" i="28"/>
  <c r="E8835" i="28"/>
  <c r="F8835" i="28"/>
  <c r="C8836" i="28"/>
  <c r="D8836" i="28"/>
  <c r="E8836" i="28"/>
  <c r="F8836" i="28"/>
  <c r="C8837" i="28"/>
  <c r="D8837" i="28"/>
  <c r="E8837" i="28"/>
  <c r="F8837" i="28"/>
  <c r="C8838" i="28"/>
  <c r="D8838" i="28"/>
  <c r="E8838" i="28"/>
  <c r="F8838" i="28"/>
  <c r="C8839" i="28"/>
  <c r="D8839" i="28"/>
  <c r="E8839" i="28"/>
  <c r="F8839" i="28"/>
  <c r="C8840" i="28"/>
  <c r="D8840" i="28"/>
  <c r="E8840" i="28"/>
  <c r="F8840" i="28"/>
  <c r="C8841" i="28"/>
  <c r="D8841" i="28"/>
  <c r="E8841" i="28"/>
  <c r="F8841" i="28"/>
  <c r="C8842" i="28"/>
  <c r="D8842" i="28"/>
  <c r="E8842" i="28"/>
  <c r="F8842" i="28"/>
  <c r="C8843" i="28"/>
  <c r="D8843" i="28"/>
  <c r="E8843" i="28"/>
  <c r="F8843" i="28"/>
  <c r="G8843" i="28" s="1"/>
  <c r="C8844" i="28"/>
  <c r="D8844" i="28"/>
  <c r="E8844" i="28"/>
  <c r="F8844" i="28"/>
  <c r="C8845" i="28"/>
  <c r="D8845" i="28"/>
  <c r="E8845" i="28"/>
  <c r="F8845" i="28"/>
  <c r="G8845" i="28"/>
  <c r="C8846" i="28"/>
  <c r="D8846" i="28"/>
  <c r="E8846" i="28"/>
  <c r="F8846" i="28"/>
  <c r="C8847" i="28"/>
  <c r="D8847" i="28"/>
  <c r="E8847" i="28"/>
  <c r="F8847" i="28"/>
  <c r="C8848" i="28"/>
  <c r="D8848" i="28"/>
  <c r="E8848" i="28"/>
  <c r="F8848" i="28"/>
  <c r="C8849" i="28"/>
  <c r="D8849" i="28"/>
  <c r="E8849" i="28"/>
  <c r="F8849" i="28"/>
  <c r="C8850" i="28"/>
  <c r="D8850" i="28"/>
  <c r="E8850" i="28"/>
  <c r="F8850" i="28"/>
  <c r="C8851" i="28"/>
  <c r="D8851" i="28"/>
  <c r="E8851" i="28"/>
  <c r="F8851" i="28"/>
  <c r="C8852" i="28"/>
  <c r="D8852" i="28"/>
  <c r="E8852" i="28"/>
  <c r="F8852" i="28"/>
  <c r="C8853" i="28"/>
  <c r="D8853" i="28"/>
  <c r="E8853" i="28"/>
  <c r="F8853" i="28"/>
  <c r="C8854" i="28"/>
  <c r="D8854" i="28"/>
  <c r="E8854" i="28"/>
  <c r="F8854" i="28"/>
  <c r="C8855" i="28"/>
  <c r="D8855" i="28"/>
  <c r="E8855" i="28"/>
  <c r="F8855" i="28"/>
  <c r="C8856" i="28"/>
  <c r="D8856" i="28"/>
  <c r="E8856" i="28"/>
  <c r="F8856" i="28"/>
  <c r="C8857" i="28"/>
  <c r="D8857" i="28"/>
  <c r="E8857" i="28"/>
  <c r="F8857" i="28"/>
  <c r="C8858" i="28"/>
  <c r="D8858" i="28"/>
  <c r="E8858" i="28"/>
  <c r="F8858" i="28"/>
  <c r="C8859" i="28"/>
  <c r="D8859" i="28"/>
  <c r="E8859" i="28"/>
  <c r="F8859" i="28"/>
  <c r="C8860" i="28"/>
  <c r="D8860" i="28"/>
  <c r="E8860" i="28"/>
  <c r="F8860" i="28"/>
  <c r="C8861" i="28"/>
  <c r="D8861" i="28"/>
  <c r="E8861" i="28"/>
  <c r="F8861" i="28"/>
  <c r="C8862" i="28"/>
  <c r="D8862" i="28"/>
  <c r="E8862" i="28"/>
  <c r="F8862" i="28"/>
  <c r="C8863" i="28"/>
  <c r="D8863" i="28"/>
  <c r="E8863" i="28"/>
  <c r="F8863" i="28"/>
  <c r="C8864" i="28"/>
  <c r="D8864" i="28"/>
  <c r="E8864" i="28"/>
  <c r="F8864" i="28"/>
  <c r="C8865" i="28"/>
  <c r="D8865" i="28"/>
  <c r="E8865" i="28"/>
  <c r="F8865" i="28"/>
  <c r="C8866" i="28"/>
  <c r="D8866" i="28"/>
  <c r="E8866" i="28"/>
  <c r="F8866" i="28"/>
  <c r="C8867" i="28"/>
  <c r="D8867" i="28"/>
  <c r="E8867" i="28"/>
  <c r="F8867" i="28"/>
  <c r="G8867" i="28" s="1"/>
  <c r="C8868" i="28"/>
  <c r="D8868" i="28"/>
  <c r="E8868" i="28"/>
  <c r="F8868" i="28"/>
  <c r="C8869" i="28"/>
  <c r="D8869" i="28"/>
  <c r="E8869" i="28"/>
  <c r="F8869" i="28"/>
  <c r="C8870" i="28"/>
  <c r="D8870" i="28"/>
  <c r="E8870" i="28"/>
  <c r="F8870" i="28"/>
  <c r="C8871" i="28"/>
  <c r="D8871" i="28"/>
  <c r="E8871" i="28"/>
  <c r="F8871" i="28"/>
  <c r="C8872" i="28"/>
  <c r="D8872" i="28"/>
  <c r="E8872" i="28"/>
  <c r="F8872" i="28"/>
  <c r="C8873" i="28"/>
  <c r="D8873" i="28"/>
  <c r="E8873" i="28"/>
  <c r="F8873" i="28"/>
  <c r="C8874" i="28"/>
  <c r="D8874" i="28"/>
  <c r="E8874" i="28"/>
  <c r="F8874" i="28"/>
  <c r="C8875" i="28"/>
  <c r="D8875" i="28"/>
  <c r="E8875" i="28"/>
  <c r="F8875" i="28"/>
  <c r="G8875" i="28" s="1"/>
  <c r="C8876" i="28"/>
  <c r="D8876" i="28"/>
  <c r="E8876" i="28"/>
  <c r="F8876" i="28"/>
  <c r="C8877" i="28"/>
  <c r="D8877" i="28"/>
  <c r="E8877" i="28"/>
  <c r="F8877" i="28"/>
  <c r="C8878" i="28"/>
  <c r="D8878" i="28"/>
  <c r="E8878" i="28"/>
  <c r="F8878" i="28"/>
  <c r="C8879" i="28"/>
  <c r="D8879" i="28"/>
  <c r="E8879" i="28"/>
  <c r="F8879" i="28"/>
  <c r="C8880" i="28"/>
  <c r="D8880" i="28"/>
  <c r="E8880" i="28"/>
  <c r="F8880" i="28"/>
  <c r="C8881" i="28"/>
  <c r="D8881" i="28"/>
  <c r="E8881" i="28"/>
  <c r="F8881" i="28"/>
  <c r="C8882" i="28"/>
  <c r="D8882" i="28"/>
  <c r="E8882" i="28"/>
  <c r="F8882" i="28"/>
  <c r="C8883" i="28"/>
  <c r="D8883" i="28"/>
  <c r="E8883" i="28"/>
  <c r="F8883" i="28"/>
  <c r="G8883" i="28" s="1"/>
  <c r="C8884" i="28"/>
  <c r="D8884" i="28"/>
  <c r="E8884" i="28"/>
  <c r="F8884" i="28"/>
  <c r="C8885" i="28"/>
  <c r="D8885" i="28"/>
  <c r="E8885" i="28"/>
  <c r="F8885" i="28"/>
  <c r="C8886" i="28"/>
  <c r="D8886" i="28"/>
  <c r="E8886" i="28"/>
  <c r="F8886" i="28"/>
  <c r="C8887" i="28"/>
  <c r="D8887" i="28"/>
  <c r="E8887" i="28"/>
  <c r="F8887" i="28"/>
  <c r="C8888" i="28"/>
  <c r="D8888" i="28"/>
  <c r="E8888" i="28"/>
  <c r="F8888" i="28"/>
  <c r="C8889" i="28"/>
  <c r="D8889" i="28"/>
  <c r="E8889" i="28"/>
  <c r="F8889" i="28"/>
  <c r="G8889" i="28" s="1"/>
  <c r="C8890" i="28"/>
  <c r="D8890" i="28"/>
  <c r="E8890" i="28"/>
  <c r="F8890" i="28"/>
  <c r="C8891" i="28"/>
  <c r="D8891" i="28"/>
  <c r="E8891" i="28"/>
  <c r="F8891" i="28"/>
  <c r="C8892" i="28"/>
  <c r="D8892" i="28"/>
  <c r="E8892" i="28"/>
  <c r="F8892" i="28"/>
  <c r="C8893" i="28"/>
  <c r="D8893" i="28"/>
  <c r="E8893" i="28"/>
  <c r="F8893" i="28"/>
  <c r="C8894" i="28"/>
  <c r="D8894" i="28"/>
  <c r="E8894" i="28"/>
  <c r="F8894" i="28"/>
  <c r="C8895" i="28"/>
  <c r="D8895" i="28"/>
  <c r="E8895" i="28"/>
  <c r="F8895" i="28"/>
  <c r="C8896" i="28"/>
  <c r="D8896" i="28"/>
  <c r="E8896" i="28"/>
  <c r="F8896" i="28"/>
  <c r="C8897" i="28"/>
  <c r="D8897" i="28"/>
  <c r="E8897" i="28"/>
  <c r="F8897" i="28"/>
  <c r="C8898" i="28"/>
  <c r="D8898" i="28"/>
  <c r="E8898" i="28"/>
  <c r="F8898" i="28"/>
  <c r="C8899" i="28"/>
  <c r="D8899" i="28"/>
  <c r="E8899" i="28"/>
  <c r="F8899" i="28"/>
  <c r="C8900" i="28"/>
  <c r="D8900" i="28"/>
  <c r="E8900" i="28"/>
  <c r="F8900" i="28"/>
  <c r="C8901" i="28"/>
  <c r="D8901" i="28"/>
  <c r="E8901" i="28"/>
  <c r="F8901" i="28"/>
  <c r="G8901" i="28" s="1"/>
  <c r="C8902" i="28"/>
  <c r="D8902" i="28"/>
  <c r="E8902" i="28"/>
  <c r="F8902" i="28"/>
  <c r="C8903" i="28"/>
  <c r="D8903" i="28"/>
  <c r="E8903" i="28"/>
  <c r="F8903" i="28"/>
  <c r="G8903" i="28" s="1"/>
  <c r="C8904" i="28"/>
  <c r="D8904" i="28"/>
  <c r="E8904" i="28"/>
  <c r="F8904" i="28"/>
  <c r="C8905" i="28"/>
  <c r="D8905" i="28"/>
  <c r="E8905" i="28"/>
  <c r="F8905" i="28"/>
  <c r="C8906" i="28"/>
  <c r="D8906" i="28"/>
  <c r="E8906" i="28"/>
  <c r="F8906" i="28"/>
  <c r="G8906" i="28" s="1"/>
  <c r="C8907" i="28"/>
  <c r="D8907" i="28"/>
  <c r="E8907" i="28"/>
  <c r="F8907" i="28"/>
  <c r="C8908" i="28"/>
  <c r="D8908" i="28"/>
  <c r="E8908" i="28"/>
  <c r="F8908" i="28"/>
  <c r="C8909" i="28"/>
  <c r="D8909" i="28"/>
  <c r="E8909" i="28"/>
  <c r="F8909" i="28"/>
  <c r="C8910" i="28"/>
  <c r="D8910" i="28"/>
  <c r="E8910" i="28"/>
  <c r="F8910" i="28"/>
  <c r="C8911" i="28"/>
  <c r="D8911" i="28"/>
  <c r="E8911" i="28"/>
  <c r="F8911" i="28"/>
  <c r="G8911" i="28" s="1"/>
  <c r="C8912" i="28"/>
  <c r="D8912" i="28"/>
  <c r="E8912" i="28"/>
  <c r="F8912" i="28"/>
  <c r="C8913" i="28"/>
  <c r="D8913" i="28"/>
  <c r="E8913" i="28"/>
  <c r="F8913" i="28"/>
  <c r="G8913" i="28" s="1"/>
  <c r="C8914" i="28"/>
  <c r="D8914" i="28"/>
  <c r="E8914" i="28"/>
  <c r="F8914" i="28"/>
  <c r="C8915" i="28"/>
  <c r="D8915" i="28"/>
  <c r="E8915" i="28"/>
  <c r="F8915" i="28"/>
  <c r="C8916" i="28"/>
  <c r="D8916" i="28"/>
  <c r="E8916" i="28"/>
  <c r="F8916" i="28"/>
  <c r="C8917" i="28"/>
  <c r="D8917" i="28"/>
  <c r="E8917" i="28"/>
  <c r="F8917" i="28"/>
  <c r="C8918" i="28"/>
  <c r="D8918" i="28"/>
  <c r="E8918" i="28"/>
  <c r="F8918" i="28"/>
  <c r="C8919" i="28"/>
  <c r="D8919" i="28"/>
  <c r="E8919" i="28"/>
  <c r="F8919" i="28"/>
  <c r="C8920" i="28"/>
  <c r="D8920" i="28"/>
  <c r="E8920" i="28"/>
  <c r="F8920" i="28"/>
  <c r="C8921" i="28"/>
  <c r="D8921" i="28"/>
  <c r="E8921" i="28"/>
  <c r="F8921" i="28"/>
  <c r="C8922" i="28"/>
  <c r="D8922" i="28"/>
  <c r="E8922" i="28"/>
  <c r="F8922" i="28"/>
  <c r="C8923" i="28"/>
  <c r="D8923" i="28"/>
  <c r="E8923" i="28"/>
  <c r="F8923" i="28"/>
  <c r="C8924" i="28"/>
  <c r="D8924" i="28"/>
  <c r="E8924" i="28"/>
  <c r="F8924" i="28"/>
  <c r="C8925" i="28"/>
  <c r="D8925" i="28"/>
  <c r="E8925" i="28"/>
  <c r="F8925" i="28"/>
  <c r="C8926" i="28"/>
  <c r="D8926" i="28"/>
  <c r="E8926" i="28"/>
  <c r="F8926" i="28"/>
  <c r="C8927" i="28"/>
  <c r="D8927" i="28"/>
  <c r="E8927" i="28"/>
  <c r="F8927" i="28"/>
  <c r="C8928" i="28"/>
  <c r="D8928" i="28"/>
  <c r="E8928" i="28"/>
  <c r="F8928" i="28"/>
  <c r="C8929" i="28"/>
  <c r="D8929" i="28"/>
  <c r="E8929" i="28"/>
  <c r="F8929" i="28"/>
  <c r="C8930" i="28"/>
  <c r="D8930" i="28"/>
  <c r="E8930" i="28"/>
  <c r="F8930" i="28"/>
  <c r="C8931" i="28"/>
  <c r="D8931" i="28"/>
  <c r="E8931" i="28"/>
  <c r="F8931" i="28"/>
  <c r="C8932" i="28"/>
  <c r="D8932" i="28"/>
  <c r="E8932" i="28"/>
  <c r="F8932" i="28"/>
  <c r="C8933" i="28"/>
  <c r="D8933" i="28"/>
  <c r="E8933" i="28"/>
  <c r="F8933" i="28"/>
  <c r="G8933" i="28" s="1"/>
  <c r="C8934" i="28"/>
  <c r="D8934" i="28"/>
  <c r="E8934" i="28"/>
  <c r="F8934" i="28"/>
  <c r="C8935" i="28"/>
  <c r="D8935" i="28"/>
  <c r="E8935" i="28"/>
  <c r="F8935" i="28"/>
  <c r="C8936" i="28"/>
  <c r="D8936" i="28"/>
  <c r="E8936" i="28"/>
  <c r="F8936" i="28"/>
  <c r="C8937" i="28"/>
  <c r="D8937" i="28"/>
  <c r="E8937" i="28"/>
  <c r="F8937" i="28"/>
  <c r="C8938" i="28"/>
  <c r="D8938" i="28"/>
  <c r="E8938" i="28"/>
  <c r="F8938" i="28"/>
  <c r="C8939" i="28"/>
  <c r="D8939" i="28"/>
  <c r="E8939" i="28"/>
  <c r="F8939" i="28"/>
  <c r="C8940" i="28"/>
  <c r="D8940" i="28"/>
  <c r="E8940" i="28"/>
  <c r="F8940" i="28"/>
  <c r="C8941" i="28"/>
  <c r="D8941" i="28"/>
  <c r="E8941" i="28"/>
  <c r="F8941" i="28"/>
  <c r="C8942" i="28"/>
  <c r="D8942" i="28"/>
  <c r="E8942" i="28"/>
  <c r="F8942" i="28"/>
  <c r="C8943" i="28"/>
  <c r="D8943" i="28"/>
  <c r="E8943" i="28"/>
  <c r="F8943" i="28"/>
  <c r="C8944" i="28"/>
  <c r="D8944" i="28"/>
  <c r="E8944" i="28"/>
  <c r="F8944" i="28"/>
  <c r="C8945" i="28"/>
  <c r="D8945" i="28"/>
  <c r="E8945" i="28"/>
  <c r="F8945" i="28"/>
  <c r="C8946" i="28"/>
  <c r="D8946" i="28"/>
  <c r="E8946" i="28"/>
  <c r="F8946" i="28"/>
  <c r="C8947" i="28"/>
  <c r="D8947" i="28"/>
  <c r="E8947" i="28"/>
  <c r="F8947" i="28"/>
  <c r="G8947" i="28"/>
  <c r="C8948" i="28"/>
  <c r="D8948" i="28"/>
  <c r="E8948" i="28"/>
  <c r="F8948" i="28"/>
  <c r="C8949" i="28"/>
  <c r="D8949" i="28"/>
  <c r="E8949" i="28"/>
  <c r="F8949" i="28"/>
  <c r="C8950" i="28"/>
  <c r="D8950" i="28"/>
  <c r="E8950" i="28"/>
  <c r="F8950" i="28"/>
  <c r="C8951" i="28"/>
  <c r="D8951" i="28"/>
  <c r="E8951" i="28"/>
  <c r="F8951" i="28"/>
  <c r="C8952" i="28"/>
  <c r="D8952" i="28"/>
  <c r="E8952" i="28"/>
  <c r="F8952" i="28"/>
  <c r="C8953" i="28"/>
  <c r="D8953" i="28"/>
  <c r="E8953" i="28"/>
  <c r="F8953" i="28"/>
  <c r="C8954" i="28"/>
  <c r="D8954" i="28"/>
  <c r="E8954" i="28"/>
  <c r="F8954" i="28"/>
  <c r="C8955" i="28"/>
  <c r="D8955" i="28"/>
  <c r="E8955" i="28"/>
  <c r="F8955" i="28"/>
  <c r="C8956" i="28"/>
  <c r="D8956" i="28"/>
  <c r="E8956" i="28"/>
  <c r="F8956" i="28"/>
  <c r="G8956" i="28" s="1"/>
  <c r="C8957" i="28"/>
  <c r="D8957" i="28"/>
  <c r="E8957" i="28"/>
  <c r="F8957" i="28"/>
  <c r="C8958" i="28"/>
  <c r="D8958" i="28"/>
  <c r="E8958" i="28"/>
  <c r="F8958" i="28"/>
  <c r="C8959" i="28"/>
  <c r="D8959" i="28"/>
  <c r="E8959" i="28"/>
  <c r="F8959" i="28"/>
  <c r="C8960" i="28"/>
  <c r="D8960" i="28"/>
  <c r="E8960" i="28"/>
  <c r="F8960" i="28"/>
  <c r="C8961" i="28"/>
  <c r="D8961" i="28"/>
  <c r="E8961" i="28"/>
  <c r="F8961" i="28"/>
  <c r="C8962" i="28"/>
  <c r="D8962" i="28"/>
  <c r="E8962" i="28"/>
  <c r="F8962" i="28"/>
  <c r="C8963" i="28"/>
  <c r="D8963" i="28"/>
  <c r="E8963" i="28"/>
  <c r="F8963" i="28"/>
  <c r="C8964" i="28"/>
  <c r="D8964" i="28"/>
  <c r="E8964" i="28"/>
  <c r="F8964" i="28"/>
  <c r="C8965" i="28"/>
  <c r="D8965" i="28"/>
  <c r="E8965" i="28"/>
  <c r="F8965" i="28"/>
  <c r="G8965" i="28" s="1"/>
  <c r="C8966" i="28"/>
  <c r="D8966" i="28"/>
  <c r="E8966" i="28"/>
  <c r="F8966" i="28"/>
  <c r="C8967" i="28"/>
  <c r="D8967" i="28"/>
  <c r="E8967" i="28"/>
  <c r="F8967" i="28"/>
  <c r="C8968" i="28"/>
  <c r="D8968" i="28"/>
  <c r="E8968" i="28"/>
  <c r="F8968" i="28"/>
  <c r="G8968" i="28" s="1"/>
  <c r="C8969" i="28"/>
  <c r="D8969" i="28"/>
  <c r="E8969" i="28"/>
  <c r="F8969" i="28"/>
  <c r="C8970" i="28"/>
  <c r="D8970" i="28"/>
  <c r="E8970" i="28"/>
  <c r="F8970" i="28"/>
  <c r="C8971" i="28"/>
  <c r="D8971" i="28"/>
  <c r="E8971" i="28"/>
  <c r="F8971" i="28"/>
  <c r="G8971" i="28" s="1"/>
  <c r="C8972" i="28"/>
  <c r="D8972" i="28"/>
  <c r="E8972" i="28"/>
  <c r="F8972" i="28"/>
  <c r="C8973" i="28"/>
  <c r="D8973" i="28"/>
  <c r="E8973" i="28"/>
  <c r="F8973" i="28"/>
  <c r="C8974" i="28"/>
  <c r="D8974" i="28"/>
  <c r="E8974" i="28"/>
  <c r="F8974" i="28"/>
  <c r="C8975" i="28"/>
  <c r="D8975" i="28"/>
  <c r="E8975" i="28"/>
  <c r="F8975" i="28"/>
  <c r="C8976" i="28"/>
  <c r="D8976" i="28"/>
  <c r="E8976" i="28"/>
  <c r="F8976" i="28"/>
  <c r="C8977" i="28"/>
  <c r="D8977" i="28"/>
  <c r="E8977" i="28"/>
  <c r="F8977" i="28"/>
  <c r="C8978" i="28"/>
  <c r="D8978" i="28"/>
  <c r="E8978" i="28"/>
  <c r="F8978" i="28"/>
  <c r="C8979" i="28"/>
  <c r="D8979" i="28"/>
  <c r="E8979" i="28"/>
  <c r="F8979" i="28"/>
  <c r="C8980" i="28"/>
  <c r="D8980" i="28"/>
  <c r="E8980" i="28"/>
  <c r="F8980" i="28"/>
  <c r="C8981" i="28"/>
  <c r="D8981" i="28"/>
  <c r="E8981" i="28"/>
  <c r="F8981" i="28"/>
  <c r="C8982" i="28"/>
  <c r="D8982" i="28"/>
  <c r="E8982" i="28"/>
  <c r="F8982" i="28"/>
  <c r="C8983" i="28"/>
  <c r="D8983" i="28"/>
  <c r="E8983" i="28"/>
  <c r="F8983" i="28"/>
  <c r="C8984" i="28"/>
  <c r="D8984" i="28"/>
  <c r="E8984" i="28"/>
  <c r="F8984" i="28"/>
  <c r="C8985" i="28"/>
  <c r="D8985" i="28"/>
  <c r="E8985" i="28"/>
  <c r="F8985" i="28"/>
  <c r="C8986" i="28"/>
  <c r="D8986" i="28"/>
  <c r="E8986" i="28"/>
  <c r="F8986" i="28"/>
  <c r="C8987" i="28"/>
  <c r="D8987" i="28"/>
  <c r="E8987" i="28"/>
  <c r="F8987" i="28"/>
  <c r="C8988" i="28"/>
  <c r="D8988" i="28"/>
  <c r="E8988" i="28"/>
  <c r="F8988" i="28"/>
  <c r="C8989" i="28"/>
  <c r="D8989" i="28"/>
  <c r="E8989" i="28"/>
  <c r="F8989" i="28"/>
  <c r="C8990" i="28"/>
  <c r="D8990" i="28"/>
  <c r="E8990" i="28"/>
  <c r="F8990" i="28"/>
  <c r="C8991" i="28"/>
  <c r="D8991" i="28"/>
  <c r="E8991" i="28"/>
  <c r="F8991" i="28"/>
  <c r="C8992" i="28"/>
  <c r="D8992" i="28"/>
  <c r="E8992" i="28"/>
  <c r="F8992" i="28"/>
  <c r="C8993" i="28"/>
  <c r="D8993" i="28"/>
  <c r="E8993" i="28"/>
  <c r="F8993" i="28"/>
  <c r="G8993" i="28" s="1"/>
  <c r="C8994" i="28"/>
  <c r="D8994" i="28"/>
  <c r="E8994" i="28"/>
  <c r="F8994" i="28"/>
  <c r="C8995" i="28"/>
  <c r="D8995" i="28"/>
  <c r="E8995" i="28"/>
  <c r="F8995" i="28"/>
  <c r="C8996" i="28"/>
  <c r="D8996" i="28"/>
  <c r="E8996" i="28"/>
  <c r="F8996" i="28"/>
  <c r="C8997" i="28"/>
  <c r="D8997" i="28"/>
  <c r="E8997" i="28"/>
  <c r="F8997" i="28"/>
  <c r="C8998" i="28"/>
  <c r="D8998" i="28"/>
  <c r="E8998" i="28"/>
  <c r="F8998" i="28"/>
  <c r="C8999" i="28"/>
  <c r="D8999" i="28"/>
  <c r="E8999" i="28"/>
  <c r="F8999" i="28"/>
  <c r="C9000" i="28"/>
  <c r="D9000" i="28"/>
  <c r="E9000" i="28"/>
  <c r="F9000" i="28"/>
  <c r="C9001" i="28"/>
  <c r="D9001" i="28"/>
  <c r="E9001" i="28"/>
  <c r="F9001" i="28"/>
  <c r="C9002" i="28"/>
  <c r="D9002" i="28"/>
  <c r="E9002" i="28"/>
  <c r="F9002" i="28"/>
  <c r="C9003" i="28"/>
  <c r="D9003" i="28"/>
  <c r="E9003" i="28"/>
  <c r="F9003" i="28"/>
  <c r="C9004" i="28"/>
  <c r="D9004" i="28"/>
  <c r="E9004" i="28"/>
  <c r="F9004" i="28"/>
  <c r="C9005" i="28"/>
  <c r="D9005" i="28"/>
  <c r="E9005" i="28"/>
  <c r="F9005" i="28"/>
  <c r="C9006" i="28"/>
  <c r="D9006" i="28"/>
  <c r="E9006" i="28"/>
  <c r="F9006" i="28"/>
  <c r="C9007" i="28"/>
  <c r="D9007" i="28"/>
  <c r="E9007" i="28"/>
  <c r="F9007" i="28"/>
  <c r="C9008" i="28"/>
  <c r="D9008" i="28"/>
  <c r="E9008" i="28"/>
  <c r="F9008" i="28"/>
  <c r="C9009" i="28"/>
  <c r="D9009" i="28"/>
  <c r="E9009" i="28"/>
  <c r="F9009" i="28"/>
  <c r="G9009" i="28" s="1"/>
  <c r="C9010" i="28"/>
  <c r="D9010" i="28"/>
  <c r="E9010" i="28"/>
  <c r="F9010" i="28"/>
  <c r="C9011" i="28"/>
  <c r="D9011" i="28"/>
  <c r="E9011" i="28"/>
  <c r="F9011" i="28"/>
  <c r="G9011" i="28" s="1"/>
  <c r="C9012" i="28"/>
  <c r="D9012" i="28"/>
  <c r="E9012" i="28"/>
  <c r="F9012" i="28"/>
  <c r="C9013" i="28"/>
  <c r="D9013" i="28"/>
  <c r="E9013" i="28"/>
  <c r="F9013" i="28"/>
  <c r="C9014" i="28"/>
  <c r="D9014" i="28"/>
  <c r="E9014" i="28"/>
  <c r="F9014" i="28"/>
  <c r="C9015" i="28"/>
  <c r="D9015" i="28"/>
  <c r="E9015" i="28"/>
  <c r="F9015" i="28"/>
  <c r="C9016" i="28"/>
  <c r="D9016" i="28"/>
  <c r="E9016" i="28"/>
  <c r="F9016" i="28"/>
  <c r="G9016" i="28" s="1"/>
  <c r="C9017" i="28"/>
  <c r="D9017" i="28"/>
  <c r="E9017" i="28"/>
  <c r="F9017" i="28"/>
  <c r="C9018" i="28"/>
  <c r="D9018" i="28"/>
  <c r="E9018" i="28"/>
  <c r="F9018" i="28"/>
  <c r="C9019" i="28"/>
  <c r="D9019" i="28"/>
  <c r="E9019" i="28"/>
  <c r="F9019" i="28"/>
  <c r="C9020" i="28"/>
  <c r="D9020" i="28"/>
  <c r="E9020" i="28"/>
  <c r="F9020" i="28"/>
  <c r="C9021" i="28"/>
  <c r="D9021" i="28"/>
  <c r="E9021" i="28"/>
  <c r="F9021" i="28"/>
  <c r="C9022" i="28"/>
  <c r="D9022" i="28"/>
  <c r="E9022" i="28"/>
  <c r="F9022" i="28"/>
  <c r="C9023" i="28"/>
  <c r="D9023" i="28"/>
  <c r="E9023" i="28"/>
  <c r="F9023" i="28"/>
  <c r="C9024" i="28"/>
  <c r="D9024" i="28"/>
  <c r="E9024" i="28"/>
  <c r="F9024" i="28"/>
  <c r="C9025" i="28"/>
  <c r="D9025" i="28"/>
  <c r="E9025" i="28"/>
  <c r="F9025" i="28"/>
  <c r="G9025" i="28"/>
  <c r="C9026" i="28"/>
  <c r="D9026" i="28"/>
  <c r="E9026" i="28"/>
  <c r="F9026" i="28"/>
  <c r="C9027" i="28"/>
  <c r="D9027" i="28"/>
  <c r="E9027" i="28"/>
  <c r="F9027" i="28"/>
  <c r="G9027" i="28" s="1"/>
  <c r="C9028" i="28"/>
  <c r="D9028" i="28"/>
  <c r="E9028" i="28"/>
  <c r="F9028" i="28"/>
  <c r="C9029" i="28"/>
  <c r="D9029" i="28"/>
  <c r="E9029" i="28"/>
  <c r="F9029" i="28"/>
  <c r="C9030" i="28"/>
  <c r="D9030" i="28"/>
  <c r="E9030" i="28"/>
  <c r="F9030" i="28"/>
  <c r="C9031" i="28"/>
  <c r="D9031" i="28"/>
  <c r="E9031" i="28"/>
  <c r="F9031" i="28"/>
  <c r="C9032" i="28"/>
  <c r="D9032" i="28"/>
  <c r="E9032" i="28"/>
  <c r="F9032" i="28"/>
  <c r="C9033" i="28"/>
  <c r="D9033" i="28"/>
  <c r="E9033" i="28"/>
  <c r="F9033" i="28"/>
  <c r="C9034" i="28"/>
  <c r="D9034" i="28"/>
  <c r="E9034" i="28"/>
  <c r="F9034" i="28"/>
  <c r="C9035" i="28"/>
  <c r="D9035" i="28"/>
  <c r="E9035" i="28"/>
  <c r="F9035" i="28"/>
  <c r="C9036" i="28"/>
  <c r="D9036" i="28"/>
  <c r="E9036" i="28"/>
  <c r="F9036" i="28"/>
  <c r="C9037" i="28"/>
  <c r="D9037" i="28"/>
  <c r="E9037" i="28"/>
  <c r="F9037" i="28"/>
  <c r="C9038" i="28"/>
  <c r="D9038" i="28"/>
  <c r="E9038" i="28"/>
  <c r="F9038" i="28"/>
  <c r="C9039" i="28"/>
  <c r="D9039" i="28"/>
  <c r="E9039" i="28"/>
  <c r="F9039" i="28"/>
  <c r="C9040" i="28"/>
  <c r="D9040" i="28"/>
  <c r="E9040" i="28"/>
  <c r="F9040" i="28"/>
  <c r="C9041" i="28"/>
  <c r="D9041" i="28"/>
  <c r="E9041" i="28"/>
  <c r="F9041" i="28"/>
  <c r="C9042" i="28"/>
  <c r="D9042" i="28"/>
  <c r="E9042" i="28"/>
  <c r="F9042" i="28"/>
  <c r="C9043" i="28"/>
  <c r="D9043" i="28"/>
  <c r="E9043" i="28"/>
  <c r="F9043" i="28"/>
  <c r="G9043" i="28" s="1"/>
  <c r="C9044" i="28"/>
  <c r="D9044" i="28"/>
  <c r="E9044" i="28"/>
  <c r="F9044" i="28"/>
  <c r="C9045" i="28"/>
  <c r="D9045" i="28"/>
  <c r="E9045" i="28"/>
  <c r="F9045" i="28"/>
  <c r="C9046" i="28"/>
  <c r="D9046" i="28"/>
  <c r="E9046" i="28"/>
  <c r="F9046" i="28"/>
  <c r="C9047" i="28"/>
  <c r="D9047" i="28"/>
  <c r="E9047" i="28"/>
  <c r="F9047" i="28"/>
  <c r="C9048" i="28"/>
  <c r="D9048" i="28"/>
  <c r="E9048" i="28"/>
  <c r="F9048" i="28"/>
  <c r="C9049" i="28"/>
  <c r="D9049" i="28"/>
  <c r="E9049" i="28"/>
  <c r="F9049" i="28"/>
  <c r="C9050" i="28"/>
  <c r="D9050" i="28"/>
  <c r="E9050" i="28"/>
  <c r="F9050" i="28"/>
  <c r="C9051" i="28"/>
  <c r="D9051" i="28"/>
  <c r="E9051" i="28"/>
  <c r="F9051" i="28"/>
  <c r="C9052" i="28"/>
  <c r="D9052" i="28"/>
  <c r="E9052" i="28"/>
  <c r="F9052" i="28"/>
  <c r="C9053" i="28"/>
  <c r="D9053" i="28"/>
  <c r="E9053" i="28"/>
  <c r="F9053" i="28"/>
  <c r="C9054" i="28"/>
  <c r="D9054" i="28"/>
  <c r="E9054" i="28"/>
  <c r="F9054" i="28"/>
  <c r="C9055" i="28"/>
  <c r="D9055" i="28"/>
  <c r="E9055" i="28"/>
  <c r="F9055" i="28"/>
  <c r="C9056" i="28"/>
  <c r="D9056" i="28"/>
  <c r="E9056" i="28"/>
  <c r="F9056" i="28"/>
  <c r="C9057" i="28"/>
  <c r="D9057" i="28"/>
  <c r="E9057" i="28"/>
  <c r="F9057" i="28"/>
  <c r="C9058" i="28"/>
  <c r="D9058" i="28"/>
  <c r="E9058" i="28"/>
  <c r="F9058" i="28"/>
  <c r="C9059" i="28"/>
  <c r="D9059" i="28"/>
  <c r="E9059" i="28"/>
  <c r="F9059" i="28"/>
  <c r="C9060" i="28"/>
  <c r="D9060" i="28"/>
  <c r="E9060" i="28"/>
  <c r="F9060" i="28"/>
  <c r="C9061" i="28"/>
  <c r="D9061" i="28"/>
  <c r="E9061" i="28"/>
  <c r="F9061" i="28"/>
  <c r="G9061" i="28" s="1"/>
  <c r="C9062" i="28"/>
  <c r="D9062" i="28"/>
  <c r="E9062" i="28"/>
  <c r="F9062" i="28"/>
  <c r="G9062" i="28" s="1"/>
  <c r="C9063" i="28"/>
  <c r="D9063" i="28"/>
  <c r="E9063" i="28"/>
  <c r="F9063" i="28"/>
  <c r="C9064" i="28"/>
  <c r="D9064" i="28"/>
  <c r="E9064" i="28"/>
  <c r="F9064" i="28"/>
  <c r="C9065" i="28"/>
  <c r="D9065" i="28"/>
  <c r="E9065" i="28"/>
  <c r="F9065" i="28"/>
  <c r="C9066" i="28"/>
  <c r="D9066" i="28"/>
  <c r="E9066" i="28"/>
  <c r="F9066" i="28"/>
  <c r="C9067" i="28"/>
  <c r="D9067" i="28"/>
  <c r="E9067" i="28"/>
  <c r="F9067" i="28"/>
  <c r="C9068" i="28"/>
  <c r="D9068" i="28"/>
  <c r="E9068" i="28"/>
  <c r="F9068" i="28"/>
  <c r="C9069" i="28"/>
  <c r="D9069" i="28"/>
  <c r="E9069" i="28"/>
  <c r="F9069" i="28"/>
  <c r="C9070" i="28"/>
  <c r="D9070" i="28"/>
  <c r="E9070" i="28"/>
  <c r="F9070" i="28"/>
  <c r="C9071" i="28"/>
  <c r="D9071" i="28"/>
  <c r="E9071" i="28"/>
  <c r="F9071" i="28"/>
  <c r="C9072" i="28"/>
  <c r="D9072" i="28"/>
  <c r="E9072" i="28"/>
  <c r="F9072" i="28"/>
  <c r="C9073" i="28"/>
  <c r="D9073" i="28"/>
  <c r="E9073" i="28"/>
  <c r="F9073" i="28"/>
  <c r="G9073" i="28" s="1"/>
  <c r="C9074" i="28"/>
  <c r="D9074" i="28"/>
  <c r="E9074" i="28"/>
  <c r="F9074" i="28"/>
  <c r="C9075" i="28"/>
  <c r="D9075" i="28"/>
  <c r="E9075" i="28"/>
  <c r="F9075" i="28"/>
  <c r="C9076" i="28"/>
  <c r="D9076" i="28"/>
  <c r="E9076" i="28"/>
  <c r="F9076" i="28"/>
  <c r="C9077" i="28"/>
  <c r="D9077" i="28"/>
  <c r="E9077" i="28"/>
  <c r="F9077" i="28"/>
  <c r="C9078" i="28"/>
  <c r="D9078" i="28"/>
  <c r="E9078" i="28"/>
  <c r="F9078" i="28"/>
  <c r="C9079" i="28"/>
  <c r="D9079" i="28"/>
  <c r="E9079" i="28"/>
  <c r="F9079" i="28"/>
  <c r="C9080" i="28"/>
  <c r="D9080" i="28"/>
  <c r="E9080" i="28"/>
  <c r="F9080" i="28"/>
  <c r="C9081" i="28"/>
  <c r="D9081" i="28"/>
  <c r="E9081" i="28"/>
  <c r="F9081" i="28"/>
  <c r="C9082" i="28"/>
  <c r="D9082" i="28"/>
  <c r="E9082" i="28"/>
  <c r="F9082" i="28"/>
  <c r="C9083" i="28"/>
  <c r="D9083" i="28"/>
  <c r="E9083" i="28"/>
  <c r="F9083" i="28"/>
  <c r="C9084" i="28"/>
  <c r="D9084" i="28"/>
  <c r="E9084" i="28"/>
  <c r="F9084" i="28"/>
  <c r="C9085" i="28"/>
  <c r="D9085" i="28"/>
  <c r="E9085" i="28"/>
  <c r="F9085" i="28"/>
  <c r="C9086" i="28"/>
  <c r="D9086" i="28"/>
  <c r="E9086" i="28"/>
  <c r="F9086" i="28"/>
  <c r="C9087" i="28"/>
  <c r="D9087" i="28"/>
  <c r="E9087" i="28"/>
  <c r="F9087" i="28"/>
  <c r="G9087" i="28" s="1"/>
  <c r="C9088" i="28"/>
  <c r="D9088" i="28"/>
  <c r="E9088" i="28"/>
  <c r="F9088" i="28"/>
  <c r="C9089" i="28"/>
  <c r="D9089" i="28"/>
  <c r="E9089" i="28"/>
  <c r="F9089" i="28"/>
  <c r="G9089" i="28" s="1"/>
  <c r="C9090" i="28"/>
  <c r="D9090" i="28"/>
  <c r="E9090" i="28"/>
  <c r="F9090" i="28"/>
  <c r="C9091" i="28"/>
  <c r="D9091" i="28"/>
  <c r="E9091" i="28"/>
  <c r="F9091" i="28"/>
  <c r="G9091" i="28" s="1"/>
  <c r="C9092" i="28"/>
  <c r="D9092" i="28"/>
  <c r="E9092" i="28"/>
  <c r="F9092" i="28"/>
  <c r="C9093" i="28"/>
  <c r="D9093" i="28"/>
  <c r="E9093" i="28"/>
  <c r="F9093" i="28"/>
  <c r="C9094" i="28"/>
  <c r="D9094" i="28"/>
  <c r="E9094" i="28"/>
  <c r="F9094" i="28"/>
  <c r="C9095" i="28"/>
  <c r="D9095" i="28"/>
  <c r="E9095" i="28"/>
  <c r="F9095" i="28"/>
  <c r="C9096" i="28"/>
  <c r="D9096" i="28"/>
  <c r="E9096" i="28"/>
  <c r="F9096" i="28"/>
  <c r="C9097" i="28"/>
  <c r="D9097" i="28"/>
  <c r="E9097" i="28"/>
  <c r="F9097" i="28"/>
  <c r="C9098" i="28"/>
  <c r="D9098" i="28"/>
  <c r="E9098" i="28"/>
  <c r="F9098" i="28"/>
  <c r="C9099" i="28"/>
  <c r="D9099" i="28"/>
  <c r="E9099" i="28"/>
  <c r="F9099" i="28"/>
  <c r="C9100" i="28"/>
  <c r="D9100" i="28"/>
  <c r="E9100" i="28"/>
  <c r="F9100" i="28"/>
  <c r="C9101" i="28"/>
  <c r="D9101" i="28"/>
  <c r="E9101" i="28"/>
  <c r="F9101" i="28"/>
  <c r="C9102" i="28"/>
  <c r="D9102" i="28"/>
  <c r="E9102" i="28"/>
  <c r="F9102" i="28"/>
  <c r="C9103" i="28"/>
  <c r="D9103" i="28"/>
  <c r="E9103" i="28"/>
  <c r="F9103" i="28"/>
  <c r="C9104" i="28"/>
  <c r="D9104" i="28"/>
  <c r="E9104" i="28"/>
  <c r="F9104" i="28"/>
  <c r="G9104" i="28" s="1"/>
  <c r="C9105" i="28"/>
  <c r="D9105" i="28"/>
  <c r="E9105" i="28"/>
  <c r="F9105" i="28"/>
  <c r="G9105" i="28" s="1"/>
  <c r="C9106" i="28"/>
  <c r="D9106" i="28"/>
  <c r="E9106" i="28"/>
  <c r="F9106" i="28"/>
  <c r="C9107" i="28"/>
  <c r="D9107" i="28"/>
  <c r="E9107" i="28"/>
  <c r="F9107" i="28"/>
  <c r="C9108" i="28"/>
  <c r="D9108" i="28"/>
  <c r="E9108" i="28"/>
  <c r="F9108" i="28"/>
  <c r="C9109" i="28"/>
  <c r="D9109" i="28"/>
  <c r="E9109" i="28"/>
  <c r="F9109" i="28"/>
  <c r="C9110" i="28"/>
  <c r="D9110" i="28"/>
  <c r="E9110" i="28"/>
  <c r="F9110" i="28"/>
  <c r="C9111" i="28"/>
  <c r="D9111" i="28"/>
  <c r="E9111" i="28"/>
  <c r="F9111" i="28"/>
  <c r="C9112" i="28"/>
  <c r="D9112" i="28"/>
  <c r="E9112" i="28"/>
  <c r="F9112" i="28"/>
  <c r="C9113" i="28"/>
  <c r="D9113" i="28"/>
  <c r="E9113" i="28"/>
  <c r="F9113" i="28"/>
  <c r="C9114" i="28"/>
  <c r="D9114" i="28"/>
  <c r="E9114" i="28"/>
  <c r="F9114" i="28"/>
  <c r="C9115" i="28"/>
  <c r="D9115" i="28"/>
  <c r="E9115" i="28"/>
  <c r="F9115" i="28"/>
  <c r="C9116" i="28"/>
  <c r="D9116" i="28"/>
  <c r="E9116" i="28"/>
  <c r="F9116" i="28"/>
  <c r="C9117" i="28"/>
  <c r="D9117" i="28"/>
  <c r="E9117" i="28"/>
  <c r="F9117" i="28"/>
  <c r="C9118" i="28"/>
  <c r="D9118" i="28"/>
  <c r="E9118" i="28"/>
  <c r="F9118" i="28"/>
  <c r="C9119" i="28"/>
  <c r="D9119" i="28"/>
  <c r="E9119" i="28"/>
  <c r="F9119" i="28"/>
  <c r="C9120" i="28"/>
  <c r="D9120" i="28"/>
  <c r="E9120" i="28"/>
  <c r="F9120" i="28"/>
  <c r="C9121" i="28"/>
  <c r="D9121" i="28"/>
  <c r="E9121" i="28"/>
  <c r="F9121" i="28"/>
  <c r="C9122" i="28"/>
  <c r="D9122" i="28"/>
  <c r="E9122" i="28"/>
  <c r="F9122" i="28"/>
  <c r="C9123" i="28"/>
  <c r="D9123" i="28"/>
  <c r="E9123" i="28"/>
  <c r="F9123" i="28"/>
  <c r="C9124" i="28"/>
  <c r="D9124" i="28"/>
  <c r="E9124" i="28"/>
  <c r="F9124" i="28"/>
  <c r="C9125" i="28"/>
  <c r="D9125" i="28"/>
  <c r="E9125" i="28"/>
  <c r="F9125" i="28"/>
  <c r="C9126" i="28"/>
  <c r="D9126" i="28"/>
  <c r="E9126" i="28"/>
  <c r="F9126" i="28"/>
  <c r="C9127" i="28"/>
  <c r="D9127" i="28"/>
  <c r="E9127" i="28"/>
  <c r="F9127" i="28"/>
  <c r="C9128" i="28"/>
  <c r="D9128" i="28"/>
  <c r="E9128" i="28"/>
  <c r="F9128" i="28"/>
  <c r="C9129" i="28"/>
  <c r="D9129" i="28"/>
  <c r="E9129" i="28"/>
  <c r="F9129" i="28"/>
  <c r="C9130" i="28"/>
  <c r="D9130" i="28"/>
  <c r="E9130" i="28"/>
  <c r="F9130" i="28"/>
  <c r="C9131" i="28"/>
  <c r="D9131" i="28"/>
  <c r="E9131" i="28"/>
  <c r="F9131" i="28"/>
  <c r="C9132" i="28"/>
  <c r="D9132" i="28"/>
  <c r="E9132" i="28"/>
  <c r="F9132" i="28"/>
  <c r="C9133" i="28"/>
  <c r="D9133" i="28"/>
  <c r="E9133" i="28"/>
  <c r="F9133" i="28"/>
  <c r="C9134" i="28"/>
  <c r="D9134" i="28"/>
  <c r="E9134" i="28"/>
  <c r="F9134" i="28"/>
  <c r="C9135" i="28"/>
  <c r="D9135" i="28"/>
  <c r="E9135" i="28"/>
  <c r="F9135" i="28"/>
  <c r="C9136" i="28"/>
  <c r="D9136" i="28"/>
  <c r="E9136" i="28"/>
  <c r="F9136" i="28"/>
  <c r="C9137" i="28"/>
  <c r="D9137" i="28"/>
  <c r="E9137" i="28"/>
  <c r="F9137" i="28"/>
  <c r="C9138" i="28"/>
  <c r="D9138" i="28"/>
  <c r="E9138" i="28"/>
  <c r="F9138" i="28"/>
  <c r="C9139" i="28"/>
  <c r="D9139" i="28"/>
  <c r="E9139" i="28"/>
  <c r="F9139" i="28"/>
  <c r="C9140" i="28"/>
  <c r="D9140" i="28"/>
  <c r="E9140" i="28"/>
  <c r="F9140" i="28"/>
  <c r="C9141" i="28"/>
  <c r="D9141" i="28"/>
  <c r="E9141" i="28"/>
  <c r="F9141" i="28"/>
  <c r="G9141" i="28" s="1"/>
  <c r="C9142" i="28"/>
  <c r="D9142" i="28"/>
  <c r="E9142" i="28"/>
  <c r="F9142" i="28"/>
  <c r="C9143" i="28"/>
  <c r="D9143" i="28"/>
  <c r="E9143" i="28"/>
  <c r="F9143" i="28"/>
  <c r="C9144" i="28"/>
  <c r="D9144" i="28"/>
  <c r="E9144" i="28"/>
  <c r="F9144" i="28"/>
  <c r="C9145" i="28"/>
  <c r="D9145" i="28"/>
  <c r="E9145" i="28"/>
  <c r="F9145" i="28"/>
  <c r="C9146" i="28"/>
  <c r="D9146" i="28"/>
  <c r="E9146" i="28"/>
  <c r="F9146" i="28"/>
  <c r="C9147" i="28"/>
  <c r="D9147" i="28"/>
  <c r="E9147" i="28"/>
  <c r="F9147" i="28"/>
  <c r="C9148" i="28"/>
  <c r="D9148" i="28"/>
  <c r="E9148" i="28"/>
  <c r="F9148" i="28"/>
  <c r="C9149" i="28"/>
  <c r="D9149" i="28"/>
  <c r="E9149" i="28"/>
  <c r="F9149" i="28"/>
  <c r="C9150" i="28"/>
  <c r="D9150" i="28"/>
  <c r="E9150" i="28"/>
  <c r="F9150" i="28"/>
  <c r="C9151" i="28"/>
  <c r="D9151" i="28"/>
  <c r="E9151" i="28"/>
  <c r="F9151" i="28"/>
  <c r="C9152" i="28"/>
  <c r="D9152" i="28"/>
  <c r="E9152" i="28"/>
  <c r="F9152" i="28"/>
  <c r="C9153" i="28"/>
  <c r="D9153" i="28"/>
  <c r="E9153" i="28"/>
  <c r="F9153" i="28"/>
  <c r="C9154" i="28"/>
  <c r="D9154" i="28"/>
  <c r="E9154" i="28"/>
  <c r="F9154" i="28"/>
  <c r="C9155" i="28"/>
  <c r="D9155" i="28"/>
  <c r="E9155" i="28"/>
  <c r="F9155" i="28"/>
  <c r="C9156" i="28"/>
  <c r="D9156" i="28"/>
  <c r="E9156" i="28"/>
  <c r="F9156" i="28"/>
  <c r="C9157" i="28"/>
  <c r="D9157" i="28"/>
  <c r="E9157" i="28"/>
  <c r="F9157" i="28"/>
  <c r="C9158" i="28"/>
  <c r="D9158" i="28"/>
  <c r="E9158" i="28"/>
  <c r="F9158" i="28"/>
  <c r="C9159" i="28"/>
  <c r="D9159" i="28"/>
  <c r="E9159" i="28"/>
  <c r="F9159" i="28"/>
  <c r="C9160" i="28"/>
  <c r="D9160" i="28"/>
  <c r="E9160" i="28"/>
  <c r="F9160" i="28"/>
  <c r="C9161" i="28"/>
  <c r="D9161" i="28"/>
  <c r="E9161" i="28"/>
  <c r="F9161" i="28"/>
  <c r="C9162" i="28"/>
  <c r="D9162" i="28"/>
  <c r="E9162" i="28"/>
  <c r="F9162" i="28"/>
  <c r="C9163" i="28"/>
  <c r="D9163" i="28"/>
  <c r="E9163" i="28"/>
  <c r="F9163" i="28"/>
  <c r="C9164" i="28"/>
  <c r="D9164" i="28"/>
  <c r="E9164" i="28"/>
  <c r="F9164" i="28"/>
  <c r="C9165" i="28"/>
  <c r="D9165" i="28"/>
  <c r="E9165" i="28"/>
  <c r="F9165" i="28"/>
  <c r="C9166" i="28"/>
  <c r="D9166" i="28"/>
  <c r="E9166" i="28"/>
  <c r="F9166" i="28"/>
  <c r="C9167" i="28"/>
  <c r="D9167" i="28"/>
  <c r="E9167" i="28"/>
  <c r="F9167" i="28"/>
  <c r="C9168" i="28"/>
  <c r="D9168" i="28"/>
  <c r="E9168" i="28"/>
  <c r="F9168" i="28"/>
  <c r="C9169" i="28"/>
  <c r="D9169" i="28"/>
  <c r="E9169" i="28"/>
  <c r="F9169" i="28"/>
  <c r="C9170" i="28"/>
  <c r="D9170" i="28"/>
  <c r="E9170" i="28"/>
  <c r="F9170" i="28"/>
  <c r="C9171" i="28"/>
  <c r="D9171" i="28"/>
  <c r="E9171" i="28"/>
  <c r="F9171" i="28"/>
  <c r="C9172" i="28"/>
  <c r="D9172" i="28"/>
  <c r="E9172" i="28"/>
  <c r="F9172" i="28"/>
  <c r="C9173" i="28"/>
  <c r="D9173" i="28"/>
  <c r="E9173" i="28"/>
  <c r="F9173" i="28"/>
  <c r="C9174" i="28"/>
  <c r="D9174" i="28"/>
  <c r="E9174" i="28"/>
  <c r="F9174" i="28"/>
  <c r="C9175" i="28"/>
  <c r="D9175" i="28"/>
  <c r="E9175" i="28"/>
  <c r="F9175" i="28"/>
  <c r="C9176" i="28"/>
  <c r="D9176" i="28"/>
  <c r="E9176" i="28"/>
  <c r="F9176" i="28"/>
  <c r="C9177" i="28"/>
  <c r="D9177" i="28"/>
  <c r="E9177" i="28"/>
  <c r="F9177" i="28"/>
  <c r="C9178" i="28"/>
  <c r="D9178" i="28"/>
  <c r="E9178" i="28"/>
  <c r="F9178" i="28"/>
  <c r="C9179" i="28"/>
  <c r="D9179" i="28"/>
  <c r="E9179" i="28"/>
  <c r="F9179" i="28"/>
  <c r="C9180" i="28"/>
  <c r="D9180" i="28"/>
  <c r="E9180" i="28"/>
  <c r="F9180" i="28"/>
  <c r="C9181" i="28"/>
  <c r="D9181" i="28"/>
  <c r="E9181" i="28"/>
  <c r="F9181" i="28"/>
  <c r="C9182" i="28"/>
  <c r="D9182" i="28"/>
  <c r="E9182" i="28"/>
  <c r="F9182" i="28"/>
  <c r="C9183" i="28"/>
  <c r="D9183" i="28"/>
  <c r="E9183" i="28"/>
  <c r="F9183" i="28"/>
  <c r="C9184" i="28"/>
  <c r="D9184" i="28"/>
  <c r="E9184" i="28"/>
  <c r="F9184" i="28"/>
  <c r="G9184" i="28" s="1"/>
  <c r="C9185" i="28"/>
  <c r="D9185" i="28"/>
  <c r="E9185" i="28"/>
  <c r="F9185" i="28"/>
  <c r="C9186" i="28"/>
  <c r="D9186" i="28"/>
  <c r="E9186" i="28"/>
  <c r="F9186" i="28"/>
  <c r="C9187" i="28"/>
  <c r="D9187" i="28"/>
  <c r="E9187" i="28"/>
  <c r="F9187" i="28"/>
  <c r="C9188" i="28"/>
  <c r="D9188" i="28"/>
  <c r="E9188" i="28"/>
  <c r="F9188" i="28"/>
  <c r="C9189" i="28"/>
  <c r="D9189" i="28"/>
  <c r="E9189" i="28"/>
  <c r="F9189" i="28"/>
  <c r="C9190" i="28"/>
  <c r="D9190" i="28"/>
  <c r="E9190" i="28"/>
  <c r="F9190" i="28"/>
  <c r="C9191" i="28"/>
  <c r="D9191" i="28"/>
  <c r="E9191" i="28"/>
  <c r="F9191" i="28"/>
  <c r="C9192" i="28"/>
  <c r="D9192" i="28"/>
  <c r="E9192" i="28"/>
  <c r="F9192" i="28"/>
  <c r="C9193" i="28"/>
  <c r="D9193" i="28"/>
  <c r="E9193" i="28"/>
  <c r="F9193" i="28"/>
  <c r="C9194" i="28"/>
  <c r="D9194" i="28"/>
  <c r="E9194" i="28"/>
  <c r="F9194" i="28"/>
  <c r="G9194" i="28" s="1"/>
  <c r="C9195" i="28"/>
  <c r="D9195" i="28"/>
  <c r="E9195" i="28"/>
  <c r="F9195" i="28"/>
  <c r="C9196" i="28"/>
  <c r="D9196" i="28"/>
  <c r="E9196" i="28"/>
  <c r="F9196" i="28"/>
  <c r="C9197" i="28"/>
  <c r="D9197" i="28"/>
  <c r="E9197" i="28"/>
  <c r="F9197" i="28"/>
  <c r="C9198" i="28"/>
  <c r="D9198" i="28"/>
  <c r="E9198" i="28"/>
  <c r="F9198" i="28"/>
  <c r="C9199" i="28"/>
  <c r="D9199" i="28"/>
  <c r="E9199" i="28"/>
  <c r="F9199" i="28"/>
  <c r="C9200" i="28"/>
  <c r="D9200" i="28"/>
  <c r="E9200" i="28"/>
  <c r="F9200" i="28"/>
  <c r="C9201" i="28"/>
  <c r="D9201" i="28"/>
  <c r="E9201" i="28"/>
  <c r="F9201" i="28"/>
  <c r="C9202" i="28"/>
  <c r="D9202" i="28"/>
  <c r="E9202" i="28"/>
  <c r="F9202" i="28"/>
  <c r="C9203" i="28"/>
  <c r="D9203" i="28"/>
  <c r="E9203" i="28"/>
  <c r="F9203" i="28"/>
  <c r="C9204" i="28"/>
  <c r="D9204" i="28"/>
  <c r="E9204" i="28"/>
  <c r="F9204" i="28"/>
  <c r="C9205" i="28"/>
  <c r="D9205" i="28"/>
  <c r="E9205" i="28"/>
  <c r="F9205" i="28"/>
  <c r="C9206" i="28"/>
  <c r="D9206" i="28"/>
  <c r="E9206" i="28"/>
  <c r="F9206" i="28"/>
  <c r="G9206" i="28" s="1"/>
  <c r="C9207" i="28"/>
  <c r="D9207" i="28"/>
  <c r="E9207" i="28"/>
  <c r="F9207" i="28"/>
  <c r="C9208" i="28"/>
  <c r="D9208" i="28"/>
  <c r="E9208" i="28"/>
  <c r="F9208" i="28"/>
  <c r="C9209" i="28"/>
  <c r="D9209" i="28"/>
  <c r="E9209" i="28"/>
  <c r="F9209" i="28"/>
  <c r="C9210" i="28"/>
  <c r="D9210" i="28"/>
  <c r="E9210" i="28"/>
  <c r="F9210" i="28"/>
  <c r="C9211" i="28"/>
  <c r="D9211" i="28"/>
  <c r="E9211" i="28"/>
  <c r="F9211" i="28"/>
  <c r="C9212" i="28"/>
  <c r="D9212" i="28"/>
  <c r="E9212" i="28"/>
  <c r="F9212" i="28"/>
  <c r="C9213" i="28"/>
  <c r="D9213" i="28"/>
  <c r="E9213" i="28"/>
  <c r="F9213" i="28"/>
  <c r="C9214" i="28"/>
  <c r="D9214" i="28"/>
  <c r="E9214" i="28"/>
  <c r="F9214" i="28"/>
  <c r="C9215" i="28"/>
  <c r="D9215" i="28"/>
  <c r="E9215" i="28"/>
  <c r="F9215" i="28"/>
  <c r="C9216" i="28"/>
  <c r="D9216" i="28"/>
  <c r="E9216" i="28"/>
  <c r="F9216" i="28"/>
  <c r="C9217" i="28"/>
  <c r="D9217" i="28"/>
  <c r="E9217" i="28"/>
  <c r="F9217" i="28"/>
  <c r="C9218" i="28"/>
  <c r="D9218" i="28"/>
  <c r="E9218" i="28"/>
  <c r="F9218" i="28"/>
  <c r="C9219" i="28"/>
  <c r="D9219" i="28"/>
  <c r="E9219" i="28"/>
  <c r="F9219" i="28"/>
  <c r="C9220" i="28"/>
  <c r="D9220" i="28"/>
  <c r="E9220" i="28"/>
  <c r="F9220" i="28"/>
  <c r="C9221" i="28"/>
  <c r="D9221" i="28"/>
  <c r="E9221" i="28"/>
  <c r="F9221" i="28"/>
  <c r="C9222" i="28"/>
  <c r="D9222" i="28"/>
  <c r="E9222" i="28"/>
  <c r="F9222" i="28"/>
  <c r="C9223" i="28"/>
  <c r="D9223" i="28"/>
  <c r="E9223" i="28"/>
  <c r="F9223" i="28"/>
  <c r="C9224" i="28"/>
  <c r="D9224" i="28"/>
  <c r="E9224" i="28"/>
  <c r="F9224" i="28"/>
  <c r="C9225" i="28"/>
  <c r="D9225" i="28"/>
  <c r="E9225" i="28"/>
  <c r="F9225" i="28"/>
  <c r="C9226" i="28"/>
  <c r="D9226" i="28"/>
  <c r="E9226" i="28"/>
  <c r="F9226" i="28"/>
  <c r="C9227" i="28"/>
  <c r="D9227" i="28"/>
  <c r="E9227" i="28"/>
  <c r="F9227" i="28"/>
  <c r="C9228" i="28"/>
  <c r="D9228" i="28"/>
  <c r="E9228" i="28"/>
  <c r="F9228" i="28"/>
  <c r="C9229" i="28"/>
  <c r="D9229" i="28"/>
  <c r="E9229" i="28"/>
  <c r="F9229" i="28"/>
  <c r="C9230" i="28"/>
  <c r="D9230" i="28"/>
  <c r="E9230" i="28"/>
  <c r="F9230" i="28"/>
  <c r="C9231" i="28"/>
  <c r="D9231" i="28"/>
  <c r="E9231" i="28"/>
  <c r="F9231" i="28"/>
  <c r="C9232" i="28"/>
  <c r="D9232" i="28"/>
  <c r="E9232" i="28"/>
  <c r="F9232" i="28"/>
  <c r="C9233" i="28"/>
  <c r="D9233" i="28"/>
  <c r="E9233" i="28"/>
  <c r="F9233" i="28"/>
  <c r="C9234" i="28"/>
  <c r="D9234" i="28"/>
  <c r="E9234" i="28"/>
  <c r="F9234" i="28"/>
  <c r="C9235" i="28"/>
  <c r="D9235" i="28"/>
  <c r="E9235" i="28"/>
  <c r="F9235" i="28"/>
  <c r="C9236" i="28"/>
  <c r="D9236" i="28"/>
  <c r="E9236" i="28"/>
  <c r="F9236" i="28"/>
  <c r="C9237" i="28"/>
  <c r="D9237" i="28"/>
  <c r="E9237" i="28"/>
  <c r="F9237" i="28"/>
  <c r="C9238" i="28"/>
  <c r="D9238" i="28"/>
  <c r="E9238" i="28"/>
  <c r="F9238" i="28"/>
  <c r="C9239" i="28"/>
  <c r="D9239" i="28"/>
  <c r="E9239" i="28"/>
  <c r="F9239" i="28"/>
  <c r="C9240" i="28"/>
  <c r="D9240" i="28"/>
  <c r="E9240" i="28"/>
  <c r="F9240" i="28"/>
  <c r="C9241" i="28"/>
  <c r="D9241" i="28"/>
  <c r="E9241" i="28"/>
  <c r="F9241" i="28"/>
  <c r="C9242" i="28"/>
  <c r="D9242" i="28"/>
  <c r="E9242" i="28"/>
  <c r="F9242" i="28"/>
  <c r="C9243" i="28"/>
  <c r="D9243" i="28"/>
  <c r="E9243" i="28"/>
  <c r="F9243" i="28"/>
  <c r="C9244" i="28"/>
  <c r="D9244" i="28"/>
  <c r="E9244" i="28"/>
  <c r="F9244" i="28"/>
  <c r="C9245" i="28"/>
  <c r="D9245" i="28"/>
  <c r="E9245" i="28"/>
  <c r="F9245" i="28"/>
  <c r="C9246" i="28"/>
  <c r="D9246" i="28"/>
  <c r="E9246" i="28"/>
  <c r="F9246" i="28"/>
  <c r="C9247" i="28"/>
  <c r="D9247" i="28"/>
  <c r="E9247" i="28"/>
  <c r="F9247" i="28"/>
  <c r="C9248" i="28"/>
  <c r="D9248" i="28"/>
  <c r="E9248" i="28"/>
  <c r="F9248" i="28"/>
  <c r="C9249" i="28"/>
  <c r="D9249" i="28"/>
  <c r="E9249" i="28"/>
  <c r="F9249" i="28"/>
  <c r="C9250" i="28"/>
  <c r="D9250" i="28"/>
  <c r="E9250" i="28"/>
  <c r="F9250" i="28"/>
  <c r="C9251" i="28"/>
  <c r="D9251" i="28"/>
  <c r="E9251" i="28"/>
  <c r="F9251" i="28"/>
  <c r="C9252" i="28"/>
  <c r="D9252" i="28"/>
  <c r="E9252" i="28"/>
  <c r="F9252" i="28"/>
  <c r="C9253" i="28"/>
  <c r="D9253" i="28"/>
  <c r="E9253" i="28"/>
  <c r="F9253" i="28"/>
  <c r="C9254" i="28"/>
  <c r="D9254" i="28"/>
  <c r="E9254" i="28"/>
  <c r="F9254" i="28"/>
  <c r="C9255" i="28"/>
  <c r="D9255" i="28"/>
  <c r="E9255" i="28"/>
  <c r="F9255" i="28"/>
  <c r="C9256" i="28"/>
  <c r="D9256" i="28"/>
  <c r="E9256" i="28"/>
  <c r="F9256" i="28"/>
  <c r="C9257" i="28"/>
  <c r="D9257" i="28"/>
  <c r="E9257" i="28"/>
  <c r="F9257" i="28"/>
  <c r="C9258" i="28"/>
  <c r="D9258" i="28"/>
  <c r="E9258" i="28"/>
  <c r="F9258" i="28"/>
  <c r="C9259" i="28"/>
  <c r="D9259" i="28"/>
  <c r="E9259" i="28"/>
  <c r="F9259" i="28"/>
  <c r="C9260" i="28"/>
  <c r="D9260" i="28"/>
  <c r="E9260" i="28"/>
  <c r="F9260" i="28"/>
  <c r="C9261" i="28"/>
  <c r="D9261" i="28"/>
  <c r="E9261" i="28"/>
  <c r="F9261" i="28"/>
  <c r="C9262" i="28"/>
  <c r="D9262" i="28"/>
  <c r="E9262" i="28"/>
  <c r="F9262" i="28"/>
  <c r="C9263" i="28"/>
  <c r="D9263" i="28"/>
  <c r="E9263" i="28"/>
  <c r="F9263" i="28"/>
  <c r="C9264" i="28"/>
  <c r="D9264" i="28"/>
  <c r="E9264" i="28"/>
  <c r="F9264" i="28"/>
  <c r="C9265" i="28"/>
  <c r="D9265" i="28"/>
  <c r="E9265" i="28"/>
  <c r="F9265" i="28"/>
  <c r="C9266" i="28"/>
  <c r="D9266" i="28"/>
  <c r="E9266" i="28"/>
  <c r="F9266" i="28"/>
  <c r="C9267" i="28"/>
  <c r="D9267" i="28"/>
  <c r="E9267" i="28"/>
  <c r="F9267" i="28"/>
  <c r="C9268" i="28"/>
  <c r="D9268" i="28"/>
  <c r="E9268" i="28"/>
  <c r="F9268" i="28"/>
  <c r="C9269" i="28"/>
  <c r="D9269" i="28"/>
  <c r="E9269" i="28"/>
  <c r="F9269" i="28"/>
  <c r="C9270" i="28"/>
  <c r="D9270" i="28"/>
  <c r="E9270" i="28"/>
  <c r="F9270" i="28"/>
  <c r="C9271" i="28"/>
  <c r="D9271" i="28"/>
  <c r="E9271" i="28"/>
  <c r="F9271" i="28"/>
  <c r="C9272" i="28"/>
  <c r="D9272" i="28"/>
  <c r="E9272" i="28"/>
  <c r="F9272" i="28"/>
  <c r="C9273" i="28"/>
  <c r="D9273" i="28"/>
  <c r="E9273" i="28"/>
  <c r="F9273" i="28"/>
  <c r="C9274" i="28"/>
  <c r="D9274" i="28"/>
  <c r="E9274" i="28"/>
  <c r="F9274" i="28"/>
  <c r="C9275" i="28"/>
  <c r="D9275" i="28"/>
  <c r="E9275" i="28"/>
  <c r="F9275" i="28"/>
  <c r="C9276" i="28"/>
  <c r="D9276" i="28"/>
  <c r="E9276" i="28"/>
  <c r="F9276" i="28"/>
  <c r="C9277" i="28"/>
  <c r="D9277" i="28"/>
  <c r="E9277" i="28"/>
  <c r="F9277" i="28"/>
  <c r="C9278" i="28"/>
  <c r="D9278" i="28"/>
  <c r="E9278" i="28"/>
  <c r="F9278" i="28"/>
  <c r="C9279" i="28"/>
  <c r="D9279" i="28"/>
  <c r="E9279" i="28"/>
  <c r="F9279" i="28"/>
  <c r="C9280" i="28"/>
  <c r="D9280" i="28"/>
  <c r="E9280" i="28"/>
  <c r="F9280" i="28"/>
  <c r="C9281" i="28"/>
  <c r="D9281" i="28"/>
  <c r="E9281" i="28"/>
  <c r="F9281" i="28"/>
  <c r="C9282" i="28"/>
  <c r="D9282" i="28"/>
  <c r="E9282" i="28"/>
  <c r="F9282" i="28"/>
  <c r="C9283" i="28"/>
  <c r="D9283" i="28"/>
  <c r="E9283" i="28"/>
  <c r="F9283" i="28"/>
  <c r="C9284" i="28"/>
  <c r="D9284" i="28"/>
  <c r="E9284" i="28"/>
  <c r="F9284" i="28"/>
  <c r="C9285" i="28"/>
  <c r="D9285" i="28"/>
  <c r="E9285" i="28"/>
  <c r="F9285" i="28"/>
  <c r="C9286" i="28"/>
  <c r="D9286" i="28"/>
  <c r="E9286" i="28"/>
  <c r="F9286" i="28"/>
  <c r="C9287" i="28"/>
  <c r="D9287" i="28"/>
  <c r="E9287" i="28"/>
  <c r="F9287" i="28"/>
  <c r="C9288" i="28"/>
  <c r="D9288" i="28"/>
  <c r="E9288" i="28"/>
  <c r="F9288" i="28"/>
  <c r="C9289" i="28"/>
  <c r="D9289" i="28"/>
  <c r="E9289" i="28"/>
  <c r="F9289" i="28"/>
  <c r="C9290" i="28"/>
  <c r="D9290" i="28"/>
  <c r="E9290" i="28"/>
  <c r="F9290" i="28"/>
  <c r="C9291" i="28"/>
  <c r="D9291" i="28"/>
  <c r="E9291" i="28"/>
  <c r="F9291" i="28"/>
  <c r="C9292" i="28"/>
  <c r="D9292" i="28"/>
  <c r="E9292" i="28"/>
  <c r="F9292" i="28"/>
  <c r="C9293" i="28"/>
  <c r="D9293" i="28"/>
  <c r="E9293" i="28"/>
  <c r="F9293" i="28"/>
  <c r="C9294" i="28"/>
  <c r="D9294" i="28"/>
  <c r="E9294" i="28"/>
  <c r="F9294" i="28"/>
  <c r="C9295" i="28"/>
  <c r="D9295" i="28"/>
  <c r="E9295" i="28"/>
  <c r="F9295" i="28"/>
  <c r="C9296" i="28"/>
  <c r="D9296" i="28"/>
  <c r="E9296" i="28"/>
  <c r="F9296" i="28"/>
  <c r="C9297" i="28"/>
  <c r="D9297" i="28"/>
  <c r="E9297" i="28"/>
  <c r="F9297" i="28"/>
  <c r="C9298" i="28"/>
  <c r="D9298" i="28"/>
  <c r="E9298" i="28"/>
  <c r="F9298" i="28"/>
  <c r="C9299" i="28"/>
  <c r="D9299" i="28"/>
  <c r="E9299" i="28"/>
  <c r="F9299" i="28"/>
  <c r="C9300" i="28"/>
  <c r="D9300" i="28"/>
  <c r="E9300" i="28"/>
  <c r="F9300" i="28"/>
  <c r="C9301" i="28"/>
  <c r="D9301" i="28"/>
  <c r="E9301" i="28"/>
  <c r="F9301" i="28"/>
  <c r="C9302" i="28"/>
  <c r="D9302" i="28"/>
  <c r="E9302" i="28"/>
  <c r="F9302" i="28"/>
  <c r="C9303" i="28"/>
  <c r="D9303" i="28"/>
  <c r="E9303" i="28"/>
  <c r="F9303" i="28"/>
  <c r="C9304" i="28"/>
  <c r="D9304" i="28"/>
  <c r="E9304" i="28"/>
  <c r="F9304" i="28"/>
  <c r="C9305" i="28"/>
  <c r="D9305" i="28"/>
  <c r="E9305" i="28"/>
  <c r="F9305" i="28"/>
  <c r="C9306" i="28"/>
  <c r="D9306" i="28"/>
  <c r="E9306" i="28"/>
  <c r="F9306" i="28"/>
  <c r="C9307" i="28"/>
  <c r="D9307" i="28"/>
  <c r="E9307" i="28"/>
  <c r="F9307" i="28"/>
  <c r="C9308" i="28"/>
  <c r="D9308" i="28"/>
  <c r="E9308" i="28"/>
  <c r="F9308" i="28"/>
  <c r="C9309" i="28"/>
  <c r="D9309" i="28"/>
  <c r="E9309" i="28"/>
  <c r="F9309" i="28"/>
  <c r="C9310" i="28"/>
  <c r="D9310" i="28"/>
  <c r="E9310" i="28"/>
  <c r="F9310" i="28"/>
  <c r="C9311" i="28"/>
  <c r="D9311" i="28"/>
  <c r="E9311" i="28"/>
  <c r="F9311" i="28"/>
  <c r="C9312" i="28"/>
  <c r="D9312" i="28"/>
  <c r="E9312" i="28"/>
  <c r="F9312" i="28"/>
  <c r="C9313" i="28"/>
  <c r="D9313" i="28"/>
  <c r="E9313" i="28"/>
  <c r="F9313" i="28"/>
  <c r="C9314" i="28"/>
  <c r="D9314" i="28"/>
  <c r="E9314" i="28"/>
  <c r="F9314" i="28"/>
  <c r="C9315" i="28"/>
  <c r="D9315" i="28"/>
  <c r="E9315" i="28"/>
  <c r="F9315" i="28"/>
  <c r="C9316" i="28"/>
  <c r="D9316" i="28"/>
  <c r="E9316" i="28"/>
  <c r="F9316" i="28"/>
  <c r="C9317" i="28"/>
  <c r="D9317" i="28"/>
  <c r="E9317" i="28"/>
  <c r="F9317" i="28"/>
  <c r="C9318" i="28"/>
  <c r="D9318" i="28"/>
  <c r="E9318" i="28"/>
  <c r="F9318" i="28"/>
  <c r="C9319" i="28"/>
  <c r="D9319" i="28"/>
  <c r="E9319" i="28"/>
  <c r="F9319" i="28"/>
  <c r="C9320" i="28"/>
  <c r="D9320" i="28"/>
  <c r="E9320" i="28"/>
  <c r="F9320" i="28"/>
  <c r="C9321" i="28"/>
  <c r="D9321" i="28"/>
  <c r="E9321" i="28"/>
  <c r="F9321" i="28"/>
  <c r="C9322" i="28"/>
  <c r="D9322" i="28"/>
  <c r="E9322" i="28"/>
  <c r="F9322" i="28"/>
  <c r="C9323" i="28"/>
  <c r="D9323" i="28"/>
  <c r="E9323" i="28"/>
  <c r="F9323" i="28"/>
  <c r="C9324" i="28"/>
  <c r="D9324" i="28"/>
  <c r="E9324" i="28"/>
  <c r="F9324" i="28"/>
  <c r="C9325" i="28"/>
  <c r="D9325" i="28"/>
  <c r="E9325" i="28"/>
  <c r="F9325" i="28"/>
  <c r="C9326" i="28"/>
  <c r="D9326" i="28"/>
  <c r="E9326" i="28"/>
  <c r="F9326" i="28"/>
  <c r="C9327" i="28"/>
  <c r="D9327" i="28"/>
  <c r="E9327" i="28"/>
  <c r="F9327" i="28"/>
  <c r="C9328" i="28"/>
  <c r="D9328" i="28"/>
  <c r="E9328" i="28"/>
  <c r="F9328" i="28"/>
  <c r="C9329" i="28"/>
  <c r="D9329" i="28"/>
  <c r="E9329" i="28"/>
  <c r="F9329" i="28"/>
  <c r="C9330" i="28"/>
  <c r="D9330" i="28"/>
  <c r="E9330" i="28"/>
  <c r="F9330" i="28"/>
  <c r="C9331" i="28"/>
  <c r="D9331" i="28"/>
  <c r="E9331" i="28"/>
  <c r="F9331" i="28"/>
  <c r="C9332" i="28"/>
  <c r="D9332" i="28"/>
  <c r="E9332" i="28"/>
  <c r="F9332" i="28"/>
  <c r="C9333" i="28"/>
  <c r="D9333" i="28"/>
  <c r="E9333" i="28"/>
  <c r="F9333" i="28"/>
  <c r="C9334" i="28"/>
  <c r="D9334" i="28"/>
  <c r="E9334" i="28"/>
  <c r="F9334" i="28"/>
  <c r="C9335" i="28"/>
  <c r="D9335" i="28"/>
  <c r="E9335" i="28"/>
  <c r="F9335" i="28"/>
  <c r="C9336" i="28"/>
  <c r="D9336" i="28"/>
  <c r="E9336" i="28"/>
  <c r="F9336" i="28"/>
  <c r="C9337" i="28"/>
  <c r="D9337" i="28"/>
  <c r="E9337" i="28"/>
  <c r="F9337" i="28"/>
  <c r="C9338" i="28"/>
  <c r="D9338" i="28"/>
  <c r="E9338" i="28"/>
  <c r="F9338" i="28"/>
  <c r="C9339" i="28"/>
  <c r="D9339" i="28"/>
  <c r="E9339" i="28"/>
  <c r="F9339" i="28"/>
  <c r="G9339" i="28" s="1"/>
  <c r="C9340" i="28"/>
  <c r="D9340" i="28"/>
  <c r="E9340" i="28"/>
  <c r="F9340" i="28"/>
  <c r="C9341" i="28"/>
  <c r="D9341" i="28"/>
  <c r="E9341" i="28"/>
  <c r="F9341" i="28"/>
  <c r="C9342" i="28"/>
  <c r="D9342" i="28"/>
  <c r="E9342" i="28"/>
  <c r="F9342" i="28"/>
  <c r="C9343" i="28"/>
  <c r="D9343" i="28"/>
  <c r="E9343" i="28"/>
  <c r="F9343" i="28"/>
  <c r="C9344" i="28"/>
  <c r="D9344" i="28"/>
  <c r="E9344" i="28"/>
  <c r="F9344" i="28"/>
  <c r="C9345" i="28"/>
  <c r="D9345" i="28"/>
  <c r="E9345" i="28"/>
  <c r="F9345" i="28"/>
  <c r="C9346" i="28"/>
  <c r="D9346" i="28"/>
  <c r="E9346" i="28"/>
  <c r="F9346" i="28"/>
  <c r="C9347" i="28"/>
  <c r="D9347" i="28"/>
  <c r="E9347" i="28"/>
  <c r="F9347" i="28"/>
  <c r="C9348" i="28"/>
  <c r="D9348" i="28"/>
  <c r="E9348" i="28"/>
  <c r="F9348" i="28"/>
  <c r="C9349" i="28"/>
  <c r="D9349" i="28"/>
  <c r="E9349" i="28"/>
  <c r="F9349" i="28"/>
  <c r="C9350" i="28"/>
  <c r="D9350" i="28"/>
  <c r="E9350" i="28"/>
  <c r="F9350" i="28"/>
  <c r="C9351" i="28"/>
  <c r="D9351" i="28"/>
  <c r="E9351" i="28"/>
  <c r="F9351" i="28"/>
  <c r="C9352" i="28"/>
  <c r="D9352" i="28"/>
  <c r="E9352" i="28"/>
  <c r="F9352" i="28"/>
  <c r="C9353" i="28"/>
  <c r="D9353" i="28"/>
  <c r="E9353" i="28"/>
  <c r="F9353" i="28"/>
  <c r="C9354" i="28"/>
  <c r="D9354" i="28"/>
  <c r="E9354" i="28"/>
  <c r="F9354" i="28"/>
  <c r="C9355" i="28"/>
  <c r="D9355" i="28"/>
  <c r="E9355" i="28"/>
  <c r="F9355" i="28"/>
  <c r="G9355" i="28" s="1"/>
  <c r="C9356" i="28"/>
  <c r="D9356" i="28"/>
  <c r="E9356" i="28"/>
  <c r="F9356" i="28"/>
  <c r="C9357" i="28"/>
  <c r="D9357" i="28"/>
  <c r="E9357" i="28"/>
  <c r="F9357" i="28"/>
  <c r="C9358" i="28"/>
  <c r="D9358" i="28"/>
  <c r="E9358" i="28"/>
  <c r="F9358" i="28"/>
  <c r="C9359" i="28"/>
  <c r="D9359" i="28"/>
  <c r="E9359" i="28"/>
  <c r="F9359" i="28"/>
  <c r="C9360" i="28"/>
  <c r="D9360" i="28"/>
  <c r="E9360" i="28"/>
  <c r="F9360" i="28"/>
  <c r="C9361" i="28"/>
  <c r="D9361" i="28"/>
  <c r="E9361" i="28"/>
  <c r="F9361" i="28"/>
  <c r="C9362" i="28"/>
  <c r="D9362" i="28"/>
  <c r="E9362" i="28"/>
  <c r="F9362" i="28"/>
  <c r="C9363" i="28"/>
  <c r="D9363" i="28"/>
  <c r="E9363" i="28"/>
  <c r="F9363" i="28"/>
  <c r="C9364" i="28"/>
  <c r="D9364" i="28"/>
  <c r="E9364" i="28"/>
  <c r="F9364" i="28"/>
  <c r="C9365" i="28"/>
  <c r="D9365" i="28"/>
  <c r="E9365" i="28"/>
  <c r="F9365" i="28"/>
  <c r="C9366" i="28"/>
  <c r="D9366" i="28"/>
  <c r="E9366" i="28"/>
  <c r="F9366" i="28"/>
  <c r="C9367" i="28"/>
  <c r="D9367" i="28"/>
  <c r="E9367" i="28"/>
  <c r="F9367" i="28"/>
  <c r="C9368" i="28"/>
  <c r="D9368" i="28"/>
  <c r="E9368" i="28"/>
  <c r="F9368" i="28"/>
  <c r="C9369" i="28"/>
  <c r="D9369" i="28"/>
  <c r="E9369" i="28"/>
  <c r="F9369" i="28"/>
  <c r="C9370" i="28"/>
  <c r="D9370" i="28"/>
  <c r="E9370" i="28"/>
  <c r="F9370" i="28"/>
  <c r="G9370" i="28" s="1"/>
  <c r="C9371" i="28"/>
  <c r="D9371" i="28"/>
  <c r="E9371" i="28"/>
  <c r="F9371" i="28"/>
  <c r="C9372" i="28"/>
  <c r="D9372" i="28"/>
  <c r="E9372" i="28"/>
  <c r="F9372" i="28"/>
  <c r="C9373" i="28"/>
  <c r="D9373" i="28"/>
  <c r="E9373" i="28"/>
  <c r="F9373" i="28"/>
  <c r="C9374" i="28"/>
  <c r="D9374" i="28"/>
  <c r="E9374" i="28"/>
  <c r="F9374" i="28"/>
  <c r="C9375" i="28"/>
  <c r="D9375" i="28"/>
  <c r="E9375" i="28"/>
  <c r="F9375" i="28"/>
  <c r="C9376" i="28"/>
  <c r="D9376" i="28"/>
  <c r="E9376" i="28"/>
  <c r="F9376" i="28"/>
  <c r="C9377" i="28"/>
  <c r="D9377" i="28"/>
  <c r="E9377" i="28"/>
  <c r="F9377" i="28"/>
  <c r="C9378" i="28"/>
  <c r="D9378" i="28"/>
  <c r="E9378" i="28"/>
  <c r="F9378" i="28"/>
  <c r="C9379" i="28"/>
  <c r="D9379" i="28"/>
  <c r="E9379" i="28"/>
  <c r="F9379" i="28"/>
  <c r="C9380" i="28"/>
  <c r="D9380" i="28"/>
  <c r="E9380" i="28"/>
  <c r="F9380" i="28"/>
  <c r="C9381" i="28"/>
  <c r="D9381" i="28"/>
  <c r="E9381" i="28"/>
  <c r="F9381" i="28"/>
  <c r="C9382" i="28"/>
  <c r="D9382" i="28"/>
  <c r="E9382" i="28"/>
  <c r="F9382" i="28"/>
  <c r="C9383" i="28"/>
  <c r="D9383" i="28"/>
  <c r="E9383" i="28"/>
  <c r="F9383" i="28"/>
  <c r="C9384" i="28"/>
  <c r="D9384" i="28"/>
  <c r="E9384" i="28"/>
  <c r="F9384" i="28"/>
  <c r="C9385" i="28"/>
  <c r="D9385" i="28"/>
  <c r="E9385" i="28"/>
  <c r="F9385" i="28"/>
  <c r="C9386" i="28"/>
  <c r="D9386" i="28"/>
  <c r="E9386" i="28"/>
  <c r="F9386" i="28"/>
  <c r="C9387" i="28"/>
  <c r="D9387" i="28"/>
  <c r="E9387" i="28"/>
  <c r="F9387" i="28"/>
  <c r="G9387" i="28" s="1"/>
  <c r="C9388" i="28"/>
  <c r="D9388" i="28"/>
  <c r="E9388" i="28"/>
  <c r="F9388" i="28"/>
  <c r="C9389" i="28"/>
  <c r="D9389" i="28"/>
  <c r="E9389" i="28"/>
  <c r="F9389" i="28"/>
  <c r="C9390" i="28"/>
  <c r="D9390" i="28"/>
  <c r="E9390" i="28"/>
  <c r="F9390" i="28"/>
  <c r="C9391" i="28"/>
  <c r="D9391" i="28"/>
  <c r="E9391" i="28"/>
  <c r="F9391" i="28"/>
  <c r="C9392" i="28"/>
  <c r="D9392" i="28"/>
  <c r="E9392" i="28"/>
  <c r="F9392" i="28"/>
  <c r="G9392" i="28" s="1"/>
  <c r="C9393" i="28"/>
  <c r="D9393" i="28"/>
  <c r="E9393" i="28"/>
  <c r="F9393" i="28"/>
  <c r="C9394" i="28"/>
  <c r="D9394" i="28"/>
  <c r="E9394" i="28"/>
  <c r="F9394" i="28"/>
  <c r="C9395" i="28"/>
  <c r="D9395" i="28"/>
  <c r="E9395" i="28"/>
  <c r="F9395" i="28"/>
  <c r="C9396" i="28"/>
  <c r="D9396" i="28"/>
  <c r="E9396" i="28"/>
  <c r="F9396" i="28"/>
  <c r="C9397" i="28"/>
  <c r="D9397" i="28"/>
  <c r="E9397" i="28"/>
  <c r="F9397" i="28"/>
  <c r="C9398" i="28"/>
  <c r="D9398" i="28"/>
  <c r="E9398" i="28"/>
  <c r="F9398" i="28"/>
  <c r="C9399" i="28"/>
  <c r="D9399" i="28"/>
  <c r="E9399" i="28"/>
  <c r="F9399" i="28"/>
  <c r="G9399" i="28" s="1"/>
  <c r="C9400" i="28"/>
  <c r="D9400" i="28"/>
  <c r="E9400" i="28"/>
  <c r="F9400" i="28"/>
  <c r="C9401" i="28"/>
  <c r="D9401" i="28"/>
  <c r="E9401" i="28"/>
  <c r="F9401" i="28"/>
  <c r="C9402" i="28"/>
  <c r="D9402" i="28"/>
  <c r="E9402" i="28"/>
  <c r="F9402" i="28"/>
  <c r="C9403" i="28"/>
  <c r="D9403" i="28"/>
  <c r="E9403" i="28"/>
  <c r="F9403" i="28"/>
  <c r="C9404" i="28"/>
  <c r="D9404" i="28"/>
  <c r="E9404" i="28"/>
  <c r="F9404" i="28"/>
  <c r="C9405" i="28"/>
  <c r="D9405" i="28"/>
  <c r="E9405" i="28"/>
  <c r="F9405" i="28"/>
  <c r="C9406" i="28"/>
  <c r="D9406" i="28"/>
  <c r="E9406" i="28"/>
  <c r="F9406" i="28"/>
  <c r="C9407" i="28"/>
  <c r="D9407" i="28"/>
  <c r="E9407" i="28"/>
  <c r="F9407" i="28"/>
  <c r="C9408" i="28"/>
  <c r="D9408" i="28"/>
  <c r="E9408" i="28"/>
  <c r="F9408" i="28"/>
  <c r="C9409" i="28"/>
  <c r="D9409" i="28"/>
  <c r="E9409" i="28"/>
  <c r="F9409" i="28"/>
  <c r="C9410" i="28"/>
  <c r="D9410" i="28"/>
  <c r="E9410" i="28"/>
  <c r="F9410" i="28"/>
  <c r="C9411" i="28"/>
  <c r="D9411" i="28"/>
  <c r="E9411" i="28"/>
  <c r="F9411" i="28"/>
  <c r="C9412" i="28"/>
  <c r="D9412" i="28"/>
  <c r="E9412" i="28"/>
  <c r="F9412" i="28"/>
  <c r="C9413" i="28"/>
  <c r="D9413" i="28"/>
  <c r="E9413" i="28"/>
  <c r="F9413" i="28"/>
  <c r="C9414" i="28"/>
  <c r="D9414" i="28"/>
  <c r="E9414" i="28"/>
  <c r="F9414" i="28"/>
  <c r="C9415" i="28"/>
  <c r="D9415" i="28"/>
  <c r="E9415" i="28"/>
  <c r="F9415" i="28"/>
  <c r="C9416" i="28"/>
  <c r="D9416" i="28"/>
  <c r="E9416" i="28"/>
  <c r="F9416" i="28"/>
  <c r="C9417" i="28"/>
  <c r="D9417" i="28"/>
  <c r="E9417" i="28"/>
  <c r="F9417" i="28"/>
  <c r="C9418" i="28"/>
  <c r="D9418" i="28"/>
  <c r="E9418" i="28"/>
  <c r="F9418" i="28"/>
  <c r="C9419" i="28"/>
  <c r="D9419" i="28"/>
  <c r="E9419" i="28"/>
  <c r="F9419" i="28"/>
  <c r="C9420" i="28"/>
  <c r="D9420" i="28"/>
  <c r="E9420" i="28"/>
  <c r="F9420" i="28"/>
  <c r="C9421" i="28"/>
  <c r="D9421" i="28"/>
  <c r="E9421" i="28"/>
  <c r="F9421" i="28"/>
  <c r="C9422" i="28"/>
  <c r="D9422" i="28"/>
  <c r="E9422" i="28"/>
  <c r="F9422" i="28"/>
  <c r="C9423" i="28"/>
  <c r="D9423" i="28"/>
  <c r="E9423" i="28"/>
  <c r="F9423" i="28"/>
  <c r="C9424" i="28"/>
  <c r="D9424" i="28"/>
  <c r="E9424" i="28"/>
  <c r="F9424" i="28"/>
  <c r="G9424" i="28" s="1"/>
  <c r="C9425" i="28"/>
  <c r="D9425" i="28"/>
  <c r="E9425" i="28"/>
  <c r="F9425" i="28"/>
  <c r="C9426" i="28"/>
  <c r="D9426" i="28"/>
  <c r="E9426" i="28"/>
  <c r="F9426" i="28"/>
  <c r="C9427" i="28"/>
  <c r="D9427" i="28"/>
  <c r="E9427" i="28"/>
  <c r="F9427" i="28"/>
  <c r="C9428" i="28"/>
  <c r="D9428" i="28"/>
  <c r="E9428" i="28"/>
  <c r="F9428" i="28"/>
  <c r="G9428" i="28" s="1"/>
  <c r="C9429" i="28"/>
  <c r="D9429" i="28"/>
  <c r="E9429" i="28"/>
  <c r="F9429" i="28"/>
  <c r="C9430" i="28"/>
  <c r="D9430" i="28"/>
  <c r="E9430" i="28"/>
  <c r="F9430" i="28"/>
  <c r="C9431" i="28"/>
  <c r="D9431" i="28"/>
  <c r="E9431" i="28"/>
  <c r="F9431" i="28"/>
  <c r="C9432" i="28"/>
  <c r="D9432" i="28"/>
  <c r="E9432" i="28"/>
  <c r="F9432" i="28"/>
  <c r="C9433" i="28"/>
  <c r="D9433" i="28"/>
  <c r="E9433" i="28"/>
  <c r="F9433" i="28"/>
  <c r="C9434" i="28"/>
  <c r="D9434" i="28"/>
  <c r="E9434" i="28"/>
  <c r="F9434" i="28"/>
  <c r="C9435" i="28"/>
  <c r="D9435" i="28"/>
  <c r="E9435" i="28"/>
  <c r="F9435" i="28"/>
  <c r="C9436" i="28"/>
  <c r="D9436" i="28"/>
  <c r="E9436" i="28"/>
  <c r="F9436" i="28"/>
  <c r="C9437" i="28"/>
  <c r="D9437" i="28"/>
  <c r="E9437" i="28"/>
  <c r="F9437" i="28"/>
  <c r="C9438" i="28"/>
  <c r="D9438" i="28"/>
  <c r="E9438" i="28"/>
  <c r="F9438" i="28"/>
  <c r="C9439" i="28"/>
  <c r="D9439" i="28"/>
  <c r="E9439" i="28"/>
  <c r="F9439" i="28"/>
  <c r="C9440" i="28"/>
  <c r="D9440" i="28"/>
  <c r="E9440" i="28"/>
  <c r="F9440" i="28"/>
  <c r="C9441" i="28"/>
  <c r="D9441" i="28"/>
  <c r="E9441" i="28"/>
  <c r="F9441" i="28"/>
  <c r="C9442" i="28"/>
  <c r="D9442" i="28"/>
  <c r="E9442" i="28"/>
  <c r="F9442" i="28"/>
  <c r="C9443" i="28"/>
  <c r="D9443" i="28"/>
  <c r="E9443" i="28"/>
  <c r="F9443" i="28"/>
  <c r="G9443" i="28" s="1"/>
  <c r="C9444" i="28"/>
  <c r="D9444" i="28"/>
  <c r="E9444" i="28"/>
  <c r="F9444" i="28"/>
  <c r="C9445" i="28"/>
  <c r="D9445" i="28"/>
  <c r="E9445" i="28"/>
  <c r="F9445" i="28"/>
  <c r="C9446" i="28"/>
  <c r="D9446" i="28"/>
  <c r="E9446" i="28"/>
  <c r="F9446" i="28"/>
  <c r="C9447" i="28"/>
  <c r="D9447" i="28"/>
  <c r="E9447" i="28"/>
  <c r="F9447" i="28"/>
  <c r="C9448" i="28"/>
  <c r="D9448" i="28"/>
  <c r="E9448" i="28"/>
  <c r="F9448" i="28"/>
  <c r="C9449" i="28"/>
  <c r="D9449" i="28"/>
  <c r="E9449" i="28"/>
  <c r="F9449" i="28"/>
  <c r="C9450" i="28"/>
  <c r="D9450" i="28"/>
  <c r="E9450" i="28"/>
  <c r="F9450" i="28"/>
  <c r="C9451" i="28"/>
  <c r="D9451" i="28"/>
  <c r="E9451" i="28"/>
  <c r="F9451" i="28"/>
  <c r="C9452" i="28"/>
  <c r="D9452" i="28"/>
  <c r="E9452" i="28"/>
  <c r="F9452" i="28"/>
  <c r="C9453" i="28"/>
  <c r="D9453" i="28"/>
  <c r="E9453" i="28"/>
  <c r="F9453" i="28"/>
  <c r="C9454" i="28"/>
  <c r="D9454" i="28"/>
  <c r="E9454" i="28"/>
  <c r="F9454" i="28"/>
  <c r="C9455" i="28"/>
  <c r="D9455" i="28"/>
  <c r="E9455" i="28"/>
  <c r="F9455" i="28"/>
  <c r="C9456" i="28"/>
  <c r="D9456" i="28"/>
  <c r="E9456" i="28"/>
  <c r="F9456" i="28"/>
  <c r="C9457" i="28"/>
  <c r="D9457" i="28"/>
  <c r="E9457" i="28"/>
  <c r="F9457" i="28"/>
  <c r="C9458" i="28"/>
  <c r="D9458" i="28"/>
  <c r="E9458" i="28"/>
  <c r="F9458" i="28"/>
  <c r="C9459" i="28"/>
  <c r="D9459" i="28"/>
  <c r="E9459" i="28"/>
  <c r="F9459" i="28"/>
  <c r="C9460" i="28"/>
  <c r="D9460" i="28"/>
  <c r="E9460" i="28"/>
  <c r="F9460" i="28"/>
  <c r="C9461" i="28"/>
  <c r="D9461" i="28"/>
  <c r="E9461" i="28"/>
  <c r="F9461" i="28"/>
  <c r="C9462" i="28"/>
  <c r="D9462" i="28"/>
  <c r="E9462" i="28"/>
  <c r="F9462" i="28"/>
  <c r="C9463" i="28"/>
  <c r="D9463" i="28"/>
  <c r="E9463" i="28"/>
  <c r="F9463" i="28"/>
  <c r="C9464" i="28"/>
  <c r="D9464" i="28"/>
  <c r="E9464" i="28"/>
  <c r="F9464" i="28"/>
  <c r="G9464" i="28" s="1"/>
  <c r="C9465" i="28"/>
  <c r="D9465" i="28"/>
  <c r="E9465" i="28"/>
  <c r="F9465" i="28"/>
  <c r="C9466" i="28"/>
  <c r="D9466" i="28"/>
  <c r="E9466" i="28"/>
  <c r="F9466" i="28"/>
  <c r="C9467" i="28"/>
  <c r="D9467" i="28"/>
  <c r="E9467" i="28"/>
  <c r="F9467" i="28"/>
  <c r="C9468" i="28"/>
  <c r="D9468" i="28"/>
  <c r="E9468" i="28"/>
  <c r="F9468" i="28"/>
  <c r="C9469" i="28"/>
  <c r="D9469" i="28"/>
  <c r="E9469" i="28"/>
  <c r="F9469" i="28"/>
  <c r="C9470" i="28"/>
  <c r="D9470" i="28"/>
  <c r="E9470" i="28"/>
  <c r="F9470" i="28"/>
  <c r="C9471" i="28"/>
  <c r="D9471" i="28"/>
  <c r="E9471" i="28"/>
  <c r="F9471" i="28"/>
  <c r="C9472" i="28"/>
  <c r="D9472" i="28"/>
  <c r="E9472" i="28"/>
  <c r="F9472" i="28"/>
  <c r="C9473" i="28"/>
  <c r="D9473" i="28"/>
  <c r="E9473" i="28"/>
  <c r="F9473" i="28"/>
  <c r="G9473" i="28"/>
  <c r="C9474" i="28"/>
  <c r="D9474" i="28"/>
  <c r="E9474" i="28"/>
  <c r="F9474" i="28"/>
  <c r="C9475" i="28"/>
  <c r="D9475" i="28"/>
  <c r="E9475" i="28"/>
  <c r="F9475" i="28"/>
  <c r="C9476" i="28"/>
  <c r="D9476" i="28"/>
  <c r="E9476" i="28"/>
  <c r="F9476" i="28"/>
  <c r="C9477" i="28"/>
  <c r="D9477" i="28"/>
  <c r="E9477" i="28"/>
  <c r="F9477" i="28"/>
  <c r="C9478" i="28"/>
  <c r="D9478" i="28"/>
  <c r="E9478" i="28"/>
  <c r="F9478" i="28"/>
  <c r="C9479" i="28"/>
  <c r="D9479" i="28"/>
  <c r="E9479" i="28"/>
  <c r="F9479" i="28"/>
  <c r="C9480" i="28"/>
  <c r="D9480" i="28"/>
  <c r="E9480" i="28"/>
  <c r="F9480" i="28"/>
  <c r="C9481" i="28"/>
  <c r="D9481" i="28"/>
  <c r="E9481" i="28"/>
  <c r="F9481" i="28"/>
  <c r="C9482" i="28"/>
  <c r="D9482" i="28"/>
  <c r="E9482" i="28"/>
  <c r="F9482" i="28"/>
  <c r="C9483" i="28"/>
  <c r="D9483" i="28"/>
  <c r="E9483" i="28"/>
  <c r="F9483" i="28"/>
  <c r="G9483" i="28" s="1"/>
  <c r="C9484" i="28"/>
  <c r="D9484" i="28"/>
  <c r="E9484" i="28"/>
  <c r="F9484" i="28"/>
  <c r="C9485" i="28"/>
  <c r="D9485" i="28"/>
  <c r="E9485" i="28"/>
  <c r="F9485" i="28"/>
  <c r="C9486" i="28"/>
  <c r="D9486" i="28"/>
  <c r="E9486" i="28"/>
  <c r="F9486" i="28"/>
  <c r="C9487" i="28"/>
  <c r="D9487" i="28"/>
  <c r="E9487" i="28"/>
  <c r="F9487" i="28"/>
  <c r="C9488" i="28"/>
  <c r="D9488" i="28"/>
  <c r="E9488" i="28"/>
  <c r="F9488" i="28"/>
  <c r="C9489" i="28"/>
  <c r="D9489" i="28"/>
  <c r="E9489" i="28"/>
  <c r="F9489" i="28"/>
  <c r="C9490" i="28"/>
  <c r="D9490" i="28"/>
  <c r="E9490" i="28"/>
  <c r="F9490" i="28"/>
  <c r="C9491" i="28"/>
  <c r="D9491" i="28"/>
  <c r="E9491" i="28"/>
  <c r="F9491" i="28"/>
  <c r="C9492" i="28"/>
  <c r="D9492" i="28"/>
  <c r="E9492" i="28"/>
  <c r="F9492" i="28"/>
  <c r="C9493" i="28"/>
  <c r="D9493" i="28"/>
  <c r="E9493" i="28"/>
  <c r="F9493" i="28"/>
  <c r="C9494" i="28"/>
  <c r="D9494" i="28"/>
  <c r="E9494" i="28"/>
  <c r="F9494" i="28"/>
  <c r="C9495" i="28"/>
  <c r="D9495" i="28"/>
  <c r="E9495" i="28"/>
  <c r="F9495" i="28"/>
  <c r="C9496" i="28"/>
  <c r="D9496" i="28"/>
  <c r="E9496" i="28"/>
  <c r="F9496" i="28"/>
  <c r="C9497" i="28"/>
  <c r="D9497" i="28"/>
  <c r="E9497" i="28"/>
  <c r="F9497" i="28"/>
  <c r="C9498" i="28"/>
  <c r="D9498" i="28"/>
  <c r="E9498" i="28"/>
  <c r="F9498" i="28"/>
  <c r="C9499" i="28"/>
  <c r="D9499" i="28"/>
  <c r="E9499" i="28"/>
  <c r="F9499" i="28"/>
  <c r="C9500" i="28"/>
  <c r="D9500" i="28"/>
  <c r="E9500" i="28"/>
  <c r="F9500" i="28"/>
  <c r="C9501" i="28"/>
  <c r="D9501" i="28"/>
  <c r="E9501" i="28"/>
  <c r="F9501" i="28"/>
  <c r="C9502" i="28"/>
  <c r="D9502" i="28"/>
  <c r="E9502" i="28"/>
  <c r="F9502" i="28"/>
  <c r="C9503" i="28"/>
  <c r="D9503" i="28"/>
  <c r="E9503" i="28"/>
  <c r="F9503" i="28"/>
  <c r="C9504" i="28"/>
  <c r="D9504" i="28"/>
  <c r="E9504" i="28"/>
  <c r="F9504" i="28"/>
  <c r="C9505" i="28"/>
  <c r="D9505" i="28"/>
  <c r="E9505" i="28"/>
  <c r="F9505" i="28"/>
  <c r="C9506" i="28"/>
  <c r="D9506" i="28"/>
  <c r="E9506" i="28"/>
  <c r="F9506" i="28"/>
  <c r="C9507" i="28"/>
  <c r="D9507" i="28"/>
  <c r="E9507" i="28"/>
  <c r="F9507" i="28"/>
  <c r="C9508" i="28"/>
  <c r="D9508" i="28"/>
  <c r="E9508" i="28"/>
  <c r="F9508" i="28"/>
  <c r="C9509" i="28"/>
  <c r="D9509" i="28"/>
  <c r="E9509" i="28"/>
  <c r="F9509" i="28"/>
  <c r="C9510" i="28"/>
  <c r="D9510" i="28"/>
  <c r="E9510" i="28"/>
  <c r="F9510" i="28"/>
  <c r="C9511" i="28"/>
  <c r="D9511" i="28"/>
  <c r="E9511" i="28"/>
  <c r="F9511" i="28"/>
  <c r="C9512" i="28"/>
  <c r="D9512" i="28"/>
  <c r="E9512" i="28"/>
  <c r="F9512" i="28"/>
  <c r="C9513" i="28"/>
  <c r="D9513" i="28"/>
  <c r="E9513" i="28"/>
  <c r="F9513" i="28"/>
  <c r="C9514" i="28"/>
  <c r="D9514" i="28"/>
  <c r="E9514" i="28"/>
  <c r="F9514" i="28"/>
  <c r="C9515" i="28"/>
  <c r="D9515" i="28"/>
  <c r="E9515" i="28"/>
  <c r="F9515" i="28"/>
  <c r="C9516" i="28"/>
  <c r="D9516" i="28"/>
  <c r="E9516" i="28"/>
  <c r="F9516" i="28"/>
  <c r="C9517" i="28"/>
  <c r="D9517" i="28"/>
  <c r="E9517" i="28"/>
  <c r="F9517" i="28"/>
  <c r="C9518" i="28"/>
  <c r="D9518" i="28"/>
  <c r="E9518" i="28"/>
  <c r="F9518" i="28"/>
  <c r="C9519" i="28"/>
  <c r="D9519" i="28"/>
  <c r="E9519" i="28"/>
  <c r="F9519" i="28"/>
  <c r="C9520" i="28"/>
  <c r="D9520" i="28"/>
  <c r="E9520" i="28"/>
  <c r="F9520" i="28"/>
  <c r="C9521" i="28"/>
  <c r="D9521" i="28"/>
  <c r="E9521" i="28"/>
  <c r="F9521" i="28"/>
  <c r="C9522" i="28"/>
  <c r="D9522" i="28"/>
  <c r="E9522" i="28"/>
  <c r="F9522" i="28"/>
  <c r="G9522" i="28" s="1"/>
  <c r="C9523" i="28"/>
  <c r="D9523" i="28"/>
  <c r="E9523" i="28"/>
  <c r="F9523" i="28"/>
  <c r="C9524" i="28"/>
  <c r="D9524" i="28"/>
  <c r="E9524" i="28"/>
  <c r="F9524" i="28"/>
  <c r="C9525" i="28"/>
  <c r="D9525" i="28"/>
  <c r="E9525" i="28"/>
  <c r="F9525" i="28"/>
  <c r="C9526" i="28"/>
  <c r="D9526" i="28"/>
  <c r="E9526" i="28"/>
  <c r="F9526" i="28"/>
  <c r="C9527" i="28"/>
  <c r="D9527" i="28"/>
  <c r="E9527" i="28"/>
  <c r="F9527" i="28"/>
  <c r="C9528" i="28"/>
  <c r="D9528" i="28"/>
  <c r="E9528" i="28"/>
  <c r="F9528" i="28"/>
  <c r="C9529" i="28"/>
  <c r="D9529" i="28"/>
  <c r="E9529" i="28"/>
  <c r="F9529" i="28"/>
  <c r="C9530" i="28"/>
  <c r="D9530" i="28"/>
  <c r="E9530" i="28"/>
  <c r="F9530" i="28"/>
  <c r="C9531" i="28"/>
  <c r="D9531" i="28"/>
  <c r="E9531" i="28"/>
  <c r="F9531" i="28"/>
  <c r="C9532" i="28"/>
  <c r="D9532" i="28"/>
  <c r="E9532" i="28"/>
  <c r="F9532" i="28"/>
  <c r="C9533" i="28"/>
  <c r="D9533" i="28"/>
  <c r="E9533" i="28"/>
  <c r="F9533" i="28"/>
  <c r="C9534" i="28"/>
  <c r="D9534" i="28"/>
  <c r="E9534" i="28"/>
  <c r="F9534" i="28"/>
  <c r="C9535" i="28"/>
  <c r="D9535" i="28"/>
  <c r="E9535" i="28"/>
  <c r="F9535" i="28"/>
  <c r="C9536" i="28"/>
  <c r="D9536" i="28"/>
  <c r="E9536" i="28"/>
  <c r="F9536" i="28"/>
  <c r="C9537" i="28"/>
  <c r="D9537" i="28"/>
  <c r="E9537" i="28"/>
  <c r="F9537" i="28"/>
  <c r="C9538" i="28"/>
  <c r="D9538" i="28"/>
  <c r="E9538" i="28"/>
  <c r="F9538" i="28"/>
  <c r="C9539" i="28"/>
  <c r="D9539" i="28"/>
  <c r="E9539" i="28"/>
  <c r="F9539" i="28"/>
  <c r="C9540" i="28"/>
  <c r="D9540" i="28"/>
  <c r="E9540" i="28"/>
  <c r="F9540" i="28"/>
  <c r="C9541" i="28"/>
  <c r="D9541" i="28"/>
  <c r="E9541" i="28"/>
  <c r="F9541" i="28"/>
  <c r="C9542" i="28"/>
  <c r="D9542" i="28"/>
  <c r="E9542" i="28"/>
  <c r="F9542" i="28"/>
  <c r="C9543" i="28"/>
  <c r="D9543" i="28"/>
  <c r="E9543" i="28"/>
  <c r="F9543" i="28"/>
  <c r="G9543" i="28" s="1"/>
  <c r="C9544" i="28"/>
  <c r="D9544" i="28"/>
  <c r="E9544" i="28"/>
  <c r="F9544" i="28"/>
  <c r="C9545" i="28"/>
  <c r="D9545" i="28"/>
  <c r="E9545" i="28"/>
  <c r="F9545" i="28"/>
  <c r="C9546" i="28"/>
  <c r="D9546" i="28"/>
  <c r="E9546" i="28"/>
  <c r="F9546" i="28"/>
  <c r="C9547" i="28"/>
  <c r="D9547" i="28"/>
  <c r="E9547" i="28"/>
  <c r="F9547" i="28"/>
  <c r="C9548" i="28"/>
  <c r="D9548" i="28"/>
  <c r="E9548" i="28"/>
  <c r="F9548" i="28"/>
  <c r="C9549" i="28"/>
  <c r="D9549" i="28"/>
  <c r="E9549" i="28"/>
  <c r="F9549" i="28"/>
  <c r="C9550" i="28"/>
  <c r="D9550" i="28"/>
  <c r="E9550" i="28"/>
  <c r="F9550" i="28"/>
  <c r="C9551" i="28"/>
  <c r="D9551" i="28"/>
  <c r="E9551" i="28"/>
  <c r="F9551" i="28"/>
  <c r="C9552" i="28"/>
  <c r="D9552" i="28"/>
  <c r="E9552" i="28"/>
  <c r="F9552" i="28"/>
  <c r="C9553" i="28"/>
  <c r="D9553" i="28"/>
  <c r="E9553" i="28"/>
  <c r="F9553" i="28"/>
  <c r="C9554" i="28"/>
  <c r="D9554" i="28"/>
  <c r="E9554" i="28"/>
  <c r="F9554" i="28"/>
  <c r="C9555" i="28"/>
  <c r="D9555" i="28"/>
  <c r="E9555" i="28"/>
  <c r="F9555" i="28"/>
  <c r="C9556" i="28"/>
  <c r="D9556" i="28"/>
  <c r="E9556" i="28"/>
  <c r="F9556" i="28"/>
  <c r="C9557" i="28"/>
  <c r="D9557" i="28"/>
  <c r="E9557" i="28"/>
  <c r="F9557" i="28"/>
  <c r="C9558" i="28"/>
  <c r="D9558" i="28"/>
  <c r="E9558" i="28"/>
  <c r="F9558" i="28"/>
  <c r="C9559" i="28"/>
  <c r="D9559" i="28"/>
  <c r="E9559" i="28"/>
  <c r="F9559" i="28"/>
  <c r="C9560" i="28"/>
  <c r="D9560" i="28"/>
  <c r="E9560" i="28"/>
  <c r="F9560" i="28"/>
  <c r="C9561" i="28"/>
  <c r="D9561" i="28"/>
  <c r="E9561" i="28"/>
  <c r="F9561" i="28"/>
  <c r="C9562" i="28"/>
  <c r="D9562" i="28"/>
  <c r="E9562" i="28"/>
  <c r="F9562" i="28"/>
  <c r="C9563" i="28"/>
  <c r="D9563" i="28"/>
  <c r="E9563" i="28"/>
  <c r="F9563" i="28"/>
  <c r="C9564" i="28"/>
  <c r="D9564" i="28"/>
  <c r="E9564" i="28"/>
  <c r="F9564" i="28"/>
  <c r="C9565" i="28"/>
  <c r="D9565" i="28"/>
  <c r="E9565" i="28"/>
  <c r="F9565" i="28"/>
  <c r="C9566" i="28"/>
  <c r="D9566" i="28"/>
  <c r="E9566" i="28"/>
  <c r="F9566" i="28"/>
  <c r="G9566" i="28" s="1"/>
  <c r="C9567" i="28"/>
  <c r="D9567" i="28"/>
  <c r="E9567" i="28"/>
  <c r="F9567" i="28"/>
  <c r="C9568" i="28"/>
  <c r="D9568" i="28"/>
  <c r="E9568" i="28"/>
  <c r="F9568" i="28"/>
  <c r="C9569" i="28"/>
  <c r="D9569" i="28"/>
  <c r="E9569" i="28"/>
  <c r="F9569" i="28"/>
  <c r="C9570" i="28"/>
  <c r="D9570" i="28"/>
  <c r="E9570" i="28"/>
  <c r="F9570" i="28"/>
  <c r="C9571" i="28"/>
  <c r="D9571" i="28"/>
  <c r="E9571" i="28"/>
  <c r="F9571" i="28"/>
  <c r="C9572" i="28"/>
  <c r="D9572" i="28"/>
  <c r="E9572" i="28"/>
  <c r="F9572" i="28"/>
  <c r="C9573" i="28"/>
  <c r="D9573" i="28"/>
  <c r="E9573" i="28"/>
  <c r="F9573" i="28"/>
  <c r="C9574" i="28"/>
  <c r="D9574" i="28"/>
  <c r="E9574" i="28"/>
  <c r="F9574" i="28"/>
  <c r="C9575" i="28"/>
  <c r="D9575" i="28"/>
  <c r="E9575" i="28"/>
  <c r="F9575" i="28"/>
  <c r="C9576" i="28"/>
  <c r="D9576" i="28"/>
  <c r="E9576" i="28"/>
  <c r="F9576" i="28"/>
  <c r="C9577" i="28"/>
  <c r="D9577" i="28"/>
  <c r="E9577" i="28"/>
  <c r="F9577" i="28"/>
  <c r="C9578" i="28"/>
  <c r="D9578" i="28"/>
  <c r="E9578" i="28"/>
  <c r="F9578" i="28"/>
  <c r="G9578" i="28" s="1"/>
  <c r="C9579" i="28"/>
  <c r="D9579" i="28"/>
  <c r="E9579" i="28"/>
  <c r="F9579" i="28"/>
  <c r="C9580" i="28"/>
  <c r="D9580" i="28"/>
  <c r="E9580" i="28"/>
  <c r="F9580" i="28"/>
  <c r="C9581" i="28"/>
  <c r="D9581" i="28"/>
  <c r="E9581" i="28"/>
  <c r="F9581" i="28"/>
  <c r="C9582" i="28"/>
  <c r="D9582" i="28"/>
  <c r="E9582" i="28"/>
  <c r="F9582" i="28"/>
  <c r="C9583" i="28"/>
  <c r="D9583" i="28"/>
  <c r="E9583" i="28"/>
  <c r="F9583" i="28"/>
  <c r="C9584" i="28"/>
  <c r="D9584" i="28"/>
  <c r="E9584" i="28"/>
  <c r="F9584" i="28"/>
  <c r="C9585" i="28"/>
  <c r="D9585" i="28"/>
  <c r="E9585" i="28"/>
  <c r="F9585" i="28"/>
  <c r="C9586" i="28"/>
  <c r="D9586" i="28"/>
  <c r="E9586" i="28"/>
  <c r="F9586" i="28"/>
  <c r="C9587" i="28"/>
  <c r="D9587" i="28"/>
  <c r="E9587" i="28"/>
  <c r="F9587" i="28"/>
  <c r="C9588" i="28"/>
  <c r="D9588" i="28"/>
  <c r="E9588" i="28"/>
  <c r="F9588" i="28"/>
  <c r="C9589" i="28"/>
  <c r="D9589" i="28"/>
  <c r="E9589" i="28"/>
  <c r="F9589" i="28"/>
  <c r="C9590" i="28"/>
  <c r="D9590" i="28"/>
  <c r="E9590" i="28"/>
  <c r="F9590" i="28"/>
  <c r="C9591" i="28"/>
  <c r="D9591" i="28"/>
  <c r="E9591" i="28"/>
  <c r="F9591" i="28"/>
  <c r="C9592" i="28"/>
  <c r="D9592" i="28"/>
  <c r="E9592" i="28"/>
  <c r="F9592" i="28"/>
  <c r="C9593" i="28"/>
  <c r="D9593" i="28"/>
  <c r="E9593" i="28"/>
  <c r="F9593" i="28"/>
  <c r="C9594" i="28"/>
  <c r="D9594" i="28"/>
  <c r="E9594" i="28"/>
  <c r="F9594" i="28"/>
  <c r="C9595" i="28"/>
  <c r="D9595" i="28"/>
  <c r="E9595" i="28"/>
  <c r="F9595" i="28"/>
  <c r="C9596" i="28"/>
  <c r="D9596" i="28"/>
  <c r="E9596" i="28"/>
  <c r="F9596" i="28"/>
  <c r="C9597" i="28"/>
  <c r="D9597" i="28"/>
  <c r="E9597" i="28"/>
  <c r="F9597" i="28"/>
  <c r="C9598" i="28"/>
  <c r="D9598" i="28"/>
  <c r="E9598" i="28"/>
  <c r="F9598" i="28"/>
  <c r="C9599" i="28"/>
  <c r="D9599" i="28"/>
  <c r="E9599" i="28"/>
  <c r="F9599" i="28"/>
  <c r="C9600" i="28"/>
  <c r="D9600" i="28"/>
  <c r="E9600" i="28"/>
  <c r="F9600" i="28"/>
  <c r="C9601" i="28"/>
  <c r="D9601" i="28"/>
  <c r="E9601" i="28"/>
  <c r="F9601" i="28"/>
  <c r="C9602" i="28"/>
  <c r="D9602" i="28"/>
  <c r="E9602" i="28"/>
  <c r="F9602" i="28"/>
  <c r="C9603" i="28"/>
  <c r="D9603" i="28"/>
  <c r="E9603" i="28"/>
  <c r="F9603" i="28"/>
  <c r="C9604" i="28"/>
  <c r="D9604" i="28"/>
  <c r="E9604" i="28"/>
  <c r="F9604" i="28"/>
  <c r="C9605" i="28"/>
  <c r="D9605" i="28"/>
  <c r="E9605" i="28"/>
  <c r="F9605" i="28"/>
  <c r="C9606" i="28"/>
  <c r="D9606" i="28"/>
  <c r="E9606" i="28"/>
  <c r="F9606" i="28"/>
  <c r="C9607" i="28"/>
  <c r="D9607" i="28"/>
  <c r="E9607" i="28"/>
  <c r="F9607" i="28"/>
  <c r="C9608" i="28"/>
  <c r="D9608" i="28"/>
  <c r="E9608" i="28"/>
  <c r="F9608" i="28"/>
  <c r="G9608" i="28" s="1"/>
  <c r="C9609" i="28"/>
  <c r="D9609" i="28"/>
  <c r="E9609" i="28"/>
  <c r="F9609" i="28"/>
  <c r="C9610" i="28"/>
  <c r="D9610" i="28"/>
  <c r="E9610" i="28"/>
  <c r="F9610" i="28"/>
  <c r="C9611" i="28"/>
  <c r="D9611" i="28"/>
  <c r="E9611" i="28"/>
  <c r="F9611" i="28"/>
  <c r="C9612" i="28"/>
  <c r="D9612" i="28"/>
  <c r="E9612" i="28"/>
  <c r="F9612" i="28"/>
  <c r="C9613" i="28"/>
  <c r="D9613" i="28"/>
  <c r="E9613" i="28"/>
  <c r="F9613" i="28"/>
  <c r="C9614" i="28"/>
  <c r="D9614" i="28"/>
  <c r="E9614" i="28"/>
  <c r="F9614" i="28"/>
  <c r="C9615" i="28"/>
  <c r="D9615" i="28"/>
  <c r="E9615" i="28"/>
  <c r="F9615" i="28"/>
  <c r="C9616" i="28"/>
  <c r="D9616" i="28"/>
  <c r="E9616" i="28"/>
  <c r="F9616" i="28"/>
  <c r="C9617" i="28"/>
  <c r="D9617" i="28"/>
  <c r="E9617" i="28"/>
  <c r="F9617" i="28"/>
  <c r="C9618" i="28"/>
  <c r="D9618" i="28"/>
  <c r="E9618" i="28"/>
  <c r="F9618" i="28"/>
  <c r="C9619" i="28"/>
  <c r="D9619" i="28"/>
  <c r="E9619" i="28"/>
  <c r="F9619" i="28"/>
  <c r="C9620" i="28"/>
  <c r="D9620" i="28"/>
  <c r="E9620" i="28"/>
  <c r="F9620" i="28"/>
  <c r="C9621" i="28"/>
  <c r="D9621" i="28"/>
  <c r="E9621" i="28"/>
  <c r="F9621" i="28"/>
  <c r="C9622" i="28"/>
  <c r="D9622" i="28"/>
  <c r="E9622" i="28"/>
  <c r="F9622" i="28"/>
  <c r="C9623" i="28"/>
  <c r="D9623" i="28"/>
  <c r="E9623" i="28"/>
  <c r="F9623" i="28"/>
  <c r="C9624" i="28"/>
  <c r="D9624" i="28"/>
  <c r="E9624" i="28"/>
  <c r="F9624" i="28"/>
  <c r="C9625" i="28"/>
  <c r="D9625" i="28"/>
  <c r="E9625" i="28"/>
  <c r="F9625" i="28"/>
  <c r="C9626" i="28"/>
  <c r="D9626" i="28"/>
  <c r="E9626" i="28"/>
  <c r="F9626" i="28"/>
  <c r="C9627" i="28"/>
  <c r="D9627" i="28"/>
  <c r="E9627" i="28"/>
  <c r="F9627" i="28"/>
  <c r="C9628" i="28"/>
  <c r="D9628" i="28"/>
  <c r="E9628" i="28"/>
  <c r="F9628" i="28"/>
  <c r="C9629" i="28"/>
  <c r="D9629" i="28"/>
  <c r="E9629" i="28"/>
  <c r="F9629" i="28"/>
  <c r="C9630" i="28"/>
  <c r="D9630" i="28"/>
  <c r="E9630" i="28"/>
  <c r="F9630" i="28"/>
  <c r="C9631" i="28"/>
  <c r="D9631" i="28"/>
  <c r="E9631" i="28"/>
  <c r="F9631" i="28"/>
  <c r="C9632" i="28"/>
  <c r="D9632" i="28"/>
  <c r="E9632" i="28"/>
  <c r="F9632" i="28"/>
  <c r="C9633" i="28"/>
  <c r="D9633" i="28"/>
  <c r="E9633" i="28"/>
  <c r="F9633" i="28"/>
  <c r="C9634" i="28"/>
  <c r="D9634" i="28"/>
  <c r="E9634" i="28"/>
  <c r="F9634" i="28"/>
  <c r="C9635" i="28"/>
  <c r="D9635" i="28"/>
  <c r="E9635" i="28"/>
  <c r="F9635" i="28"/>
  <c r="C9636" i="28"/>
  <c r="D9636" i="28"/>
  <c r="E9636" i="28"/>
  <c r="F9636" i="28"/>
  <c r="C9637" i="28"/>
  <c r="D9637" i="28"/>
  <c r="E9637" i="28"/>
  <c r="F9637" i="28"/>
  <c r="C9638" i="28"/>
  <c r="D9638" i="28"/>
  <c r="E9638" i="28"/>
  <c r="F9638" i="28"/>
  <c r="C9639" i="28"/>
  <c r="D9639" i="28"/>
  <c r="E9639" i="28"/>
  <c r="F9639" i="28"/>
  <c r="C9640" i="28"/>
  <c r="D9640" i="28"/>
  <c r="E9640" i="28"/>
  <c r="F9640" i="28"/>
  <c r="C9641" i="28"/>
  <c r="D9641" i="28"/>
  <c r="E9641" i="28"/>
  <c r="F9641" i="28"/>
  <c r="C9642" i="28"/>
  <c r="D9642" i="28"/>
  <c r="E9642" i="28"/>
  <c r="F9642" i="28"/>
  <c r="C9643" i="28"/>
  <c r="D9643" i="28"/>
  <c r="E9643" i="28"/>
  <c r="F9643" i="28"/>
  <c r="C9644" i="28"/>
  <c r="D9644" i="28"/>
  <c r="E9644" i="28"/>
  <c r="F9644" i="28"/>
  <c r="C9645" i="28"/>
  <c r="D9645" i="28"/>
  <c r="E9645" i="28"/>
  <c r="F9645" i="28"/>
  <c r="C9646" i="28"/>
  <c r="D9646" i="28"/>
  <c r="E9646" i="28"/>
  <c r="F9646" i="28"/>
  <c r="C9647" i="28"/>
  <c r="D9647" i="28"/>
  <c r="E9647" i="28"/>
  <c r="F9647" i="28"/>
  <c r="C9648" i="28"/>
  <c r="D9648" i="28"/>
  <c r="E9648" i="28"/>
  <c r="F9648" i="28"/>
  <c r="C9649" i="28"/>
  <c r="D9649" i="28"/>
  <c r="E9649" i="28"/>
  <c r="F9649" i="28"/>
  <c r="C9650" i="28"/>
  <c r="D9650" i="28"/>
  <c r="E9650" i="28"/>
  <c r="F9650" i="28"/>
  <c r="C9651" i="28"/>
  <c r="D9651" i="28"/>
  <c r="E9651" i="28"/>
  <c r="F9651" i="28"/>
  <c r="C9652" i="28"/>
  <c r="D9652" i="28"/>
  <c r="E9652" i="28"/>
  <c r="F9652" i="28"/>
  <c r="C9653" i="28"/>
  <c r="D9653" i="28"/>
  <c r="E9653" i="28"/>
  <c r="F9653" i="28"/>
  <c r="C9654" i="28"/>
  <c r="D9654" i="28"/>
  <c r="E9654" i="28"/>
  <c r="F9654" i="28"/>
  <c r="C9655" i="28"/>
  <c r="D9655" i="28"/>
  <c r="E9655" i="28"/>
  <c r="F9655" i="28"/>
  <c r="C9656" i="28"/>
  <c r="D9656" i="28"/>
  <c r="E9656" i="28"/>
  <c r="F9656" i="28"/>
  <c r="C9657" i="28"/>
  <c r="D9657" i="28"/>
  <c r="E9657" i="28"/>
  <c r="F9657" i="28"/>
  <c r="C9658" i="28"/>
  <c r="D9658" i="28"/>
  <c r="E9658" i="28"/>
  <c r="F9658" i="28"/>
  <c r="C9659" i="28"/>
  <c r="D9659" i="28"/>
  <c r="E9659" i="28"/>
  <c r="F9659" i="28"/>
  <c r="G9659" i="28" s="1"/>
  <c r="C9660" i="28"/>
  <c r="D9660" i="28"/>
  <c r="E9660" i="28"/>
  <c r="F9660" i="28"/>
  <c r="C9661" i="28"/>
  <c r="D9661" i="28"/>
  <c r="E9661" i="28"/>
  <c r="F9661" i="28"/>
  <c r="C9662" i="28"/>
  <c r="D9662" i="28"/>
  <c r="E9662" i="28"/>
  <c r="F9662" i="28"/>
  <c r="C9663" i="28"/>
  <c r="D9663" i="28"/>
  <c r="E9663" i="28"/>
  <c r="F9663" i="28"/>
  <c r="C9664" i="28"/>
  <c r="D9664" i="28"/>
  <c r="E9664" i="28"/>
  <c r="F9664" i="28"/>
  <c r="C9665" i="28"/>
  <c r="D9665" i="28"/>
  <c r="E9665" i="28"/>
  <c r="F9665" i="28"/>
  <c r="C9666" i="28"/>
  <c r="D9666" i="28"/>
  <c r="E9666" i="28"/>
  <c r="F9666" i="28"/>
  <c r="C9667" i="28"/>
  <c r="D9667" i="28"/>
  <c r="E9667" i="28"/>
  <c r="F9667" i="28"/>
  <c r="C9668" i="28"/>
  <c r="D9668" i="28"/>
  <c r="E9668" i="28"/>
  <c r="F9668" i="28"/>
  <c r="C9669" i="28"/>
  <c r="D9669" i="28"/>
  <c r="E9669" i="28"/>
  <c r="F9669" i="28"/>
  <c r="C9670" i="28"/>
  <c r="D9670" i="28"/>
  <c r="E9670" i="28"/>
  <c r="F9670" i="28"/>
  <c r="C9671" i="28"/>
  <c r="D9671" i="28"/>
  <c r="E9671" i="28"/>
  <c r="F9671" i="28"/>
  <c r="C9672" i="28"/>
  <c r="D9672" i="28"/>
  <c r="E9672" i="28"/>
  <c r="F9672" i="28"/>
  <c r="C9673" i="28"/>
  <c r="D9673" i="28"/>
  <c r="E9673" i="28"/>
  <c r="F9673" i="28"/>
  <c r="C9674" i="28"/>
  <c r="D9674" i="28"/>
  <c r="E9674" i="28"/>
  <c r="F9674" i="28"/>
  <c r="C9675" i="28"/>
  <c r="D9675" i="28"/>
  <c r="E9675" i="28"/>
  <c r="F9675" i="28"/>
  <c r="C9676" i="28"/>
  <c r="D9676" i="28"/>
  <c r="E9676" i="28"/>
  <c r="F9676" i="28"/>
  <c r="C9677" i="28"/>
  <c r="D9677" i="28"/>
  <c r="E9677" i="28"/>
  <c r="F9677" i="28"/>
  <c r="C9678" i="28"/>
  <c r="D9678" i="28"/>
  <c r="E9678" i="28"/>
  <c r="F9678" i="28"/>
  <c r="C9679" i="28"/>
  <c r="D9679" i="28"/>
  <c r="E9679" i="28"/>
  <c r="F9679" i="28"/>
  <c r="C9680" i="28"/>
  <c r="D9680" i="28"/>
  <c r="E9680" i="28"/>
  <c r="F9680" i="28"/>
  <c r="C9681" i="28"/>
  <c r="D9681" i="28"/>
  <c r="E9681" i="28"/>
  <c r="F9681" i="28"/>
  <c r="C9682" i="28"/>
  <c r="D9682" i="28"/>
  <c r="E9682" i="28"/>
  <c r="F9682" i="28"/>
  <c r="C9683" i="28"/>
  <c r="D9683" i="28"/>
  <c r="E9683" i="28"/>
  <c r="F9683" i="28"/>
  <c r="C9684" i="28"/>
  <c r="D9684" i="28"/>
  <c r="E9684" i="28"/>
  <c r="F9684" i="28"/>
  <c r="C9685" i="28"/>
  <c r="D9685" i="28"/>
  <c r="E9685" i="28"/>
  <c r="F9685" i="28"/>
  <c r="C9686" i="28"/>
  <c r="D9686" i="28"/>
  <c r="E9686" i="28"/>
  <c r="F9686" i="28"/>
  <c r="C9687" i="28"/>
  <c r="D9687" i="28"/>
  <c r="E9687" i="28"/>
  <c r="F9687" i="28"/>
  <c r="C9688" i="28"/>
  <c r="D9688" i="28"/>
  <c r="E9688" i="28"/>
  <c r="F9688" i="28"/>
  <c r="C9689" i="28"/>
  <c r="D9689" i="28"/>
  <c r="E9689" i="28"/>
  <c r="F9689" i="28"/>
  <c r="C9690" i="28"/>
  <c r="D9690" i="28"/>
  <c r="E9690" i="28"/>
  <c r="F9690" i="28"/>
  <c r="C9691" i="28"/>
  <c r="D9691" i="28"/>
  <c r="E9691" i="28"/>
  <c r="F9691" i="28"/>
  <c r="C9692" i="28"/>
  <c r="D9692" i="28"/>
  <c r="E9692" i="28"/>
  <c r="F9692" i="28"/>
  <c r="C9693" i="28"/>
  <c r="D9693" i="28"/>
  <c r="E9693" i="28"/>
  <c r="F9693" i="28"/>
  <c r="C9694" i="28"/>
  <c r="D9694" i="28"/>
  <c r="E9694" i="28"/>
  <c r="F9694" i="28"/>
  <c r="C9695" i="28"/>
  <c r="D9695" i="28"/>
  <c r="E9695" i="28"/>
  <c r="F9695" i="28"/>
  <c r="C9696" i="28"/>
  <c r="D9696" i="28"/>
  <c r="E9696" i="28"/>
  <c r="F9696" i="28"/>
  <c r="C9697" i="28"/>
  <c r="D9697" i="28"/>
  <c r="E9697" i="28"/>
  <c r="F9697" i="28"/>
  <c r="C9698" i="28"/>
  <c r="D9698" i="28"/>
  <c r="E9698" i="28"/>
  <c r="F9698" i="28"/>
  <c r="C9699" i="28"/>
  <c r="D9699" i="28"/>
  <c r="E9699" i="28"/>
  <c r="F9699" i="28"/>
  <c r="C9700" i="28"/>
  <c r="D9700" i="28"/>
  <c r="E9700" i="28"/>
  <c r="F9700" i="28"/>
  <c r="C9701" i="28"/>
  <c r="D9701" i="28"/>
  <c r="E9701" i="28"/>
  <c r="F9701" i="28"/>
  <c r="C9702" i="28"/>
  <c r="D9702" i="28"/>
  <c r="E9702" i="28"/>
  <c r="F9702" i="28"/>
  <c r="C9703" i="28"/>
  <c r="D9703" i="28"/>
  <c r="E9703" i="28"/>
  <c r="F9703" i="28"/>
  <c r="C9704" i="28"/>
  <c r="D9704" i="28"/>
  <c r="E9704" i="28"/>
  <c r="F9704" i="28"/>
  <c r="C9705" i="28"/>
  <c r="D9705" i="28"/>
  <c r="E9705" i="28"/>
  <c r="F9705" i="28"/>
  <c r="C9706" i="28"/>
  <c r="D9706" i="28"/>
  <c r="E9706" i="28"/>
  <c r="F9706" i="28"/>
  <c r="C9707" i="28"/>
  <c r="D9707" i="28"/>
  <c r="E9707" i="28"/>
  <c r="F9707" i="28"/>
  <c r="C9708" i="28"/>
  <c r="D9708" i="28"/>
  <c r="E9708" i="28"/>
  <c r="F9708" i="28"/>
  <c r="C9709" i="28"/>
  <c r="D9709" i="28"/>
  <c r="E9709" i="28"/>
  <c r="F9709" i="28"/>
  <c r="C9710" i="28"/>
  <c r="D9710" i="28"/>
  <c r="E9710" i="28"/>
  <c r="F9710" i="28"/>
  <c r="C9711" i="28"/>
  <c r="D9711" i="28"/>
  <c r="E9711" i="28"/>
  <c r="F9711" i="28"/>
  <c r="C9712" i="28"/>
  <c r="D9712" i="28"/>
  <c r="E9712" i="28"/>
  <c r="F9712" i="28"/>
  <c r="C9713" i="28"/>
  <c r="D9713" i="28"/>
  <c r="E9713" i="28"/>
  <c r="F9713" i="28"/>
  <c r="C9714" i="28"/>
  <c r="D9714" i="28"/>
  <c r="E9714" i="28"/>
  <c r="F9714" i="28"/>
  <c r="C9715" i="28"/>
  <c r="D9715" i="28"/>
  <c r="E9715" i="28"/>
  <c r="F9715" i="28"/>
  <c r="C9716" i="28"/>
  <c r="D9716" i="28"/>
  <c r="E9716" i="28"/>
  <c r="F9716" i="28"/>
  <c r="C9717" i="28"/>
  <c r="D9717" i="28"/>
  <c r="E9717" i="28"/>
  <c r="F9717" i="28"/>
  <c r="C9718" i="28"/>
  <c r="D9718" i="28"/>
  <c r="E9718" i="28"/>
  <c r="F9718" i="28"/>
  <c r="C9719" i="28"/>
  <c r="D9719" i="28"/>
  <c r="E9719" i="28"/>
  <c r="F9719" i="28"/>
  <c r="C9720" i="28"/>
  <c r="D9720" i="28"/>
  <c r="E9720" i="28"/>
  <c r="F9720" i="28"/>
  <c r="C9721" i="28"/>
  <c r="D9721" i="28"/>
  <c r="E9721" i="28"/>
  <c r="F9721" i="28"/>
  <c r="C9722" i="28"/>
  <c r="D9722" i="28"/>
  <c r="E9722" i="28"/>
  <c r="F9722" i="28"/>
  <c r="C9723" i="28"/>
  <c r="D9723" i="28"/>
  <c r="E9723" i="28"/>
  <c r="F9723" i="28"/>
  <c r="C9724" i="28"/>
  <c r="D9724" i="28"/>
  <c r="E9724" i="28"/>
  <c r="F9724" i="28"/>
  <c r="C9725" i="28"/>
  <c r="D9725" i="28"/>
  <c r="E9725" i="28"/>
  <c r="F9725" i="28"/>
  <c r="C9726" i="28"/>
  <c r="D9726" i="28"/>
  <c r="E9726" i="28"/>
  <c r="F9726" i="28"/>
  <c r="C9727" i="28"/>
  <c r="D9727" i="28"/>
  <c r="E9727" i="28"/>
  <c r="F9727" i="28"/>
  <c r="C9728" i="28"/>
  <c r="D9728" i="28"/>
  <c r="E9728" i="28"/>
  <c r="F9728" i="28"/>
  <c r="G9728" i="28" s="1"/>
  <c r="C9729" i="28"/>
  <c r="D9729" i="28"/>
  <c r="E9729" i="28"/>
  <c r="F9729" i="28"/>
  <c r="C9730" i="28"/>
  <c r="D9730" i="28"/>
  <c r="E9730" i="28"/>
  <c r="F9730" i="28"/>
  <c r="G9730" i="28" s="1"/>
  <c r="C9731" i="28"/>
  <c r="D9731" i="28"/>
  <c r="E9731" i="28"/>
  <c r="F9731" i="28"/>
  <c r="C9732" i="28"/>
  <c r="D9732" i="28"/>
  <c r="E9732" i="28"/>
  <c r="F9732" i="28"/>
  <c r="C9733" i="28"/>
  <c r="D9733" i="28"/>
  <c r="E9733" i="28"/>
  <c r="F9733" i="28"/>
  <c r="C9734" i="28"/>
  <c r="D9734" i="28"/>
  <c r="E9734" i="28"/>
  <c r="F9734" i="28"/>
  <c r="C9735" i="28"/>
  <c r="D9735" i="28"/>
  <c r="E9735" i="28"/>
  <c r="F9735" i="28"/>
  <c r="C9736" i="28"/>
  <c r="D9736" i="28"/>
  <c r="E9736" i="28"/>
  <c r="F9736" i="28"/>
  <c r="C9737" i="28"/>
  <c r="D9737" i="28"/>
  <c r="E9737" i="28"/>
  <c r="F9737" i="28"/>
  <c r="C9738" i="28"/>
  <c r="D9738" i="28"/>
  <c r="E9738" i="28"/>
  <c r="F9738" i="28"/>
  <c r="C9739" i="28"/>
  <c r="D9739" i="28"/>
  <c r="E9739" i="28"/>
  <c r="F9739" i="28"/>
  <c r="C9740" i="28"/>
  <c r="D9740" i="28"/>
  <c r="E9740" i="28"/>
  <c r="F9740" i="28"/>
  <c r="C9741" i="28"/>
  <c r="D9741" i="28"/>
  <c r="E9741" i="28"/>
  <c r="F9741" i="28"/>
  <c r="C9742" i="28"/>
  <c r="D9742" i="28"/>
  <c r="E9742" i="28"/>
  <c r="F9742" i="28"/>
  <c r="C9743" i="28"/>
  <c r="D9743" i="28"/>
  <c r="E9743" i="28"/>
  <c r="F9743" i="28"/>
  <c r="C9744" i="28"/>
  <c r="D9744" i="28"/>
  <c r="E9744" i="28"/>
  <c r="F9744" i="28"/>
  <c r="C9745" i="28"/>
  <c r="D9745" i="28"/>
  <c r="E9745" i="28"/>
  <c r="F9745" i="28"/>
  <c r="C9746" i="28"/>
  <c r="D9746" i="28"/>
  <c r="E9746" i="28"/>
  <c r="F9746" i="28"/>
  <c r="C9747" i="28"/>
  <c r="D9747" i="28"/>
  <c r="E9747" i="28"/>
  <c r="F9747" i="28"/>
  <c r="C9748" i="28"/>
  <c r="D9748" i="28"/>
  <c r="E9748" i="28"/>
  <c r="F9748" i="28"/>
  <c r="C9749" i="28"/>
  <c r="D9749" i="28"/>
  <c r="E9749" i="28"/>
  <c r="F9749" i="28"/>
  <c r="C9750" i="28"/>
  <c r="D9750" i="28"/>
  <c r="E9750" i="28"/>
  <c r="F9750" i="28"/>
  <c r="C9751" i="28"/>
  <c r="D9751" i="28"/>
  <c r="E9751" i="28"/>
  <c r="F9751" i="28"/>
  <c r="C9752" i="28"/>
  <c r="D9752" i="28"/>
  <c r="E9752" i="28"/>
  <c r="F9752" i="28"/>
  <c r="C9753" i="28"/>
  <c r="D9753" i="28"/>
  <c r="E9753" i="28"/>
  <c r="F9753" i="28"/>
  <c r="C9754" i="28"/>
  <c r="D9754" i="28"/>
  <c r="E9754" i="28"/>
  <c r="F9754" i="28"/>
  <c r="C9755" i="28"/>
  <c r="D9755" i="28"/>
  <c r="E9755" i="28"/>
  <c r="F9755" i="28"/>
  <c r="C9756" i="28"/>
  <c r="D9756" i="28"/>
  <c r="E9756" i="28"/>
  <c r="F9756" i="28"/>
  <c r="C9757" i="28"/>
  <c r="D9757" i="28"/>
  <c r="E9757" i="28"/>
  <c r="F9757" i="28"/>
  <c r="C9758" i="28"/>
  <c r="D9758" i="28"/>
  <c r="E9758" i="28"/>
  <c r="F9758" i="28"/>
  <c r="C9759" i="28"/>
  <c r="D9759" i="28"/>
  <c r="E9759" i="28"/>
  <c r="F9759" i="28"/>
  <c r="C9760" i="28"/>
  <c r="D9760" i="28"/>
  <c r="E9760" i="28"/>
  <c r="F9760" i="28"/>
  <c r="C9761" i="28"/>
  <c r="D9761" i="28"/>
  <c r="E9761" i="28"/>
  <c r="F9761" i="28"/>
  <c r="C9762" i="28"/>
  <c r="D9762" i="28"/>
  <c r="E9762" i="28"/>
  <c r="F9762" i="28"/>
  <c r="C9763" i="28"/>
  <c r="D9763" i="28"/>
  <c r="E9763" i="28"/>
  <c r="F9763" i="28"/>
  <c r="C9764" i="28"/>
  <c r="D9764" i="28"/>
  <c r="E9764" i="28"/>
  <c r="F9764" i="28"/>
  <c r="C9765" i="28"/>
  <c r="D9765" i="28"/>
  <c r="E9765" i="28"/>
  <c r="F9765" i="28"/>
  <c r="C9766" i="28"/>
  <c r="D9766" i="28"/>
  <c r="E9766" i="28"/>
  <c r="F9766" i="28"/>
  <c r="C9767" i="28"/>
  <c r="D9767" i="28"/>
  <c r="E9767" i="28"/>
  <c r="F9767" i="28"/>
  <c r="C9768" i="28"/>
  <c r="D9768" i="28"/>
  <c r="E9768" i="28"/>
  <c r="F9768" i="28"/>
  <c r="C9769" i="28"/>
  <c r="D9769" i="28"/>
  <c r="E9769" i="28"/>
  <c r="F9769" i="28"/>
  <c r="C9770" i="28"/>
  <c r="D9770" i="28"/>
  <c r="E9770" i="28"/>
  <c r="F9770" i="28"/>
  <c r="G9770" i="28" s="1"/>
  <c r="C9771" i="28"/>
  <c r="D9771" i="28"/>
  <c r="E9771" i="28"/>
  <c r="F9771" i="28"/>
  <c r="C9772" i="28"/>
  <c r="D9772" i="28"/>
  <c r="E9772" i="28"/>
  <c r="F9772" i="28"/>
  <c r="C9773" i="28"/>
  <c r="D9773" i="28"/>
  <c r="E9773" i="28"/>
  <c r="F9773" i="28"/>
  <c r="C9774" i="28"/>
  <c r="D9774" i="28"/>
  <c r="E9774" i="28"/>
  <c r="F9774" i="28"/>
  <c r="C9775" i="28"/>
  <c r="D9775" i="28"/>
  <c r="E9775" i="28"/>
  <c r="F9775" i="28"/>
  <c r="C9776" i="28"/>
  <c r="D9776" i="28"/>
  <c r="E9776" i="28"/>
  <c r="F9776" i="28"/>
  <c r="C9777" i="28"/>
  <c r="D9777" i="28"/>
  <c r="E9777" i="28"/>
  <c r="F9777" i="28"/>
  <c r="C9778" i="28"/>
  <c r="D9778" i="28"/>
  <c r="E9778" i="28"/>
  <c r="F9778" i="28"/>
  <c r="C9779" i="28"/>
  <c r="D9779" i="28"/>
  <c r="E9779" i="28"/>
  <c r="F9779" i="28"/>
  <c r="C9780" i="28"/>
  <c r="D9780" i="28"/>
  <c r="E9780" i="28"/>
  <c r="F9780" i="28"/>
  <c r="C9781" i="28"/>
  <c r="D9781" i="28"/>
  <c r="E9781" i="28"/>
  <c r="F9781" i="28"/>
  <c r="C9782" i="28"/>
  <c r="D9782" i="28"/>
  <c r="E9782" i="28"/>
  <c r="F9782" i="28"/>
  <c r="C9783" i="28"/>
  <c r="D9783" i="28"/>
  <c r="E9783" i="28"/>
  <c r="F9783" i="28"/>
  <c r="C9784" i="28"/>
  <c r="D9784" i="28"/>
  <c r="E9784" i="28"/>
  <c r="F9784" i="28"/>
  <c r="C9785" i="28"/>
  <c r="D9785" i="28"/>
  <c r="E9785" i="28"/>
  <c r="F9785" i="28"/>
  <c r="C9786" i="28"/>
  <c r="D9786" i="28"/>
  <c r="E9786" i="28"/>
  <c r="F9786" i="28"/>
  <c r="C9787" i="28"/>
  <c r="D9787" i="28"/>
  <c r="E9787" i="28"/>
  <c r="F9787" i="28"/>
  <c r="C9788" i="28"/>
  <c r="D9788" i="28"/>
  <c r="E9788" i="28"/>
  <c r="F9788" i="28"/>
  <c r="C9789" i="28"/>
  <c r="D9789" i="28"/>
  <c r="E9789" i="28"/>
  <c r="F9789" i="28"/>
  <c r="C9790" i="28"/>
  <c r="D9790" i="28"/>
  <c r="E9790" i="28"/>
  <c r="F9790" i="28"/>
  <c r="C9791" i="28"/>
  <c r="D9791" i="28"/>
  <c r="E9791" i="28"/>
  <c r="F9791" i="28"/>
  <c r="C9792" i="28"/>
  <c r="D9792" i="28"/>
  <c r="E9792" i="28"/>
  <c r="F9792" i="28"/>
  <c r="C9793" i="28"/>
  <c r="D9793" i="28"/>
  <c r="E9793" i="28"/>
  <c r="F9793" i="28"/>
  <c r="C9794" i="28"/>
  <c r="D9794" i="28"/>
  <c r="E9794" i="28"/>
  <c r="F9794" i="28"/>
  <c r="C9795" i="28"/>
  <c r="D9795" i="28"/>
  <c r="E9795" i="28"/>
  <c r="F9795" i="28"/>
  <c r="C9796" i="28"/>
  <c r="D9796" i="28"/>
  <c r="E9796" i="28"/>
  <c r="F9796" i="28"/>
  <c r="C9797" i="28"/>
  <c r="D9797" i="28"/>
  <c r="E9797" i="28"/>
  <c r="F9797" i="28"/>
  <c r="C9798" i="28"/>
  <c r="D9798" i="28"/>
  <c r="E9798" i="28"/>
  <c r="F9798" i="28"/>
  <c r="C9799" i="28"/>
  <c r="D9799" i="28"/>
  <c r="E9799" i="28"/>
  <c r="F9799" i="28"/>
  <c r="C9800" i="28"/>
  <c r="D9800" i="28"/>
  <c r="E9800" i="28"/>
  <c r="F9800" i="28"/>
  <c r="C9801" i="28"/>
  <c r="D9801" i="28"/>
  <c r="E9801" i="28"/>
  <c r="F9801" i="28"/>
  <c r="C9802" i="28"/>
  <c r="D9802" i="28"/>
  <c r="E9802" i="28"/>
  <c r="F9802" i="28"/>
  <c r="C9803" i="28"/>
  <c r="D9803" i="28"/>
  <c r="E9803" i="28"/>
  <c r="F9803" i="28"/>
  <c r="C9804" i="28"/>
  <c r="D9804" i="28"/>
  <c r="E9804" i="28"/>
  <c r="F9804" i="28"/>
  <c r="C9805" i="28"/>
  <c r="D9805" i="28"/>
  <c r="E9805" i="28"/>
  <c r="F9805" i="28"/>
  <c r="C9806" i="28"/>
  <c r="D9806" i="28"/>
  <c r="E9806" i="28"/>
  <c r="F9806" i="28"/>
  <c r="C9807" i="28"/>
  <c r="D9807" i="28"/>
  <c r="E9807" i="28"/>
  <c r="F9807" i="28"/>
  <c r="C9808" i="28"/>
  <c r="D9808" i="28"/>
  <c r="E9808" i="28"/>
  <c r="F9808" i="28"/>
  <c r="C9809" i="28"/>
  <c r="D9809" i="28"/>
  <c r="E9809" i="28"/>
  <c r="F9809" i="28"/>
  <c r="C9810" i="28"/>
  <c r="D9810" i="28"/>
  <c r="E9810" i="28"/>
  <c r="F9810" i="28"/>
  <c r="C9811" i="28"/>
  <c r="D9811" i="28"/>
  <c r="E9811" i="28"/>
  <c r="F9811" i="28"/>
  <c r="C9812" i="28"/>
  <c r="D9812" i="28"/>
  <c r="E9812" i="28"/>
  <c r="F9812" i="28"/>
  <c r="C9813" i="28"/>
  <c r="D9813" i="28"/>
  <c r="E9813" i="28"/>
  <c r="F9813" i="28"/>
  <c r="C9814" i="28"/>
  <c r="D9814" i="28"/>
  <c r="E9814" i="28"/>
  <c r="F9814" i="28"/>
  <c r="C9815" i="28"/>
  <c r="D9815" i="28"/>
  <c r="E9815" i="28"/>
  <c r="F9815" i="28"/>
  <c r="C9816" i="28"/>
  <c r="D9816" i="28"/>
  <c r="E9816" i="28"/>
  <c r="F9816" i="28"/>
  <c r="C9817" i="28"/>
  <c r="D9817" i="28"/>
  <c r="E9817" i="28"/>
  <c r="F9817" i="28"/>
  <c r="C9818" i="28"/>
  <c r="D9818" i="28"/>
  <c r="E9818" i="28"/>
  <c r="F9818" i="28"/>
  <c r="C9819" i="28"/>
  <c r="D9819" i="28"/>
  <c r="E9819" i="28"/>
  <c r="F9819" i="28"/>
  <c r="C9820" i="28"/>
  <c r="D9820" i="28"/>
  <c r="E9820" i="28"/>
  <c r="F9820" i="28"/>
  <c r="G9820" i="28" s="1"/>
  <c r="C9821" i="28"/>
  <c r="D9821" i="28"/>
  <c r="E9821" i="28"/>
  <c r="F9821" i="28"/>
  <c r="C9822" i="28"/>
  <c r="D9822" i="28"/>
  <c r="E9822" i="28"/>
  <c r="F9822" i="28"/>
  <c r="C9823" i="28"/>
  <c r="D9823" i="28"/>
  <c r="E9823" i="28"/>
  <c r="F9823" i="28"/>
  <c r="C9824" i="28"/>
  <c r="D9824" i="28"/>
  <c r="E9824" i="28"/>
  <c r="F9824" i="28"/>
  <c r="C9825" i="28"/>
  <c r="D9825" i="28"/>
  <c r="E9825" i="28"/>
  <c r="F9825" i="28"/>
  <c r="C9826" i="28"/>
  <c r="D9826" i="28"/>
  <c r="E9826" i="28"/>
  <c r="F9826" i="28"/>
  <c r="C9827" i="28"/>
  <c r="D9827" i="28"/>
  <c r="E9827" i="28"/>
  <c r="F9827" i="28"/>
  <c r="C9828" i="28"/>
  <c r="D9828" i="28"/>
  <c r="E9828" i="28"/>
  <c r="F9828" i="28"/>
  <c r="C9829" i="28"/>
  <c r="D9829" i="28"/>
  <c r="E9829" i="28"/>
  <c r="F9829" i="28"/>
  <c r="C9830" i="28"/>
  <c r="D9830" i="28"/>
  <c r="E9830" i="28"/>
  <c r="F9830" i="28"/>
  <c r="C9831" i="28"/>
  <c r="D9831" i="28"/>
  <c r="E9831" i="28"/>
  <c r="F9831" i="28"/>
  <c r="C9832" i="28"/>
  <c r="D9832" i="28"/>
  <c r="E9832" i="28"/>
  <c r="F9832" i="28"/>
  <c r="C9833" i="28"/>
  <c r="D9833" i="28"/>
  <c r="E9833" i="28"/>
  <c r="F9833" i="28"/>
  <c r="C9834" i="28"/>
  <c r="D9834" i="28"/>
  <c r="E9834" i="28"/>
  <c r="F9834" i="28"/>
  <c r="C9835" i="28"/>
  <c r="D9835" i="28"/>
  <c r="E9835" i="28"/>
  <c r="F9835" i="28"/>
  <c r="C9836" i="28"/>
  <c r="D9836" i="28"/>
  <c r="E9836" i="28"/>
  <c r="F9836" i="28"/>
  <c r="C9837" i="28"/>
  <c r="D9837" i="28"/>
  <c r="E9837" i="28"/>
  <c r="F9837" i="28"/>
  <c r="C9838" i="28"/>
  <c r="D9838" i="28"/>
  <c r="E9838" i="28"/>
  <c r="F9838" i="28"/>
  <c r="C9839" i="28"/>
  <c r="D9839" i="28"/>
  <c r="E9839" i="28"/>
  <c r="F9839" i="28"/>
  <c r="C9840" i="28"/>
  <c r="D9840" i="28"/>
  <c r="E9840" i="28"/>
  <c r="F9840" i="28"/>
  <c r="C9841" i="28"/>
  <c r="D9841" i="28"/>
  <c r="E9841" i="28"/>
  <c r="F9841" i="28"/>
  <c r="G9841" i="28" s="1"/>
  <c r="C9842" i="28"/>
  <c r="D9842" i="28"/>
  <c r="E9842" i="28"/>
  <c r="F9842" i="28"/>
  <c r="C9843" i="28"/>
  <c r="D9843" i="28"/>
  <c r="E9843" i="28"/>
  <c r="F9843" i="28"/>
  <c r="C9844" i="28"/>
  <c r="D9844" i="28"/>
  <c r="E9844" i="28"/>
  <c r="F9844" i="28"/>
  <c r="C9845" i="28"/>
  <c r="D9845" i="28"/>
  <c r="E9845" i="28"/>
  <c r="F9845" i="28"/>
  <c r="C9846" i="28"/>
  <c r="D9846" i="28"/>
  <c r="E9846" i="28"/>
  <c r="F9846" i="28"/>
  <c r="C9847" i="28"/>
  <c r="D9847" i="28"/>
  <c r="E9847" i="28"/>
  <c r="F9847" i="28"/>
  <c r="C9848" i="28"/>
  <c r="D9848" i="28"/>
  <c r="E9848" i="28"/>
  <c r="F9848" i="28"/>
  <c r="C9849" i="28"/>
  <c r="D9849" i="28"/>
  <c r="E9849" i="28"/>
  <c r="F9849" i="28"/>
  <c r="C9850" i="28"/>
  <c r="D9850" i="28"/>
  <c r="E9850" i="28"/>
  <c r="F9850" i="28"/>
  <c r="C9851" i="28"/>
  <c r="D9851" i="28"/>
  <c r="E9851" i="28"/>
  <c r="F9851" i="28"/>
  <c r="C9852" i="28"/>
  <c r="D9852" i="28"/>
  <c r="E9852" i="28"/>
  <c r="F9852" i="28"/>
  <c r="C9853" i="28"/>
  <c r="D9853" i="28"/>
  <c r="E9853" i="28"/>
  <c r="F9853" i="28"/>
  <c r="C9854" i="28"/>
  <c r="D9854" i="28"/>
  <c r="E9854" i="28"/>
  <c r="F9854" i="28"/>
  <c r="C9855" i="28"/>
  <c r="D9855" i="28"/>
  <c r="E9855" i="28"/>
  <c r="F9855" i="28"/>
  <c r="C9856" i="28"/>
  <c r="D9856" i="28"/>
  <c r="E9856" i="28"/>
  <c r="F9856" i="28"/>
  <c r="C9857" i="28"/>
  <c r="D9857" i="28"/>
  <c r="E9857" i="28"/>
  <c r="F9857" i="28"/>
  <c r="C9858" i="28"/>
  <c r="D9858" i="28"/>
  <c r="E9858" i="28"/>
  <c r="F9858" i="28"/>
  <c r="C9859" i="28"/>
  <c r="D9859" i="28"/>
  <c r="E9859" i="28"/>
  <c r="F9859" i="28"/>
  <c r="C9860" i="28"/>
  <c r="D9860" i="28"/>
  <c r="E9860" i="28"/>
  <c r="F9860" i="28"/>
  <c r="C9861" i="28"/>
  <c r="D9861" i="28"/>
  <c r="E9861" i="28"/>
  <c r="F9861" i="28"/>
  <c r="C9862" i="28"/>
  <c r="D9862" i="28"/>
  <c r="E9862" i="28"/>
  <c r="F9862" i="28"/>
  <c r="C9863" i="28"/>
  <c r="D9863" i="28"/>
  <c r="E9863" i="28"/>
  <c r="F9863" i="28"/>
  <c r="C9864" i="28"/>
  <c r="D9864" i="28"/>
  <c r="E9864" i="28"/>
  <c r="F9864" i="28"/>
  <c r="C9865" i="28"/>
  <c r="D9865" i="28"/>
  <c r="E9865" i="28"/>
  <c r="F9865" i="28"/>
  <c r="C9866" i="28"/>
  <c r="D9866" i="28"/>
  <c r="E9866" i="28"/>
  <c r="F9866" i="28"/>
  <c r="C9867" i="28"/>
  <c r="D9867" i="28"/>
  <c r="E9867" i="28"/>
  <c r="F9867" i="28"/>
  <c r="C9868" i="28"/>
  <c r="D9868" i="28"/>
  <c r="E9868" i="28"/>
  <c r="F9868" i="28"/>
  <c r="C9869" i="28"/>
  <c r="D9869" i="28"/>
  <c r="E9869" i="28"/>
  <c r="F9869" i="28"/>
  <c r="C9870" i="28"/>
  <c r="D9870" i="28"/>
  <c r="E9870" i="28"/>
  <c r="F9870" i="28"/>
  <c r="C9871" i="28"/>
  <c r="D9871" i="28"/>
  <c r="E9871" i="28"/>
  <c r="F9871" i="28"/>
  <c r="C9872" i="28"/>
  <c r="D9872" i="28"/>
  <c r="E9872" i="28"/>
  <c r="F9872" i="28"/>
  <c r="C9873" i="28"/>
  <c r="D9873" i="28"/>
  <c r="E9873" i="28"/>
  <c r="F9873" i="28"/>
  <c r="C9874" i="28"/>
  <c r="D9874" i="28"/>
  <c r="E9874" i="28"/>
  <c r="F9874" i="28"/>
  <c r="C9875" i="28"/>
  <c r="D9875" i="28"/>
  <c r="E9875" i="28"/>
  <c r="F9875" i="28"/>
  <c r="C9876" i="28"/>
  <c r="D9876" i="28"/>
  <c r="E9876" i="28"/>
  <c r="F9876" i="28"/>
  <c r="C9877" i="28"/>
  <c r="D9877" i="28"/>
  <c r="E9877" i="28"/>
  <c r="F9877" i="28"/>
  <c r="C9878" i="28"/>
  <c r="D9878" i="28"/>
  <c r="E9878" i="28"/>
  <c r="F9878" i="28"/>
  <c r="C9879" i="28"/>
  <c r="D9879" i="28"/>
  <c r="E9879" i="28"/>
  <c r="F9879" i="28"/>
  <c r="G9879" i="28" s="1"/>
  <c r="C9880" i="28"/>
  <c r="D9880" i="28"/>
  <c r="E9880" i="28"/>
  <c r="F9880" i="28"/>
  <c r="C9881" i="28"/>
  <c r="D9881" i="28"/>
  <c r="E9881" i="28"/>
  <c r="F9881" i="28"/>
  <c r="C9882" i="28"/>
  <c r="D9882" i="28"/>
  <c r="E9882" i="28"/>
  <c r="F9882" i="28"/>
  <c r="C9883" i="28"/>
  <c r="D9883" i="28"/>
  <c r="E9883" i="28"/>
  <c r="F9883" i="28"/>
  <c r="C9884" i="28"/>
  <c r="D9884" i="28"/>
  <c r="E9884" i="28"/>
  <c r="F9884" i="28"/>
  <c r="C9885" i="28"/>
  <c r="D9885" i="28"/>
  <c r="E9885" i="28"/>
  <c r="F9885" i="28"/>
  <c r="C9886" i="28"/>
  <c r="D9886" i="28"/>
  <c r="E9886" i="28"/>
  <c r="F9886" i="28"/>
  <c r="C9887" i="28"/>
  <c r="D9887" i="28"/>
  <c r="E9887" i="28"/>
  <c r="F9887" i="28"/>
  <c r="C9888" i="28"/>
  <c r="D9888" i="28"/>
  <c r="E9888" i="28"/>
  <c r="F9888" i="28"/>
  <c r="C9889" i="28"/>
  <c r="D9889" i="28"/>
  <c r="E9889" i="28"/>
  <c r="F9889" i="28"/>
  <c r="C9890" i="28"/>
  <c r="D9890" i="28"/>
  <c r="E9890" i="28"/>
  <c r="F9890" i="28"/>
  <c r="C9891" i="28"/>
  <c r="D9891" i="28"/>
  <c r="E9891" i="28"/>
  <c r="F9891" i="28"/>
  <c r="C9892" i="28"/>
  <c r="D9892" i="28"/>
  <c r="E9892" i="28"/>
  <c r="F9892" i="28"/>
  <c r="C9893" i="28"/>
  <c r="D9893" i="28"/>
  <c r="E9893" i="28"/>
  <c r="F9893" i="28"/>
  <c r="C9894" i="28"/>
  <c r="D9894" i="28"/>
  <c r="E9894" i="28"/>
  <c r="F9894" i="28"/>
  <c r="C9895" i="28"/>
  <c r="D9895" i="28"/>
  <c r="E9895" i="28"/>
  <c r="F9895" i="28"/>
  <c r="C9896" i="28"/>
  <c r="D9896" i="28"/>
  <c r="E9896" i="28"/>
  <c r="F9896" i="28"/>
  <c r="C9897" i="28"/>
  <c r="D9897" i="28"/>
  <c r="E9897" i="28"/>
  <c r="F9897" i="28"/>
  <c r="C9898" i="28"/>
  <c r="D9898" i="28"/>
  <c r="E9898" i="28"/>
  <c r="F9898" i="28"/>
  <c r="C9899" i="28"/>
  <c r="D9899" i="28"/>
  <c r="E9899" i="28"/>
  <c r="F9899" i="28"/>
  <c r="C9900" i="28"/>
  <c r="D9900" i="28"/>
  <c r="E9900" i="28"/>
  <c r="F9900" i="28"/>
  <c r="C9901" i="28"/>
  <c r="D9901" i="28"/>
  <c r="E9901" i="28"/>
  <c r="F9901" i="28"/>
  <c r="C9902" i="28"/>
  <c r="D9902" i="28"/>
  <c r="E9902" i="28"/>
  <c r="F9902" i="28"/>
  <c r="C9903" i="28"/>
  <c r="D9903" i="28"/>
  <c r="E9903" i="28"/>
  <c r="F9903" i="28"/>
  <c r="C9904" i="28"/>
  <c r="D9904" i="28"/>
  <c r="E9904" i="28"/>
  <c r="F9904" i="28"/>
  <c r="C9905" i="28"/>
  <c r="D9905" i="28"/>
  <c r="E9905" i="28"/>
  <c r="F9905" i="28"/>
  <c r="C9906" i="28"/>
  <c r="D9906" i="28"/>
  <c r="E9906" i="28"/>
  <c r="F9906" i="28"/>
  <c r="C9907" i="28"/>
  <c r="D9907" i="28"/>
  <c r="E9907" i="28"/>
  <c r="F9907" i="28"/>
  <c r="C9908" i="28"/>
  <c r="D9908" i="28"/>
  <c r="E9908" i="28"/>
  <c r="F9908" i="28"/>
  <c r="C9909" i="28"/>
  <c r="D9909" i="28"/>
  <c r="E9909" i="28"/>
  <c r="F9909" i="28"/>
  <c r="C9910" i="28"/>
  <c r="D9910" i="28"/>
  <c r="E9910" i="28"/>
  <c r="F9910" i="28"/>
  <c r="C9911" i="28"/>
  <c r="D9911" i="28"/>
  <c r="E9911" i="28"/>
  <c r="F9911" i="28"/>
  <c r="C9912" i="28"/>
  <c r="D9912" i="28"/>
  <c r="E9912" i="28"/>
  <c r="F9912" i="28"/>
  <c r="C9913" i="28"/>
  <c r="D9913" i="28"/>
  <c r="E9913" i="28"/>
  <c r="F9913" i="28"/>
  <c r="C9914" i="28"/>
  <c r="D9914" i="28"/>
  <c r="E9914" i="28"/>
  <c r="F9914" i="28"/>
  <c r="C9915" i="28"/>
  <c r="D9915" i="28"/>
  <c r="E9915" i="28"/>
  <c r="F9915" i="28"/>
  <c r="C9916" i="28"/>
  <c r="D9916" i="28"/>
  <c r="E9916" i="28"/>
  <c r="F9916" i="28"/>
  <c r="C9917" i="28"/>
  <c r="D9917" i="28"/>
  <c r="E9917" i="28"/>
  <c r="F9917" i="28"/>
  <c r="C9918" i="28"/>
  <c r="D9918" i="28"/>
  <c r="E9918" i="28"/>
  <c r="F9918" i="28"/>
  <c r="C9919" i="28"/>
  <c r="D9919" i="28"/>
  <c r="E9919" i="28"/>
  <c r="F9919" i="28"/>
  <c r="C9920" i="28"/>
  <c r="D9920" i="28"/>
  <c r="E9920" i="28"/>
  <c r="F9920" i="28"/>
  <c r="C9921" i="28"/>
  <c r="D9921" i="28"/>
  <c r="E9921" i="28"/>
  <c r="F9921" i="28"/>
  <c r="C9922" i="28"/>
  <c r="D9922" i="28"/>
  <c r="E9922" i="28"/>
  <c r="F9922" i="28"/>
  <c r="C9923" i="28"/>
  <c r="D9923" i="28"/>
  <c r="E9923" i="28"/>
  <c r="F9923" i="28"/>
  <c r="C9924" i="28"/>
  <c r="D9924" i="28"/>
  <c r="E9924" i="28"/>
  <c r="F9924" i="28"/>
  <c r="C9925" i="28"/>
  <c r="D9925" i="28"/>
  <c r="E9925" i="28"/>
  <c r="F9925" i="28"/>
  <c r="C9926" i="28"/>
  <c r="D9926" i="28"/>
  <c r="E9926" i="28"/>
  <c r="F9926" i="28"/>
  <c r="C9927" i="28"/>
  <c r="D9927" i="28"/>
  <c r="E9927" i="28"/>
  <c r="F9927" i="28"/>
  <c r="C9928" i="28"/>
  <c r="D9928" i="28"/>
  <c r="E9928" i="28"/>
  <c r="F9928" i="28"/>
  <c r="C9929" i="28"/>
  <c r="D9929" i="28"/>
  <c r="E9929" i="28"/>
  <c r="F9929" i="28"/>
  <c r="C9930" i="28"/>
  <c r="D9930" i="28"/>
  <c r="E9930" i="28"/>
  <c r="F9930" i="28"/>
  <c r="C9931" i="28"/>
  <c r="D9931" i="28"/>
  <c r="E9931" i="28"/>
  <c r="F9931" i="28"/>
  <c r="C9932" i="28"/>
  <c r="D9932" i="28"/>
  <c r="E9932" i="28"/>
  <c r="F9932" i="28"/>
  <c r="C9933" i="28"/>
  <c r="D9933" i="28"/>
  <c r="E9933" i="28"/>
  <c r="F9933" i="28"/>
  <c r="C9934" i="28"/>
  <c r="D9934" i="28"/>
  <c r="E9934" i="28"/>
  <c r="F9934" i="28"/>
  <c r="C9935" i="28"/>
  <c r="D9935" i="28"/>
  <c r="E9935" i="28"/>
  <c r="F9935" i="28"/>
  <c r="C9936" i="28"/>
  <c r="D9936" i="28"/>
  <c r="E9936" i="28"/>
  <c r="F9936" i="28"/>
  <c r="C9937" i="28"/>
  <c r="D9937" i="28"/>
  <c r="E9937" i="28"/>
  <c r="F9937" i="28"/>
  <c r="C9938" i="28"/>
  <c r="D9938" i="28"/>
  <c r="E9938" i="28"/>
  <c r="F9938" i="28"/>
  <c r="C9939" i="28"/>
  <c r="D9939" i="28"/>
  <c r="E9939" i="28"/>
  <c r="F9939" i="28"/>
  <c r="C9940" i="28"/>
  <c r="D9940" i="28"/>
  <c r="E9940" i="28"/>
  <c r="F9940" i="28"/>
  <c r="C9941" i="28"/>
  <c r="D9941" i="28"/>
  <c r="E9941" i="28"/>
  <c r="F9941" i="28"/>
  <c r="C9942" i="28"/>
  <c r="D9942" i="28"/>
  <c r="E9942" i="28"/>
  <c r="F9942" i="28"/>
  <c r="C9943" i="28"/>
  <c r="D9943" i="28"/>
  <c r="E9943" i="28"/>
  <c r="F9943" i="28"/>
  <c r="C9944" i="28"/>
  <c r="D9944" i="28"/>
  <c r="E9944" i="28"/>
  <c r="F9944" i="28"/>
  <c r="C9945" i="28"/>
  <c r="D9945" i="28"/>
  <c r="E9945" i="28"/>
  <c r="F9945" i="28"/>
  <c r="C9946" i="28"/>
  <c r="D9946" i="28"/>
  <c r="E9946" i="28"/>
  <c r="F9946" i="28"/>
  <c r="C9947" i="28"/>
  <c r="D9947" i="28"/>
  <c r="E9947" i="28"/>
  <c r="F9947" i="28"/>
  <c r="C9948" i="28"/>
  <c r="D9948" i="28"/>
  <c r="E9948" i="28"/>
  <c r="F9948" i="28"/>
  <c r="C9949" i="28"/>
  <c r="D9949" i="28"/>
  <c r="E9949" i="28"/>
  <c r="F9949" i="28"/>
  <c r="C9950" i="28"/>
  <c r="D9950" i="28"/>
  <c r="E9950" i="28"/>
  <c r="F9950" i="28"/>
  <c r="C9951" i="28"/>
  <c r="D9951" i="28"/>
  <c r="E9951" i="28"/>
  <c r="F9951" i="28"/>
  <c r="C9952" i="28"/>
  <c r="D9952" i="28"/>
  <c r="E9952" i="28"/>
  <c r="F9952" i="28"/>
  <c r="C9953" i="28"/>
  <c r="D9953" i="28"/>
  <c r="E9953" i="28"/>
  <c r="F9953" i="28"/>
  <c r="C9954" i="28"/>
  <c r="D9954" i="28"/>
  <c r="E9954" i="28"/>
  <c r="F9954" i="28"/>
  <c r="C9955" i="28"/>
  <c r="D9955" i="28"/>
  <c r="E9955" i="28"/>
  <c r="F9955" i="28"/>
  <c r="C9956" i="28"/>
  <c r="D9956" i="28"/>
  <c r="E9956" i="28"/>
  <c r="F9956" i="28"/>
  <c r="C9957" i="28"/>
  <c r="D9957" i="28"/>
  <c r="E9957" i="28"/>
  <c r="F9957" i="28"/>
  <c r="C9958" i="28"/>
  <c r="D9958" i="28"/>
  <c r="E9958" i="28"/>
  <c r="F9958" i="28"/>
  <c r="C9959" i="28"/>
  <c r="D9959" i="28"/>
  <c r="E9959" i="28"/>
  <c r="F9959" i="28"/>
  <c r="C9960" i="28"/>
  <c r="D9960" i="28"/>
  <c r="E9960" i="28"/>
  <c r="F9960" i="28"/>
  <c r="C9961" i="28"/>
  <c r="D9961" i="28"/>
  <c r="E9961" i="28"/>
  <c r="F9961" i="28"/>
  <c r="C9962" i="28"/>
  <c r="D9962" i="28"/>
  <c r="E9962" i="28"/>
  <c r="F9962" i="28"/>
  <c r="C9963" i="28"/>
  <c r="D9963" i="28"/>
  <c r="E9963" i="28"/>
  <c r="F9963" i="28"/>
  <c r="C9964" i="28"/>
  <c r="D9964" i="28"/>
  <c r="E9964" i="28"/>
  <c r="F9964" i="28"/>
  <c r="C9965" i="28"/>
  <c r="D9965" i="28"/>
  <c r="E9965" i="28"/>
  <c r="F9965" i="28"/>
  <c r="C9966" i="28"/>
  <c r="D9966" i="28"/>
  <c r="E9966" i="28"/>
  <c r="F9966" i="28"/>
  <c r="C9967" i="28"/>
  <c r="D9967" i="28"/>
  <c r="E9967" i="28"/>
  <c r="F9967" i="28"/>
  <c r="C9968" i="28"/>
  <c r="D9968" i="28"/>
  <c r="E9968" i="28"/>
  <c r="F9968" i="28"/>
  <c r="C9969" i="28"/>
  <c r="D9969" i="28"/>
  <c r="E9969" i="28"/>
  <c r="F9969" i="28"/>
  <c r="C9970" i="28"/>
  <c r="D9970" i="28"/>
  <c r="E9970" i="28"/>
  <c r="F9970" i="28"/>
  <c r="C9971" i="28"/>
  <c r="D9971" i="28"/>
  <c r="E9971" i="28"/>
  <c r="F9971" i="28"/>
  <c r="C9972" i="28"/>
  <c r="D9972" i="28"/>
  <c r="E9972" i="28"/>
  <c r="F9972" i="28"/>
  <c r="C9973" i="28"/>
  <c r="D9973" i="28"/>
  <c r="E9973" i="28"/>
  <c r="F9973" i="28"/>
  <c r="C9974" i="28"/>
  <c r="D9974" i="28"/>
  <c r="E9974" i="28"/>
  <c r="F9974" i="28"/>
  <c r="C9975" i="28"/>
  <c r="D9975" i="28"/>
  <c r="E9975" i="28"/>
  <c r="F9975" i="28"/>
  <c r="C9976" i="28"/>
  <c r="D9976" i="28"/>
  <c r="E9976" i="28"/>
  <c r="F9976" i="28"/>
  <c r="C9977" i="28"/>
  <c r="D9977" i="28"/>
  <c r="E9977" i="28"/>
  <c r="F9977" i="28"/>
  <c r="C9978" i="28"/>
  <c r="D9978" i="28"/>
  <c r="E9978" i="28"/>
  <c r="F9978" i="28"/>
  <c r="C9979" i="28"/>
  <c r="D9979" i="28"/>
  <c r="E9979" i="28"/>
  <c r="F9979" i="28"/>
  <c r="C9980" i="28"/>
  <c r="D9980" i="28"/>
  <c r="E9980" i="28"/>
  <c r="F9980" i="28"/>
  <c r="C9981" i="28"/>
  <c r="D9981" i="28"/>
  <c r="E9981" i="28"/>
  <c r="F9981" i="28"/>
  <c r="C9982" i="28"/>
  <c r="D9982" i="28"/>
  <c r="E9982" i="28"/>
  <c r="F9982" i="28"/>
  <c r="C9983" i="28"/>
  <c r="D9983" i="28"/>
  <c r="E9983" i="28"/>
  <c r="F9983" i="28"/>
  <c r="C9984" i="28"/>
  <c r="D9984" i="28"/>
  <c r="E9984" i="28"/>
  <c r="F9984" i="28"/>
  <c r="C9985" i="28"/>
  <c r="D9985" i="28"/>
  <c r="E9985" i="28"/>
  <c r="F9985" i="28"/>
  <c r="C9986" i="28"/>
  <c r="D9986" i="28"/>
  <c r="E9986" i="28"/>
  <c r="F9986" i="28"/>
  <c r="C9987" i="28"/>
  <c r="D9987" i="28"/>
  <c r="E9987" i="28"/>
  <c r="F9987" i="28"/>
  <c r="C9988" i="28"/>
  <c r="D9988" i="28"/>
  <c r="E9988" i="28"/>
  <c r="F9988" i="28"/>
  <c r="C9989" i="28"/>
  <c r="D9989" i="28"/>
  <c r="E9989" i="28"/>
  <c r="F9989" i="28"/>
  <c r="C9990" i="28"/>
  <c r="D9990" i="28"/>
  <c r="E9990" i="28"/>
  <c r="F9990" i="28"/>
  <c r="C9991" i="28"/>
  <c r="D9991" i="28"/>
  <c r="E9991" i="28"/>
  <c r="F9991" i="28"/>
  <c r="C9992" i="28"/>
  <c r="D9992" i="28"/>
  <c r="E9992" i="28"/>
  <c r="F9992" i="28"/>
  <c r="C9993" i="28"/>
  <c r="D9993" i="28"/>
  <c r="E9993" i="28"/>
  <c r="F9993" i="28"/>
  <c r="C9994" i="28"/>
  <c r="D9994" i="28"/>
  <c r="E9994" i="28"/>
  <c r="F9994" i="28"/>
  <c r="C9995" i="28"/>
  <c r="D9995" i="28"/>
  <c r="E9995" i="28"/>
  <c r="F9995" i="28"/>
  <c r="C9996" i="28"/>
  <c r="D9996" i="28"/>
  <c r="E9996" i="28"/>
  <c r="F9996" i="28"/>
  <c r="C9997" i="28"/>
  <c r="D9997" i="28"/>
  <c r="E9997" i="28"/>
  <c r="F9997" i="28"/>
  <c r="C9998" i="28"/>
  <c r="D9998" i="28"/>
  <c r="E9998" i="28"/>
  <c r="F9998" i="28"/>
  <c r="C9999" i="28"/>
  <c r="D9999" i="28"/>
  <c r="E9999" i="28"/>
  <c r="F9999" i="28"/>
  <c r="C10000" i="28"/>
  <c r="D10000" i="28"/>
  <c r="E10000" i="28"/>
  <c r="F10000" i="28"/>
  <c r="C10001" i="28"/>
  <c r="D10001" i="28"/>
  <c r="E10001" i="28"/>
  <c r="F10001" i="28"/>
  <c r="C10002" i="28"/>
  <c r="D10002" i="28"/>
  <c r="E10002" i="28"/>
  <c r="F10002" i="28"/>
  <c r="C10003" i="28"/>
  <c r="D10003" i="28"/>
  <c r="E10003" i="28"/>
  <c r="F10003" i="28"/>
  <c r="C10004" i="28"/>
  <c r="D10004" i="28"/>
  <c r="E10004" i="28"/>
  <c r="F10004" i="28"/>
  <c r="C10005" i="28"/>
  <c r="D10005" i="28"/>
  <c r="E10005" i="28"/>
  <c r="F10005" i="28"/>
  <c r="C10006" i="28"/>
  <c r="D10006" i="28"/>
  <c r="E10006" i="28"/>
  <c r="F10006" i="28"/>
  <c r="C10007" i="28"/>
  <c r="D10007" i="28"/>
  <c r="E10007" i="28"/>
  <c r="F10007" i="28"/>
  <c r="C10008" i="28"/>
  <c r="D10008" i="28"/>
  <c r="E10008" i="28"/>
  <c r="F10008" i="28"/>
  <c r="C10009" i="28"/>
  <c r="D10009" i="28"/>
  <c r="E10009" i="28"/>
  <c r="F10009" i="28"/>
  <c r="C10010" i="28"/>
  <c r="D10010" i="28"/>
  <c r="E10010" i="28"/>
  <c r="F10010" i="28"/>
  <c r="C10011" i="28"/>
  <c r="D10011" i="28"/>
  <c r="E10011" i="28"/>
  <c r="F10011" i="28"/>
  <c r="C10012" i="28"/>
  <c r="D10012" i="28"/>
  <c r="E10012" i="28"/>
  <c r="F10012" i="28"/>
  <c r="C10013" i="28"/>
  <c r="D10013" i="28"/>
  <c r="E10013" i="28"/>
  <c r="F10013" i="28"/>
  <c r="C10014" i="28"/>
  <c r="D10014" i="28"/>
  <c r="E10014" i="28"/>
  <c r="F10014" i="28"/>
  <c r="C10015" i="28"/>
  <c r="D10015" i="28"/>
  <c r="E10015" i="28"/>
  <c r="F10015" i="28"/>
  <c r="C10016" i="28"/>
  <c r="D10016" i="28"/>
  <c r="E10016" i="28"/>
  <c r="F10016" i="28"/>
  <c r="C10017" i="28"/>
  <c r="D10017" i="28"/>
  <c r="E10017" i="28"/>
  <c r="F10017" i="28"/>
  <c r="C10018" i="28"/>
  <c r="D10018" i="28"/>
  <c r="E10018" i="28"/>
  <c r="F10018" i="28"/>
  <c r="G481" i="28" l="1"/>
  <c r="G5298" i="28"/>
  <c r="G5942" i="28"/>
  <c r="G7250" i="28"/>
  <c r="G6545" i="28"/>
  <c r="G6676" i="28"/>
  <c r="G6651" i="28"/>
  <c r="G7508" i="28"/>
  <c r="G7679" i="28"/>
  <c r="G7680" i="28"/>
  <c r="G5433" i="28"/>
  <c r="G6500" i="28"/>
  <c r="G7699" i="28"/>
  <c r="G7859" i="28"/>
  <c r="G4667" i="28"/>
  <c r="G7118" i="28"/>
  <c r="G4544" i="28"/>
  <c r="G4626" i="28"/>
  <c r="G6018" i="28"/>
  <c r="G7026" i="28"/>
  <c r="G7158" i="28"/>
  <c r="G3071" i="28"/>
  <c r="G7147" i="28"/>
  <c r="G7571" i="28"/>
  <c r="G6895" i="28"/>
  <c r="G7589" i="28"/>
  <c r="G7030" i="28"/>
  <c r="G7292" i="28"/>
  <c r="G7635" i="28"/>
  <c r="G7102" i="28"/>
  <c r="G6315" i="28"/>
  <c r="G6935" i="28"/>
  <c r="G7058" i="28"/>
  <c r="G6511" i="28"/>
  <c r="G6871" i="28"/>
  <c r="G6955" i="28"/>
  <c r="G7434" i="28"/>
  <c r="G7895" i="28"/>
  <c r="G6372" i="28"/>
  <c r="G7016" i="28"/>
  <c r="G7984" i="28"/>
  <c r="G3809" i="28"/>
  <c r="G3985" i="28"/>
  <c r="G6593" i="28"/>
  <c r="G6244" i="28"/>
  <c r="G7090" i="28"/>
  <c r="G7789" i="28"/>
  <c r="G7572" i="28"/>
  <c r="G3963" i="28"/>
  <c r="G3775" i="28"/>
  <c r="G3790" i="28"/>
  <c r="G6405" i="28"/>
  <c r="G6418" i="28"/>
  <c r="G3976" i="28"/>
  <c r="G6662" i="28"/>
  <c r="G4353" i="28"/>
  <c r="G4400" i="28"/>
  <c r="G4478" i="28"/>
  <c r="G4481" i="28"/>
  <c r="G4542" i="28"/>
  <c r="G4549" i="28"/>
  <c r="G4692" i="28"/>
  <c r="G6488" i="28"/>
  <c r="G8907" i="28"/>
  <c r="G8964" i="28"/>
  <c r="G3084" i="28"/>
  <c r="G4599" i="28"/>
  <c r="G4434" i="28"/>
  <c r="G4099" i="28"/>
  <c r="G4052" i="28"/>
  <c r="G4129" i="28"/>
  <c r="G9489" i="28"/>
  <c r="G9214" i="28"/>
  <c r="G9675" i="28"/>
  <c r="G4932" i="28"/>
  <c r="G8067" i="28"/>
  <c r="G5584" i="28"/>
  <c r="G5510" i="28"/>
  <c r="G5334" i="28"/>
  <c r="G5275" i="28"/>
  <c r="G3086" i="28"/>
  <c r="G6919" i="28"/>
  <c r="G7092" i="28"/>
  <c r="G7618" i="28"/>
  <c r="G7727" i="28"/>
  <c r="G7763" i="28"/>
  <c r="G1275" i="28"/>
  <c r="G1287" i="28"/>
  <c r="G1291" i="28"/>
  <c r="G1292" i="28"/>
  <c r="G1293" i="28"/>
  <c r="G1326" i="28"/>
  <c r="G1335" i="28"/>
  <c r="G1512" i="28"/>
  <c r="G7666" i="28"/>
  <c r="G3102" i="28"/>
  <c r="G3103" i="28"/>
  <c r="G3111" i="28"/>
  <c r="G3120" i="28"/>
  <c r="G3127" i="28"/>
  <c r="G3145" i="28"/>
  <c r="G3215" i="28"/>
  <c r="G7938" i="28"/>
  <c r="G8136" i="28"/>
  <c r="G7015" i="28"/>
  <c r="G7608" i="28"/>
  <c r="G7627" i="28"/>
  <c r="G7809" i="28"/>
  <c r="G5255" i="28"/>
  <c r="G7513" i="28"/>
  <c r="G6949" i="28"/>
  <c r="G6986" i="28"/>
  <c r="G7533" i="28"/>
  <c r="G6876" i="28"/>
  <c r="G1290" i="28"/>
  <c r="G1327" i="28"/>
  <c r="G1334" i="28"/>
  <c r="G1465" i="28"/>
  <c r="G1470" i="28"/>
  <c r="G1498" i="28"/>
  <c r="G1563" i="28"/>
  <c r="G1596" i="28"/>
  <c r="G1658" i="28"/>
  <c r="G1294" i="28"/>
  <c r="G1349" i="28"/>
  <c r="G1376" i="28"/>
  <c r="G1486" i="28"/>
  <c r="G1623" i="28"/>
  <c r="G5453" i="28"/>
  <c r="G7216" i="28"/>
  <c r="G3190" i="28"/>
  <c r="G3191" i="28"/>
  <c r="G3221" i="28"/>
  <c r="G3222" i="28"/>
  <c r="G3228" i="28"/>
  <c r="G3252" i="28"/>
  <c r="G4696" i="28"/>
  <c r="G4712" i="28"/>
  <c r="G3123" i="28"/>
  <c r="G3139" i="28"/>
  <c r="G3146" i="28"/>
  <c r="G3157" i="28"/>
  <c r="G3182" i="28"/>
  <c r="G3229" i="28"/>
  <c r="G3293" i="28"/>
  <c r="G3358" i="28"/>
  <c r="G3410" i="28"/>
  <c r="G5252" i="28"/>
  <c r="G5305" i="28"/>
  <c r="G4645" i="28"/>
  <c r="G5272" i="28"/>
  <c r="G7829" i="28"/>
  <c r="G2484" i="28"/>
  <c r="G2505" i="28"/>
  <c r="G2522" i="28"/>
  <c r="G2524" i="28"/>
  <c r="G2527" i="28"/>
  <c r="G2531" i="28"/>
  <c r="G2542" i="28"/>
  <c r="G2546" i="28"/>
  <c r="G2561" i="28"/>
  <c r="G2580" i="28"/>
  <c r="G2582" i="28"/>
  <c r="G2596" i="28"/>
  <c r="G2617" i="28"/>
  <c r="G2636" i="28"/>
  <c r="G2640" i="28"/>
  <c r="G2642" i="28"/>
  <c r="G2646" i="28"/>
  <c r="G2655" i="28"/>
  <c r="G2662" i="28"/>
  <c r="G2699" i="28"/>
  <c r="G2712" i="28"/>
  <c r="G3083" i="28"/>
  <c r="G4088" i="28"/>
  <c r="G4633" i="28"/>
  <c r="G4915" i="28"/>
  <c r="G5574" i="28"/>
  <c r="G6609" i="28"/>
  <c r="G7041" i="28"/>
  <c r="G7044" i="28"/>
  <c r="G7186" i="28"/>
  <c r="G7360" i="28"/>
  <c r="G8499" i="28"/>
  <c r="G8950" i="28"/>
  <c r="G9042" i="28"/>
  <c r="G722" i="28"/>
  <c r="G737" i="28"/>
  <c r="G741" i="28"/>
  <c r="G811" i="28"/>
  <c r="G849" i="28"/>
  <c r="G994" i="28"/>
  <c r="G1047" i="28"/>
  <c r="G2491" i="28"/>
  <c r="G2647" i="28"/>
  <c r="G2756" i="28"/>
  <c r="G2556" i="28"/>
  <c r="G2584" i="28"/>
  <c r="G2745" i="28"/>
  <c r="G2881" i="28"/>
  <c r="G9572" i="28"/>
  <c r="G4928" i="28"/>
  <c r="G4945" i="28"/>
  <c r="G6462" i="28"/>
  <c r="G7066" i="28"/>
  <c r="G8018" i="28"/>
  <c r="G6521" i="28"/>
  <c r="G6247" i="28"/>
  <c r="G6569" i="28"/>
  <c r="G7117" i="28"/>
  <c r="G9040" i="28"/>
  <c r="G8577" i="28"/>
  <c r="G8809" i="28"/>
  <c r="G9149" i="28"/>
  <c r="G9257" i="28"/>
  <c r="G9484" i="28"/>
  <c r="G850" i="28"/>
  <c r="G2565" i="28"/>
  <c r="G2590" i="28"/>
  <c r="G2731" i="28"/>
  <c r="G2865" i="28"/>
  <c r="G1237" i="28"/>
  <c r="G3058" i="28"/>
  <c r="G8214" i="28"/>
  <c r="G8833" i="28"/>
  <c r="G8852" i="28"/>
  <c r="G8857" i="28"/>
  <c r="G8859" i="28"/>
  <c r="G8877" i="28"/>
  <c r="G8938" i="28"/>
  <c r="G8974" i="28"/>
  <c r="G9023" i="28"/>
  <c r="G9031" i="28"/>
  <c r="G8569" i="28"/>
  <c r="G9099" i="28"/>
  <c r="G8892" i="28"/>
  <c r="G8935" i="28"/>
  <c r="G1450" i="28"/>
  <c r="G8819" i="28"/>
  <c r="G3685" i="28"/>
  <c r="G7780" i="28"/>
  <c r="G8195" i="28"/>
  <c r="G9962" i="28"/>
  <c r="G1437" i="28"/>
  <c r="G1569" i="28"/>
  <c r="G1642" i="28"/>
  <c r="G1692" i="28"/>
  <c r="G1755" i="28"/>
  <c r="G1756" i="28"/>
  <c r="G1494" i="28"/>
  <c r="G1516" i="28"/>
  <c r="G1707" i="28"/>
  <c r="G1708" i="28"/>
  <c r="G1728" i="28"/>
  <c r="G1798" i="28"/>
  <c r="G7986" i="28"/>
  <c r="G8006" i="28"/>
  <c r="G2893" i="28"/>
  <c r="G7522" i="28"/>
  <c r="G5562" i="28"/>
  <c r="G7172" i="28"/>
  <c r="G7590" i="28"/>
  <c r="G7768" i="28"/>
  <c r="G8305" i="28"/>
  <c r="G8578" i="28"/>
  <c r="G5582" i="28"/>
  <c r="G8269" i="28"/>
  <c r="G8572" i="28"/>
  <c r="G399" i="28"/>
  <c r="G4952" i="28"/>
  <c r="G1855" i="28"/>
  <c r="G623" i="28"/>
  <c r="G6683" i="28"/>
  <c r="G1858" i="28"/>
  <c r="G1371" i="28"/>
  <c r="G1375" i="28"/>
  <c r="G1393" i="28"/>
  <c r="G1409" i="28"/>
  <c r="G1438" i="28"/>
  <c r="G1449" i="28"/>
  <c r="G1451" i="28"/>
  <c r="G1459" i="28"/>
  <c r="G1464" i="28"/>
  <c r="G1660" i="28"/>
  <c r="G8325" i="28"/>
  <c r="G8370" i="28"/>
  <c r="G8527" i="28"/>
  <c r="G1594" i="28"/>
  <c r="G1421" i="28"/>
  <c r="G1600" i="28"/>
  <c r="G3066" i="28"/>
  <c r="G3069" i="28"/>
  <c r="G8265" i="28"/>
  <c r="G8349" i="28"/>
  <c r="G8420" i="28"/>
  <c r="G8272" i="28"/>
  <c r="G8457" i="28"/>
  <c r="G8517" i="28"/>
  <c r="G1382" i="28"/>
  <c r="G1452" i="28"/>
  <c r="G1556" i="28"/>
  <c r="G1560" i="28"/>
  <c r="G1562" i="28"/>
  <c r="G1736" i="28"/>
  <c r="G1849" i="28"/>
  <c r="G3075" i="28"/>
  <c r="G7127" i="28"/>
  <c r="G1740" i="28"/>
  <c r="G3019" i="28"/>
  <c r="G3051" i="28"/>
  <c r="G9802" i="28"/>
  <c r="G9709" i="28"/>
  <c r="G9525" i="28"/>
  <c r="G9907" i="28"/>
  <c r="G2437" i="28"/>
  <c r="G9743" i="28"/>
  <c r="G6064" i="28"/>
  <c r="G9635" i="28"/>
  <c r="G4314" i="28"/>
  <c r="G5591" i="28"/>
  <c r="G6225" i="28"/>
  <c r="G8361" i="28"/>
  <c r="G8481" i="28"/>
  <c r="G4367" i="28"/>
  <c r="G4418" i="28"/>
  <c r="G4443" i="28"/>
  <c r="G4465" i="28"/>
  <c r="G4534" i="28"/>
  <c r="G4554" i="28"/>
  <c r="G4573" i="28"/>
  <c r="G4583" i="28"/>
  <c r="G4608" i="28"/>
  <c r="G8316" i="28"/>
  <c r="G8202" i="28"/>
  <c r="G4446" i="28"/>
  <c r="G4384" i="28"/>
  <c r="G4556" i="28"/>
  <c r="G4341" i="28"/>
  <c r="G4579" i="28"/>
  <c r="G4604" i="28"/>
  <c r="G4606" i="28"/>
  <c r="G1246" i="28"/>
  <c r="G3036" i="28"/>
  <c r="G3047" i="28"/>
  <c r="G9830" i="28"/>
  <c r="G8746" i="28"/>
  <c r="G1252" i="28"/>
  <c r="G3357" i="28"/>
  <c r="G7826" i="28"/>
  <c r="G8174" i="28"/>
  <c r="G8336" i="28"/>
  <c r="G7707" i="28"/>
  <c r="G7969" i="28"/>
  <c r="G8400" i="28"/>
  <c r="G7628" i="28"/>
  <c r="G8225" i="28"/>
  <c r="G8378" i="28"/>
  <c r="G1474" i="28"/>
  <c r="G1541" i="28"/>
  <c r="G1559" i="28"/>
  <c r="G1603" i="28"/>
  <c r="G1636" i="28"/>
  <c r="G1713" i="28"/>
  <c r="G8192" i="28"/>
  <c r="G8398" i="28"/>
  <c r="G8227" i="28"/>
  <c r="G8466" i="28"/>
  <c r="G8593" i="28"/>
  <c r="G8414" i="28"/>
  <c r="G8438" i="28"/>
  <c r="G7705" i="28"/>
  <c r="G7876" i="28"/>
  <c r="G8298" i="28"/>
  <c r="G7746" i="28"/>
  <c r="G9124" i="28"/>
  <c r="G9135" i="28"/>
  <c r="G1574" i="28"/>
  <c r="G1645" i="28"/>
  <c r="G1680" i="28"/>
  <c r="G1672" i="28"/>
  <c r="G1676" i="28"/>
  <c r="G3059" i="28"/>
  <c r="G3061" i="28"/>
  <c r="G6741" i="28"/>
  <c r="G7855" i="28"/>
  <c r="G8147" i="28"/>
  <c r="G8151" i="28"/>
  <c r="G8245" i="28"/>
  <c r="G8312" i="28"/>
  <c r="G8318" i="28"/>
  <c r="G8321" i="28"/>
  <c r="G8375" i="28"/>
  <c r="G9219" i="28"/>
  <c r="G1627" i="28"/>
  <c r="G1799" i="28"/>
  <c r="G7864" i="28"/>
  <c r="G8661" i="28"/>
  <c r="G7582" i="28"/>
  <c r="G7629" i="28"/>
  <c r="G8500" i="28"/>
  <c r="G7662" i="28"/>
  <c r="G7595" i="28"/>
  <c r="G8235" i="28"/>
  <c r="G7649" i="28"/>
  <c r="G7775" i="28"/>
  <c r="G7802" i="28"/>
  <c r="G1249" i="28"/>
  <c r="G4336" i="28"/>
  <c r="G4961" i="28"/>
  <c r="G5877" i="28"/>
  <c r="G5703" i="28"/>
  <c r="G5590" i="28"/>
  <c r="G8695" i="28"/>
  <c r="G5566" i="28"/>
  <c r="G5563" i="28"/>
  <c r="G6481" i="28"/>
  <c r="G6529" i="28"/>
  <c r="G2464" i="28"/>
  <c r="G6692" i="28"/>
  <c r="G6756" i="28"/>
  <c r="G1254" i="28"/>
  <c r="G3080" i="28"/>
  <c r="G6548" i="28"/>
  <c r="G6516" i="28"/>
  <c r="G6309" i="28"/>
  <c r="G6579" i="28"/>
  <c r="G6578" i="28"/>
  <c r="G2466" i="28"/>
  <c r="G2475" i="28"/>
  <c r="G2477" i="28"/>
  <c r="G6273" i="28"/>
  <c r="G6425" i="28"/>
  <c r="G6451" i="28"/>
  <c r="G6600" i="28"/>
  <c r="G7905" i="28"/>
  <c r="G1905" i="28"/>
  <c r="G1908" i="28"/>
  <c r="G1921" i="28"/>
  <c r="G1930" i="28"/>
  <c r="G1932" i="28"/>
  <c r="G1934" i="28"/>
  <c r="G1936" i="28"/>
  <c r="G1958" i="28"/>
  <c r="G1965" i="28"/>
  <c r="G1979" i="28"/>
  <c r="G1991" i="28"/>
  <c r="G1993" i="28"/>
  <c r="G1995" i="28"/>
  <c r="G2002" i="28"/>
  <c r="G2005" i="28"/>
  <c r="G2009" i="28"/>
  <c r="G2012" i="28"/>
  <c r="G2021" i="28"/>
  <c r="G2023" i="28"/>
  <c r="G2024" i="28"/>
  <c r="G2027" i="28"/>
  <c r="G2034" i="28"/>
  <c r="G2043" i="28"/>
  <c r="G2046" i="28"/>
  <c r="G2048" i="28"/>
  <c r="G2050" i="28"/>
  <c r="G2052" i="28"/>
  <c r="G2058" i="28"/>
  <c r="G2066" i="28"/>
  <c r="G2068" i="28"/>
  <c r="G2071" i="28"/>
  <c r="G2075" i="28"/>
  <c r="G2082" i="28"/>
  <c r="G2086" i="28"/>
  <c r="G2088" i="28"/>
  <c r="G2090" i="28"/>
  <c r="G2489" i="28"/>
  <c r="G2492" i="28"/>
  <c r="G2493" i="28"/>
  <c r="G2495" i="28"/>
  <c r="G2496" i="28"/>
  <c r="G2497" i="28"/>
  <c r="G2498" i="28"/>
  <c r="G2499" i="28"/>
  <c r="G2500" i="28"/>
  <c r="G2503" i="28"/>
  <c r="G2504" i="28"/>
  <c r="G2506" i="28"/>
  <c r="G2508" i="28"/>
  <c r="G2509" i="28"/>
  <c r="G2510" i="28"/>
  <c r="G2518" i="28"/>
  <c r="G2520" i="28"/>
  <c r="G2526" i="28"/>
  <c r="G2528" i="28"/>
  <c r="G2530" i="28"/>
  <c r="G2532" i="28"/>
  <c r="G2533" i="28"/>
  <c r="G2534" i="28"/>
  <c r="G2535" i="28"/>
  <c r="G2538" i="28"/>
  <c r="G2539" i="28"/>
  <c r="G2540" i="28"/>
  <c r="G2541" i="28"/>
  <c r="G2543" i="28"/>
  <c r="G2544" i="28"/>
  <c r="G2548" i="28"/>
  <c r="G2549" i="28"/>
  <c r="G2553" i="28"/>
  <c r="G2555" i="28"/>
  <c r="G2557" i="28"/>
  <c r="G2558" i="28"/>
  <c r="G2562" i="28"/>
  <c r="G2566" i="28"/>
  <c r="G2567" i="28"/>
  <c r="G2568" i="28"/>
  <c r="G2569" i="28"/>
  <c r="G2571" i="28"/>
  <c r="G2572" i="28"/>
  <c r="G2574" i="28"/>
  <c r="G2575" i="28"/>
  <c r="G2579" i="28"/>
  <c r="G2585" i="28"/>
  <c r="G2586" i="28"/>
  <c r="G2587" i="28"/>
  <c r="G2591" i="28"/>
  <c r="G2597" i="28"/>
  <c r="G2598" i="28"/>
  <c r="G2601" i="28"/>
  <c r="G2604" i="28"/>
  <c r="G2608" i="28"/>
  <c r="G2610" i="28"/>
  <c r="G2611" i="28"/>
  <c r="G2613" i="28"/>
  <c r="G2614" i="28"/>
  <c r="G2615" i="28"/>
  <c r="G2618" i="28"/>
  <c r="G2619" i="28"/>
  <c r="G2620" i="28"/>
  <c r="G2622" i="28"/>
  <c r="G2623" i="28"/>
  <c r="G2624" i="28"/>
  <c r="G2625" i="28"/>
  <c r="G2627" i="28"/>
  <c r="G2628" i="28"/>
  <c r="G2629" i="28"/>
  <c r="G2631" i="28"/>
  <c r="G2632" i="28"/>
  <c r="G2633" i="28"/>
  <c r="G2635" i="28"/>
  <c r="G2637" i="28"/>
  <c r="G2644" i="28"/>
  <c r="G2648" i="28"/>
  <c r="G2649" i="28"/>
  <c r="G2651" i="28"/>
  <c r="G2652" i="28"/>
  <c r="G2653" i="28"/>
  <c r="G2656" i="28"/>
  <c r="G2657" i="28"/>
  <c r="G2658" i="28"/>
  <c r="G2660" i="28"/>
  <c r="G2661" i="28"/>
  <c r="G2663" i="28"/>
  <c r="G2664" i="28"/>
  <c r="G2666" i="28"/>
  <c r="G2667" i="28"/>
  <c r="G2668" i="28"/>
  <c r="G2670" i="28"/>
  <c r="G2671" i="28"/>
  <c r="G2672" i="28"/>
  <c r="G2673" i="28"/>
  <c r="G2675" i="28"/>
  <c r="G2676" i="28"/>
  <c r="G2677" i="28"/>
  <c r="G2678" i="28"/>
  <c r="G2679" i="28"/>
  <c r="G2681" i="28"/>
  <c r="G2682" i="28"/>
  <c r="G2683" i="28"/>
  <c r="G2684" i="28"/>
  <c r="G2685" i="28"/>
  <c r="G2686" i="28"/>
  <c r="G2688" i="28"/>
  <c r="G2689" i="28"/>
  <c r="G2690" i="28"/>
  <c r="G2691" i="28"/>
  <c r="G2692" i="28"/>
  <c r="G2693" i="28"/>
  <c r="G2694" i="28"/>
  <c r="G2695" i="28"/>
  <c r="G2696" i="28"/>
  <c r="G2698" i="28"/>
  <c r="G2700" i="28"/>
  <c r="G2701" i="28"/>
  <c r="G2703" i="28"/>
  <c r="G2704" i="28"/>
  <c r="G2705" i="28"/>
  <c r="G2706" i="28"/>
  <c r="G2708" i="28"/>
  <c r="G2709" i="28"/>
  <c r="G2710" i="28"/>
  <c r="G2713" i="28"/>
  <c r="G2714" i="28"/>
  <c r="G2715" i="28"/>
  <c r="G2716" i="28"/>
  <c r="G2717" i="28"/>
  <c r="G2718" i="28"/>
  <c r="G2719" i="28"/>
  <c r="G2720" i="28"/>
  <c r="G2723" i="28"/>
  <c r="G2725" i="28"/>
  <c r="G2726" i="28"/>
  <c r="G2744" i="28"/>
  <c r="G2746" i="28"/>
  <c r="G2752" i="28"/>
  <c r="G2753" i="28"/>
  <c r="G2761" i="28"/>
  <c r="G2770" i="28"/>
  <c r="G2774" i="28"/>
  <c r="G2776" i="28"/>
  <c r="G2782" i="28"/>
  <c r="G2784" i="28"/>
  <c r="G2785" i="28"/>
  <c r="G2795" i="28"/>
  <c r="G2798" i="28"/>
  <c r="G2808" i="28"/>
  <c r="G2812" i="28"/>
  <c r="G2818" i="28"/>
  <c r="G2976" i="28"/>
  <c r="G6337" i="28"/>
  <c r="G6510" i="28"/>
  <c r="G6663" i="28"/>
  <c r="G6339" i="28"/>
  <c r="G3808" i="28"/>
  <c r="G3873" i="28"/>
  <c r="G3919" i="28"/>
  <c r="G3956" i="28"/>
  <c r="G3972" i="28"/>
  <c r="G4041" i="28"/>
  <c r="G4049" i="28"/>
  <c r="G6279" i="28"/>
  <c r="G6426" i="28"/>
  <c r="G7867" i="28"/>
  <c r="G8084" i="28"/>
  <c r="G7886" i="28"/>
  <c r="G8167" i="28"/>
  <c r="G8188" i="28"/>
  <c r="G8294" i="28"/>
  <c r="G1898" i="28"/>
  <c r="G1900" i="28"/>
  <c r="G3878" i="28"/>
  <c r="G3939" i="28"/>
  <c r="G1922" i="28"/>
  <c r="G2096" i="28"/>
  <c r="G1943" i="28"/>
  <c r="G2093" i="28"/>
  <c r="G3958" i="28"/>
  <c r="G2103" i="28"/>
  <c r="G3903" i="28"/>
  <c r="G3789" i="28"/>
  <c r="G5457" i="28"/>
  <c r="G4130" i="28"/>
  <c r="G8175" i="28"/>
  <c r="G8322" i="28"/>
  <c r="G2665" i="28"/>
  <c r="G2711" i="28"/>
  <c r="G8205" i="28"/>
  <c r="G8239" i="28"/>
  <c r="G8343" i="28"/>
  <c r="G3712" i="28"/>
  <c r="G2680" i="28"/>
  <c r="G2773" i="28"/>
  <c r="G2886" i="28"/>
  <c r="G3407" i="28"/>
  <c r="G2687" i="28"/>
  <c r="G2804" i="28"/>
  <c r="G2819" i="28"/>
  <c r="G3003" i="28"/>
  <c r="G4060" i="28"/>
  <c r="G2757" i="28"/>
  <c r="G2783" i="28"/>
  <c r="G2800" i="28"/>
  <c r="G3024" i="28"/>
  <c r="G7961" i="28"/>
  <c r="G2809" i="28"/>
  <c r="G2998" i="28"/>
  <c r="G8570" i="28"/>
  <c r="G9240" i="28"/>
  <c r="G2722" i="28"/>
  <c r="G3330" i="28"/>
  <c r="G4785" i="28"/>
  <c r="G4009" i="28"/>
  <c r="G4063" i="28"/>
  <c r="G4094" i="28"/>
  <c r="G4123" i="28"/>
  <c r="G4157" i="28"/>
  <c r="G4700" i="28"/>
  <c r="G6101" i="28"/>
  <c r="G6675" i="28"/>
  <c r="G6705" i="28"/>
  <c r="G7957" i="28"/>
  <c r="G7988" i="28"/>
  <c r="G693" i="28"/>
  <c r="G4315" i="28"/>
  <c r="G4358" i="28"/>
  <c r="G4421" i="28"/>
  <c r="G4447" i="28"/>
  <c r="G4448" i="28"/>
  <c r="G4470" i="28"/>
  <c r="G4482" i="28"/>
  <c r="G4517" i="28"/>
  <c r="G656" i="28"/>
  <c r="G730" i="28"/>
  <c r="G731" i="28"/>
  <c r="G758" i="28"/>
  <c r="G834" i="28"/>
  <c r="G845" i="28"/>
  <c r="G1101" i="28"/>
  <c r="G4368" i="28"/>
  <c r="G4564" i="28"/>
  <c r="G4595" i="28"/>
  <c r="G4603" i="28"/>
  <c r="G3769" i="28"/>
  <c r="G3827" i="28"/>
  <c r="G3876" i="28"/>
  <c r="G3941" i="28"/>
  <c r="G3952" i="28"/>
  <c r="G3962" i="28"/>
  <c r="G4000" i="28"/>
  <c r="G4005" i="28"/>
  <c r="G4383" i="28"/>
  <c r="G4420" i="28"/>
  <c r="G4441" i="28"/>
  <c r="G4444" i="28"/>
  <c r="G4497" i="28"/>
  <c r="G4501" i="28"/>
  <c r="G4512" i="28"/>
  <c r="G4519" i="28"/>
  <c r="G4541" i="28"/>
  <c r="G4557" i="28"/>
  <c r="G4558" i="28"/>
  <c r="G4588" i="28"/>
  <c r="G4612" i="28"/>
  <c r="G4615" i="28"/>
  <c r="G4665" i="28"/>
  <c r="G4685" i="28"/>
  <c r="G4702" i="28"/>
  <c r="G4576" i="28"/>
  <c r="G3777" i="28"/>
  <c r="G3891" i="28"/>
  <c r="G4014" i="28"/>
  <c r="G4748" i="28"/>
  <c r="G4372" i="28"/>
  <c r="G4569" i="28"/>
  <c r="G4661" i="28"/>
  <c r="G4168" i="28"/>
  <c r="G3934" i="28"/>
  <c r="G1247" i="28"/>
  <c r="G4859" i="28"/>
  <c r="G8786" i="28"/>
  <c r="G8796" i="28"/>
  <c r="G8803" i="28"/>
  <c r="G8804" i="28"/>
  <c r="G8817" i="28"/>
  <c r="G8824" i="28"/>
  <c r="G8829" i="28"/>
  <c r="G8836" i="28"/>
  <c r="G8838" i="28"/>
  <c r="G8839" i="28"/>
  <c r="G8847" i="28"/>
  <c r="G8849" i="28"/>
  <c r="G8854" i="28"/>
  <c r="G8860" i="28"/>
  <c r="G8870" i="28"/>
  <c r="G8871" i="28"/>
  <c r="G8873" i="28"/>
  <c r="G8882" i="28"/>
  <c r="G8890" i="28"/>
  <c r="G8895" i="28"/>
  <c r="G8896" i="28"/>
  <c r="G8910" i="28"/>
  <c r="G8912" i="28"/>
  <c r="G8916" i="28"/>
  <c r="G8920" i="28"/>
  <c r="G8922" i="28"/>
  <c r="G8924" i="28"/>
  <c r="G8936" i="28"/>
  <c r="G8963" i="28"/>
  <c r="G8966" i="28"/>
  <c r="G8977" i="28"/>
  <c r="G8986" i="28"/>
  <c r="G8992" i="28"/>
  <c r="G9000" i="28"/>
  <c r="G9010" i="28"/>
  <c r="G9060" i="28"/>
  <c r="G9084" i="28"/>
  <c r="G9093" i="28"/>
  <c r="G9098" i="28"/>
  <c r="G9110" i="28"/>
  <c r="G9153" i="28"/>
  <c r="G9112" i="28"/>
  <c r="G9711" i="28"/>
  <c r="G9001" i="28"/>
  <c r="G658" i="28"/>
  <c r="G668" i="28"/>
  <c r="G670" i="28"/>
  <c r="G685" i="28"/>
  <c r="G705" i="28"/>
  <c r="G706" i="28"/>
  <c r="G708" i="28"/>
  <c r="G745" i="28"/>
  <c r="G747" i="28"/>
  <c r="G752" i="28"/>
  <c r="G756" i="28"/>
  <c r="G767" i="28"/>
  <c r="G773" i="28"/>
  <c r="G781" i="28"/>
  <c r="G788" i="28"/>
  <c r="G794" i="28"/>
  <c r="G801" i="28"/>
  <c r="G817" i="28"/>
  <c r="G833" i="28"/>
  <c r="G844" i="28"/>
  <c r="G847" i="28"/>
  <c r="G858" i="28"/>
  <c r="G897" i="28"/>
  <c r="G1009" i="28"/>
  <c r="G1032" i="28"/>
  <c r="G8979" i="28"/>
  <c r="G8872" i="28"/>
  <c r="G8902" i="28"/>
  <c r="G8940" i="28"/>
  <c r="G8944" i="28"/>
  <c r="G9357" i="28"/>
  <c r="G9713" i="28"/>
  <c r="G8792" i="28"/>
  <c r="G8862" i="28"/>
  <c r="G8960" i="28"/>
  <c r="G8827" i="28"/>
  <c r="G8153" i="28"/>
  <c r="G8165" i="28"/>
  <c r="G8168" i="28"/>
  <c r="G8170" i="28"/>
  <c r="G8177" i="28"/>
  <c r="G8180" i="28"/>
  <c r="G8182" i="28"/>
  <c r="G8185" i="28"/>
  <c r="G8204" i="28"/>
  <c r="G8215" i="28"/>
  <c r="G8216" i="28"/>
  <c r="G8217" i="28"/>
  <c r="G8219" i="28"/>
  <c r="G8221" i="28"/>
  <c r="G8222" i="28"/>
  <c r="G8236" i="28"/>
  <c r="G8240" i="28"/>
  <c r="G8241" i="28"/>
  <c r="G8242" i="28"/>
  <c r="G8262" i="28"/>
  <c r="G8266" i="28"/>
  <c r="G8267" i="28"/>
  <c r="G8268" i="28"/>
  <c r="G8270" i="28"/>
  <c r="G8273" i="28"/>
  <c r="G8276" i="28"/>
  <c r="G8277" i="28"/>
  <c r="G8291" i="28"/>
  <c r="G8295" i="28"/>
  <c r="G8302" i="28"/>
  <c r="G8306" i="28"/>
  <c r="G8315" i="28"/>
  <c r="G8324" i="28"/>
  <c r="G8333" i="28"/>
  <c r="G8337" i="28"/>
  <c r="G8345" i="28"/>
  <c r="G8350" i="28"/>
  <c r="G8385" i="28"/>
  <c r="G8389" i="28"/>
  <c r="G9756" i="28"/>
  <c r="G2131" i="28"/>
  <c r="G2141" i="28"/>
  <c r="G2161" i="28"/>
  <c r="G2169" i="28"/>
  <c r="G2178" i="28"/>
  <c r="G2194" i="28"/>
  <c r="G2201" i="28"/>
  <c r="G2207" i="28"/>
  <c r="G346" i="28"/>
  <c r="G361" i="28"/>
  <c r="G368" i="28"/>
  <c r="G392" i="28"/>
  <c r="G448" i="28"/>
  <c r="G681" i="28"/>
  <c r="G720" i="28"/>
  <c r="G732" i="28"/>
  <c r="G753" i="28"/>
  <c r="G759" i="28"/>
  <c r="G768" i="28"/>
  <c r="G789" i="28"/>
  <c r="G795" i="28"/>
  <c r="G799" i="28"/>
  <c r="G1050" i="28"/>
  <c r="G3491" i="28"/>
  <c r="G357" i="28"/>
  <c r="G372" i="28"/>
  <c r="G377" i="28"/>
  <c r="G398" i="28"/>
  <c r="G651" i="28"/>
  <c r="G669" i="28"/>
  <c r="G678" i="28"/>
  <c r="G697" i="28"/>
  <c r="G864" i="28"/>
  <c r="G1017" i="28"/>
  <c r="G1022" i="28"/>
  <c r="G2469" i="28"/>
  <c r="G2479" i="28"/>
  <c r="G2482" i="28"/>
  <c r="G2486" i="28"/>
  <c r="G2488" i="28"/>
  <c r="G3334" i="28"/>
  <c r="G8213" i="28"/>
  <c r="G8228" i="28"/>
  <c r="G8307" i="28"/>
  <c r="G8794" i="28"/>
  <c r="G8874" i="28"/>
  <c r="G8958" i="28"/>
  <c r="G8972" i="28"/>
  <c r="G8980" i="28"/>
  <c r="G8176" i="28"/>
  <c r="G8220" i="28"/>
  <c r="G8224" i="28"/>
  <c r="G8243" i="28"/>
  <c r="G8279" i="28"/>
  <c r="G8831" i="28"/>
  <c r="G8917" i="28"/>
  <c r="G8161" i="28"/>
  <c r="G8164" i="28"/>
  <c r="G8191" i="28"/>
  <c r="G8233" i="28"/>
  <c r="G8234" i="28"/>
  <c r="G8348" i="28"/>
  <c r="G8805" i="28"/>
  <c r="G8881" i="28"/>
  <c r="G8961" i="28"/>
  <c r="G8990" i="28"/>
  <c r="G8994" i="28"/>
  <c r="G7646" i="28"/>
  <c r="G7747" i="28"/>
  <c r="G7764" i="28"/>
  <c r="G9071" i="28"/>
  <c r="G9618" i="28"/>
  <c r="G9171" i="28"/>
  <c r="G9233" i="28"/>
  <c r="G2148" i="28"/>
  <c r="G485" i="28"/>
  <c r="G501" i="28"/>
  <c r="G539" i="28"/>
  <c r="G695" i="28"/>
  <c r="G733" i="28"/>
  <c r="G770" i="28"/>
  <c r="G771" i="28"/>
  <c r="G774" i="28"/>
  <c r="G840" i="28"/>
  <c r="G863" i="28"/>
  <c r="G970" i="28"/>
  <c r="G971" i="28"/>
  <c r="G1253" i="28"/>
  <c r="G26" i="28"/>
  <c r="G436" i="28"/>
  <c r="G446" i="28"/>
  <c r="G710" i="28"/>
  <c r="G716" i="28"/>
  <c r="G761" i="28"/>
  <c r="G775" i="28"/>
  <c r="G806" i="28"/>
  <c r="G810" i="28"/>
  <c r="G815" i="28"/>
  <c r="G819" i="28"/>
  <c r="G826" i="28"/>
  <c r="G893" i="28"/>
  <c r="G896" i="28"/>
  <c r="G2480" i="28"/>
  <c r="G8247" i="28"/>
  <c r="G8300" i="28"/>
  <c r="G8317" i="28"/>
  <c r="G8363" i="28"/>
  <c r="G4303" i="28"/>
  <c r="G4351" i="28"/>
  <c r="G4352" i="28"/>
  <c r="G4354" i="28"/>
  <c r="G4355" i="28"/>
  <c r="G4356" i="28"/>
  <c r="G4357" i="28"/>
  <c r="G4360" i="28"/>
  <c r="G4361" i="28"/>
  <c r="G4362" i="28"/>
  <c r="G4363" i="28"/>
  <c r="G4364" i="28"/>
  <c r="G4365" i="28"/>
  <c r="G4370" i="28"/>
  <c r="G4371" i="28"/>
  <c r="G4373" i="28"/>
  <c r="G4374" i="28"/>
  <c r="G4375" i="28"/>
  <c r="G4376" i="28"/>
  <c r="G4377" i="28"/>
  <c r="G4378" i="28"/>
  <c r="G4380" i="28"/>
  <c r="G4381" i="28"/>
  <c r="G4385" i="28"/>
  <c r="G4386" i="28"/>
  <c r="G4387" i="28"/>
  <c r="G4388" i="28"/>
  <c r="G4389" i="28"/>
  <c r="G4392" i="28"/>
  <c r="G4393" i="28"/>
  <c r="G4394" i="28"/>
  <c r="G4395" i="28"/>
  <c r="G4396" i="28"/>
  <c r="G4397" i="28"/>
  <c r="G4398" i="28"/>
  <c r="G4399" i="28"/>
  <c r="G4402" i="28"/>
  <c r="G4403" i="28"/>
  <c r="G4404" i="28"/>
  <c r="G4406" i="28"/>
  <c r="G4407" i="28"/>
  <c r="G4408" i="28"/>
  <c r="G4409" i="28"/>
  <c r="G4410" i="28"/>
  <c r="G4411" i="28"/>
  <c r="G4412" i="28"/>
  <c r="G4414" i="28"/>
  <c r="G4415" i="28"/>
  <c r="G4417" i="28"/>
  <c r="G4419" i="28"/>
  <c r="G4422" i="28"/>
  <c r="G4423" i="28"/>
  <c r="G4424" i="28"/>
  <c r="G4425" i="28"/>
  <c r="G4426" i="28"/>
  <c r="G4427" i="28"/>
  <c r="G4428" i="28"/>
  <c r="G4429" i="28"/>
  <c r="G4430" i="28"/>
  <c r="G4431" i="28"/>
  <c r="G4435" i="28"/>
  <c r="G4436" i="28"/>
  <c r="G4437" i="28"/>
  <c r="G4438" i="28"/>
  <c r="G4439" i="28"/>
  <c r="G4440" i="28"/>
  <c r="G4442" i="28"/>
  <c r="G4445" i="28"/>
  <c r="G4449" i="28"/>
  <c r="G4450" i="28"/>
  <c r="G4452" i="28"/>
  <c r="G4453" i="28"/>
  <c r="G4454" i="28"/>
  <c r="G4455" i="28"/>
  <c r="G4456" i="28"/>
  <c r="G4457" i="28"/>
  <c r="G4458" i="28"/>
  <c r="G4460" i="28"/>
  <c r="G4461" i="28"/>
  <c r="G4462" i="28"/>
  <c r="G4463" i="28"/>
  <c r="G4464" i="28"/>
  <c r="G4466" i="28"/>
  <c r="G4467" i="28"/>
  <c r="G4468" i="28"/>
  <c r="G4469" i="28"/>
  <c r="G4471" i="28"/>
  <c r="G4472" i="28"/>
  <c r="G4473" i="28"/>
  <c r="G4474" i="28"/>
  <c r="G4475" i="28"/>
  <c r="G4476" i="28"/>
  <c r="G4477" i="28"/>
  <c r="G4479" i="28"/>
  <c r="G4480" i="28"/>
  <c r="G4483" i="28"/>
  <c r="G4484" i="28"/>
  <c r="G4485" i="28"/>
  <c r="G4486" i="28"/>
  <c r="G4487" i="28"/>
  <c r="G4488" i="28"/>
  <c r="G4489" i="28"/>
  <c r="G4490" i="28"/>
  <c r="G4491" i="28"/>
  <c r="G4492" i="28"/>
  <c r="G4493" i="28"/>
  <c r="G4494" i="28"/>
  <c r="G4495" i="28"/>
  <c r="G4499" i="28"/>
  <c r="G4500" i="28"/>
  <c r="G4502" i="28"/>
  <c r="G4504" i="28"/>
  <c r="G4507" i="28"/>
  <c r="G4510" i="28"/>
  <c r="G4511" i="28"/>
  <c r="G4513" i="28"/>
  <c r="G4514" i="28"/>
  <c r="G4518" i="28"/>
  <c r="G4521" i="28"/>
  <c r="G4522" i="28"/>
  <c r="G4525" i="28"/>
  <c r="G4528" i="28"/>
  <c r="G4529" i="28"/>
  <c r="G4530" i="28"/>
  <c r="G4531" i="28"/>
  <c r="G4533" i="28"/>
  <c r="G4535" i="28"/>
  <c r="G4536" i="28"/>
  <c r="G4538" i="28"/>
  <c r="G4540" i="28"/>
  <c r="G4546" i="28"/>
  <c r="G4547" i="28"/>
  <c r="G4548" i="28"/>
  <c r="G4551" i="28"/>
  <c r="G4553" i="28"/>
  <c r="G4565" i="28"/>
  <c r="G4566" i="28"/>
  <c r="G4577" i="28"/>
  <c r="G4584" i="28"/>
  <c r="G4587" i="28"/>
  <c r="G4592" i="28"/>
  <c r="G4597" i="28"/>
  <c r="G4600" i="28"/>
  <c r="G4601" i="28"/>
  <c r="G4602" i="28"/>
  <c r="G4609" i="28"/>
  <c r="G4614" i="28"/>
  <c r="G4617" i="28"/>
  <c r="G4619" i="28"/>
  <c r="G4624" i="28"/>
  <c r="G4627" i="28"/>
  <c r="G4628" i="28"/>
  <c r="G4631" i="28"/>
  <c r="G4634" i="28"/>
  <c r="G4642" i="28"/>
  <c r="G4650" i="28"/>
  <c r="G4660" i="28"/>
  <c r="G7712" i="28"/>
  <c r="G8131" i="28"/>
  <c r="G8259" i="28"/>
  <c r="G8323" i="28"/>
  <c r="G8914" i="28"/>
  <c r="G5637" i="28"/>
  <c r="G9444" i="28"/>
  <c r="G7817" i="28"/>
  <c r="G7865" i="28"/>
  <c r="G7937" i="28"/>
  <c r="G7978" i="28"/>
  <c r="G8009" i="28"/>
  <c r="G8028" i="28"/>
  <c r="G8258" i="28"/>
  <c r="G8292" i="28"/>
  <c r="G8293" i="28"/>
  <c r="G8329" i="28"/>
  <c r="G8351" i="28"/>
  <c r="G8953" i="28"/>
  <c r="G8999" i="28"/>
  <c r="G9021" i="28"/>
  <c r="G9085" i="28"/>
  <c r="G9109" i="28"/>
  <c r="G9111" i="28"/>
  <c r="G9127" i="28"/>
  <c r="G9144" i="28"/>
  <c r="G8982" i="28"/>
  <c r="G9005" i="28"/>
  <c r="G9017" i="28"/>
  <c r="G9033" i="28"/>
  <c r="G9052" i="28"/>
  <c r="G9057" i="28"/>
  <c r="G9058" i="28"/>
  <c r="G9078" i="28"/>
  <c r="G9103" i="28"/>
  <c r="G9128" i="28"/>
  <c r="G9208" i="28"/>
  <c r="G9642" i="28"/>
  <c r="G9429" i="28"/>
  <c r="G4677" i="28"/>
  <c r="G4559" i="28"/>
  <c r="G4568" i="28"/>
  <c r="G4586" i="28"/>
  <c r="G4607" i="28"/>
  <c r="G5569" i="28"/>
  <c r="G4570" i="28"/>
  <c r="G4572" i="28"/>
  <c r="G4594" i="28"/>
  <c r="G4656" i="28"/>
  <c r="G5723" i="28"/>
  <c r="G5745" i="28"/>
  <c r="G1250" i="28"/>
  <c r="G4649" i="28"/>
  <c r="G4671" i="28"/>
  <c r="G2481" i="28"/>
  <c r="G4126" i="28"/>
  <c r="G4523" i="28"/>
  <c r="G4527" i="28"/>
  <c r="G4092" i="28"/>
  <c r="G4563" i="28"/>
  <c r="G8658" i="28"/>
  <c r="G7177" i="28"/>
  <c r="G7225" i="28"/>
  <c r="G9080" i="28"/>
  <c r="G9159" i="28"/>
  <c r="G9176" i="28"/>
  <c r="G9238" i="28"/>
  <c r="G9114" i="28"/>
  <c r="G9123" i="28"/>
  <c r="G9133" i="28"/>
  <c r="G9196" i="28"/>
  <c r="G9212" i="28"/>
  <c r="G9226" i="28"/>
  <c r="G9270" i="28"/>
  <c r="G9342" i="28"/>
  <c r="G9384" i="28"/>
  <c r="G2467" i="28"/>
  <c r="G2470" i="28"/>
  <c r="G2474" i="28"/>
  <c r="G2476" i="28"/>
  <c r="G2478" i="28"/>
  <c r="G1251" i="28"/>
  <c r="G3150" i="28"/>
  <c r="G3151" i="28"/>
  <c r="G3153" i="28"/>
  <c r="G3160" i="28"/>
  <c r="G3166" i="28"/>
  <c r="G3168" i="28"/>
  <c r="G3173" i="28"/>
  <c r="G3175" i="28"/>
  <c r="G3179" i="28"/>
  <c r="G3184" i="28"/>
  <c r="G3189" i="28"/>
  <c r="G3192" i="28"/>
  <c r="G3195" i="28"/>
  <c r="G3199" i="28"/>
  <c r="G3201" i="28"/>
  <c r="G3213" i="28"/>
  <c r="G3234" i="28"/>
  <c r="G3239" i="28"/>
  <c r="G3247" i="28"/>
  <c r="G3250" i="28"/>
  <c r="G3254" i="28"/>
  <c r="G3270" i="28"/>
  <c r="G3302" i="28"/>
  <c r="G3314" i="28"/>
  <c r="G3360" i="28"/>
  <c r="G8502" i="28"/>
  <c r="G8512" i="28"/>
  <c r="G8750" i="28"/>
  <c r="G9934" i="28"/>
  <c r="G3303" i="28"/>
  <c r="G2473" i="28"/>
  <c r="G1142" i="28"/>
  <c r="G3197" i="28"/>
  <c r="G3216" i="28"/>
  <c r="G3220" i="28"/>
  <c r="G3174" i="28"/>
  <c r="G3363" i="28"/>
  <c r="G4911" i="28"/>
  <c r="G8685" i="28"/>
  <c r="G8602" i="28"/>
  <c r="G9565" i="28"/>
  <c r="G663" i="28"/>
  <c r="G665" i="28"/>
  <c r="G666" i="28"/>
  <c r="G667" i="28"/>
  <c r="G672" i="28"/>
  <c r="G674" i="28"/>
  <c r="G675" i="28"/>
  <c r="G677" i="28"/>
  <c r="G680" i="28"/>
  <c r="G682" i="28"/>
  <c r="G684" i="28"/>
  <c r="G690" i="28"/>
  <c r="G696" i="28"/>
  <c r="G698" i="28"/>
  <c r="G707" i="28"/>
  <c r="G709" i="28"/>
  <c r="G715" i="28"/>
  <c r="G721" i="28"/>
  <c r="G729" i="28"/>
  <c r="G746" i="28"/>
  <c r="G751" i="28"/>
  <c r="G754" i="28"/>
  <c r="G760" i="28"/>
  <c r="G779" i="28"/>
  <c r="G783" i="28"/>
  <c r="G786" i="28"/>
  <c r="G787" i="28"/>
  <c r="G798" i="28"/>
  <c r="G800" i="28"/>
  <c r="G804" i="28"/>
  <c r="G805" i="28"/>
  <c r="G812" i="28"/>
  <c r="G818" i="28"/>
  <c r="G820" i="28"/>
  <c r="G825" i="28"/>
  <c r="G848" i="28"/>
  <c r="G892" i="28"/>
  <c r="G1016" i="28"/>
  <c r="G1031" i="28"/>
  <c r="G1037" i="28"/>
  <c r="G1071" i="28"/>
  <c r="G1077" i="28"/>
  <c r="G142" i="28"/>
  <c r="G144" i="28"/>
  <c r="G149" i="28"/>
  <c r="G151" i="28"/>
  <c r="G153" i="28"/>
  <c r="G161" i="28"/>
  <c r="G169" i="28"/>
  <c r="G170" i="28"/>
  <c r="G187" i="28"/>
  <c r="G188" i="28"/>
  <c r="G205" i="28"/>
  <c r="G209" i="28"/>
  <c r="G211" i="28"/>
  <c r="G229" i="28"/>
  <c r="G233" i="28"/>
  <c r="G239" i="28"/>
  <c r="G240" i="28"/>
  <c r="G241" i="28"/>
  <c r="G248" i="28"/>
  <c r="G251" i="28"/>
  <c r="G252" i="28"/>
  <c r="G258" i="28"/>
  <c r="G260" i="28"/>
  <c r="G268" i="28"/>
  <c r="G273" i="28"/>
  <c r="G274" i="28"/>
  <c r="G275" i="28"/>
  <c r="G277" i="28"/>
  <c r="G293" i="28"/>
  <c r="G303" i="28"/>
  <c r="G304" i="28"/>
  <c r="G312" i="28"/>
  <c r="G314" i="28"/>
  <c r="G319" i="28"/>
  <c r="G325" i="28"/>
  <c r="G327" i="28"/>
  <c r="G331" i="28"/>
  <c r="G333" i="28"/>
  <c r="G336" i="28"/>
  <c r="G350" i="28"/>
  <c r="G358" i="28"/>
  <c r="G383" i="28"/>
  <c r="G384" i="28"/>
  <c r="G386" i="28"/>
  <c r="G389" i="28"/>
  <c r="G393" i="28"/>
  <c r="G396" i="28"/>
  <c r="G404" i="28"/>
  <c r="G405" i="28"/>
  <c r="G406" i="28"/>
  <c r="G411" i="28"/>
  <c r="G412" i="28"/>
  <c r="G413" i="28"/>
  <c r="G415" i="28"/>
  <c r="G654" i="28"/>
  <c r="G655" i="28"/>
  <c r="G661" i="28"/>
  <c r="G662" i="28"/>
  <c r="G3318" i="28"/>
  <c r="G3326" i="28"/>
  <c r="G9440" i="28"/>
  <c r="G3208" i="28"/>
  <c r="G3231" i="28"/>
  <c r="G3268" i="28"/>
  <c r="G3290" i="28"/>
  <c r="G3346" i="28"/>
  <c r="G3359" i="28"/>
  <c r="G3362" i="28"/>
  <c r="G3409" i="28"/>
  <c r="G3510" i="28"/>
  <c r="G9650" i="28"/>
  <c r="G4944" i="28"/>
  <c r="G4946" i="28"/>
  <c r="G4949" i="28"/>
  <c r="G4950" i="28"/>
  <c r="G4951" i="28"/>
  <c r="G4967" i="28"/>
  <c r="G4991" i="28"/>
  <c r="G5019" i="28"/>
  <c r="G5056" i="28"/>
  <c r="G5291" i="28"/>
  <c r="G5349" i="28"/>
  <c r="G5638" i="28"/>
  <c r="G8678" i="28"/>
  <c r="G295" i="28"/>
  <c r="G502" i="28"/>
  <c r="G780" i="28"/>
  <c r="G744" i="28"/>
  <c r="G235" i="28"/>
  <c r="G616" i="28"/>
  <c r="G1083" i="28"/>
  <c r="G1102" i="28"/>
  <c r="G192" i="28"/>
  <c r="G748" i="28"/>
  <c r="G784" i="28"/>
  <c r="G1085" i="28"/>
  <c r="G191" i="28"/>
  <c r="G253" i="28"/>
  <c r="G473" i="28"/>
  <c r="G700" i="28"/>
  <c r="G764" i="28"/>
  <c r="G6012" i="28"/>
  <c r="G24" i="28"/>
  <c r="G2463" i="28"/>
  <c r="G2468" i="28"/>
  <c r="G2471" i="28"/>
  <c r="G2472" i="28"/>
  <c r="G5694" i="28"/>
  <c r="G5160" i="28"/>
  <c r="G5193" i="28"/>
  <c r="G5324" i="28"/>
  <c r="G5001" i="28"/>
  <c r="G5013" i="28"/>
  <c r="G5147" i="28"/>
  <c r="G5296" i="28"/>
  <c r="G5710" i="28"/>
  <c r="G5835" i="28"/>
  <c r="G8604" i="28"/>
  <c r="G1048" i="28"/>
  <c r="G1072" i="28"/>
  <c r="G424" i="28"/>
  <c r="G460" i="28"/>
  <c r="G691" i="28"/>
  <c r="G1033" i="28"/>
  <c r="G2461" i="28"/>
  <c r="G679" i="28"/>
  <c r="G763" i="28"/>
  <c r="G766" i="28"/>
  <c r="G1162" i="28"/>
  <c r="G686" i="28"/>
  <c r="G688" i="28"/>
  <c r="G692" i="28"/>
  <c r="G694" i="28"/>
  <c r="G711" i="28"/>
  <c r="G734" i="28"/>
  <c r="G735" i="28"/>
  <c r="G736" i="28"/>
  <c r="G739" i="28"/>
  <c r="G740" i="28"/>
  <c r="G749" i="28"/>
  <c r="G750" i="28"/>
  <c r="G755" i="28"/>
  <c r="G765" i="28"/>
  <c r="G772" i="28"/>
  <c r="G762" i="28"/>
  <c r="G776" i="28"/>
  <c r="G777" i="28"/>
  <c r="G778" i="28"/>
  <c r="G782" i="28"/>
  <c r="G792" i="28"/>
  <c r="G797" i="28"/>
  <c r="G814" i="28"/>
  <c r="G839" i="28"/>
  <c r="G867" i="28"/>
  <c r="G904" i="28"/>
  <c r="G913" i="28"/>
  <c r="G924" i="28"/>
  <c r="G936" i="28"/>
  <c r="G945" i="28"/>
  <c r="G957" i="28"/>
  <c r="G982" i="28"/>
  <c r="G990" i="28"/>
  <c r="G1105" i="28"/>
  <c r="G2226" i="28"/>
  <c r="G9630" i="28"/>
  <c r="G7252" i="28"/>
  <c r="G9605" i="28"/>
  <c r="G9603" i="28"/>
  <c r="G1127" i="28"/>
  <c r="G955" i="28"/>
  <c r="G2224" i="28"/>
  <c r="G793" i="28"/>
  <c r="G857" i="28"/>
  <c r="G865" i="28"/>
  <c r="G887" i="28"/>
  <c r="G993" i="28"/>
  <c r="G862" i="28"/>
  <c r="G914" i="28"/>
  <c r="G921" i="28"/>
  <c r="G932" i="28"/>
  <c r="G978" i="28"/>
  <c r="G1115" i="28"/>
  <c r="G1051" i="28"/>
  <c r="G872" i="28"/>
  <c r="G947" i="28"/>
  <c r="G1052" i="28"/>
  <c r="G895" i="28"/>
  <c r="G8744" i="28"/>
  <c r="G2262" i="28"/>
  <c r="G7325" i="28"/>
  <c r="G2260" i="28"/>
  <c r="G4894" i="28"/>
  <c r="G6416" i="28"/>
  <c r="G6431" i="28"/>
  <c r="G6618" i="28"/>
  <c r="G6916" i="28"/>
  <c r="G6929" i="28"/>
  <c r="G7070" i="28"/>
  <c r="G7151" i="28"/>
  <c r="G3564" i="28"/>
  <c r="G6607" i="28"/>
  <c r="G6650" i="28"/>
  <c r="G7060" i="28"/>
  <c r="G6976" i="28"/>
  <c r="G7114" i="28"/>
  <c r="G6503" i="28"/>
  <c r="G6570" i="28"/>
  <c r="G6922" i="28"/>
  <c r="G7246" i="28"/>
  <c r="G6312" i="28"/>
  <c r="G6959" i="28"/>
  <c r="G6446" i="28"/>
  <c r="G6519" i="28"/>
  <c r="G7260" i="28"/>
  <c r="G2344" i="28"/>
  <c r="G3386" i="28"/>
  <c r="G8641" i="28"/>
  <c r="G2448" i="28"/>
  <c r="G8497" i="28"/>
  <c r="G2231" i="28"/>
  <c r="G2242" i="28"/>
  <c r="G4893" i="28"/>
  <c r="G4896" i="28"/>
  <c r="G8546" i="28"/>
  <c r="G8484" i="28"/>
  <c r="G8637" i="28"/>
  <c r="G8645" i="28"/>
  <c r="G2453" i="28"/>
  <c r="G2333" i="28"/>
  <c r="G1152" i="28"/>
  <c r="G1174" i="28"/>
  <c r="G3660" i="28"/>
  <c r="G7367" i="28"/>
  <c r="G7318" i="28"/>
  <c r="G3585" i="28"/>
  <c r="G7478" i="28"/>
  <c r="G2451" i="28"/>
  <c r="G2455" i="28"/>
  <c r="G790" i="28"/>
  <c r="G791" i="28"/>
  <c r="G796" i="28"/>
  <c r="G803" i="28"/>
  <c r="G807" i="28"/>
  <c r="G808" i="28"/>
  <c r="G809" i="28"/>
  <c r="G816" i="28"/>
  <c r="G823" i="28"/>
  <c r="G824" i="28"/>
  <c r="G827" i="28"/>
  <c r="G830" i="28"/>
  <c r="G831" i="28"/>
  <c r="G832" i="28"/>
  <c r="G835" i="28"/>
  <c r="G836" i="28"/>
  <c r="G837" i="28"/>
  <c r="G838" i="28"/>
  <c r="G841" i="28"/>
  <c r="G842" i="28"/>
  <c r="G843" i="28"/>
  <c r="G846" i="28"/>
  <c r="G855" i="28"/>
  <c r="G869" i="28"/>
  <c r="G877" i="28"/>
  <c r="G885" i="28"/>
  <c r="G886" i="28"/>
  <c r="G901" i="28"/>
  <c r="G909" i="28"/>
  <c r="G920" i="28"/>
  <c r="G923" i="28"/>
  <c r="G939" i="28"/>
  <c r="G940" i="28"/>
  <c r="G950" i="28"/>
  <c r="G951" i="28"/>
  <c r="G953" i="28"/>
  <c r="G954" i="28"/>
  <c r="G979" i="28"/>
  <c r="G980" i="28"/>
  <c r="G981" i="28"/>
  <c r="G986" i="28"/>
  <c r="G987" i="28"/>
  <c r="G988" i="28"/>
  <c r="G998" i="28"/>
  <c r="G999" i="28"/>
  <c r="G1007" i="28"/>
  <c r="G1008" i="28"/>
  <c r="G1011" i="28"/>
  <c r="G1021" i="28"/>
  <c r="G1036" i="28"/>
  <c r="G1045" i="28"/>
  <c r="G1057" i="28"/>
  <c r="G1070" i="28"/>
  <c r="G1079" i="28"/>
  <c r="G2450" i="28"/>
  <c r="G3597" i="28"/>
  <c r="G9886" i="28"/>
  <c r="G19" i="28"/>
  <c r="G20" i="28"/>
  <c r="G861" i="28"/>
  <c r="G899" i="28"/>
  <c r="G907" i="28"/>
  <c r="G910" i="28"/>
  <c r="G1034" i="28"/>
  <c r="G1080" i="28"/>
  <c r="G22" i="28"/>
  <c r="G23" i="28"/>
  <c r="G854" i="28"/>
  <c r="G860" i="28"/>
  <c r="G876" i="28"/>
  <c r="G880" i="28"/>
  <c r="G903" i="28"/>
  <c r="G919" i="28"/>
  <c r="G938" i="28"/>
  <c r="G1058" i="28"/>
  <c r="G1081" i="28"/>
  <c r="G1088" i="28"/>
  <c r="G3350" i="28"/>
  <c r="G9457" i="28"/>
  <c r="G8422" i="28"/>
  <c r="G8425" i="28"/>
  <c r="G8477" i="28"/>
  <c r="G8526" i="28"/>
  <c r="G8539" i="28"/>
  <c r="G3374" i="28"/>
  <c r="G2138" i="28"/>
  <c r="G2158" i="28"/>
  <c r="G2160" i="28"/>
  <c r="G2172" i="28"/>
  <c r="G2175" i="28"/>
  <c r="G2185" i="28"/>
  <c r="G2188" i="28"/>
  <c r="G2206" i="28"/>
  <c r="G2235" i="28"/>
  <c r="G2267" i="28"/>
  <c r="G2274" i="28"/>
  <c r="G8426" i="28"/>
  <c r="G8395" i="28"/>
  <c r="G8528" i="28"/>
  <c r="G8612" i="28"/>
  <c r="G21" i="28"/>
  <c r="G6093" i="28"/>
  <c r="G7397" i="28"/>
  <c r="G4871" i="28"/>
  <c r="G2273" i="28"/>
  <c r="G2321" i="28"/>
  <c r="G8742" i="28"/>
  <c r="G2313" i="28"/>
  <c r="G1082" i="28"/>
  <c r="G4675" i="28"/>
  <c r="G1119" i="28"/>
  <c r="G1098" i="28"/>
  <c r="G1118" i="28"/>
  <c r="G1133" i="28"/>
  <c r="G4687" i="28"/>
  <c r="G4689" i="28"/>
  <c r="G4693" i="28"/>
  <c r="G4622" i="28"/>
  <c r="G4623" i="28"/>
  <c r="G4637" i="28"/>
  <c r="G4638" i="28"/>
  <c r="G4669" i="28"/>
  <c r="G4679" i="28"/>
  <c r="G4647" i="28"/>
  <c r="G4736" i="28"/>
  <c r="G4765" i="28"/>
  <c r="G8725" i="28"/>
  <c r="G9364" i="28"/>
  <c r="G2444" i="28"/>
  <c r="G8111" i="28"/>
  <c r="G6032" i="28"/>
  <c r="G4862" i="28"/>
  <c r="G4878" i="28"/>
  <c r="G8708" i="28"/>
  <c r="G6727" i="28"/>
  <c r="G8741" i="28"/>
  <c r="G9441" i="28"/>
  <c r="G9585" i="28"/>
  <c r="G9777" i="28"/>
  <c r="G1381" i="28"/>
  <c r="G1413" i="28"/>
  <c r="G1424" i="28"/>
  <c r="G1460" i="28"/>
  <c r="G1461" i="28"/>
  <c r="G1463" i="28"/>
  <c r="G1466" i="28"/>
  <c r="G1467" i="28"/>
  <c r="G1469" i="28"/>
  <c r="G1471" i="28"/>
  <c r="G1472" i="28"/>
  <c r="G1481" i="28"/>
  <c r="G1488" i="28"/>
  <c r="G1489" i="28"/>
  <c r="G1491" i="28"/>
  <c r="G1496" i="28"/>
  <c r="G1497" i="28"/>
  <c r="G1505" i="28"/>
  <c r="G1506" i="28"/>
  <c r="G1518" i="28"/>
  <c r="G1533" i="28"/>
  <c r="G1537" i="28"/>
  <c r="G1542" i="28"/>
  <c r="G1546" i="28"/>
  <c r="G1549" i="28"/>
  <c r="G1550" i="28"/>
  <c r="G1552" i="28"/>
  <c r="G1558" i="28"/>
  <c r="G1566" i="28"/>
  <c r="G1580" i="28"/>
  <c r="G1585" i="28"/>
  <c r="G1601" i="28"/>
  <c r="G1606" i="28"/>
  <c r="G1608" i="28"/>
  <c r="G1612" i="28"/>
  <c r="G1631" i="28"/>
  <c r="G1649" i="28"/>
  <c r="G1653" i="28"/>
  <c r="G1665" i="28"/>
  <c r="G1699" i="28"/>
  <c r="G1814" i="28"/>
  <c r="G2441" i="28"/>
  <c r="G3776" i="28"/>
  <c r="G3778" i="28"/>
  <c r="G3780" i="28"/>
  <c r="G3782" i="28"/>
  <c r="G3785" i="28"/>
  <c r="G3791" i="28"/>
  <c r="G3792" i="28"/>
  <c r="G3796" i="28"/>
  <c r="G3797" i="28"/>
  <c r="G3817" i="28"/>
  <c r="G3838" i="28"/>
  <c r="G3841" i="28"/>
  <c r="G3880" i="28"/>
  <c r="G3914" i="28"/>
  <c r="G3917" i="28"/>
  <c r="G3918" i="28"/>
  <c r="G3937" i="28"/>
  <c r="G3947" i="28"/>
  <c r="G3948" i="28"/>
  <c r="G3959" i="28"/>
  <c r="G3961" i="28"/>
  <c r="G3974" i="28"/>
  <c r="G3977" i="28"/>
  <c r="G4008" i="28"/>
  <c r="G4018" i="28"/>
  <c r="G4031" i="28"/>
  <c r="G4033" i="28"/>
  <c r="G4034" i="28"/>
  <c r="G4062" i="28"/>
  <c r="G4067" i="28"/>
  <c r="G4074" i="28"/>
  <c r="G4082" i="28"/>
  <c r="G4091" i="28"/>
  <c r="G4108" i="28"/>
  <c r="G4287" i="28"/>
  <c r="G6164" i="28"/>
  <c r="G6767" i="28"/>
  <c r="G9356" i="28"/>
  <c r="G9717" i="28"/>
  <c r="G9734" i="28"/>
  <c r="G9393" i="28"/>
  <c r="G9425" i="28"/>
  <c r="G9371" i="28"/>
  <c r="G9571" i="28"/>
  <c r="G1468" i="28"/>
  <c r="G1394" i="28"/>
  <c r="G1410" i="28"/>
  <c r="G1422" i="28"/>
  <c r="G3912" i="28"/>
  <c r="G3927" i="28"/>
  <c r="G3928" i="28"/>
  <c r="G3929" i="28"/>
  <c r="G3944" i="28"/>
  <c r="G3950" i="28"/>
  <c r="G3945" i="28"/>
  <c r="G3965" i="28"/>
  <c r="G3855" i="28"/>
  <c r="G4045" i="28"/>
  <c r="G5819" i="28"/>
  <c r="G5868" i="28"/>
  <c r="G4255" i="28"/>
  <c r="G4103" i="28"/>
  <c r="G6917" i="28"/>
  <c r="G6981" i="28"/>
  <c r="G7007" i="28"/>
  <c r="G7099" i="28"/>
  <c r="G7130" i="28"/>
  <c r="G7159" i="28"/>
  <c r="G7643" i="28"/>
  <c r="G7656" i="28"/>
  <c r="G7682" i="28"/>
  <c r="G7784" i="28"/>
  <c r="G7793" i="28"/>
  <c r="G7824" i="28"/>
  <c r="G7924" i="28"/>
  <c r="G1568" i="28"/>
  <c r="G1582" i="28"/>
  <c r="G1811" i="28"/>
  <c r="G4079" i="28"/>
  <c r="G4139" i="28"/>
  <c r="G8150" i="28"/>
  <c r="G8154" i="28"/>
  <c r="G8156" i="28"/>
  <c r="G8157" i="28"/>
  <c r="G8158" i="28"/>
  <c r="G8159" i="28"/>
  <c r="G8160" i="28"/>
  <c r="G8162" i="28"/>
  <c r="G8166" i="28"/>
  <c r="G8169" i="28"/>
  <c r="G8172" i="28"/>
  <c r="G8173" i="28"/>
  <c r="G8179" i="28"/>
  <c r="G8183" i="28"/>
  <c r="G8184" i="28"/>
  <c r="G8186" i="28"/>
  <c r="G8189" i="28"/>
  <c r="G8190" i="28"/>
  <c r="G8193" i="28"/>
  <c r="G8194" i="28"/>
  <c r="G8196" i="28"/>
  <c r="G8197" i="28"/>
  <c r="G8198" i="28"/>
  <c r="G8199" i="28"/>
  <c r="G8200" i="28"/>
  <c r="G8201" i="28"/>
  <c r="G8203" i="28"/>
  <c r="G8206" i="28"/>
  <c r="G8207" i="28"/>
  <c r="G8208" i="28"/>
  <c r="G8209" i="28"/>
  <c r="G8210" i="28"/>
  <c r="G8211" i="28"/>
  <c r="G8218" i="28"/>
  <c r="G8226" i="28"/>
  <c r="G8229" i="28"/>
  <c r="G8230" i="28"/>
  <c r="G8232" i="28"/>
  <c r="G8238" i="28"/>
  <c r="G8244" i="28"/>
  <c r="G8246" i="28"/>
  <c r="G8248" i="28"/>
  <c r="G8249" i="28"/>
  <c r="G8251" i="28"/>
  <c r="G8252" i="28"/>
  <c r="G8253" i="28"/>
  <c r="G8254" i="28"/>
  <c r="G8256" i="28"/>
  <c r="G8257" i="28"/>
  <c r="G8260" i="28"/>
  <c r="G8263" i="28"/>
  <c r="G8264" i="28"/>
  <c r="G8271" i="28"/>
  <c r="G8274" i="28"/>
  <c r="G8278" i="28"/>
  <c r="G8280" i="28"/>
  <c r="G8282" i="28"/>
  <c r="G8283" i="28"/>
  <c r="G8284" i="28"/>
  <c r="G8285" i="28"/>
  <c r="G8286" i="28"/>
  <c r="G8287" i="28"/>
  <c r="G8288" i="28"/>
  <c r="G8290" i="28"/>
  <c r="G8296" i="28"/>
  <c r="G8297" i="28"/>
  <c r="G8299" i="28"/>
  <c r="G8301" i="28"/>
  <c r="G8303" i="28"/>
  <c r="G8304" i="28"/>
  <c r="G8310" i="28"/>
  <c r="G8311" i="28"/>
  <c r="G8313" i="28"/>
  <c r="G8314" i="28"/>
  <c r="G8319" i="28"/>
  <c r="G8320" i="28"/>
  <c r="G8326" i="28"/>
  <c r="G8327" i="28"/>
  <c r="G8328" i="28"/>
  <c r="G8331" i="28"/>
  <c r="G8332" i="28"/>
  <c r="G8334" i="28"/>
  <c r="G8335" i="28"/>
  <c r="G8338" i="28"/>
  <c r="G8339" i="28"/>
  <c r="G8341" i="28"/>
  <c r="G8342" i="28"/>
  <c r="G8344" i="28"/>
  <c r="G8346" i="28"/>
  <c r="G8347" i="28"/>
  <c r="G8352" i="28"/>
  <c r="G8353" i="28"/>
  <c r="G8358" i="28"/>
  <c r="G8364" i="28"/>
  <c r="G8366" i="28"/>
  <c r="G8373" i="28"/>
  <c r="G8376" i="28"/>
  <c r="G8381" i="28"/>
  <c r="G8387" i="28"/>
  <c r="G8396" i="28"/>
  <c r="G8401" i="28"/>
  <c r="G8405" i="28"/>
  <c r="G8406" i="28"/>
  <c r="G8417" i="28"/>
  <c r="G8428" i="28"/>
  <c r="G8449" i="28"/>
  <c r="G8482" i="28"/>
  <c r="G1625" i="28"/>
  <c r="G1480" i="28"/>
  <c r="G7338" i="28"/>
  <c r="G8435" i="28"/>
  <c r="G7227" i="28"/>
  <c r="G2366" i="28"/>
  <c r="G2367" i="28"/>
  <c r="G8379" i="28"/>
  <c r="G8617" i="28"/>
  <c r="G3966" i="28"/>
  <c r="G3982" i="28"/>
  <c r="G7973" i="28"/>
  <c r="G3931" i="28"/>
  <c r="G3978" i="28"/>
  <c r="G4106" i="28"/>
  <c r="G7271" i="28"/>
  <c r="G8367" i="28"/>
  <c r="G8730" i="28"/>
  <c r="G6956" i="28"/>
  <c r="G6987" i="28"/>
  <c r="G6999" i="28"/>
  <c r="G7150" i="28"/>
  <c r="G7222" i="28"/>
  <c r="G7241" i="28"/>
  <c r="G7663" i="28"/>
  <c r="G7669" i="28"/>
  <c r="G7994" i="28"/>
  <c r="G8584" i="28"/>
  <c r="G8662" i="28"/>
  <c r="G8733" i="28"/>
  <c r="G4970" i="28"/>
  <c r="G4974" i="28"/>
  <c r="G4987" i="28"/>
  <c r="G5274" i="28"/>
  <c r="G7388" i="28"/>
  <c r="G8456" i="28"/>
  <c r="G7063" i="28"/>
  <c r="G7175" i="28"/>
  <c r="G7740" i="28"/>
  <c r="G7880" i="28"/>
  <c r="G7929" i="28"/>
  <c r="G8057" i="28"/>
  <c r="G8496" i="28"/>
  <c r="G7193" i="28"/>
  <c r="G7731" i="28"/>
  <c r="G8393" i="28"/>
  <c r="G3960" i="28"/>
  <c r="G4010" i="28"/>
  <c r="G5277" i="28"/>
  <c r="G2991" i="28"/>
  <c r="G1903" i="28"/>
  <c r="G1912" i="28"/>
  <c r="G1913" i="28"/>
  <c r="G1914" i="28"/>
  <c r="G1915" i="28"/>
  <c r="G1917" i="28"/>
  <c r="G1918" i="28"/>
  <c r="G1923" i="28"/>
  <c r="G1924" i="28"/>
  <c r="G1928" i="28"/>
  <c r="G1929" i="28"/>
  <c r="G1931" i="28"/>
  <c r="G1938" i="28"/>
  <c r="G1939" i="28"/>
  <c r="G1940" i="28"/>
  <c r="G1941" i="28"/>
  <c r="G1942" i="28"/>
  <c r="G1944" i="28"/>
  <c r="G1945" i="28"/>
  <c r="G1946" i="28"/>
  <c r="G1949" i="28"/>
  <c r="G1951" i="28"/>
  <c r="G1952" i="28"/>
  <c r="G1953" i="28"/>
  <c r="G1954" i="28"/>
  <c r="G1957" i="28"/>
  <c r="G1961" i="28"/>
  <c r="G1962" i="28"/>
  <c r="G1964" i="28"/>
  <c r="G1967" i="28"/>
  <c r="G1970" i="28"/>
  <c r="G1971" i="28"/>
  <c r="G1972" i="28"/>
  <c r="G1973" i="28"/>
  <c r="G1974" i="28"/>
  <c r="G1976" i="28"/>
  <c r="G1980" i="28"/>
  <c r="G1981" i="28"/>
  <c r="G1982" i="28"/>
  <c r="G1983" i="28"/>
  <c r="G1984" i="28"/>
  <c r="G1987" i="28"/>
  <c r="G1990" i="28"/>
  <c r="G1998" i="28"/>
  <c r="G1999" i="28"/>
  <c r="G2000" i="28"/>
  <c r="G2003" i="28"/>
  <c r="G2008" i="28"/>
  <c r="G2010" i="28"/>
  <c r="G2011" i="28"/>
  <c r="G2015" i="28"/>
  <c r="G2016" i="28"/>
  <c r="G2017" i="28"/>
  <c r="G2018" i="28"/>
  <c r="G2026" i="28"/>
  <c r="G2029" i="28"/>
  <c r="G2030" i="28"/>
  <c r="G2031" i="28"/>
  <c r="G2032" i="28"/>
  <c r="G2036" i="28"/>
  <c r="G2037" i="28"/>
  <c r="G2038" i="28"/>
  <c r="G2039" i="28"/>
  <c r="G2040" i="28"/>
  <c r="G2041" i="28"/>
  <c r="G2044" i="28"/>
  <c r="G2045" i="28"/>
  <c r="G2054" i="28"/>
  <c r="G2055" i="28"/>
  <c r="G2056" i="28"/>
  <c r="G2061" i="28"/>
  <c r="G2062" i="28"/>
  <c r="G2063" i="28"/>
  <c r="G2064" i="28"/>
  <c r="G2070" i="28"/>
  <c r="G2073" i="28"/>
  <c r="G2076" i="28"/>
  <c r="G2077" i="28"/>
  <c r="G2078" i="28"/>
  <c r="G2079" i="28"/>
  <c r="G2080" i="28"/>
  <c r="G2083" i="28"/>
  <c r="G2087" i="28"/>
  <c r="G2091" i="28"/>
  <c r="G2092" i="28"/>
  <c r="G2095" i="28"/>
  <c r="G2098" i="28"/>
  <c r="G2099" i="28"/>
  <c r="G2100" i="28"/>
  <c r="G2101" i="28"/>
  <c r="G2104" i="28"/>
  <c r="G2105" i="28"/>
  <c r="G2106" i="28"/>
  <c r="G2109" i="28"/>
  <c r="G2112" i="28"/>
  <c r="G2118" i="28"/>
  <c r="G2119" i="28"/>
  <c r="G2123" i="28"/>
  <c r="G2124" i="28"/>
  <c r="G2126" i="28"/>
  <c r="G2128" i="28"/>
  <c r="G2129" i="28"/>
  <c r="G2130" i="28"/>
  <c r="G2134" i="28"/>
  <c r="G2137" i="28"/>
  <c r="G2139" i="28"/>
  <c r="G2142" i="28"/>
  <c r="G2143" i="28"/>
  <c r="G2146" i="28"/>
  <c r="G2149" i="28"/>
  <c r="G2151" i="28"/>
  <c r="G2152" i="28"/>
  <c r="G2157" i="28"/>
  <c r="G2163" i="28"/>
  <c r="G2167" i="28"/>
  <c r="G2171" i="28"/>
  <c r="G2174" i="28"/>
  <c r="G2179" i="28"/>
  <c r="G2180" i="28"/>
  <c r="G2181" i="28"/>
  <c r="G2182" i="28"/>
  <c r="G2183" i="28"/>
  <c r="G2184" i="28"/>
  <c r="G2187" i="28"/>
  <c r="G2189" i="28"/>
  <c r="G2190" i="28"/>
  <c r="G2191" i="28"/>
  <c r="G2192" i="28"/>
  <c r="G2193" i="28"/>
  <c r="G2196" i="28"/>
  <c r="G2198" i="28"/>
  <c r="G2199" i="28"/>
  <c r="G2203" i="28"/>
  <c r="G2205" i="28"/>
  <c r="G2209" i="28"/>
  <c r="G2210" i="28"/>
  <c r="G2211" i="28"/>
  <c r="G2212" i="28"/>
  <c r="G2213" i="28"/>
  <c r="G2214" i="28"/>
  <c r="G2215" i="28"/>
  <c r="G2217" i="28"/>
  <c r="G2218" i="28"/>
  <c r="G2221" i="28"/>
  <c r="G2222" i="28"/>
  <c r="G2223" i="28"/>
  <c r="G2230" i="28"/>
  <c r="G2234" i="28"/>
  <c r="G2238" i="28"/>
  <c r="G2241" i="28"/>
  <c r="G2243" i="28"/>
  <c r="G2244" i="28"/>
  <c r="G2245" i="28"/>
  <c r="G2246" i="28"/>
  <c r="G2249" i="28"/>
  <c r="G2253" i="28"/>
  <c r="G2337" i="28"/>
  <c r="G2990" i="28"/>
  <c r="G5531" i="28"/>
  <c r="G5447" i="28"/>
  <c r="G8727" i="28"/>
  <c r="G5328" i="28"/>
  <c r="G8698" i="28"/>
  <c r="G5404" i="28"/>
  <c r="G8736" i="28"/>
  <c r="G8908" i="28"/>
  <c r="G8928" i="28"/>
  <c r="G8941" i="28"/>
  <c r="G8945" i="28"/>
  <c r="G8948" i="28"/>
  <c r="G8983" i="28"/>
  <c r="G8987" i="28"/>
  <c r="G9004" i="28"/>
  <c r="G9006" i="28"/>
  <c r="G9013" i="28"/>
  <c r="G9019" i="28"/>
  <c r="G9030" i="28"/>
  <c r="G9035" i="28"/>
  <c r="G9045" i="28"/>
  <c r="G9055" i="28"/>
  <c r="G9068" i="28"/>
  <c r="G9074" i="28"/>
  <c r="G9086" i="28"/>
  <c r="G9090" i="28"/>
  <c r="G9092" i="28"/>
  <c r="G9096" i="28"/>
  <c r="G9102" i="28"/>
  <c r="G9113" i="28"/>
  <c r="G9142" i="28"/>
  <c r="G9152" i="28"/>
  <c r="G9169" i="28"/>
  <c r="G9170" i="28"/>
  <c r="G9178" i="28"/>
  <c r="G9186" i="28"/>
  <c r="G9204" i="28"/>
  <c r="G9222" i="28"/>
  <c r="G9322" i="28"/>
  <c r="G9014" i="28"/>
  <c r="G8955" i="28"/>
  <c r="G9216" i="28"/>
  <c r="G9211" i="28"/>
  <c r="G3010" i="28"/>
  <c r="G2997" i="28"/>
  <c r="G8101" i="28"/>
  <c r="G8137" i="28"/>
  <c r="G9476" i="28"/>
  <c r="G9670" i="28"/>
  <c r="G9751" i="28"/>
  <c r="G9837" i="28"/>
  <c r="G9857" i="28"/>
  <c r="G3016" i="28"/>
  <c r="G8123" i="28"/>
  <c r="G9570" i="28"/>
  <c r="G9574" i="28"/>
  <c r="G9475" i="28"/>
  <c r="G9620" i="28"/>
  <c r="G9431" i="28"/>
  <c r="G2250" i="28"/>
  <c r="G2251" i="28"/>
  <c r="G2252" i="28"/>
  <c r="G2255" i="28"/>
  <c r="G2256" i="28"/>
  <c r="G2257" i="28"/>
  <c r="G2258" i="28"/>
  <c r="G2259" i="28"/>
  <c r="G2261" i="28"/>
  <c r="G2263" i="28"/>
  <c r="G2266" i="28"/>
  <c r="G2269" i="28"/>
  <c r="G2323" i="28"/>
  <c r="G2352" i="28"/>
  <c r="G2368" i="28"/>
  <c r="G2369" i="28"/>
  <c r="G2375" i="28"/>
  <c r="G2385" i="28"/>
  <c r="G2822" i="28"/>
  <c r="G2823" i="28"/>
  <c r="G2825" i="28"/>
  <c r="G2833" i="28"/>
  <c r="G2836" i="28"/>
  <c r="G4498" i="28"/>
  <c r="G4503" i="28"/>
  <c r="G4505" i="28"/>
  <c r="G4515" i="28"/>
  <c r="G4520" i="28"/>
  <c r="G4526" i="28"/>
  <c r="G4537" i="28"/>
  <c r="G4539" i="28"/>
  <c r="G4543" i="28"/>
  <c r="G4550" i="28"/>
  <c r="G4552" i="28"/>
  <c r="G4555" i="28"/>
  <c r="G4562" i="28"/>
  <c r="G4567" i="28"/>
  <c r="G4574" i="28"/>
  <c r="G4575" i="28"/>
  <c r="G4578" i="28"/>
  <c r="G4580" i="28"/>
  <c r="G4582" i="28"/>
  <c r="G4585" i="28"/>
  <c r="G4589" i="28"/>
  <c r="G4596" i="28"/>
  <c r="G4598" i="28"/>
  <c r="G4610" i="28"/>
  <c r="G4613" i="28"/>
  <c r="G4618" i="28"/>
  <c r="G4620" i="28"/>
  <c r="G4625" i="28"/>
  <c r="G4630" i="28"/>
  <c r="G4632" i="28"/>
  <c r="G4635" i="28"/>
  <c r="G4639" i="28"/>
  <c r="G4641" i="28"/>
  <c r="G4643" i="28"/>
  <c r="G4646" i="28"/>
  <c r="G4652" i="28"/>
  <c r="G4654" i="28"/>
  <c r="G4658" i="28"/>
  <c r="G4662" i="28"/>
  <c r="G4666" i="28"/>
  <c r="G4668" i="28"/>
  <c r="G4670" i="28"/>
  <c r="G4674" i="28"/>
  <c r="G4678" i="28"/>
  <c r="G4680" i="28"/>
  <c r="G4686" i="28"/>
  <c r="G4688" i="28"/>
  <c r="G4699" i="28"/>
  <c r="G4738" i="28"/>
  <c r="G6444" i="28"/>
  <c r="G6482" i="28"/>
  <c r="G6553" i="28"/>
  <c r="G6583" i="28"/>
  <c r="G8354" i="28"/>
  <c r="G8355" i="28"/>
  <c r="G8357" i="28"/>
  <c r="G8359" i="28"/>
  <c r="G8360" i="28"/>
  <c r="G8362" i="28"/>
  <c r="G8365" i="28"/>
  <c r="G8368" i="28"/>
  <c r="G8369" i="28"/>
  <c r="G8371" i="28"/>
  <c r="G8372" i="28"/>
  <c r="G8374" i="28"/>
  <c r="G8377" i="28"/>
  <c r="G8380" i="28"/>
  <c r="G8382" i="28"/>
  <c r="G8383" i="28"/>
  <c r="G8386" i="28"/>
  <c r="G8388" i="28"/>
  <c r="G8390" i="28"/>
  <c r="G8391" i="28"/>
  <c r="G8394" i="28"/>
  <c r="G8397" i="28"/>
  <c r="G8399" i="28"/>
  <c r="G8402" i="28"/>
  <c r="G8404" i="28"/>
  <c r="G8407" i="28"/>
  <c r="G8408" i="28"/>
  <c r="G8413" i="28"/>
  <c r="G8416" i="28"/>
  <c r="G8418" i="28"/>
  <c r="G8423" i="28"/>
  <c r="G8446" i="28"/>
  <c r="G8454" i="28"/>
  <c r="G8487" i="28"/>
  <c r="G8503" i="28"/>
  <c r="G8513" i="28"/>
  <c r="G8529" i="28"/>
  <c r="G8555" i="28"/>
  <c r="G8579" i="28"/>
  <c r="G8732" i="28"/>
  <c r="G9108" i="28"/>
  <c r="G9117" i="28"/>
  <c r="G9120" i="28"/>
  <c r="G9125" i="28"/>
  <c r="G9126" i="28"/>
  <c r="G9134" i="28"/>
  <c r="G9138" i="28"/>
  <c r="G9143" i="28"/>
  <c r="G9145" i="28"/>
  <c r="G9146" i="28"/>
  <c r="G9151" i="28"/>
  <c r="G9155" i="28"/>
  <c r="G9165" i="28"/>
  <c r="G9168" i="28"/>
  <c r="G9175" i="28"/>
  <c r="G9183" i="28"/>
  <c r="G9198" i="28"/>
  <c r="G9203" i="28"/>
  <c r="G9205" i="28"/>
  <c r="G1785" i="28"/>
  <c r="G1794" i="28"/>
  <c r="G2376" i="28"/>
  <c r="G2830" i="28"/>
  <c r="G2855" i="28"/>
  <c r="G4659" i="28"/>
  <c r="G4663" i="28"/>
  <c r="G4747" i="28"/>
  <c r="G4312" i="28"/>
  <c r="G4335" i="28"/>
  <c r="G4337" i="28"/>
  <c r="G4338" i="28"/>
  <c r="G2929" i="28"/>
  <c r="G5414" i="28"/>
  <c r="G5509" i="28"/>
  <c r="G5785" i="28"/>
  <c r="G5801" i="28"/>
  <c r="G5808" i="28"/>
  <c r="G5815" i="28"/>
  <c r="G5824" i="28"/>
  <c r="G5833" i="28"/>
  <c r="G5836" i="28"/>
  <c r="G5841" i="28"/>
  <c r="G5844" i="28"/>
  <c r="G5847" i="28"/>
  <c r="G5864" i="28"/>
  <c r="G5869" i="28"/>
  <c r="G5871" i="28"/>
  <c r="G5872" i="28"/>
  <c r="G5883" i="28"/>
  <c r="G5884" i="28"/>
  <c r="G5890" i="28"/>
  <c r="G5901" i="28"/>
  <c r="G5904" i="28"/>
  <c r="G5905" i="28"/>
  <c r="G5911" i="28"/>
  <c r="G5921" i="28"/>
  <c r="G5923" i="28"/>
  <c r="G5926" i="28"/>
  <c r="G5935" i="28"/>
  <c r="G5936" i="28"/>
  <c r="G5946" i="28"/>
  <c r="G5947" i="28"/>
  <c r="G5953" i="28"/>
  <c r="G6484" i="28"/>
  <c r="G6525" i="28"/>
  <c r="G6540" i="28"/>
  <c r="G6664" i="28"/>
  <c r="G6668" i="28"/>
  <c r="G6729" i="28"/>
  <c r="G7270" i="28"/>
  <c r="G9136" i="28"/>
  <c r="G9148" i="28"/>
  <c r="G9156" i="28"/>
  <c r="G8121" i="28"/>
  <c r="G8415" i="28"/>
  <c r="G3004" i="28"/>
  <c r="G8433" i="28"/>
  <c r="G8460" i="28"/>
  <c r="G8462" i="28"/>
  <c r="G8515" i="28"/>
  <c r="G8518" i="28"/>
  <c r="G8553" i="28"/>
  <c r="G8559" i="28"/>
  <c r="G8729" i="28"/>
  <c r="G9115" i="28"/>
  <c r="G9166" i="28"/>
  <c r="G9256" i="28"/>
  <c r="G8739" i="28"/>
  <c r="G4822" i="28"/>
  <c r="G4926" i="28"/>
  <c r="G8070" i="28"/>
  <c r="G7267" i="28"/>
  <c r="G6707" i="28"/>
  <c r="G6746" i="28"/>
  <c r="G3687" i="28"/>
  <c r="G3049" i="28"/>
  <c r="G5473" i="28"/>
  <c r="G5865" i="28"/>
  <c r="G5910" i="28"/>
  <c r="G4340" i="28"/>
  <c r="G4342" i="28"/>
  <c r="G4344" i="28"/>
  <c r="G4346" i="28"/>
  <c r="G4953" i="28"/>
  <c r="G4954" i="28"/>
  <c r="G4955" i="28"/>
  <c r="G4956" i="28"/>
  <c r="G4957" i="28"/>
  <c r="G4958" i="28"/>
  <c r="G4959" i="28"/>
  <c r="G4960" i="28"/>
  <c r="G4962" i="28"/>
  <c r="G4963" i="28"/>
  <c r="G4964" i="28"/>
  <c r="G4965" i="28"/>
  <c r="G4966" i="28"/>
  <c r="G4968" i="28"/>
  <c r="G4969" i="28"/>
  <c r="G4971" i="28"/>
  <c r="G4972" i="28"/>
  <c r="G4973" i="28"/>
  <c r="G4975" i="28"/>
  <c r="G4976" i="28"/>
  <c r="G4978" i="28"/>
  <c r="G4979" i="28"/>
  <c r="G4981" i="28"/>
  <c r="G4982" i="28"/>
  <c r="G4983" i="28"/>
  <c r="G4984" i="28"/>
  <c r="G4985" i="28"/>
  <c r="G4986" i="28"/>
  <c r="G4988" i="28"/>
  <c r="G4989" i="28"/>
  <c r="G4990" i="28"/>
  <c r="G4992" i="28"/>
  <c r="G4993" i="28"/>
  <c r="G4995" i="28"/>
  <c r="G4996" i="28"/>
  <c r="G4997" i="28"/>
  <c r="G4998" i="28"/>
  <c r="G4999" i="28"/>
  <c r="G5000" i="28"/>
  <c r="G5002" i="28"/>
  <c r="G5004" i="28"/>
  <c r="G5008" i="28"/>
  <c r="G5009" i="28"/>
  <c r="G5010" i="28"/>
  <c r="G5016" i="28"/>
  <c r="G5021" i="28"/>
  <c r="G5022" i="28"/>
  <c r="G5024" i="28"/>
  <c r="G5025" i="28"/>
  <c r="G5026" i="28"/>
  <c r="G5027" i="28"/>
  <c r="G5029" i="28"/>
  <c r="G5040" i="28"/>
  <c r="G5048" i="28"/>
  <c r="G5050" i="28"/>
  <c r="G5058" i="28"/>
  <c r="G5062" i="28"/>
  <c r="G5080" i="28"/>
  <c r="G5085" i="28"/>
  <c r="G5093" i="28"/>
  <c r="G5097" i="28"/>
  <c r="G5107" i="28"/>
  <c r="G5110" i="28"/>
  <c r="G5143" i="28"/>
  <c r="G5152" i="28"/>
  <c r="G5153" i="28"/>
  <c r="G5154" i="28"/>
  <c r="G5155" i="28"/>
  <c r="G5162" i="28"/>
  <c r="G5169" i="28"/>
  <c r="G5173" i="28"/>
  <c r="G5175" i="28"/>
  <c r="G5176" i="28"/>
  <c r="G5184" i="28"/>
  <c r="G5192" i="28"/>
  <c r="G5201" i="28"/>
  <c r="G5218" i="28"/>
  <c r="G5222" i="28"/>
  <c r="G5258" i="28"/>
  <c r="G5261" i="28"/>
  <c r="G5262" i="28"/>
  <c r="G5263" i="28"/>
  <c r="G5265" i="28"/>
  <c r="G5266" i="28"/>
  <c r="G5283" i="28"/>
  <c r="G5290" i="28"/>
  <c r="G5297" i="28"/>
  <c r="G5309" i="28"/>
  <c r="G5313" i="28"/>
  <c r="G5585" i="28"/>
  <c r="G5587" i="28"/>
  <c r="G5588" i="28"/>
  <c r="G5592" i="28"/>
  <c r="G5597" i="28"/>
  <c r="G5606" i="28"/>
  <c r="G5619" i="28"/>
  <c r="G5629" i="28"/>
  <c r="G5631" i="28"/>
  <c r="G5639" i="28"/>
  <c r="G5647" i="28"/>
  <c r="G5648" i="28"/>
  <c r="G5649" i="28"/>
  <c r="G5652" i="28"/>
  <c r="G5653" i="28"/>
  <c r="G5654" i="28"/>
  <c r="G5655" i="28"/>
  <c r="G5661" i="28"/>
  <c r="G5663" i="28"/>
  <c r="G5665" i="28"/>
  <c r="G5685" i="28"/>
  <c r="G5686" i="28"/>
  <c r="G5696" i="28"/>
  <c r="G5697" i="28"/>
  <c r="G5699" i="28"/>
  <c r="G5705" i="28"/>
  <c r="G5733" i="28"/>
  <c r="G5735" i="28"/>
  <c r="G5748" i="28"/>
  <c r="G5755" i="28"/>
  <c r="G5761" i="28"/>
  <c r="G5774" i="28"/>
  <c r="G5777" i="28"/>
  <c r="G6259" i="28"/>
  <c r="G6269" i="28"/>
  <c r="G6271" i="28"/>
  <c r="G6277" i="28"/>
  <c r="G6280" i="28"/>
  <c r="G6285" i="28"/>
  <c r="G6286" i="28"/>
  <c r="G6289" i="28"/>
  <c r="G6295" i="28"/>
  <c r="G6299" i="28"/>
  <c r="G6301" i="28"/>
  <c r="G6303" i="28"/>
  <c r="G6305" i="28"/>
  <c r="G6310" i="28"/>
  <c r="G6311" i="28"/>
  <c r="G6314" i="28"/>
  <c r="G6318" i="28"/>
  <c r="G6324" i="28"/>
  <c r="G6325" i="28"/>
  <c r="G6328" i="28"/>
  <c r="G6330" i="28"/>
  <c r="G6332" i="28"/>
  <c r="G6340" i="28"/>
  <c r="G6343" i="28"/>
  <c r="G6344" i="28"/>
  <c r="G6354" i="28"/>
  <c r="G6362" i="28"/>
  <c r="G6366" i="28"/>
  <c r="G6370" i="28"/>
  <c r="G6371" i="28"/>
  <c r="G6374" i="28"/>
  <c r="G6376" i="28"/>
  <c r="G6386" i="28"/>
  <c r="G6394" i="28"/>
  <c r="G6402" i="28"/>
  <c r="G6406" i="28"/>
  <c r="G6407" i="28"/>
  <c r="G6419" i="28"/>
  <c r="G6433" i="28"/>
  <c r="G6436" i="28"/>
  <c r="G6439" i="28"/>
  <c r="G6441" i="28"/>
  <c r="G6442" i="28"/>
  <c r="G6443" i="28"/>
  <c r="G6445" i="28"/>
  <c r="G6447" i="28"/>
  <c r="G6448" i="28"/>
  <c r="G6456" i="28"/>
  <c r="G6457" i="28"/>
  <c r="G6459" i="28"/>
  <c r="G6460" i="28"/>
  <c r="G6470" i="28"/>
  <c r="G6472" i="28"/>
  <c r="G6473" i="28"/>
  <c r="G6474" i="28"/>
  <c r="G6476" i="28"/>
  <c r="G6477" i="28"/>
  <c r="G6492" i="28"/>
  <c r="G6495" i="28"/>
  <c r="G6498" i="28"/>
  <c r="G6506" i="28"/>
  <c r="G6509" i="28"/>
  <c r="G6514" i="28"/>
  <c r="G6522" i="28"/>
  <c r="G6533" i="28"/>
  <c r="G6534" i="28"/>
  <c r="G6536" i="28"/>
  <c r="G6537" i="28"/>
  <c r="G6541" i="28"/>
  <c r="G6542" i="28"/>
  <c r="G6546" i="28"/>
  <c r="G6547" i="28"/>
  <c r="G6549" i="28"/>
  <c r="G6552" i="28"/>
  <c r="G6554" i="28"/>
  <c r="G6557" i="28"/>
  <c r="G6559" i="28"/>
  <c r="G6561" i="28"/>
  <c r="G6565" i="28"/>
  <c r="G6568" i="28"/>
  <c r="G6572" i="28"/>
  <c r="G6581" i="28"/>
  <c r="G6589" i="28"/>
  <c r="G6592" i="28"/>
  <c r="G6594" i="28"/>
  <c r="G6597" i="28"/>
  <c r="G6601" i="28"/>
  <c r="G6603" i="28"/>
  <c r="G6604" i="28"/>
  <c r="G6606" i="28"/>
  <c r="G6610" i="28"/>
  <c r="G6612" i="28"/>
  <c r="G6614" i="28"/>
  <c r="G6625" i="28"/>
  <c r="G6627" i="28"/>
  <c r="G6629" i="28"/>
  <c r="G6630" i="28"/>
  <c r="G6633" i="28"/>
  <c r="G6638" i="28"/>
  <c r="G6641" i="28"/>
  <c r="G6647" i="28"/>
  <c r="G6652" i="28"/>
  <c r="G6658" i="28"/>
  <c r="G6659" i="28"/>
  <c r="G6670" i="28"/>
  <c r="G6898" i="28"/>
  <c r="G6900" i="28"/>
  <c r="G6901" i="28"/>
  <c r="G6903" i="28"/>
  <c r="G6905" i="28"/>
  <c r="G6920" i="28"/>
  <c r="G6921" i="28"/>
  <c r="G6925" i="28"/>
  <c r="G6933" i="28"/>
  <c r="G6938" i="28"/>
  <c r="G6939" i="28"/>
  <c r="G6944" i="28"/>
  <c r="G6946" i="28"/>
  <c r="G6948" i="28"/>
  <c r="G6953" i="28"/>
  <c r="G6965" i="28"/>
  <c r="G6967" i="28"/>
  <c r="G6971" i="28"/>
  <c r="G6985" i="28"/>
  <c r="G6992" i="28"/>
  <c r="G6994" i="28"/>
  <c r="G6996" i="28"/>
  <c r="G7006" i="28"/>
  <c r="G7008" i="28"/>
  <c r="G7011" i="28"/>
  <c r="G7012" i="28"/>
  <c r="G7023" i="28"/>
  <c r="G7038" i="28"/>
  <c r="G7039" i="28"/>
  <c r="G7040" i="28"/>
  <c r="G7043" i="28"/>
  <c r="G7045" i="28"/>
  <c r="G7051" i="28"/>
  <c r="G7055" i="28"/>
  <c r="G7057" i="28"/>
  <c r="G7061" i="28"/>
  <c r="G7062" i="28"/>
  <c r="G7075" i="28"/>
  <c r="G7076" i="28"/>
  <c r="G7085" i="28"/>
  <c r="G7086" i="28"/>
  <c r="G7091" i="28"/>
  <c r="G7095" i="28"/>
  <c r="G7100" i="28"/>
  <c r="G7120" i="28"/>
  <c r="G7134" i="28"/>
  <c r="G7145" i="28"/>
  <c r="G7153" i="28"/>
  <c r="G7160" i="28"/>
  <c r="G7168" i="28"/>
  <c r="G7187" i="28"/>
  <c r="G7197" i="28"/>
  <c r="G7202" i="28"/>
  <c r="G7240" i="28"/>
  <c r="G7251" i="28"/>
  <c r="G7521" i="28"/>
  <c r="G7537" i="28"/>
  <c r="G7538" i="28"/>
  <c r="G7539" i="28"/>
  <c r="G7546" i="28"/>
  <c r="G7547" i="28"/>
  <c r="G7548" i="28"/>
  <c r="G7549" i="28"/>
  <c r="G7553" i="28"/>
  <c r="G7555" i="28"/>
  <c r="G7556" i="28"/>
  <c r="G7560" i="28"/>
  <c r="G7565" i="28"/>
  <c r="G7566" i="28"/>
  <c r="G7567" i="28"/>
  <c r="G7569" i="28"/>
  <c r="G7573" i="28"/>
  <c r="G7578" i="28"/>
  <c r="G7579" i="28"/>
  <c r="G7581" i="28"/>
  <c r="G7583" i="28"/>
  <c r="G7588" i="28"/>
  <c r="G7591" i="28"/>
  <c r="G7592" i="28"/>
  <c r="G7597" i="28"/>
  <c r="G7600" i="28"/>
  <c r="G7601" i="28"/>
  <c r="G7604" i="28"/>
  <c r="G7605" i="28"/>
  <c r="G7607" i="28"/>
  <c r="G7610" i="28"/>
  <c r="G7615" i="28"/>
  <c r="G7617" i="28"/>
  <c r="G7626" i="28"/>
  <c r="G7630" i="28"/>
  <c r="G7631" i="28"/>
  <c r="G7633" i="28"/>
  <c r="G7636" i="28"/>
  <c r="G7637" i="28"/>
  <c r="G7657" i="28"/>
  <c r="G7658" i="28"/>
  <c r="G7672" i="28"/>
  <c r="G7673" i="28"/>
  <c r="G7675" i="28"/>
  <c r="G7683" i="28"/>
  <c r="G7684" i="28"/>
  <c r="G7694" i="28"/>
  <c r="G7697" i="28"/>
  <c r="G7698" i="28"/>
  <c r="G7706" i="28"/>
  <c r="G7708" i="28"/>
  <c r="G7709" i="28"/>
  <c r="G7714" i="28"/>
  <c r="G7715" i="28"/>
  <c r="G7716" i="28"/>
  <c r="G7722" i="28"/>
  <c r="G7724" i="28"/>
  <c r="G7728" i="28"/>
  <c r="G7738" i="28"/>
  <c r="G7741" i="28"/>
  <c r="G7751" i="28"/>
  <c r="G7753" i="28"/>
  <c r="G7760" i="28"/>
  <c r="G7766" i="28"/>
  <c r="G7767" i="28"/>
  <c r="G7770" i="28"/>
  <c r="G7772" i="28"/>
  <c r="G7779" i="28"/>
  <c r="G7783" i="28"/>
  <c r="G7785" i="28"/>
  <c r="G7805" i="28"/>
  <c r="G7818" i="28"/>
  <c r="G7820" i="28"/>
  <c r="G7825" i="28"/>
  <c r="G7837" i="28"/>
  <c r="G7846" i="28"/>
  <c r="G7848" i="28"/>
  <c r="G7850" i="28"/>
  <c r="G7854" i="28"/>
  <c r="G7858" i="28"/>
  <c r="G7860" i="28"/>
  <c r="G7863" i="28"/>
  <c r="G7866" i="28"/>
  <c r="G7875" i="28"/>
  <c r="G7891" i="28"/>
  <c r="G7894" i="28"/>
  <c r="G7898" i="28"/>
  <c r="G7899" i="28"/>
  <c r="G7909" i="28"/>
  <c r="G7950" i="28"/>
  <c r="G5519" i="28"/>
  <c r="G414" i="28"/>
  <c r="G419" i="28"/>
  <c r="G421" i="28"/>
  <c r="G434" i="28"/>
  <c r="G443" i="28"/>
  <c r="G450" i="28"/>
  <c r="G453" i="28"/>
  <c r="G466" i="28"/>
  <c r="G625" i="28"/>
  <c r="G5608" i="28"/>
  <c r="G5676" i="28"/>
  <c r="G5725" i="28"/>
  <c r="G6598" i="28"/>
  <c r="G7005" i="28"/>
  <c r="G7167" i="28"/>
  <c r="G7613" i="28"/>
  <c r="G1106" i="28"/>
  <c r="G5113" i="28"/>
  <c r="G5249" i="28"/>
  <c r="G5311" i="28"/>
  <c r="G5570" i="28"/>
  <c r="G5609" i="28"/>
  <c r="G5616" i="28"/>
  <c r="G5620" i="28"/>
  <c r="G6338" i="28"/>
  <c r="G6622" i="28"/>
  <c r="G7619" i="28"/>
  <c r="G7720" i="28"/>
  <c r="G7752" i="28"/>
  <c r="G7771" i="28"/>
  <c r="G7814" i="28"/>
  <c r="G5278" i="28"/>
  <c r="G5280" i="28"/>
  <c r="G5750" i="28"/>
  <c r="G5840" i="28"/>
  <c r="G6383" i="28"/>
  <c r="G6410" i="28"/>
  <c r="G6666" i="28"/>
  <c r="G6989" i="28"/>
  <c r="G7491" i="28"/>
  <c r="G7514" i="28"/>
  <c r="G7987" i="28"/>
  <c r="G2401" i="28"/>
  <c r="G2436" i="28"/>
  <c r="G2440" i="28"/>
  <c r="G2443" i="28"/>
  <c r="G2449" i="28"/>
  <c r="G2454" i="28"/>
  <c r="G4345" i="28"/>
  <c r="G5248" i="28"/>
  <c r="G5625" i="28"/>
  <c r="G5664" i="28"/>
  <c r="G5866" i="28"/>
  <c r="G5916" i="28"/>
  <c r="G6326" i="28"/>
  <c r="G6501" i="28"/>
  <c r="G6642" i="28"/>
  <c r="G7142" i="28"/>
  <c r="G7232" i="28"/>
  <c r="G7517" i="28"/>
  <c r="G7602" i="28"/>
  <c r="G7634" i="28"/>
  <c r="G7815" i="28"/>
  <c r="G5602" i="28"/>
  <c r="G5667" i="28"/>
  <c r="G5912" i="28"/>
  <c r="G5915" i="28"/>
  <c r="G5925" i="28"/>
  <c r="G5951" i="28"/>
  <c r="G6284" i="28"/>
  <c r="G6316" i="28"/>
  <c r="G6320" i="28"/>
  <c r="G6331" i="28"/>
  <c r="G6367" i="28"/>
  <c r="G6911" i="28"/>
  <c r="G7042" i="28"/>
  <c r="G7065" i="28"/>
  <c r="G7078" i="28"/>
  <c r="G7261" i="28"/>
  <c r="G7580" i="28"/>
  <c r="G7695" i="28"/>
  <c r="G7796" i="28"/>
  <c r="G5458" i="28"/>
  <c r="G5831" i="28"/>
  <c r="G5956" i="28"/>
  <c r="G6531" i="28"/>
  <c r="G6984" i="28"/>
  <c r="G6991" i="28"/>
  <c r="G7670" i="28"/>
  <c r="G7889" i="28"/>
  <c r="G4304" i="28"/>
  <c r="G4316" i="28"/>
  <c r="G4331" i="28"/>
  <c r="G4339" i="28"/>
  <c r="G5060" i="28"/>
  <c r="G5166" i="28"/>
  <c r="G5689" i="28"/>
  <c r="G5728" i="28"/>
  <c r="G6297" i="28"/>
  <c r="G6467" i="28"/>
  <c r="G6505" i="28"/>
  <c r="G6539" i="28"/>
  <c r="G6682" i="28"/>
  <c r="G6698" i="28"/>
  <c r="G6974" i="28"/>
  <c r="G7021" i="28"/>
  <c r="G7200" i="28"/>
  <c r="G7302" i="28"/>
  <c r="G7584" i="28"/>
  <c r="G4348" i="28"/>
  <c r="G4349" i="28"/>
  <c r="G4925" i="28"/>
  <c r="G4931" i="28"/>
  <c r="G4942" i="28"/>
  <c r="G5014" i="28"/>
  <c r="G5229" i="28"/>
  <c r="G5390" i="28"/>
  <c r="G5643" i="28"/>
  <c r="G6480" i="28"/>
  <c r="G6584" i="28"/>
  <c r="G6644" i="28"/>
  <c r="G7947" i="28"/>
  <c r="G8124" i="28"/>
  <c r="G8723" i="28"/>
  <c r="G7644" i="28"/>
  <c r="G6624" i="28"/>
  <c r="G6634" i="28"/>
  <c r="G7068" i="28"/>
  <c r="G7080" i="28"/>
  <c r="G7201" i="28"/>
  <c r="G7214" i="28"/>
  <c r="G7234" i="28"/>
  <c r="G7552" i="28"/>
  <c r="G7640" i="28"/>
  <c r="G7804" i="28"/>
  <c r="G7882" i="28"/>
  <c r="G6635" i="28"/>
  <c r="G7002" i="28"/>
  <c r="G428" i="28"/>
  <c r="G462" i="28"/>
  <c r="G5718" i="28"/>
  <c r="G5894" i="28"/>
  <c r="G6288" i="28"/>
  <c r="G7133" i="28"/>
  <c r="G7496" i="28"/>
  <c r="G5679" i="28"/>
  <c r="G6711" i="28"/>
  <c r="G7083" i="28"/>
  <c r="G7516" i="28"/>
  <c r="G7885" i="28"/>
  <c r="G2445" i="28"/>
  <c r="G5682" i="28"/>
  <c r="G5757" i="28"/>
  <c r="G6267" i="28"/>
  <c r="G7067" i="28"/>
  <c r="G7757" i="28"/>
  <c r="G5575" i="28"/>
  <c r="G5721" i="28"/>
  <c r="G6571" i="28"/>
  <c r="G7540" i="28"/>
  <c r="G7681" i="28"/>
  <c r="G7902" i="28"/>
  <c r="G2897" i="28"/>
  <c r="G2945" i="28"/>
  <c r="G4334" i="28"/>
  <c r="G4343" i="28"/>
  <c r="G4934" i="28"/>
  <c r="G4935" i="28"/>
  <c r="G4940" i="28"/>
  <c r="G6487" i="28"/>
  <c r="G7838" i="28"/>
  <c r="G3663" i="28"/>
  <c r="G4939" i="28"/>
  <c r="G5536" i="28"/>
  <c r="G5917" i="28"/>
  <c r="G6379" i="28"/>
  <c r="G7195" i="28"/>
  <c r="G4938" i="28"/>
  <c r="G6428" i="28"/>
  <c r="G7799" i="28"/>
  <c r="G7056" i="28"/>
  <c r="G5981" i="28"/>
  <c r="G6998" i="28"/>
  <c r="G8719" i="28"/>
  <c r="G6496" i="28"/>
  <c r="G7665" i="28"/>
  <c r="G423" i="28"/>
  <c r="G426" i="28"/>
  <c r="G476" i="28"/>
  <c r="G520" i="28"/>
  <c r="G7823" i="28"/>
  <c r="G463" i="28"/>
  <c r="G471" i="28"/>
  <c r="G479" i="28"/>
  <c r="G508" i="28"/>
  <c r="G5636" i="28"/>
  <c r="G6775" i="28"/>
  <c r="G7833" i="28"/>
  <c r="G2460" i="28"/>
  <c r="G3042" i="28"/>
  <c r="G4943" i="28"/>
  <c r="G2877" i="28"/>
  <c r="G2880" i="28"/>
  <c r="G2898" i="28"/>
  <c r="G4133" i="28"/>
  <c r="G5578" i="28"/>
  <c r="G8716" i="28"/>
  <c r="G6081" i="28"/>
  <c r="G7328" i="28"/>
  <c r="G8119" i="28"/>
  <c r="G8093" i="28"/>
  <c r="G1234" i="28"/>
  <c r="G2442" i="28"/>
  <c r="G2446" i="28"/>
  <c r="G2447" i="28"/>
  <c r="G2456" i="28"/>
  <c r="G2458" i="28"/>
  <c r="G3048" i="28"/>
  <c r="G4897" i="28"/>
  <c r="G4898" i="28"/>
  <c r="G6806" i="28"/>
  <c r="G8092" i="28"/>
  <c r="G8674" i="28"/>
  <c r="G8722" i="28"/>
  <c r="G9926" i="28"/>
  <c r="G1871" i="28"/>
  <c r="G3040" i="28"/>
  <c r="G3055" i="28"/>
  <c r="G4941" i="28"/>
  <c r="G620" i="28"/>
  <c r="G633" i="28"/>
  <c r="G636" i="28"/>
  <c r="G1169" i="28"/>
  <c r="G1815" i="28"/>
  <c r="G1854" i="28"/>
  <c r="G1857" i="28"/>
  <c r="G1859" i="28"/>
  <c r="G1860" i="28"/>
  <c r="G1861" i="28"/>
  <c r="G1862" i="28"/>
  <c r="G1864" i="28"/>
  <c r="G1865" i="28"/>
  <c r="G2457" i="28"/>
  <c r="G3053" i="28"/>
  <c r="G3697" i="28"/>
  <c r="G4347" i="28"/>
  <c r="G4874" i="28"/>
  <c r="G4930" i="28"/>
  <c r="G5576" i="28"/>
  <c r="G5568" i="28"/>
  <c r="G7335" i="28"/>
  <c r="G1866" i="28"/>
  <c r="G4332" i="28"/>
  <c r="G4333" i="28"/>
  <c r="G4910" i="28"/>
  <c r="G4927" i="28"/>
  <c r="G5517" i="28"/>
  <c r="G5538" i="28"/>
  <c r="G4767" i="28"/>
  <c r="G4774" i="28"/>
  <c r="G4776" i="28"/>
  <c r="G4778" i="28"/>
  <c r="G4789" i="28"/>
  <c r="G8120" i="28"/>
  <c r="G504" i="28"/>
  <c r="G553" i="28"/>
  <c r="G573" i="28"/>
  <c r="G1175" i="28"/>
  <c r="G567" i="28"/>
  <c r="G1197" i="28"/>
  <c r="G1867" i="28"/>
  <c r="G851" i="28"/>
  <c r="G853" i="28"/>
  <c r="G856" i="28"/>
  <c r="G859" i="28"/>
  <c r="G866" i="28"/>
  <c r="G868" i="28"/>
  <c r="G870" i="28"/>
  <c r="G871" i="28"/>
  <c r="G873" i="28"/>
  <c r="G875" i="28"/>
  <c r="G878" i="28"/>
  <c r="G879" i="28"/>
  <c r="G883" i="28"/>
  <c r="G884" i="28"/>
  <c r="G888" i="28"/>
  <c r="G889" i="28"/>
  <c r="G890" i="28"/>
  <c r="G894" i="28"/>
  <c r="G898" i="28"/>
  <c r="G900" i="28"/>
  <c r="G902" i="28"/>
  <c r="G905" i="28"/>
  <c r="G906" i="28"/>
  <c r="G908" i="28"/>
  <c r="G911" i="28"/>
  <c r="G912" i="28"/>
  <c r="G915" i="28"/>
  <c r="G916" i="28"/>
  <c r="G918" i="28"/>
  <c r="G922" i="28"/>
  <c r="G925" i="28"/>
  <c r="G926" i="28"/>
  <c r="G927" i="28"/>
  <c r="G928" i="28"/>
  <c r="G931" i="28"/>
  <c r="G933" i="28"/>
  <c r="G934" i="28"/>
  <c r="G935" i="28"/>
  <c r="G941" i="28"/>
  <c r="G942" i="28"/>
  <c r="G943" i="28"/>
  <c r="G944" i="28"/>
  <c r="G948" i="28"/>
  <c r="G949" i="28"/>
  <c r="G952" i="28"/>
  <c r="G956" i="28"/>
  <c r="G958" i="28"/>
  <c r="G959" i="28"/>
  <c r="G960" i="28"/>
  <c r="G961" i="28"/>
  <c r="G962" i="28"/>
  <c r="G963" i="28"/>
  <c r="G964" i="28"/>
  <c r="G965" i="28"/>
  <c r="G966" i="28"/>
  <c r="G967" i="28"/>
  <c r="G968" i="28"/>
  <c r="G972" i="28"/>
  <c r="G973" i="28"/>
  <c r="G974" i="28"/>
  <c r="G975" i="28"/>
  <c r="G976" i="28"/>
  <c r="G984" i="28"/>
  <c r="G985" i="28"/>
  <c r="G989" i="28"/>
  <c r="G991" i="28"/>
  <c r="G992" i="28"/>
  <c r="G995" i="28"/>
  <c r="G996" i="28"/>
  <c r="G997" i="28"/>
  <c r="G1000" i="28"/>
  <c r="G1001" i="28"/>
  <c r="G1002" i="28"/>
  <c r="G1003" i="28"/>
  <c r="G1004" i="28"/>
  <c r="G1005" i="28"/>
  <c r="G1006" i="28"/>
  <c r="G1010" i="28"/>
  <c r="G1012" i="28"/>
  <c r="G1013" i="28"/>
  <c r="G1014" i="28"/>
  <c r="G1015" i="28"/>
  <c r="G1018" i="28"/>
  <c r="G1019" i="28"/>
  <c r="G1020" i="28"/>
  <c r="G1023" i="28"/>
  <c r="G1024" i="28"/>
  <c r="G1025" i="28"/>
  <c r="G1026" i="28"/>
  <c r="G1027" i="28"/>
  <c r="G1029" i="28"/>
  <c r="G1030" i="28"/>
  <c r="G1035" i="28"/>
  <c r="G1039" i="28"/>
  <c r="G1040" i="28"/>
  <c r="G1042" i="28"/>
  <c r="G1043" i="28"/>
  <c r="G1044" i="28"/>
  <c r="G1046" i="28"/>
  <c r="G1049" i="28"/>
  <c r="G1054" i="28"/>
  <c r="G1055" i="28"/>
  <c r="G1056" i="28"/>
  <c r="G1059" i="28"/>
  <c r="G1060" i="28"/>
  <c r="G1061" i="28"/>
  <c r="G1062" i="28"/>
  <c r="G1063" i="28"/>
  <c r="G1064" i="28"/>
  <c r="G1065" i="28"/>
  <c r="G1066" i="28"/>
  <c r="G1067" i="28"/>
  <c r="G1068" i="28"/>
  <c r="G1069" i="28"/>
  <c r="G1073" i="28"/>
  <c r="G1074" i="28"/>
  <c r="G1075" i="28"/>
  <c r="G1076" i="28"/>
  <c r="G1084" i="28"/>
  <c r="G1087" i="28"/>
  <c r="G1090" i="28"/>
  <c r="G1091" i="28"/>
  <c r="G1092" i="28"/>
  <c r="G1093" i="28"/>
  <c r="G1094" i="28"/>
  <c r="G1095" i="28"/>
  <c r="G1096" i="28"/>
  <c r="G1097" i="28"/>
  <c r="G1100" i="28"/>
  <c r="G1103" i="28"/>
  <c r="G1104" i="28"/>
  <c r="G1107" i="28"/>
  <c r="G1108" i="28"/>
  <c r="G1117" i="28"/>
  <c r="G1123" i="28"/>
  <c r="G2438" i="28"/>
  <c r="G4330" i="28"/>
  <c r="G4924" i="28"/>
  <c r="G5541" i="28"/>
  <c r="G5548" i="28"/>
  <c r="G5554" i="28"/>
  <c r="G5564" i="28"/>
  <c r="G8429" i="28"/>
  <c r="G8441" i="28"/>
  <c r="G8448" i="28"/>
  <c r="G8450" i="28"/>
  <c r="G8453" i="28"/>
  <c r="G8469" i="28"/>
  <c r="G8470" i="28"/>
  <c r="G8471" i="28"/>
  <c r="G8489" i="28"/>
  <c r="G8492" i="28"/>
  <c r="G8509" i="28"/>
  <c r="G8627" i="28"/>
  <c r="G8640" i="28"/>
  <c r="G8673" i="28"/>
  <c r="G9346" i="28"/>
  <c r="G1121" i="28"/>
  <c r="G1136" i="28"/>
  <c r="G1198" i="28"/>
  <c r="G8581" i="28"/>
  <c r="G2378" i="28"/>
  <c r="G2379" i="28"/>
  <c r="G2387" i="28"/>
  <c r="G2393" i="28"/>
  <c r="G2394" i="28"/>
  <c r="G2395" i="28"/>
  <c r="G2411" i="28"/>
  <c r="G3035" i="28"/>
  <c r="G3212" i="28"/>
  <c r="G3214" i="28"/>
  <c r="G3219" i="28"/>
  <c r="G3223" i="28"/>
  <c r="G3227" i="28"/>
  <c r="G3236" i="28"/>
  <c r="G3242" i="28"/>
  <c r="G3248" i="28"/>
  <c r="G3251" i="28"/>
  <c r="G3253" i="28"/>
  <c r="G3256" i="28"/>
  <c r="G3257" i="28"/>
  <c r="G3261" i="28"/>
  <c r="G3262" i="28"/>
  <c r="G3263" i="28"/>
  <c r="G3265" i="28"/>
  <c r="G3275" i="28"/>
  <c r="G3277" i="28"/>
  <c r="G3281" i="28"/>
  <c r="G3283" i="28"/>
  <c r="G3289" i="28"/>
  <c r="G3297" i="28"/>
  <c r="G3311" i="28"/>
  <c r="G3312" i="28"/>
  <c r="G3325" i="28"/>
  <c r="G3332" i="28"/>
  <c r="G3344" i="28"/>
  <c r="G3365" i="28"/>
  <c r="G3390" i="28"/>
  <c r="G3398" i="28"/>
  <c r="G6194" i="28"/>
  <c r="G4892" i="28"/>
  <c r="G4914" i="28"/>
  <c r="G5544" i="28"/>
  <c r="G5967" i="28"/>
  <c r="G8566" i="28"/>
  <c r="G8506" i="28"/>
  <c r="G8542" i="28"/>
  <c r="G8544" i="28"/>
  <c r="G8624" i="28"/>
  <c r="G8629" i="28"/>
  <c r="G8614" i="28"/>
  <c r="G8630" i="28"/>
  <c r="G8520" i="28"/>
  <c r="G8549" i="28"/>
  <c r="G8591" i="28"/>
  <c r="G8597" i="28"/>
  <c r="G1114" i="28"/>
  <c r="G1132" i="28"/>
  <c r="G1144" i="28"/>
  <c r="G3355" i="28"/>
  <c r="G1694" i="28"/>
  <c r="G1819" i="28"/>
  <c r="G3425" i="28"/>
  <c r="G1750" i="28"/>
  <c r="G2403" i="28"/>
  <c r="G3447" i="28"/>
  <c r="G6127" i="28"/>
  <c r="G3322" i="28"/>
  <c r="G6128" i="28"/>
  <c r="G6829" i="28"/>
  <c r="G3511" i="28"/>
  <c r="G4802" i="28"/>
  <c r="G3255" i="28"/>
  <c r="G4922" i="28"/>
  <c r="G5965" i="28"/>
  <c r="G3348" i="28"/>
  <c r="G3368" i="28"/>
  <c r="G1734" i="28"/>
  <c r="G1822" i="28"/>
  <c r="G3230" i="28"/>
  <c r="G3349" i="28"/>
  <c r="G639" i="28"/>
  <c r="G8096" i="28"/>
  <c r="G6788" i="28"/>
  <c r="G441" i="28"/>
  <c r="G464" i="28"/>
  <c r="G1109" i="28"/>
  <c r="G1113" i="28"/>
  <c r="G1120" i="28"/>
  <c r="G1137" i="28"/>
  <c r="G1147" i="28"/>
  <c r="G3033" i="28"/>
  <c r="G4322" i="28"/>
  <c r="G4326" i="28"/>
  <c r="G5560" i="28"/>
  <c r="G5968" i="28"/>
  <c r="G5969" i="28"/>
  <c r="G6139" i="28"/>
  <c r="G6183" i="28"/>
  <c r="G6693" i="28"/>
  <c r="G8479" i="28"/>
  <c r="G8483" i="28"/>
  <c r="G8490" i="28"/>
  <c r="G8498" i="28"/>
  <c r="G8504" i="28"/>
  <c r="G8505" i="28"/>
  <c r="G8510" i="28"/>
  <c r="G8511" i="28"/>
  <c r="G8514" i="28"/>
  <c r="G8521" i="28"/>
  <c r="G8558" i="28"/>
  <c r="G8571" i="28"/>
  <c r="G8713" i="28"/>
  <c r="G1839" i="28"/>
  <c r="G1787" i="28"/>
  <c r="G1846" i="28"/>
  <c r="G2435" i="28"/>
  <c r="G6802" i="28"/>
  <c r="G2936" i="28"/>
  <c r="G2988" i="28"/>
  <c r="G2992" i="28"/>
  <c r="G3009" i="28"/>
  <c r="G3021" i="28"/>
  <c r="G3023" i="28"/>
  <c r="G3029" i="28"/>
  <c r="G5975" i="28"/>
  <c r="G6720" i="28"/>
  <c r="G4918" i="28"/>
  <c r="G4921" i="28"/>
  <c r="G5556" i="28"/>
  <c r="G5559" i="28"/>
  <c r="G6694" i="28"/>
  <c r="G8493" i="28"/>
  <c r="G8560" i="28"/>
  <c r="G8561" i="28"/>
  <c r="G8594" i="28"/>
  <c r="G9236" i="28"/>
  <c r="G1795" i="28"/>
  <c r="G422" i="28"/>
  <c r="G435" i="28"/>
  <c r="G461" i="28"/>
  <c r="G523" i="28"/>
  <c r="G589" i="28"/>
  <c r="G617" i="28"/>
  <c r="G626" i="28"/>
  <c r="G640" i="28"/>
  <c r="G1130" i="28"/>
  <c r="G1131" i="28"/>
  <c r="G1140" i="28"/>
  <c r="G1150" i="28"/>
  <c r="G1179" i="28"/>
  <c r="G1807" i="28"/>
  <c r="G1813" i="28"/>
  <c r="G1818" i="28"/>
  <c r="G1824" i="28"/>
  <c r="G1825" i="28"/>
  <c r="G1830" i="28"/>
  <c r="G1838" i="28"/>
  <c r="G2389" i="28"/>
  <c r="G2390" i="28"/>
  <c r="G2402" i="28"/>
  <c r="G2405" i="28"/>
  <c r="G2409" i="28"/>
  <c r="G2410" i="28"/>
  <c r="G2412" i="28"/>
  <c r="G2414" i="28"/>
  <c r="G2415" i="28"/>
  <c r="G2417" i="28"/>
  <c r="G2418" i="28"/>
  <c r="G2428" i="28"/>
  <c r="G2430" i="28"/>
  <c r="G2432" i="28"/>
  <c r="G2937" i="28"/>
  <c r="G2953" i="28"/>
  <c r="G2961" i="28"/>
  <c r="G2984" i="28"/>
  <c r="G3001" i="28"/>
  <c r="G4808" i="28"/>
  <c r="G4833" i="28"/>
  <c r="G4902" i="28"/>
  <c r="G4912" i="28"/>
  <c r="G5537" i="28"/>
  <c r="G5546" i="28"/>
  <c r="G5553" i="28"/>
  <c r="G6141" i="28"/>
  <c r="G7346" i="28"/>
  <c r="G6838" i="28"/>
  <c r="G7098" i="28"/>
  <c r="G7104" i="28"/>
  <c r="G7105" i="28"/>
  <c r="G7107" i="28"/>
  <c r="G7110" i="28"/>
  <c r="G7115" i="28"/>
  <c r="G7146" i="28"/>
  <c r="G7148" i="28"/>
  <c r="G7154" i="28"/>
  <c r="G7162" i="28"/>
  <c r="G7165" i="28"/>
  <c r="G7169" i="28"/>
  <c r="G7170" i="28"/>
  <c r="G7178" i="28"/>
  <c r="G7182" i="28"/>
  <c r="G7184" i="28"/>
  <c r="G7190" i="28"/>
  <c r="G7223" i="28"/>
  <c r="G7245" i="28"/>
  <c r="G8689" i="28"/>
  <c r="G8711" i="28"/>
  <c r="G3000" i="28"/>
  <c r="G1831" i="28"/>
  <c r="G3030" i="28"/>
  <c r="G2406" i="28"/>
  <c r="G7116" i="28"/>
  <c r="G7166" i="28"/>
  <c r="G3034" i="28"/>
  <c r="G4899" i="28"/>
  <c r="G4903" i="28"/>
  <c r="G4919" i="28"/>
  <c r="G5535" i="28"/>
  <c r="G7444" i="28"/>
  <c r="G7198" i="28"/>
  <c r="G7199" i="28"/>
  <c r="G7152" i="28"/>
  <c r="G7157" i="28"/>
  <c r="G7191" i="28"/>
  <c r="G7454" i="28"/>
  <c r="G1761" i="28"/>
  <c r="G1810" i="28"/>
  <c r="G1821" i="28"/>
  <c r="G2419" i="28"/>
  <c r="G635" i="28"/>
  <c r="G637" i="28"/>
  <c r="G642" i="28"/>
  <c r="G643" i="28"/>
  <c r="G1840" i="28"/>
  <c r="G1841" i="28"/>
  <c r="G1847" i="28"/>
  <c r="G2433" i="28"/>
  <c r="G2434" i="28"/>
  <c r="G3802" i="28"/>
  <c r="G3812" i="28"/>
  <c r="G3823" i="28"/>
  <c r="G3824" i="28"/>
  <c r="G3830" i="28"/>
  <c r="G3832" i="28"/>
  <c r="G3833" i="28"/>
  <c r="G3835" i="28"/>
  <c r="G3839" i="28"/>
  <c r="G3840" i="28"/>
  <c r="G3843" i="28"/>
  <c r="G3845" i="28"/>
  <c r="G3846" i="28"/>
  <c r="G3857" i="28"/>
  <c r="G3858" i="28"/>
  <c r="G3859" i="28"/>
  <c r="G3866" i="28"/>
  <c r="G3874" i="28"/>
  <c r="G3879" i="28"/>
  <c r="G3881" i="28"/>
  <c r="G3882" i="28"/>
  <c r="G3884" i="28"/>
  <c r="G3885" i="28"/>
  <c r="G3886" i="28"/>
  <c r="G3887" i="28"/>
  <c r="G3889" i="28"/>
  <c r="G3894" i="28"/>
  <c r="G3895" i="28"/>
  <c r="G3896" i="28"/>
  <c r="G3898" i="28"/>
  <c r="G3907" i="28"/>
  <c r="G3908" i="28"/>
  <c r="G3923" i="28"/>
  <c r="G3938" i="28"/>
  <c r="G3943" i="28"/>
  <c r="G3946" i="28"/>
  <c r="G3949" i="28"/>
  <c r="G3970" i="28"/>
  <c r="G3973" i="28"/>
  <c r="G3975" i="28"/>
  <c r="G3988" i="28"/>
  <c r="G3992" i="28"/>
  <c r="G3998" i="28"/>
  <c r="G4002" i="28"/>
  <c r="G4011" i="28"/>
  <c r="G4012" i="28"/>
  <c r="G4019" i="28"/>
  <c r="G4027" i="28"/>
  <c r="G4028" i="28"/>
  <c r="G4035" i="28"/>
  <c r="G4038" i="28"/>
  <c r="G4047" i="28"/>
  <c r="G4053" i="28"/>
  <c r="G4054" i="28"/>
  <c r="G4055" i="28"/>
  <c r="G4056" i="28"/>
  <c r="G4058" i="28"/>
  <c r="G4059" i="28"/>
  <c r="G4066" i="28"/>
  <c r="G4069" i="28"/>
  <c r="G4076" i="28"/>
  <c r="G4083" i="28"/>
  <c r="G4085" i="28"/>
  <c r="G4098" i="28"/>
  <c r="G4113" i="28"/>
  <c r="G4125" i="28"/>
  <c r="G4132" i="28"/>
  <c r="G4291" i="28"/>
  <c r="G4306" i="28"/>
  <c r="G5460" i="28"/>
  <c r="G5530" i="28"/>
  <c r="G5534" i="28"/>
  <c r="G8099" i="28"/>
  <c r="G9950" i="28"/>
  <c r="G4149" i="28"/>
  <c r="G644" i="28"/>
  <c r="G1473" i="28"/>
  <c r="G1478" i="28"/>
  <c r="G1479" i="28"/>
  <c r="G1484" i="28"/>
  <c r="G1485" i="28"/>
  <c r="G1492" i="28"/>
  <c r="G1493" i="28"/>
  <c r="G1508" i="28"/>
  <c r="G1509" i="28"/>
  <c r="G1515" i="28"/>
  <c r="G1521" i="28"/>
  <c r="G1525" i="28"/>
  <c r="G1526" i="28"/>
  <c r="G1527" i="28"/>
  <c r="G1536" i="28"/>
  <c r="G1538" i="28"/>
  <c r="G1539" i="28"/>
  <c r="G1540" i="28"/>
  <c r="G1543" i="28"/>
  <c r="G1551" i="28"/>
  <c r="G1554" i="28"/>
  <c r="G1567" i="28"/>
  <c r="G1581" i="28"/>
  <c r="G1586" i="28"/>
  <c r="G1593" i="28"/>
  <c r="G1595" i="28"/>
  <c r="G1599" i="28"/>
  <c r="G1602" i="28"/>
  <c r="G1610" i="28"/>
  <c r="G1615" i="28"/>
  <c r="G1617" i="28"/>
  <c r="G1629" i="28"/>
  <c r="G1651" i="28"/>
  <c r="G1685" i="28"/>
  <c r="G1732" i="28"/>
  <c r="G1809" i="28"/>
  <c r="G1812" i="28"/>
  <c r="G1816" i="28"/>
  <c r="G1832" i="28"/>
  <c r="G1833" i="28"/>
  <c r="G1836" i="28"/>
  <c r="G2732" i="28"/>
  <c r="G2733" i="28"/>
  <c r="G2736" i="28"/>
  <c r="G2737" i="28"/>
  <c r="G2738" i="28"/>
  <c r="G2739" i="28"/>
  <c r="G2740" i="28"/>
  <c r="G2741" i="28"/>
  <c r="G2748" i="28"/>
  <c r="G2749" i="28"/>
  <c r="G2750" i="28"/>
  <c r="G2751" i="28"/>
  <c r="G2754" i="28"/>
  <c r="G2758" i="28"/>
  <c r="G2763" i="28"/>
  <c r="G2764" i="28"/>
  <c r="G2765" i="28"/>
  <c r="G2766" i="28"/>
  <c r="G2767" i="28"/>
  <c r="G2768" i="28"/>
  <c r="G2771" i="28"/>
  <c r="G2777" i="28"/>
  <c r="G2778" i="28"/>
  <c r="G2779" i="28"/>
  <c r="G2780" i="28"/>
  <c r="G2781" i="28"/>
  <c r="G2787" i="28"/>
  <c r="G2788" i="28"/>
  <c r="G2789" i="28"/>
  <c r="G2790" i="28"/>
  <c r="G2791" i="28"/>
  <c r="G2793" i="28"/>
  <c r="G2802" i="28"/>
  <c r="G2820" i="28"/>
  <c r="G2826" i="28"/>
  <c r="G2828" i="28"/>
  <c r="G2831" i="28"/>
  <c r="G2850" i="28"/>
  <c r="G2905" i="28"/>
  <c r="G2972" i="28"/>
  <c r="G3007" i="28"/>
  <c r="G3013" i="28"/>
  <c r="G3022" i="28"/>
  <c r="G3951" i="28"/>
  <c r="G3815" i="28"/>
  <c r="G3831" i="28"/>
  <c r="G4057" i="28"/>
  <c r="G5437" i="28"/>
  <c r="G5525" i="28"/>
  <c r="G5526" i="28"/>
  <c r="G5533" i="28"/>
  <c r="G7464" i="28"/>
  <c r="G8706" i="28"/>
  <c r="G9250" i="28"/>
  <c r="G4026" i="28"/>
  <c r="G1589" i="28"/>
  <c r="G1842" i="28"/>
  <c r="G646" i="28"/>
  <c r="G1522" i="28"/>
  <c r="G1544" i="28"/>
  <c r="G1691" i="28"/>
  <c r="G1843" i="28"/>
  <c r="G2398" i="28"/>
  <c r="G2399" i="28"/>
  <c r="G2400" i="28"/>
  <c r="G2404" i="28"/>
  <c r="G2407" i="28"/>
  <c r="G2408" i="28"/>
  <c r="G2862" i="28"/>
  <c r="G2889" i="28"/>
  <c r="G2931" i="28"/>
  <c r="G2934" i="28"/>
  <c r="G2962" i="28"/>
  <c r="G2965" i="28"/>
  <c r="G2974" i="28"/>
  <c r="G2980" i="28"/>
  <c r="G3002" i="28"/>
  <c r="G3011" i="28"/>
  <c r="G3014" i="28"/>
  <c r="G2803" i="28"/>
  <c r="G2811" i="28"/>
  <c r="G2821" i="28"/>
  <c r="G2827" i="28"/>
  <c r="G2834" i="28"/>
  <c r="G2888" i="28"/>
  <c r="G2899" i="28"/>
  <c r="G2948" i="28"/>
  <c r="G2982" i="28"/>
  <c r="G2996" i="28"/>
  <c r="G3008" i="28"/>
  <c r="G3017" i="28"/>
  <c r="G4895" i="28"/>
  <c r="G4884" i="28"/>
  <c r="G4885" i="28"/>
  <c r="G4302" i="28"/>
  <c r="G5477" i="28"/>
  <c r="G5502" i="28"/>
  <c r="G6169" i="28"/>
  <c r="G1475" i="28"/>
  <c r="G1513" i="28"/>
  <c r="G1587" i="28"/>
  <c r="G1626" i="28"/>
  <c r="G634" i="28"/>
  <c r="G1638" i="28"/>
  <c r="G9341" i="28"/>
  <c r="G9436" i="28"/>
  <c r="G9490" i="28"/>
  <c r="G9513" i="28"/>
  <c r="G9521" i="28"/>
  <c r="G9526" i="28"/>
  <c r="G9626" i="28"/>
  <c r="G9697" i="28"/>
  <c r="G1258" i="28"/>
  <c r="G1272" i="28"/>
  <c r="G1273" i="28"/>
  <c r="G1274" i="28"/>
  <c r="G1280" i="28"/>
  <c r="G1286" i="28"/>
  <c r="G1295" i="28"/>
  <c r="G1296" i="28"/>
  <c r="G1297" i="28"/>
  <c r="G1300" i="28"/>
  <c r="G1301" i="28"/>
  <c r="G1302" i="28"/>
  <c r="G1303" i="28"/>
  <c r="G1304" i="28"/>
  <c r="G1305" i="28"/>
  <c r="G1306" i="28"/>
  <c r="G1307" i="28"/>
  <c r="G1308" i="28"/>
  <c r="G1309" i="28"/>
  <c r="G1310" i="28"/>
  <c r="G1311" i="28"/>
  <c r="G1312" i="28"/>
  <c r="G1316" i="28"/>
  <c r="G1319" i="28"/>
  <c r="G1320" i="28"/>
  <c r="G1321" i="28"/>
  <c r="G1322" i="28"/>
  <c r="G1323" i="28"/>
  <c r="G1324" i="28"/>
  <c r="G1325" i="28"/>
  <c r="G1328" i="28"/>
  <c r="G1331" i="28"/>
  <c r="G1338" i="28"/>
  <c r="G1339" i="28"/>
  <c r="G1340" i="28"/>
  <c r="G1341" i="28"/>
  <c r="G1342" i="28"/>
  <c r="G1343" i="28"/>
  <c r="G1344" i="28"/>
  <c r="G1347" i="28"/>
  <c r="G1350" i="28"/>
  <c r="G1351" i="28"/>
  <c r="G1352" i="28"/>
  <c r="G1353" i="28"/>
  <c r="G1354" i="28"/>
  <c r="G1355" i="28"/>
  <c r="G1356" i="28"/>
  <c r="G1365" i="28"/>
  <c r="G1366" i="28"/>
  <c r="G1367" i="28"/>
  <c r="G1368" i="28"/>
  <c r="G1369" i="28"/>
  <c r="G1370" i="28"/>
  <c r="G1373" i="28"/>
  <c r="G1374" i="28"/>
  <c r="G1379" i="28"/>
  <c r="G1380" i="28"/>
  <c r="G1383" i="28"/>
  <c r="G1384" i="28"/>
  <c r="G1385" i="28"/>
  <c r="G1386" i="28"/>
  <c r="G1387" i="28"/>
  <c r="G1388" i="28"/>
  <c r="G1389" i="28"/>
  <c r="G1390" i="28"/>
  <c r="G1391" i="28"/>
  <c r="G1395" i="28"/>
  <c r="G1396" i="28"/>
  <c r="G1397" i="28"/>
  <c r="G1398" i="28"/>
  <c r="G1399" i="28"/>
  <c r="G1400" i="28"/>
  <c r="G1403" i="28"/>
  <c r="G1404" i="28"/>
  <c r="G1405" i="28"/>
  <c r="G1406" i="28"/>
  <c r="G1407" i="28"/>
  <c r="G1408" i="28"/>
  <c r="G1411" i="28"/>
  <c r="G1412" i="28"/>
  <c r="G1415" i="28"/>
  <c r="G1416" i="28"/>
  <c r="G1417" i="28"/>
  <c r="G1423" i="28"/>
  <c r="G1430" i="28"/>
  <c r="G1431" i="28"/>
  <c r="G1435" i="28"/>
  <c r="G1436" i="28"/>
  <c r="G1445" i="28"/>
  <c r="G1446" i="28"/>
  <c r="G1447" i="28"/>
  <c r="G1448" i="28"/>
  <c r="G1456" i="28"/>
  <c r="G1476" i="28"/>
  <c r="G1477" i="28"/>
  <c r="G1483" i="28"/>
  <c r="G1487" i="28"/>
  <c r="G1495" i="28"/>
  <c r="G1499" i="28"/>
  <c r="G1500" i="28"/>
  <c r="G1501" i="28"/>
  <c r="G1502" i="28"/>
  <c r="G1503" i="28"/>
  <c r="G1504" i="28"/>
  <c r="G1511" i="28"/>
  <c r="G1514" i="28"/>
  <c r="G1519" i="28"/>
  <c r="G1520" i="28"/>
  <c r="G1523" i="28"/>
  <c r="G1524" i="28"/>
  <c r="G1529" i="28"/>
  <c r="G1530" i="28"/>
  <c r="G1531" i="28"/>
  <c r="G1532" i="28"/>
  <c r="G1545" i="28"/>
  <c r="G1547" i="28"/>
  <c r="G1548" i="28"/>
  <c r="G1557" i="28"/>
  <c r="G1561" i="28"/>
  <c r="G1564" i="28"/>
  <c r="G1565" i="28"/>
  <c r="G1570" i="28"/>
  <c r="G1571" i="28"/>
  <c r="G1572" i="28"/>
  <c r="G1573" i="28"/>
  <c r="G1576" i="28"/>
  <c r="G1577" i="28"/>
  <c r="G1578" i="28"/>
  <c r="G1579" i="28"/>
  <c r="G1583" i="28"/>
  <c r="G1584" i="28"/>
  <c r="G1590" i="28"/>
  <c r="G1591" i="28"/>
  <c r="G1592" i="28"/>
  <c r="G1597" i="28"/>
  <c r="G1598" i="28"/>
  <c r="G1605" i="28"/>
  <c r="G1607" i="28"/>
  <c r="G1609" i="28"/>
  <c r="G1611" i="28"/>
  <c r="G1613" i="28"/>
  <c r="G1614" i="28"/>
  <c r="G1616" i="28"/>
  <c r="G1618" i="28"/>
  <c r="G1620" i="28"/>
  <c r="G1622" i="28"/>
  <c r="G1624" i="28"/>
  <c r="G1628" i="28"/>
  <c r="G1630" i="28"/>
  <c r="G1632" i="28"/>
  <c r="G1634" i="28"/>
  <c r="G1635" i="28"/>
  <c r="G1637" i="28"/>
  <c r="G1646" i="28"/>
  <c r="G1669" i="28"/>
  <c r="G1681" i="28"/>
  <c r="G1695" i="28"/>
  <c r="G1700" i="28"/>
  <c r="G3422" i="28"/>
  <c r="G3489" i="28"/>
  <c r="G3521" i="28"/>
  <c r="G9368" i="28"/>
  <c r="G9579" i="28"/>
  <c r="G9693" i="28"/>
  <c r="G9729" i="28"/>
  <c r="G9905" i="28"/>
  <c r="G5299" i="28"/>
  <c r="G5312" i="28"/>
  <c r="G5323" i="28"/>
  <c r="G5340" i="28"/>
  <c r="G5380" i="28"/>
  <c r="G5388" i="28"/>
  <c r="G5397" i="28"/>
  <c r="G9409" i="28"/>
  <c r="G9610" i="28"/>
  <c r="G9897" i="28"/>
  <c r="G7975" i="28"/>
  <c r="G9471" i="28"/>
  <c r="G30" i="28"/>
  <c r="G31" i="28"/>
  <c r="G37" i="28"/>
  <c r="G47" i="28"/>
  <c r="G48" i="28"/>
  <c r="G51" i="28"/>
  <c r="G52" i="28"/>
  <c r="G53" i="28"/>
  <c r="G57" i="28"/>
  <c r="G59" i="28"/>
  <c r="G61" i="28"/>
  <c r="G63" i="28"/>
  <c r="G66" i="28"/>
  <c r="G68" i="28"/>
  <c r="G70" i="28"/>
  <c r="G71" i="28"/>
  <c r="G72" i="28"/>
  <c r="G78" i="28"/>
  <c r="G79" i="28"/>
  <c r="G84" i="28"/>
  <c r="G87" i="28"/>
  <c r="G88" i="28"/>
  <c r="G91" i="28"/>
  <c r="G94" i="28"/>
  <c r="G96" i="28"/>
  <c r="G98" i="28"/>
  <c r="G99" i="28"/>
  <c r="G101" i="28"/>
  <c r="G103" i="28"/>
  <c r="G105" i="28"/>
  <c r="G107" i="28"/>
  <c r="G108" i="28"/>
  <c r="G110" i="28"/>
  <c r="G112" i="28"/>
  <c r="G118" i="28"/>
  <c r="G120" i="28"/>
  <c r="G121" i="28"/>
  <c r="G122" i="28"/>
  <c r="G123" i="28"/>
  <c r="G124" i="28"/>
  <c r="G125" i="28"/>
  <c r="G126" i="28"/>
  <c r="G127" i="28"/>
  <c r="G130" i="28"/>
  <c r="G134" i="28"/>
  <c r="G135" i="28"/>
  <c r="G136" i="28"/>
  <c r="G137" i="28"/>
  <c r="G138" i="28"/>
  <c r="G139" i="28"/>
  <c r="G140" i="28"/>
  <c r="G150" i="28"/>
  <c r="G152" i="28"/>
  <c r="G155" i="28"/>
  <c r="G158" i="28"/>
  <c r="G159" i="28"/>
  <c r="G162" i="28"/>
  <c r="G164" i="28"/>
  <c r="G165" i="28"/>
  <c r="G166" i="28"/>
  <c r="G167" i="28"/>
  <c r="G168" i="28"/>
  <c r="G171" i="28"/>
  <c r="G172" i="28"/>
  <c r="G173" i="28"/>
  <c r="G174" i="28"/>
  <c r="G175" i="28"/>
  <c r="G176" i="28"/>
  <c r="G177" i="28"/>
  <c r="G178" i="28"/>
  <c r="G179" i="28"/>
  <c r="G180" i="28"/>
  <c r="G181" i="28"/>
  <c r="G182" i="28"/>
  <c r="G183" i="28"/>
  <c r="G184" i="28"/>
  <c r="G185" i="28"/>
  <c r="G186" i="28"/>
  <c r="G190" i="28"/>
  <c r="G196" i="28"/>
  <c r="G197" i="28"/>
  <c r="G198" i="28"/>
  <c r="G201" i="28"/>
  <c r="G204" i="28"/>
  <c r="G207" i="28"/>
  <c r="G208" i="28"/>
  <c r="G210" i="28"/>
  <c r="G212" i="28"/>
  <c r="G214" i="28"/>
  <c r="G216" i="28"/>
  <c r="G217" i="28"/>
  <c r="G218" i="28"/>
  <c r="G219" i="28"/>
  <c r="G221" i="28"/>
  <c r="G222" i="28"/>
  <c r="G223" i="28"/>
  <c r="G225" i="28"/>
  <c r="G227" i="28"/>
  <c r="G228" i="28"/>
  <c r="G232" i="28"/>
  <c r="G237" i="28"/>
  <c r="G238" i="28"/>
  <c r="G242" i="28"/>
  <c r="G243" i="28"/>
  <c r="G244" i="28"/>
  <c r="G245" i="28"/>
  <c r="G246" i="28"/>
  <c r="G257" i="28"/>
  <c r="G259" i="28"/>
  <c r="G261" i="28"/>
  <c r="G262" i="28"/>
  <c r="G263" i="28"/>
  <c r="G264" i="28"/>
  <c r="G266" i="28"/>
  <c r="G270" i="28"/>
  <c r="G276" i="28"/>
  <c r="G279" i="28"/>
  <c r="G280" i="28"/>
  <c r="G281" i="28"/>
  <c r="G285" i="28"/>
  <c r="G286" i="28"/>
  <c r="G292" i="28"/>
  <c r="G294" i="28"/>
  <c r="G296" i="28"/>
  <c r="G297" i="28"/>
  <c r="G300" i="28"/>
  <c r="G305" i="28"/>
  <c r="G306" i="28"/>
  <c r="G309" i="28"/>
  <c r="G313" i="28"/>
  <c r="G315" i="28"/>
  <c r="G316" i="28"/>
  <c r="G317" i="28"/>
  <c r="G318" i="28"/>
  <c r="G320" i="28"/>
  <c r="G321" i="28"/>
  <c r="G322" i="28"/>
  <c r="G323" i="28"/>
  <c r="G324" i="28"/>
  <c r="G328" i="28"/>
  <c r="G332" i="28"/>
  <c r="G337" i="28"/>
  <c r="G338" i="28"/>
  <c r="G339" i="28"/>
  <c r="G342" i="28"/>
  <c r="G344" i="28"/>
  <c r="G345" i="28"/>
  <c r="G351" i="28"/>
  <c r="G352" i="28"/>
  <c r="G354" i="28"/>
  <c r="G355" i="28"/>
  <c r="G356" i="28"/>
  <c r="G359" i="28"/>
  <c r="G364" i="28"/>
  <c r="G370" i="28"/>
  <c r="G371" i="28"/>
  <c r="G373" i="28"/>
  <c r="G374" i="28"/>
  <c r="G375" i="28"/>
  <c r="G376" i="28"/>
  <c r="G381" i="28"/>
  <c r="G382" i="28"/>
  <c r="G394" i="28"/>
  <c r="G395" i="28"/>
  <c r="G397" i="28"/>
  <c r="G400" i="28"/>
  <c r="G402" i="28"/>
  <c r="G403" i="28"/>
  <c r="G407" i="28"/>
  <c r="G408" i="28"/>
  <c r="G409" i="28"/>
  <c r="G417" i="28"/>
  <c r="G418" i="28"/>
  <c r="G420" i="28"/>
  <c r="G425" i="28"/>
  <c r="G427" i="28"/>
  <c r="G430" i="28"/>
  <c r="G432" i="28"/>
  <c r="G437" i="28"/>
  <c r="G438" i="28"/>
  <c r="G439" i="28"/>
  <c r="G440" i="28"/>
  <c r="G444" i="28"/>
  <c r="G449" i="28"/>
  <c r="G451" i="28"/>
  <c r="G452" i="28"/>
  <c r="G484" i="28"/>
  <c r="G498" i="28"/>
  <c r="G1240" i="28"/>
  <c r="G1679" i="28"/>
  <c r="G1689" i="28"/>
  <c r="G1243" i="28"/>
  <c r="G1262" i="28"/>
  <c r="G1696" i="28"/>
  <c r="G3404" i="28"/>
  <c r="G3501" i="28"/>
  <c r="G3552" i="28"/>
  <c r="G6073" i="28"/>
  <c r="G3592" i="28"/>
  <c r="G7992" i="28"/>
  <c r="G4131" i="28"/>
  <c r="G4142" i="28"/>
  <c r="G5320" i="28"/>
  <c r="G5335" i="28"/>
  <c r="G5337" i="28"/>
  <c r="G5482" i="28"/>
  <c r="G5486" i="28"/>
  <c r="G5488" i="28"/>
  <c r="G5306" i="28"/>
  <c r="G5343" i="28"/>
  <c r="G5357" i="28"/>
  <c r="G5408" i="28"/>
  <c r="G5422" i="28"/>
  <c r="G5442" i="28"/>
  <c r="G4863" i="28"/>
  <c r="G6733" i="28"/>
  <c r="G7977" i="28"/>
  <c r="G5505" i="28"/>
  <c r="G6712" i="28"/>
  <c r="G8049" i="28"/>
  <c r="G8026" i="28"/>
  <c r="G7233" i="28"/>
  <c r="G7239" i="28"/>
  <c r="G7269" i="28"/>
  <c r="G7275" i="28"/>
  <c r="G7448" i="28"/>
  <c r="G9921" i="28"/>
  <c r="G9954" i="28"/>
  <c r="G9987" i="28"/>
  <c r="G1688" i="28"/>
  <c r="G3555" i="28"/>
  <c r="G2380" i="28"/>
  <c r="G4164" i="28"/>
  <c r="G3461" i="28"/>
  <c r="G472" i="28"/>
  <c r="G4137" i="28"/>
  <c r="G487" i="28"/>
  <c r="G590" i="28"/>
  <c r="G483" i="28"/>
  <c r="G7254" i="28"/>
  <c r="G7282" i="28"/>
  <c r="G7285" i="28"/>
  <c r="G7351" i="28"/>
  <c r="G7236" i="28"/>
  <c r="G7276" i="28"/>
  <c r="G7277" i="28"/>
  <c r="G7278" i="28"/>
  <c r="G7279" i="28"/>
  <c r="G7289" i="28"/>
  <c r="G7290" i="28"/>
  <c r="G7344" i="28"/>
  <c r="G574" i="28"/>
  <c r="G10017" i="28"/>
  <c r="G596" i="28"/>
  <c r="G445" i="28"/>
  <c r="G454" i="28"/>
  <c r="G455" i="28"/>
  <c r="G456" i="28"/>
  <c r="G457" i="28"/>
  <c r="G458" i="28"/>
  <c r="G459" i="28"/>
  <c r="G465" i="28"/>
  <c r="G467" i="28"/>
  <c r="G475" i="28"/>
  <c r="G491" i="28"/>
  <c r="G496" i="28"/>
  <c r="G497" i="28"/>
  <c r="G513" i="28"/>
  <c r="G529" i="28"/>
  <c r="G578" i="28"/>
  <c r="G2971" i="28"/>
  <c r="G3498" i="28"/>
  <c r="G4135" i="28"/>
  <c r="G4136" i="28"/>
  <c r="G4138" i="28"/>
  <c r="G5005" i="28"/>
  <c r="G5007" i="28"/>
  <c r="G5012" i="28"/>
  <c r="G5015" i="28"/>
  <c r="G5017" i="28"/>
  <c r="G5023" i="28"/>
  <c r="G5028" i="28"/>
  <c r="G5030" i="28"/>
  <c r="G5032" i="28"/>
  <c r="G5037" i="28"/>
  <c r="G5054" i="28"/>
  <c r="G5055" i="28"/>
  <c r="G5057" i="28"/>
  <c r="G5059" i="28"/>
  <c r="G5070" i="28"/>
  <c r="G5078" i="28"/>
  <c r="G5088" i="28"/>
  <c r="G5096" i="28"/>
  <c r="G5106" i="28"/>
  <c r="G5115" i="28"/>
  <c r="G5121" i="28"/>
  <c r="G5122" i="28"/>
  <c r="G5123" i="28"/>
  <c r="G5135" i="28"/>
  <c r="G5149" i="28"/>
  <c r="G5150" i="28"/>
  <c r="G5157" i="28"/>
  <c r="G5158" i="28"/>
  <c r="G5168" i="28"/>
  <c r="G5171" i="28"/>
  <c r="G5187" i="28"/>
  <c r="G5194" i="28"/>
  <c r="G5206" i="28"/>
  <c r="G5214" i="28"/>
  <c r="G5216" i="28"/>
  <c r="G5230" i="28"/>
  <c r="G5234" i="28"/>
  <c r="G5237" i="28"/>
  <c r="G5238" i="28"/>
  <c r="G5239" i="28"/>
  <c r="G5242" i="28"/>
  <c r="G5256" i="28"/>
  <c r="G5257" i="28"/>
  <c r="G5259" i="28"/>
  <c r="G5267" i="28"/>
  <c r="G5268" i="28"/>
  <c r="G5273" i="28"/>
  <c r="G5281" i="28"/>
  <c r="G5288" i="28"/>
  <c r="G5289" i="28"/>
  <c r="G5294" i="28"/>
  <c r="G5301" i="28"/>
  <c r="G5308" i="28"/>
  <c r="G5318" i="28"/>
  <c r="G5319" i="28"/>
  <c r="G5332" i="28"/>
  <c r="G5341" i="28"/>
  <c r="G5345" i="28"/>
  <c r="G5391" i="28"/>
  <c r="G5398" i="28"/>
  <c r="G5399" i="28"/>
  <c r="G5405" i="28"/>
  <c r="G5409" i="28"/>
  <c r="G5418" i="28"/>
  <c r="G5419" i="28"/>
  <c r="G5420" i="28"/>
  <c r="G5421" i="28"/>
  <c r="G5431" i="28"/>
  <c r="G5441" i="28"/>
  <c r="G5455" i="28"/>
  <c r="G5456" i="28"/>
  <c r="G5471" i="28"/>
  <c r="G5485" i="28"/>
  <c r="G5496" i="28"/>
  <c r="G5359" i="28"/>
  <c r="G5394" i="28"/>
  <c r="G5072" i="28"/>
  <c r="G2952" i="28"/>
  <c r="G2960" i="28"/>
  <c r="G3538" i="28"/>
  <c r="G4714" i="28"/>
  <c r="G4718" i="28"/>
  <c r="G4720" i="28"/>
  <c r="G4721" i="28"/>
  <c r="G4722" i="28"/>
  <c r="G4723" i="28"/>
  <c r="G4724" i="28"/>
  <c r="G4725" i="28"/>
  <c r="G4727" i="28"/>
  <c r="G4728" i="28"/>
  <c r="G4729" i="28"/>
  <c r="G4730" i="28"/>
  <c r="G4731" i="28"/>
  <c r="G4733" i="28"/>
  <c r="G4734" i="28"/>
  <c r="G4735" i="28"/>
  <c r="G4737" i="28"/>
  <c r="G4740" i="28"/>
  <c r="G4743" i="28"/>
  <c r="G4746" i="28"/>
  <c r="G4749" i="28"/>
  <c r="G4752" i="28"/>
  <c r="G4753" i="28"/>
  <c r="G4756" i="28"/>
  <c r="G4769" i="28"/>
  <c r="G4777" i="28"/>
  <c r="G5223" i="28"/>
  <c r="G5452" i="28"/>
  <c r="G7284" i="28"/>
  <c r="G7299" i="28"/>
  <c r="G8055" i="28"/>
  <c r="G5424" i="28"/>
  <c r="G5461" i="28"/>
  <c r="G5466" i="28"/>
  <c r="G5316" i="28"/>
  <c r="G478" i="28"/>
  <c r="G494" i="28"/>
  <c r="G514" i="28"/>
  <c r="G521" i="28"/>
  <c r="G8694" i="28"/>
  <c r="G474" i="28"/>
  <c r="G9403" i="28"/>
  <c r="G9414" i="28"/>
  <c r="G9453" i="28"/>
  <c r="G9461" i="28"/>
  <c r="G9556" i="28"/>
  <c r="G9597" i="28"/>
  <c r="G9641" i="28"/>
  <c r="G9702" i="28"/>
  <c r="G468" i="28"/>
  <c r="G486" i="28"/>
  <c r="G490" i="28"/>
  <c r="G519" i="28"/>
  <c r="G585" i="28"/>
  <c r="G5462" i="28"/>
  <c r="G5448" i="28"/>
  <c r="G4757" i="28"/>
  <c r="G2225" i="28"/>
  <c r="G2228" i="28"/>
  <c r="G2229" i="28"/>
  <c r="G2236" i="28"/>
  <c r="G2237" i="28"/>
  <c r="G2239" i="28"/>
  <c r="G2240" i="28"/>
  <c r="G2247" i="28"/>
  <c r="G2248" i="28"/>
  <c r="G2254" i="28"/>
  <c r="G2264" i="28"/>
  <c r="G2268" i="28"/>
  <c r="G2270" i="28"/>
  <c r="G2271" i="28"/>
  <c r="G2272" i="28"/>
  <c r="G2275" i="28"/>
  <c r="G2276" i="28"/>
  <c r="G2277" i="28"/>
  <c r="G2278" i="28"/>
  <c r="G2279" i="28"/>
  <c r="G2280" i="28"/>
  <c r="G2281" i="28"/>
  <c r="G2282" i="28"/>
  <c r="G2283" i="28"/>
  <c r="G2284" i="28"/>
  <c r="G2285" i="28"/>
  <c r="G2286" i="28"/>
  <c r="G2287" i="28"/>
  <c r="G2288" i="28"/>
  <c r="G2289" i="28"/>
  <c r="G2290" i="28"/>
  <c r="G2291" i="28"/>
  <c r="G2292" i="28"/>
  <c r="G2293" i="28"/>
  <c r="G2294" i="28"/>
  <c r="G2295" i="28"/>
  <c r="G2297" i="28"/>
  <c r="G2298" i="28"/>
  <c r="G2299" i="28"/>
  <c r="G2300" i="28"/>
  <c r="G2301" i="28"/>
  <c r="G2302" i="28"/>
  <c r="G2303" i="28"/>
  <c r="G2304" i="28"/>
  <c r="G2305" i="28"/>
  <c r="G2306" i="28"/>
  <c r="G2307" i="28"/>
  <c r="G2308" i="28"/>
  <c r="G2309" i="28"/>
  <c r="G2310" i="28"/>
  <c r="G2311" i="28"/>
  <c r="G2312" i="28"/>
  <c r="G2314" i="28"/>
  <c r="G2315" i="28"/>
  <c r="G2316" i="28"/>
  <c r="G2317" i="28"/>
  <c r="G2318" i="28"/>
  <c r="G2319" i="28"/>
  <c r="G2320" i="28"/>
  <c r="G2322" i="28"/>
  <c r="G2324" i="28"/>
  <c r="G2325" i="28"/>
  <c r="G2326" i="28"/>
  <c r="G2327" i="28"/>
  <c r="G2328" i="28"/>
  <c r="G2329" i="28"/>
  <c r="G2330" i="28"/>
  <c r="G2331" i="28"/>
  <c r="G2332" i="28"/>
  <c r="G2334" i="28"/>
  <c r="G2335" i="28"/>
  <c r="G2336" i="28"/>
  <c r="G2338" i="28"/>
  <c r="G2339" i="28"/>
  <c r="G2340" i="28"/>
  <c r="G2341" i="28"/>
  <c r="G2342" i="28"/>
  <c r="G2343" i="28"/>
  <c r="G2346" i="28"/>
  <c r="G2347" i="28"/>
  <c r="G2348" i="28"/>
  <c r="G2349" i="28"/>
  <c r="G2350" i="28"/>
  <c r="G2351" i="28"/>
  <c r="G2353" i="28"/>
  <c r="G2354" i="28"/>
  <c r="G2355" i="28"/>
  <c r="G2356" i="28"/>
  <c r="G2358" i="28"/>
  <c r="G2359" i="28"/>
  <c r="G2361" i="28"/>
  <c r="G2362" i="28"/>
  <c r="G2363" i="28"/>
  <c r="G2365" i="28"/>
  <c r="G2951" i="28"/>
  <c r="G5446" i="28"/>
  <c r="G4745" i="28"/>
  <c r="G4758" i="28"/>
  <c r="G4690" i="28"/>
  <c r="G4701" i="28"/>
  <c r="G4704" i="28"/>
  <c r="G4705" i="28"/>
  <c r="G4706" i="28"/>
  <c r="G4708" i="28"/>
  <c r="G4710" i="28"/>
  <c r="G4741" i="28"/>
  <c r="G5366" i="28"/>
  <c r="G5382" i="28"/>
  <c r="G5384" i="28"/>
  <c r="G5385" i="28"/>
  <c r="G5438" i="28"/>
  <c r="G5483" i="28"/>
  <c r="G9873" i="28"/>
  <c r="G9397" i="28"/>
  <c r="G9404" i="28"/>
  <c r="G9550" i="28"/>
  <c r="G9612" i="28"/>
  <c r="G9617" i="28"/>
  <c r="G9344" i="28"/>
  <c r="G9350" i="28"/>
  <c r="G9434" i="28"/>
  <c r="G9493" i="28"/>
  <c r="G9554" i="28"/>
  <c r="G9581" i="28"/>
  <c r="G2296" i="28"/>
  <c r="G1781" i="28"/>
  <c r="G2345" i="28"/>
  <c r="G2357" i="28"/>
  <c r="G1639" i="28"/>
  <c r="G1640" i="28"/>
  <c r="G1641" i="28"/>
  <c r="G1643" i="28"/>
  <c r="G1644" i="28"/>
  <c r="G1647" i="28"/>
  <c r="G1648" i="28"/>
  <c r="G1652" i="28"/>
  <c r="G1654" i="28"/>
  <c r="G1655" i="28"/>
  <c r="G1657" i="28"/>
  <c r="G1659" i="28"/>
  <c r="G1661" i="28"/>
  <c r="G1663" i="28"/>
  <c r="G1664" i="28"/>
  <c r="G1666" i="28"/>
  <c r="G1667" i="28"/>
  <c r="G1668" i="28"/>
  <c r="G1670" i="28"/>
  <c r="G1671" i="28"/>
  <c r="G1673" i="28"/>
  <c r="G1674" i="28"/>
  <c r="G1675" i="28"/>
  <c r="G1678" i="28"/>
  <c r="G1683" i="28"/>
  <c r="G1686" i="28"/>
  <c r="G1690" i="28"/>
  <c r="G1693" i="28"/>
  <c r="G1697" i="28"/>
  <c r="G1716" i="28"/>
  <c r="G1738" i="28"/>
  <c r="G1747" i="28"/>
  <c r="G2854" i="28"/>
  <c r="G2861" i="28"/>
  <c r="G2866" i="28"/>
  <c r="G2876" i="28"/>
  <c r="G2879" i="28"/>
  <c r="G2892" i="28"/>
  <c r="G2902" i="28"/>
  <c r="G2908" i="28"/>
  <c r="G2913" i="28"/>
  <c r="G2927" i="28"/>
  <c r="G2930" i="28"/>
  <c r="G2950" i="28"/>
  <c r="G4715" i="28"/>
  <c r="G4732" i="28"/>
  <c r="G3420" i="28"/>
  <c r="G3430" i="28"/>
  <c r="G3443" i="28"/>
  <c r="G3457" i="28"/>
  <c r="G3475" i="28"/>
  <c r="G4779" i="28"/>
  <c r="G4780" i="28"/>
  <c r="G4812" i="28"/>
  <c r="G4815" i="28"/>
  <c r="G4823" i="28"/>
  <c r="G4711" i="28"/>
  <c r="G6763" i="28"/>
  <c r="G5389" i="28"/>
  <c r="G5986" i="28"/>
  <c r="G5988" i="28"/>
  <c r="G6731" i="28"/>
  <c r="G8079" i="28"/>
  <c r="G8540" i="28"/>
  <c r="G8541" i="28"/>
  <c r="G8548" i="28"/>
  <c r="G8556" i="28"/>
  <c r="G8562" i="28"/>
  <c r="G8565" i="28"/>
  <c r="G8568" i="28"/>
  <c r="G8575" i="28"/>
  <c r="G8580" i="28"/>
  <c r="G8592" i="28"/>
  <c r="G8598" i="28"/>
  <c r="G8603" i="28"/>
  <c r="G8605" i="28"/>
  <c r="G8608" i="28"/>
  <c r="G8610" i="28"/>
  <c r="G8622" i="28"/>
  <c r="G8625" i="28"/>
  <c r="G8633" i="28"/>
  <c r="G8636" i="28"/>
  <c r="G8643" i="28"/>
  <c r="G8655" i="28"/>
  <c r="G8664" i="28"/>
  <c r="G1712" i="28"/>
  <c r="G2956" i="28"/>
  <c r="G3440" i="28"/>
  <c r="G6047" i="28"/>
  <c r="G3455" i="28"/>
  <c r="G8586" i="28"/>
  <c r="G8642" i="28"/>
  <c r="G1139" i="28"/>
  <c r="G1158" i="28"/>
  <c r="G2364" i="28"/>
  <c r="G588" i="28"/>
  <c r="G470" i="28"/>
  <c r="G545" i="28"/>
  <c r="G561" i="28"/>
  <c r="G1190" i="28"/>
  <c r="G1724" i="28"/>
  <c r="G1739" i="28"/>
  <c r="G1783" i="28"/>
  <c r="G2955" i="28"/>
  <c r="G3482" i="28"/>
  <c r="G3487" i="28"/>
  <c r="G3526" i="28"/>
  <c r="G3530" i="28"/>
  <c r="G4811" i="28"/>
  <c r="G4817" i="28"/>
  <c r="G4820" i="28"/>
  <c r="G4835" i="28"/>
  <c r="G4850" i="28"/>
  <c r="G5479" i="28"/>
  <c r="G5498" i="28"/>
  <c r="G9241" i="28"/>
  <c r="G9197" i="28"/>
  <c r="G9210" i="28"/>
  <c r="G9213" i="28"/>
  <c r="G1153" i="28"/>
  <c r="G9300" i="28"/>
  <c r="G595" i="28"/>
  <c r="G1777" i="28"/>
  <c r="G607" i="28"/>
  <c r="G3494" i="28"/>
  <c r="G3531" i="28"/>
  <c r="G3571" i="28"/>
  <c r="G2966" i="28"/>
  <c r="G3434" i="28"/>
  <c r="G3462" i="28"/>
  <c r="G3519" i="28"/>
  <c r="G4818" i="28"/>
  <c r="G4837" i="28"/>
  <c r="G4751" i="28"/>
  <c r="G4759" i="28"/>
  <c r="G4760" i="28"/>
  <c r="G4796" i="28"/>
  <c r="G4869" i="28"/>
  <c r="G5501" i="28"/>
  <c r="G1774" i="28"/>
  <c r="G6877" i="28"/>
  <c r="G6896" i="28"/>
  <c r="G6899" i="28"/>
  <c r="G6902" i="28"/>
  <c r="G6904" i="28"/>
  <c r="G6906" i="28"/>
  <c r="G6907" i="28"/>
  <c r="G6908" i="28"/>
  <c r="G6909" i="28"/>
  <c r="G6910" i="28"/>
  <c r="G6912" i="28"/>
  <c r="G6913" i="28"/>
  <c r="G6914" i="28"/>
  <c r="G6915" i="28"/>
  <c r="G6918" i="28"/>
  <c r="G6923" i="28"/>
  <c r="G6924" i="28"/>
  <c r="G6926" i="28"/>
  <c r="G6927" i="28"/>
  <c r="G6928" i="28"/>
  <c r="G6930" i="28"/>
  <c r="G6931" i="28"/>
  <c r="G6932" i="28"/>
  <c r="G6934" i="28"/>
  <c r="G6936" i="28"/>
  <c r="G6937" i="28"/>
  <c r="G6940" i="28"/>
  <c r="G6941" i="28"/>
  <c r="G6943" i="28"/>
  <c r="G6947" i="28"/>
  <c r="G6950" i="28"/>
  <c r="G6951" i="28"/>
  <c r="G6952" i="28"/>
  <c r="G6954" i="28"/>
  <c r="G6958" i="28"/>
  <c r="G6960" i="28"/>
  <c r="G6961" i="28"/>
  <c r="G6962" i="28"/>
  <c r="G6963" i="28"/>
  <c r="G6964" i="28"/>
  <c r="G6966" i="28"/>
  <c r="G6968" i="28"/>
  <c r="G6969" i="28"/>
  <c r="G6970" i="28"/>
  <c r="G6972" i="28"/>
  <c r="G6973" i="28"/>
  <c r="G6975" i="28"/>
  <c r="G6977" i="28"/>
  <c r="G6978" i="28"/>
  <c r="G6979" i="28"/>
  <c r="G6982" i="28"/>
  <c r="G6983" i="28"/>
  <c r="G6988" i="28"/>
  <c r="G6990" i="28"/>
  <c r="G6993" i="28"/>
  <c r="G6997" i="28"/>
  <c r="G7001" i="28"/>
  <c r="G7003" i="28"/>
  <c r="G7004" i="28"/>
  <c r="G7009" i="28"/>
  <c r="G7010" i="28"/>
  <c r="G7013" i="28"/>
  <c r="G7014" i="28"/>
  <c r="G7017" i="28"/>
  <c r="G7018" i="28"/>
  <c r="G7019" i="28"/>
  <c r="G7020" i="28"/>
  <c r="G7022" i="28"/>
  <c r="G7024" i="28"/>
  <c r="G7025" i="28"/>
  <c r="G7028" i="28"/>
  <c r="G7029" i="28"/>
  <c r="G7031" i="28"/>
  <c r="G7032" i="28"/>
  <c r="G7033" i="28"/>
  <c r="G7034" i="28"/>
  <c r="G7036" i="28"/>
  <c r="G7037" i="28"/>
  <c r="G7046" i="28"/>
  <c r="G7047" i="28"/>
  <c r="G7048" i="28"/>
  <c r="G7049" i="28"/>
  <c r="G7050" i="28"/>
  <c r="G7052" i="28"/>
  <c r="G7053" i="28"/>
  <c r="G7059" i="28"/>
  <c r="G7064" i="28"/>
  <c r="G7069" i="28"/>
  <c r="G7071" i="28"/>
  <c r="G7072" i="28"/>
  <c r="G7073" i="28"/>
  <c r="G7074" i="28"/>
  <c r="G7077" i="28"/>
  <c r="G7079" i="28"/>
  <c r="G7081" i="28"/>
  <c r="G7082" i="28"/>
  <c r="G7084" i="28"/>
  <c r="G7088" i="28"/>
  <c r="G7089" i="28"/>
  <c r="G7093" i="28"/>
  <c r="G7094" i="28"/>
  <c r="G7096" i="28"/>
  <c r="G7097" i="28"/>
  <c r="G7101" i="28"/>
  <c r="G7103" i="28"/>
  <c r="G7106" i="28"/>
  <c r="G7108" i="28"/>
  <c r="G7111" i="28"/>
  <c r="G7112" i="28"/>
  <c r="G7113" i="28"/>
  <c r="G7119" i="28"/>
  <c r="G7121" i="28"/>
  <c r="G7122" i="28"/>
  <c r="G7123" i="28"/>
  <c r="G7124" i="28"/>
  <c r="G7125" i="28"/>
  <c r="G7128" i="28"/>
  <c r="G7129" i="28"/>
  <c r="G7131" i="28"/>
  <c r="G7132" i="28"/>
  <c r="G7135" i="28"/>
  <c r="G7136" i="28"/>
  <c r="G7137" i="28"/>
  <c r="G7138" i="28"/>
  <c r="G7139" i="28"/>
  <c r="G7140" i="28"/>
  <c r="G7141" i="28"/>
  <c r="G7144" i="28"/>
  <c r="G7149" i="28"/>
  <c r="G7155" i="28"/>
  <c r="G7156" i="28"/>
  <c r="G7161" i="28"/>
  <c r="G7163" i="28"/>
  <c r="G7164" i="28"/>
  <c r="G7171" i="28"/>
  <c r="G7173" i="28"/>
  <c r="G7174" i="28"/>
  <c r="G7176" i="28"/>
  <c r="G7179" i="28"/>
  <c r="G7180" i="28"/>
  <c r="G7183" i="28"/>
  <c r="G7185" i="28"/>
  <c r="G7189" i="28"/>
  <c r="G7192" i="28"/>
  <c r="G7194" i="28"/>
  <c r="G7207" i="28"/>
  <c r="G7213" i="28"/>
  <c r="G7224" i="28"/>
  <c r="G7226" i="28"/>
  <c r="G7229" i="28"/>
  <c r="G7231" i="28"/>
  <c r="G7235" i="28"/>
  <c r="G7242" i="28"/>
  <c r="G7244" i="28"/>
  <c r="G7253" i="28"/>
  <c r="G7259" i="28"/>
  <c r="G7266" i="28"/>
  <c r="G7268" i="28"/>
  <c r="G8029" i="28"/>
  <c r="G9187" i="28"/>
  <c r="G9188" i="28"/>
  <c r="G9195" i="28"/>
  <c r="G9200" i="28"/>
  <c r="G9215" i="28"/>
  <c r="G9251" i="28"/>
  <c r="G9273" i="28"/>
  <c r="G9242" i="28"/>
  <c r="G477" i="28"/>
  <c r="G480" i="28"/>
  <c r="G503" i="28"/>
  <c r="G516" i="28"/>
  <c r="G571" i="28"/>
  <c r="G580" i="28"/>
  <c r="G1749" i="28"/>
  <c r="G1753" i="28"/>
  <c r="G1754" i="28"/>
  <c r="G1790" i="28"/>
  <c r="G3574" i="28"/>
  <c r="G3579" i="28"/>
  <c r="G2381" i="28"/>
  <c r="G4788" i="28"/>
  <c r="G4805" i="28"/>
  <c r="G4813" i="28"/>
  <c r="G6077" i="28"/>
  <c r="G6075" i="28"/>
  <c r="G6695" i="28"/>
  <c r="G6697" i="28"/>
  <c r="G6700" i="28"/>
  <c r="G6706" i="28"/>
  <c r="G6710" i="28"/>
  <c r="G6716" i="28"/>
  <c r="G6719" i="28"/>
  <c r="G6721" i="28"/>
  <c r="G6728" i="28"/>
  <c r="G6734" i="28"/>
  <c r="G6735" i="28"/>
  <c r="G9239" i="28"/>
  <c r="G564" i="28"/>
  <c r="G8690" i="28"/>
  <c r="G9343" i="28"/>
  <c r="G9348" i="28"/>
  <c r="G9400" i="28"/>
  <c r="G9437" i="28"/>
  <c r="G9451" i="28"/>
  <c r="G9459" i="28"/>
  <c r="G9468" i="28"/>
  <c r="G9491" i="28"/>
  <c r="G9501" i="28"/>
  <c r="G9507" i="28"/>
  <c r="G9514" i="28"/>
  <c r="G9569" i="28"/>
  <c r="G9586" i="28"/>
  <c r="G9598" i="28"/>
  <c r="G9679" i="28"/>
  <c r="G9799" i="28"/>
  <c r="G9811" i="28"/>
  <c r="G9815" i="28"/>
  <c r="G9866" i="28"/>
  <c r="G9882" i="28"/>
  <c r="G9891" i="28"/>
  <c r="G515" i="28"/>
  <c r="G559" i="28"/>
  <c r="G7203" i="28"/>
  <c r="G9883" i="28"/>
  <c r="G3050" i="28"/>
  <c r="G3054" i="28"/>
  <c r="G3062" i="28"/>
  <c r="G3063" i="28"/>
  <c r="G3065" i="28"/>
  <c r="G3070" i="28"/>
  <c r="G3074" i="28"/>
  <c r="G3076" i="28"/>
  <c r="G3077" i="28"/>
  <c r="G3078" i="28"/>
  <c r="G3079" i="28"/>
  <c r="G3081" i="28"/>
  <c r="G3082" i="28"/>
  <c r="G3085" i="28"/>
  <c r="G3087" i="28"/>
  <c r="G3092" i="28"/>
  <c r="G3101" i="28"/>
  <c r="G3104" i="28"/>
  <c r="G3114" i="28"/>
  <c r="G3117" i="28"/>
  <c r="G3118" i="28"/>
  <c r="G3119" i="28"/>
  <c r="G3122" i="28"/>
  <c r="G3132" i="28"/>
  <c r="G3133" i="28"/>
  <c r="G3138" i="28"/>
  <c r="G3148" i="28"/>
  <c r="G3149" i="28"/>
  <c r="G3152" i="28"/>
  <c r="G3154" i="28"/>
  <c r="G3156" i="28"/>
  <c r="G3158" i="28"/>
  <c r="G3159" i="28"/>
  <c r="G3162" i="28"/>
  <c r="G3163" i="28"/>
  <c r="G3164" i="28"/>
  <c r="G3167" i="28"/>
  <c r="G3169" i="28"/>
  <c r="G3170" i="28"/>
  <c r="G3176" i="28"/>
  <c r="G3177" i="28"/>
  <c r="G3178" i="28"/>
  <c r="G3181" i="28"/>
  <c r="G3183" i="28"/>
  <c r="G3185" i="28"/>
  <c r="G3193" i="28"/>
  <c r="G3194" i="28"/>
  <c r="G3196" i="28"/>
  <c r="G3198" i="28"/>
  <c r="G3200" i="28"/>
  <c r="G3204" i="28"/>
  <c r="G3209" i="28"/>
  <c r="G3210" i="28"/>
  <c r="G3224" i="28"/>
  <c r="G3225" i="28"/>
  <c r="G3226" i="28"/>
  <c r="G3232" i="28"/>
  <c r="G3237" i="28"/>
  <c r="G3238" i="28"/>
  <c r="G3240" i="28"/>
  <c r="G3241" i="28"/>
  <c r="G3244" i="28"/>
  <c r="G3245" i="28"/>
  <c r="G3246" i="28"/>
  <c r="G3258" i="28"/>
  <c r="G3259" i="28"/>
  <c r="G3260" i="28"/>
  <c r="G3264" i="28"/>
  <c r="G3266" i="28"/>
  <c r="G3269" i="28"/>
  <c r="G3271" i="28"/>
  <c r="G3272" i="28"/>
  <c r="G3274" i="28"/>
  <c r="G3278" i="28"/>
  <c r="G3279" i="28"/>
  <c r="G3280" i="28"/>
  <c r="G3284" i="28"/>
  <c r="G3285" i="28"/>
  <c r="G3288" i="28"/>
  <c r="G3292" i="28"/>
  <c r="G3298" i="28"/>
  <c r="G3307" i="28"/>
  <c r="G3308" i="28"/>
  <c r="G3309" i="28"/>
  <c r="G3313" i="28"/>
  <c r="G3333" i="28"/>
  <c r="G3336" i="28"/>
  <c r="G3337" i="28"/>
  <c r="G3339" i="28"/>
  <c r="G3340" i="28"/>
  <c r="G3345" i="28"/>
  <c r="G3361" i="28"/>
  <c r="G3394" i="28"/>
  <c r="G3505" i="28"/>
  <c r="G4605" i="28"/>
  <c r="G4653" i="28"/>
  <c r="G4655" i="28"/>
  <c r="G4672" i="28"/>
  <c r="G4691" i="28"/>
  <c r="G4694" i="28"/>
  <c r="G4698" i="28"/>
  <c r="G4703" i="28"/>
  <c r="G4707" i="28"/>
  <c r="G4713" i="28"/>
  <c r="G4716" i="28"/>
  <c r="G4717" i="28"/>
  <c r="G4719" i="28"/>
  <c r="G4726" i="28"/>
  <c r="G4742" i="28"/>
  <c r="G4744" i="28"/>
  <c r="G4750" i="28"/>
  <c r="G4755" i="28"/>
  <c r="G4761" i="28"/>
  <c r="G4762" i="28"/>
  <c r="G4763" i="28"/>
  <c r="G4764" i="28"/>
  <c r="G4766" i="28"/>
  <c r="G4771" i="28"/>
  <c r="G4781" i="28"/>
  <c r="G4801" i="28"/>
  <c r="G4824" i="28"/>
  <c r="G4852" i="28"/>
  <c r="G6718" i="28"/>
  <c r="G6027" i="28"/>
  <c r="G6150" i="28"/>
  <c r="G9415" i="28"/>
  <c r="G9352" i="28"/>
  <c r="G9445" i="28"/>
  <c r="G9600" i="28"/>
  <c r="G7322" i="28"/>
  <c r="G9351" i="28"/>
  <c r="G7786" i="28"/>
  <c r="G7810" i="28"/>
  <c r="G7827" i="28"/>
  <c r="G7888" i="28"/>
  <c r="G7897" i="28"/>
  <c r="G7904" i="28"/>
  <c r="G7945" i="28"/>
  <c r="G7956" i="28"/>
  <c r="G7964" i="28"/>
  <c r="G8076" i="28"/>
  <c r="G9410" i="28"/>
  <c r="G9426" i="28"/>
  <c r="G9906" i="28"/>
  <c r="G3300" i="28"/>
  <c r="G3310" i="28"/>
  <c r="G3412" i="28"/>
  <c r="G1748" i="28"/>
  <c r="G3331" i="28"/>
  <c r="G3341" i="28"/>
  <c r="G3060" i="28"/>
  <c r="G3130" i="28"/>
  <c r="G3338" i="28"/>
  <c r="G3317" i="28"/>
  <c r="G3433" i="28"/>
  <c r="G4768" i="28"/>
  <c r="G4826" i="28"/>
  <c r="G7971" i="28"/>
  <c r="G7341" i="28"/>
  <c r="G7801" i="28"/>
  <c r="G7852" i="28"/>
  <c r="G7890" i="28"/>
  <c r="G7955" i="28"/>
  <c r="G8034" i="28"/>
  <c r="G3484" i="28"/>
  <c r="G9338" i="28"/>
  <c r="G551" i="28"/>
  <c r="G1199" i="28"/>
  <c r="G2382" i="28"/>
  <c r="G2384" i="28"/>
  <c r="G2979" i="28"/>
  <c r="G6022" i="28"/>
  <c r="G6049" i="28"/>
  <c r="G6056" i="28"/>
  <c r="G6154" i="28"/>
  <c r="G6769" i="28"/>
  <c r="G6801" i="28"/>
  <c r="G6803" i="28"/>
  <c r="G7298" i="28"/>
  <c r="G7380" i="28"/>
  <c r="G9328" i="28"/>
  <c r="G9311" i="28"/>
  <c r="G9313" i="28"/>
  <c r="G576" i="28"/>
  <c r="G2391" i="28"/>
  <c r="G2868" i="28"/>
  <c r="G2885" i="28"/>
  <c r="G2900" i="28"/>
  <c r="G2901" i="28"/>
  <c r="G2912" i="28"/>
  <c r="G2935" i="28"/>
  <c r="G2959" i="28"/>
  <c r="G2978" i="28"/>
  <c r="G2985" i="28"/>
  <c r="G2986" i="28"/>
  <c r="G2987" i="28"/>
  <c r="G4209" i="28"/>
  <c r="G6058" i="28"/>
  <c r="G6078" i="28"/>
  <c r="G4861" i="28"/>
  <c r="G5354" i="28"/>
  <c r="G5373" i="28"/>
  <c r="G5375" i="28"/>
  <c r="G5376" i="28"/>
  <c r="G5377" i="28"/>
  <c r="G5378" i="28"/>
  <c r="G5396" i="28"/>
  <c r="G5426" i="28"/>
  <c r="G5440" i="28"/>
  <c r="G5443" i="28"/>
  <c r="G5450" i="28"/>
  <c r="G5454" i="28"/>
  <c r="G6757" i="28"/>
  <c r="G6669" i="28"/>
  <c r="G6688" i="28"/>
  <c r="G6713" i="28"/>
  <c r="G6737" i="28"/>
  <c r="G6740" i="28"/>
  <c r="G7304" i="28"/>
  <c r="G1698" i="28"/>
  <c r="G1701" i="28"/>
  <c r="G1702" i="28"/>
  <c r="G1714" i="28"/>
  <c r="G1715" i="28"/>
  <c r="G1721" i="28"/>
  <c r="G1722" i="28"/>
  <c r="G1723" i="28"/>
  <c r="G1733" i="28"/>
  <c r="G1741" i="28"/>
  <c r="G1762" i="28"/>
  <c r="G1765" i="28"/>
  <c r="G1789" i="28"/>
  <c r="G1792" i="28"/>
  <c r="G2370" i="28"/>
  <c r="G2371" i="28"/>
  <c r="G2373" i="28"/>
  <c r="G2374" i="28"/>
  <c r="G2377" i="28"/>
  <c r="G2383" i="28"/>
  <c r="G2386" i="28"/>
  <c r="G2388" i="28"/>
  <c r="G2907" i="28"/>
  <c r="G2920" i="28"/>
  <c r="G2967" i="28"/>
  <c r="G2392" i="28"/>
  <c r="G2869" i="28"/>
  <c r="G2911" i="28"/>
  <c r="G2919" i="28"/>
  <c r="G2933" i="28"/>
  <c r="G2989" i="28"/>
  <c r="G3559" i="28"/>
  <c r="G3691" i="28"/>
  <c r="G3770" i="28"/>
  <c r="G3771" i="28"/>
  <c r="G3772" i="28"/>
  <c r="G3773" i="28"/>
  <c r="G3774" i="28"/>
  <c r="G3779" i="28"/>
  <c r="G3783" i="28"/>
  <c r="G3786" i="28"/>
  <c r="G3794" i="28"/>
  <c r="G3798" i="28"/>
  <c r="G3800" i="28"/>
  <c r="G3801" i="28"/>
  <c r="G3803" i="28"/>
  <c r="G3804" i="28"/>
  <c r="G3805" i="28"/>
  <c r="G3806" i="28"/>
  <c r="G3807" i="28"/>
  <c r="G3810" i="28"/>
  <c r="G3811" i="28"/>
  <c r="G3814" i="28"/>
  <c r="G3818" i="28"/>
  <c r="G3819" i="28"/>
  <c r="G3820" i="28"/>
  <c r="G3821" i="28"/>
  <c r="G3826" i="28"/>
  <c r="G3828" i="28"/>
  <c r="G3829" i="28"/>
  <c r="G3836" i="28"/>
  <c r="G3842" i="28"/>
  <c r="G3844" i="28"/>
  <c r="G3847" i="28"/>
  <c r="G3848" i="28"/>
  <c r="G3849" i="28"/>
  <c r="G3850" i="28"/>
  <c r="G3851" i="28"/>
  <c r="G3852" i="28"/>
  <c r="G3854" i="28"/>
  <c r="G3860" i="28"/>
  <c r="G3861" i="28"/>
  <c r="G3863" i="28"/>
  <c r="G3865" i="28"/>
  <c r="G3868" i="28"/>
  <c r="G3870" i="28"/>
  <c r="G3871" i="28"/>
  <c r="G3872" i="28"/>
  <c r="G3875" i="28"/>
  <c r="G3877" i="28"/>
  <c r="G3883" i="28"/>
  <c r="G3888" i="28"/>
  <c r="G3890" i="28"/>
  <c r="G3892" i="28"/>
  <c r="G3893" i="28"/>
  <c r="G3897" i="28"/>
  <c r="G3899" i="28"/>
  <c r="G3900" i="28"/>
  <c r="G3901" i="28"/>
  <c r="G3902" i="28"/>
  <c r="G3904" i="28"/>
  <c r="G3905" i="28"/>
  <c r="G3906" i="28"/>
  <c r="G3909" i="28"/>
  <c r="G3913" i="28"/>
  <c r="G3916" i="28"/>
  <c r="G3920" i="28"/>
  <c r="G3921" i="28"/>
  <c r="G3922" i="28"/>
  <c r="G3924" i="28"/>
  <c r="G3925" i="28"/>
  <c r="G3926" i="28"/>
  <c r="G3930" i="28"/>
  <c r="G3933" i="28"/>
  <c r="G3935" i="28"/>
  <c r="G3936" i="28"/>
  <c r="G3940" i="28"/>
  <c r="G3942" i="28"/>
  <c r="G3953" i="28"/>
  <c r="G3954" i="28"/>
  <c r="G3955" i="28"/>
  <c r="G3964" i="28"/>
  <c r="G3967" i="28"/>
  <c r="G3971" i="28"/>
  <c r="G3983" i="28"/>
  <c r="G3984" i="28"/>
  <c r="G3987" i="28"/>
  <c r="G3989" i="28"/>
  <c r="G3990" i="28"/>
  <c r="G3991" i="28"/>
  <c r="G3993" i="28"/>
  <c r="G3994" i="28"/>
  <c r="G3995" i="28"/>
  <c r="G3996" i="28"/>
  <c r="G3997" i="28"/>
  <c r="G3999" i="28"/>
  <c r="G4003" i="28"/>
  <c r="G4004" i="28"/>
  <c r="G4006" i="28"/>
  <c r="G4007" i="28"/>
  <c r="G4013" i="28"/>
  <c r="G4015" i="28"/>
  <c r="G4016" i="28"/>
  <c r="G4017" i="28"/>
  <c r="G4020" i="28"/>
  <c r="G4021" i="28"/>
  <c r="G4022" i="28"/>
  <c r="G4025" i="28"/>
  <c r="G4029" i="28"/>
  <c r="G4030" i="28"/>
  <c r="G4032" i="28"/>
  <c r="G4036" i="28"/>
  <c r="G4039" i="28"/>
  <c r="G4040" i="28"/>
  <c r="G4042" i="28"/>
  <c r="G4043" i="28"/>
  <c r="G4044" i="28"/>
  <c r="G4046" i="28"/>
  <c r="G4048" i="28"/>
  <c r="G4050" i="28"/>
  <c r="G4061" i="28"/>
  <c r="G4064" i="28"/>
  <c r="G4065" i="28"/>
  <c r="G4070" i="28"/>
  <c r="G4071" i="28"/>
  <c r="G4072" i="28"/>
  <c r="G4073" i="28"/>
  <c r="G4075" i="28"/>
  <c r="G4077" i="28"/>
  <c r="G4084" i="28"/>
  <c r="G4086" i="28"/>
  <c r="G4087" i="28"/>
  <c r="G4089" i="28"/>
  <c r="G4090" i="28"/>
  <c r="G4096" i="28"/>
  <c r="G4097" i="28"/>
  <c r="G4100" i="28"/>
  <c r="G4101" i="28"/>
  <c r="G4102" i="28"/>
  <c r="G4104" i="28"/>
  <c r="G4105" i="28"/>
  <c r="G4107" i="28"/>
  <c r="G4110" i="28"/>
  <c r="G4111" i="28"/>
  <c r="G4112" i="28"/>
  <c r="G4115" i="28"/>
  <c r="G4116" i="28"/>
  <c r="G4117" i="28"/>
  <c r="G4118" i="28"/>
  <c r="G4119" i="28"/>
  <c r="G4121" i="28"/>
  <c r="G4122" i="28"/>
  <c r="G4128" i="28"/>
  <c r="G4148" i="28"/>
  <c r="G4151" i="28"/>
  <c r="G4153" i="28"/>
  <c r="G4156" i="28"/>
  <c r="G4162" i="28"/>
  <c r="G4163" i="28"/>
  <c r="G4169" i="28"/>
  <c r="G5374" i="28"/>
  <c r="G5439" i="28"/>
  <c r="G5445" i="28"/>
  <c r="G5369" i="28"/>
  <c r="G5372" i="28"/>
  <c r="G5444" i="28"/>
  <c r="G6014" i="28"/>
  <c r="G6028" i="28"/>
  <c r="G6029" i="28"/>
  <c r="G6051" i="28"/>
  <c r="G6113" i="28"/>
  <c r="G6738" i="28"/>
  <c r="G6742" i="28"/>
  <c r="G6744" i="28"/>
  <c r="G6768" i="28"/>
  <c r="G6752" i="28"/>
  <c r="G6760" i="28"/>
  <c r="G7369" i="28"/>
  <c r="G7393" i="28"/>
  <c r="G7981" i="28"/>
  <c r="G7990" i="28"/>
  <c r="G8679" i="28"/>
  <c r="G9299" i="28"/>
  <c r="G9911" i="28"/>
  <c r="G9997" i="28"/>
  <c r="G10010" i="28"/>
  <c r="G3762" i="28"/>
  <c r="G4146" i="28"/>
  <c r="G3468" i="28"/>
  <c r="G3534" i="28"/>
  <c r="G2994" i="28"/>
  <c r="G6080" i="28"/>
  <c r="G6776" i="28"/>
  <c r="G5478" i="28"/>
  <c r="G6034" i="28"/>
  <c r="G4141" i="28"/>
  <c r="G4152" i="28"/>
  <c r="G1797" i="28"/>
  <c r="G4176" i="28"/>
  <c r="G7347" i="28"/>
  <c r="G7361" i="28"/>
  <c r="G7381" i="28"/>
  <c r="G7962" i="28"/>
  <c r="G8001" i="28"/>
  <c r="G9331" i="28"/>
  <c r="G9910" i="28"/>
  <c r="G9928" i="28"/>
  <c r="G9914" i="28"/>
  <c r="G9753" i="28"/>
  <c r="G9795" i="28"/>
  <c r="G9814" i="28"/>
  <c r="G9821" i="28"/>
  <c r="G9860" i="28"/>
  <c r="G9868" i="28"/>
  <c r="G9878" i="28"/>
  <c r="G10018" i="28"/>
  <c r="G9951" i="28"/>
  <c r="G1801" i="28"/>
  <c r="G1808" i="28"/>
  <c r="G4158" i="28"/>
  <c r="G4170" i="28"/>
  <c r="G2995" i="28"/>
  <c r="G3287" i="28"/>
  <c r="G3291" i="28"/>
  <c r="G3294" i="28"/>
  <c r="G3295" i="28"/>
  <c r="G3296" i="28"/>
  <c r="G3301" i="28"/>
  <c r="G3304" i="28"/>
  <c r="G3305" i="28"/>
  <c r="G3316" i="28"/>
  <c r="G3319" i="28"/>
  <c r="G3320" i="28"/>
  <c r="G3321" i="28"/>
  <c r="G3323" i="28"/>
  <c r="G3327" i="28"/>
  <c r="G3328" i="28"/>
  <c r="G3335" i="28"/>
  <c r="G3342" i="28"/>
  <c r="G3343" i="28"/>
  <c r="G3347" i="28"/>
  <c r="G3353" i="28"/>
  <c r="G3364" i="28"/>
  <c r="G3366" i="28"/>
  <c r="G3369" i="28"/>
  <c r="G3378" i="28"/>
  <c r="G3383" i="28"/>
  <c r="G3391" i="28"/>
  <c r="G3414" i="28"/>
  <c r="G3464" i="28"/>
  <c r="G3473" i="28"/>
  <c r="G4154" i="28"/>
  <c r="G6042" i="28"/>
  <c r="G6119" i="28"/>
  <c r="G6006" i="28"/>
  <c r="G7806" i="28"/>
  <c r="G7807" i="28"/>
  <c r="G7812" i="28"/>
  <c r="G7816" i="28"/>
  <c r="G7822" i="28"/>
  <c r="G7835" i="28"/>
  <c r="G7841" i="28"/>
  <c r="G7843" i="28"/>
  <c r="G7844" i="28"/>
  <c r="G7845" i="28"/>
  <c r="G7849" i="28"/>
  <c r="G7851" i="28"/>
  <c r="G7879" i="28"/>
  <c r="G7892" i="28"/>
  <c r="G7893" i="28"/>
  <c r="G7896" i="28"/>
  <c r="G7918" i="28"/>
  <c r="G7925" i="28"/>
  <c r="G7933" i="28"/>
  <c r="G7935" i="28"/>
  <c r="G7936" i="28"/>
  <c r="G7940" i="28"/>
  <c r="G7941" i="28"/>
  <c r="G7942" i="28"/>
  <c r="G7943" i="28"/>
  <c r="G7946" i="28"/>
  <c r="G7948" i="28"/>
  <c r="G7949" i="28"/>
  <c r="G7953" i="28"/>
  <c r="G7963" i="28"/>
  <c r="G7968" i="28"/>
  <c r="G7980" i="28"/>
  <c r="G7995" i="28"/>
  <c r="G8023" i="28"/>
  <c r="G8027" i="28"/>
  <c r="G9915" i="28"/>
  <c r="G8065" i="28"/>
  <c r="G8681" i="28"/>
  <c r="G9291" i="28"/>
  <c r="G8683" i="28"/>
  <c r="G9329" i="28"/>
  <c r="G9640" i="28"/>
  <c r="G9731" i="28"/>
  <c r="G489" i="28"/>
  <c r="G493" i="28"/>
  <c r="G500" i="28"/>
  <c r="G505" i="28"/>
  <c r="G507" i="28"/>
  <c r="G511" i="28"/>
  <c r="G531" i="28"/>
  <c r="G1806" i="28"/>
  <c r="G3513" i="28"/>
  <c r="G3553" i="28"/>
  <c r="G2397" i="28"/>
  <c r="G3395" i="28"/>
  <c r="G3399" i="28"/>
  <c r="G3427" i="28"/>
  <c r="G2906" i="28"/>
  <c r="G2910" i="28"/>
  <c r="G2916" i="28"/>
  <c r="G2917" i="28"/>
  <c r="G2921" i="28"/>
  <c r="G2924" i="28"/>
  <c r="G2925" i="28"/>
  <c r="G2932" i="28"/>
  <c r="G2938" i="28"/>
  <c r="G2941" i="28"/>
  <c r="G2942" i="28"/>
  <c r="G2944" i="28"/>
  <c r="G2949" i="28"/>
  <c r="G2954" i="28"/>
  <c r="G2968" i="28"/>
  <c r="G2969" i="28"/>
  <c r="G2970" i="28"/>
  <c r="G2973" i="28"/>
  <c r="G2975" i="28"/>
  <c r="G2981" i="28"/>
  <c r="G2983" i="28"/>
  <c r="G3376" i="28"/>
  <c r="G3411" i="28"/>
  <c r="G3435" i="28"/>
  <c r="G3478" i="28"/>
  <c r="G3528" i="28"/>
  <c r="G3582" i="28"/>
  <c r="G7959" i="28"/>
  <c r="G7808" i="28"/>
  <c r="G4770" i="28"/>
  <c r="G4772" i="28"/>
  <c r="G4773" i="28"/>
  <c r="G4775" i="28"/>
  <c r="G4782" i="28"/>
  <c r="G4783" i="28"/>
  <c r="G4787" i="28"/>
  <c r="G4791" i="28"/>
  <c r="G4793" i="28"/>
  <c r="G4794" i="28"/>
  <c r="G4795" i="28"/>
  <c r="G4799" i="28"/>
  <c r="G4800" i="28"/>
  <c r="G4804" i="28"/>
  <c r="G4807" i="28"/>
  <c r="G4809" i="28"/>
  <c r="G4810" i="28"/>
  <c r="G4814" i="28"/>
  <c r="G4816" i="28"/>
  <c r="G4819" i="28"/>
  <c r="G4821" i="28"/>
  <c r="G6140" i="28"/>
  <c r="G7903" i="28"/>
  <c r="G8015" i="28"/>
  <c r="G5469" i="28"/>
  <c r="G6031" i="28"/>
  <c r="G6066" i="28"/>
  <c r="G6088" i="28"/>
  <c r="G6092" i="28"/>
  <c r="G6790" i="28"/>
  <c r="G6772" i="28"/>
  <c r="G7188" i="28"/>
  <c r="G7196" i="28"/>
  <c r="G7204" i="28"/>
  <c r="G7205" i="28"/>
  <c r="G7206" i="28"/>
  <c r="G7209" i="28"/>
  <c r="G7210" i="28"/>
  <c r="G7211" i="28"/>
  <c r="G7212" i="28"/>
  <c r="G7215" i="28"/>
  <c r="G7218" i="28"/>
  <c r="G7219" i="28"/>
  <c r="G7220" i="28"/>
  <c r="G7221" i="28"/>
  <c r="G7228" i="28"/>
  <c r="G7237" i="28"/>
  <c r="G7238" i="28"/>
  <c r="G7247" i="28"/>
  <c r="G7248" i="28"/>
  <c r="G7255" i="28"/>
  <c r="G7256" i="28"/>
  <c r="G7257" i="28"/>
  <c r="G7258" i="28"/>
  <c r="G7262" i="28"/>
  <c r="G7263" i="28"/>
  <c r="G7264" i="28"/>
  <c r="G7265" i="28"/>
  <c r="G7272" i="28"/>
  <c r="G7273" i="28"/>
  <c r="G7274" i="28"/>
  <c r="G7280" i="28"/>
  <c r="G7287" i="28"/>
  <c r="G7296" i="28"/>
  <c r="G7297" i="28"/>
  <c r="G7306" i="28"/>
  <c r="G7308" i="28"/>
  <c r="G7315" i="28"/>
  <c r="G7317" i="28"/>
  <c r="G8062" i="28"/>
  <c r="G8639" i="28"/>
  <c r="G8653" i="28"/>
  <c r="G8667" i="28"/>
  <c r="G9248" i="28"/>
  <c r="G9305" i="28"/>
  <c r="G9323" i="28"/>
  <c r="G9234" i="28"/>
  <c r="G9639" i="28"/>
  <c r="G9645" i="28"/>
  <c r="G532" i="28"/>
  <c r="G604" i="28"/>
  <c r="G613" i="28"/>
  <c r="G1156" i="28"/>
  <c r="G1159" i="28"/>
  <c r="G1166" i="28"/>
  <c r="G1183" i="28"/>
  <c r="G1185" i="28"/>
  <c r="G1186" i="28"/>
  <c r="G1201" i="28"/>
  <c r="G1205" i="28"/>
  <c r="G1208" i="28"/>
  <c r="G1703" i="28"/>
  <c r="G1704" i="28"/>
  <c r="G1705" i="28"/>
  <c r="G1706" i="28"/>
  <c r="G1709" i="28"/>
  <c r="G1710" i="28"/>
  <c r="G1711" i="28"/>
  <c r="G1717" i="28"/>
  <c r="G1718" i="28"/>
  <c r="G1725" i="28"/>
  <c r="G1726" i="28"/>
  <c r="G1727" i="28"/>
  <c r="G1730" i="28"/>
  <c r="G1731" i="28"/>
  <c r="G1735" i="28"/>
  <c r="G1742" i="28"/>
  <c r="G1744" i="28"/>
  <c r="G1745" i="28"/>
  <c r="G1746" i="28"/>
  <c r="G1757" i="28"/>
  <c r="G1758" i="28"/>
  <c r="G1759" i="28"/>
  <c r="G1760" i="28"/>
  <c r="G1763" i="28"/>
  <c r="G1764" i="28"/>
  <c r="G1766" i="28"/>
  <c r="G1767" i="28"/>
  <c r="G1768" i="28"/>
  <c r="G1770" i="28"/>
  <c r="G1771" i="28"/>
  <c r="G1772" i="28"/>
  <c r="G1778" i="28"/>
  <c r="G1779" i="28"/>
  <c r="G1784" i="28"/>
  <c r="G1786" i="28"/>
  <c r="G1788" i="28"/>
  <c r="G1793" i="28"/>
  <c r="G1796" i="28"/>
  <c r="G1800" i="28"/>
  <c r="G1804" i="28"/>
  <c r="G2396" i="28"/>
  <c r="G2909" i="28"/>
  <c r="G2915" i="28"/>
  <c r="G2918" i="28"/>
  <c r="G2922" i="28"/>
  <c r="G2923" i="28"/>
  <c r="G2926" i="28"/>
  <c r="G2939" i="28"/>
  <c r="G2940" i="28"/>
  <c r="G2957" i="28"/>
  <c r="G2958" i="28"/>
  <c r="G3583" i="28"/>
  <c r="G2806" i="28"/>
  <c r="G2814" i="28"/>
  <c r="G2815" i="28"/>
  <c r="G2816" i="28"/>
  <c r="G2817" i="28"/>
  <c r="G2835" i="28"/>
  <c r="G2838" i="28"/>
  <c r="G2841" i="28"/>
  <c r="G2842" i="28"/>
  <c r="G2843" i="28"/>
  <c r="G2844" i="28"/>
  <c r="G2845" i="28"/>
  <c r="G2846" i="28"/>
  <c r="G2847" i="28"/>
  <c r="G2848" i="28"/>
  <c r="G2853" i="28"/>
  <c r="G2856" i="28"/>
  <c r="G2857" i="28"/>
  <c r="G2858" i="28"/>
  <c r="G2859" i="28"/>
  <c r="G2863" i="28"/>
  <c r="G2864" i="28"/>
  <c r="G2870" i="28"/>
  <c r="G2871" i="28"/>
  <c r="G2872" i="28"/>
  <c r="G2873" i="28"/>
  <c r="G2874" i="28"/>
  <c r="G2875" i="28"/>
  <c r="G2878" i="28"/>
  <c r="G2883" i="28"/>
  <c r="G2884" i="28"/>
  <c r="G2887" i="28"/>
  <c r="G2890" i="28"/>
  <c r="G2891" i="28"/>
  <c r="G2894" i="28"/>
  <c r="G2895" i="28"/>
  <c r="G2896" i="28"/>
  <c r="G2903" i="28"/>
  <c r="G2943" i="28"/>
  <c r="G3514" i="28"/>
  <c r="G3606" i="28"/>
  <c r="G4120" i="28"/>
  <c r="G4124" i="28"/>
  <c r="G4134" i="28"/>
  <c r="G4140" i="28"/>
  <c r="G4144" i="28"/>
  <c r="G4147" i="28"/>
  <c r="G4150" i="28"/>
  <c r="G4155" i="28"/>
  <c r="G4159" i="28"/>
  <c r="G4160" i="28"/>
  <c r="G4161" i="28"/>
  <c r="G4165" i="28"/>
  <c r="G4166" i="28"/>
  <c r="G4177" i="28"/>
  <c r="G4210" i="28"/>
  <c r="G4790" i="28"/>
  <c r="G4798" i="28"/>
  <c r="G4806" i="28"/>
  <c r="G4825" i="28"/>
  <c r="G4786" i="28"/>
  <c r="G4792" i="28"/>
  <c r="G4797" i="28"/>
  <c r="G4803" i="28"/>
  <c r="G8650" i="28"/>
  <c r="G9307" i="28"/>
  <c r="G6110" i="28"/>
  <c r="G7350" i="28"/>
  <c r="G7998" i="28"/>
  <c r="G7294" i="28"/>
  <c r="G7333" i="28"/>
  <c r="G7340" i="28"/>
  <c r="G7398" i="28"/>
  <c r="G7406" i="28"/>
  <c r="G8005" i="28"/>
  <c r="G8671" i="28"/>
  <c r="G9221" i="28"/>
  <c r="G9333" i="28"/>
  <c r="G544" i="28"/>
  <c r="G583" i="28"/>
  <c r="G611" i="28"/>
  <c r="G510" i="28"/>
  <c r="G547" i="28"/>
  <c r="G1178" i="28"/>
  <c r="G1143" i="28"/>
  <c r="G1154" i="28"/>
  <c r="G1737" i="28"/>
  <c r="G1805" i="28"/>
  <c r="G3587" i="28"/>
  <c r="G3593" i="28"/>
  <c r="G3600" i="28"/>
  <c r="G3601" i="28"/>
  <c r="G6100" i="28"/>
  <c r="G6112" i="28"/>
  <c r="G7348" i="28"/>
  <c r="G7372" i="28"/>
  <c r="G7375" i="28"/>
  <c r="G7281" i="28"/>
  <c r="G7283" i="28"/>
  <c r="G7286" i="28"/>
  <c r="G7288" i="28"/>
  <c r="G7293" i="28"/>
  <c r="G7295" i="28"/>
  <c r="G7310" i="28"/>
  <c r="G7313" i="28"/>
  <c r="G7319" i="28"/>
  <c r="G7321" i="28"/>
  <c r="G7332" i="28"/>
  <c r="G7336" i="28"/>
  <c r="G7342" i="28"/>
  <c r="G7343" i="28"/>
  <c r="G7362" i="28"/>
  <c r="G1780" i="28"/>
  <c r="G8044" i="28"/>
  <c r="G8672" i="28"/>
  <c r="G9303" i="28"/>
  <c r="G9309" i="28"/>
  <c r="G9318" i="28"/>
  <c r="G9320" i="28"/>
  <c r="G9327" i="28"/>
  <c r="G9330" i="28"/>
  <c r="G1743" i="28"/>
  <c r="G506" i="28"/>
  <c r="G527" i="28"/>
  <c r="G535" i="28"/>
  <c r="G541" i="28"/>
  <c r="G565" i="28"/>
  <c r="G1215" i="28"/>
  <c r="G1817" i="28"/>
  <c r="G2413" i="28"/>
  <c r="G3598" i="28"/>
  <c r="G3557" i="28"/>
  <c r="G3617" i="28"/>
  <c r="G3633" i="28"/>
  <c r="G4849" i="28"/>
  <c r="G5489" i="28"/>
  <c r="G6153" i="28"/>
  <c r="G7323" i="28"/>
  <c r="G7353" i="28"/>
  <c r="G8033" i="28"/>
  <c r="G525" i="28"/>
  <c r="G537" i="28"/>
  <c r="G579" i="28"/>
  <c r="G1172" i="28"/>
  <c r="G1829" i="28"/>
  <c r="G2431" i="28"/>
  <c r="G3565" i="28"/>
  <c r="G3581" i="28"/>
  <c r="G3589" i="28"/>
  <c r="G3607" i="28"/>
  <c r="G3620" i="28"/>
  <c r="G3028" i="28"/>
  <c r="G3576" i="28"/>
  <c r="G3637" i="28"/>
  <c r="G3648" i="28"/>
  <c r="G4167" i="28"/>
  <c r="G4171" i="28"/>
  <c r="G4172" i="28"/>
  <c r="G4173" i="28"/>
  <c r="G4174" i="28"/>
  <c r="G4175" i="28"/>
  <c r="G4178" i="28"/>
  <c r="G4179" i="28"/>
  <c r="G4180" i="28"/>
  <c r="G4181" i="28"/>
  <c r="G4182" i="28"/>
  <c r="G4183" i="28"/>
  <c r="G4184" i="28"/>
  <c r="G4185" i="28"/>
  <c r="G4186" i="28"/>
  <c r="G4187" i="28"/>
  <c r="G4188" i="28"/>
  <c r="G4189" i="28"/>
  <c r="G4190" i="28"/>
  <c r="G4191" i="28"/>
  <c r="G4192" i="28"/>
  <c r="G4193" i="28"/>
  <c r="G4194" i="28"/>
  <c r="G4195" i="28"/>
  <c r="G4196" i="28"/>
  <c r="G4197" i="28"/>
  <c r="G4198" i="28"/>
  <c r="G4199" i="28"/>
  <c r="G4200" i="28"/>
  <c r="G4201" i="28"/>
  <c r="G4202" i="28"/>
  <c r="G4203" i="28"/>
  <c r="G4204" i="28"/>
  <c r="G4205" i="28"/>
  <c r="G4206" i="28"/>
  <c r="G4207" i="28"/>
  <c r="G4208" i="28"/>
  <c r="G4211" i="28"/>
  <c r="G4212" i="28"/>
  <c r="G4213" i="28"/>
  <c r="G4214" i="28"/>
  <c r="G4215" i="28"/>
  <c r="G4216" i="28"/>
  <c r="G4217" i="28"/>
  <c r="G4218" i="28"/>
  <c r="G4219" i="28"/>
  <c r="G4220" i="28"/>
  <c r="G4221" i="28"/>
  <c r="G4222" i="28"/>
  <c r="G4223" i="28"/>
  <c r="G4224" i="28"/>
  <c r="G4225" i="28"/>
  <c r="G4226" i="28"/>
  <c r="G4227" i="28"/>
  <c r="G4228" i="28"/>
  <c r="G4229" i="28"/>
  <c r="G4232" i="28"/>
  <c r="G4238" i="28"/>
  <c r="G4242" i="28"/>
  <c r="G4247" i="28"/>
  <c r="G4248" i="28"/>
  <c r="G4251" i="28"/>
  <c r="G4258" i="28"/>
  <c r="G4259" i="28"/>
  <c r="G4280" i="28"/>
  <c r="G4827" i="28"/>
  <c r="G4828" i="28"/>
  <c r="G4829" i="28"/>
  <c r="G4830" i="28"/>
  <c r="G4831" i="28"/>
  <c r="G4832" i="28"/>
  <c r="G4834" i="28"/>
  <c r="G4836" i="28"/>
  <c r="G4838" i="28"/>
  <c r="G4839" i="28"/>
  <c r="G4840" i="28"/>
  <c r="G4841" i="28"/>
  <c r="G4842" i="28"/>
  <c r="G4843" i="28"/>
  <c r="G4844" i="28"/>
  <c r="G4845" i="28"/>
  <c r="G4846" i="28"/>
  <c r="G4847" i="28"/>
  <c r="G4848" i="28"/>
  <c r="G4851" i="28"/>
  <c r="G4853" i="28"/>
  <c r="G4855" i="28"/>
  <c r="G4856" i="28"/>
  <c r="G4857" i="28"/>
  <c r="G4858" i="28"/>
  <c r="G4865" i="28"/>
  <c r="G4866" i="28"/>
  <c r="G4867" i="28"/>
  <c r="G4868" i="28"/>
  <c r="G4870" i="28"/>
  <c r="G4872" i="28"/>
  <c r="G4873" i="28"/>
  <c r="G4875" i="28"/>
  <c r="G4877" i="28"/>
  <c r="G4879" i="28"/>
  <c r="G5494" i="28"/>
  <c r="G5497" i="28"/>
  <c r="G5500" i="28"/>
  <c r="G5506" i="28"/>
  <c r="G5508" i="28"/>
  <c r="G5511" i="28"/>
  <c r="G5513" i="28"/>
  <c r="G5518" i="28"/>
  <c r="G5522" i="28"/>
  <c r="G5524" i="28"/>
  <c r="G5529" i="28"/>
  <c r="G7334" i="28"/>
  <c r="G7339" i="28"/>
  <c r="G6821" i="28"/>
  <c r="G6872" i="28"/>
  <c r="G6873" i="28"/>
  <c r="G7349" i="28"/>
  <c r="G7457" i="28"/>
  <c r="G7484" i="28"/>
  <c r="G7494" i="28"/>
  <c r="G7500" i="28"/>
  <c r="G7523" i="28"/>
  <c r="G7528" i="28"/>
  <c r="G7529" i="28"/>
  <c r="G7530" i="28"/>
  <c r="G7532" i="28"/>
  <c r="G7536" i="28"/>
  <c r="G7541" i="28"/>
  <c r="G7542" i="28"/>
  <c r="G7544" i="28"/>
  <c r="G7545" i="28"/>
  <c r="G7550" i="28"/>
  <c r="G7554" i="28"/>
  <c r="G7557" i="28"/>
  <c r="G7558" i="28"/>
  <c r="G7559" i="28"/>
  <c r="G7562" i="28"/>
  <c r="G7563" i="28"/>
  <c r="G7564" i="28"/>
  <c r="G7568" i="28"/>
  <c r="G7570" i="28"/>
  <c r="G7574" i="28"/>
  <c r="G7575" i="28"/>
  <c r="G7576" i="28"/>
  <c r="G7585" i="28"/>
  <c r="G7587" i="28"/>
  <c r="G7593" i="28"/>
  <c r="G7594" i="28"/>
  <c r="G7596" i="28"/>
  <c r="G7598" i="28"/>
  <c r="G7599" i="28"/>
  <c r="G7603" i="28"/>
  <c r="G7609" i="28"/>
  <c r="G7611" i="28"/>
  <c r="G7612" i="28"/>
  <c r="G7614" i="28"/>
  <c r="G7620" i="28"/>
  <c r="G7621" i="28"/>
  <c r="G7622" i="28"/>
  <c r="G7623" i="28"/>
  <c r="G7624" i="28"/>
  <c r="G7625" i="28"/>
  <c r="G7632" i="28"/>
  <c r="G7638" i="28"/>
  <c r="G7639" i="28"/>
  <c r="G7641" i="28"/>
  <c r="G7645" i="28"/>
  <c r="G7647" i="28"/>
  <c r="G7648" i="28"/>
  <c r="G7650" i="28"/>
  <c r="G7651" i="28"/>
  <c r="G7652" i="28"/>
  <c r="G7653" i="28"/>
  <c r="G7654" i="28"/>
  <c r="G7655" i="28"/>
  <c r="G7659" i="28"/>
  <c r="G7660" i="28"/>
  <c r="G7661" i="28"/>
  <c r="G7664" i="28"/>
  <c r="G7667" i="28"/>
  <c r="G7668" i="28"/>
  <c r="G7674" i="28"/>
  <c r="G7676" i="28"/>
  <c r="G7677" i="28"/>
  <c r="G7678" i="28"/>
  <c r="G7685" i="28"/>
  <c r="G7687" i="28"/>
  <c r="G7688" i="28"/>
  <c r="G7689" i="28"/>
  <c r="G7690" i="28"/>
  <c r="G7692" i="28"/>
  <c r="G7693" i="28"/>
  <c r="G7696" i="28"/>
  <c r="G7700" i="28"/>
  <c r="G7701" i="28"/>
  <c r="G7702" i="28"/>
  <c r="G7703" i="28"/>
  <c r="G7704" i="28"/>
  <c r="G7710" i="28"/>
  <c r="G7711" i="28"/>
  <c r="G7713" i="28"/>
  <c r="G7717" i="28"/>
  <c r="G7718" i="28"/>
  <c r="G7719" i="28"/>
  <c r="G7721" i="28"/>
  <c r="G7723" i="28"/>
  <c r="G7726" i="28"/>
  <c r="G7730" i="28"/>
  <c r="G7732" i="28"/>
  <c r="G7733" i="28"/>
  <c r="G7734" i="28"/>
  <c r="G7735" i="28"/>
  <c r="G7736" i="28"/>
  <c r="G7737" i="28"/>
  <c r="G7742" i="28"/>
  <c r="G7743" i="28"/>
  <c r="G7744" i="28"/>
  <c r="G7745" i="28"/>
  <c r="G7748" i="28"/>
  <c r="G7749" i="28"/>
  <c r="G7750" i="28"/>
  <c r="G7754" i="28"/>
  <c r="G7755" i="28"/>
  <c r="G7756" i="28"/>
  <c r="G7758" i="28"/>
  <c r="G7759" i="28"/>
  <c r="G7761" i="28"/>
  <c r="G7762" i="28"/>
  <c r="G7765" i="28"/>
  <c r="G7769" i="28"/>
  <c r="G7773" i="28"/>
  <c r="G7778" i="28"/>
  <c r="G7781" i="28"/>
  <c r="G7782" i="28"/>
  <c r="G7788" i="28"/>
  <c r="G7790" i="28"/>
  <c r="G7791" i="28"/>
  <c r="G7792" i="28"/>
  <c r="G7794" i="28"/>
  <c r="G7795" i="28"/>
  <c r="G7797" i="28"/>
  <c r="G7800" i="28"/>
  <c r="G7803" i="28"/>
  <c r="G7811" i="28"/>
  <c r="G7819" i="28"/>
  <c r="G7821" i="28"/>
  <c r="G7828" i="28"/>
  <c r="G7830" i="28"/>
  <c r="G7831" i="28"/>
  <c r="G7832" i="28"/>
  <c r="G7834" i="28"/>
  <c r="G7836" i="28"/>
  <c r="G7839" i="28"/>
  <c r="G7840" i="28"/>
  <c r="G7847" i="28"/>
  <c r="G7853" i="28"/>
  <c r="G7856" i="28"/>
  <c r="G7857" i="28"/>
  <c r="G7861" i="28"/>
  <c r="G7862" i="28"/>
  <c r="G7868" i="28"/>
  <c r="G7869" i="28"/>
  <c r="G7870" i="28"/>
  <c r="G7871" i="28"/>
  <c r="G7872" i="28"/>
  <c r="G7873" i="28"/>
  <c r="G7874" i="28"/>
  <c r="G7877" i="28"/>
  <c r="G7878" i="28"/>
  <c r="G7881" i="28"/>
  <c r="G7883" i="28"/>
  <c r="G7884" i="28"/>
  <c r="G7887" i="28"/>
  <c r="G7900" i="28"/>
  <c r="G7901" i="28"/>
  <c r="G7906" i="28"/>
  <c r="G7907" i="28"/>
  <c r="G7908" i="28"/>
  <c r="G7910" i="28"/>
  <c r="G7911" i="28"/>
  <c r="G7912" i="28"/>
  <c r="G7913" i="28"/>
  <c r="G7914" i="28"/>
  <c r="G7915" i="28"/>
  <c r="G7916" i="28"/>
  <c r="G7919" i="28"/>
  <c r="G7920" i="28"/>
  <c r="G7921" i="28"/>
  <c r="G7922" i="28"/>
  <c r="G7923" i="28"/>
  <c r="G7927" i="28"/>
  <c r="G7928" i="28"/>
  <c r="G7930" i="28"/>
  <c r="G7932" i="28"/>
  <c r="G7934" i="28"/>
  <c r="G7939" i="28"/>
  <c r="G7944" i="28"/>
  <c r="G7951" i="28"/>
  <c r="G7952" i="28"/>
  <c r="G7958" i="28"/>
  <c r="G7960" i="28"/>
  <c r="G7966" i="28"/>
  <c r="G7967" i="28"/>
  <c r="G7970" i="28"/>
  <c r="G7972" i="28"/>
  <c r="G7976" i="28"/>
  <c r="G7979" i="28"/>
  <c r="G7982" i="28"/>
  <c r="G7983" i="28"/>
  <c r="G7985" i="28"/>
  <c r="G7989" i="28"/>
  <c r="G7991" i="28"/>
  <c r="G7993" i="28"/>
  <c r="G7996" i="28"/>
  <c r="G7997" i="28"/>
  <c r="G7999" i="28"/>
  <c r="G8000" i="28"/>
  <c r="G8002" i="28"/>
  <c r="G8003" i="28"/>
  <c r="G8004" i="28"/>
  <c r="G8007" i="28"/>
  <c r="G8008" i="28"/>
  <c r="G8010" i="28"/>
  <c r="G8012" i="28"/>
  <c r="G8013" i="28"/>
  <c r="G8014" i="28"/>
  <c r="G8017" i="28"/>
  <c r="G8019" i="28"/>
  <c r="G8020" i="28"/>
  <c r="G8021" i="28"/>
  <c r="G8024" i="28"/>
  <c r="G8025" i="28"/>
  <c r="G8030" i="28"/>
  <c r="G8051" i="28"/>
  <c r="G8052" i="28"/>
  <c r="G8059" i="28"/>
  <c r="G8097" i="28"/>
  <c r="G8102" i="28"/>
  <c r="G9324" i="28"/>
  <c r="G8669" i="28"/>
  <c r="G9231" i="28"/>
  <c r="G9237" i="28"/>
  <c r="G9247" i="28"/>
  <c r="G9253" i="28"/>
  <c r="G9255" i="28"/>
  <c r="G9259" i="28"/>
  <c r="G9267" i="28"/>
  <c r="G9269" i="28"/>
  <c r="G591" i="28"/>
  <c r="G592" i="28"/>
  <c r="G609" i="28"/>
  <c r="G1203" i="28"/>
  <c r="G488" i="28"/>
  <c r="G492" i="28"/>
  <c r="G495" i="28"/>
  <c r="G524" i="28"/>
  <c r="G550" i="28"/>
  <c r="G622" i="28"/>
  <c r="G1122" i="28"/>
  <c r="G1124" i="28"/>
  <c r="G1128" i="28"/>
  <c r="G1135" i="28"/>
  <c r="G1138" i="28"/>
  <c r="G1141" i="28"/>
  <c r="G1146" i="28"/>
  <c r="G1148" i="28"/>
  <c r="G1149" i="28"/>
  <c r="G1151" i="28"/>
  <c r="G1157" i="28"/>
  <c r="G1160" i="28"/>
  <c r="G1161" i="28"/>
  <c r="G1163" i="28"/>
  <c r="G1167" i="28"/>
  <c r="G1168" i="28"/>
  <c r="G8091" i="28"/>
  <c r="G1228" i="28"/>
  <c r="G2429" i="28"/>
  <c r="G4230" i="28"/>
  <c r="G4876" i="28"/>
  <c r="G3018" i="28"/>
  <c r="G3609" i="28"/>
  <c r="G3626" i="28"/>
  <c r="G3367" i="28"/>
  <c r="G3370" i="28"/>
  <c r="G3396" i="28"/>
  <c r="G3405" i="28"/>
  <c r="G3406" i="28"/>
  <c r="G3416" i="28"/>
  <c r="G3423" i="28"/>
  <c r="G3428" i="28"/>
  <c r="G3432" i="28"/>
  <c r="G3438" i="28"/>
  <c r="G3441" i="28"/>
  <c r="G3442" i="28"/>
  <c r="G3445" i="28"/>
  <c r="G3448" i="28"/>
  <c r="G3450" i="28"/>
  <c r="G3458" i="28"/>
  <c r="G3463" i="28"/>
  <c r="G3479" i="28"/>
  <c r="G3485" i="28"/>
  <c r="G3497" i="28"/>
  <c r="G3499" i="28"/>
  <c r="G3502" i="28"/>
  <c r="G3506" i="28"/>
  <c r="G3522" i="28"/>
  <c r="G3537" i="28"/>
  <c r="G3540" i="28"/>
  <c r="G3542" i="28"/>
  <c r="G3547" i="28"/>
  <c r="G3549" i="28"/>
  <c r="G3561" i="28"/>
  <c r="G3562" i="28"/>
  <c r="G3566" i="28"/>
  <c r="G3569" i="28"/>
  <c r="G3651" i="28"/>
  <c r="G4880" i="28"/>
  <c r="G4882" i="28"/>
  <c r="G6874" i="28"/>
  <c r="G8046" i="28"/>
  <c r="G6795" i="28"/>
  <c r="G6798" i="28"/>
  <c r="G6817" i="28"/>
  <c r="G6839" i="28"/>
  <c r="G6840" i="28"/>
  <c r="G6842" i="28"/>
  <c r="G6849" i="28"/>
  <c r="G6850" i="28"/>
  <c r="G6853" i="28"/>
  <c r="G7474" i="28"/>
  <c r="G7391" i="28"/>
  <c r="G8011" i="28"/>
  <c r="G8089" i="28"/>
  <c r="G8409" i="28"/>
  <c r="G8410" i="28"/>
  <c r="G8411" i="28"/>
  <c r="G8412" i="28"/>
  <c r="G8419" i="28"/>
  <c r="G8421" i="28"/>
  <c r="G8424" i="28"/>
  <c r="G8427" i="28"/>
  <c r="G8430" i="28"/>
  <c r="G8431" i="28"/>
  <c r="G8432" i="28"/>
  <c r="G8434" i="28"/>
  <c r="G8436" i="28"/>
  <c r="G8437" i="28"/>
  <c r="G8439" i="28"/>
  <c r="G8440" i="28"/>
  <c r="G8442" i="28"/>
  <c r="G8443" i="28"/>
  <c r="G8444" i="28"/>
  <c r="G8445" i="28"/>
  <c r="G8447" i="28"/>
  <c r="G8452" i="28"/>
  <c r="G8455" i="28"/>
  <c r="G8458" i="28"/>
  <c r="G8459" i="28"/>
  <c r="G8461" i="28"/>
  <c r="G8463" i="28"/>
  <c r="G8464" i="28"/>
  <c r="G8465" i="28"/>
  <c r="G8467" i="28"/>
  <c r="G8468" i="28"/>
  <c r="G8472" i="28"/>
  <c r="G8473" i="28"/>
  <c r="G8474" i="28"/>
  <c r="G8476" i="28"/>
  <c r="G8478" i="28"/>
  <c r="G8480" i="28"/>
  <c r="G8485" i="28"/>
  <c r="G8488" i="28"/>
  <c r="G8491" i="28"/>
  <c r="G8494" i="28"/>
  <c r="G8495" i="28"/>
  <c r="G8501" i="28"/>
  <c r="G8507" i="28"/>
  <c r="G8508" i="28"/>
  <c r="G8519" i="28"/>
  <c r="G8522" i="28"/>
  <c r="G8523" i="28"/>
  <c r="G8524" i="28"/>
  <c r="G8525" i="28"/>
  <c r="G8530" i="28"/>
  <c r="G8531" i="28"/>
  <c r="G8532" i="28"/>
  <c r="G8533" i="28"/>
  <c r="G8534" i="28"/>
  <c r="G8535" i="28"/>
  <c r="G8536" i="28"/>
  <c r="G8538" i="28"/>
  <c r="G8543" i="28"/>
  <c r="G8545" i="28"/>
  <c r="G8550" i="28"/>
  <c r="G8551" i="28"/>
  <c r="G8552" i="28"/>
  <c r="G8554" i="28"/>
  <c r="G8557" i="28"/>
  <c r="G8563" i="28"/>
  <c r="G8564" i="28"/>
  <c r="G8567" i="28"/>
  <c r="G8573" i="28"/>
  <c r="G8574" i="28"/>
  <c r="G8576" i="28"/>
  <c r="G8582" i="28"/>
  <c r="G8583" i="28"/>
  <c r="G8585" i="28"/>
  <c r="G8587" i="28"/>
  <c r="G8588" i="28"/>
  <c r="G8589" i="28"/>
  <c r="G8590" i="28"/>
  <c r="G8595" i="28"/>
  <c r="G8596" i="28"/>
  <c r="G8599" i="28"/>
  <c r="G8600" i="28"/>
  <c r="G8601" i="28"/>
  <c r="G8606" i="28"/>
  <c r="G8607" i="28"/>
  <c r="G8609" i="28"/>
  <c r="G8611" i="28"/>
  <c r="G8613" i="28"/>
  <c r="G8615" i="28"/>
  <c r="G8616" i="28"/>
  <c r="G8618" i="28"/>
  <c r="G8619" i="28"/>
  <c r="G8620" i="28"/>
  <c r="G8621" i="28"/>
  <c r="G8623" i="28"/>
  <c r="G8626" i="28"/>
  <c r="G8628" i="28"/>
  <c r="G8631" i="28"/>
  <c r="G8632" i="28"/>
  <c r="G8634" i="28"/>
  <c r="G8635" i="28"/>
  <c r="G8638" i="28"/>
  <c r="G8644" i="28"/>
  <c r="G8646" i="28"/>
  <c r="G8647" i="28"/>
  <c r="G8648" i="28"/>
  <c r="G8649" i="28"/>
  <c r="G8651" i="28"/>
  <c r="G8652" i="28"/>
  <c r="G8654" i="28"/>
  <c r="G8656" i="28"/>
  <c r="G8657" i="28"/>
  <c r="G8659" i="28"/>
  <c r="G8660" i="28"/>
  <c r="G8663" i="28"/>
  <c r="G8665" i="28"/>
  <c r="G8666" i="28"/>
  <c r="G8668" i="28"/>
  <c r="G8670" i="28"/>
  <c r="G8677" i="28"/>
  <c r="G8680" i="28"/>
  <c r="G8682" i="28"/>
  <c r="G8699" i="28"/>
  <c r="G8700" i="28"/>
  <c r="G8704" i="28"/>
  <c r="G8705" i="28"/>
  <c r="G8707" i="28"/>
  <c r="G9243" i="28"/>
  <c r="G9245" i="28"/>
  <c r="G9249" i="28"/>
  <c r="G9254" i="28"/>
  <c r="G9264" i="28"/>
  <c r="G9276" i="28"/>
  <c r="G9287" i="28"/>
  <c r="G9321" i="28"/>
  <c r="G584" i="28"/>
  <c r="G8710" i="28"/>
  <c r="G8712" i="28"/>
  <c r="G8714" i="28"/>
  <c r="G8715" i="28"/>
  <c r="G8717" i="28"/>
  <c r="G8718" i="28"/>
  <c r="G8721" i="28"/>
  <c r="G8724" i="28"/>
  <c r="G8726" i="28"/>
  <c r="G8728" i="28"/>
  <c r="G8731" i="28"/>
  <c r="G8734" i="28"/>
  <c r="G8735" i="28"/>
  <c r="G8743" i="28"/>
  <c r="G8776" i="28"/>
  <c r="G8777" i="28"/>
  <c r="G8778" i="28"/>
  <c r="G8779" i="28"/>
  <c r="G8780" i="28"/>
  <c r="G8782" i="28"/>
  <c r="G8783" i="28"/>
  <c r="G8784" i="28"/>
  <c r="G8787" i="28"/>
  <c r="G8788" i="28"/>
  <c r="G8789" i="28"/>
  <c r="G8790" i="28"/>
  <c r="G8793" i="28"/>
  <c r="G8798" i="28"/>
  <c r="G8799" i="28"/>
  <c r="G8800" i="28"/>
  <c r="G8801" i="28"/>
  <c r="G8806" i="28"/>
  <c r="G8807" i="28"/>
  <c r="G8808" i="28"/>
  <c r="G8810" i="28"/>
  <c r="G8811" i="28"/>
  <c r="G8812" i="28"/>
  <c r="G8813" i="28"/>
  <c r="G8814" i="28"/>
  <c r="G8816" i="28"/>
  <c r="G8818" i="28"/>
  <c r="G8820" i="28"/>
  <c r="G8821" i="28"/>
  <c r="G8822" i="28"/>
  <c r="G8823" i="28"/>
  <c r="G8825" i="28"/>
  <c r="G8826" i="28"/>
  <c r="G8828" i="28"/>
  <c r="G8830" i="28"/>
  <c r="G8832" i="28"/>
  <c r="G8834" i="28"/>
  <c r="G8835" i="28"/>
  <c r="G8837" i="28"/>
  <c r="G8840" i="28"/>
  <c r="G8841" i="28"/>
  <c r="G8842" i="28"/>
  <c r="G8844" i="28"/>
  <c r="G8846" i="28"/>
  <c r="G8848" i="28"/>
  <c r="G8850" i="28"/>
  <c r="G8851" i="28"/>
  <c r="G8853" i="28"/>
  <c r="G8855" i="28"/>
  <c r="G8856" i="28"/>
  <c r="G8858" i="28"/>
  <c r="G8861" i="28"/>
  <c r="G8863" i="28"/>
  <c r="G8864" i="28"/>
  <c r="G8865" i="28"/>
  <c r="G8866" i="28"/>
  <c r="G8868" i="28"/>
  <c r="G8869" i="28"/>
  <c r="G8876" i="28"/>
  <c r="G8878" i="28"/>
  <c r="G8879" i="28"/>
  <c r="G8880" i="28"/>
  <c r="G8884" i="28"/>
  <c r="G8885" i="28"/>
  <c r="G8886" i="28"/>
  <c r="G8887" i="28"/>
  <c r="G8888" i="28"/>
  <c r="G8891" i="28"/>
  <c r="G8893" i="28"/>
  <c r="G8894" i="28"/>
  <c r="G8897" i="28"/>
  <c r="G8898" i="28"/>
  <c r="G8899" i="28"/>
  <c r="G8900" i="28"/>
  <c r="G8904" i="28"/>
  <c r="G8905" i="28"/>
  <c r="G8909" i="28"/>
  <c r="G8915" i="28"/>
  <c r="G8918" i="28"/>
  <c r="G8919" i="28"/>
  <c r="G8921" i="28"/>
  <c r="G8923" i="28"/>
  <c r="G8925" i="28"/>
  <c r="G8926" i="28"/>
  <c r="G8927" i="28"/>
  <c r="G8929" i="28"/>
  <c r="G8930" i="28"/>
  <c r="G8931" i="28"/>
  <c r="G8932" i="28"/>
  <c r="G8934" i="28"/>
  <c r="G8937" i="28"/>
  <c r="G8939" i="28"/>
  <c r="G8942" i="28"/>
  <c r="G8943" i="28"/>
  <c r="G8946" i="28"/>
  <c r="G8949" i="28"/>
  <c r="G8951" i="28"/>
  <c r="G8952" i="28"/>
  <c r="G8954" i="28"/>
  <c r="G8957" i="28"/>
  <c r="G8959" i="28"/>
  <c r="G8962" i="28"/>
  <c r="G8967" i="28"/>
  <c r="G8969" i="28"/>
  <c r="G8970" i="28"/>
  <c r="G8973" i="28"/>
  <c r="G8975" i="28"/>
  <c r="G8976" i="28"/>
  <c r="G8978" i="28"/>
  <c r="G8981" i="28"/>
  <c r="G8984" i="28"/>
  <c r="G8985" i="28"/>
  <c r="G8988" i="28"/>
  <c r="G8989" i="28"/>
  <c r="G8991" i="28"/>
  <c r="G8995" i="28"/>
  <c r="G8996" i="28"/>
  <c r="G8997" i="28"/>
  <c r="G8998" i="28"/>
  <c r="G9002" i="28"/>
  <c r="G9003" i="28"/>
  <c r="G9007" i="28"/>
  <c r="G9008" i="28"/>
  <c r="G9012" i="28"/>
  <c r="G9015" i="28"/>
  <c r="G9018" i="28"/>
  <c r="G9020" i="28"/>
  <c r="G9022" i="28"/>
  <c r="G9024" i="28"/>
  <c r="G9026" i="28"/>
  <c r="G9028" i="28"/>
  <c r="G9029" i="28"/>
  <c r="G9032" i="28"/>
  <c r="G9034" i="28"/>
  <c r="G9036" i="28"/>
  <c r="G9037" i="28"/>
  <c r="G9038" i="28"/>
  <c r="G9039" i="28"/>
  <c r="G9041" i="28"/>
  <c r="G9044" i="28"/>
  <c r="G9046" i="28"/>
  <c r="G9047" i="28"/>
  <c r="G9048" i="28"/>
  <c r="G9049" i="28"/>
  <c r="G9050" i="28"/>
  <c r="G9051" i="28"/>
  <c r="G9053" i="28"/>
  <c r="G9054" i="28"/>
  <c r="G9056" i="28"/>
  <c r="G9059" i="28"/>
  <c r="G9063" i="28"/>
  <c r="G9064" i="28"/>
  <c r="G9065" i="28"/>
  <c r="G9066" i="28"/>
  <c r="G9067" i="28"/>
  <c r="G9069" i="28"/>
  <c r="G9070" i="28"/>
  <c r="G9072" i="28"/>
  <c r="G9075" i="28"/>
  <c r="G9076" i="28"/>
  <c r="G9077" i="28"/>
  <c r="G9079" i="28"/>
  <c r="G9081" i="28"/>
  <c r="G9082" i="28"/>
  <c r="G9083" i="28"/>
  <c r="G9088" i="28"/>
  <c r="G9094" i="28"/>
  <c r="G9095" i="28"/>
  <c r="G9097" i="28"/>
  <c r="G9100" i="28"/>
  <c r="G9101" i="28"/>
  <c r="G9106" i="28"/>
  <c r="G9107" i="28"/>
  <c r="G9116" i="28"/>
  <c r="G9118" i="28"/>
  <c r="G9119" i="28"/>
  <c r="G9121" i="28"/>
  <c r="G9122" i="28"/>
  <c r="G9129" i="28"/>
  <c r="G9130" i="28"/>
  <c r="G9131" i="28"/>
  <c r="G9132" i="28"/>
  <c r="G9137" i="28"/>
  <c r="G9139" i="28"/>
  <c r="G9140" i="28"/>
  <c r="G9147" i="28"/>
  <c r="G9150" i="28"/>
  <c r="G9154" i="28"/>
  <c r="G9157" i="28"/>
  <c r="G9158" i="28"/>
  <c r="G9160" i="28"/>
  <c r="G9161" i="28"/>
  <c r="G9162" i="28"/>
  <c r="G9163" i="28"/>
  <c r="G9164" i="28"/>
  <c r="G9167" i="28"/>
  <c r="G9172" i="28"/>
  <c r="G9173" i="28"/>
  <c r="G9174" i="28"/>
  <c r="G9179" i="28"/>
  <c r="G9182" i="28"/>
  <c r="G9185" i="28"/>
  <c r="G9189" i="28"/>
  <c r="G9190" i="28"/>
  <c r="G9192" i="28"/>
  <c r="G9199" i="28"/>
  <c r="G9201" i="28"/>
  <c r="G9207" i="28"/>
  <c r="G9209" i="28"/>
  <c r="G9217" i="28"/>
  <c r="G9218" i="28"/>
  <c r="G9223" i="28"/>
  <c r="G9224" i="28"/>
  <c r="G9229" i="28"/>
  <c r="G9312" i="28"/>
  <c r="G582" i="28"/>
  <c r="G1180" i="28"/>
  <c r="G1189" i="28"/>
  <c r="G540" i="28"/>
  <c r="G555" i="28"/>
  <c r="G558" i="28"/>
  <c r="G569" i="28"/>
  <c r="G1206" i="28"/>
  <c r="G1194" i="28"/>
  <c r="G1214" i="28"/>
  <c r="G1217" i="28"/>
  <c r="G8703" i="28"/>
  <c r="G9252" i="28"/>
  <c r="G9262" i="28"/>
  <c r="G9263" i="28"/>
  <c r="G1209" i="28"/>
  <c r="G8696" i="28"/>
  <c r="G1826" i="28"/>
  <c r="G3496" i="28"/>
  <c r="G1828" i="28"/>
  <c r="G2420" i="28"/>
  <c r="G2421" i="28"/>
  <c r="G2422" i="28"/>
  <c r="G2423" i="28"/>
  <c r="G2424" i="28"/>
  <c r="G2425" i="28"/>
  <c r="G2426" i="28"/>
  <c r="G2427" i="28"/>
  <c r="G3020" i="28"/>
  <c r="G3025" i="28"/>
  <c r="G3493" i="28"/>
  <c r="G3533" i="28"/>
  <c r="G3570" i="28"/>
  <c r="G3614" i="28"/>
  <c r="G9177" i="28"/>
  <c r="G9319" i="28"/>
  <c r="G3382" i="28"/>
  <c r="G3026" i="28"/>
  <c r="G3545" i="28"/>
  <c r="G9232" i="28"/>
  <c r="G5528" i="28"/>
  <c r="G6833" i="28"/>
  <c r="G6846" i="28"/>
  <c r="G7495" i="28"/>
  <c r="G8098" i="28"/>
  <c r="G6156" i="28"/>
  <c r="G6178" i="28"/>
  <c r="G6188" i="28"/>
  <c r="G6197" i="28"/>
  <c r="G6210" i="28"/>
  <c r="G7467" i="28"/>
  <c r="G8753" i="28"/>
  <c r="G9230" i="28"/>
  <c r="G9244" i="28"/>
  <c r="G9260" i="28"/>
  <c r="G9280" i="28"/>
  <c r="G8701" i="28"/>
  <c r="G8702" i="28"/>
  <c r="G9314" i="28"/>
  <c r="G9990" i="28"/>
  <c r="G517" i="28"/>
  <c r="G526" i="28"/>
  <c r="G528" i="28"/>
  <c r="G577" i="28"/>
  <c r="G605" i="28"/>
  <c r="G612" i="28"/>
  <c r="G1170" i="28"/>
  <c r="G1195" i="28"/>
  <c r="G1204" i="28"/>
  <c r="G1207" i="28"/>
  <c r="G1211" i="28"/>
  <c r="G552" i="28"/>
  <c r="G610" i="28"/>
  <c r="G618" i="28"/>
  <c r="G1164" i="28"/>
  <c r="G1165" i="28"/>
  <c r="G1171" i="28"/>
  <c r="G1173" i="28"/>
  <c r="G1177" i="28"/>
  <c r="G1182" i="28"/>
  <c r="G1184" i="28"/>
  <c r="G1187" i="28"/>
  <c r="G1191" i="28"/>
  <c r="G1225" i="28"/>
  <c r="G1227" i="28"/>
  <c r="G1229" i="28"/>
  <c r="G2439" i="28"/>
  <c r="G1223" i="28"/>
  <c r="G3041" i="28"/>
  <c r="G3629" i="28"/>
  <c r="G3655" i="28"/>
  <c r="G3665" i="28"/>
  <c r="G3669" i="28"/>
  <c r="G6163" i="28"/>
  <c r="G6176" i="28"/>
  <c r="G6869" i="28"/>
  <c r="G6168" i="28"/>
  <c r="G6177" i="28"/>
  <c r="G6195" i="28"/>
  <c r="G7441" i="28"/>
  <c r="G7438" i="28"/>
  <c r="G6215" i="28"/>
  <c r="G6233" i="28"/>
  <c r="G6819" i="28"/>
  <c r="G7486" i="28"/>
  <c r="G8709" i="28"/>
  <c r="G9989" i="28"/>
  <c r="G629" i="28"/>
  <c r="G1231" i="28"/>
  <c r="G1235" i="28"/>
  <c r="G1837" i="28"/>
  <c r="G1844" i="28"/>
  <c r="G1848" i="28"/>
  <c r="G3630" i="28"/>
  <c r="G2459" i="28"/>
  <c r="G3656" i="28"/>
  <c r="G3068" i="28"/>
  <c r="G3604" i="28"/>
  <c r="G3676" i="28"/>
  <c r="G3678" i="28"/>
  <c r="G3683" i="28"/>
  <c r="G3695" i="28"/>
  <c r="G3699" i="28"/>
  <c r="G3702" i="28"/>
  <c r="G6191" i="28"/>
  <c r="G7463" i="28"/>
  <c r="G6157" i="28"/>
  <c r="G6258" i="28"/>
  <c r="G6270" i="28"/>
  <c r="G6272" i="28"/>
  <c r="G6274" i="28"/>
  <c r="G6276" i="28"/>
  <c r="G6278" i="28"/>
  <c r="G6281" i="28"/>
  <c r="G6283" i="28"/>
  <c r="G6287" i="28"/>
  <c r="G6290" i="28"/>
  <c r="G6292" i="28"/>
  <c r="G6296" i="28"/>
  <c r="G6298" i="28"/>
  <c r="G6300" i="28"/>
  <c r="G6302" i="28"/>
  <c r="G6304" i="28"/>
  <c r="G6306" i="28"/>
  <c r="G6308" i="28"/>
  <c r="G6313" i="28"/>
  <c r="G6319" i="28"/>
  <c r="G6321" i="28"/>
  <c r="G6323" i="28"/>
  <c r="G6327" i="28"/>
  <c r="G6329" i="28"/>
  <c r="G6333" i="28"/>
  <c r="G6334" i="28"/>
  <c r="G6335" i="28"/>
  <c r="G6336" i="28"/>
  <c r="G6341" i="28"/>
  <c r="G6342" i="28"/>
  <c r="G6345" i="28"/>
  <c r="G6346" i="28"/>
  <c r="G6347" i="28"/>
  <c r="G6349" i="28"/>
  <c r="G6351" i="28"/>
  <c r="G6352" i="28"/>
  <c r="G6353" i="28"/>
  <c r="G6355" i="28"/>
  <c r="G6356" i="28"/>
  <c r="G6357" i="28"/>
  <c r="G6358" i="28"/>
  <c r="G6359" i="28"/>
  <c r="G6360" i="28"/>
  <c r="G6361" i="28"/>
  <c r="G6363" i="28"/>
  <c r="G6364" i="28"/>
  <c r="G6365" i="28"/>
  <c r="G6369" i="28"/>
  <c r="G6373" i="28"/>
  <c r="G6375" i="28"/>
  <c r="G6377" i="28"/>
  <c r="G6378" i="28"/>
  <c r="G6380" i="28"/>
  <c r="G6381" i="28"/>
  <c r="G6382" i="28"/>
  <c r="G6384" i="28"/>
  <c r="G6385" i="28"/>
  <c r="G6387" i="28"/>
  <c r="G6388" i="28"/>
  <c r="G6389" i="28"/>
  <c r="G6390" i="28"/>
  <c r="G6391" i="28"/>
  <c r="G6392" i="28"/>
  <c r="G6393" i="28"/>
  <c r="G6395" i="28"/>
  <c r="G6396" i="28"/>
  <c r="G6397" i="28"/>
  <c r="G6398" i="28"/>
  <c r="G6399" i="28"/>
  <c r="G6400" i="28"/>
  <c r="G6401" i="28"/>
  <c r="G6403" i="28"/>
  <c r="G6404" i="28"/>
  <c r="G6408" i="28"/>
  <c r="G6409" i="28"/>
  <c r="G6411" i="28"/>
  <c r="G6412" i="28"/>
  <c r="G6413" i="28"/>
  <c r="G6414" i="28"/>
  <c r="G6415" i="28"/>
  <c r="G6417" i="28"/>
  <c r="G6420" i="28"/>
  <c r="G6423" i="28"/>
  <c r="G6424" i="28"/>
  <c r="G6429" i="28"/>
  <c r="G6430" i="28"/>
  <c r="G6432" i="28"/>
  <c r="G6435" i="28"/>
  <c r="G6437" i="28"/>
  <c r="G6438" i="28"/>
  <c r="G6449" i="28"/>
  <c r="G6450" i="28"/>
  <c r="G6452" i="28"/>
  <c r="G6453" i="28"/>
  <c r="G6454" i="28"/>
  <c r="G6455" i="28"/>
  <c r="G6458" i="28"/>
  <c r="G6461" i="28"/>
  <c r="G6463" i="28"/>
  <c r="G6464" i="28"/>
  <c r="G6465" i="28"/>
  <c r="G6466" i="28"/>
  <c r="G6468" i="28"/>
  <c r="G6469" i="28"/>
  <c r="G6471" i="28"/>
  <c r="G6475" i="28"/>
  <c r="G6478" i="28"/>
  <c r="G6479" i="28"/>
  <c r="G6485" i="28"/>
  <c r="G6489" i="28"/>
  <c r="G6490" i="28"/>
  <c r="G6491" i="28"/>
  <c r="G6493" i="28"/>
  <c r="G6497" i="28"/>
  <c r="G6499" i="28"/>
  <c r="G6502" i="28"/>
  <c r="G6507" i="28"/>
  <c r="G6508" i="28"/>
  <c r="G6512" i="28"/>
  <c r="G6515" i="28"/>
  <c r="G6517" i="28"/>
  <c r="G6518" i="28"/>
  <c r="G6523" i="28"/>
  <c r="G6526" i="28"/>
  <c r="G6527" i="28"/>
  <c r="G6528" i="28"/>
  <c r="G6530" i="28"/>
  <c r="G6532" i="28"/>
  <c r="G6535" i="28"/>
  <c r="G6544" i="28"/>
  <c r="G6550" i="28"/>
  <c r="G6551" i="28"/>
  <c r="G6555" i="28"/>
  <c r="G6556" i="28"/>
  <c r="G6558" i="28"/>
  <c r="G6560" i="28"/>
  <c r="G6562" i="28"/>
  <c r="G6563" i="28"/>
  <c r="G6566" i="28"/>
  <c r="G6567" i="28"/>
  <c r="G6573" i="28"/>
  <c r="G6574" i="28"/>
  <c r="G6575" i="28"/>
  <c r="G6576" i="28"/>
  <c r="G6577" i="28"/>
  <c r="G6580" i="28"/>
  <c r="G6585" i="28"/>
  <c r="G6586" i="28"/>
  <c r="G6588" i="28"/>
  <c r="G6590" i="28"/>
  <c r="G6591" i="28"/>
  <c r="G6596" i="28"/>
  <c r="G6599" i="28"/>
  <c r="G6602" i="28"/>
  <c r="G6605" i="28"/>
  <c r="G6608" i="28"/>
  <c r="G6611" i="28"/>
  <c r="G6613" i="28"/>
  <c r="G6615" i="28"/>
  <c r="G6616" i="28"/>
  <c r="G6619" i="28"/>
  <c r="G6620" i="28"/>
  <c r="G6621" i="28"/>
  <c r="G6623" i="28"/>
  <c r="G6626" i="28"/>
  <c r="G6631" i="28"/>
  <c r="G6632" i="28"/>
  <c r="G6636" i="28"/>
  <c r="G6637" i="28"/>
  <c r="G6639" i="28"/>
  <c r="G6640" i="28"/>
  <c r="G6643" i="28"/>
  <c r="G6645" i="28"/>
  <c r="G6646" i="28"/>
  <c r="G6648" i="28"/>
  <c r="G6653" i="28"/>
  <c r="G6654" i="28"/>
  <c r="G6655" i="28"/>
  <c r="G6656" i="28"/>
  <c r="G6657" i="28"/>
  <c r="G6660" i="28"/>
  <c r="G6661" i="28"/>
  <c r="G6667" i="28"/>
  <c r="G6671" i="28"/>
  <c r="G6672" i="28"/>
  <c r="G6673" i="28"/>
  <c r="G6674" i="28"/>
  <c r="G6677" i="28"/>
  <c r="G6678" i="28"/>
  <c r="G6679" i="28"/>
  <c r="G6680" i="28"/>
  <c r="G6681" i="28"/>
  <c r="G6684" i="28"/>
  <c r="G6685" i="28"/>
  <c r="G6686" i="28"/>
  <c r="G6687" i="28"/>
  <c r="G6689" i="28"/>
  <c r="G6690" i="28"/>
  <c r="G6696" i="28"/>
  <c r="G6699" i="28"/>
  <c r="G6702" i="28"/>
  <c r="G6703" i="28"/>
  <c r="G6704" i="28"/>
  <c r="G6708" i="28"/>
  <c r="G6709" i="28"/>
  <c r="G6722" i="28"/>
  <c r="G6723" i="28"/>
  <c r="G6725" i="28"/>
  <c r="G6736" i="28"/>
  <c r="G6743" i="28"/>
  <c r="G6747" i="28"/>
  <c r="G6749" i="28"/>
  <c r="G6751" i="28"/>
  <c r="G6753" i="28"/>
  <c r="G6754" i="28"/>
  <c r="G6761" i="28"/>
  <c r="G6764" i="28"/>
  <c r="G6765" i="28"/>
  <c r="G6766" i="28"/>
  <c r="G6777" i="28"/>
  <c r="G6778" i="28"/>
  <c r="G6779" i="28"/>
  <c r="G6781" i="28"/>
  <c r="G6782" i="28"/>
  <c r="G6783" i="28"/>
  <c r="G6785" i="28"/>
  <c r="G6787" i="28"/>
  <c r="G6791" i="28"/>
  <c r="G6796" i="28"/>
  <c r="G6807" i="28"/>
  <c r="G6813" i="28"/>
  <c r="G6816" i="28"/>
  <c r="G615" i="28"/>
  <c r="G1176" i="28"/>
  <c r="G1220" i="28"/>
  <c r="G1219" i="28"/>
  <c r="G9180" i="28"/>
  <c r="G9181" i="28"/>
  <c r="G9191" i="28"/>
  <c r="G9193" i="28"/>
  <c r="G9202" i="28"/>
  <c r="G9220" i="28"/>
  <c r="G9225" i="28"/>
  <c r="G9227" i="28"/>
  <c r="G9228" i="28"/>
  <c r="G9235" i="28"/>
  <c r="G9246" i="28"/>
  <c r="G9258" i="28"/>
  <c r="G9261" i="28"/>
  <c r="G9268" i="28"/>
  <c r="G9271" i="28"/>
  <c r="G9274" i="28"/>
  <c r="G9278" i="28"/>
  <c r="G9281" i="28"/>
  <c r="G9283" i="28"/>
  <c r="G9285" i="28"/>
  <c r="G9286" i="28"/>
  <c r="G9288" i="28"/>
  <c r="G9295" i="28"/>
  <c r="G9296" i="28"/>
  <c r="G9297" i="28"/>
  <c r="G9298" i="28"/>
  <c r="G9304" i="28"/>
  <c r="G9306" i="28"/>
  <c r="G9308" i="28"/>
  <c r="G9315" i="28"/>
  <c r="G594" i="28"/>
  <c r="G543" i="28"/>
  <c r="G549" i="28"/>
  <c r="G554" i="28"/>
  <c r="G581" i="28"/>
  <c r="G619" i="28"/>
  <c r="G1212" i="28"/>
  <c r="G6773" i="28"/>
  <c r="G1099" i="28"/>
  <c r="G1110" i="28"/>
  <c r="G1111" i="28"/>
  <c r="G1112" i="28"/>
  <c r="G1116" i="28"/>
  <c r="G1125" i="28"/>
  <c r="G1126" i="28"/>
  <c r="G1129" i="28"/>
  <c r="G1134" i="28"/>
  <c r="G1145" i="28"/>
  <c r="G1155" i="28"/>
  <c r="G1181" i="28"/>
  <c r="G1193" i="28"/>
  <c r="G1196" i="28"/>
  <c r="G1218" i="28"/>
  <c r="G1224" i="28"/>
  <c r="G1226" i="28"/>
  <c r="G2462" i="28"/>
  <c r="G3647" i="28"/>
  <c r="G3701" i="28"/>
  <c r="G6748" i="28"/>
  <c r="G6759" i="28"/>
  <c r="G3603" i="28"/>
  <c r="G3622" i="28"/>
  <c r="G3641" i="28"/>
  <c r="G3653" i="28"/>
  <c r="G3670" i="28"/>
  <c r="G3680" i="28"/>
  <c r="G3693" i="28"/>
  <c r="G6774" i="28"/>
  <c r="G4231" i="28"/>
  <c r="G4233" i="28"/>
  <c r="G4234" i="28"/>
  <c r="G4235" i="28"/>
  <c r="G4236" i="28"/>
  <c r="G4237" i="28"/>
  <c r="G4239" i="28"/>
  <c r="G4240" i="28"/>
  <c r="G4241" i="28"/>
  <c r="G4243" i="28"/>
  <c r="G4244" i="28"/>
  <c r="G4245" i="28"/>
  <c r="G4246" i="28"/>
  <c r="G4249" i="28"/>
  <c r="G4250" i="28"/>
  <c r="G4252" i="28"/>
  <c r="G4253" i="28"/>
  <c r="G4254" i="28"/>
  <c r="G4256" i="28"/>
  <c r="G4257" i="28"/>
  <c r="G4260" i="28"/>
  <c r="G4261" i="28"/>
  <c r="G4262" i="28"/>
  <c r="G4263" i="28"/>
  <c r="G4264" i="28"/>
  <c r="G4265" i="28"/>
  <c r="G4266" i="28"/>
  <c r="G4267" i="28"/>
  <c r="G4268" i="28"/>
  <c r="G4269" i="28"/>
  <c r="G4270" i="28"/>
  <c r="G4271" i="28"/>
  <c r="G4272" i="28"/>
  <c r="G4273" i="28"/>
  <c r="G4274" i="28"/>
  <c r="G4275" i="28"/>
  <c r="G4276" i="28"/>
  <c r="G4277" i="28"/>
  <c r="G4278" i="28"/>
  <c r="G4279" i="28"/>
  <c r="G4281" i="28"/>
  <c r="G4282" i="28"/>
  <c r="G4283" i="28"/>
  <c r="G4284" i="28"/>
  <c r="G4285" i="28"/>
  <c r="G4286" i="28"/>
  <c r="G4288" i="28"/>
  <c r="G4289" i="28"/>
  <c r="G4292" i="28"/>
  <c r="G4293" i="28"/>
  <c r="G4294" i="28"/>
  <c r="G4295" i="28"/>
  <c r="G4296" i="28"/>
  <c r="G4297" i="28"/>
  <c r="G4298" i="28"/>
  <c r="G4299" i="28"/>
  <c r="G4300" i="28"/>
  <c r="G4301" i="28"/>
  <c r="G4305" i="28"/>
  <c r="G4307" i="28"/>
  <c r="G4308" i="28"/>
  <c r="G4309" i="28"/>
  <c r="G4310" i="28"/>
  <c r="G4311" i="28"/>
  <c r="G4313" i="28"/>
  <c r="G4317" i="28"/>
  <c r="G4318" i="28"/>
  <c r="G4319" i="28"/>
  <c r="G4320" i="28"/>
  <c r="G4321" i="28"/>
  <c r="G4323" i="28"/>
  <c r="G4324" i="28"/>
  <c r="G4325" i="28"/>
  <c r="G4327" i="28"/>
  <c r="G4328" i="28"/>
  <c r="G4329" i="28"/>
  <c r="G5033" i="28"/>
  <c r="G5035" i="28"/>
  <c r="G5038" i="28"/>
  <c r="G5039" i="28"/>
  <c r="G5041" i="28"/>
  <c r="G5042" i="28"/>
  <c r="G5043" i="28"/>
  <c r="G5045" i="28"/>
  <c r="G5046" i="28"/>
  <c r="G5047" i="28"/>
  <c r="G5049" i="28"/>
  <c r="G5052" i="28"/>
  <c r="G5053" i="28"/>
  <c r="G5061" i="28"/>
  <c r="G5063" i="28"/>
  <c r="G5064" i="28"/>
  <c r="G5065" i="28"/>
  <c r="G5066" i="28"/>
  <c r="G5067" i="28"/>
  <c r="G5069" i="28"/>
  <c r="G5071" i="28"/>
  <c r="G5073" i="28"/>
  <c r="G5074" i="28"/>
  <c r="G5075" i="28"/>
  <c r="G5076" i="28"/>
  <c r="G5077" i="28"/>
  <c r="G5079" i="28"/>
  <c r="G5081" i="28"/>
  <c r="G5082" i="28"/>
  <c r="G5084" i="28"/>
  <c r="G5086" i="28"/>
  <c r="G5087" i="28"/>
  <c r="G5089" i="28"/>
  <c r="G5090" i="28"/>
  <c r="G5091" i="28"/>
  <c r="G5094" i="28"/>
  <c r="G5095" i="28"/>
  <c r="G5098" i="28"/>
  <c r="G5099" i="28"/>
  <c r="G5100" i="28"/>
  <c r="G5101" i="28"/>
  <c r="G5102" i="28"/>
  <c r="G5105" i="28"/>
  <c r="G5108" i="28"/>
  <c r="G5109" i="28"/>
  <c r="G5111" i="28"/>
  <c r="G5112" i="28"/>
  <c r="G5114" i="28"/>
  <c r="G5116" i="28"/>
  <c r="G5117" i="28"/>
  <c r="G5118" i="28"/>
  <c r="G5119" i="28"/>
  <c r="G5120" i="28"/>
  <c r="G5124" i="28"/>
  <c r="G5125" i="28"/>
  <c r="G5126" i="28"/>
  <c r="G5127" i="28"/>
  <c r="G5130" i="28"/>
  <c r="G5131" i="28"/>
  <c r="G5132" i="28"/>
  <c r="G5133" i="28"/>
  <c r="G5134" i="28"/>
  <c r="G5136" i="28"/>
  <c r="G5137" i="28"/>
  <c r="G5138" i="28"/>
  <c r="G5139" i="28"/>
  <c r="G5140" i="28"/>
  <c r="G5141" i="28"/>
  <c r="G5142" i="28"/>
  <c r="G5145" i="28"/>
  <c r="G5146" i="28"/>
  <c r="G5148" i="28"/>
  <c r="G5151" i="28"/>
  <c r="G5156" i="28"/>
  <c r="G5159" i="28"/>
  <c r="G5161" i="28"/>
  <c r="G5163" i="28"/>
  <c r="G5164" i="28"/>
  <c r="G5165" i="28"/>
  <c r="G5167" i="28"/>
  <c r="G5170" i="28"/>
  <c r="G5172" i="28"/>
  <c r="G5177" i="28"/>
  <c r="G5178" i="28"/>
  <c r="G5179" i="28"/>
  <c r="G5180" i="28"/>
  <c r="G5181" i="28"/>
  <c r="G5182" i="28"/>
  <c r="G5183" i="28"/>
  <c r="G5185" i="28"/>
  <c r="G5188" i="28"/>
  <c r="G5189" i="28"/>
  <c r="G5190" i="28"/>
  <c r="G5191" i="28"/>
  <c r="G5195" i="28"/>
  <c r="G5196" i="28"/>
  <c r="G5197" i="28"/>
  <c r="G5198" i="28"/>
  <c r="G5199" i="28"/>
  <c r="G5200" i="28"/>
  <c r="G5202" i="28"/>
  <c r="G5203" i="28"/>
  <c r="G5204" i="28"/>
  <c r="G5205" i="28"/>
  <c r="G5207" i="28"/>
  <c r="G5209" i="28"/>
  <c r="G5210" i="28"/>
  <c r="G5212" i="28"/>
  <c r="G5213" i="28"/>
  <c r="G5219" i="28"/>
  <c r="G5220" i="28"/>
  <c r="G5221" i="28"/>
  <c r="G5224" i="28"/>
  <c r="G5225" i="28"/>
  <c r="G5226" i="28"/>
  <c r="G5227" i="28"/>
  <c r="G5228" i="28"/>
  <c r="G5231" i="28"/>
  <c r="G5232" i="28"/>
  <c r="G5233" i="28"/>
  <c r="G5235" i="28"/>
  <c r="G5236" i="28"/>
  <c r="G5240" i="28"/>
  <c r="G5243" i="28"/>
  <c r="G5244" i="28"/>
  <c r="G5245" i="28"/>
  <c r="G5247" i="28"/>
  <c r="G5251" i="28"/>
  <c r="G5253" i="28"/>
  <c r="G5254" i="28"/>
  <c r="G5260" i="28"/>
  <c r="G5269" i="28"/>
  <c r="G5270" i="28"/>
  <c r="G5271" i="28"/>
  <c r="G5276" i="28"/>
  <c r="G5279" i="28"/>
  <c r="G5282" i="28"/>
  <c r="G5284" i="28"/>
  <c r="G5285" i="28"/>
  <c r="G5286" i="28"/>
  <c r="G5287" i="28"/>
  <c r="G5292" i="28"/>
  <c r="G5293" i="28"/>
  <c r="G5295" i="28"/>
  <c r="G5300" i="28"/>
  <c r="G5303" i="28"/>
  <c r="G5304" i="28"/>
  <c r="G5310" i="28"/>
  <c r="G5314" i="28"/>
  <c r="G5317" i="28"/>
  <c r="G5321" i="28"/>
  <c r="G5322" i="28"/>
  <c r="G5325" i="28"/>
  <c r="G5327" i="28"/>
  <c r="G5330" i="28"/>
  <c r="G5331" i="28"/>
  <c r="G5333" i="28"/>
  <c r="G5338" i="28"/>
  <c r="G5339" i="28"/>
  <c r="G5344" i="28"/>
  <c r="G5346" i="28"/>
  <c r="G5347" i="28"/>
  <c r="G5348" i="28"/>
  <c r="G5350" i="28"/>
  <c r="G5351" i="28"/>
  <c r="G5353" i="28"/>
  <c r="G5355" i="28"/>
  <c r="G5356" i="28"/>
  <c r="G5360" i="28"/>
  <c r="G5362" i="28"/>
  <c r="G5363" i="28"/>
  <c r="G5364" i="28"/>
  <c r="G5365" i="28"/>
  <c r="G5367" i="28"/>
  <c r="G5368" i="28"/>
  <c r="G5370" i="28"/>
  <c r="G5371" i="28"/>
  <c r="G5379" i="28"/>
  <c r="G5381" i="28"/>
  <c r="G5386" i="28"/>
  <c r="G5395" i="28"/>
  <c r="G5400" i="28"/>
  <c r="G5401" i="28"/>
  <c r="G5402" i="28"/>
  <c r="G5403" i="28"/>
  <c r="G5406" i="28"/>
  <c r="G5407" i="28"/>
  <c r="G5410" i="28"/>
  <c r="G5411" i="28"/>
  <c r="G5412" i="28"/>
  <c r="G5413" i="28"/>
  <c r="G5415" i="28"/>
  <c r="G5416" i="28"/>
  <c r="G5417" i="28"/>
  <c r="G5423" i="28"/>
  <c r="G5425" i="28"/>
  <c r="G5427" i="28"/>
  <c r="G5428" i="28"/>
  <c r="G5429" i="28"/>
  <c r="G5430" i="28"/>
  <c r="G5434" i="28"/>
  <c r="G5435" i="28"/>
  <c r="G5436" i="28"/>
  <c r="G5449" i="28"/>
  <c r="G5451" i="28"/>
  <c r="G5459" i="28"/>
  <c r="G5463" i="28"/>
  <c r="G5464" i="28"/>
  <c r="G5465" i="28"/>
  <c r="G5467" i="28"/>
  <c r="G5468" i="28"/>
  <c r="G5470" i="28"/>
  <c r="G5472" i="28"/>
  <c r="G5474" i="28"/>
  <c r="G5475" i="28"/>
  <c r="G5476" i="28"/>
  <c r="G5480" i="28"/>
  <c r="G5484" i="28"/>
  <c r="G5487" i="28"/>
  <c r="G5490" i="28"/>
  <c r="G5491" i="28"/>
  <c r="G5492" i="28"/>
  <c r="G5493" i="28"/>
  <c r="G5499" i="28"/>
  <c r="G5503" i="28"/>
  <c r="G5507" i="28"/>
  <c r="G5512" i="28"/>
  <c r="G5514" i="28"/>
  <c r="G5515" i="28"/>
  <c r="G5516" i="28"/>
  <c r="G5520" i="28"/>
  <c r="G5521" i="28"/>
  <c r="G5523" i="28"/>
  <c r="G5527" i="28"/>
  <c r="G5532" i="28"/>
  <c r="G5539" i="28"/>
  <c r="G6208" i="28"/>
  <c r="G5543" i="28"/>
  <c r="G5557" i="28"/>
  <c r="G5567" i="28"/>
  <c r="G5571" i="28"/>
  <c r="G5572" i="28"/>
  <c r="G5579" i="28"/>
  <c r="G5580" i="28"/>
  <c r="G5586" i="28"/>
  <c r="G5595" i="28"/>
  <c r="G5598" i="28"/>
  <c r="G5601" i="28"/>
  <c r="G5603" i="28"/>
  <c r="G5614" i="28"/>
  <c r="G5622" i="28"/>
  <c r="G5632" i="28"/>
  <c r="G5634" i="28"/>
  <c r="G5640" i="28"/>
  <c r="G5641" i="28"/>
  <c r="G5642" i="28"/>
  <c r="G5644" i="28"/>
  <c r="G5645" i="28"/>
  <c r="G5650" i="28"/>
  <c r="G5651" i="28"/>
  <c r="G5656" i="28"/>
  <c r="G5657" i="28"/>
  <c r="G5658" i="28"/>
  <c r="G5660" i="28"/>
  <c r="G5662" i="28"/>
  <c r="G5666" i="28"/>
  <c r="G5668" i="28"/>
  <c r="G5670" i="28"/>
  <c r="G5673" i="28"/>
  <c r="G5674" i="28"/>
  <c r="G5677" i="28"/>
  <c r="G5678" i="28"/>
  <c r="G5680" i="28"/>
  <c r="G5688" i="28"/>
  <c r="G5690" i="28"/>
  <c r="G5691" i="28"/>
  <c r="G5692" i="28"/>
  <c r="G5693" i="28"/>
  <c r="G5698" i="28"/>
  <c r="G5702" i="28"/>
  <c r="G5708" i="28"/>
  <c r="G5713" i="28"/>
  <c r="G5714" i="28"/>
  <c r="G5729" i="28"/>
  <c r="G5738" i="28"/>
  <c r="G5741" i="28"/>
  <c r="G5753" i="28"/>
  <c r="G5765" i="28"/>
  <c r="G5810" i="28"/>
  <c r="G5816" i="28"/>
  <c r="G5823" i="28"/>
  <c r="G5837" i="28"/>
  <c r="G5838" i="28"/>
  <c r="G5846" i="28"/>
  <c r="G5854" i="28"/>
  <c r="G5857" i="28"/>
  <c r="G5870" i="28"/>
  <c r="G5873" i="28"/>
  <c r="G5875" i="28"/>
  <c r="G5881" i="28"/>
  <c r="G5889" i="28"/>
  <c r="G5897" i="28"/>
  <c r="G5907" i="28"/>
  <c r="G5918" i="28"/>
  <c r="G5944" i="28"/>
  <c r="G5957" i="28"/>
  <c r="G5983" i="28"/>
  <c r="G5985" i="28"/>
  <c r="G5994" i="28"/>
  <c r="G6007" i="28"/>
  <c r="G6020" i="28"/>
  <c r="G6033" i="28"/>
  <c r="G6039" i="28"/>
  <c r="G6044" i="28"/>
  <c r="G6050" i="28"/>
  <c r="G6059" i="28"/>
  <c r="G6062" i="28"/>
  <c r="G6067" i="28"/>
  <c r="G6068" i="28"/>
  <c r="G6069" i="28"/>
  <c r="G6072" i="28"/>
  <c r="G6084" i="28"/>
  <c r="G6085" i="28"/>
  <c r="G6096" i="28"/>
  <c r="G6104" i="28"/>
  <c r="G6108" i="28"/>
  <c r="G6109" i="28"/>
  <c r="G6120" i="28"/>
  <c r="G6123" i="28"/>
  <c r="G6132" i="28"/>
  <c r="G6135" i="28"/>
  <c r="G6144" i="28"/>
  <c r="G6158" i="28"/>
  <c r="G6227" i="28"/>
  <c r="G6236" i="28"/>
  <c r="G7303" i="28"/>
  <c r="G7305" i="28"/>
  <c r="G7307" i="28"/>
  <c r="G7309" i="28"/>
  <c r="G7311" i="28"/>
  <c r="G7312" i="28"/>
  <c r="G7314" i="28"/>
  <c r="G7316" i="28"/>
  <c r="G7320" i="28"/>
  <c r="G7324" i="28"/>
  <c r="G7327" i="28"/>
  <c r="G7329" i="28"/>
  <c r="G7330" i="28"/>
  <c r="G7337" i="28"/>
  <c r="G7352" i="28"/>
  <c r="G7354" i="28"/>
  <c r="G7356" i="28"/>
  <c r="G7408" i="28"/>
  <c r="G7417" i="28"/>
  <c r="G7420" i="28"/>
  <c r="G7426" i="28"/>
  <c r="G7427" i="28"/>
  <c r="G7437" i="28"/>
  <c r="G7439" i="28"/>
  <c r="G7440" i="28"/>
  <c r="G8073" i="28"/>
  <c r="G8075" i="28"/>
  <c r="G9302" i="28"/>
  <c r="G8686" i="28"/>
  <c r="G8687" i="28"/>
  <c r="G8688" i="28"/>
  <c r="G8691" i="28"/>
  <c r="G8692" i="28"/>
  <c r="G8693" i="28"/>
  <c r="G9301" i="28"/>
  <c r="G566" i="28"/>
  <c r="G586" i="28"/>
  <c r="G599" i="28"/>
  <c r="G598" i="28"/>
  <c r="G601" i="28"/>
  <c r="G608" i="28"/>
  <c r="G1188" i="28"/>
  <c r="G1210" i="28"/>
  <c r="G1216" i="28"/>
  <c r="G1221" i="28"/>
  <c r="G1230" i="28"/>
  <c r="G1233" i="28"/>
  <c r="G632" i="28"/>
  <c r="G1236" i="28"/>
  <c r="G1238" i="28"/>
  <c r="G5565" i="28"/>
  <c r="G6193" i="28"/>
  <c r="G6199" i="28"/>
  <c r="G1239" i="28"/>
  <c r="G1850" i="28"/>
  <c r="G1851" i="28"/>
  <c r="G1852" i="28"/>
  <c r="G3643" i="28"/>
  <c r="G2465" i="28"/>
  <c r="G2993" i="28"/>
  <c r="G3005" i="28"/>
  <c r="G3006" i="28"/>
  <c r="G3012" i="28"/>
  <c r="G3015" i="28"/>
  <c r="G3027" i="28"/>
  <c r="G3031" i="28"/>
  <c r="G3032" i="28"/>
  <c r="G3038" i="28"/>
  <c r="G3043" i="28"/>
  <c r="G3044" i="28"/>
  <c r="G3045" i="28"/>
  <c r="G3046" i="28"/>
  <c r="G3052" i="28"/>
  <c r="G3056" i="28"/>
  <c r="G3067" i="28"/>
  <c r="G3689" i="28"/>
  <c r="G3072" i="28"/>
  <c r="G3073" i="28"/>
  <c r="G3618" i="28"/>
  <c r="G3631" i="28"/>
  <c r="G3634" i="28"/>
  <c r="G3638" i="28"/>
  <c r="G3714" i="28"/>
  <c r="G5669" i="28"/>
  <c r="G5732" i="28"/>
  <c r="G4854" i="28"/>
  <c r="G4860" i="28"/>
  <c r="G4864" i="28"/>
  <c r="G4881" i="28"/>
  <c r="G4883" i="28"/>
  <c r="G4886" i="28"/>
  <c r="G4887" i="28"/>
  <c r="G4888" i="28"/>
  <c r="G4889" i="28"/>
  <c r="G4890" i="28"/>
  <c r="G4891" i="28"/>
  <c r="G4900" i="28"/>
  <c r="G4901" i="28"/>
  <c r="G4904" i="28"/>
  <c r="G4905" i="28"/>
  <c r="G4906" i="28"/>
  <c r="G4907" i="28"/>
  <c r="G4908" i="28"/>
  <c r="G4909" i="28"/>
  <c r="G4913" i="28"/>
  <c r="G4916" i="28"/>
  <c r="G4917" i="28"/>
  <c r="G4920" i="28"/>
  <c r="G4923" i="28"/>
  <c r="G4929" i="28"/>
  <c r="G4933" i="28"/>
  <c r="G4936" i="28"/>
  <c r="G4937" i="28"/>
  <c r="G6211" i="28"/>
  <c r="G7300" i="28"/>
  <c r="G7326" i="28"/>
  <c r="G7345" i="28"/>
  <c r="G7357" i="28"/>
  <c r="G7359" i="28"/>
  <c r="G7401" i="28"/>
  <c r="G7403" i="28"/>
  <c r="G7407" i="28"/>
  <c r="G7431" i="28"/>
  <c r="G7449" i="28"/>
  <c r="G7455" i="28"/>
  <c r="G7458" i="28"/>
  <c r="G7301" i="28"/>
  <c r="G7365" i="28"/>
  <c r="G8074" i="28"/>
  <c r="G5747" i="28"/>
  <c r="G5939" i="28"/>
  <c r="G8035" i="28"/>
  <c r="G8036" i="28"/>
  <c r="G8038" i="28"/>
  <c r="G8042" i="28"/>
  <c r="G8045" i="28"/>
  <c r="G8047" i="28"/>
  <c r="G8050" i="28"/>
  <c r="G8053" i="28"/>
  <c r="G8054" i="28"/>
  <c r="G8060" i="28"/>
  <c r="G8061" i="28"/>
  <c r="G8063" i="28"/>
  <c r="G8064" i="28"/>
  <c r="G8068" i="28"/>
  <c r="G8069" i="28"/>
  <c r="G5895" i="28"/>
  <c r="G5976" i="28"/>
  <c r="G6179" i="28"/>
  <c r="G6209" i="28"/>
  <c r="G8081" i="28"/>
  <c r="G8675" i="28"/>
  <c r="G8676" i="28"/>
  <c r="G8684" i="28"/>
  <c r="G9282" i="28"/>
  <c r="G8697" i="28"/>
  <c r="G9265" i="28"/>
  <c r="G9266" i="28"/>
  <c r="G9272" i="28"/>
  <c r="G9275" i="28"/>
  <c r="G9277" i="28"/>
  <c r="G9279" i="28"/>
  <c r="G9289" i="28"/>
  <c r="G5594" i="28"/>
  <c r="G5695" i="28"/>
  <c r="G6057" i="28"/>
  <c r="G6102" i="28"/>
  <c r="G6192" i="28"/>
  <c r="G5593" i="28"/>
  <c r="G5730" i="28"/>
  <c r="G6121" i="28"/>
  <c r="G1222" i="28"/>
  <c r="G1241" i="28"/>
  <c r="G1242" i="28"/>
  <c r="G1244" i="28"/>
  <c r="G1853" i="28"/>
  <c r="G1868" i="28"/>
  <c r="G3623" i="28"/>
  <c r="G2485" i="28"/>
  <c r="G3624" i="28"/>
  <c r="G3093" i="28"/>
  <c r="G3094" i="28"/>
  <c r="G3095" i="28"/>
  <c r="G3096" i="28"/>
  <c r="G3098" i="28"/>
  <c r="G3672" i="28"/>
  <c r="G3675" i="28"/>
  <c r="G3715" i="28"/>
  <c r="G3716" i="28"/>
  <c r="G3717" i="28"/>
  <c r="G3718" i="28"/>
  <c r="G3719" i="28"/>
  <c r="G3721" i="28"/>
  <c r="G3723" i="28"/>
  <c r="G3725" i="28"/>
  <c r="G3727" i="28"/>
  <c r="G3729" i="28"/>
  <c r="G3730" i="28"/>
  <c r="G3732" i="28"/>
  <c r="G3734" i="28"/>
  <c r="G3735" i="28"/>
  <c r="G3740" i="28"/>
  <c r="G3741" i="28"/>
  <c r="G3746" i="28"/>
  <c r="G4977" i="28"/>
  <c r="G6122" i="28"/>
  <c r="G6131" i="28"/>
  <c r="G6165" i="28"/>
  <c r="G6185" i="28"/>
  <c r="G5545" i="28"/>
  <c r="G6103" i="28"/>
  <c r="G6124" i="28"/>
  <c r="G6136" i="28"/>
  <c r="G6143" i="28"/>
  <c r="G6186" i="28"/>
  <c r="G6189" i="28"/>
  <c r="G6212" i="28"/>
  <c r="G6216" i="28"/>
  <c r="G6219" i="28"/>
  <c r="G6221" i="28"/>
  <c r="G6230" i="28"/>
  <c r="G6241" i="28"/>
  <c r="G6243" i="28"/>
  <c r="G6245" i="28"/>
  <c r="G6253" i="28"/>
  <c r="G6256" i="28"/>
  <c r="G7363" i="28"/>
  <c r="G7366" i="28"/>
  <c r="G7479" i="28"/>
  <c r="G7493" i="28"/>
  <c r="G7501" i="28"/>
  <c r="G7518" i="28"/>
  <c r="G7524" i="28"/>
  <c r="G7526" i="28"/>
  <c r="G8149" i="28"/>
  <c r="G8752" i="28"/>
  <c r="G8759" i="28"/>
  <c r="G8760" i="28"/>
  <c r="G8762" i="28"/>
  <c r="G8764" i="28"/>
  <c r="G9354" i="28"/>
  <c r="G9358" i="28"/>
  <c r="G9359" i="28"/>
  <c r="G9361" i="28"/>
  <c r="G9363" i="28"/>
  <c r="G9366" i="28"/>
  <c r="G9369" i="28"/>
  <c r="G9373" i="28"/>
  <c r="G9374" i="28"/>
  <c r="G9377" i="28"/>
  <c r="G9378" i="28"/>
  <c r="G9381" i="28"/>
  <c r="G593" i="28"/>
  <c r="G602" i="28"/>
  <c r="G624" i="28"/>
  <c r="G628" i="28"/>
  <c r="G645" i="28"/>
  <c r="G1200" i="28"/>
  <c r="G1202" i="28"/>
  <c r="G1213" i="28"/>
  <c r="G1265" i="28"/>
  <c r="G1269" i="28"/>
  <c r="G1889" i="28"/>
  <c r="G3737" i="28"/>
  <c r="G3745" i="28"/>
  <c r="G2515" i="28"/>
  <c r="G3722" i="28"/>
  <c r="G3728" i="28"/>
  <c r="G3135" i="28"/>
  <c r="G3750" i="28"/>
  <c r="G3751" i="28"/>
  <c r="G3752" i="28"/>
  <c r="G3755" i="28"/>
  <c r="G3756" i="28"/>
  <c r="G3758" i="28"/>
  <c r="G7520" i="28"/>
  <c r="G4382" i="28"/>
  <c r="G6200" i="28"/>
  <c r="G5003" i="28"/>
  <c r="G6246" i="28"/>
  <c r="G6265" i="28"/>
  <c r="G6714" i="28"/>
  <c r="G6715" i="28"/>
  <c r="G6717" i="28"/>
  <c r="G6724" i="28"/>
  <c r="G6726" i="28"/>
  <c r="G6732" i="28"/>
  <c r="G6739" i="28"/>
  <c r="G6745" i="28"/>
  <c r="G6750" i="28"/>
  <c r="G6755" i="28"/>
  <c r="G6758" i="28"/>
  <c r="G6762" i="28"/>
  <c r="G6770" i="28"/>
  <c r="G6771" i="28"/>
  <c r="G6780" i="28"/>
  <c r="G6784" i="28"/>
  <c r="G6786" i="28"/>
  <c r="G6789" i="28"/>
  <c r="G6805" i="28"/>
  <c r="G6811" i="28"/>
  <c r="G6818" i="28"/>
  <c r="G6834" i="28"/>
  <c r="G6837" i="28"/>
  <c r="G6870" i="28"/>
  <c r="G6875" i="28"/>
  <c r="G6878" i="28"/>
  <c r="G7470" i="28"/>
  <c r="G7421" i="28"/>
  <c r="G8133" i="28"/>
  <c r="G8138" i="28"/>
  <c r="G8140" i="28"/>
  <c r="G8142" i="28"/>
  <c r="G8143" i="28"/>
  <c r="G8144" i="28"/>
  <c r="G8145" i="28"/>
  <c r="G8146" i="28"/>
  <c r="G8148" i="28"/>
  <c r="G8771" i="28"/>
  <c r="G8772" i="28"/>
  <c r="G8773" i="28"/>
  <c r="G8774" i="28"/>
  <c r="G9332" i="28"/>
  <c r="G9335" i="28"/>
  <c r="G9336" i="28"/>
  <c r="G9337" i="28"/>
  <c r="G9340" i="28"/>
  <c r="G9345" i="28"/>
  <c r="G9347" i="28"/>
  <c r="G9349" i="28"/>
  <c r="G9383" i="28"/>
  <c r="G9386" i="28"/>
  <c r="G9388" i="28"/>
  <c r="G9389" i="28"/>
  <c r="G9394" i="28"/>
  <c r="G9396" i="28"/>
  <c r="G9398" i="28"/>
  <c r="G9402" i="28"/>
  <c r="G9405" i="28"/>
  <c r="G9406" i="28"/>
  <c r="G9407" i="28"/>
  <c r="G9411" i="28"/>
  <c r="G9416" i="28"/>
  <c r="G9418" i="28"/>
  <c r="G9419" i="28"/>
  <c r="G9420" i="28"/>
  <c r="G9421" i="28"/>
  <c r="G9422" i="28"/>
  <c r="G9423" i="28"/>
  <c r="G9427" i="28"/>
  <c r="G9430" i="28"/>
  <c r="G9433" i="28"/>
  <c r="G9435" i="28"/>
  <c r="G9439" i="28"/>
  <c r="G9442" i="28"/>
  <c r="G9446" i="28"/>
  <c r="G9448" i="28"/>
  <c r="G9449" i="28"/>
  <c r="G9450" i="28"/>
  <c r="G9452" i="28"/>
  <c r="G9455" i="28"/>
  <c r="G9456" i="28"/>
  <c r="G9458" i="28"/>
  <c r="G9460" i="28"/>
  <c r="G9462" i="28"/>
  <c r="G9463" i="28"/>
  <c r="G9465" i="28"/>
  <c r="G9467" i="28"/>
  <c r="G9469" i="28"/>
  <c r="G9472" i="28"/>
  <c r="G9477" i="28"/>
  <c r="G9478" i="28"/>
  <c r="G9479" i="28"/>
  <c r="G9481" i="28"/>
  <c r="G9482" i="28"/>
  <c r="G9485" i="28"/>
  <c r="G9486" i="28"/>
  <c r="G9487" i="28"/>
  <c r="G9492" i="28"/>
  <c r="G9496" i="28"/>
  <c r="G9497" i="28"/>
  <c r="G9498" i="28"/>
  <c r="G9499" i="28"/>
  <c r="G9500" i="28"/>
  <c r="G9503" i="28"/>
  <c r="G9505" i="28"/>
  <c r="G9509" i="28"/>
  <c r="G9511" i="28"/>
  <c r="G9512" i="28"/>
  <c r="G9515" i="28"/>
  <c r="G9516" i="28"/>
  <c r="G9517" i="28"/>
  <c r="G9518" i="28"/>
  <c r="G9519" i="28"/>
  <c r="G9520" i="28"/>
  <c r="G9523" i="28"/>
  <c r="G9524" i="28"/>
  <c r="G9528" i="28"/>
  <c r="G9529" i="28"/>
  <c r="G9530" i="28"/>
  <c r="G9531" i="28"/>
  <c r="G9532" i="28"/>
  <c r="G9533" i="28"/>
  <c r="G9535" i="28"/>
  <c r="G9536" i="28"/>
  <c r="G9537" i="28"/>
  <c r="G9538" i="28"/>
  <c r="G9539" i="28"/>
  <c r="G9541" i="28"/>
  <c r="G9542" i="28"/>
  <c r="G9545" i="28"/>
  <c r="G9546" i="28"/>
  <c r="G9548" i="28"/>
  <c r="G9549" i="28"/>
  <c r="G9551" i="28"/>
  <c r="G9552" i="28"/>
  <c r="G9553" i="28"/>
  <c r="G9557" i="28"/>
  <c r="G9558" i="28"/>
  <c r="G9559" i="28"/>
  <c r="G9560" i="28"/>
  <c r="G9562" i="28"/>
  <c r="G9563" i="28"/>
  <c r="G9564" i="28"/>
  <c r="G9567" i="28"/>
  <c r="G9573" i="28"/>
  <c r="G9575" i="28"/>
  <c r="G9576" i="28"/>
  <c r="G9580" i="28"/>
  <c r="G9582" i="28"/>
  <c r="G9583" i="28"/>
  <c r="G9588" i="28"/>
  <c r="G9589" i="28"/>
  <c r="G9590" i="28"/>
  <c r="G9592" i="28"/>
  <c r="G9593" i="28"/>
  <c r="G9594" i="28"/>
  <c r="G9595" i="28"/>
  <c r="G9596" i="28"/>
  <c r="G9599" i="28"/>
  <c r="G9601" i="28"/>
  <c r="G9602" i="28"/>
  <c r="G9604" i="28"/>
  <c r="G9606" i="28"/>
  <c r="G9609" i="28"/>
  <c r="G9614" i="28"/>
  <c r="G9615" i="28"/>
  <c r="G9616" i="28"/>
  <c r="G9619" i="28"/>
  <c r="G9622" i="28"/>
  <c r="G9623" i="28"/>
  <c r="G9624" i="28"/>
  <c r="G9627" i="28"/>
  <c r="G9628" i="28"/>
  <c r="G9629" i="28"/>
  <c r="G9631" i="28"/>
  <c r="G9632" i="28"/>
  <c r="G9633" i="28"/>
  <c r="G9636" i="28"/>
  <c r="G9637" i="28"/>
  <c r="G9643" i="28"/>
  <c r="G9644" i="28"/>
  <c r="G9646" i="28"/>
  <c r="G9647" i="28"/>
  <c r="G9648" i="28"/>
  <c r="G9651" i="28"/>
  <c r="G9652" i="28"/>
  <c r="G9654" i="28"/>
  <c r="G9655" i="28"/>
  <c r="G9656" i="28"/>
  <c r="G9657" i="28"/>
  <c r="G9660" i="28"/>
  <c r="G9661" i="28"/>
  <c r="G9662" i="28"/>
  <c r="G9663" i="28"/>
  <c r="G9664" i="28"/>
  <c r="G9665" i="28"/>
  <c r="G9666" i="28"/>
  <c r="G9667" i="28"/>
  <c r="G9668" i="28"/>
  <c r="G9669" i="28"/>
  <c r="G9674" i="28"/>
  <c r="G9676" i="28"/>
  <c r="G9677" i="28"/>
  <c r="G9680" i="28"/>
  <c r="G9681" i="28"/>
  <c r="G9682" i="28"/>
  <c r="G9683" i="28"/>
  <c r="G9684" i="28"/>
  <c r="G9685" i="28"/>
  <c r="G9686" i="28"/>
  <c r="G9687" i="28"/>
  <c r="G9688" i="28"/>
  <c r="G9689" i="28"/>
  <c r="G9690" i="28"/>
  <c r="G9691" i="28"/>
  <c r="G9694" i="28"/>
  <c r="G9695" i="28"/>
  <c r="G9696" i="28"/>
  <c r="G9698" i="28"/>
  <c r="G9699" i="28"/>
  <c r="G9700" i="28"/>
  <c r="G9701" i="28"/>
  <c r="G9704" i="28"/>
  <c r="G9705" i="28"/>
  <c r="G9707" i="28"/>
  <c r="G9708" i="28"/>
  <c r="G9712" i="28"/>
  <c r="G9714" i="28"/>
  <c r="G9715" i="28"/>
  <c r="G9716" i="28"/>
  <c r="G9719" i="28"/>
  <c r="G9720" i="28"/>
  <c r="G9721" i="28"/>
  <c r="G9725" i="28"/>
  <c r="G9726" i="28"/>
  <c r="G9727" i="28"/>
  <c r="G9733" i="28"/>
  <c r="G9735" i="28"/>
  <c r="G9737" i="28"/>
  <c r="G9738" i="28"/>
  <c r="G9739" i="28"/>
  <c r="G9740" i="28"/>
  <c r="G9741" i="28"/>
  <c r="G9742" i="28"/>
  <c r="G9744" i="28"/>
  <c r="G9745" i="28"/>
  <c r="G9746" i="28"/>
  <c r="G9747" i="28"/>
  <c r="G9748" i="28"/>
  <c r="G9749" i="28"/>
  <c r="G9750" i="28"/>
  <c r="G9755" i="28"/>
  <c r="G9757" i="28"/>
  <c r="G9758" i="28"/>
  <c r="G9759" i="28"/>
  <c r="G9760" i="28"/>
  <c r="G9761" i="28"/>
  <c r="G9762" i="28"/>
  <c r="G9763" i="28"/>
  <c r="G9764" i="28"/>
  <c r="G9766" i="28"/>
  <c r="G9767" i="28"/>
  <c r="G9768" i="28"/>
  <c r="G9769" i="28"/>
  <c r="G9771" i="28"/>
  <c r="G9772" i="28"/>
  <c r="G9773" i="28"/>
  <c r="G9775" i="28"/>
  <c r="G9776" i="28"/>
  <c r="G9779" i="28"/>
  <c r="G9780" i="28"/>
  <c r="G9781" i="28"/>
  <c r="G9782" i="28"/>
  <c r="G9783" i="28"/>
  <c r="G9784" i="28"/>
  <c r="G9785" i="28"/>
  <c r="G9786" i="28"/>
  <c r="G9787" i="28"/>
  <c r="G9788" i="28"/>
  <c r="G9790" i="28"/>
  <c r="G9791" i="28"/>
  <c r="G9792" i="28"/>
  <c r="G9793" i="28"/>
  <c r="G9796" i="28"/>
  <c r="G9797" i="28"/>
  <c r="G9800" i="28"/>
  <c r="G9803" i="28"/>
  <c r="G9806" i="28"/>
  <c r="G9807" i="28"/>
  <c r="G9812" i="28"/>
  <c r="G9813" i="28"/>
  <c r="G9817" i="28"/>
  <c r="G9819" i="28"/>
  <c r="G9824" i="28"/>
  <c r="G9825" i="28"/>
  <c r="G9828" i="28"/>
  <c r="G9829" i="28"/>
  <c r="G9831" i="28"/>
  <c r="G9832" i="28"/>
  <c r="G9833" i="28"/>
  <c r="G9834" i="28"/>
  <c r="G9836" i="28"/>
  <c r="G9839" i="28"/>
  <c r="G9840" i="28"/>
  <c r="G9843" i="28"/>
  <c r="G9845" i="28"/>
  <c r="G9846" i="28"/>
  <c r="G9847" i="28"/>
  <c r="G9848" i="28"/>
  <c r="G9849" i="28"/>
  <c r="G9851" i="28"/>
  <c r="G9852" i="28"/>
  <c r="G9853" i="28"/>
  <c r="G9855" i="28"/>
  <c r="G9856" i="28"/>
  <c r="G9858" i="28"/>
  <c r="G9859" i="28"/>
  <c r="G9862" i="28"/>
  <c r="G9863" i="28"/>
  <c r="G9865" i="28"/>
  <c r="G9867" i="28"/>
  <c r="G9869" i="28"/>
  <c r="G9871" i="28"/>
  <c r="G9872" i="28"/>
  <c r="G9875" i="28"/>
  <c r="G9881" i="28"/>
  <c r="G9884" i="28"/>
  <c r="G9885" i="28"/>
  <c r="G9887" i="28"/>
  <c r="G9889" i="28"/>
  <c r="G9890" i="28"/>
  <c r="G9892" i="28"/>
  <c r="G9893" i="28"/>
  <c r="G9895" i="28"/>
  <c r="G9896" i="28"/>
  <c r="G9898" i="28"/>
  <c r="G9899" i="28"/>
  <c r="G9900" i="28"/>
  <c r="G9901" i="28"/>
  <c r="G9902" i="28"/>
  <c r="G9903" i="28"/>
  <c r="G9904" i="28"/>
  <c r="G9908" i="28"/>
  <c r="G9909" i="28"/>
  <c r="G9912" i="28"/>
  <c r="G9916" i="28"/>
  <c r="G9917" i="28"/>
  <c r="G9918" i="28"/>
  <c r="G9919" i="28"/>
  <c r="G9920" i="28"/>
  <c r="G9922" i="28"/>
  <c r="G9923" i="28"/>
  <c r="G9924" i="28"/>
  <c r="G9927" i="28"/>
  <c r="G9929" i="28"/>
  <c r="G9931" i="28"/>
  <c r="G9932" i="28"/>
  <c r="G9933" i="28"/>
  <c r="G9936" i="28"/>
  <c r="G9937" i="28"/>
  <c r="G9939" i="28"/>
  <c r="G9940" i="28"/>
  <c r="G9941" i="28"/>
  <c r="G9943" i="28"/>
  <c r="G9944" i="28"/>
  <c r="G9945" i="28"/>
  <c r="G9946" i="28"/>
  <c r="G9947" i="28"/>
  <c r="G9948" i="28"/>
  <c r="G9949" i="28"/>
  <c r="G9952" i="28"/>
  <c r="G9953" i="28"/>
  <c r="G9957" i="28"/>
  <c r="G9958" i="28"/>
  <c r="G9959" i="28"/>
  <c r="G9960" i="28"/>
  <c r="G9961" i="28"/>
  <c r="G9963" i="28"/>
  <c r="G9964" i="28"/>
  <c r="G9965" i="28"/>
  <c r="G9967" i="28"/>
  <c r="G9969" i="28"/>
  <c r="G9970" i="28"/>
  <c r="G9971" i="28"/>
  <c r="G9973" i="28"/>
  <c r="G9974" i="28"/>
  <c r="G9975" i="28"/>
  <c r="G9976" i="28"/>
  <c r="G9977" i="28"/>
  <c r="G9978" i="28"/>
  <c r="G9979" i="28"/>
  <c r="G9980" i="28"/>
  <c r="G9981" i="28"/>
  <c r="G9982" i="28"/>
  <c r="G9983" i="28"/>
  <c r="G9985" i="28"/>
  <c r="G9988" i="28"/>
  <c r="G9991" i="28"/>
  <c r="G9992" i="28"/>
  <c r="G9993" i="28"/>
  <c r="G9995" i="28"/>
  <c r="G9998" i="28"/>
  <c r="G9999" i="28"/>
  <c r="G10000" i="28"/>
  <c r="G10001" i="28"/>
  <c r="G10003" i="28"/>
  <c r="G10004" i="28"/>
  <c r="G10005" i="28"/>
  <c r="G10006" i="28"/>
  <c r="G10007" i="28"/>
  <c r="G10008" i="28"/>
  <c r="G10009" i="28"/>
  <c r="G10011" i="28"/>
  <c r="G10012" i="28"/>
  <c r="G10013" i="28"/>
  <c r="G10015" i="28"/>
  <c r="G10016" i="28"/>
  <c r="G614" i="28"/>
  <c r="G627" i="28"/>
  <c r="G9380" i="28"/>
  <c r="G1267" i="28"/>
  <c r="G9577" i="28"/>
  <c r="G9607" i="28"/>
  <c r="G9634" i="28"/>
  <c r="G9816" i="28"/>
  <c r="G9894" i="28"/>
  <c r="G9930" i="28"/>
  <c r="G9935" i="28"/>
  <c r="G9942" i="28"/>
  <c r="G647" i="28"/>
  <c r="G1752" i="28"/>
  <c r="G1769" i="28"/>
  <c r="G1775" i="28"/>
  <c r="G1776" i="28"/>
  <c r="G1782" i="28"/>
  <c r="G1791" i="28"/>
  <c r="G1802" i="28"/>
  <c r="G1820" i="28"/>
  <c r="G1823" i="28"/>
  <c r="G1834" i="28"/>
  <c r="G1835" i="28"/>
  <c r="G1894" i="28"/>
  <c r="G1895" i="28"/>
  <c r="G1896" i="28"/>
  <c r="G3724" i="28"/>
  <c r="G3742" i="28"/>
  <c r="G3747" i="28"/>
  <c r="G3748" i="28"/>
  <c r="G3749" i="28"/>
  <c r="G9555" i="28"/>
  <c r="G2521" i="28"/>
  <c r="G3720" i="28"/>
  <c r="G3739" i="28"/>
  <c r="G3743" i="28"/>
  <c r="G9672" i="28"/>
  <c r="G3137" i="28"/>
  <c r="G3144" i="28"/>
  <c r="G3352" i="28"/>
  <c r="G3354" i="28"/>
  <c r="G3356" i="28"/>
  <c r="G3371" i="28"/>
  <c r="G3372" i="28"/>
  <c r="G3375" i="28"/>
  <c r="G3377" i="28"/>
  <c r="G3379" i="28"/>
  <c r="G3380" i="28"/>
  <c r="G3381" i="28"/>
  <c r="G3384" i="28"/>
  <c r="G3385" i="28"/>
  <c r="G3387" i="28"/>
  <c r="G3388" i="28"/>
  <c r="G3389" i="28"/>
  <c r="G3392" i="28"/>
  <c r="G3397" i="28"/>
  <c r="G3400" i="28"/>
  <c r="G3401" i="28"/>
  <c r="G3402" i="28"/>
  <c r="G3408" i="28"/>
  <c r="G3413" i="28"/>
  <c r="G3415" i="28"/>
  <c r="G3417" i="28"/>
  <c r="G3418" i="28"/>
  <c r="G3419" i="28"/>
  <c r="G3421" i="28"/>
  <c r="G3424" i="28"/>
  <c r="G3426" i="28"/>
  <c r="G3429" i="28"/>
  <c r="G3431" i="28"/>
  <c r="G3436" i="28"/>
  <c r="G3437" i="28"/>
  <c r="G3439" i="28"/>
  <c r="G3444" i="28"/>
  <c r="G3446" i="28"/>
  <c r="G3449" i="28"/>
  <c r="G3451" i="28"/>
  <c r="G3452" i="28"/>
  <c r="G3454" i="28"/>
  <c r="G3456" i="28"/>
  <c r="G3459" i="28"/>
  <c r="G3460" i="28"/>
  <c r="G3465" i="28"/>
  <c r="G3466" i="28"/>
  <c r="G3469" i="28"/>
  <c r="G3470" i="28"/>
  <c r="G3471" i="28"/>
  <c r="G3472" i="28"/>
  <c r="G3474" i="28"/>
  <c r="G3476" i="28"/>
  <c r="G3480" i="28"/>
  <c r="G3481" i="28"/>
  <c r="G3483" i="28"/>
  <c r="G3486" i="28"/>
  <c r="G3488" i="28"/>
  <c r="G3490" i="28"/>
  <c r="G3492" i="28"/>
  <c r="G3495" i="28"/>
  <c r="G3500" i="28"/>
  <c r="G3503" i="28"/>
  <c r="G3504" i="28"/>
  <c r="G3507" i="28"/>
  <c r="G3508" i="28"/>
  <c r="G3509" i="28"/>
  <c r="G3512" i="28"/>
  <c r="G3515" i="28"/>
  <c r="G3516" i="28"/>
  <c r="G3517" i="28"/>
  <c r="G3518" i="28"/>
  <c r="G3520" i="28"/>
  <c r="G3523" i="28"/>
  <c r="G3524" i="28"/>
  <c r="G3525" i="28"/>
  <c r="G3527" i="28"/>
  <c r="G3529" i="28"/>
  <c r="G3532" i="28"/>
  <c r="G3535" i="28"/>
  <c r="G3536" i="28"/>
  <c r="G3539" i="28"/>
  <c r="G3541" i="28"/>
  <c r="G3543" i="28"/>
  <c r="G3544" i="28"/>
  <c r="G3546" i="28"/>
  <c r="G3548" i="28"/>
  <c r="G3550" i="28"/>
  <c r="G3551" i="28"/>
  <c r="G3554" i="28"/>
  <c r="G3556" i="28"/>
  <c r="G3558" i="28"/>
  <c r="G3560" i="28"/>
  <c r="G3563" i="28"/>
  <c r="G3567" i="28"/>
  <c r="G3568" i="28"/>
  <c r="G3572" i="28"/>
  <c r="G3573" i="28"/>
  <c r="G3575" i="28"/>
  <c r="G3577" i="28"/>
  <c r="G3578" i="28"/>
  <c r="G3580" i="28"/>
  <c r="G3584" i="28"/>
  <c r="G3586" i="28"/>
  <c r="G3588" i="28"/>
  <c r="G3590" i="28"/>
  <c r="G3591" i="28"/>
  <c r="G3594" i="28"/>
  <c r="G3595" i="28"/>
  <c r="G3596" i="28"/>
  <c r="G3599" i="28"/>
  <c r="G3602" i="28"/>
  <c r="G3605" i="28"/>
  <c r="G3608" i="28"/>
  <c r="G3610" i="28"/>
  <c r="G3611" i="28"/>
  <c r="G3612" i="28"/>
  <c r="G3613" i="28"/>
  <c r="G3615" i="28"/>
  <c r="G3616" i="28"/>
  <c r="G3619" i="28"/>
  <c r="G3621" i="28"/>
  <c r="G3625" i="28"/>
  <c r="G3627" i="28"/>
  <c r="G3628" i="28"/>
  <c r="G3632" i="28"/>
  <c r="G3635" i="28"/>
  <c r="G3636" i="28"/>
  <c r="G3639" i="28"/>
  <c r="G3640" i="28"/>
  <c r="G3644" i="28"/>
  <c r="G3645" i="28"/>
  <c r="G3646" i="28"/>
  <c r="G3649" i="28"/>
  <c r="G3650" i="28"/>
  <c r="G3652" i="28"/>
  <c r="G3654" i="28"/>
  <c r="G3657" i="28"/>
  <c r="G3658" i="28"/>
  <c r="G3659" i="28"/>
  <c r="G3661" i="28"/>
  <c r="G3662" i="28"/>
  <c r="G3664" i="28"/>
  <c r="G3666" i="28"/>
  <c r="G3668" i="28"/>
  <c r="G3671" i="28"/>
  <c r="G3673" i="28"/>
  <c r="G3674" i="28"/>
  <c r="G3677" i="28"/>
  <c r="G3679" i="28"/>
  <c r="G3681" i="28"/>
  <c r="G3682" i="28"/>
  <c r="G3684" i="28"/>
  <c r="G3686" i="28"/>
  <c r="G3688" i="28"/>
  <c r="G3690" i="28"/>
  <c r="G3692" i="28"/>
  <c r="G3694" i="28"/>
  <c r="G3696" i="28"/>
  <c r="G3698" i="28"/>
  <c r="G3700" i="28"/>
  <c r="G3703" i="28"/>
  <c r="G3704" i="28"/>
  <c r="G3705" i="28"/>
  <c r="G3706" i="28"/>
  <c r="G3707" i="28"/>
  <c r="G3708" i="28"/>
  <c r="G3709" i="28"/>
  <c r="G3710" i="28"/>
  <c r="G3711" i="28"/>
  <c r="G3744" i="28"/>
  <c r="G3764" i="28"/>
  <c r="G3765" i="28"/>
  <c r="G3766" i="28"/>
  <c r="G3767" i="28"/>
  <c r="G9365" i="28"/>
  <c r="G9527" i="28"/>
  <c r="G9673" i="28"/>
  <c r="G9718" i="28"/>
  <c r="G9754" i="28"/>
  <c r="G9778" i="28"/>
  <c r="G9810" i="28"/>
  <c r="G9818" i="28"/>
  <c r="G9854" i="28"/>
  <c r="G9861" i="28"/>
  <c r="G9870" i="28"/>
  <c r="G9888" i="28"/>
  <c r="G4390" i="28"/>
  <c r="G9360" i="28"/>
  <c r="G5683" i="28"/>
  <c r="G5684" i="28"/>
  <c r="G5687" i="28"/>
  <c r="G5701" i="28"/>
  <c r="G5704" i="28"/>
  <c r="G5706" i="28"/>
  <c r="G5707" i="28"/>
  <c r="G5709" i="28"/>
  <c r="G5711" i="28"/>
  <c r="G5712" i="28"/>
  <c r="G5715" i="28"/>
  <c r="G5717" i="28"/>
  <c r="G5722" i="28"/>
  <c r="G5724" i="28"/>
  <c r="G5726" i="28"/>
  <c r="G5734" i="28"/>
  <c r="G5736" i="28"/>
  <c r="G5739" i="28"/>
  <c r="G5740" i="28"/>
  <c r="G5742" i="28"/>
  <c r="G5746" i="28"/>
  <c r="G5749" i="28"/>
  <c r="G5751" i="28"/>
  <c r="G5754" i="28"/>
  <c r="G5756" i="28"/>
  <c r="G5759" i="28"/>
  <c r="G5760" i="28"/>
  <c r="G5762" i="28"/>
  <c r="G5763" i="28"/>
  <c r="G5766" i="28"/>
  <c r="G5767" i="28"/>
  <c r="G5768" i="28"/>
  <c r="G5769" i="28"/>
  <c r="G5770" i="28"/>
  <c r="G5771" i="28"/>
  <c r="G5772" i="28"/>
  <c r="G5773" i="28"/>
  <c r="G5775" i="28"/>
  <c r="G5776" i="28"/>
  <c r="G5778" i="28"/>
  <c r="G5779" i="28"/>
  <c r="G5780" i="28"/>
  <c r="G5781" i="28"/>
  <c r="G5782" i="28"/>
  <c r="G5783" i="28"/>
  <c r="G5784" i="28"/>
  <c r="G5786" i="28"/>
  <c r="G5787" i="28"/>
  <c r="G5788" i="28"/>
  <c r="G5789" i="28"/>
  <c r="G5790" i="28"/>
  <c r="G5791" i="28"/>
  <c r="G5792" i="28"/>
  <c r="G5793" i="28"/>
  <c r="G5795" i="28"/>
  <c r="G5796" i="28"/>
  <c r="G5797" i="28"/>
  <c r="G5798" i="28"/>
  <c r="G5799" i="28"/>
  <c r="G5800" i="28"/>
  <c r="G5802" i="28"/>
  <c r="G5803" i="28"/>
  <c r="G5804" i="28"/>
  <c r="G5805" i="28"/>
  <c r="G5806" i="28"/>
  <c r="G5807" i="28"/>
  <c r="G5811" i="28"/>
  <c r="G5812" i="28"/>
  <c r="G5813" i="28"/>
  <c r="G5814" i="28"/>
  <c r="G5817" i="28"/>
  <c r="G5818" i="28"/>
  <c r="G5820" i="28"/>
  <c r="G5821" i="28"/>
  <c r="G5822" i="28"/>
  <c r="G5825" i="28"/>
  <c r="G5826" i="28"/>
  <c r="G5827" i="28"/>
  <c r="G5829" i="28"/>
  <c r="G5834" i="28"/>
  <c r="G5839" i="28"/>
  <c r="G5842" i="28"/>
  <c r="G5843" i="28"/>
  <c r="G5848" i="28"/>
  <c r="G5849" i="28"/>
  <c r="G5850" i="28"/>
  <c r="G5852" i="28"/>
  <c r="G5853" i="28"/>
  <c r="G5855" i="28"/>
  <c r="G5856" i="28"/>
  <c r="G5858" i="28"/>
  <c r="G5859" i="28"/>
  <c r="G5860" i="28"/>
  <c r="G5861" i="28"/>
  <c r="G5862" i="28"/>
  <c r="G5863" i="28"/>
  <c r="G5874" i="28"/>
  <c r="G5876" i="28"/>
  <c r="G5878" i="28"/>
  <c r="G5879" i="28"/>
  <c r="G5880" i="28"/>
  <c r="G5882" i="28"/>
  <c r="G5885" i="28"/>
  <c r="G5886" i="28"/>
  <c r="G5887" i="28"/>
  <c r="G5888" i="28"/>
  <c r="G5891" i="28"/>
  <c r="G5892" i="28"/>
  <c r="G5893" i="28"/>
  <c r="G5896" i="28"/>
  <c r="G5898" i="28"/>
  <c r="G5900" i="28"/>
  <c r="G5902" i="28"/>
  <c r="G5903" i="28"/>
  <c r="G5906" i="28"/>
  <c r="G5908" i="28"/>
  <c r="G5909" i="28"/>
  <c r="G5913" i="28"/>
  <c r="G5914" i="28"/>
  <c r="G5919" i="28"/>
  <c r="G5920" i="28"/>
  <c r="G5922" i="28"/>
  <c r="G5924" i="28"/>
  <c r="G5927" i="28"/>
  <c r="G5928" i="28"/>
  <c r="G5929" i="28"/>
  <c r="G5930" i="28"/>
  <c r="G5931" i="28"/>
  <c r="G5932" i="28"/>
  <c r="G5933" i="28"/>
  <c r="G5934" i="28"/>
  <c r="G5937" i="28"/>
  <c r="G5938" i="28"/>
  <c r="G5940" i="28"/>
  <c r="G5941" i="28"/>
  <c r="G5943" i="28"/>
  <c r="G5945" i="28"/>
  <c r="G5948" i="28"/>
  <c r="G5949" i="28"/>
  <c r="G5952" i="28"/>
  <c r="G5954" i="28"/>
  <c r="G5958" i="28"/>
  <c r="G5959" i="28"/>
  <c r="G5961" i="28"/>
  <c r="G5962" i="28"/>
  <c r="G5964" i="28"/>
  <c r="G5966" i="28"/>
  <c r="G5970" i="28"/>
  <c r="G5971" i="28"/>
  <c r="G5972" i="28"/>
  <c r="G5974" i="28"/>
  <c r="G5977" i="28"/>
  <c r="G5979" i="28"/>
  <c r="G5982" i="28"/>
  <c r="G5984" i="28"/>
  <c r="G5987" i="28"/>
  <c r="G5989" i="28"/>
  <c r="G5990" i="28"/>
  <c r="G5991" i="28"/>
  <c r="G5993" i="28"/>
  <c r="G5997" i="28"/>
  <c r="G5998" i="28"/>
  <c r="G5999" i="28"/>
  <c r="G6000" i="28"/>
  <c r="G6001" i="28"/>
  <c r="G6003" i="28"/>
  <c r="G6004" i="28"/>
  <c r="G6005" i="28"/>
  <c r="G6008" i="28"/>
  <c r="G6009" i="28"/>
  <c r="G6010" i="28"/>
  <c r="G6011" i="28"/>
  <c r="G6013" i="28"/>
  <c r="G6015" i="28"/>
  <c r="G6016" i="28"/>
  <c r="G6017" i="28"/>
  <c r="G6019" i="28"/>
  <c r="G6021" i="28"/>
  <c r="G6023" i="28"/>
  <c r="G6024" i="28"/>
  <c r="G6025" i="28"/>
  <c r="G6026" i="28"/>
  <c r="G6030" i="28"/>
  <c r="G6035" i="28"/>
  <c r="G6036" i="28"/>
  <c r="G6037" i="28"/>
  <c r="G6038" i="28"/>
  <c r="G6040" i="28"/>
  <c r="G6041" i="28"/>
  <c r="G6043" i="28"/>
  <c r="G6046" i="28"/>
  <c r="G6048" i="28"/>
  <c r="G6052" i="28"/>
  <c r="G6053" i="28"/>
  <c r="G6054" i="28"/>
  <c r="G6055" i="28"/>
  <c r="G6060" i="28"/>
  <c r="G6061" i="28"/>
  <c r="G6065" i="28"/>
  <c r="G6070" i="28"/>
  <c r="G6071" i="28"/>
  <c r="G6074" i="28"/>
  <c r="G6076" i="28"/>
  <c r="G6079" i="28"/>
  <c r="G6082" i="28"/>
  <c r="G6083" i="28"/>
  <c r="G6086" i="28"/>
  <c r="G6087" i="28"/>
  <c r="G6089" i="28"/>
  <c r="G6090" i="28"/>
  <c r="G6091" i="28"/>
  <c r="G6094" i="28"/>
  <c r="G6095" i="28"/>
  <c r="G6097" i="28"/>
  <c r="G6098" i="28"/>
  <c r="G6099" i="28"/>
  <c r="G6105" i="28"/>
  <c r="G6106" i="28"/>
  <c r="G6107" i="28"/>
  <c r="G6111" i="28"/>
  <c r="G6114" i="28"/>
  <c r="G6115" i="28"/>
  <c r="G6116" i="28"/>
  <c r="G6117" i="28"/>
  <c r="G6118" i="28"/>
  <c r="G6125" i="28"/>
  <c r="G6126" i="28"/>
  <c r="G6129" i="28"/>
  <c r="G6130" i="28"/>
  <c r="G6133" i="28"/>
  <c r="G6134" i="28"/>
  <c r="G6137" i="28"/>
  <c r="G6138" i="28"/>
  <c r="G6142" i="28"/>
  <c r="G6145" i="28"/>
  <c r="G6146" i="28"/>
  <c r="G6147" i="28"/>
  <c r="G6148" i="28"/>
  <c r="G6149" i="28"/>
  <c r="G6151" i="28"/>
  <c r="G6152" i="28"/>
  <c r="G6155" i="28"/>
  <c r="G6159" i="28"/>
  <c r="G6160" i="28"/>
  <c r="G6161" i="28"/>
  <c r="G6162" i="28"/>
  <c r="G6166" i="28"/>
  <c r="G6167" i="28"/>
  <c r="G6170" i="28"/>
  <c r="G6171" i="28"/>
  <c r="G6172" i="28"/>
  <c r="G6173" i="28"/>
  <c r="G6174" i="28"/>
  <c r="G6175" i="28"/>
  <c r="G6180" i="28"/>
  <c r="G6181" i="28"/>
  <c r="G6182" i="28"/>
  <c r="G6184" i="28"/>
  <c r="G6187" i="28"/>
  <c r="G6190" i="28"/>
  <c r="G6196" i="28"/>
  <c r="G6198" i="28"/>
  <c r="G6201" i="28"/>
  <c r="G6202" i="28"/>
  <c r="G6203" i="28"/>
  <c r="G6204" i="28"/>
  <c r="G6205" i="28"/>
  <c r="G6206" i="28"/>
  <c r="G6207" i="28"/>
  <c r="G6213" i="28"/>
  <c r="G6214" i="28"/>
  <c r="G6217" i="28"/>
  <c r="G6218" i="28"/>
  <c r="G6220" i="28"/>
  <c r="G6222" i="28"/>
  <c r="G6223" i="28"/>
  <c r="G6224" i="28"/>
  <c r="G6226" i="28"/>
  <c r="G6228" i="28"/>
  <c r="G6229" i="28"/>
  <c r="G6231" i="28"/>
  <c r="G6232" i="28"/>
  <c r="G6237" i="28"/>
  <c r="G6238" i="28"/>
  <c r="G6239" i="28"/>
  <c r="G6240" i="28"/>
  <c r="G6242" i="28"/>
  <c r="G6248" i="28"/>
  <c r="G6250" i="28"/>
  <c r="G6251" i="28"/>
  <c r="G7466" i="28"/>
  <c r="G7469" i="28"/>
  <c r="G7487" i="28"/>
  <c r="G7498" i="28"/>
  <c r="G8134" i="28"/>
  <c r="G8763" i="28"/>
  <c r="G9382" i="28"/>
  <c r="G9390" i="28"/>
  <c r="G9401" i="28"/>
  <c r="G9412" i="28"/>
  <c r="G9438" i="28"/>
  <c r="G9447" i="28"/>
  <c r="G9466" i="28"/>
  <c r="G9480" i="28"/>
  <c r="G9494" i="28"/>
  <c r="G9510" i="28"/>
  <c r="G9547" i="28"/>
  <c r="G9584" i="28"/>
  <c r="G9587" i="28"/>
  <c r="G9621" i="28"/>
  <c r="G9625" i="28"/>
  <c r="G9638" i="28"/>
  <c r="G9653" i="28"/>
  <c r="G9671" i="28"/>
  <c r="G9724" i="28"/>
  <c r="G9789" i="28"/>
  <c r="G9801" i="28"/>
  <c r="G9823" i="28"/>
  <c r="G9844" i="28"/>
  <c r="G9876" i="28"/>
  <c r="G9913" i="28"/>
  <c r="G9925" i="28"/>
  <c r="G9984" i="28"/>
  <c r="G9996" i="28"/>
  <c r="G10014" i="28"/>
  <c r="G6252" i="28"/>
  <c r="G6255" i="28"/>
  <c r="G6261" i="28"/>
  <c r="G6262" i="28"/>
  <c r="G6263" i="28"/>
  <c r="G6264" i="28"/>
  <c r="G9417" i="28"/>
  <c r="G9540" i="28"/>
  <c r="G9591" i="28"/>
  <c r="G9611" i="28"/>
  <c r="G9613" i="28"/>
  <c r="G9678" i="28"/>
  <c r="G9722" i="28"/>
  <c r="G9723" i="28"/>
  <c r="G9794" i="28"/>
  <c r="G9808" i="28"/>
  <c r="G9809" i="28"/>
  <c r="G9874" i="28"/>
  <c r="G9877" i="28"/>
  <c r="G9880" i="28"/>
  <c r="G7481" i="28"/>
  <c r="G9413" i="28"/>
  <c r="G9432" i="28"/>
  <c r="G9454" i="28"/>
  <c r="G9474" i="28"/>
  <c r="G9504" i="28"/>
  <c r="G9798" i="28"/>
  <c r="G9826" i="28"/>
  <c r="G9838" i="28"/>
  <c r="G9955" i="28"/>
  <c r="G9956" i="28"/>
  <c r="G9972" i="28"/>
  <c r="G9986" i="28"/>
  <c r="G9994" i="28"/>
  <c r="G7525" i="28"/>
  <c r="G8016" i="28"/>
  <c r="G8031" i="28"/>
  <c r="G8032" i="28"/>
  <c r="G8037" i="28"/>
  <c r="G8039" i="28"/>
  <c r="G8040" i="28"/>
  <c r="G8041" i="28"/>
  <c r="G8043" i="28"/>
  <c r="G8048" i="28"/>
  <c r="G8056" i="28"/>
  <c r="G8058" i="28"/>
  <c r="G8066" i="28"/>
  <c r="G8071" i="28"/>
  <c r="G8072" i="28"/>
  <c r="G8077" i="28"/>
  <c r="G8078" i="28"/>
  <c r="G8080" i="28"/>
  <c r="G8082" i="28"/>
  <c r="G8083" i="28"/>
  <c r="G8086" i="28"/>
  <c r="G8088" i="28"/>
  <c r="G8095" i="28"/>
  <c r="G8103" i="28"/>
  <c r="G8108" i="28"/>
  <c r="G8112" i="28"/>
  <c r="G8113" i="28"/>
  <c r="G8114" i="28"/>
  <c r="G8115" i="28"/>
  <c r="G8116" i="28"/>
  <c r="G8118" i="28"/>
  <c r="G8122" i="28"/>
  <c r="G8125" i="28"/>
  <c r="G8126" i="28"/>
  <c r="G8127" i="28"/>
  <c r="G8128" i="28"/>
  <c r="G8130" i="28"/>
  <c r="G8132" i="28"/>
  <c r="G9334" i="28"/>
  <c r="G9470" i="28"/>
  <c r="G9488" i="28"/>
  <c r="G9495" i="28"/>
  <c r="G9506" i="28"/>
  <c r="G9534" i="28"/>
  <c r="G9544" i="28"/>
  <c r="G9561" i="28"/>
  <c r="G9649" i="28"/>
  <c r="G9692" i="28"/>
  <c r="G9732" i="28"/>
  <c r="G9736" i="28"/>
  <c r="G9752" i="28"/>
  <c r="G9804" i="28"/>
  <c r="G9835" i="28"/>
  <c r="G9842" i="28"/>
  <c r="G9864" i="28"/>
  <c r="G9938" i="28"/>
  <c r="G9968" i="28"/>
  <c r="G10002" i="28"/>
  <c r="G9284" i="28"/>
  <c r="G9290" i="28"/>
  <c r="G9292" i="28"/>
  <c r="G9293" i="28"/>
  <c r="G9294" i="28"/>
  <c r="G9310" i="28"/>
  <c r="G9316" i="28"/>
  <c r="G9317" i="28"/>
  <c r="G9325" i="28"/>
  <c r="G9326" i="28"/>
  <c r="G9408" i="28"/>
  <c r="G9502" i="28"/>
  <c r="G9508" i="28"/>
  <c r="G9568" i="28"/>
  <c r="G9658" i="28"/>
  <c r="G9703" i="28"/>
  <c r="G9706" i="28"/>
  <c r="G9710" i="28"/>
  <c r="G9765" i="28"/>
  <c r="G9774" i="28"/>
  <c r="G9805" i="28"/>
  <c r="G9822" i="28"/>
  <c r="G9827" i="28"/>
  <c r="G9850" i="28"/>
  <c r="G9966" i="28"/>
  <c r="G631" i="28"/>
  <c r="G1255" i="28"/>
  <c r="G1256" i="28"/>
  <c r="G1260" i="28"/>
  <c r="G1261" i="28"/>
  <c r="G1263" i="28"/>
  <c r="G1264" i="28"/>
  <c r="G1266" i="28"/>
  <c r="G6249" i="28"/>
  <c r="G3738" i="28"/>
  <c r="G3754" i="28"/>
  <c r="G3128" i="28"/>
  <c r="G3131" i="28"/>
  <c r="G3142" i="28"/>
  <c r="G3757" i="28"/>
  <c r="G3759" i="28"/>
  <c r="G3760" i="28"/>
  <c r="G3763" i="28"/>
  <c r="G3736" i="28"/>
  <c r="G3768" i="28"/>
  <c r="G6268" i="28"/>
  <c r="G7358" i="28"/>
  <c r="G7364" i="28"/>
  <c r="G7368" i="28"/>
  <c r="G7370" i="28"/>
  <c r="G7371" i="28"/>
  <c r="G7373" i="28"/>
  <c r="G7374" i="28"/>
  <c r="G7376" i="28"/>
  <c r="G7377" i="28"/>
  <c r="G7378" i="28"/>
  <c r="G7379" i="28"/>
  <c r="G7382" i="28"/>
  <c r="G7383" i="28"/>
  <c r="G7384" i="28"/>
  <c r="G7385" i="28"/>
  <c r="G7386" i="28"/>
  <c r="G7387" i="28"/>
  <c r="G7389" i="28"/>
  <c r="G7390" i="28"/>
  <c r="G7392" i="28"/>
  <c r="G7394" i="28"/>
  <c r="G7395" i="28"/>
  <c r="G7396" i="28"/>
  <c r="G7399" i="28"/>
  <c r="G7400" i="28"/>
  <c r="G7402" i="28"/>
  <c r="G7404" i="28"/>
  <c r="G7405" i="28"/>
  <c r="G7409" i="28"/>
  <c r="G7410" i="28"/>
  <c r="G7411" i="28"/>
  <c r="G7412" i="28"/>
  <c r="G7413" i="28"/>
  <c r="G7414" i="28"/>
  <c r="G7415" i="28"/>
  <c r="G7416" i="28"/>
  <c r="G7418" i="28"/>
  <c r="G7419" i="28"/>
  <c r="G7422" i="28"/>
  <c r="G7423" i="28"/>
  <c r="G7424" i="28"/>
  <c r="G7425" i="28"/>
  <c r="G7428" i="28"/>
  <c r="G7429" i="28"/>
  <c r="G7430" i="28"/>
  <c r="G7432" i="28"/>
  <c r="G7433" i="28"/>
  <c r="G7435" i="28"/>
  <c r="G7436" i="28"/>
  <c r="G7443" i="28"/>
  <c r="G7445" i="28"/>
  <c r="G7446" i="28"/>
  <c r="G7447" i="28"/>
  <c r="G7451" i="28"/>
  <c r="G7452" i="28"/>
  <c r="G7453" i="28"/>
  <c r="G7456" i="28"/>
  <c r="G7459" i="28"/>
  <c r="G7460" i="28"/>
  <c r="G7461" i="28"/>
  <c r="G7462" i="28"/>
  <c r="G7465" i="28"/>
  <c r="G7468" i="28"/>
  <c r="G7471" i="28"/>
  <c r="G7472" i="28"/>
  <c r="G7473" i="28"/>
  <c r="G7475" i="28"/>
  <c r="G7476" i="28"/>
  <c r="G7477" i="28"/>
  <c r="G7483" i="28"/>
  <c r="G7485" i="28"/>
  <c r="G7488" i="28"/>
  <c r="G7490" i="28"/>
  <c r="G7492" i="28"/>
  <c r="G7497" i="28"/>
  <c r="G7499" i="28"/>
  <c r="G7502" i="28"/>
  <c r="G7503" i="28"/>
  <c r="G7504" i="28"/>
  <c r="G7505" i="28"/>
  <c r="G7507" i="28"/>
  <c r="G7510" i="28"/>
  <c r="G7512" i="28"/>
  <c r="G7515" i="28"/>
  <c r="G8087" i="28"/>
  <c r="G8094" i="28"/>
  <c r="G8105" i="28"/>
  <c r="G8106" i="28"/>
  <c r="G8107" i="28"/>
  <c r="G8109" i="28"/>
  <c r="G8110" i="28"/>
  <c r="G8135" i="28"/>
  <c r="G8085" i="28"/>
  <c r="G8090" i="28"/>
  <c r="G8100" i="28"/>
  <c r="G8104" i="28"/>
  <c r="G8117" i="28"/>
  <c r="G8737" i="28"/>
  <c r="G8738" i="28"/>
  <c r="G8740" i="28"/>
  <c r="G8745" i="28"/>
  <c r="G8747" i="28"/>
  <c r="G8748" i="28"/>
  <c r="G8749" i="28"/>
  <c r="G8751" i="28"/>
  <c r="G8754" i="28"/>
  <c r="G8755" i="28"/>
  <c r="G8758" i="28"/>
  <c r="G8761" i="28"/>
  <c r="G8767" i="28"/>
  <c r="G8768" i="28"/>
  <c r="G9362" i="28"/>
  <c r="G9375" i="28"/>
  <c r="G9376" i="28"/>
  <c r="G9385" i="28"/>
  <c r="G9353" i="28"/>
  <c r="G9367" i="28"/>
  <c r="G9372" i="28"/>
  <c r="G9379" i="28"/>
  <c r="G9391" i="28"/>
  <c r="G509" i="28"/>
  <c r="G512" i="28"/>
  <c r="G518" i="28"/>
  <c r="G530" i="28"/>
  <c r="G534" i="28"/>
  <c r="G536" i="28"/>
  <c r="G538" i="28"/>
  <c r="G542" i="28"/>
  <c r="G546" i="28"/>
  <c r="G548" i="28"/>
  <c r="G556" i="28"/>
  <c r="G557" i="28"/>
  <c r="G560" i="28"/>
  <c r="G563" i="28"/>
  <c r="G568" i="28"/>
  <c r="G570" i="28"/>
  <c r="G572" i="28"/>
  <c r="G575" i="28"/>
  <c r="G587" i="28"/>
  <c r="G597" i="28"/>
  <c r="G600" i="28"/>
  <c r="G603" i="28"/>
  <c r="G606" i="28"/>
  <c r="G621" i="28"/>
  <c r="G630" i="28"/>
  <c r="G1245" i="28"/>
  <c r="G1248" i="28"/>
  <c r="G1856" i="28"/>
  <c r="G1863" i="28"/>
  <c r="G1870" i="28"/>
  <c r="G1872" i="28"/>
  <c r="G1873" i="28"/>
  <c r="G1874" i="28"/>
  <c r="G1875" i="28"/>
  <c r="G1877" i="28"/>
  <c r="G1878" i="28"/>
  <c r="G1879" i="28"/>
  <c r="G1880" i="28"/>
  <c r="G1882" i="28"/>
  <c r="G1883" i="28"/>
  <c r="G1884" i="28"/>
  <c r="G1885" i="28"/>
  <c r="G1887" i="28"/>
  <c r="G1888" i="28"/>
  <c r="G1890" i="28"/>
  <c r="G1891" i="28"/>
  <c r="G2517" i="28"/>
  <c r="G3753" i="28"/>
  <c r="G7442" i="28"/>
  <c r="G7489" i="28"/>
  <c r="G8756" i="28"/>
  <c r="G3731" i="28"/>
  <c r="G5018" i="28"/>
  <c r="G7482" i="28"/>
  <c r="G7509" i="28"/>
  <c r="G5540" i="28"/>
  <c r="G5542" i="28"/>
  <c r="G5547" i="28"/>
  <c r="G5549" i="28"/>
  <c r="G5551" i="28"/>
  <c r="G5552" i="28"/>
  <c r="G5555" i="28"/>
  <c r="G5558" i="28"/>
  <c r="G5573" i="28"/>
  <c r="G5577" i="28"/>
  <c r="G5581" i="28"/>
  <c r="G5583" i="28"/>
  <c r="G5589" i="28"/>
  <c r="G5596" i="28"/>
  <c r="G5600" i="28"/>
  <c r="G5605" i="28"/>
  <c r="G5607" i="28"/>
  <c r="G5610" i="28"/>
  <c r="G5611" i="28"/>
  <c r="G5612" i="28"/>
  <c r="G5613" i="28"/>
  <c r="G5615" i="28"/>
  <c r="G5618" i="28"/>
  <c r="G5623" i="28"/>
  <c r="G5624" i="28"/>
  <c r="G5626" i="28"/>
  <c r="G5628" i="28"/>
  <c r="G5630" i="28"/>
  <c r="G5635" i="28"/>
  <c r="G7450" i="28"/>
  <c r="G7480" i="28"/>
  <c r="G6792" i="28"/>
  <c r="G6793" i="28"/>
  <c r="G6794" i="28"/>
  <c r="G6797" i="28"/>
  <c r="G6799" i="28"/>
  <c r="G6800" i="28"/>
  <c r="G6804" i="28"/>
  <c r="G6808" i="28"/>
  <c r="G6809" i="28"/>
  <c r="G6810" i="28"/>
  <c r="G6812" i="28"/>
  <c r="G6814" i="28"/>
  <c r="G6815" i="28"/>
  <c r="G6820" i="28"/>
  <c r="G6822" i="28"/>
  <c r="G6823" i="28"/>
  <c r="G6824" i="28"/>
  <c r="G6825" i="28"/>
  <c r="G6826" i="28"/>
  <c r="G6827" i="28"/>
  <c r="G6828" i="28"/>
  <c r="G6831" i="28"/>
  <c r="G6832" i="28"/>
  <c r="G6835" i="28"/>
  <c r="G6836" i="28"/>
  <c r="G6841" i="28"/>
  <c r="G6843" i="28"/>
  <c r="G6844" i="28"/>
  <c r="G6845" i="28"/>
  <c r="G6847" i="28"/>
  <c r="G6848" i="28"/>
  <c r="G6851" i="28"/>
  <c r="G6852" i="28"/>
  <c r="G6854" i="28"/>
  <c r="G6855" i="28"/>
  <c r="G6856" i="28"/>
  <c r="G6858" i="28"/>
  <c r="G6859" i="28"/>
  <c r="G6860" i="28"/>
  <c r="G6861" i="28"/>
  <c r="G6862" i="28"/>
  <c r="G6863" i="28"/>
  <c r="G6864" i="28"/>
  <c r="G6865" i="28"/>
  <c r="G6866" i="28"/>
  <c r="G6880" i="28"/>
  <c r="G6882" i="28"/>
  <c r="G6883" i="28"/>
  <c r="G6884" i="28"/>
  <c r="G6885" i="28"/>
  <c r="G6886" i="28"/>
  <c r="G6887" i="28"/>
  <c r="G6888" i="28"/>
  <c r="G6889" i="28"/>
  <c r="G6890" i="28"/>
  <c r="G6891" i="28"/>
  <c r="G6892" i="28"/>
  <c r="G6893" i="28"/>
  <c r="G7506" i="28"/>
  <c r="G6894" i="28"/>
  <c r="G8765" i="28"/>
  <c r="G7519" i="28"/>
  <c r="G8757" i="28"/>
  <c r="G8770" i="28"/>
  <c r="G9395" i="28"/>
  <c r="G641" i="28"/>
  <c r="G1257" i="28"/>
  <c r="G1259" i="28"/>
  <c r="M30" i="28" l="1"/>
  <c r="M29" i="28"/>
  <c r="C40" i="5"/>
  <c r="C41" i="5"/>
  <c r="C43" i="5"/>
  <c r="C58" i="5"/>
  <c r="C59" i="5"/>
  <c r="C61" i="5"/>
  <c r="C13" i="28"/>
  <c r="H19" i="28"/>
  <c r="I19" i="28"/>
  <c r="M19" i="28"/>
  <c r="H20" i="28"/>
  <c r="I20" i="28"/>
  <c r="M20" i="28"/>
  <c r="H21" i="28"/>
  <c r="I21" i="28"/>
  <c r="M21" i="28"/>
  <c r="H22" i="28"/>
  <c r="I22" i="28"/>
  <c r="M22" i="28"/>
  <c r="H23" i="28"/>
  <c r="I23" i="28"/>
  <c r="M23" i="28"/>
  <c r="H24" i="28"/>
  <c r="I24" i="28"/>
  <c r="M24" i="28"/>
  <c r="H25" i="28"/>
  <c r="I25" i="28"/>
  <c r="M25" i="28"/>
  <c r="H26" i="28"/>
  <c r="I26" i="28"/>
  <c r="M26" i="28"/>
  <c r="H27" i="28"/>
  <c r="I27" i="28"/>
  <c r="M27" i="28"/>
  <c r="H28" i="28"/>
  <c r="I28" i="28"/>
  <c r="M28" i="28"/>
  <c r="H29" i="28"/>
  <c r="I29" i="28"/>
  <c r="H30" i="28"/>
  <c r="I30" i="28"/>
  <c r="H31" i="28"/>
  <c r="I31" i="28"/>
  <c r="H32" i="28"/>
  <c r="I32" i="28"/>
  <c r="H33" i="28"/>
  <c r="I33" i="28"/>
  <c r="H34" i="28"/>
  <c r="I34" i="28"/>
  <c r="H35" i="28"/>
  <c r="I35" i="28"/>
  <c r="M35" i="28" a="1"/>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H205" i="28"/>
  <c r="I205" i="28"/>
  <c r="H206" i="28"/>
  <c r="I206" i="28"/>
  <c r="H207" i="28"/>
  <c r="I207" i="28"/>
  <c r="H208" i="28"/>
  <c r="I208" i="28"/>
  <c r="H209" i="28"/>
  <c r="I209" i="28"/>
  <c r="H210" i="28"/>
  <c r="I210" i="28"/>
  <c r="H211" i="28"/>
  <c r="I211" i="28"/>
  <c r="H212" i="28"/>
  <c r="I212" i="28"/>
  <c r="H213" i="28"/>
  <c r="I213" i="28"/>
  <c r="H214" i="28"/>
  <c r="I214" i="28"/>
  <c r="H215" i="28"/>
  <c r="I215" i="28"/>
  <c r="H216" i="28"/>
  <c r="I216" i="28"/>
  <c r="H217" i="28"/>
  <c r="I217" i="28"/>
  <c r="H218" i="28"/>
  <c r="I218" i="28"/>
  <c r="H219" i="28"/>
  <c r="I219" i="28"/>
  <c r="H220" i="28"/>
  <c r="I220" i="28"/>
  <c r="H221" i="28"/>
  <c r="I221" i="28"/>
  <c r="H222" i="28"/>
  <c r="I222" i="28"/>
  <c r="H223" i="28"/>
  <c r="I223" i="28"/>
  <c r="H224" i="28"/>
  <c r="I224" i="28"/>
  <c r="H225" i="28"/>
  <c r="I225" i="28"/>
  <c r="H226" i="28"/>
  <c r="I226" i="28"/>
  <c r="H227" i="28"/>
  <c r="I227" i="28"/>
  <c r="H228" i="28"/>
  <c r="I228" i="28"/>
  <c r="H229" i="28"/>
  <c r="I229" i="28"/>
  <c r="H230" i="28"/>
  <c r="I230" i="28"/>
  <c r="H231" i="28"/>
  <c r="I231" i="28"/>
  <c r="H232" i="28"/>
  <c r="I232" i="28"/>
  <c r="H233" i="28"/>
  <c r="I233" i="28"/>
  <c r="H234" i="28"/>
  <c r="I234" i="28"/>
  <c r="H235" i="28"/>
  <c r="I235" i="28"/>
  <c r="H236" i="28"/>
  <c r="I236" i="28"/>
  <c r="H237" i="28"/>
  <c r="I237" i="28"/>
  <c r="H238" i="28"/>
  <c r="I238" i="28"/>
  <c r="H239" i="28"/>
  <c r="I239" i="28"/>
  <c r="H240" i="28"/>
  <c r="I240" i="28"/>
  <c r="H241" i="28"/>
  <c r="I241" i="28"/>
  <c r="H242" i="28"/>
  <c r="I242" i="28"/>
  <c r="H243" i="28"/>
  <c r="I243" i="28"/>
  <c r="H244" i="28"/>
  <c r="I244" i="28"/>
  <c r="H245" i="28"/>
  <c r="I245" i="28"/>
  <c r="H246" i="28"/>
  <c r="I246" i="28"/>
  <c r="H247" i="28"/>
  <c r="I247" i="28"/>
  <c r="H248" i="28"/>
  <c r="I248" i="28"/>
  <c r="H249" i="28"/>
  <c r="I249" i="28"/>
  <c r="H250" i="28"/>
  <c r="I250" i="28"/>
  <c r="H251" i="28"/>
  <c r="I251" i="28"/>
  <c r="H252" i="28"/>
  <c r="I252" i="28"/>
  <c r="H253" i="28"/>
  <c r="I253" i="28"/>
  <c r="H254" i="28"/>
  <c r="I254" i="28"/>
  <c r="H255" i="28"/>
  <c r="I255" i="28"/>
  <c r="H256" i="28"/>
  <c r="I256" i="28"/>
  <c r="H257" i="28"/>
  <c r="I257" i="28"/>
  <c r="H258" i="28"/>
  <c r="I258" i="28"/>
  <c r="H259" i="28"/>
  <c r="I259" i="28"/>
  <c r="H260" i="28"/>
  <c r="I260" i="28"/>
  <c r="H261" i="28"/>
  <c r="I261" i="28"/>
  <c r="H262" i="28"/>
  <c r="I262" i="28"/>
  <c r="H263" i="28"/>
  <c r="I263" i="28"/>
  <c r="H264" i="28"/>
  <c r="I264" i="28"/>
  <c r="H265" i="28"/>
  <c r="I265" i="28"/>
  <c r="H266" i="28"/>
  <c r="I266" i="28"/>
  <c r="H267" i="28"/>
  <c r="I267" i="28"/>
  <c r="H268" i="28"/>
  <c r="I268" i="28"/>
  <c r="H269" i="28"/>
  <c r="I269" i="28"/>
  <c r="H270" i="28"/>
  <c r="I270" i="28"/>
  <c r="H271" i="28"/>
  <c r="I271" i="28"/>
  <c r="H272" i="28"/>
  <c r="I272" i="28"/>
  <c r="H273" i="28"/>
  <c r="I273" i="28"/>
  <c r="H274" i="28"/>
  <c r="I274" i="28"/>
  <c r="H275" i="28"/>
  <c r="I275" i="28"/>
  <c r="H276" i="28"/>
  <c r="I276" i="28"/>
  <c r="H277" i="28"/>
  <c r="I277" i="28"/>
  <c r="H278" i="28"/>
  <c r="I278" i="28"/>
  <c r="H279" i="28"/>
  <c r="I279" i="28"/>
  <c r="H280" i="28"/>
  <c r="I280" i="28"/>
  <c r="H281" i="28"/>
  <c r="I281" i="28"/>
  <c r="H282" i="28"/>
  <c r="I282" i="28"/>
  <c r="H283" i="28"/>
  <c r="I283" i="28"/>
  <c r="H284" i="28"/>
  <c r="I284" i="28"/>
  <c r="H285" i="28"/>
  <c r="I285" i="28"/>
  <c r="H286" i="28"/>
  <c r="I286" i="28"/>
  <c r="H287" i="28"/>
  <c r="I287" i="28"/>
  <c r="H288" i="28"/>
  <c r="I288" i="28"/>
  <c r="H289" i="28"/>
  <c r="I289" i="28"/>
  <c r="H290" i="28"/>
  <c r="I290" i="28"/>
  <c r="H291" i="28"/>
  <c r="I291" i="28"/>
  <c r="H292" i="28"/>
  <c r="I292" i="28"/>
  <c r="H293" i="28"/>
  <c r="I293" i="28"/>
  <c r="H294" i="28"/>
  <c r="I294" i="28"/>
  <c r="H295" i="28"/>
  <c r="I295" i="28"/>
  <c r="H296" i="28"/>
  <c r="I296" i="28"/>
  <c r="H297" i="28"/>
  <c r="I297" i="28"/>
  <c r="H298" i="28"/>
  <c r="I298" i="28"/>
  <c r="H299" i="28"/>
  <c r="I299" i="28"/>
  <c r="H300" i="28"/>
  <c r="I300" i="28"/>
  <c r="H301" i="28"/>
  <c r="I301" i="28"/>
  <c r="H302" i="28"/>
  <c r="I302" i="28"/>
  <c r="H303" i="28"/>
  <c r="I303" i="28"/>
  <c r="H304" i="28"/>
  <c r="I304" i="28"/>
  <c r="H305" i="28"/>
  <c r="I305" i="28"/>
  <c r="H306" i="28"/>
  <c r="I306" i="28"/>
  <c r="H307" i="28"/>
  <c r="I307" i="28"/>
  <c r="H308" i="28"/>
  <c r="I308" i="28"/>
  <c r="H309" i="28"/>
  <c r="I309" i="28"/>
  <c r="H310" i="28"/>
  <c r="I310" i="28"/>
  <c r="H311" i="28"/>
  <c r="I311" i="28"/>
  <c r="H312" i="28"/>
  <c r="I312" i="28"/>
  <c r="H313" i="28"/>
  <c r="I313" i="28"/>
  <c r="H314" i="28"/>
  <c r="I314" i="28"/>
  <c r="H315" i="28"/>
  <c r="I315" i="28"/>
  <c r="H316" i="28"/>
  <c r="I316" i="28"/>
  <c r="H317" i="28"/>
  <c r="I317" i="28"/>
  <c r="H318" i="28"/>
  <c r="I318" i="28"/>
  <c r="H319" i="28"/>
  <c r="I319" i="28"/>
  <c r="H320" i="28"/>
  <c r="I320" i="28"/>
  <c r="H321" i="28"/>
  <c r="I321" i="28"/>
  <c r="H322" i="28"/>
  <c r="I322" i="28"/>
  <c r="H323" i="28"/>
  <c r="I323" i="28"/>
  <c r="H324" i="28"/>
  <c r="I324" i="28"/>
  <c r="H325" i="28"/>
  <c r="I325" i="28"/>
  <c r="H326" i="28"/>
  <c r="I326" i="28"/>
  <c r="H327" i="28"/>
  <c r="I327" i="28"/>
  <c r="H328" i="28"/>
  <c r="I328" i="28"/>
  <c r="H329" i="28"/>
  <c r="I329" i="28"/>
  <c r="H330" i="28"/>
  <c r="I330" i="28"/>
  <c r="H331" i="28"/>
  <c r="I331" i="28"/>
  <c r="H332" i="28"/>
  <c r="I332" i="28"/>
  <c r="H333" i="28"/>
  <c r="I333" i="28"/>
  <c r="H334" i="28"/>
  <c r="I334" i="28"/>
  <c r="H335" i="28"/>
  <c r="I335" i="28"/>
  <c r="H336" i="28"/>
  <c r="I336" i="28"/>
  <c r="H337" i="28"/>
  <c r="I337" i="28"/>
  <c r="H338" i="28"/>
  <c r="I338" i="28"/>
  <c r="H339" i="28"/>
  <c r="I339" i="28"/>
  <c r="H340" i="28"/>
  <c r="I340" i="28"/>
  <c r="H341" i="28"/>
  <c r="I341" i="28"/>
  <c r="H342" i="28"/>
  <c r="I342" i="28"/>
  <c r="H343" i="28"/>
  <c r="I343" i="28"/>
  <c r="H344" i="28"/>
  <c r="I344" i="28"/>
  <c r="H345" i="28"/>
  <c r="I345" i="28"/>
  <c r="H346" i="28"/>
  <c r="I346" i="28"/>
  <c r="H347" i="28"/>
  <c r="I347" i="28"/>
  <c r="H348" i="28"/>
  <c r="I348" i="28"/>
  <c r="H349" i="28"/>
  <c r="I349" i="28"/>
  <c r="H350" i="28"/>
  <c r="I350" i="28"/>
  <c r="H351" i="28"/>
  <c r="I351" i="28"/>
  <c r="H352" i="28"/>
  <c r="I352" i="28"/>
  <c r="H353" i="28"/>
  <c r="I353" i="28"/>
  <c r="H354" i="28"/>
  <c r="I354" i="28"/>
  <c r="H355" i="28"/>
  <c r="I355" i="28"/>
  <c r="H356" i="28"/>
  <c r="I356" i="28"/>
  <c r="H357" i="28"/>
  <c r="I357" i="28"/>
  <c r="H358" i="28"/>
  <c r="I358" i="28"/>
  <c r="H359" i="28"/>
  <c r="I359" i="28"/>
  <c r="H360" i="28"/>
  <c r="I360" i="28"/>
  <c r="H361" i="28"/>
  <c r="I361" i="28"/>
  <c r="H362" i="28"/>
  <c r="I362" i="28"/>
  <c r="H363" i="28"/>
  <c r="I363" i="28"/>
  <c r="H364" i="28"/>
  <c r="I364" i="28"/>
  <c r="H365" i="28"/>
  <c r="I365" i="28"/>
  <c r="H366" i="28"/>
  <c r="I366" i="28"/>
  <c r="H367" i="28"/>
  <c r="I367" i="28"/>
  <c r="H368" i="28"/>
  <c r="I368" i="28"/>
  <c r="H369" i="28"/>
  <c r="I369" i="28"/>
  <c r="H370" i="28"/>
  <c r="I370" i="28"/>
  <c r="H371" i="28"/>
  <c r="I371" i="28"/>
  <c r="H372" i="28"/>
  <c r="I372" i="28"/>
  <c r="H373" i="28"/>
  <c r="I373" i="28"/>
  <c r="H374" i="28"/>
  <c r="I374" i="28"/>
  <c r="H375" i="28"/>
  <c r="I375" i="28"/>
  <c r="H376" i="28"/>
  <c r="I376" i="28"/>
  <c r="H377" i="28"/>
  <c r="I377" i="28"/>
  <c r="H378" i="28"/>
  <c r="I378" i="28"/>
  <c r="H379" i="28"/>
  <c r="I379" i="28"/>
  <c r="H380" i="28"/>
  <c r="I380" i="28"/>
  <c r="H381" i="28"/>
  <c r="I381" i="28"/>
  <c r="H382" i="28"/>
  <c r="I382" i="28"/>
  <c r="H383" i="28"/>
  <c r="I383" i="28"/>
  <c r="H384" i="28"/>
  <c r="I384" i="28"/>
  <c r="H385" i="28"/>
  <c r="I385" i="28"/>
  <c r="H386" i="28"/>
  <c r="I386" i="28"/>
  <c r="H387" i="28"/>
  <c r="I387" i="28"/>
  <c r="H388" i="28"/>
  <c r="I388" i="28"/>
  <c r="H389" i="28"/>
  <c r="I389" i="28"/>
  <c r="H390" i="28"/>
  <c r="I390" i="28"/>
  <c r="H391" i="28"/>
  <c r="I391" i="28"/>
  <c r="H392" i="28"/>
  <c r="I392" i="28"/>
  <c r="H393" i="28"/>
  <c r="I393" i="28"/>
  <c r="H394" i="28"/>
  <c r="I394" i="28"/>
  <c r="H395" i="28"/>
  <c r="I395" i="28"/>
  <c r="H396" i="28"/>
  <c r="I396" i="28"/>
  <c r="H397" i="28"/>
  <c r="I397" i="28"/>
  <c r="H398" i="28"/>
  <c r="I398" i="28"/>
  <c r="H399" i="28"/>
  <c r="I399" i="28"/>
  <c r="H400" i="28"/>
  <c r="I400" i="28"/>
  <c r="H401" i="28"/>
  <c r="I401" i="28"/>
  <c r="H402" i="28"/>
  <c r="I402" i="28"/>
  <c r="H403" i="28"/>
  <c r="I403" i="28"/>
  <c r="H404" i="28"/>
  <c r="I404" i="28"/>
  <c r="H405" i="28"/>
  <c r="I405" i="28"/>
  <c r="H406" i="28"/>
  <c r="I406" i="28"/>
  <c r="H407" i="28"/>
  <c r="I407" i="28"/>
  <c r="H408" i="28"/>
  <c r="I408" i="28"/>
  <c r="H409" i="28"/>
  <c r="I409" i="28"/>
  <c r="H410" i="28"/>
  <c r="I410" i="28"/>
  <c r="H411" i="28"/>
  <c r="I411" i="28"/>
  <c r="H412" i="28"/>
  <c r="I412" i="28"/>
  <c r="H413" i="28"/>
  <c r="I413" i="28"/>
  <c r="H414" i="28"/>
  <c r="I414" i="28"/>
  <c r="H415" i="28"/>
  <c r="I415" i="28"/>
  <c r="H416" i="28"/>
  <c r="I416" i="28"/>
  <c r="H417" i="28"/>
  <c r="I417" i="28"/>
  <c r="H418" i="28"/>
  <c r="I418" i="28"/>
  <c r="H419" i="28"/>
  <c r="I419" i="28"/>
  <c r="H420" i="28"/>
  <c r="I420" i="28"/>
  <c r="H421" i="28"/>
  <c r="I421" i="28"/>
  <c r="H422" i="28"/>
  <c r="I422" i="28"/>
  <c r="H423" i="28"/>
  <c r="I423" i="28"/>
  <c r="H424" i="28"/>
  <c r="I424" i="28"/>
  <c r="H425" i="28"/>
  <c r="I425" i="28"/>
  <c r="H426" i="28"/>
  <c r="I426" i="28"/>
  <c r="H427" i="28"/>
  <c r="I427" i="28"/>
  <c r="H428" i="28"/>
  <c r="I428" i="28"/>
  <c r="H429" i="28"/>
  <c r="I429" i="28"/>
  <c r="H430" i="28"/>
  <c r="I430" i="28"/>
  <c r="H431" i="28"/>
  <c r="I431" i="28"/>
  <c r="H432" i="28"/>
  <c r="I432" i="28"/>
  <c r="H433" i="28"/>
  <c r="I433" i="28"/>
  <c r="H434" i="28"/>
  <c r="I434" i="28"/>
  <c r="H435" i="28"/>
  <c r="I435" i="28"/>
  <c r="H436" i="28"/>
  <c r="I436" i="28"/>
  <c r="H437" i="28"/>
  <c r="I437" i="28"/>
  <c r="H438" i="28"/>
  <c r="I438" i="28"/>
  <c r="H439" i="28"/>
  <c r="I439" i="28"/>
  <c r="H440" i="28"/>
  <c r="I440" i="28"/>
  <c r="H441" i="28"/>
  <c r="I441" i="28"/>
  <c r="H442" i="28"/>
  <c r="I442" i="28"/>
  <c r="H443" i="28"/>
  <c r="I443" i="28"/>
  <c r="H444" i="28"/>
  <c r="I444" i="28"/>
  <c r="H445" i="28"/>
  <c r="I445" i="28"/>
  <c r="H446" i="28"/>
  <c r="I446" i="28"/>
  <c r="H447" i="28"/>
  <c r="I447" i="28"/>
  <c r="H448" i="28"/>
  <c r="I448" i="28"/>
  <c r="H449" i="28"/>
  <c r="I449" i="28"/>
  <c r="H450" i="28"/>
  <c r="I450" i="28"/>
  <c r="H451" i="28"/>
  <c r="I451" i="28"/>
  <c r="H452" i="28"/>
  <c r="I452" i="28"/>
  <c r="H453" i="28"/>
  <c r="I453" i="28"/>
  <c r="H454" i="28"/>
  <c r="I454" i="28"/>
  <c r="H455" i="28"/>
  <c r="I455" i="28"/>
  <c r="H456" i="28"/>
  <c r="I456" i="28"/>
  <c r="H457" i="28"/>
  <c r="I457" i="28"/>
  <c r="H458" i="28"/>
  <c r="I458" i="28"/>
  <c r="H459" i="28"/>
  <c r="I459" i="28"/>
  <c r="H460" i="28"/>
  <c r="I460" i="28"/>
  <c r="H461" i="28"/>
  <c r="I461" i="28"/>
  <c r="H462" i="28"/>
  <c r="I462" i="28"/>
  <c r="H463" i="28"/>
  <c r="I463" i="28"/>
  <c r="H464" i="28"/>
  <c r="I464" i="28"/>
  <c r="H465" i="28"/>
  <c r="I465" i="28"/>
  <c r="H466" i="28"/>
  <c r="I466" i="28"/>
  <c r="H467" i="28"/>
  <c r="I467" i="28"/>
  <c r="H468" i="28"/>
  <c r="I468" i="28"/>
  <c r="H469" i="28"/>
  <c r="I469" i="28"/>
  <c r="H470" i="28"/>
  <c r="I470" i="28"/>
  <c r="H471" i="28"/>
  <c r="I471" i="28"/>
  <c r="H472" i="28"/>
  <c r="I472" i="28"/>
  <c r="H473" i="28"/>
  <c r="I473" i="28"/>
  <c r="H474" i="28"/>
  <c r="I474" i="28"/>
  <c r="H475" i="28"/>
  <c r="I475" i="28"/>
  <c r="H476" i="28"/>
  <c r="I476" i="28"/>
  <c r="H477" i="28"/>
  <c r="I477" i="28"/>
  <c r="H478" i="28"/>
  <c r="I478" i="28"/>
  <c r="H479" i="28"/>
  <c r="I479" i="28"/>
  <c r="H480" i="28"/>
  <c r="I480" i="28"/>
  <c r="H481" i="28"/>
  <c r="I481" i="28"/>
  <c r="H482" i="28"/>
  <c r="I482" i="28"/>
  <c r="H483" i="28"/>
  <c r="I483" i="28"/>
  <c r="H484" i="28"/>
  <c r="I484" i="28"/>
  <c r="H485" i="28"/>
  <c r="I485" i="28"/>
  <c r="H486" i="28"/>
  <c r="I486" i="28"/>
  <c r="H487" i="28"/>
  <c r="I487" i="28"/>
  <c r="H488" i="28"/>
  <c r="I488" i="28"/>
  <c r="H489" i="28"/>
  <c r="I489" i="28"/>
  <c r="H490" i="28"/>
  <c r="I490" i="28"/>
  <c r="H491" i="28"/>
  <c r="I491" i="28"/>
  <c r="H492" i="28"/>
  <c r="I492" i="28"/>
  <c r="H493" i="28"/>
  <c r="I493" i="28"/>
  <c r="H494" i="28"/>
  <c r="I494" i="28"/>
  <c r="H495" i="28"/>
  <c r="I495" i="28"/>
  <c r="H496" i="28"/>
  <c r="I496" i="28"/>
  <c r="H497" i="28"/>
  <c r="I497" i="28"/>
  <c r="H498" i="28"/>
  <c r="I498" i="28"/>
  <c r="H499" i="28"/>
  <c r="I499" i="28"/>
  <c r="H500" i="28"/>
  <c r="I500" i="28"/>
  <c r="H501" i="28"/>
  <c r="I501" i="28"/>
  <c r="H502" i="28"/>
  <c r="I502" i="28"/>
  <c r="H503" i="28"/>
  <c r="I503" i="28"/>
  <c r="H504" i="28"/>
  <c r="I504" i="28"/>
  <c r="H505" i="28"/>
  <c r="I505" i="28"/>
  <c r="H506" i="28"/>
  <c r="I506" i="28"/>
  <c r="H507" i="28"/>
  <c r="I507" i="28"/>
  <c r="H508" i="28"/>
  <c r="I508" i="28"/>
  <c r="H509" i="28"/>
  <c r="I509" i="28"/>
  <c r="H510" i="28"/>
  <c r="I510" i="28"/>
  <c r="H511" i="28"/>
  <c r="I511" i="28"/>
  <c r="H512" i="28"/>
  <c r="I512" i="28"/>
  <c r="H513" i="28"/>
  <c r="I513" i="28"/>
  <c r="H514" i="28"/>
  <c r="I514" i="28"/>
  <c r="H515" i="28"/>
  <c r="I515" i="28"/>
  <c r="H516" i="28"/>
  <c r="I516" i="28"/>
  <c r="H517" i="28"/>
  <c r="I517" i="28"/>
  <c r="H518" i="28"/>
  <c r="I518" i="28"/>
  <c r="H519" i="28"/>
  <c r="I519" i="28"/>
  <c r="H520" i="28"/>
  <c r="I520" i="28"/>
  <c r="H521" i="28"/>
  <c r="I521" i="28"/>
  <c r="H522" i="28"/>
  <c r="I522" i="28"/>
  <c r="H523" i="28"/>
  <c r="I523" i="28"/>
  <c r="H524" i="28"/>
  <c r="I524" i="28"/>
  <c r="H525" i="28"/>
  <c r="I525" i="28"/>
  <c r="H526" i="28"/>
  <c r="I526" i="28"/>
  <c r="H527" i="28"/>
  <c r="I527" i="28"/>
  <c r="H528" i="28"/>
  <c r="I528" i="28"/>
  <c r="H529" i="28"/>
  <c r="I529" i="28"/>
  <c r="H530" i="28"/>
  <c r="I530" i="28"/>
  <c r="H531" i="28"/>
  <c r="I531" i="28"/>
  <c r="H532" i="28"/>
  <c r="I532" i="28"/>
  <c r="H533" i="28"/>
  <c r="I533" i="28"/>
  <c r="H534" i="28"/>
  <c r="I534" i="28"/>
  <c r="H535" i="28"/>
  <c r="I535" i="28"/>
  <c r="H536" i="28"/>
  <c r="I536" i="28"/>
  <c r="H537" i="28"/>
  <c r="I537" i="28"/>
  <c r="H538" i="28"/>
  <c r="I538" i="28"/>
  <c r="H539" i="28"/>
  <c r="I539" i="28"/>
  <c r="H540" i="28"/>
  <c r="I540" i="28"/>
  <c r="H541" i="28"/>
  <c r="I541" i="28"/>
  <c r="H542" i="28"/>
  <c r="I542" i="28"/>
  <c r="H543" i="28"/>
  <c r="I543" i="28"/>
  <c r="H544" i="28"/>
  <c r="I544" i="28"/>
  <c r="H545" i="28"/>
  <c r="I545" i="28"/>
  <c r="H546" i="28"/>
  <c r="I546" i="28"/>
  <c r="H547" i="28"/>
  <c r="I547" i="28"/>
  <c r="H548" i="28"/>
  <c r="I548" i="28"/>
  <c r="H549" i="28"/>
  <c r="I549" i="28"/>
  <c r="H550" i="28"/>
  <c r="I550" i="28"/>
  <c r="H551" i="28"/>
  <c r="I551" i="28"/>
  <c r="H552" i="28"/>
  <c r="I552" i="28"/>
  <c r="H553" i="28"/>
  <c r="I553" i="28"/>
  <c r="H554" i="28"/>
  <c r="I554" i="28"/>
  <c r="H555" i="28"/>
  <c r="I555" i="28"/>
  <c r="H556" i="28"/>
  <c r="I556" i="28"/>
  <c r="H557" i="28"/>
  <c r="I557" i="28"/>
  <c r="H558" i="28"/>
  <c r="I558" i="28"/>
  <c r="H559" i="28"/>
  <c r="I559" i="28"/>
  <c r="H560" i="28"/>
  <c r="I560" i="28"/>
  <c r="H561" i="28"/>
  <c r="I561" i="28"/>
  <c r="H562" i="28"/>
  <c r="I562" i="28"/>
  <c r="H563" i="28"/>
  <c r="I563" i="28"/>
  <c r="H564" i="28"/>
  <c r="I564" i="28"/>
  <c r="H565" i="28"/>
  <c r="I565" i="28"/>
  <c r="H566" i="28"/>
  <c r="I566" i="28"/>
  <c r="H567" i="28"/>
  <c r="I567" i="28"/>
  <c r="H568" i="28"/>
  <c r="I568" i="28"/>
  <c r="H569" i="28"/>
  <c r="I569" i="28"/>
  <c r="H570" i="28"/>
  <c r="I570" i="28"/>
  <c r="H571" i="28"/>
  <c r="I571" i="28"/>
  <c r="H572" i="28"/>
  <c r="I572" i="28"/>
  <c r="H573" i="28"/>
  <c r="I573" i="28"/>
  <c r="H574" i="28"/>
  <c r="I574" i="28"/>
  <c r="H575" i="28"/>
  <c r="I575" i="28"/>
  <c r="H576" i="28"/>
  <c r="I576" i="28"/>
  <c r="H577" i="28"/>
  <c r="I577" i="28"/>
  <c r="H578" i="28"/>
  <c r="I578" i="28"/>
  <c r="H579" i="28"/>
  <c r="I579" i="28"/>
  <c r="H580" i="28"/>
  <c r="I580" i="28"/>
  <c r="H581" i="28"/>
  <c r="I581" i="28"/>
  <c r="H582" i="28"/>
  <c r="I582" i="28"/>
  <c r="H583" i="28"/>
  <c r="I583" i="28"/>
  <c r="H584" i="28"/>
  <c r="I584" i="28"/>
  <c r="H585" i="28"/>
  <c r="I585" i="28"/>
  <c r="H586" i="28"/>
  <c r="I586" i="28"/>
  <c r="H587" i="28"/>
  <c r="I587" i="28"/>
  <c r="H588" i="28"/>
  <c r="I588" i="28"/>
  <c r="H589" i="28"/>
  <c r="I589" i="28"/>
  <c r="H590" i="28"/>
  <c r="I590" i="28"/>
  <c r="H591" i="28"/>
  <c r="I591" i="28"/>
  <c r="H592" i="28"/>
  <c r="I592" i="28"/>
  <c r="H593" i="28"/>
  <c r="I593" i="28"/>
  <c r="H594" i="28"/>
  <c r="I594" i="28"/>
  <c r="H595" i="28"/>
  <c r="I595" i="28"/>
  <c r="H596" i="28"/>
  <c r="I596" i="28"/>
  <c r="H597" i="28"/>
  <c r="I597" i="28"/>
  <c r="H598" i="28"/>
  <c r="I598" i="28"/>
  <c r="H599" i="28"/>
  <c r="I599" i="28"/>
  <c r="H600" i="28"/>
  <c r="I600" i="28"/>
  <c r="H601" i="28"/>
  <c r="I601" i="28"/>
  <c r="H602" i="28"/>
  <c r="I602" i="28"/>
  <c r="H603" i="28"/>
  <c r="I603" i="28"/>
  <c r="H604" i="28"/>
  <c r="I604" i="28"/>
  <c r="H605" i="28"/>
  <c r="I605" i="28"/>
  <c r="H606" i="28"/>
  <c r="I606" i="28"/>
  <c r="H607" i="28"/>
  <c r="I607" i="28"/>
  <c r="H608" i="28"/>
  <c r="I608" i="28"/>
  <c r="H609" i="28"/>
  <c r="I609" i="28"/>
  <c r="H610" i="28"/>
  <c r="I610" i="28"/>
  <c r="H611" i="28"/>
  <c r="I611" i="28"/>
  <c r="H612" i="28"/>
  <c r="I612" i="28"/>
  <c r="H613" i="28"/>
  <c r="I613" i="28"/>
  <c r="H614" i="28"/>
  <c r="I614" i="28"/>
  <c r="H615" i="28"/>
  <c r="I615" i="28"/>
  <c r="H616" i="28"/>
  <c r="I616" i="28"/>
  <c r="H617" i="28"/>
  <c r="I617" i="28"/>
  <c r="H618" i="28"/>
  <c r="I618" i="28"/>
  <c r="H619" i="28"/>
  <c r="I619" i="28"/>
  <c r="H620" i="28"/>
  <c r="I620" i="28"/>
  <c r="H621" i="28"/>
  <c r="I621" i="28"/>
  <c r="H622" i="28"/>
  <c r="I622" i="28"/>
  <c r="H623" i="28"/>
  <c r="I623" i="28"/>
  <c r="H624" i="28"/>
  <c r="I624" i="28"/>
  <c r="H625" i="28"/>
  <c r="I625" i="28"/>
  <c r="H626" i="28"/>
  <c r="I626" i="28"/>
  <c r="H627" i="28"/>
  <c r="I627" i="28"/>
  <c r="H628" i="28"/>
  <c r="I628" i="28"/>
  <c r="H629" i="28"/>
  <c r="I629" i="28"/>
  <c r="H630" i="28"/>
  <c r="I630" i="28"/>
  <c r="H631" i="28"/>
  <c r="I631" i="28"/>
  <c r="H632" i="28"/>
  <c r="I632" i="28"/>
  <c r="H633" i="28"/>
  <c r="I633" i="28"/>
  <c r="H634" i="28"/>
  <c r="I634" i="28"/>
  <c r="H635" i="28"/>
  <c r="I635" i="28"/>
  <c r="H636" i="28"/>
  <c r="I636" i="28"/>
  <c r="H637" i="28"/>
  <c r="I637" i="28"/>
  <c r="H638" i="28"/>
  <c r="I638" i="28"/>
  <c r="H639" i="28"/>
  <c r="I639" i="28"/>
  <c r="H640" i="28"/>
  <c r="I640" i="28"/>
  <c r="H641" i="28"/>
  <c r="I641" i="28"/>
  <c r="H642" i="28"/>
  <c r="I642" i="28"/>
  <c r="H643" i="28"/>
  <c r="I643" i="28"/>
  <c r="H644" i="28"/>
  <c r="I644" i="28"/>
  <c r="H645" i="28"/>
  <c r="I645" i="28"/>
  <c r="H646" i="28"/>
  <c r="I646" i="28"/>
  <c r="H647" i="28"/>
  <c r="I647" i="28"/>
  <c r="H648" i="28"/>
  <c r="I648" i="28"/>
  <c r="H649" i="28"/>
  <c r="I649" i="28"/>
  <c r="H650" i="28"/>
  <c r="I650" i="28"/>
  <c r="H651" i="28"/>
  <c r="I651" i="28"/>
  <c r="H652" i="28"/>
  <c r="I652" i="28"/>
  <c r="H653" i="28"/>
  <c r="I653" i="28"/>
  <c r="H654" i="28"/>
  <c r="I654" i="28"/>
  <c r="H655" i="28"/>
  <c r="I655" i="28"/>
  <c r="H656" i="28"/>
  <c r="I656" i="28"/>
  <c r="H657" i="28"/>
  <c r="I657" i="28"/>
  <c r="H658" i="28"/>
  <c r="I658" i="28"/>
  <c r="H659" i="28"/>
  <c r="I659" i="28"/>
  <c r="H660" i="28"/>
  <c r="I660" i="28"/>
  <c r="H661" i="28"/>
  <c r="I661" i="28"/>
  <c r="H662" i="28"/>
  <c r="I662" i="28"/>
  <c r="H663" i="28"/>
  <c r="I663" i="28"/>
  <c r="H664" i="28"/>
  <c r="I664" i="28"/>
  <c r="H665" i="28"/>
  <c r="I665" i="28"/>
  <c r="H666" i="28"/>
  <c r="I666" i="28"/>
  <c r="H667" i="28"/>
  <c r="I667" i="28"/>
  <c r="H668" i="28"/>
  <c r="I668" i="28"/>
  <c r="H669" i="28"/>
  <c r="I669" i="28"/>
  <c r="H670" i="28"/>
  <c r="I670" i="28"/>
  <c r="H671" i="28"/>
  <c r="I671" i="28"/>
  <c r="H672" i="28"/>
  <c r="I672" i="28"/>
  <c r="H673" i="28"/>
  <c r="I673" i="28"/>
  <c r="H674" i="28"/>
  <c r="I674" i="28"/>
  <c r="H675" i="28"/>
  <c r="I675" i="28"/>
  <c r="H676" i="28"/>
  <c r="I676" i="28"/>
  <c r="H677" i="28"/>
  <c r="I677" i="28"/>
  <c r="H678" i="28"/>
  <c r="I678" i="28"/>
  <c r="H679" i="28"/>
  <c r="I679" i="28"/>
  <c r="H680" i="28"/>
  <c r="I680" i="28"/>
  <c r="H681" i="28"/>
  <c r="I681" i="28"/>
  <c r="H682" i="28"/>
  <c r="I682" i="28"/>
  <c r="H683" i="28"/>
  <c r="I683" i="28"/>
  <c r="H684" i="28"/>
  <c r="I684" i="28"/>
  <c r="H685" i="28"/>
  <c r="I685" i="28"/>
  <c r="H686" i="28"/>
  <c r="I686" i="28"/>
  <c r="H687" i="28"/>
  <c r="I687" i="28"/>
  <c r="H688" i="28"/>
  <c r="I688" i="28"/>
  <c r="H689" i="28"/>
  <c r="I689" i="28"/>
  <c r="H690" i="28"/>
  <c r="I690" i="28"/>
  <c r="H691" i="28"/>
  <c r="I691" i="28"/>
  <c r="H692" i="28"/>
  <c r="I692" i="28"/>
  <c r="H693" i="28"/>
  <c r="I693" i="28"/>
  <c r="H694" i="28"/>
  <c r="I694" i="28"/>
  <c r="H695" i="28"/>
  <c r="I695" i="28"/>
  <c r="H696" i="28"/>
  <c r="I696" i="28"/>
  <c r="H697" i="28"/>
  <c r="I697" i="28"/>
  <c r="H698" i="28"/>
  <c r="I698" i="28"/>
  <c r="H699" i="28"/>
  <c r="I699" i="28"/>
  <c r="H700" i="28"/>
  <c r="I700" i="28"/>
  <c r="H701" i="28"/>
  <c r="I701" i="28"/>
  <c r="H702" i="28"/>
  <c r="I702" i="28"/>
  <c r="H703" i="28"/>
  <c r="I703" i="28"/>
  <c r="H704" i="28"/>
  <c r="I704" i="28"/>
  <c r="H705" i="28"/>
  <c r="I705" i="28"/>
  <c r="H706" i="28"/>
  <c r="I706" i="28"/>
  <c r="H707" i="28"/>
  <c r="I707" i="28"/>
  <c r="H708" i="28"/>
  <c r="I708" i="28"/>
  <c r="H709" i="28"/>
  <c r="I709" i="28"/>
  <c r="H710" i="28"/>
  <c r="I710" i="28"/>
  <c r="H711" i="28"/>
  <c r="I711" i="28"/>
  <c r="H712" i="28"/>
  <c r="I712" i="28"/>
  <c r="H713" i="28"/>
  <c r="I713" i="28"/>
  <c r="H714" i="28"/>
  <c r="I714" i="28"/>
  <c r="H715" i="28"/>
  <c r="I715" i="28"/>
  <c r="H716" i="28"/>
  <c r="I716" i="28"/>
  <c r="H717" i="28"/>
  <c r="I717" i="28"/>
  <c r="H718" i="28"/>
  <c r="I718" i="28"/>
  <c r="H719" i="28"/>
  <c r="I719" i="28"/>
  <c r="H720" i="28"/>
  <c r="I720" i="28"/>
  <c r="H721" i="28"/>
  <c r="I721" i="28"/>
  <c r="H722" i="28"/>
  <c r="I722" i="28"/>
  <c r="H723" i="28"/>
  <c r="I723" i="28"/>
  <c r="H724" i="28"/>
  <c r="I724" i="28"/>
  <c r="H725" i="28"/>
  <c r="I725" i="28"/>
  <c r="H726" i="28"/>
  <c r="I726" i="28"/>
  <c r="H727" i="28"/>
  <c r="I727" i="28"/>
  <c r="H728" i="28"/>
  <c r="I728" i="28"/>
  <c r="H729" i="28"/>
  <c r="I729" i="28"/>
  <c r="H730" i="28"/>
  <c r="I730" i="28"/>
  <c r="H731" i="28"/>
  <c r="I731" i="28"/>
  <c r="H732" i="28"/>
  <c r="I732" i="28"/>
  <c r="H733" i="28"/>
  <c r="I733" i="28"/>
  <c r="H734" i="28"/>
  <c r="I734" i="28"/>
  <c r="H735" i="28"/>
  <c r="I735" i="28"/>
  <c r="H736" i="28"/>
  <c r="I736" i="28"/>
  <c r="H737" i="28"/>
  <c r="I737" i="28"/>
  <c r="H738" i="28"/>
  <c r="I738" i="28"/>
  <c r="H739" i="28"/>
  <c r="I739" i="28"/>
  <c r="H740" i="28"/>
  <c r="I740" i="28"/>
  <c r="H741" i="28"/>
  <c r="I741" i="28"/>
  <c r="H742" i="28"/>
  <c r="I742" i="28"/>
  <c r="H743" i="28"/>
  <c r="I743" i="28"/>
  <c r="H744" i="28"/>
  <c r="I744" i="28"/>
  <c r="H745" i="28"/>
  <c r="I745" i="28"/>
  <c r="H746" i="28"/>
  <c r="I746" i="28"/>
  <c r="H747" i="28"/>
  <c r="I747" i="28"/>
  <c r="H748" i="28"/>
  <c r="I748" i="28"/>
  <c r="H749" i="28"/>
  <c r="I749" i="28"/>
  <c r="H750" i="28"/>
  <c r="I750" i="28"/>
  <c r="H751" i="28"/>
  <c r="I751" i="28"/>
  <c r="H752" i="28"/>
  <c r="I752" i="28"/>
  <c r="H753" i="28"/>
  <c r="I753" i="28"/>
  <c r="H754" i="28"/>
  <c r="I754" i="28"/>
  <c r="H755" i="28"/>
  <c r="I755" i="28"/>
  <c r="H756" i="28"/>
  <c r="I756" i="28"/>
  <c r="H757" i="28"/>
  <c r="I757" i="28"/>
  <c r="H758" i="28"/>
  <c r="I758" i="28"/>
  <c r="H759" i="28"/>
  <c r="I759" i="28"/>
  <c r="H760" i="28"/>
  <c r="I760" i="28"/>
  <c r="H761" i="28"/>
  <c r="I761" i="28"/>
  <c r="H762" i="28"/>
  <c r="I762" i="28"/>
  <c r="H763" i="28"/>
  <c r="I763" i="28"/>
  <c r="H764" i="28"/>
  <c r="I764" i="28"/>
  <c r="H765" i="28"/>
  <c r="I765" i="28"/>
  <c r="H766" i="28"/>
  <c r="I766" i="28"/>
  <c r="H767" i="28"/>
  <c r="I767" i="28"/>
  <c r="H768" i="28"/>
  <c r="I768" i="28"/>
  <c r="H769" i="28"/>
  <c r="I769" i="28"/>
  <c r="H770" i="28"/>
  <c r="I770" i="28"/>
  <c r="H771" i="28"/>
  <c r="I771" i="28"/>
  <c r="H772" i="28"/>
  <c r="I772" i="28"/>
  <c r="H773" i="28"/>
  <c r="I773" i="28"/>
  <c r="H774" i="28"/>
  <c r="I774" i="28"/>
  <c r="H775" i="28"/>
  <c r="I775" i="28"/>
  <c r="H776" i="28"/>
  <c r="I776" i="28"/>
  <c r="H777" i="28"/>
  <c r="I777" i="28"/>
  <c r="H778" i="28"/>
  <c r="I778" i="28"/>
  <c r="H779" i="28"/>
  <c r="I779" i="28"/>
  <c r="H780" i="28"/>
  <c r="I780" i="28"/>
  <c r="H781" i="28"/>
  <c r="I781" i="28"/>
  <c r="H782" i="28"/>
  <c r="I782" i="28"/>
  <c r="H783" i="28"/>
  <c r="I783" i="28"/>
  <c r="H784" i="28"/>
  <c r="I784" i="28"/>
  <c r="H785" i="28"/>
  <c r="I785" i="28"/>
  <c r="H786" i="28"/>
  <c r="I786" i="28"/>
  <c r="H787" i="28"/>
  <c r="I787" i="28"/>
  <c r="H788" i="28"/>
  <c r="I788" i="28"/>
  <c r="H789" i="28"/>
  <c r="I789" i="28"/>
  <c r="H790" i="28"/>
  <c r="I790" i="28"/>
  <c r="H791" i="28"/>
  <c r="I791" i="28"/>
  <c r="H792" i="28"/>
  <c r="I792" i="28"/>
  <c r="H793" i="28"/>
  <c r="I793" i="28"/>
  <c r="H794" i="28"/>
  <c r="I794" i="28"/>
  <c r="H795" i="28"/>
  <c r="I795" i="28"/>
  <c r="H796" i="28"/>
  <c r="I796" i="28"/>
  <c r="H797" i="28"/>
  <c r="I797" i="28"/>
  <c r="H798" i="28"/>
  <c r="I798" i="28"/>
  <c r="H799" i="28"/>
  <c r="I799" i="28"/>
  <c r="H800" i="28"/>
  <c r="I800" i="28"/>
  <c r="H801" i="28"/>
  <c r="I801" i="28"/>
  <c r="H802" i="28"/>
  <c r="I802" i="28"/>
  <c r="H803" i="28"/>
  <c r="I803" i="28"/>
  <c r="H804" i="28"/>
  <c r="I804" i="28"/>
  <c r="H805" i="28"/>
  <c r="I805" i="28"/>
  <c r="H806" i="28"/>
  <c r="I806" i="28"/>
  <c r="H807" i="28"/>
  <c r="I807" i="28"/>
  <c r="H808" i="28"/>
  <c r="I808" i="28"/>
  <c r="H809" i="28"/>
  <c r="I809" i="28"/>
  <c r="H810" i="28"/>
  <c r="I810" i="28"/>
  <c r="H811" i="28"/>
  <c r="I811" i="28"/>
  <c r="H812" i="28"/>
  <c r="I812" i="28"/>
  <c r="H813" i="28"/>
  <c r="I813" i="28"/>
  <c r="H814" i="28"/>
  <c r="I814" i="28"/>
  <c r="H815" i="28"/>
  <c r="I815" i="28"/>
  <c r="H816" i="28"/>
  <c r="I816" i="28"/>
  <c r="H817" i="28"/>
  <c r="I817" i="28"/>
  <c r="H818" i="28"/>
  <c r="I818" i="28"/>
  <c r="H819" i="28"/>
  <c r="I819" i="28"/>
  <c r="H820" i="28"/>
  <c r="I820" i="28"/>
  <c r="H821" i="28"/>
  <c r="I821" i="28"/>
  <c r="H822" i="28"/>
  <c r="I822" i="28"/>
  <c r="H823" i="28"/>
  <c r="I823" i="28"/>
  <c r="H824" i="28"/>
  <c r="I824" i="28"/>
  <c r="H825" i="28"/>
  <c r="I825" i="28"/>
  <c r="H826" i="28"/>
  <c r="I826" i="28"/>
  <c r="H827" i="28"/>
  <c r="I827" i="28"/>
  <c r="H828" i="28"/>
  <c r="I828" i="28"/>
  <c r="H829" i="28"/>
  <c r="I829" i="28"/>
  <c r="H830" i="28"/>
  <c r="I830" i="28"/>
  <c r="H831" i="28"/>
  <c r="I831" i="28"/>
  <c r="H832" i="28"/>
  <c r="I832" i="28"/>
  <c r="H833" i="28"/>
  <c r="I833" i="28"/>
  <c r="H834" i="28"/>
  <c r="I834" i="28"/>
  <c r="H835" i="28"/>
  <c r="I835" i="28"/>
  <c r="H836" i="28"/>
  <c r="I836" i="28"/>
  <c r="H837" i="28"/>
  <c r="I837" i="28"/>
  <c r="H838" i="28"/>
  <c r="I838" i="28"/>
  <c r="H839" i="28"/>
  <c r="I839" i="28"/>
  <c r="H840" i="28"/>
  <c r="I840" i="28"/>
  <c r="H841" i="28"/>
  <c r="I841" i="28"/>
  <c r="H842" i="28"/>
  <c r="I842" i="28"/>
  <c r="H843" i="28"/>
  <c r="I843" i="28"/>
  <c r="H844" i="28"/>
  <c r="I844" i="28"/>
  <c r="H845" i="28"/>
  <c r="I845" i="28"/>
  <c r="H846" i="28"/>
  <c r="I846" i="28"/>
  <c r="H847" i="28"/>
  <c r="I847" i="28"/>
  <c r="H848" i="28"/>
  <c r="I848" i="28"/>
  <c r="H849" i="28"/>
  <c r="I849" i="28"/>
  <c r="H850" i="28"/>
  <c r="I850" i="28"/>
  <c r="H851" i="28"/>
  <c r="I851" i="28"/>
  <c r="H852" i="28"/>
  <c r="I852" i="28"/>
  <c r="H853" i="28"/>
  <c r="I853" i="28"/>
  <c r="H854" i="28"/>
  <c r="I854" i="28"/>
  <c r="H855" i="28"/>
  <c r="I855" i="28"/>
  <c r="H856" i="28"/>
  <c r="I856" i="28"/>
  <c r="H857" i="28"/>
  <c r="I857" i="28"/>
  <c r="H858" i="28"/>
  <c r="I858" i="28"/>
  <c r="H859" i="28"/>
  <c r="I859" i="28"/>
  <c r="H860" i="28"/>
  <c r="I860" i="28"/>
  <c r="H861" i="28"/>
  <c r="I861" i="28"/>
  <c r="H862" i="28"/>
  <c r="I862" i="28"/>
  <c r="H863" i="28"/>
  <c r="I863" i="28"/>
  <c r="H864" i="28"/>
  <c r="I864" i="28"/>
  <c r="H865" i="28"/>
  <c r="I865" i="28"/>
  <c r="H866" i="28"/>
  <c r="I866" i="28"/>
  <c r="H867" i="28"/>
  <c r="I867" i="28"/>
  <c r="H868" i="28"/>
  <c r="I868" i="28"/>
  <c r="H869" i="28"/>
  <c r="I869" i="28"/>
  <c r="H870" i="28"/>
  <c r="I870" i="28"/>
  <c r="H871" i="28"/>
  <c r="I871" i="28"/>
  <c r="H872" i="28"/>
  <c r="I872" i="28"/>
  <c r="H873" i="28"/>
  <c r="I873" i="28"/>
  <c r="H874" i="28"/>
  <c r="I874" i="28"/>
  <c r="H875" i="28"/>
  <c r="I875" i="28"/>
  <c r="H876" i="28"/>
  <c r="I876" i="28"/>
  <c r="H877" i="28"/>
  <c r="I877" i="28"/>
  <c r="H878" i="28"/>
  <c r="I878" i="28"/>
  <c r="H879" i="28"/>
  <c r="I879" i="28"/>
  <c r="H880" i="28"/>
  <c r="I880" i="28"/>
  <c r="H881" i="28"/>
  <c r="I881" i="28"/>
  <c r="H882" i="28"/>
  <c r="I882" i="28"/>
  <c r="H883" i="28"/>
  <c r="I883" i="28"/>
  <c r="H884" i="28"/>
  <c r="I884" i="28"/>
  <c r="H885" i="28"/>
  <c r="I885" i="28"/>
  <c r="H886" i="28"/>
  <c r="I886" i="28"/>
  <c r="H887" i="28"/>
  <c r="I887" i="28"/>
  <c r="H888" i="28"/>
  <c r="I888" i="28"/>
  <c r="H889" i="28"/>
  <c r="I889" i="28"/>
  <c r="H890" i="28"/>
  <c r="I890" i="28"/>
  <c r="H891" i="28"/>
  <c r="I891" i="28"/>
  <c r="H892" i="28"/>
  <c r="I892" i="28"/>
  <c r="H893" i="28"/>
  <c r="I893" i="28"/>
  <c r="H894" i="28"/>
  <c r="I894" i="28"/>
  <c r="H895" i="28"/>
  <c r="I895" i="28"/>
  <c r="H896" i="28"/>
  <c r="I896" i="28"/>
  <c r="H897" i="28"/>
  <c r="I897" i="28"/>
  <c r="H898" i="28"/>
  <c r="I898" i="28"/>
  <c r="H899" i="28"/>
  <c r="I899" i="28"/>
  <c r="H900" i="28"/>
  <c r="I900" i="28"/>
  <c r="H901" i="28"/>
  <c r="I901" i="28"/>
  <c r="H902" i="28"/>
  <c r="I902" i="28"/>
  <c r="H903" i="28"/>
  <c r="I903" i="28"/>
  <c r="H904" i="28"/>
  <c r="I904" i="28"/>
  <c r="H905" i="28"/>
  <c r="I905" i="28"/>
  <c r="H906" i="28"/>
  <c r="I906" i="28"/>
  <c r="H907" i="28"/>
  <c r="I907" i="28"/>
  <c r="H908" i="28"/>
  <c r="I908" i="28"/>
  <c r="H909" i="28"/>
  <c r="I909" i="28"/>
  <c r="H910" i="28"/>
  <c r="I910" i="28"/>
  <c r="H911" i="28"/>
  <c r="I911" i="28"/>
  <c r="H912" i="28"/>
  <c r="I912" i="28"/>
  <c r="H913" i="28"/>
  <c r="I913" i="28"/>
  <c r="H914" i="28"/>
  <c r="I914" i="28"/>
  <c r="H915" i="28"/>
  <c r="I915" i="28"/>
  <c r="H916" i="28"/>
  <c r="I916" i="28"/>
  <c r="H917" i="28"/>
  <c r="I917" i="28"/>
  <c r="H918" i="28"/>
  <c r="I918" i="28"/>
  <c r="H919" i="28"/>
  <c r="I919" i="28"/>
  <c r="H920" i="28"/>
  <c r="I920" i="28"/>
  <c r="H921" i="28"/>
  <c r="I921" i="28"/>
  <c r="H922" i="28"/>
  <c r="I922" i="28"/>
  <c r="H923" i="28"/>
  <c r="I923" i="28"/>
  <c r="H924" i="28"/>
  <c r="I924" i="28"/>
  <c r="H925" i="28"/>
  <c r="I925" i="28"/>
  <c r="H926" i="28"/>
  <c r="I926" i="28"/>
  <c r="H927" i="28"/>
  <c r="I927" i="28"/>
  <c r="H928" i="28"/>
  <c r="I928" i="28"/>
  <c r="H929" i="28"/>
  <c r="I929" i="28"/>
  <c r="H930" i="28"/>
  <c r="I930" i="28"/>
  <c r="H931" i="28"/>
  <c r="I931" i="28"/>
  <c r="H932" i="28"/>
  <c r="I932" i="28"/>
  <c r="H933" i="28"/>
  <c r="I933" i="28"/>
  <c r="H934" i="28"/>
  <c r="I934" i="28"/>
  <c r="H935" i="28"/>
  <c r="I935" i="28"/>
  <c r="H936" i="28"/>
  <c r="I936" i="28"/>
  <c r="H937" i="28"/>
  <c r="I937" i="28"/>
  <c r="H938" i="28"/>
  <c r="I938" i="28"/>
  <c r="H939" i="28"/>
  <c r="I939" i="28"/>
  <c r="H940" i="28"/>
  <c r="I940" i="28"/>
  <c r="H941" i="28"/>
  <c r="I941" i="28"/>
  <c r="H942" i="28"/>
  <c r="I942" i="28"/>
  <c r="H943" i="28"/>
  <c r="I943" i="28"/>
  <c r="H944" i="28"/>
  <c r="I944" i="28"/>
  <c r="H945" i="28"/>
  <c r="I945" i="28"/>
  <c r="H946" i="28"/>
  <c r="I946" i="28"/>
  <c r="H947" i="28"/>
  <c r="I947" i="28"/>
  <c r="H948" i="28"/>
  <c r="I948" i="28"/>
  <c r="H949" i="28"/>
  <c r="I949" i="28"/>
  <c r="H950" i="28"/>
  <c r="I950" i="28"/>
  <c r="H951" i="28"/>
  <c r="I951" i="28"/>
  <c r="H952" i="28"/>
  <c r="I952" i="28"/>
  <c r="H953" i="28"/>
  <c r="I953" i="28"/>
  <c r="H954" i="28"/>
  <c r="I954" i="28"/>
  <c r="H955" i="28"/>
  <c r="I955" i="28"/>
  <c r="H956" i="28"/>
  <c r="I956" i="28"/>
  <c r="H957" i="28"/>
  <c r="I957" i="28"/>
  <c r="H958" i="28"/>
  <c r="I958" i="28"/>
  <c r="H959" i="28"/>
  <c r="I959" i="28"/>
  <c r="H960" i="28"/>
  <c r="I960" i="28"/>
  <c r="H961" i="28"/>
  <c r="I961" i="28"/>
  <c r="H962" i="28"/>
  <c r="I962" i="28"/>
  <c r="H963" i="28"/>
  <c r="I963" i="28"/>
  <c r="H964" i="28"/>
  <c r="I964" i="28"/>
  <c r="H965" i="28"/>
  <c r="I965" i="28"/>
  <c r="H966" i="28"/>
  <c r="I966" i="28"/>
  <c r="H967" i="28"/>
  <c r="I967" i="28"/>
  <c r="H968" i="28"/>
  <c r="I968" i="28"/>
  <c r="H969" i="28"/>
  <c r="I969" i="28"/>
  <c r="H970" i="28"/>
  <c r="I970" i="28"/>
  <c r="H971" i="28"/>
  <c r="I971" i="28"/>
  <c r="H972" i="28"/>
  <c r="I972" i="28"/>
  <c r="H973" i="28"/>
  <c r="I973" i="28"/>
  <c r="H974" i="28"/>
  <c r="I974" i="28"/>
  <c r="H975" i="28"/>
  <c r="I975" i="28"/>
  <c r="H976" i="28"/>
  <c r="I976" i="28"/>
  <c r="H977" i="28"/>
  <c r="I977" i="28"/>
  <c r="H978" i="28"/>
  <c r="I978" i="28"/>
  <c r="H979" i="28"/>
  <c r="I979" i="28"/>
  <c r="H980" i="28"/>
  <c r="I980" i="28"/>
  <c r="H981" i="28"/>
  <c r="I981" i="28"/>
  <c r="H982" i="28"/>
  <c r="I982" i="28"/>
  <c r="H983" i="28"/>
  <c r="I983" i="28"/>
  <c r="H984" i="28"/>
  <c r="I984" i="28"/>
  <c r="H985" i="28"/>
  <c r="I985" i="28"/>
  <c r="H986" i="28"/>
  <c r="I986" i="28"/>
  <c r="H987" i="28"/>
  <c r="I987" i="28"/>
  <c r="H988" i="28"/>
  <c r="I988" i="28"/>
  <c r="H989" i="28"/>
  <c r="I989" i="28"/>
  <c r="H990" i="28"/>
  <c r="I990" i="28"/>
  <c r="H991" i="28"/>
  <c r="I991" i="28"/>
  <c r="H992" i="28"/>
  <c r="I992" i="28"/>
  <c r="H993" i="28"/>
  <c r="I993" i="28"/>
  <c r="H994" i="28"/>
  <c r="I994" i="28"/>
  <c r="H995" i="28"/>
  <c r="I995" i="28"/>
  <c r="H996" i="28"/>
  <c r="I996" i="28"/>
  <c r="H997" i="28"/>
  <c r="I997" i="28"/>
  <c r="H998" i="28"/>
  <c r="I998" i="28"/>
  <c r="H999" i="28"/>
  <c r="I999" i="28"/>
  <c r="H1000" i="28"/>
  <c r="I1000" i="28"/>
  <c r="H1001" i="28"/>
  <c r="I1001" i="28"/>
  <c r="H1002" i="28"/>
  <c r="I1002" i="28"/>
  <c r="H1003" i="28"/>
  <c r="I1003" i="28"/>
  <c r="H1004" i="28"/>
  <c r="I1004" i="28"/>
  <c r="H1005" i="28"/>
  <c r="I1005" i="28"/>
  <c r="H1006" i="28"/>
  <c r="I1006" i="28"/>
  <c r="H1007" i="28"/>
  <c r="I1007" i="28"/>
  <c r="H1008" i="28"/>
  <c r="I1008" i="28"/>
  <c r="H1009" i="28"/>
  <c r="I1009" i="28"/>
  <c r="H1010" i="28"/>
  <c r="I1010" i="28"/>
  <c r="H1011" i="28"/>
  <c r="I1011" i="28"/>
  <c r="H1012" i="28"/>
  <c r="I1012" i="28"/>
  <c r="H1013" i="28"/>
  <c r="I1013" i="28"/>
  <c r="H1014" i="28"/>
  <c r="I1014" i="28"/>
  <c r="H1015" i="28"/>
  <c r="I1015" i="28"/>
  <c r="H1016" i="28"/>
  <c r="I1016" i="28"/>
  <c r="H1017" i="28"/>
  <c r="I1017" i="28"/>
  <c r="H1018" i="28"/>
  <c r="I1018" i="28"/>
  <c r="H1019" i="28"/>
  <c r="I1019" i="28"/>
  <c r="H1020" i="28"/>
  <c r="I1020" i="28"/>
  <c r="H1021" i="28"/>
  <c r="I1021" i="28"/>
  <c r="H1022" i="28"/>
  <c r="I1022" i="28"/>
  <c r="H1023" i="28"/>
  <c r="I1023" i="28"/>
  <c r="H1024" i="28"/>
  <c r="I1024" i="28"/>
  <c r="H1025" i="28"/>
  <c r="I1025" i="28"/>
  <c r="H1026" i="28"/>
  <c r="I1026" i="28"/>
  <c r="H1027" i="28"/>
  <c r="I1027" i="28"/>
  <c r="H1028" i="28"/>
  <c r="I1028" i="28"/>
  <c r="H1029" i="28"/>
  <c r="I1029" i="28"/>
  <c r="H1030" i="28"/>
  <c r="I1030" i="28"/>
  <c r="H1031" i="28"/>
  <c r="I1031" i="28"/>
  <c r="H1032" i="28"/>
  <c r="I1032" i="28"/>
  <c r="H1033" i="28"/>
  <c r="I1033" i="28"/>
  <c r="H1034" i="28"/>
  <c r="I1034" i="28"/>
  <c r="H1035" i="28"/>
  <c r="I1035" i="28"/>
  <c r="H1036" i="28"/>
  <c r="I1036" i="28"/>
  <c r="H1037" i="28"/>
  <c r="I1037" i="28"/>
  <c r="H1038" i="28"/>
  <c r="I1038" i="28"/>
  <c r="H1039" i="28"/>
  <c r="I1039" i="28"/>
  <c r="H1040" i="28"/>
  <c r="I1040" i="28"/>
  <c r="H1041" i="28"/>
  <c r="I1041" i="28"/>
  <c r="H1042" i="28"/>
  <c r="I1042" i="28"/>
  <c r="H1043" i="28"/>
  <c r="I1043" i="28"/>
  <c r="H1044" i="28"/>
  <c r="I1044" i="28"/>
  <c r="H1045" i="28"/>
  <c r="I1045" i="28"/>
  <c r="H1046" i="28"/>
  <c r="I1046" i="28"/>
  <c r="H1047" i="28"/>
  <c r="I1047" i="28"/>
  <c r="H1048" i="28"/>
  <c r="I1048" i="28"/>
  <c r="H1049" i="28"/>
  <c r="I1049" i="28"/>
  <c r="H1050" i="28"/>
  <c r="I1050" i="28"/>
  <c r="H1051" i="28"/>
  <c r="I1051" i="28"/>
  <c r="H1052" i="28"/>
  <c r="I1052" i="28"/>
  <c r="H1053" i="28"/>
  <c r="I1053" i="28"/>
  <c r="H1054" i="28"/>
  <c r="I1054" i="28"/>
  <c r="H1055" i="28"/>
  <c r="I1055" i="28"/>
  <c r="H1056" i="28"/>
  <c r="I1056" i="28"/>
  <c r="H1057" i="28"/>
  <c r="I1057" i="28"/>
  <c r="H1058" i="28"/>
  <c r="I1058" i="28"/>
  <c r="H1059" i="28"/>
  <c r="I1059" i="28"/>
  <c r="H1060" i="28"/>
  <c r="I1060" i="28"/>
  <c r="H1061" i="28"/>
  <c r="I1061" i="28"/>
  <c r="H1062" i="28"/>
  <c r="I1062" i="28"/>
  <c r="H1063" i="28"/>
  <c r="I1063" i="28"/>
  <c r="H1064" i="28"/>
  <c r="I1064" i="28"/>
  <c r="H1065" i="28"/>
  <c r="I1065" i="28"/>
  <c r="H1066" i="28"/>
  <c r="I1066" i="28"/>
  <c r="H1067" i="28"/>
  <c r="I1067" i="28"/>
  <c r="H1068" i="28"/>
  <c r="I1068" i="28"/>
  <c r="H1069" i="28"/>
  <c r="I1069" i="28"/>
  <c r="H1070" i="28"/>
  <c r="I1070" i="28"/>
  <c r="H1071" i="28"/>
  <c r="I1071" i="28"/>
  <c r="H1072" i="28"/>
  <c r="I1072" i="28"/>
  <c r="H1073" i="28"/>
  <c r="I1073" i="28"/>
  <c r="H1074" i="28"/>
  <c r="I1074" i="28"/>
  <c r="H1075" i="28"/>
  <c r="I1075" i="28"/>
  <c r="H1076" i="28"/>
  <c r="I1076" i="28"/>
  <c r="H1077" i="28"/>
  <c r="I1077" i="28"/>
  <c r="H1078" i="28"/>
  <c r="I1078" i="28"/>
  <c r="H1079" i="28"/>
  <c r="I1079" i="28"/>
  <c r="H1080" i="28"/>
  <c r="I1080" i="28"/>
  <c r="H1081" i="28"/>
  <c r="I1081" i="28"/>
  <c r="H1082" i="28"/>
  <c r="I1082" i="28"/>
  <c r="H1083" i="28"/>
  <c r="I1083" i="28"/>
  <c r="H1084" i="28"/>
  <c r="I1084" i="28"/>
  <c r="H1085" i="28"/>
  <c r="I1085" i="28"/>
  <c r="H1086" i="28"/>
  <c r="I1086" i="28"/>
  <c r="H1087" i="28"/>
  <c r="I1087" i="28"/>
  <c r="H1088" i="28"/>
  <c r="I1088" i="28"/>
  <c r="H1089" i="28"/>
  <c r="I1089" i="28"/>
  <c r="H1090" i="28"/>
  <c r="I1090" i="28"/>
  <c r="H1091" i="28"/>
  <c r="I1091" i="28"/>
  <c r="H1092" i="28"/>
  <c r="I1092" i="28"/>
  <c r="H1093" i="28"/>
  <c r="I1093" i="28"/>
  <c r="H1094" i="28"/>
  <c r="I1094" i="28"/>
  <c r="H1095" i="28"/>
  <c r="I1095" i="28"/>
  <c r="H1096" i="28"/>
  <c r="I1096" i="28"/>
  <c r="H1097" i="28"/>
  <c r="I1097" i="28"/>
  <c r="H1098" i="28"/>
  <c r="I1098" i="28"/>
  <c r="H1099" i="28"/>
  <c r="I1099" i="28"/>
  <c r="H1100" i="28"/>
  <c r="I1100" i="28"/>
  <c r="H1101" i="28"/>
  <c r="I1101" i="28"/>
  <c r="H1102" i="28"/>
  <c r="I1102" i="28"/>
  <c r="H1103" i="28"/>
  <c r="I1103" i="28"/>
  <c r="H1104" i="28"/>
  <c r="I1104" i="28"/>
  <c r="H1105" i="28"/>
  <c r="I1105" i="28"/>
  <c r="H1106" i="28"/>
  <c r="I1106" i="28"/>
  <c r="H1107" i="28"/>
  <c r="I1107" i="28"/>
  <c r="H1108" i="28"/>
  <c r="I1108" i="28"/>
  <c r="H1109" i="28"/>
  <c r="I1109" i="28"/>
  <c r="H1110" i="28"/>
  <c r="I1110" i="28"/>
  <c r="H1111" i="28"/>
  <c r="I1111" i="28"/>
  <c r="H1112" i="28"/>
  <c r="I1112" i="28"/>
  <c r="H1113" i="28"/>
  <c r="I1113" i="28"/>
  <c r="H1114" i="28"/>
  <c r="I1114" i="28"/>
  <c r="H1115" i="28"/>
  <c r="I1115" i="28"/>
  <c r="H1116" i="28"/>
  <c r="I1116" i="28"/>
  <c r="H1117" i="28"/>
  <c r="I1117" i="28"/>
  <c r="H1118" i="28"/>
  <c r="I1118" i="28"/>
  <c r="H1119" i="28"/>
  <c r="I1119" i="28"/>
  <c r="H1120" i="28"/>
  <c r="I1120" i="28"/>
  <c r="H1121" i="28"/>
  <c r="I1121" i="28"/>
  <c r="H1122" i="28"/>
  <c r="I1122" i="28"/>
  <c r="H1123" i="28"/>
  <c r="I1123" i="28"/>
  <c r="H1124" i="28"/>
  <c r="I1124" i="28"/>
  <c r="H1125" i="28"/>
  <c r="I1125" i="28"/>
  <c r="H1126" i="28"/>
  <c r="I1126" i="28"/>
  <c r="H1127" i="28"/>
  <c r="I1127" i="28"/>
  <c r="H1128" i="28"/>
  <c r="I1128" i="28"/>
  <c r="H1129" i="28"/>
  <c r="I1129" i="28"/>
  <c r="H1130" i="28"/>
  <c r="I1130" i="28"/>
  <c r="H1131" i="28"/>
  <c r="I1131" i="28"/>
  <c r="H1132" i="28"/>
  <c r="I1132" i="28"/>
  <c r="H1133" i="28"/>
  <c r="I1133" i="28"/>
  <c r="H1134" i="28"/>
  <c r="I1134" i="28"/>
  <c r="H1135" i="28"/>
  <c r="I1135" i="28"/>
  <c r="H1136" i="28"/>
  <c r="I1136" i="28"/>
  <c r="H1137" i="28"/>
  <c r="I1137" i="28"/>
  <c r="H1138" i="28"/>
  <c r="I1138" i="28"/>
  <c r="H1139" i="28"/>
  <c r="I1139" i="28"/>
  <c r="H1140" i="28"/>
  <c r="I1140" i="28"/>
  <c r="H1141" i="28"/>
  <c r="I1141" i="28"/>
  <c r="H1142" i="28"/>
  <c r="I1142" i="28"/>
  <c r="H1143" i="28"/>
  <c r="I1143" i="28"/>
  <c r="H1144" i="28"/>
  <c r="I1144" i="28"/>
  <c r="H1145" i="28"/>
  <c r="I1145" i="28"/>
  <c r="H1146" i="28"/>
  <c r="I1146" i="28"/>
  <c r="H1147" i="28"/>
  <c r="I1147" i="28"/>
  <c r="H1148" i="28"/>
  <c r="I1148" i="28"/>
  <c r="H1149" i="28"/>
  <c r="I1149" i="28"/>
  <c r="H1150" i="28"/>
  <c r="I1150" i="28"/>
  <c r="H1151" i="28"/>
  <c r="I1151" i="28"/>
  <c r="H1152" i="28"/>
  <c r="I1152" i="28"/>
  <c r="H1153" i="28"/>
  <c r="I1153" i="28"/>
  <c r="H1154" i="28"/>
  <c r="I1154" i="28"/>
  <c r="H1155" i="28"/>
  <c r="I1155" i="28"/>
  <c r="H1156" i="28"/>
  <c r="I1156" i="28"/>
  <c r="H1157" i="28"/>
  <c r="I1157" i="28"/>
  <c r="H1158" i="28"/>
  <c r="I1158" i="28"/>
  <c r="H1159" i="28"/>
  <c r="I1159" i="28"/>
  <c r="H1160" i="28"/>
  <c r="I1160" i="28"/>
  <c r="H1161" i="28"/>
  <c r="I1161" i="28"/>
  <c r="H1162" i="28"/>
  <c r="I1162" i="28"/>
  <c r="H1163" i="28"/>
  <c r="I1163" i="28"/>
  <c r="H1164" i="28"/>
  <c r="I1164" i="28"/>
  <c r="H1165" i="28"/>
  <c r="I1165" i="28"/>
  <c r="H1166" i="28"/>
  <c r="I1166" i="28"/>
  <c r="H1167" i="28"/>
  <c r="I1167" i="28"/>
  <c r="H1168" i="28"/>
  <c r="I1168" i="28"/>
  <c r="H1169" i="28"/>
  <c r="I1169" i="28"/>
  <c r="H1170" i="28"/>
  <c r="I1170" i="28"/>
  <c r="H1171" i="28"/>
  <c r="I1171" i="28"/>
  <c r="H1172" i="28"/>
  <c r="I1172" i="28"/>
  <c r="H1173" i="28"/>
  <c r="I1173" i="28"/>
  <c r="H1174" i="28"/>
  <c r="I1174" i="28"/>
  <c r="H1175" i="28"/>
  <c r="I1175" i="28"/>
  <c r="H1176" i="28"/>
  <c r="I1176" i="28"/>
  <c r="H1177" i="28"/>
  <c r="I1177" i="28"/>
  <c r="H1178" i="28"/>
  <c r="I1178" i="28"/>
  <c r="H1179" i="28"/>
  <c r="I1179" i="28"/>
  <c r="H1180" i="28"/>
  <c r="I1180" i="28"/>
  <c r="H1181" i="28"/>
  <c r="I1181" i="28"/>
  <c r="H1182" i="28"/>
  <c r="I1182" i="28"/>
  <c r="H1183" i="28"/>
  <c r="I1183" i="28"/>
  <c r="H1184" i="28"/>
  <c r="I1184" i="28"/>
  <c r="H1185" i="28"/>
  <c r="I1185" i="28"/>
  <c r="H1186" i="28"/>
  <c r="I1186" i="28"/>
  <c r="H1187" i="28"/>
  <c r="I1187" i="28"/>
  <c r="H1188" i="28"/>
  <c r="I1188" i="28"/>
  <c r="H1189" i="28"/>
  <c r="I1189" i="28"/>
  <c r="H1190" i="28"/>
  <c r="I1190" i="28"/>
  <c r="H1191" i="28"/>
  <c r="I1191" i="28"/>
  <c r="H1192" i="28"/>
  <c r="I1192" i="28"/>
  <c r="H1193" i="28"/>
  <c r="I1193" i="28"/>
  <c r="H1194" i="28"/>
  <c r="I1194" i="28"/>
  <c r="H1195" i="28"/>
  <c r="I1195" i="28"/>
  <c r="H1196" i="28"/>
  <c r="I1196" i="28"/>
  <c r="H1197" i="28"/>
  <c r="I1197" i="28"/>
  <c r="H1198" i="28"/>
  <c r="I1198" i="28"/>
  <c r="H1199" i="28"/>
  <c r="I1199" i="28"/>
  <c r="H1200" i="28"/>
  <c r="I1200" i="28"/>
  <c r="H1201" i="28"/>
  <c r="I1201" i="28"/>
  <c r="H1202" i="28"/>
  <c r="I1202" i="28"/>
  <c r="H1203" i="28"/>
  <c r="I1203" i="28"/>
  <c r="H1204" i="28"/>
  <c r="I1204" i="28"/>
  <c r="H1205" i="28"/>
  <c r="I1205" i="28"/>
  <c r="H1206" i="28"/>
  <c r="I1206" i="28"/>
  <c r="H1207" i="28"/>
  <c r="I1207" i="28"/>
  <c r="H1208" i="28"/>
  <c r="I1208" i="28"/>
  <c r="H1209" i="28"/>
  <c r="I1209" i="28"/>
  <c r="H1210" i="28"/>
  <c r="I1210" i="28"/>
  <c r="H1211" i="28"/>
  <c r="I1211" i="28"/>
  <c r="H1212" i="28"/>
  <c r="I1212" i="28"/>
  <c r="H1213" i="28"/>
  <c r="I1213" i="28"/>
  <c r="H1214" i="28"/>
  <c r="I1214" i="28"/>
  <c r="H1215" i="28"/>
  <c r="I1215" i="28"/>
  <c r="H1216" i="28"/>
  <c r="I1216" i="28"/>
  <c r="H1217" i="28"/>
  <c r="I1217" i="28"/>
  <c r="H1218" i="28"/>
  <c r="I1218" i="28"/>
  <c r="H1219" i="28"/>
  <c r="I1219" i="28"/>
  <c r="H1220" i="28"/>
  <c r="I1220" i="28"/>
  <c r="H1221" i="28"/>
  <c r="I1221" i="28"/>
  <c r="H1222" i="28"/>
  <c r="I1222" i="28"/>
  <c r="H1223" i="28"/>
  <c r="I1223" i="28"/>
  <c r="H1224" i="28"/>
  <c r="I1224" i="28"/>
  <c r="H1225" i="28"/>
  <c r="I1225" i="28"/>
  <c r="H1226" i="28"/>
  <c r="I1226" i="28"/>
  <c r="H1227" i="28"/>
  <c r="I1227" i="28"/>
  <c r="H1228" i="28"/>
  <c r="I1228" i="28"/>
  <c r="H1229" i="28"/>
  <c r="I1229" i="28"/>
  <c r="H1230" i="28"/>
  <c r="I1230" i="28"/>
  <c r="H1231" i="28"/>
  <c r="I1231" i="28"/>
  <c r="H1232" i="28"/>
  <c r="I1232" i="28"/>
  <c r="H1233" i="28"/>
  <c r="I1233" i="28"/>
  <c r="H1234" i="28"/>
  <c r="I1234" i="28"/>
  <c r="H1235" i="28"/>
  <c r="I1235" i="28"/>
  <c r="H1236" i="28"/>
  <c r="I1236" i="28"/>
  <c r="H1237" i="28"/>
  <c r="I1237" i="28"/>
  <c r="H1238" i="28"/>
  <c r="I1238" i="28"/>
  <c r="H1239" i="28"/>
  <c r="I1239" i="28"/>
  <c r="H1240" i="28"/>
  <c r="I1240" i="28"/>
  <c r="H1241" i="28"/>
  <c r="I1241" i="28"/>
  <c r="H1242" i="28"/>
  <c r="I1242" i="28"/>
  <c r="H1243" i="28"/>
  <c r="I1243" i="28"/>
  <c r="H1244" i="28"/>
  <c r="I1244" i="28"/>
  <c r="H1245" i="28"/>
  <c r="I1245" i="28"/>
  <c r="H1246" i="28"/>
  <c r="I1246" i="28"/>
  <c r="H1247" i="28"/>
  <c r="I1247" i="28"/>
  <c r="H1248" i="28"/>
  <c r="I1248" i="28"/>
  <c r="H1249" i="28"/>
  <c r="I1249" i="28"/>
  <c r="H1250" i="28"/>
  <c r="I1250" i="28"/>
  <c r="H1251" i="28"/>
  <c r="I1251" i="28"/>
  <c r="H1252" i="28"/>
  <c r="I1252" i="28"/>
  <c r="H1253" i="28"/>
  <c r="I1253" i="28"/>
  <c r="H1254" i="28"/>
  <c r="I1254" i="28"/>
  <c r="H1255" i="28"/>
  <c r="I1255" i="28"/>
  <c r="H1256" i="28"/>
  <c r="I1256" i="28"/>
  <c r="H1257" i="28"/>
  <c r="I1257" i="28"/>
  <c r="H1258" i="28"/>
  <c r="I1258" i="28"/>
  <c r="H1259" i="28"/>
  <c r="I1259" i="28"/>
  <c r="H1260" i="28"/>
  <c r="I1260" i="28"/>
  <c r="H1261" i="28"/>
  <c r="I1261" i="28"/>
  <c r="H1262" i="28"/>
  <c r="I1262" i="28"/>
  <c r="H1263" i="28"/>
  <c r="I1263" i="28"/>
  <c r="H1264" i="28"/>
  <c r="I1264" i="28"/>
  <c r="H1265" i="28"/>
  <c r="I1265" i="28"/>
  <c r="H1266" i="28"/>
  <c r="I1266" i="28"/>
  <c r="H1267" i="28"/>
  <c r="I1267" i="28"/>
  <c r="H1268" i="28"/>
  <c r="I1268" i="28"/>
  <c r="H1269" i="28"/>
  <c r="I1269" i="28"/>
  <c r="H1270" i="28"/>
  <c r="I1270" i="28"/>
  <c r="H1271" i="28"/>
  <c r="I1271" i="28"/>
  <c r="H1272" i="28"/>
  <c r="I1272" i="28"/>
  <c r="H1273" i="28"/>
  <c r="I1273" i="28"/>
  <c r="H1274" i="28"/>
  <c r="I1274" i="28"/>
  <c r="H1275" i="28"/>
  <c r="I1275" i="28"/>
  <c r="H1276" i="28"/>
  <c r="I1276" i="28"/>
  <c r="H1277" i="28"/>
  <c r="I1277" i="28"/>
  <c r="H1278" i="28"/>
  <c r="I1278" i="28"/>
  <c r="H1279" i="28"/>
  <c r="I1279" i="28"/>
  <c r="H1280" i="28"/>
  <c r="I1280" i="28"/>
  <c r="H1281" i="28"/>
  <c r="I1281" i="28"/>
  <c r="H1282" i="28"/>
  <c r="I1282" i="28"/>
  <c r="H1283" i="28"/>
  <c r="I1283" i="28"/>
  <c r="H1284" i="28"/>
  <c r="I1284" i="28"/>
  <c r="H1285" i="28"/>
  <c r="I1285" i="28"/>
  <c r="H1286" i="28"/>
  <c r="I1286" i="28"/>
  <c r="H1287" i="28"/>
  <c r="I1287" i="28"/>
  <c r="H1288" i="28"/>
  <c r="I1288" i="28"/>
  <c r="H1289" i="28"/>
  <c r="I1289" i="28"/>
  <c r="H1290" i="28"/>
  <c r="I1290" i="28"/>
  <c r="H1291" i="28"/>
  <c r="I1291" i="28"/>
  <c r="H1292" i="28"/>
  <c r="I1292" i="28"/>
  <c r="H1293" i="28"/>
  <c r="I1293" i="28"/>
  <c r="H1294" i="28"/>
  <c r="I1294" i="28"/>
  <c r="H1295" i="28"/>
  <c r="I1295" i="28"/>
  <c r="H1296" i="28"/>
  <c r="I1296" i="28"/>
  <c r="H1297" i="28"/>
  <c r="I1297" i="28"/>
  <c r="H1298" i="28"/>
  <c r="I1298" i="28"/>
  <c r="H1299" i="28"/>
  <c r="I1299" i="28"/>
  <c r="H1300" i="28"/>
  <c r="I1300" i="28"/>
  <c r="H1301" i="28"/>
  <c r="I1301" i="28"/>
  <c r="H1302" i="28"/>
  <c r="I1302" i="28"/>
  <c r="H1303" i="28"/>
  <c r="I1303" i="28"/>
  <c r="H1304" i="28"/>
  <c r="I1304" i="28"/>
  <c r="H1305" i="28"/>
  <c r="I1305" i="28"/>
  <c r="H1306" i="28"/>
  <c r="I1306" i="28"/>
  <c r="H1307" i="28"/>
  <c r="I1307" i="28"/>
  <c r="H1308" i="28"/>
  <c r="I1308" i="28"/>
  <c r="H1309" i="28"/>
  <c r="I1309" i="28"/>
  <c r="H1310" i="28"/>
  <c r="I1310" i="28"/>
  <c r="H1311" i="28"/>
  <c r="I1311" i="28"/>
  <c r="H1312" i="28"/>
  <c r="I1312" i="28"/>
  <c r="H1313" i="28"/>
  <c r="I1313" i="28"/>
  <c r="H1314" i="28"/>
  <c r="I1314" i="28"/>
  <c r="H1315" i="28"/>
  <c r="I1315" i="28"/>
  <c r="H1316" i="28"/>
  <c r="I1316" i="28"/>
  <c r="H1317" i="28"/>
  <c r="I1317" i="28"/>
  <c r="H1318" i="28"/>
  <c r="I1318" i="28"/>
  <c r="H1319" i="28"/>
  <c r="I1319" i="28"/>
  <c r="H1320" i="28"/>
  <c r="I1320" i="28"/>
  <c r="H1321" i="28"/>
  <c r="I1321" i="28"/>
  <c r="H1322" i="28"/>
  <c r="I1322" i="28"/>
  <c r="H1323" i="28"/>
  <c r="I1323" i="28"/>
  <c r="H1324" i="28"/>
  <c r="I1324" i="28"/>
  <c r="H1325" i="28"/>
  <c r="I1325" i="28"/>
  <c r="H1326" i="28"/>
  <c r="I1326" i="28"/>
  <c r="H1327" i="28"/>
  <c r="I1327" i="28"/>
  <c r="H1328" i="28"/>
  <c r="I1328" i="28"/>
  <c r="H1329" i="28"/>
  <c r="I1329" i="28"/>
  <c r="H1330" i="28"/>
  <c r="I1330" i="28"/>
  <c r="H1331" i="28"/>
  <c r="I1331" i="28"/>
  <c r="H1332" i="28"/>
  <c r="I1332" i="28"/>
  <c r="H1333" i="28"/>
  <c r="I1333" i="28"/>
  <c r="H1334" i="28"/>
  <c r="I1334" i="28"/>
  <c r="H1335" i="28"/>
  <c r="I1335" i="28"/>
  <c r="H1336" i="28"/>
  <c r="I1336" i="28"/>
  <c r="H1337" i="28"/>
  <c r="I1337" i="28"/>
  <c r="H1338" i="28"/>
  <c r="I1338" i="28"/>
  <c r="H1339" i="28"/>
  <c r="I1339" i="28"/>
  <c r="H1340" i="28"/>
  <c r="I1340" i="28"/>
  <c r="H1341" i="28"/>
  <c r="I1341" i="28"/>
  <c r="H1342" i="28"/>
  <c r="I1342" i="28"/>
  <c r="H1343" i="28"/>
  <c r="I1343" i="28"/>
  <c r="H1344" i="28"/>
  <c r="I1344" i="28"/>
  <c r="H1345" i="28"/>
  <c r="I1345" i="28"/>
  <c r="H1346" i="28"/>
  <c r="I1346" i="28"/>
  <c r="H1347" i="28"/>
  <c r="I1347" i="28"/>
  <c r="H1348" i="28"/>
  <c r="I1348" i="28"/>
  <c r="H1349" i="28"/>
  <c r="I1349" i="28"/>
  <c r="H1350" i="28"/>
  <c r="I1350" i="28"/>
  <c r="H1351" i="28"/>
  <c r="I1351" i="28"/>
  <c r="H1352" i="28"/>
  <c r="I1352" i="28"/>
  <c r="H1353" i="28"/>
  <c r="I1353" i="28"/>
  <c r="H1354" i="28"/>
  <c r="I1354" i="28"/>
  <c r="H1355" i="28"/>
  <c r="I1355" i="28"/>
  <c r="H1356" i="28"/>
  <c r="I1356" i="28"/>
  <c r="H1357" i="28"/>
  <c r="I1357" i="28"/>
  <c r="H1358" i="28"/>
  <c r="I1358" i="28"/>
  <c r="H1359" i="28"/>
  <c r="I1359" i="28"/>
  <c r="H1360" i="28"/>
  <c r="I1360" i="28"/>
  <c r="H1361" i="28"/>
  <c r="I1361" i="28"/>
  <c r="H1362" i="28"/>
  <c r="I1362" i="28"/>
  <c r="H1363" i="28"/>
  <c r="I1363" i="28"/>
  <c r="H1364" i="28"/>
  <c r="I1364" i="28"/>
  <c r="H1365" i="28"/>
  <c r="I1365" i="28"/>
  <c r="H1366" i="28"/>
  <c r="I1366" i="28"/>
  <c r="H1367" i="28"/>
  <c r="I1367" i="28"/>
  <c r="H1368" i="28"/>
  <c r="I1368" i="28"/>
  <c r="H1369" i="28"/>
  <c r="I1369" i="28"/>
  <c r="H1370" i="28"/>
  <c r="I1370" i="28"/>
  <c r="H1371" i="28"/>
  <c r="I1371" i="28"/>
  <c r="H1372" i="28"/>
  <c r="I1372" i="28"/>
  <c r="H1373" i="28"/>
  <c r="I1373" i="28"/>
  <c r="H1374" i="28"/>
  <c r="I1374" i="28"/>
  <c r="H1375" i="28"/>
  <c r="I1375" i="28"/>
  <c r="H1376" i="28"/>
  <c r="I1376" i="28"/>
  <c r="H1377" i="28"/>
  <c r="I1377" i="28"/>
  <c r="H1378" i="28"/>
  <c r="I1378" i="28"/>
  <c r="H1379" i="28"/>
  <c r="I1379" i="28"/>
  <c r="H1380" i="28"/>
  <c r="I1380" i="28"/>
  <c r="H1381" i="28"/>
  <c r="I1381" i="28"/>
  <c r="H1382" i="28"/>
  <c r="I1382" i="28"/>
  <c r="H1383" i="28"/>
  <c r="I1383" i="28"/>
  <c r="H1384" i="28"/>
  <c r="I1384" i="28"/>
  <c r="H1385" i="28"/>
  <c r="I1385" i="28"/>
  <c r="H1386" i="28"/>
  <c r="I1386" i="28"/>
  <c r="H1387" i="28"/>
  <c r="I1387" i="28"/>
  <c r="H1388" i="28"/>
  <c r="I1388" i="28"/>
  <c r="H1389" i="28"/>
  <c r="I1389" i="28"/>
  <c r="H1390" i="28"/>
  <c r="I1390" i="28"/>
  <c r="H1391" i="28"/>
  <c r="I1391" i="28"/>
  <c r="H1392" i="28"/>
  <c r="I1392" i="28"/>
  <c r="H1393" i="28"/>
  <c r="I1393" i="28"/>
  <c r="H1394" i="28"/>
  <c r="I1394" i="28"/>
  <c r="H1395" i="28"/>
  <c r="I1395" i="28"/>
  <c r="H1396" i="28"/>
  <c r="I1396" i="28"/>
  <c r="H1397" i="28"/>
  <c r="I1397" i="28"/>
  <c r="H1398" i="28"/>
  <c r="I1398" i="28"/>
  <c r="H1399" i="28"/>
  <c r="I1399" i="28"/>
  <c r="H1400" i="28"/>
  <c r="I1400" i="28"/>
  <c r="H1401" i="28"/>
  <c r="I1401" i="28"/>
  <c r="H1402" i="28"/>
  <c r="I1402" i="28"/>
  <c r="H1403" i="28"/>
  <c r="I1403" i="28"/>
  <c r="H1404" i="28"/>
  <c r="I1404" i="28"/>
  <c r="H1405" i="28"/>
  <c r="I1405" i="28"/>
  <c r="H1406" i="28"/>
  <c r="I1406" i="28"/>
  <c r="H1407" i="28"/>
  <c r="I1407" i="28"/>
  <c r="H1408" i="28"/>
  <c r="I1408" i="28"/>
  <c r="H1409" i="28"/>
  <c r="I1409" i="28"/>
  <c r="H1410" i="28"/>
  <c r="I1410" i="28"/>
  <c r="H1411" i="28"/>
  <c r="I1411" i="28"/>
  <c r="H1412" i="28"/>
  <c r="I1412" i="28"/>
  <c r="H1413" i="28"/>
  <c r="I1413" i="28"/>
  <c r="H1414" i="28"/>
  <c r="I1414" i="28"/>
  <c r="H1415" i="28"/>
  <c r="I1415" i="28"/>
  <c r="H1416" i="28"/>
  <c r="I1416" i="28"/>
  <c r="H1417" i="28"/>
  <c r="I1417" i="28"/>
  <c r="H1418" i="28"/>
  <c r="I1418" i="28"/>
  <c r="H1419" i="28"/>
  <c r="I1419" i="28"/>
  <c r="H1420" i="28"/>
  <c r="I1420" i="28"/>
  <c r="H1421" i="28"/>
  <c r="I1421" i="28"/>
  <c r="H1422" i="28"/>
  <c r="I1422" i="28"/>
  <c r="H1423" i="28"/>
  <c r="I1423" i="28"/>
  <c r="H1424" i="28"/>
  <c r="I1424" i="28"/>
  <c r="H1425" i="28"/>
  <c r="I1425" i="28"/>
  <c r="H1426" i="28"/>
  <c r="I1426" i="28"/>
  <c r="H1427" i="28"/>
  <c r="I1427" i="28"/>
  <c r="H1428" i="28"/>
  <c r="I1428" i="28"/>
  <c r="H1429" i="28"/>
  <c r="I1429" i="28"/>
  <c r="H1430" i="28"/>
  <c r="I1430" i="28"/>
  <c r="H1431" i="28"/>
  <c r="I1431" i="28"/>
  <c r="H1432" i="28"/>
  <c r="I1432" i="28"/>
  <c r="H1433" i="28"/>
  <c r="I1433" i="28"/>
  <c r="H1434" i="28"/>
  <c r="I1434" i="28"/>
  <c r="H1435" i="28"/>
  <c r="I1435" i="28"/>
  <c r="H1436" i="28"/>
  <c r="I1436" i="28"/>
  <c r="H1437" i="28"/>
  <c r="I1437" i="28"/>
  <c r="H1438" i="28"/>
  <c r="I1438" i="28"/>
  <c r="H1439" i="28"/>
  <c r="I1439" i="28"/>
  <c r="H1440" i="28"/>
  <c r="I1440" i="28"/>
  <c r="H1441" i="28"/>
  <c r="I1441" i="28"/>
  <c r="H1442" i="28"/>
  <c r="I1442" i="28"/>
  <c r="H1443" i="28"/>
  <c r="I1443" i="28"/>
  <c r="H1444" i="28"/>
  <c r="I1444" i="28"/>
  <c r="H1445" i="28"/>
  <c r="I1445" i="28"/>
  <c r="H1446" i="28"/>
  <c r="I1446" i="28"/>
  <c r="H1447" i="28"/>
  <c r="I1447" i="28"/>
  <c r="H1448" i="28"/>
  <c r="I1448" i="28"/>
  <c r="H1449" i="28"/>
  <c r="I1449" i="28"/>
  <c r="H1450" i="28"/>
  <c r="I1450" i="28"/>
  <c r="H1451" i="28"/>
  <c r="I1451" i="28"/>
  <c r="H1452" i="28"/>
  <c r="I1452" i="28"/>
  <c r="H1453" i="28"/>
  <c r="I1453" i="28"/>
  <c r="H1454" i="28"/>
  <c r="I1454" i="28"/>
  <c r="H1455" i="28"/>
  <c r="I1455" i="28"/>
  <c r="H1456" i="28"/>
  <c r="I1456" i="28"/>
  <c r="H1457" i="28"/>
  <c r="I1457" i="28"/>
  <c r="H1458" i="28"/>
  <c r="I1458" i="28"/>
  <c r="H1459" i="28"/>
  <c r="I1459" i="28"/>
  <c r="H1460" i="28"/>
  <c r="I1460" i="28"/>
  <c r="H1461" i="28"/>
  <c r="I1461" i="28"/>
  <c r="H1462" i="28"/>
  <c r="I1462" i="28"/>
  <c r="H1463" i="28"/>
  <c r="I1463" i="28"/>
  <c r="H1464" i="28"/>
  <c r="I1464" i="28"/>
  <c r="H1465" i="28"/>
  <c r="I1465" i="28"/>
  <c r="H1466" i="28"/>
  <c r="I1466" i="28"/>
  <c r="H1467" i="28"/>
  <c r="I1467" i="28"/>
  <c r="H1468" i="28"/>
  <c r="I1468" i="28"/>
  <c r="H1469" i="28"/>
  <c r="I1469" i="28"/>
  <c r="H1470" i="28"/>
  <c r="I1470" i="28"/>
  <c r="H1471" i="28"/>
  <c r="I1471" i="28"/>
  <c r="H1472" i="28"/>
  <c r="I1472" i="28"/>
  <c r="H1473" i="28"/>
  <c r="I1473" i="28"/>
  <c r="H1474" i="28"/>
  <c r="I1474" i="28"/>
  <c r="H1475" i="28"/>
  <c r="I1475" i="28"/>
  <c r="H1476" i="28"/>
  <c r="I1476" i="28"/>
  <c r="H1477" i="28"/>
  <c r="I1477" i="28"/>
  <c r="H1478" i="28"/>
  <c r="I1478" i="28"/>
  <c r="H1479" i="28"/>
  <c r="I1479" i="28"/>
  <c r="H1480" i="28"/>
  <c r="I1480" i="28"/>
  <c r="H1481" i="28"/>
  <c r="I1481" i="28"/>
  <c r="H1482" i="28"/>
  <c r="I1482" i="28"/>
  <c r="H1483" i="28"/>
  <c r="I1483" i="28"/>
  <c r="H1484" i="28"/>
  <c r="I1484" i="28"/>
  <c r="H1485" i="28"/>
  <c r="I1485" i="28"/>
  <c r="H1486" i="28"/>
  <c r="I1486" i="28"/>
  <c r="H1487" i="28"/>
  <c r="I1487" i="28"/>
  <c r="H1488" i="28"/>
  <c r="I1488" i="28"/>
  <c r="H1489" i="28"/>
  <c r="I1489" i="28"/>
  <c r="H1490" i="28"/>
  <c r="I1490" i="28"/>
  <c r="H1491" i="28"/>
  <c r="I1491" i="28"/>
  <c r="H1492" i="28"/>
  <c r="I1492" i="28"/>
  <c r="H1493" i="28"/>
  <c r="I1493" i="28"/>
  <c r="H1494" i="28"/>
  <c r="I1494" i="28"/>
  <c r="H1495" i="28"/>
  <c r="I1495" i="28"/>
  <c r="H1496" i="28"/>
  <c r="I1496" i="28"/>
  <c r="H1497" i="28"/>
  <c r="I1497" i="28"/>
  <c r="H1498" i="28"/>
  <c r="I1498" i="28"/>
  <c r="H1499" i="28"/>
  <c r="I1499" i="28"/>
  <c r="H1500" i="28"/>
  <c r="I1500" i="28"/>
  <c r="H1501" i="28"/>
  <c r="I1501" i="28"/>
  <c r="H1502" i="28"/>
  <c r="I1502" i="28"/>
  <c r="H1503" i="28"/>
  <c r="I1503" i="28"/>
  <c r="H1504" i="28"/>
  <c r="I1504" i="28"/>
  <c r="H1505" i="28"/>
  <c r="I1505" i="28"/>
  <c r="H1506" i="28"/>
  <c r="I1506" i="28"/>
  <c r="H1507" i="28"/>
  <c r="I1507" i="28"/>
  <c r="H1508" i="28"/>
  <c r="I1508" i="28"/>
  <c r="H1509" i="28"/>
  <c r="I1509" i="28"/>
  <c r="H1510" i="28"/>
  <c r="I1510" i="28"/>
  <c r="H1511" i="28"/>
  <c r="I1511" i="28"/>
  <c r="H1512" i="28"/>
  <c r="I1512" i="28"/>
  <c r="H1513" i="28"/>
  <c r="I1513" i="28"/>
  <c r="H1514" i="28"/>
  <c r="I1514" i="28"/>
  <c r="H1515" i="28"/>
  <c r="I1515" i="28"/>
  <c r="H1516" i="28"/>
  <c r="I1516" i="28"/>
  <c r="H1517" i="28"/>
  <c r="I1517" i="28"/>
  <c r="H1518" i="28"/>
  <c r="I1518" i="28"/>
  <c r="H1519" i="28"/>
  <c r="I1519" i="28"/>
  <c r="H1520" i="28"/>
  <c r="I1520" i="28"/>
  <c r="H1521" i="28"/>
  <c r="I1521" i="28"/>
  <c r="H1522" i="28"/>
  <c r="I1522" i="28"/>
  <c r="H1523" i="28"/>
  <c r="I1523" i="28"/>
  <c r="H1524" i="28"/>
  <c r="I1524" i="28"/>
  <c r="H1525" i="28"/>
  <c r="I1525" i="28"/>
  <c r="H1526" i="28"/>
  <c r="I1526" i="28"/>
  <c r="H1527" i="28"/>
  <c r="I1527" i="28"/>
  <c r="H1528" i="28"/>
  <c r="I1528" i="28"/>
  <c r="H1529" i="28"/>
  <c r="I1529" i="28"/>
  <c r="H1530" i="28"/>
  <c r="I1530" i="28"/>
  <c r="H1531" i="28"/>
  <c r="I1531" i="28"/>
  <c r="H1532" i="28"/>
  <c r="I1532" i="28"/>
  <c r="H1533" i="28"/>
  <c r="I1533" i="28"/>
  <c r="H1534" i="28"/>
  <c r="I1534" i="28"/>
  <c r="H1535" i="28"/>
  <c r="I1535" i="28"/>
  <c r="H1536" i="28"/>
  <c r="I1536" i="28"/>
  <c r="H1537" i="28"/>
  <c r="I1537" i="28"/>
  <c r="H1538" i="28"/>
  <c r="I1538" i="28"/>
  <c r="H1539" i="28"/>
  <c r="I1539" i="28"/>
  <c r="H1540" i="28"/>
  <c r="I1540" i="28"/>
  <c r="H1541" i="28"/>
  <c r="I1541" i="28"/>
  <c r="H1542" i="28"/>
  <c r="I1542" i="28"/>
  <c r="H1543" i="28"/>
  <c r="I1543" i="28"/>
  <c r="H1544" i="28"/>
  <c r="I1544" i="28"/>
  <c r="H1545" i="28"/>
  <c r="I1545" i="28"/>
  <c r="H1546" i="28"/>
  <c r="I1546" i="28"/>
  <c r="H1547" i="28"/>
  <c r="I1547" i="28"/>
  <c r="H1548" i="28"/>
  <c r="I1548" i="28"/>
  <c r="H1549" i="28"/>
  <c r="I1549" i="28"/>
  <c r="H1550" i="28"/>
  <c r="I1550" i="28"/>
  <c r="H1551" i="28"/>
  <c r="I1551" i="28"/>
  <c r="H1552" i="28"/>
  <c r="I1552" i="28"/>
  <c r="H1553" i="28"/>
  <c r="I1553" i="28"/>
  <c r="H1554" i="28"/>
  <c r="I1554" i="28"/>
  <c r="H1555" i="28"/>
  <c r="I1555" i="28"/>
  <c r="H1556" i="28"/>
  <c r="I1556" i="28"/>
  <c r="H1557" i="28"/>
  <c r="I1557" i="28"/>
  <c r="H1558" i="28"/>
  <c r="I1558" i="28"/>
  <c r="H1559" i="28"/>
  <c r="I1559" i="28"/>
  <c r="H1560" i="28"/>
  <c r="I1560" i="28"/>
  <c r="H1561" i="28"/>
  <c r="I1561" i="28"/>
  <c r="H1562" i="28"/>
  <c r="I1562" i="28"/>
  <c r="H1563" i="28"/>
  <c r="I1563" i="28"/>
  <c r="H1564" i="28"/>
  <c r="I1564" i="28"/>
  <c r="H1565" i="28"/>
  <c r="I1565" i="28"/>
  <c r="H1566" i="28"/>
  <c r="I1566" i="28"/>
  <c r="H1567" i="28"/>
  <c r="I1567" i="28"/>
  <c r="H1568" i="28"/>
  <c r="I1568" i="28"/>
  <c r="H1569" i="28"/>
  <c r="I1569" i="28"/>
  <c r="H1570" i="28"/>
  <c r="I1570" i="28"/>
  <c r="H1571" i="28"/>
  <c r="I1571" i="28"/>
  <c r="H1572" i="28"/>
  <c r="I1572" i="28"/>
  <c r="H1573" i="28"/>
  <c r="I1573" i="28"/>
  <c r="H1574" i="28"/>
  <c r="I1574" i="28"/>
  <c r="H1575" i="28"/>
  <c r="I1575" i="28"/>
  <c r="H1576" i="28"/>
  <c r="I1576" i="28"/>
  <c r="H1577" i="28"/>
  <c r="I1577" i="28"/>
  <c r="H1578" i="28"/>
  <c r="I1578" i="28"/>
  <c r="H1579" i="28"/>
  <c r="I1579" i="28"/>
  <c r="H1580" i="28"/>
  <c r="I1580" i="28"/>
  <c r="H1581" i="28"/>
  <c r="I1581" i="28"/>
  <c r="H1582" i="28"/>
  <c r="I1582" i="28"/>
  <c r="H1583" i="28"/>
  <c r="I1583" i="28"/>
  <c r="H1584" i="28"/>
  <c r="I1584" i="28"/>
  <c r="H1585" i="28"/>
  <c r="I1585" i="28"/>
  <c r="H1586" i="28"/>
  <c r="I1586" i="28"/>
  <c r="H1587" i="28"/>
  <c r="I1587" i="28"/>
  <c r="H1588" i="28"/>
  <c r="I1588" i="28"/>
  <c r="H1589" i="28"/>
  <c r="I1589" i="28"/>
  <c r="H1590" i="28"/>
  <c r="I1590" i="28"/>
  <c r="H1591" i="28"/>
  <c r="I1591" i="28"/>
  <c r="H1592" i="28"/>
  <c r="I1592" i="28"/>
  <c r="H1593" i="28"/>
  <c r="I1593" i="28"/>
  <c r="H1594" i="28"/>
  <c r="I1594" i="28"/>
  <c r="H1595" i="28"/>
  <c r="I1595" i="28"/>
  <c r="H1596" i="28"/>
  <c r="I1596" i="28"/>
  <c r="H1597" i="28"/>
  <c r="I1597" i="28"/>
  <c r="H1598" i="28"/>
  <c r="I1598" i="28"/>
  <c r="H1599" i="28"/>
  <c r="I1599" i="28"/>
  <c r="H1600" i="28"/>
  <c r="I1600" i="28"/>
  <c r="H1601" i="28"/>
  <c r="I1601" i="28"/>
  <c r="H1602" i="28"/>
  <c r="I1602" i="28"/>
  <c r="H1603" i="28"/>
  <c r="I1603" i="28"/>
  <c r="H1604" i="28"/>
  <c r="I1604" i="28"/>
  <c r="H1605" i="28"/>
  <c r="I1605" i="28"/>
  <c r="H1606" i="28"/>
  <c r="I1606" i="28"/>
  <c r="H1607" i="28"/>
  <c r="I1607" i="28"/>
  <c r="H1608" i="28"/>
  <c r="I1608" i="28"/>
  <c r="H1609" i="28"/>
  <c r="I1609" i="28"/>
  <c r="H1610" i="28"/>
  <c r="I1610" i="28"/>
  <c r="H1611" i="28"/>
  <c r="I1611" i="28"/>
  <c r="H1612" i="28"/>
  <c r="I1612" i="28"/>
  <c r="H1613" i="28"/>
  <c r="I1613" i="28"/>
  <c r="H1614" i="28"/>
  <c r="I1614" i="28"/>
  <c r="H1615" i="28"/>
  <c r="I1615" i="28"/>
  <c r="H1616" i="28"/>
  <c r="I1616" i="28"/>
  <c r="H1617" i="28"/>
  <c r="I1617" i="28"/>
  <c r="H1618" i="28"/>
  <c r="I1618" i="28"/>
  <c r="H1619" i="28"/>
  <c r="I1619" i="28"/>
  <c r="H1620" i="28"/>
  <c r="I1620" i="28"/>
  <c r="H1621" i="28"/>
  <c r="I1621" i="28"/>
  <c r="H1622" i="28"/>
  <c r="I1622" i="28"/>
  <c r="H1623" i="28"/>
  <c r="I1623" i="28"/>
  <c r="H1624" i="28"/>
  <c r="I1624" i="28"/>
  <c r="H1625" i="28"/>
  <c r="I1625" i="28"/>
  <c r="H1626" i="28"/>
  <c r="I1626" i="28"/>
  <c r="H1627" i="28"/>
  <c r="I1627" i="28"/>
  <c r="H1628" i="28"/>
  <c r="I1628" i="28"/>
  <c r="H1629" i="28"/>
  <c r="I1629" i="28"/>
  <c r="H1630" i="28"/>
  <c r="I1630" i="28"/>
  <c r="H1631" i="28"/>
  <c r="I1631" i="28"/>
  <c r="H1632" i="28"/>
  <c r="I1632" i="28"/>
  <c r="H1633" i="28"/>
  <c r="I1633" i="28"/>
  <c r="H1634" i="28"/>
  <c r="I1634" i="28"/>
  <c r="H1635" i="28"/>
  <c r="I1635" i="28"/>
  <c r="H1636" i="28"/>
  <c r="I1636" i="28"/>
  <c r="H1637" i="28"/>
  <c r="I1637" i="28"/>
  <c r="H1638" i="28"/>
  <c r="I1638" i="28"/>
  <c r="H1639" i="28"/>
  <c r="I1639" i="28"/>
  <c r="H1640" i="28"/>
  <c r="I1640" i="28"/>
  <c r="H1641" i="28"/>
  <c r="I1641" i="28"/>
  <c r="H1642" i="28"/>
  <c r="I1642" i="28"/>
  <c r="H1643" i="28"/>
  <c r="I1643" i="28"/>
  <c r="H1644" i="28"/>
  <c r="I1644" i="28"/>
  <c r="H1645" i="28"/>
  <c r="I1645" i="28"/>
  <c r="H1646" i="28"/>
  <c r="I1646" i="28"/>
  <c r="H1647" i="28"/>
  <c r="I1647" i="28"/>
  <c r="H1648" i="28"/>
  <c r="I1648" i="28"/>
  <c r="H1649" i="28"/>
  <c r="I1649" i="28"/>
  <c r="H1650" i="28"/>
  <c r="I1650" i="28"/>
  <c r="H1651" i="28"/>
  <c r="I1651" i="28"/>
  <c r="H1652" i="28"/>
  <c r="I1652" i="28"/>
  <c r="H1653" i="28"/>
  <c r="I1653" i="28"/>
  <c r="H1654" i="28"/>
  <c r="I1654" i="28"/>
  <c r="H1655" i="28"/>
  <c r="I1655" i="28"/>
  <c r="H1656" i="28"/>
  <c r="I1656" i="28"/>
  <c r="H1657" i="28"/>
  <c r="I1657" i="28"/>
  <c r="H1658" i="28"/>
  <c r="I1658" i="28"/>
  <c r="H1659" i="28"/>
  <c r="I1659" i="28"/>
  <c r="H1660" i="28"/>
  <c r="I1660" i="28"/>
  <c r="H1661" i="28"/>
  <c r="I1661" i="28"/>
  <c r="H1662" i="28"/>
  <c r="I1662" i="28"/>
  <c r="H1663" i="28"/>
  <c r="I1663" i="28"/>
  <c r="H1664" i="28"/>
  <c r="I1664" i="28"/>
  <c r="H1665" i="28"/>
  <c r="I1665" i="28"/>
  <c r="H1666" i="28"/>
  <c r="I1666" i="28"/>
  <c r="H1667" i="28"/>
  <c r="I1667" i="28"/>
  <c r="H1668" i="28"/>
  <c r="I1668" i="28"/>
  <c r="H1669" i="28"/>
  <c r="I1669" i="28"/>
  <c r="H1670" i="28"/>
  <c r="I1670" i="28"/>
  <c r="H1671" i="28"/>
  <c r="I1671" i="28"/>
  <c r="H1672" i="28"/>
  <c r="I1672" i="28"/>
  <c r="H1673" i="28"/>
  <c r="I1673" i="28"/>
  <c r="H1674" i="28"/>
  <c r="I1674" i="28"/>
  <c r="H1675" i="28"/>
  <c r="I1675" i="28"/>
  <c r="H1676" i="28"/>
  <c r="I1676" i="28"/>
  <c r="H1677" i="28"/>
  <c r="I1677" i="28"/>
  <c r="H1678" i="28"/>
  <c r="I1678" i="28"/>
  <c r="H1679" i="28"/>
  <c r="I1679" i="28"/>
  <c r="H1680" i="28"/>
  <c r="I1680" i="28"/>
  <c r="H1681" i="28"/>
  <c r="I1681" i="28"/>
  <c r="H1682" i="28"/>
  <c r="I1682" i="28"/>
  <c r="H1683" i="28"/>
  <c r="I1683" i="28"/>
  <c r="H1684" i="28"/>
  <c r="I1684" i="28"/>
  <c r="H1685" i="28"/>
  <c r="I1685" i="28"/>
  <c r="H1686" i="28"/>
  <c r="I1686" i="28"/>
  <c r="H1687" i="28"/>
  <c r="I1687" i="28"/>
  <c r="H1688" i="28"/>
  <c r="I1688" i="28"/>
  <c r="H1689" i="28"/>
  <c r="I1689" i="28"/>
  <c r="H1690" i="28"/>
  <c r="I1690" i="28"/>
  <c r="H1691" i="28"/>
  <c r="I1691" i="28"/>
  <c r="H1692" i="28"/>
  <c r="I1692" i="28"/>
  <c r="H1693" i="28"/>
  <c r="I1693" i="28"/>
  <c r="H1694" i="28"/>
  <c r="I1694" i="28"/>
  <c r="H1695" i="28"/>
  <c r="I1695" i="28"/>
  <c r="H1696" i="28"/>
  <c r="I1696" i="28"/>
  <c r="H1697" i="28"/>
  <c r="I1697" i="28"/>
  <c r="H1698" i="28"/>
  <c r="I1698" i="28"/>
  <c r="H1699" i="28"/>
  <c r="I1699" i="28"/>
  <c r="H1700" i="28"/>
  <c r="I1700" i="28"/>
  <c r="H1701" i="28"/>
  <c r="I1701" i="28"/>
  <c r="H1702" i="28"/>
  <c r="I1702" i="28"/>
  <c r="H1703" i="28"/>
  <c r="I1703" i="28"/>
  <c r="H1704" i="28"/>
  <c r="I1704" i="28"/>
  <c r="H1705" i="28"/>
  <c r="I1705" i="28"/>
  <c r="H1706" i="28"/>
  <c r="I1706" i="28"/>
  <c r="H1707" i="28"/>
  <c r="I1707" i="28"/>
  <c r="H1708" i="28"/>
  <c r="I1708" i="28"/>
  <c r="H1709" i="28"/>
  <c r="I1709" i="28"/>
  <c r="H1710" i="28"/>
  <c r="I1710" i="28"/>
  <c r="H1711" i="28"/>
  <c r="I1711" i="28"/>
  <c r="H1712" i="28"/>
  <c r="I1712" i="28"/>
  <c r="H1713" i="28"/>
  <c r="I1713" i="28"/>
  <c r="H1714" i="28"/>
  <c r="I1714" i="28"/>
  <c r="H1715" i="28"/>
  <c r="I1715" i="28"/>
  <c r="H1716" i="28"/>
  <c r="I1716" i="28"/>
  <c r="H1717" i="28"/>
  <c r="I1717" i="28"/>
  <c r="H1718" i="28"/>
  <c r="I1718" i="28"/>
  <c r="H1719" i="28"/>
  <c r="I1719" i="28"/>
  <c r="H1720" i="28"/>
  <c r="I1720" i="28"/>
  <c r="H1721" i="28"/>
  <c r="I1721" i="28"/>
  <c r="H1722" i="28"/>
  <c r="I1722" i="28"/>
  <c r="H1723" i="28"/>
  <c r="I1723" i="28"/>
  <c r="H1724" i="28"/>
  <c r="I1724" i="28"/>
  <c r="H1725" i="28"/>
  <c r="I1725" i="28"/>
  <c r="H1726" i="28"/>
  <c r="I1726" i="28"/>
  <c r="H1727" i="28"/>
  <c r="I1727" i="28"/>
  <c r="H1728" i="28"/>
  <c r="I1728" i="28"/>
  <c r="H1729" i="28"/>
  <c r="I1729" i="28"/>
  <c r="H1730" i="28"/>
  <c r="I1730" i="28"/>
  <c r="H1731" i="28"/>
  <c r="I1731" i="28"/>
  <c r="H1732" i="28"/>
  <c r="I1732" i="28"/>
  <c r="H1733" i="28"/>
  <c r="I1733" i="28"/>
  <c r="H1734" i="28"/>
  <c r="I1734" i="28"/>
  <c r="H1735" i="28"/>
  <c r="I1735" i="28"/>
  <c r="H1736" i="28"/>
  <c r="I1736" i="28"/>
  <c r="H1737" i="28"/>
  <c r="I1737" i="28"/>
  <c r="H1738" i="28"/>
  <c r="I1738" i="28"/>
  <c r="H1739" i="28"/>
  <c r="I1739" i="28"/>
  <c r="H1740" i="28"/>
  <c r="I1740" i="28"/>
  <c r="H1741" i="28"/>
  <c r="I1741" i="28"/>
  <c r="H1742" i="28"/>
  <c r="I1742" i="28"/>
  <c r="H1743" i="28"/>
  <c r="I1743" i="28"/>
  <c r="H1744" i="28"/>
  <c r="I1744" i="28"/>
  <c r="H1745" i="28"/>
  <c r="I1745" i="28"/>
  <c r="H1746" i="28"/>
  <c r="I1746" i="28"/>
  <c r="H1747" i="28"/>
  <c r="I1747" i="28"/>
  <c r="H1748" i="28"/>
  <c r="I1748" i="28"/>
  <c r="H1749" i="28"/>
  <c r="I1749" i="28"/>
  <c r="H1750" i="28"/>
  <c r="I1750" i="28"/>
  <c r="H1751" i="28"/>
  <c r="I1751" i="28"/>
  <c r="H1752" i="28"/>
  <c r="I1752" i="28"/>
  <c r="H1753" i="28"/>
  <c r="I1753" i="28"/>
  <c r="H1754" i="28"/>
  <c r="I1754" i="28"/>
  <c r="H1755" i="28"/>
  <c r="I1755" i="28"/>
  <c r="H1756" i="28"/>
  <c r="I1756" i="28"/>
  <c r="H1757" i="28"/>
  <c r="I1757" i="28"/>
  <c r="H1758" i="28"/>
  <c r="I1758" i="28"/>
  <c r="H1759" i="28"/>
  <c r="I1759" i="28"/>
  <c r="H1760" i="28"/>
  <c r="I1760" i="28"/>
  <c r="H1761" i="28"/>
  <c r="I1761" i="28"/>
  <c r="H1762" i="28"/>
  <c r="I1762" i="28"/>
  <c r="H1763" i="28"/>
  <c r="I1763" i="28"/>
  <c r="H1764" i="28"/>
  <c r="I1764" i="28"/>
  <c r="H1765" i="28"/>
  <c r="I1765" i="28"/>
  <c r="H1766" i="28"/>
  <c r="I1766" i="28"/>
  <c r="H1767" i="28"/>
  <c r="I1767" i="28"/>
  <c r="H1768" i="28"/>
  <c r="I1768" i="28"/>
  <c r="H1769" i="28"/>
  <c r="I1769" i="28"/>
  <c r="H1770" i="28"/>
  <c r="I1770" i="28"/>
  <c r="H1771" i="28"/>
  <c r="I1771" i="28"/>
  <c r="H1772" i="28"/>
  <c r="I1772" i="28"/>
  <c r="H1773" i="28"/>
  <c r="I1773" i="28"/>
  <c r="H1774" i="28"/>
  <c r="I1774" i="28"/>
  <c r="H1775" i="28"/>
  <c r="I1775" i="28"/>
  <c r="H1776" i="28"/>
  <c r="I1776" i="28"/>
  <c r="H1777" i="28"/>
  <c r="I1777" i="28"/>
  <c r="H1778" i="28"/>
  <c r="I1778" i="28"/>
  <c r="H1779" i="28"/>
  <c r="I1779" i="28"/>
  <c r="H1780" i="28"/>
  <c r="I1780" i="28"/>
  <c r="H1781" i="28"/>
  <c r="I1781" i="28"/>
  <c r="H1782" i="28"/>
  <c r="I1782" i="28"/>
  <c r="H1783" i="28"/>
  <c r="I1783" i="28"/>
  <c r="H1784" i="28"/>
  <c r="I1784" i="28"/>
  <c r="H1785" i="28"/>
  <c r="I1785" i="28"/>
  <c r="H1786" i="28"/>
  <c r="I1786" i="28"/>
  <c r="H1787" i="28"/>
  <c r="I1787" i="28"/>
  <c r="H1788" i="28"/>
  <c r="I1788" i="28"/>
  <c r="H1789" i="28"/>
  <c r="I1789" i="28"/>
  <c r="H1790" i="28"/>
  <c r="I1790" i="28"/>
  <c r="H1791" i="28"/>
  <c r="I1791" i="28"/>
  <c r="H1792" i="28"/>
  <c r="I1792" i="28"/>
  <c r="H1793" i="28"/>
  <c r="I1793" i="28"/>
  <c r="H1794" i="28"/>
  <c r="I1794" i="28"/>
  <c r="H1795" i="28"/>
  <c r="I1795" i="28"/>
  <c r="H1796" i="28"/>
  <c r="I1796" i="28"/>
  <c r="H1797" i="28"/>
  <c r="I1797" i="28"/>
  <c r="H1798" i="28"/>
  <c r="I1798" i="28"/>
  <c r="H1799" i="28"/>
  <c r="I1799" i="28"/>
  <c r="H1800" i="28"/>
  <c r="I1800" i="28"/>
  <c r="H1801" i="28"/>
  <c r="I1801" i="28"/>
  <c r="H1802" i="28"/>
  <c r="I1802" i="28"/>
  <c r="H1803" i="28"/>
  <c r="I1803" i="28"/>
  <c r="H1804" i="28"/>
  <c r="I1804" i="28"/>
  <c r="H1805" i="28"/>
  <c r="I1805" i="28"/>
  <c r="H1806" i="28"/>
  <c r="I1806" i="28"/>
  <c r="H1807" i="28"/>
  <c r="I1807" i="28"/>
  <c r="H1808" i="28"/>
  <c r="I1808" i="28"/>
  <c r="H1809" i="28"/>
  <c r="I1809" i="28"/>
  <c r="H1810" i="28"/>
  <c r="I1810" i="28"/>
  <c r="H1811" i="28"/>
  <c r="I1811" i="28"/>
  <c r="H1812" i="28"/>
  <c r="I1812" i="28"/>
  <c r="H1813" i="28"/>
  <c r="I1813" i="28"/>
  <c r="H1814" i="28"/>
  <c r="I1814" i="28"/>
  <c r="H1815" i="28"/>
  <c r="I1815" i="28"/>
  <c r="H1816" i="28"/>
  <c r="I1816" i="28"/>
  <c r="H1817" i="28"/>
  <c r="I1817" i="28"/>
  <c r="H1818" i="28"/>
  <c r="I1818" i="28"/>
  <c r="H1819" i="28"/>
  <c r="I1819" i="28"/>
  <c r="H1820" i="28"/>
  <c r="I1820" i="28"/>
  <c r="H1821" i="28"/>
  <c r="I1821" i="28"/>
  <c r="H1822" i="28"/>
  <c r="I1822" i="28"/>
  <c r="H1823" i="28"/>
  <c r="I1823" i="28"/>
  <c r="H1824" i="28"/>
  <c r="I1824" i="28"/>
  <c r="H1825" i="28"/>
  <c r="I1825" i="28"/>
  <c r="H1826" i="28"/>
  <c r="I1826" i="28"/>
  <c r="H1827" i="28"/>
  <c r="I1827" i="28"/>
  <c r="H1828" i="28"/>
  <c r="I1828" i="28"/>
  <c r="H1829" i="28"/>
  <c r="I1829" i="28"/>
  <c r="H1830" i="28"/>
  <c r="I1830" i="28"/>
  <c r="H1831" i="28"/>
  <c r="I1831" i="28"/>
  <c r="H1832" i="28"/>
  <c r="I1832" i="28"/>
  <c r="H1833" i="28"/>
  <c r="I1833" i="28"/>
  <c r="H1834" i="28"/>
  <c r="I1834" i="28"/>
  <c r="H1835" i="28"/>
  <c r="I1835" i="28"/>
  <c r="H1836" i="28"/>
  <c r="I1836" i="28"/>
  <c r="H1837" i="28"/>
  <c r="I1837" i="28"/>
  <c r="H1838" i="28"/>
  <c r="I1838" i="28"/>
  <c r="H1839" i="28"/>
  <c r="I1839" i="28"/>
  <c r="H1840" i="28"/>
  <c r="I1840" i="28"/>
  <c r="H1841" i="28"/>
  <c r="I1841" i="28"/>
  <c r="H1842" i="28"/>
  <c r="I1842" i="28"/>
  <c r="H1843" i="28"/>
  <c r="I1843" i="28"/>
  <c r="H1844" i="28"/>
  <c r="I1844" i="28"/>
  <c r="H1845" i="28"/>
  <c r="I1845" i="28"/>
  <c r="H1846" i="28"/>
  <c r="I1846" i="28"/>
  <c r="H1847" i="28"/>
  <c r="I1847" i="28"/>
  <c r="H1848" i="28"/>
  <c r="I1848" i="28"/>
  <c r="H1849" i="28"/>
  <c r="I1849" i="28"/>
  <c r="H1850" i="28"/>
  <c r="I1850" i="28"/>
  <c r="H1851" i="28"/>
  <c r="I1851" i="28"/>
  <c r="H1852" i="28"/>
  <c r="I1852" i="28"/>
  <c r="H1853" i="28"/>
  <c r="I1853" i="28"/>
  <c r="H1854" i="28"/>
  <c r="I1854" i="28"/>
  <c r="H1855" i="28"/>
  <c r="I1855" i="28"/>
  <c r="H1856" i="28"/>
  <c r="I1856" i="28"/>
  <c r="H1857" i="28"/>
  <c r="I1857" i="28"/>
  <c r="H1858" i="28"/>
  <c r="I1858" i="28"/>
  <c r="H1859" i="28"/>
  <c r="I1859" i="28"/>
  <c r="H1860" i="28"/>
  <c r="I1860" i="28"/>
  <c r="H1861" i="28"/>
  <c r="I1861" i="28"/>
  <c r="H1862" i="28"/>
  <c r="I1862" i="28"/>
  <c r="H1863" i="28"/>
  <c r="I1863" i="28"/>
  <c r="H1864" i="28"/>
  <c r="I1864" i="28"/>
  <c r="H1865" i="28"/>
  <c r="I1865" i="28"/>
  <c r="H1866" i="28"/>
  <c r="I1866" i="28"/>
  <c r="H1867" i="28"/>
  <c r="I1867" i="28"/>
  <c r="H1868" i="28"/>
  <c r="I1868" i="28"/>
  <c r="H1869" i="28"/>
  <c r="I1869" i="28"/>
  <c r="H1870" i="28"/>
  <c r="I1870" i="28"/>
  <c r="H1871" i="28"/>
  <c r="I1871" i="28"/>
  <c r="H1872" i="28"/>
  <c r="I1872" i="28"/>
  <c r="H1873" i="28"/>
  <c r="I1873" i="28"/>
  <c r="H1874" i="28"/>
  <c r="I1874" i="28"/>
  <c r="H1875" i="28"/>
  <c r="I1875" i="28"/>
  <c r="H1876" i="28"/>
  <c r="I1876" i="28"/>
  <c r="H1877" i="28"/>
  <c r="I1877" i="28"/>
  <c r="H1878" i="28"/>
  <c r="I1878" i="28"/>
  <c r="H1879" i="28"/>
  <c r="I1879" i="28"/>
  <c r="H1880" i="28"/>
  <c r="I1880" i="28"/>
  <c r="H1881" i="28"/>
  <c r="I1881" i="28"/>
  <c r="H1882" i="28"/>
  <c r="I1882" i="28"/>
  <c r="H1883" i="28"/>
  <c r="I1883" i="28"/>
  <c r="H1884" i="28"/>
  <c r="I1884" i="28"/>
  <c r="H1885" i="28"/>
  <c r="I1885" i="28"/>
  <c r="H1886" i="28"/>
  <c r="I1886" i="28"/>
  <c r="H1887" i="28"/>
  <c r="I1887" i="28"/>
  <c r="H1888" i="28"/>
  <c r="I1888" i="28"/>
  <c r="H1889" i="28"/>
  <c r="I1889" i="28"/>
  <c r="H1890" i="28"/>
  <c r="I1890" i="28"/>
  <c r="H1891" i="28"/>
  <c r="I1891" i="28"/>
  <c r="H1892" i="28"/>
  <c r="I1892" i="28"/>
  <c r="H1893" i="28"/>
  <c r="I1893" i="28"/>
  <c r="H1894" i="28"/>
  <c r="I1894" i="28"/>
  <c r="H1895" i="28"/>
  <c r="I1895" i="28"/>
  <c r="H1896" i="28"/>
  <c r="I1896" i="28"/>
  <c r="H1897" i="28"/>
  <c r="I1897" i="28"/>
  <c r="H1898" i="28"/>
  <c r="I1898" i="28"/>
  <c r="H1899" i="28"/>
  <c r="I1899" i="28"/>
  <c r="H1900" i="28"/>
  <c r="I1900" i="28"/>
  <c r="H1901" i="28"/>
  <c r="I1901" i="28"/>
  <c r="H1902" i="28"/>
  <c r="I1902" i="28"/>
  <c r="H1903" i="28"/>
  <c r="I1903" i="28"/>
  <c r="H1904" i="28"/>
  <c r="I1904" i="28"/>
  <c r="H1905" i="28"/>
  <c r="I1905" i="28"/>
  <c r="H1906" i="28"/>
  <c r="I1906" i="28"/>
  <c r="H1907" i="28"/>
  <c r="I1907" i="28"/>
  <c r="H1908" i="28"/>
  <c r="I1908" i="28"/>
  <c r="H1909" i="28"/>
  <c r="I1909" i="28"/>
  <c r="H1910" i="28"/>
  <c r="I1910" i="28"/>
  <c r="H1911" i="28"/>
  <c r="I1911" i="28"/>
  <c r="H1912" i="28"/>
  <c r="I1912" i="28"/>
  <c r="H1913" i="28"/>
  <c r="I1913" i="28"/>
  <c r="H1914" i="28"/>
  <c r="I1914" i="28"/>
  <c r="H1915" i="28"/>
  <c r="I1915" i="28"/>
  <c r="H1916" i="28"/>
  <c r="I1916" i="28"/>
  <c r="H1917" i="28"/>
  <c r="I1917" i="28"/>
  <c r="H1918" i="28"/>
  <c r="I1918" i="28"/>
  <c r="H1919" i="28"/>
  <c r="I1919" i="28"/>
  <c r="H1920" i="28"/>
  <c r="I1920" i="28"/>
  <c r="H1921" i="28"/>
  <c r="I1921" i="28"/>
  <c r="H1922" i="28"/>
  <c r="I1922" i="28"/>
  <c r="H1923" i="28"/>
  <c r="I1923" i="28"/>
  <c r="H1924" i="28"/>
  <c r="I1924" i="28"/>
  <c r="H1925" i="28"/>
  <c r="I1925" i="28"/>
  <c r="H1926" i="28"/>
  <c r="I1926" i="28"/>
  <c r="H1927" i="28"/>
  <c r="I1927" i="28"/>
  <c r="H1928" i="28"/>
  <c r="I1928" i="28"/>
  <c r="H1929" i="28"/>
  <c r="I1929" i="28"/>
  <c r="H1930" i="28"/>
  <c r="I1930" i="28"/>
  <c r="H1931" i="28"/>
  <c r="I1931" i="28"/>
  <c r="H1932" i="28"/>
  <c r="I1932" i="28"/>
  <c r="H1933" i="28"/>
  <c r="I1933" i="28"/>
  <c r="H1934" i="28"/>
  <c r="I1934" i="28"/>
  <c r="H1935" i="28"/>
  <c r="I1935" i="28"/>
  <c r="H1936" i="28"/>
  <c r="I1936" i="28"/>
  <c r="H1937" i="28"/>
  <c r="I1937" i="28"/>
  <c r="H1938" i="28"/>
  <c r="I1938" i="28"/>
  <c r="H1939" i="28"/>
  <c r="I1939" i="28"/>
  <c r="H1940" i="28"/>
  <c r="I1940" i="28"/>
  <c r="H1941" i="28"/>
  <c r="I1941" i="28"/>
  <c r="H1942" i="28"/>
  <c r="I1942" i="28"/>
  <c r="H1943" i="28"/>
  <c r="I1943" i="28"/>
  <c r="H1944" i="28"/>
  <c r="I1944" i="28"/>
  <c r="H1945" i="28"/>
  <c r="I1945" i="28"/>
  <c r="H1946" i="28"/>
  <c r="I1946" i="28"/>
  <c r="H1947" i="28"/>
  <c r="I1947" i="28"/>
  <c r="H1948" i="28"/>
  <c r="I1948" i="28"/>
  <c r="H1949" i="28"/>
  <c r="I1949" i="28"/>
  <c r="H1950" i="28"/>
  <c r="I1950" i="28"/>
  <c r="H1951" i="28"/>
  <c r="I1951" i="28"/>
  <c r="H1952" i="28"/>
  <c r="I1952" i="28"/>
  <c r="H1953" i="28"/>
  <c r="I1953" i="28"/>
  <c r="H1954" i="28"/>
  <c r="I1954" i="28"/>
  <c r="H1955" i="28"/>
  <c r="I1955" i="28"/>
  <c r="H1956" i="28"/>
  <c r="I1956" i="28"/>
  <c r="H1957" i="28"/>
  <c r="I1957" i="28"/>
  <c r="H1958" i="28"/>
  <c r="I1958" i="28"/>
  <c r="H1959" i="28"/>
  <c r="I1959" i="28"/>
  <c r="H1960" i="28"/>
  <c r="I1960" i="28"/>
  <c r="H1961" i="28"/>
  <c r="I1961" i="28"/>
  <c r="H1962" i="28"/>
  <c r="I1962" i="28"/>
  <c r="H1963" i="28"/>
  <c r="I1963" i="28"/>
  <c r="H1964" i="28"/>
  <c r="I1964" i="28"/>
  <c r="H1965" i="28"/>
  <c r="I1965" i="28"/>
  <c r="H1966" i="28"/>
  <c r="I1966" i="28"/>
  <c r="H1967" i="28"/>
  <c r="I1967" i="28"/>
  <c r="H1968" i="28"/>
  <c r="I1968" i="28"/>
  <c r="H1969" i="28"/>
  <c r="I1969" i="28"/>
  <c r="H1970" i="28"/>
  <c r="I1970" i="28"/>
  <c r="H1971" i="28"/>
  <c r="I1971" i="28"/>
  <c r="H1972" i="28"/>
  <c r="I1972" i="28"/>
  <c r="H1973" i="28"/>
  <c r="I1973" i="28"/>
  <c r="H1974" i="28"/>
  <c r="I1974" i="28"/>
  <c r="H1975" i="28"/>
  <c r="I1975" i="28"/>
  <c r="H1976" i="28"/>
  <c r="I1976" i="28"/>
  <c r="H1977" i="28"/>
  <c r="I1977" i="28"/>
  <c r="H1978" i="28"/>
  <c r="I1978" i="28"/>
  <c r="H1979" i="28"/>
  <c r="I1979" i="28"/>
  <c r="H1980" i="28"/>
  <c r="I1980" i="28"/>
  <c r="H1981" i="28"/>
  <c r="I1981" i="28"/>
  <c r="H1982" i="28"/>
  <c r="I1982" i="28"/>
  <c r="H1983" i="28"/>
  <c r="I1983" i="28"/>
  <c r="H1984" i="28"/>
  <c r="I1984" i="28"/>
  <c r="H1985" i="28"/>
  <c r="I1985" i="28"/>
  <c r="H1986" i="28"/>
  <c r="I1986" i="28"/>
  <c r="H1987" i="28"/>
  <c r="I1987" i="28"/>
  <c r="H1988" i="28"/>
  <c r="I1988" i="28"/>
  <c r="H1989" i="28"/>
  <c r="I1989" i="28"/>
  <c r="H1990" i="28"/>
  <c r="I1990" i="28"/>
  <c r="H1991" i="28"/>
  <c r="I1991" i="28"/>
  <c r="H1992" i="28"/>
  <c r="I1992" i="28"/>
  <c r="H1993" i="28"/>
  <c r="I1993" i="28"/>
  <c r="H1994" i="28"/>
  <c r="I1994" i="28"/>
  <c r="H1995" i="28"/>
  <c r="I1995" i="28"/>
  <c r="H1996" i="28"/>
  <c r="I1996" i="28"/>
  <c r="H1997" i="28"/>
  <c r="I1997" i="28"/>
  <c r="H1998" i="28"/>
  <c r="I1998" i="28"/>
  <c r="H1999" i="28"/>
  <c r="I1999" i="28"/>
  <c r="H2000" i="28"/>
  <c r="I2000" i="28"/>
  <c r="H2001" i="28"/>
  <c r="I2001" i="28"/>
  <c r="H2002" i="28"/>
  <c r="I2002" i="28"/>
  <c r="H2003" i="28"/>
  <c r="I2003" i="28"/>
  <c r="H2004" i="28"/>
  <c r="I2004" i="28"/>
  <c r="H2005" i="28"/>
  <c r="I2005" i="28"/>
  <c r="H2006" i="28"/>
  <c r="I2006" i="28"/>
  <c r="H2007" i="28"/>
  <c r="I2007" i="28"/>
  <c r="H2008" i="28"/>
  <c r="I2008" i="28"/>
  <c r="H2009" i="28"/>
  <c r="I2009" i="28"/>
  <c r="H2010" i="28"/>
  <c r="I2010" i="28"/>
  <c r="H2011" i="28"/>
  <c r="I2011" i="28"/>
  <c r="H2012" i="28"/>
  <c r="I2012" i="28"/>
  <c r="H2013" i="28"/>
  <c r="I2013" i="28"/>
  <c r="H2014" i="28"/>
  <c r="I2014" i="28"/>
  <c r="H2015" i="28"/>
  <c r="I2015" i="28"/>
  <c r="H2016" i="28"/>
  <c r="I2016" i="28"/>
  <c r="H2017" i="28"/>
  <c r="I2017" i="28"/>
  <c r="H2018" i="28"/>
  <c r="I2018" i="28"/>
  <c r="H2019" i="28"/>
  <c r="I2019" i="28"/>
  <c r="H2020" i="28"/>
  <c r="I2020" i="28"/>
  <c r="H2021" i="28"/>
  <c r="I2021" i="28"/>
  <c r="H2022" i="28"/>
  <c r="I2022" i="28"/>
  <c r="H2023" i="28"/>
  <c r="I2023" i="28"/>
  <c r="H2024" i="28"/>
  <c r="I2024" i="28"/>
  <c r="H2025" i="28"/>
  <c r="I2025" i="28"/>
  <c r="H2026" i="28"/>
  <c r="I2026" i="28"/>
  <c r="H2027" i="28"/>
  <c r="I2027" i="28"/>
  <c r="H2028" i="28"/>
  <c r="I2028" i="28"/>
  <c r="H2029" i="28"/>
  <c r="I2029" i="28"/>
  <c r="H2030" i="28"/>
  <c r="I2030" i="28"/>
  <c r="H2031" i="28"/>
  <c r="I2031" i="28"/>
  <c r="H2032" i="28"/>
  <c r="I2032" i="28"/>
  <c r="H2033" i="28"/>
  <c r="I2033" i="28"/>
  <c r="H2034" i="28"/>
  <c r="I2034" i="28"/>
  <c r="H2035" i="28"/>
  <c r="I2035" i="28"/>
  <c r="H2036" i="28"/>
  <c r="I2036" i="28"/>
  <c r="H2037" i="28"/>
  <c r="I2037" i="28"/>
  <c r="H2038" i="28"/>
  <c r="I2038" i="28"/>
  <c r="H2039" i="28"/>
  <c r="I2039" i="28"/>
  <c r="H2040" i="28"/>
  <c r="I2040" i="28"/>
  <c r="H2041" i="28"/>
  <c r="I2041" i="28"/>
  <c r="H2042" i="28"/>
  <c r="I2042" i="28"/>
  <c r="H2043" i="28"/>
  <c r="I2043" i="28"/>
  <c r="H2044" i="28"/>
  <c r="I2044" i="28"/>
  <c r="H2045" i="28"/>
  <c r="I2045" i="28"/>
  <c r="H2046" i="28"/>
  <c r="I2046" i="28"/>
  <c r="H2047" i="28"/>
  <c r="I2047" i="28"/>
  <c r="H2048" i="28"/>
  <c r="I2048" i="28"/>
  <c r="H2049" i="28"/>
  <c r="I2049" i="28"/>
  <c r="H2050" i="28"/>
  <c r="I2050" i="28"/>
  <c r="H2051" i="28"/>
  <c r="I2051" i="28"/>
  <c r="H2052" i="28"/>
  <c r="I2052" i="28"/>
  <c r="H2053" i="28"/>
  <c r="I2053" i="28"/>
  <c r="H2054" i="28"/>
  <c r="I2054" i="28"/>
  <c r="H2055" i="28"/>
  <c r="I2055" i="28"/>
  <c r="H2056" i="28"/>
  <c r="I2056" i="28"/>
  <c r="H2057" i="28"/>
  <c r="I2057" i="28"/>
  <c r="H2058" i="28"/>
  <c r="I2058" i="28"/>
  <c r="H2059" i="28"/>
  <c r="I2059" i="28"/>
  <c r="H2060" i="28"/>
  <c r="I2060" i="28"/>
  <c r="H2061" i="28"/>
  <c r="I2061" i="28"/>
  <c r="H2062" i="28"/>
  <c r="I2062" i="28"/>
  <c r="H2063" i="28"/>
  <c r="I2063" i="28"/>
  <c r="H2064" i="28"/>
  <c r="I2064" i="28"/>
  <c r="H2065" i="28"/>
  <c r="I2065" i="28"/>
  <c r="H2066" i="28"/>
  <c r="I2066" i="28"/>
  <c r="H2067" i="28"/>
  <c r="I2067" i="28"/>
  <c r="H2068" i="28"/>
  <c r="I2068" i="28"/>
  <c r="H2069" i="28"/>
  <c r="I2069" i="28"/>
  <c r="H2070" i="28"/>
  <c r="I2070" i="28"/>
  <c r="H2071" i="28"/>
  <c r="I2071" i="28"/>
  <c r="H2072" i="28"/>
  <c r="I2072" i="28"/>
  <c r="H2073" i="28"/>
  <c r="I2073" i="28"/>
  <c r="H2074" i="28"/>
  <c r="I2074" i="28"/>
  <c r="H2075" i="28"/>
  <c r="I2075" i="28"/>
  <c r="H2076" i="28"/>
  <c r="I2076" i="28"/>
  <c r="H2077" i="28"/>
  <c r="I2077" i="28"/>
  <c r="H2078" i="28"/>
  <c r="I2078" i="28"/>
  <c r="H2079" i="28"/>
  <c r="I2079" i="28"/>
  <c r="H2080" i="28"/>
  <c r="I2080" i="28"/>
  <c r="H2081" i="28"/>
  <c r="I2081" i="28"/>
  <c r="H2082" i="28"/>
  <c r="I2082" i="28"/>
  <c r="H2083" i="28"/>
  <c r="I2083" i="28"/>
  <c r="H2084" i="28"/>
  <c r="I2084" i="28"/>
  <c r="H2085" i="28"/>
  <c r="I2085" i="28"/>
  <c r="H2086" i="28"/>
  <c r="I2086" i="28"/>
  <c r="H2087" i="28"/>
  <c r="I2087" i="28"/>
  <c r="H2088" i="28"/>
  <c r="I2088" i="28"/>
  <c r="H2089" i="28"/>
  <c r="I2089" i="28"/>
  <c r="H2090" i="28"/>
  <c r="I2090" i="28"/>
  <c r="H2091" i="28"/>
  <c r="I2091" i="28"/>
  <c r="H2092" i="28"/>
  <c r="I2092" i="28"/>
  <c r="H2093" i="28"/>
  <c r="I2093" i="28"/>
  <c r="H2094" i="28"/>
  <c r="I2094" i="28"/>
  <c r="H2095" i="28"/>
  <c r="I2095" i="28"/>
  <c r="H2096" i="28"/>
  <c r="I2096" i="28"/>
  <c r="H2097" i="28"/>
  <c r="I2097" i="28"/>
  <c r="H2098" i="28"/>
  <c r="I2098" i="28"/>
  <c r="H2099" i="28"/>
  <c r="I2099" i="28"/>
  <c r="H2100" i="28"/>
  <c r="I2100" i="28"/>
  <c r="H2101" i="28"/>
  <c r="I2101" i="28"/>
  <c r="H2102" i="28"/>
  <c r="I2102" i="28"/>
  <c r="H2103" i="28"/>
  <c r="I2103" i="28"/>
  <c r="H2104" i="28"/>
  <c r="I2104" i="28"/>
  <c r="H2105" i="28"/>
  <c r="I2105" i="28"/>
  <c r="H2106" i="28"/>
  <c r="I2106" i="28"/>
  <c r="H2107" i="28"/>
  <c r="I2107" i="28"/>
  <c r="H2108" i="28"/>
  <c r="I2108" i="28"/>
  <c r="H2109" i="28"/>
  <c r="I2109" i="28"/>
  <c r="H2110" i="28"/>
  <c r="I2110" i="28"/>
  <c r="H2111" i="28"/>
  <c r="I2111" i="28"/>
  <c r="H2112" i="28"/>
  <c r="I2112" i="28"/>
  <c r="H2113" i="28"/>
  <c r="I2113" i="28"/>
  <c r="H2114" i="28"/>
  <c r="I2114" i="28"/>
  <c r="H2115" i="28"/>
  <c r="I2115" i="28"/>
  <c r="H2116" i="28"/>
  <c r="I2116" i="28"/>
  <c r="H2117" i="28"/>
  <c r="I2117" i="28"/>
  <c r="H2118" i="28"/>
  <c r="I2118" i="28"/>
  <c r="H2119" i="28"/>
  <c r="I2119" i="28"/>
  <c r="H2120" i="28"/>
  <c r="I2120" i="28"/>
  <c r="H2121" i="28"/>
  <c r="I2121" i="28"/>
  <c r="H2122" i="28"/>
  <c r="I2122" i="28"/>
  <c r="H2123" i="28"/>
  <c r="I2123" i="28"/>
  <c r="H2124" i="28"/>
  <c r="I2124" i="28"/>
  <c r="H2125" i="28"/>
  <c r="I2125" i="28"/>
  <c r="H2126" i="28"/>
  <c r="I2126" i="28"/>
  <c r="H2127" i="28"/>
  <c r="I2127" i="28"/>
  <c r="H2128" i="28"/>
  <c r="I2128" i="28"/>
  <c r="H2129" i="28"/>
  <c r="I2129" i="28"/>
  <c r="H2130" i="28"/>
  <c r="I2130" i="28"/>
  <c r="H2131" i="28"/>
  <c r="I2131" i="28"/>
  <c r="H2132" i="28"/>
  <c r="I2132" i="28"/>
  <c r="H2133" i="28"/>
  <c r="I2133" i="28"/>
  <c r="H2134" i="28"/>
  <c r="I2134" i="28"/>
  <c r="H2135" i="28"/>
  <c r="I2135" i="28"/>
  <c r="H2136" i="28"/>
  <c r="I2136" i="28"/>
  <c r="H2137" i="28"/>
  <c r="I2137" i="28"/>
  <c r="H2138" i="28"/>
  <c r="I2138" i="28"/>
  <c r="H2139" i="28"/>
  <c r="I2139" i="28"/>
  <c r="H2140" i="28"/>
  <c r="I2140" i="28"/>
  <c r="H2141" i="28"/>
  <c r="I2141" i="28"/>
  <c r="H2142" i="28"/>
  <c r="I2142" i="28"/>
  <c r="H2143" i="28"/>
  <c r="I2143" i="28"/>
  <c r="H2144" i="28"/>
  <c r="I2144" i="28"/>
  <c r="H2145" i="28"/>
  <c r="I2145" i="28"/>
  <c r="H2146" i="28"/>
  <c r="I2146" i="28"/>
  <c r="H2147" i="28"/>
  <c r="I2147" i="28"/>
  <c r="H2148" i="28"/>
  <c r="I2148" i="28"/>
  <c r="H2149" i="28"/>
  <c r="I2149" i="28"/>
  <c r="H2150" i="28"/>
  <c r="I2150" i="28"/>
  <c r="H2151" i="28"/>
  <c r="I2151" i="28"/>
  <c r="H2152" i="28"/>
  <c r="I2152" i="28"/>
  <c r="H2153" i="28"/>
  <c r="I2153" i="28"/>
  <c r="H2154" i="28"/>
  <c r="I2154" i="28"/>
  <c r="H2155" i="28"/>
  <c r="I2155" i="28"/>
  <c r="H2156" i="28"/>
  <c r="I2156" i="28"/>
  <c r="H2157" i="28"/>
  <c r="I2157" i="28"/>
  <c r="H2158" i="28"/>
  <c r="I2158" i="28"/>
  <c r="H2159" i="28"/>
  <c r="I2159" i="28"/>
  <c r="H2160" i="28"/>
  <c r="I2160" i="28"/>
  <c r="H2161" i="28"/>
  <c r="I2161" i="28"/>
  <c r="H2162" i="28"/>
  <c r="I2162" i="28"/>
  <c r="H2163" i="28"/>
  <c r="I2163" i="28"/>
  <c r="H2164" i="28"/>
  <c r="I2164" i="28"/>
  <c r="H2165" i="28"/>
  <c r="I2165" i="28"/>
  <c r="H2166" i="28"/>
  <c r="I2166" i="28"/>
  <c r="H2167" i="28"/>
  <c r="I2167" i="28"/>
  <c r="H2168" i="28"/>
  <c r="I2168" i="28"/>
  <c r="H2169" i="28"/>
  <c r="I2169" i="28"/>
  <c r="H2170" i="28"/>
  <c r="I2170" i="28"/>
  <c r="H2171" i="28"/>
  <c r="I2171" i="28"/>
  <c r="H2172" i="28"/>
  <c r="I2172" i="28"/>
  <c r="H2173" i="28"/>
  <c r="I2173" i="28"/>
  <c r="H2174" i="28"/>
  <c r="I2174" i="28"/>
  <c r="H2175" i="28"/>
  <c r="I2175" i="28"/>
  <c r="H2176" i="28"/>
  <c r="I2176" i="28"/>
  <c r="H2177" i="28"/>
  <c r="I2177" i="28"/>
  <c r="H2178" i="28"/>
  <c r="I2178" i="28"/>
  <c r="H2179" i="28"/>
  <c r="I2179" i="28"/>
  <c r="H2180" i="28"/>
  <c r="I2180" i="28"/>
  <c r="H2181" i="28"/>
  <c r="I2181" i="28"/>
  <c r="H2182" i="28"/>
  <c r="I2182" i="28"/>
  <c r="H2183" i="28"/>
  <c r="I2183" i="28"/>
  <c r="H2184" i="28"/>
  <c r="I2184" i="28"/>
  <c r="H2185" i="28"/>
  <c r="I2185" i="28"/>
  <c r="H2186" i="28"/>
  <c r="I2186" i="28"/>
  <c r="H2187" i="28"/>
  <c r="I2187" i="28"/>
  <c r="H2188" i="28"/>
  <c r="I2188" i="28"/>
  <c r="H2189" i="28"/>
  <c r="I2189" i="28"/>
  <c r="H2190" i="28"/>
  <c r="I2190" i="28"/>
  <c r="H2191" i="28"/>
  <c r="I2191" i="28"/>
  <c r="H2192" i="28"/>
  <c r="I2192" i="28"/>
  <c r="H2193" i="28"/>
  <c r="I2193" i="28"/>
  <c r="H2194" i="28"/>
  <c r="I2194" i="28"/>
  <c r="H2195" i="28"/>
  <c r="I2195" i="28"/>
  <c r="H2196" i="28"/>
  <c r="I2196" i="28"/>
  <c r="H2197" i="28"/>
  <c r="I2197" i="28"/>
  <c r="H2198" i="28"/>
  <c r="I2198" i="28"/>
  <c r="H2199" i="28"/>
  <c r="I2199" i="28"/>
  <c r="H2200" i="28"/>
  <c r="I2200" i="28"/>
  <c r="H2201" i="28"/>
  <c r="I2201" i="28"/>
  <c r="H2202" i="28"/>
  <c r="I2202" i="28"/>
  <c r="H2203" i="28"/>
  <c r="I2203" i="28"/>
  <c r="H2204" i="28"/>
  <c r="I2204" i="28"/>
  <c r="H2205" i="28"/>
  <c r="I2205" i="28"/>
  <c r="H2206" i="28"/>
  <c r="I2206" i="28"/>
  <c r="H2207" i="28"/>
  <c r="I2207" i="28"/>
  <c r="H2208" i="28"/>
  <c r="I2208" i="28"/>
  <c r="H2209" i="28"/>
  <c r="I2209" i="28"/>
  <c r="H2210" i="28"/>
  <c r="I2210" i="28"/>
  <c r="H2211" i="28"/>
  <c r="I2211" i="28"/>
  <c r="H2212" i="28"/>
  <c r="I2212" i="28"/>
  <c r="H2213" i="28"/>
  <c r="I2213" i="28"/>
  <c r="H2214" i="28"/>
  <c r="I2214" i="28"/>
  <c r="H2215" i="28"/>
  <c r="I2215" i="28"/>
  <c r="H2216" i="28"/>
  <c r="I2216" i="28"/>
  <c r="H2217" i="28"/>
  <c r="I2217" i="28"/>
  <c r="H2218" i="28"/>
  <c r="I2218" i="28"/>
  <c r="H2219" i="28"/>
  <c r="I2219" i="28"/>
  <c r="H2220" i="28"/>
  <c r="I2220" i="28"/>
  <c r="H2221" i="28"/>
  <c r="I2221" i="28"/>
  <c r="H2222" i="28"/>
  <c r="I2222" i="28"/>
  <c r="H2223" i="28"/>
  <c r="I2223" i="28"/>
  <c r="H2224" i="28"/>
  <c r="I2224" i="28"/>
  <c r="H2225" i="28"/>
  <c r="I2225" i="28"/>
  <c r="H2226" i="28"/>
  <c r="I2226" i="28"/>
  <c r="H2227" i="28"/>
  <c r="I2227" i="28"/>
  <c r="H2228" i="28"/>
  <c r="I2228" i="28"/>
  <c r="H2229" i="28"/>
  <c r="I2229" i="28"/>
  <c r="H2230" i="28"/>
  <c r="I2230" i="28"/>
  <c r="H2231" i="28"/>
  <c r="I2231" i="28"/>
  <c r="H2232" i="28"/>
  <c r="I2232" i="28"/>
  <c r="H2233" i="28"/>
  <c r="I2233" i="28"/>
  <c r="H2234" i="28"/>
  <c r="I2234" i="28"/>
  <c r="H2235" i="28"/>
  <c r="I2235" i="28"/>
  <c r="H2236" i="28"/>
  <c r="I2236" i="28"/>
  <c r="H2237" i="28"/>
  <c r="I2237" i="28"/>
  <c r="H2238" i="28"/>
  <c r="I2238" i="28"/>
  <c r="H2239" i="28"/>
  <c r="I2239" i="28"/>
  <c r="H2240" i="28"/>
  <c r="I2240" i="28"/>
  <c r="H2241" i="28"/>
  <c r="I2241" i="28"/>
  <c r="H2242" i="28"/>
  <c r="I2242" i="28"/>
  <c r="H2243" i="28"/>
  <c r="I2243" i="28"/>
  <c r="H2244" i="28"/>
  <c r="I2244" i="28"/>
  <c r="H2245" i="28"/>
  <c r="I2245" i="28"/>
  <c r="H2246" i="28"/>
  <c r="I2246" i="28"/>
  <c r="H2247" i="28"/>
  <c r="I2247" i="28"/>
  <c r="H2248" i="28"/>
  <c r="I2248" i="28"/>
  <c r="H2249" i="28"/>
  <c r="I2249" i="28"/>
  <c r="H2250" i="28"/>
  <c r="I2250" i="28"/>
  <c r="H2251" i="28"/>
  <c r="I2251" i="28"/>
  <c r="H2252" i="28"/>
  <c r="I2252" i="28"/>
  <c r="H2253" i="28"/>
  <c r="I2253" i="28"/>
  <c r="H2254" i="28"/>
  <c r="I2254" i="28"/>
  <c r="H2255" i="28"/>
  <c r="I2255" i="28"/>
  <c r="H2256" i="28"/>
  <c r="I2256" i="28"/>
  <c r="H2257" i="28"/>
  <c r="I2257" i="28"/>
  <c r="H2258" i="28"/>
  <c r="I2258" i="28"/>
  <c r="H2259" i="28"/>
  <c r="I2259" i="28"/>
  <c r="H2260" i="28"/>
  <c r="I2260" i="28"/>
  <c r="H2261" i="28"/>
  <c r="I2261" i="28"/>
  <c r="H2262" i="28"/>
  <c r="I2262" i="28"/>
  <c r="H2263" i="28"/>
  <c r="I2263" i="28"/>
  <c r="H2264" i="28"/>
  <c r="I2264" i="28"/>
  <c r="H2265" i="28"/>
  <c r="I2265" i="28"/>
  <c r="H2266" i="28"/>
  <c r="I2266" i="28"/>
  <c r="H2267" i="28"/>
  <c r="I2267" i="28"/>
  <c r="H2268" i="28"/>
  <c r="I2268" i="28"/>
  <c r="H2269" i="28"/>
  <c r="I2269" i="28"/>
  <c r="H2270" i="28"/>
  <c r="I2270" i="28"/>
  <c r="H2271" i="28"/>
  <c r="I2271" i="28"/>
  <c r="H2272" i="28"/>
  <c r="I2272" i="28"/>
  <c r="H2273" i="28"/>
  <c r="I2273" i="28"/>
  <c r="H2274" i="28"/>
  <c r="I2274" i="28"/>
  <c r="H2275" i="28"/>
  <c r="I2275" i="28"/>
  <c r="H2276" i="28"/>
  <c r="I2276" i="28"/>
  <c r="H2277" i="28"/>
  <c r="I2277" i="28"/>
  <c r="H2278" i="28"/>
  <c r="I2278" i="28"/>
  <c r="H2279" i="28"/>
  <c r="I2279" i="28"/>
  <c r="H2280" i="28"/>
  <c r="I2280" i="28"/>
  <c r="H2281" i="28"/>
  <c r="I2281" i="28"/>
  <c r="H2282" i="28"/>
  <c r="I2282" i="28"/>
  <c r="H2283" i="28"/>
  <c r="I2283" i="28"/>
  <c r="H2284" i="28"/>
  <c r="I2284" i="28"/>
  <c r="H2285" i="28"/>
  <c r="I2285" i="28"/>
  <c r="H2286" i="28"/>
  <c r="I2286" i="28"/>
  <c r="H2287" i="28"/>
  <c r="I2287" i="28"/>
  <c r="H2288" i="28"/>
  <c r="I2288" i="28"/>
  <c r="H2289" i="28"/>
  <c r="I2289" i="28"/>
  <c r="H2290" i="28"/>
  <c r="I2290" i="28"/>
  <c r="H2291" i="28"/>
  <c r="I2291" i="28"/>
  <c r="H2292" i="28"/>
  <c r="I2292" i="28"/>
  <c r="H2293" i="28"/>
  <c r="I2293" i="28"/>
  <c r="H2294" i="28"/>
  <c r="I2294" i="28"/>
  <c r="H2295" i="28"/>
  <c r="I2295" i="28"/>
  <c r="H2296" i="28"/>
  <c r="I2296" i="28"/>
  <c r="H2297" i="28"/>
  <c r="I2297" i="28"/>
  <c r="H2298" i="28"/>
  <c r="I2298" i="28"/>
  <c r="H2299" i="28"/>
  <c r="I2299" i="28"/>
  <c r="H2300" i="28"/>
  <c r="I2300" i="28"/>
  <c r="H2301" i="28"/>
  <c r="I2301" i="28"/>
  <c r="H2302" i="28"/>
  <c r="I2302" i="28"/>
  <c r="H2303" i="28"/>
  <c r="I2303" i="28"/>
  <c r="H2304" i="28"/>
  <c r="I2304" i="28"/>
  <c r="H2305" i="28"/>
  <c r="I2305" i="28"/>
  <c r="H2306" i="28"/>
  <c r="I2306" i="28"/>
  <c r="H2307" i="28"/>
  <c r="I2307" i="28"/>
  <c r="H2308" i="28"/>
  <c r="I2308" i="28"/>
  <c r="H2309" i="28"/>
  <c r="I2309" i="28"/>
  <c r="H2310" i="28"/>
  <c r="I2310" i="28"/>
  <c r="H2311" i="28"/>
  <c r="I2311" i="28"/>
  <c r="H2312" i="28"/>
  <c r="I2312" i="28"/>
  <c r="H2313" i="28"/>
  <c r="I2313" i="28"/>
  <c r="H2314" i="28"/>
  <c r="I2314" i="28"/>
  <c r="H2315" i="28"/>
  <c r="I2315" i="28"/>
  <c r="H2316" i="28"/>
  <c r="I2316" i="28"/>
  <c r="H2317" i="28"/>
  <c r="I2317" i="28"/>
  <c r="H2318" i="28"/>
  <c r="I2318" i="28"/>
  <c r="H2319" i="28"/>
  <c r="I2319" i="28"/>
  <c r="H2320" i="28"/>
  <c r="I2320" i="28"/>
  <c r="H2321" i="28"/>
  <c r="I2321" i="28"/>
  <c r="H2322" i="28"/>
  <c r="I2322" i="28"/>
  <c r="H2323" i="28"/>
  <c r="I2323" i="28"/>
  <c r="H2324" i="28"/>
  <c r="I2324" i="28"/>
  <c r="H2325" i="28"/>
  <c r="I2325" i="28"/>
  <c r="H2326" i="28"/>
  <c r="I2326" i="28"/>
  <c r="H2327" i="28"/>
  <c r="I2327" i="28"/>
  <c r="H2328" i="28"/>
  <c r="I2328" i="28"/>
  <c r="H2329" i="28"/>
  <c r="I2329" i="28"/>
  <c r="H2330" i="28"/>
  <c r="I2330" i="28"/>
  <c r="H2331" i="28"/>
  <c r="I2331" i="28"/>
  <c r="H2332" i="28"/>
  <c r="I2332" i="28"/>
  <c r="H2333" i="28"/>
  <c r="I2333" i="28"/>
  <c r="H2334" i="28"/>
  <c r="I2334" i="28"/>
  <c r="H2335" i="28"/>
  <c r="I2335" i="28"/>
  <c r="H2336" i="28"/>
  <c r="I2336" i="28"/>
  <c r="H2337" i="28"/>
  <c r="I2337" i="28"/>
  <c r="H2338" i="28"/>
  <c r="I2338" i="28"/>
  <c r="H2339" i="28"/>
  <c r="I2339" i="28"/>
  <c r="H2340" i="28"/>
  <c r="I2340" i="28"/>
  <c r="H2341" i="28"/>
  <c r="I2341" i="28"/>
  <c r="H2342" i="28"/>
  <c r="I2342" i="28"/>
  <c r="H2343" i="28"/>
  <c r="I2343" i="28"/>
  <c r="H2344" i="28"/>
  <c r="I2344" i="28"/>
  <c r="H2345" i="28"/>
  <c r="I2345" i="28"/>
  <c r="H2346" i="28"/>
  <c r="I2346" i="28"/>
  <c r="H2347" i="28"/>
  <c r="I2347" i="28"/>
  <c r="H2348" i="28"/>
  <c r="I2348" i="28"/>
  <c r="H2349" i="28"/>
  <c r="I2349" i="28"/>
  <c r="H2350" i="28"/>
  <c r="I2350" i="28"/>
  <c r="H2351" i="28"/>
  <c r="I2351" i="28"/>
  <c r="H2352" i="28"/>
  <c r="I2352" i="28"/>
  <c r="H2353" i="28"/>
  <c r="I2353" i="28"/>
  <c r="H2354" i="28"/>
  <c r="I2354" i="28"/>
  <c r="H2355" i="28"/>
  <c r="I2355" i="28"/>
  <c r="H2356" i="28"/>
  <c r="I2356" i="28"/>
  <c r="H2357" i="28"/>
  <c r="I2357" i="28"/>
  <c r="H2358" i="28"/>
  <c r="I2358" i="28"/>
  <c r="H2359" i="28"/>
  <c r="I2359" i="28"/>
  <c r="H2360" i="28"/>
  <c r="I2360" i="28"/>
  <c r="H2361" i="28"/>
  <c r="I2361" i="28"/>
  <c r="H2362" i="28"/>
  <c r="I2362" i="28"/>
  <c r="H2363" i="28"/>
  <c r="I2363" i="28"/>
  <c r="H2364" i="28"/>
  <c r="I2364" i="28"/>
  <c r="H2365" i="28"/>
  <c r="I2365" i="28"/>
  <c r="H2366" i="28"/>
  <c r="I2366" i="28"/>
  <c r="H2367" i="28"/>
  <c r="I2367" i="28"/>
  <c r="H2368" i="28"/>
  <c r="I2368" i="28"/>
  <c r="H2369" i="28"/>
  <c r="I2369" i="28"/>
  <c r="H2370" i="28"/>
  <c r="I2370" i="28"/>
  <c r="H2371" i="28"/>
  <c r="I2371" i="28"/>
  <c r="H2372" i="28"/>
  <c r="I2372" i="28"/>
  <c r="H2373" i="28"/>
  <c r="I2373" i="28"/>
  <c r="H2374" i="28"/>
  <c r="I2374" i="28"/>
  <c r="H2375" i="28"/>
  <c r="I2375" i="28"/>
  <c r="H2376" i="28"/>
  <c r="I2376" i="28"/>
  <c r="H2377" i="28"/>
  <c r="I2377" i="28"/>
  <c r="H2378" i="28"/>
  <c r="I2378" i="28"/>
  <c r="H2379" i="28"/>
  <c r="I2379" i="28"/>
  <c r="H2380" i="28"/>
  <c r="I2380" i="28"/>
  <c r="H2381" i="28"/>
  <c r="I2381" i="28"/>
  <c r="H2382" i="28"/>
  <c r="I2382" i="28"/>
  <c r="H2383" i="28"/>
  <c r="I2383" i="28"/>
  <c r="H2384" i="28"/>
  <c r="I2384" i="28"/>
  <c r="H2385" i="28"/>
  <c r="I2385" i="28"/>
  <c r="H2386" i="28"/>
  <c r="I2386" i="28"/>
  <c r="H2387" i="28"/>
  <c r="I2387" i="28"/>
  <c r="H2388" i="28"/>
  <c r="I2388" i="28"/>
  <c r="H2389" i="28"/>
  <c r="I2389" i="28"/>
  <c r="H2390" i="28"/>
  <c r="I2390" i="28"/>
  <c r="H2391" i="28"/>
  <c r="I2391" i="28"/>
  <c r="H2392" i="28"/>
  <c r="I2392" i="28"/>
  <c r="H2393" i="28"/>
  <c r="I2393" i="28"/>
  <c r="H2394" i="28"/>
  <c r="I2394" i="28"/>
  <c r="H2395" i="28"/>
  <c r="I2395" i="28"/>
  <c r="H2396" i="28"/>
  <c r="I2396" i="28"/>
  <c r="H2397" i="28"/>
  <c r="I2397" i="28"/>
  <c r="H2398" i="28"/>
  <c r="I2398" i="28"/>
  <c r="H2399" i="28"/>
  <c r="I2399" i="28"/>
  <c r="H2400" i="28"/>
  <c r="I2400" i="28"/>
  <c r="H2401" i="28"/>
  <c r="I2401" i="28"/>
  <c r="H2402" i="28"/>
  <c r="I2402" i="28"/>
  <c r="H2403" i="28"/>
  <c r="I2403" i="28"/>
  <c r="H2404" i="28"/>
  <c r="I2404" i="28"/>
  <c r="H2405" i="28"/>
  <c r="I2405" i="28"/>
  <c r="H2406" i="28"/>
  <c r="I2406" i="28"/>
  <c r="H2407" i="28"/>
  <c r="I2407" i="28"/>
  <c r="H2408" i="28"/>
  <c r="I2408" i="28"/>
  <c r="H2409" i="28"/>
  <c r="I2409" i="28"/>
  <c r="H2410" i="28"/>
  <c r="I2410" i="28"/>
  <c r="H2411" i="28"/>
  <c r="I2411" i="28"/>
  <c r="H2412" i="28"/>
  <c r="I2412" i="28"/>
  <c r="H2413" i="28"/>
  <c r="I2413" i="28"/>
  <c r="H2414" i="28"/>
  <c r="I2414" i="28"/>
  <c r="H2415" i="28"/>
  <c r="I2415" i="28"/>
  <c r="H2416" i="28"/>
  <c r="I2416" i="28"/>
  <c r="H2417" i="28"/>
  <c r="I2417" i="28"/>
  <c r="H2418" i="28"/>
  <c r="I2418" i="28"/>
  <c r="H2419" i="28"/>
  <c r="I2419" i="28"/>
  <c r="H2420" i="28"/>
  <c r="I2420" i="28"/>
  <c r="H2421" i="28"/>
  <c r="I2421" i="28"/>
  <c r="H2422" i="28"/>
  <c r="I2422" i="28"/>
  <c r="H2423" i="28"/>
  <c r="I2423" i="28"/>
  <c r="H2424" i="28"/>
  <c r="I2424" i="28"/>
  <c r="H2425" i="28"/>
  <c r="I2425" i="28"/>
  <c r="H2426" i="28"/>
  <c r="I2426" i="28"/>
  <c r="H2427" i="28"/>
  <c r="I2427" i="28"/>
  <c r="H2428" i="28"/>
  <c r="I2428" i="28"/>
  <c r="H2429" i="28"/>
  <c r="I2429" i="28"/>
  <c r="H2430" i="28"/>
  <c r="I2430" i="28"/>
  <c r="H2431" i="28"/>
  <c r="I2431" i="28"/>
  <c r="H2432" i="28"/>
  <c r="I2432" i="28"/>
  <c r="H2433" i="28"/>
  <c r="I2433" i="28"/>
  <c r="H2434" i="28"/>
  <c r="I2434" i="28"/>
  <c r="H2435" i="28"/>
  <c r="I2435" i="28"/>
  <c r="H2436" i="28"/>
  <c r="I2436" i="28"/>
  <c r="H2437" i="28"/>
  <c r="I2437" i="28"/>
  <c r="H2438" i="28"/>
  <c r="I2438" i="28"/>
  <c r="H2439" i="28"/>
  <c r="I2439" i="28"/>
  <c r="H2440" i="28"/>
  <c r="I2440" i="28"/>
  <c r="H2441" i="28"/>
  <c r="I2441" i="28"/>
  <c r="H2442" i="28"/>
  <c r="I2442" i="28"/>
  <c r="H2443" i="28"/>
  <c r="I2443" i="28"/>
  <c r="H2444" i="28"/>
  <c r="I2444" i="28"/>
  <c r="H2445" i="28"/>
  <c r="I2445" i="28"/>
  <c r="H2446" i="28"/>
  <c r="I2446" i="28"/>
  <c r="H2447" i="28"/>
  <c r="I2447" i="28"/>
  <c r="H2448" i="28"/>
  <c r="I2448" i="28"/>
  <c r="H2449" i="28"/>
  <c r="I2449" i="28"/>
  <c r="H2450" i="28"/>
  <c r="I2450" i="28"/>
  <c r="H2451" i="28"/>
  <c r="I2451" i="28"/>
  <c r="H2452" i="28"/>
  <c r="I2452" i="28"/>
  <c r="H2453" i="28"/>
  <c r="I2453" i="28"/>
  <c r="H2454" i="28"/>
  <c r="I2454" i="28"/>
  <c r="H2455" i="28"/>
  <c r="I2455" i="28"/>
  <c r="H2456" i="28"/>
  <c r="I2456" i="28"/>
  <c r="H2457" i="28"/>
  <c r="I2457" i="28"/>
  <c r="H2458" i="28"/>
  <c r="I2458" i="28"/>
  <c r="H2459" i="28"/>
  <c r="I2459" i="28"/>
  <c r="H2460" i="28"/>
  <c r="I2460" i="28"/>
  <c r="H2461" i="28"/>
  <c r="I2461" i="28"/>
  <c r="H2462" i="28"/>
  <c r="I2462" i="28"/>
  <c r="H2463" i="28"/>
  <c r="I2463" i="28"/>
  <c r="H2464" i="28"/>
  <c r="I2464" i="28"/>
  <c r="H2465" i="28"/>
  <c r="I2465" i="28"/>
  <c r="H2466" i="28"/>
  <c r="I2466" i="28"/>
  <c r="H2467" i="28"/>
  <c r="I2467" i="28"/>
  <c r="H2468" i="28"/>
  <c r="I2468" i="28"/>
  <c r="H2469" i="28"/>
  <c r="I2469" i="28"/>
  <c r="H2470" i="28"/>
  <c r="I2470" i="28"/>
  <c r="H2471" i="28"/>
  <c r="I2471" i="28"/>
  <c r="H2472" i="28"/>
  <c r="I2472" i="28"/>
  <c r="H2473" i="28"/>
  <c r="I2473" i="28"/>
  <c r="H2474" i="28"/>
  <c r="I2474" i="28"/>
  <c r="H2475" i="28"/>
  <c r="I2475" i="28"/>
  <c r="H2476" i="28"/>
  <c r="I2476" i="28"/>
  <c r="H2477" i="28"/>
  <c r="I2477" i="28"/>
  <c r="H2478" i="28"/>
  <c r="I2478" i="28"/>
  <c r="H2479" i="28"/>
  <c r="I2479" i="28"/>
  <c r="H2480" i="28"/>
  <c r="I2480" i="28"/>
  <c r="H2481" i="28"/>
  <c r="I2481" i="28"/>
  <c r="H2482" i="28"/>
  <c r="I2482" i="28"/>
  <c r="H2483" i="28"/>
  <c r="I2483" i="28"/>
  <c r="H2484" i="28"/>
  <c r="I2484" i="28"/>
  <c r="H2485" i="28"/>
  <c r="I2485" i="28"/>
  <c r="H2486" i="28"/>
  <c r="I2486" i="28"/>
  <c r="H2487" i="28"/>
  <c r="I2487" i="28"/>
  <c r="H2488" i="28"/>
  <c r="I2488" i="28"/>
  <c r="H2489" i="28"/>
  <c r="I2489" i="28"/>
  <c r="H2490" i="28"/>
  <c r="I2490" i="28"/>
  <c r="H2491" i="28"/>
  <c r="I2491" i="28"/>
  <c r="H2492" i="28"/>
  <c r="I2492" i="28"/>
  <c r="H2493" i="28"/>
  <c r="I2493" i="28"/>
  <c r="H2494" i="28"/>
  <c r="I2494" i="28"/>
  <c r="H2495" i="28"/>
  <c r="I2495" i="28"/>
  <c r="H2496" i="28"/>
  <c r="I2496" i="28"/>
  <c r="H2497" i="28"/>
  <c r="I2497" i="28"/>
  <c r="H2498" i="28"/>
  <c r="I2498" i="28"/>
  <c r="H2499" i="28"/>
  <c r="I2499" i="28"/>
  <c r="H2500" i="28"/>
  <c r="I2500" i="28"/>
  <c r="H2501" i="28"/>
  <c r="I2501" i="28"/>
  <c r="H2502" i="28"/>
  <c r="I2502" i="28"/>
  <c r="H2503" i="28"/>
  <c r="I2503" i="28"/>
  <c r="H2504" i="28"/>
  <c r="I2504" i="28"/>
  <c r="H2505" i="28"/>
  <c r="I2505" i="28"/>
  <c r="H2506" i="28"/>
  <c r="I2506" i="28"/>
  <c r="H2507" i="28"/>
  <c r="I2507" i="28"/>
  <c r="H2508" i="28"/>
  <c r="I2508" i="28"/>
  <c r="H2509" i="28"/>
  <c r="I2509" i="28"/>
  <c r="H2510" i="28"/>
  <c r="I2510" i="28"/>
  <c r="H2511" i="28"/>
  <c r="I2511" i="28"/>
  <c r="H2512" i="28"/>
  <c r="I2512" i="28"/>
  <c r="H2513" i="28"/>
  <c r="I2513" i="28"/>
  <c r="H2514" i="28"/>
  <c r="I2514" i="28"/>
  <c r="H2515" i="28"/>
  <c r="I2515" i="28"/>
  <c r="H2516" i="28"/>
  <c r="I2516" i="28"/>
  <c r="H2517" i="28"/>
  <c r="I2517" i="28"/>
  <c r="H2518" i="28"/>
  <c r="I2518" i="28"/>
  <c r="H2519" i="28"/>
  <c r="I2519" i="28"/>
  <c r="H2520" i="28"/>
  <c r="I2520" i="28"/>
  <c r="H2521" i="28"/>
  <c r="I2521" i="28"/>
  <c r="H2522" i="28"/>
  <c r="I2522" i="28"/>
  <c r="H2523" i="28"/>
  <c r="I2523" i="28"/>
  <c r="H2524" i="28"/>
  <c r="I2524" i="28"/>
  <c r="H2525" i="28"/>
  <c r="I2525" i="28"/>
  <c r="H2526" i="28"/>
  <c r="I2526" i="28"/>
  <c r="H2527" i="28"/>
  <c r="I2527" i="28"/>
  <c r="H2528" i="28"/>
  <c r="I2528" i="28"/>
  <c r="H2529" i="28"/>
  <c r="I2529" i="28"/>
  <c r="H2530" i="28"/>
  <c r="I2530" i="28"/>
  <c r="H2531" i="28"/>
  <c r="I2531" i="28"/>
  <c r="H2532" i="28"/>
  <c r="I2532" i="28"/>
  <c r="H2533" i="28"/>
  <c r="I2533" i="28"/>
  <c r="H2534" i="28"/>
  <c r="I2534" i="28"/>
  <c r="H2535" i="28"/>
  <c r="I2535" i="28"/>
  <c r="H2536" i="28"/>
  <c r="I2536" i="28"/>
  <c r="H2537" i="28"/>
  <c r="I2537" i="28"/>
  <c r="H2538" i="28"/>
  <c r="I2538" i="28"/>
  <c r="H2539" i="28"/>
  <c r="I2539" i="28"/>
  <c r="H2540" i="28"/>
  <c r="I2540" i="28"/>
  <c r="H2541" i="28"/>
  <c r="I2541" i="28"/>
  <c r="H2542" i="28"/>
  <c r="I2542" i="28"/>
  <c r="H2543" i="28"/>
  <c r="I2543" i="28"/>
  <c r="H2544" i="28"/>
  <c r="I2544" i="28"/>
  <c r="H2545" i="28"/>
  <c r="I2545" i="28"/>
  <c r="H2546" i="28"/>
  <c r="I2546" i="28"/>
  <c r="H2547" i="28"/>
  <c r="I2547" i="28"/>
  <c r="H2548" i="28"/>
  <c r="I2548" i="28"/>
  <c r="H2549" i="28"/>
  <c r="I2549" i="28"/>
  <c r="H2550" i="28"/>
  <c r="I2550" i="28"/>
  <c r="H2551" i="28"/>
  <c r="I2551" i="28"/>
  <c r="H2552" i="28"/>
  <c r="I2552" i="28"/>
  <c r="H2553" i="28"/>
  <c r="I2553" i="28"/>
  <c r="H2554" i="28"/>
  <c r="I2554" i="28"/>
  <c r="H2555" i="28"/>
  <c r="I2555" i="28"/>
  <c r="H2556" i="28"/>
  <c r="I2556" i="28"/>
  <c r="H2557" i="28"/>
  <c r="I2557" i="28"/>
  <c r="H2558" i="28"/>
  <c r="I2558" i="28"/>
  <c r="H2559" i="28"/>
  <c r="I2559" i="28"/>
  <c r="H2560" i="28"/>
  <c r="I2560" i="28"/>
  <c r="H2561" i="28"/>
  <c r="I2561" i="28"/>
  <c r="H2562" i="28"/>
  <c r="I2562" i="28"/>
  <c r="H2563" i="28"/>
  <c r="I2563" i="28"/>
  <c r="H2564" i="28"/>
  <c r="I2564" i="28"/>
  <c r="H2565" i="28"/>
  <c r="I2565" i="28"/>
  <c r="H2566" i="28"/>
  <c r="I2566" i="28"/>
  <c r="H2567" i="28"/>
  <c r="I2567" i="28"/>
  <c r="H2568" i="28"/>
  <c r="I2568" i="28"/>
  <c r="H2569" i="28"/>
  <c r="I2569" i="28"/>
  <c r="H2570" i="28"/>
  <c r="I2570" i="28"/>
  <c r="H2571" i="28"/>
  <c r="I2571" i="28"/>
  <c r="H2572" i="28"/>
  <c r="I2572" i="28"/>
  <c r="H2573" i="28"/>
  <c r="I2573" i="28"/>
  <c r="H2574" i="28"/>
  <c r="I2574" i="28"/>
  <c r="H2575" i="28"/>
  <c r="I2575" i="28"/>
  <c r="H2576" i="28"/>
  <c r="I2576" i="28"/>
  <c r="H2577" i="28"/>
  <c r="I2577" i="28"/>
  <c r="H2578" i="28"/>
  <c r="I2578" i="28"/>
  <c r="H2579" i="28"/>
  <c r="I2579" i="28"/>
  <c r="H2580" i="28"/>
  <c r="I2580" i="28"/>
  <c r="H2581" i="28"/>
  <c r="I2581" i="28"/>
  <c r="H2582" i="28"/>
  <c r="I2582" i="28"/>
  <c r="H2583" i="28"/>
  <c r="I2583" i="28"/>
  <c r="H2584" i="28"/>
  <c r="I2584" i="28"/>
  <c r="H2585" i="28"/>
  <c r="I2585" i="28"/>
  <c r="H2586" i="28"/>
  <c r="I2586" i="28"/>
  <c r="H2587" i="28"/>
  <c r="I2587" i="28"/>
  <c r="H2588" i="28"/>
  <c r="I2588" i="28"/>
  <c r="H2589" i="28"/>
  <c r="I2589" i="28"/>
  <c r="H2590" i="28"/>
  <c r="I2590" i="28"/>
  <c r="H2591" i="28"/>
  <c r="I2591" i="28"/>
  <c r="H2592" i="28"/>
  <c r="I2592" i="28"/>
  <c r="H2593" i="28"/>
  <c r="I2593" i="28"/>
  <c r="H2594" i="28"/>
  <c r="I2594" i="28"/>
  <c r="H2595" i="28"/>
  <c r="I2595" i="28"/>
  <c r="H2596" i="28"/>
  <c r="I2596" i="28"/>
  <c r="H2597" i="28"/>
  <c r="I2597" i="28"/>
  <c r="H2598" i="28"/>
  <c r="I2598" i="28"/>
  <c r="H2599" i="28"/>
  <c r="I2599" i="28"/>
  <c r="H2600" i="28"/>
  <c r="I2600" i="28"/>
  <c r="H2601" i="28"/>
  <c r="I2601" i="28"/>
  <c r="H2602" i="28"/>
  <c r="I2602" i="28"/>
  <c r="H2603" i="28"/>
  <c r="I2603" i="28"/>
  <c r="H2604" i="28"/>
  <c r="I2604" i="28"/>
  <c r="H2605" i="28"/>
  <c r="I2605" i="28"/>
  <c r="H2606" i="28"/>
  <c r="I2606" i="28"/>
  <c r="H2607" i="28"/>
  <c r="I2607" i="28"/>
  <c r="H2608" i="28"/>
  <c r="I2608" i="28"/>
  <c r="H2609" i="28"/>
  <c r="I2609" i="28"/>
  <c r="H2610" i="28"/>
  <c r="I2610" i="28"/>
  <c r="H2611" i="28"/>
  <c r="I2611" i="28"/>
  <c r="H2612" i="28"/>
  <c r="I2612" i="28"/>
  <c r="H2613" i="28"/>
  <c r="I2613" i="28"/>
  <c r="H2614" i="28"/>
  <c r="I2614" i="28"/>
  <c r="H2615" i="28"/>
  <c r="I2615" i="28"/>
  <c r="H2616" i="28"/>
  <c r="I2616" i="28"/>
  <c r="H2617" i="28"/>
  <c r="I2617" i="28"/>
  <c r="H2618" i="28"/>
  <c r="I2618" i="28"/>
  <c r="H2619" i="28"/>
  <c r="I2619" i="28"/>
  <c r="H2620" i="28"/>
  <c r="I2620" i="28"/>
  <c r="H2621" i="28"/>
  <c r="I2621" i="28"/>
  <c r="H2622" i="28"/>
  <c r="I2622" i="28"/>
  <c r="H2623" i="28"/>
  <c r="I2623" i="28"/>
  <c r="H2624" i="28"/>
  <c r="I2624" i="28"/>
  <c r="H2625" i="28"/>
  <c r="I2625" i="28"/>
  <c r="H2626" i="28"/>
  <c r="I2626" i="28"/>
  <c r="H2627" i="28"/>
  <c r="I2627" i="28"/>
  <c r="H2628" i="28"/>
  <c r="I2628" i="28"/>
  <c r="H2629" i="28"/>
  <c r="I2629" i="28"/>
  <c r="H2630" i="28"/>
  <c r="I2630" i="28"/>
  <c r="H2631" i="28"/>
  <c r="I2631" i="28"/>
  <c r="H2632" i="28"/>
  <c r="I2632" i="28"/>
  <c r="H2633" i="28"/>
  <c r="I2633" i="28"/>
  <c r="H2634" i="28"/>
  <c r="I2634" i="28"/>
  <c r="H2635" i="28"/>
  <c r="I2635" i="28"/>
  <c r="H2636" i="28"/>
  <c r="I2636" i="28"/>
  <c r="H2637" i="28"/>
  <c r="I2637" i="28"/>
  <c r="H2638" i="28"/>
  <c r="I2638" i="28"/>
  <c r="H2639" i="28"/>
  <c r="I2639" i="28"/>
  <c r="H2640" i="28"/>
  <c r="I2640" i="28"/>
  <c r="H2641" i="28"/>
  <c r="I2641" i="28"/>
  <c r="H2642" i="28"/>
  <c r="I2642" i="28"/>
  <c r="H2643" i="28"/>
  <c r="I2643" i="28"/>
  <c r="H2644" i="28"/>
  <c r="I2644" i="28"/>
  <c r="H2645" i="28"/>
  <c r="I2645" i="28"/>
  <c r="H2646" i="28"/>
  <c r="I2646" i="28"/>
  <c r="H2647" i="28"/>
  <c r="I2647" i="28"/>
  <c r="H2648" i="28"/>
  <c r="I2648" i="28"/>
  <c r="H2649" i="28"/>
  <c r="I2649" i="28"/>
  <c r="H2650" i="28"/>
  <c r="I2650" i="28"/>
  <c r="H2651" i="28"/>
  <c r="I2651" i="28"/>
  <c r="H2652" i="28"/>
  <c r="I2652" i="28"/>
  <c r="H2653" i="28"/>
  <c r="I2653" i="28"/>
  <c r="H2654" i="28"/>
  <c r="I2654" i="28"/>
  <c r="H2655" i="28"/>
  <c r="I2655" i="28"/>
  <c r="H2656" i="28"/>
  <c r="I2656" i="28"/>
  <c r="H2657" i="28"/>
  <c r="I2657" i="28"/>
  <c r="H2658" i="28"/>
  <c r="I2658" i="28"/>
  <c r="H2659" i="28"/>
  <c r="I2659" i="28"/>
  <c r="H2660" i="28"/>
  <c r="I2660" i="28"/>
  <c r="H2661" i="28"/>
  <c r="I2661" i="28"/>
  <c r="H2662" i="28"/>
  <c r="I2662" i="28"/>
  <c r="H2663" i="28"/>
  <c r="I2663" i="28"/>
  <c r="H2664" i="28"/>
  <c r="I2664" i="28"/>
  <c r="H2665" i="28"/>
  <c r="I2665" i="28"/>
  <c r="H2666" i="28"/>
  <c r="I2666" i="28"/>
  <c r="H2667" i="28"/>
  <c r="I2667" i="28"/>
  <c r="H2668" i="28"/>
  <c r="I2668" i="28"/>
  <c r="H2669" i="28"/>
  <c r="I2669" i="28"/>
  <c r="H2670" i="28"/>
  <c r="I2670" i="28"/>
  <c r="H2671" i="28"/>
  <c r="I2671" i="28"/>
  <c r="H2672" i="28"/>
  <c r="I2672" i="28"/>
  <c r="H2673" i="28"/>
  <c r="I2673" i="28"/>
  <c r="H2674" i="28"/>
  <c r="I2674" i="28"/>
  <c r="H2675" i="28"/>
  <c r="I2675" i="28"/>
  <c r="H2676" i="28"/>
  <c r="I2676" i="28"/>
  <c r="H2677" i="28"/>
  <c r="I2677" i="28"/>
  <c r="H2678" i="28"/>
  <c r="I2678" i="28"/>
  <c r="H2679" i="28"/>
  <c r="I2679" i="28"/>
  <c r="H2680" i="28"/>
  <c r="I2680" i="28"/>
  <c r="H2681" i="28"/>
  <c r="I2681" i="28"/>
  <c r="H2682" i="28"/>
  <c r="I2682" i="28"/>
  <c r="H2683" i="28"/>
  <c r="I2683" i="28"/>
  <c r="H2684" i="28"/>
  <c r="I2684" i="28"/>
  <c r="H2685" i="28"/>
  <c r="I2685" i="28"/>
  <c r="H2686" i="28"/>
  <c r="I2686" i="28"/>
  <c r="H2687" i="28"/>
  <c r="I2687" i="28"/>
  <c r="H2688" i="28"/>
  <c r="I2688" i="28"/>
  <c r="H2689" i="28"/>
  <c r="I2689" i="28"/>
  <c r="H2690" i="28"/>
  <c r="I2690" i="28"/>
  <c r="H2691" i="28"/>
  <c r="I2691" i="28"/>
  <c r="H2692" i="28"/>
  <c r="I2692" i="28"/>
  <c r="H2693" i="28"/>
  <c r="I2693" i="28"/>
  <c r="H2694" i="28"/>
  <c r="I2694" i="28"/>
  <c r="H2695" i="28"/>
  <c r="I2695" i="28"/>
  <c r="H2696" i="28"/>
  <c r="I2696" i="28"/>
  <c r="H2697" i="28"/>
  <c r="I2697" i="28"/>
  <c r="H2698" i="28"/>
  <c r="I2698" i="28"/>
  <c r="H2699" i="28"/>
  <c r="I2699" i="28"/>
  <c r="H2700" i="28"/>
  <c r="I2700" i="28"/>
  <c r="H2701" i="28"/>
  <c r="I2701" i="28"/>
  <c r="H2702" i="28"/>
  <c r="I2702" i="28"/>
  <c r="H2703" i="28"/>
  <c r="I2703" i="28"/>
  <c r="H2704" i="28"/>
  <c r="I2704" i="28"/>
  <c r="H2705" i="28"/>
  <c r="I2705" i="28"/>
  <c r="H2706" i="28"/>
  <c r="I2706" i="28"/>
  <c r="H2707" i="28"/>
  <c r="I2707" i="28"/>
  <c r="H2708" i="28"/>
  <c r="I2708" i="28"/>
  <c r="H2709" i="28"/>
  <c r="I2709" i="28"/>
  <c r="H2710" i="28"/>
  <c r="I2710" i="28"/>
  <c r="H2711" i="28"/>
  <c r="I2711" i="28"/>
  <c r="H2712" i="28"/>
  <c r="I2712" i="28"/>
  <c r="H2713" i="28"/>
  <c r="I2713" i="28"/>
  <c r="H2714" i="28"/>
  <c r="I2714" i="28"/>
  <c r="H2715" i="28"/>
  <c r="I2715" i="28"/>
  <c r="H2716" i="28"/>
  <c r="I2716" i="28"/>
  <c r="H2717" i="28"/>
  <c r="I2717" i="28"/>
  <c r="H2718" i="28"/>
  <c r="I2718" i="28"/>
  <c r="H2719" i="28"/>
  <c r="I2719" i="28"/>
  <c r="H2720" i="28"/>
  <c r="I2720" i="28"/>
  <c r="H2721" i="28"/>
  <c r="I2721" i="28"/>
  <c r="H2722" i="28"/>
  <c r="I2722" i="28"/>
  <c r="H2723" i="28"/>
  <c r="I2723" i="28"/>
  <c r="H2724" i="28"/>
  <c r="I2724" i="28"/>
  <c r="H2725" i="28"/>
  <c r="I2725" i="28"/>
  <c r="H2726" i="28"/>
  <c r="I2726" i="28"/>
  <c r="H2727" i="28"/>
  <c r="I2727" i="28"/>
  <c r="H2728" i="28"/>
  <c r="I2728" i="28"/>
  <c r="H2729" i="28"/>
  <c r="I2729" i="28"/>
  <c r="H2730" i="28"/>
  <c r="I2730" i="28"/>
  <c r="H2731" i="28"/>
  <c r="I2731" i="28"/>
  <c r="H2732" i="28"/>
  <c r="I2732" i="28"/>
  <c r="H2733" i="28"/>
  <c r="I2733" i="28"/>
  <c r="H2734" i="28"/>
  <c r="I2734" i="28"/>
  <c r="H2735" i="28"/>
  <c r="I2735" i="28"/>
  <c r="H2736" i="28"/>
  <c r="I2736" i="28"/>
  <c r="H2737" i="28"/>
  <c r="I2737" i="28"/>
  <c r="H2738" i="28"/>
  <c r="I2738" i="28"/>
  <c r="H2739" i="28"/>
  <c r="I2739" i="28"/>
  <c r="H2740" i="28"/>
  <c r="I2740" i="28"/>
  <c r="H2741" i="28"/>
  <c r="I2741" i="28"/>
  <c r="H2742" i="28"/>
  <c r="I2742" i="28"/>
  <c r="H2743" i="28"/>
  <c r="I2743" i="28"/>
  <c r="H2744" i="28"/>
  <c r="I2744" i="28"/>
  <c r="H2745" i="28"/>
  <c r="I2745" i="28"/>
  <c r="H2746" i="28"/>
  <c r="I2746" i="28"/>
  <c r="H2747" i="28"/>
  <c r="I2747" i="28"/>
  <c r="H2748" i="28"/>
  <c r="I2748" i="28"/>
  <c r="H2749" i="28"/>
  <c r="I2749" i="28"/>
  <c r="H2750" i="28"/>
  <c r="I2750" i="28"/>
  <c r="H2751" i="28"/>
  <c r="I2751" i="28"/>
  <c r="H2752" i="28"/>
  <c r="I2752" i="28"/>
  <c r="H2753" i="28"/>
  <c r="I2753" i="28"/>
  <c r="H2754" i="28"/>
  <c r="I2754" i="28"/>
  <c r="H2755" i="28"/>
  <c r="I2755" i="28"/>
  <c r="H2756" i="28"/>
  <c r="I2756" i="28"/>
  <c r="H2757" i="28"/>
  <c r="I2757" i="28"/>
  <c r="H2758" i="28"/>
  <c r="I2758" i="28"/>
  <c r="H2759" i="28"/>
  <c r="I2759" i="28"/>
  <c r="H2760" i="28"/>
  <c r="I2760" i="28"/>
  <c r="H2761" i="28"/>
  <c r="I2761" i="28"/>
  <c r="H2762" i="28"/>
  <c r="I2762" i="28"/>
  <c r="H2763" i="28"/>
  <c r="I2763" i="28"/>
  <c r="H2764" i="28"/>
  <c r="I2764" i="28"/>
  <c r="H2765" i="28"/>
  <c r="I2765" i="28"/>
  <c r="H2766" i="28"/>
  <c r="I2766" i="28"/>
  <c r="H2767" i="28"/>
  <c r="I2767" i="28"/>
  <c r="H2768" i="28"/>
  <c r="I2768" i="28"/>
  <c r="H2769" i="28"/>
  <c r="I2769" i="28"/>
  <c r="H2770" i="28"/>
  <c r="I2770" i="28"/>
  <c r="H2771" i="28"/>
  <c r="I2771" i="28"/>
  <c r="H2772" i="28"/>
  <c r="I2772" i="28"/>
  <c r="H2773" i="28"/>
  <c r="I2773" i="28"/>
  <c r="H2774" i="28"/>
  <c r="I2774" i="28"/>
  <c r="H2775" i="28"/>
  <c r="I2775" i="28"/>
  <c r="H2776" i="28"/>
  <c r="I2776" i="28"/>
  <c r="H2777" i="28"/>
  <c r="I2777" i="28"/>
  <c r="H2778" i="28"/>
  <c r="I2778" i="28"/>
  <c r="H2779" i="28"/>
  <c r="I2779" i="28"/>
  <c r="H2780" i="28"/>
  <c r="I2780" i="28"/>
  <c r="H2781" i="28"/>
  <c r="I2781" i="28"/>
  <c r="H2782" i="28"/>
  <c r="I2782" i="28"/>
  <c r="H2783" i="28"/>
  <c r="I2783" i="28"/>
  <c r="H2784" i="28"/>
  <c r="I2784" i="28"/>
  <c r="H2785" i="28"/>
  <c r="I2785" i="28"/>
  <c r="H2786" i="28"/>
  <c r="I2786" i="28"/>
  <c r="H2787" i="28"/>
  <c r="I2787" i="28"/>
  <c r="H2788" i="28"/>
  <c r="I2788" i="28"/>
  <c r="H2789" i="28"/>
  <c r="I2789" i="28"/>
  <c r="H2790" i="28"/>
  <c r="I2790" i="28"/>
  <c r="H2791" i="28"/>
  <c r="I2791" i="28"/>
  <c r="H2792" i="28"/>
  <c r="I2792" i="28"/>
  <c r="H2793" i="28"/>
  <c r="I2793" i="28"/>
  <c r="H2794" i="28"/>
  <c r="I2794" i="28"/>
  <c r="H2795" i="28"/>
  <c r="I2795" i="28"/>
  <c r="H2796" i="28"/>
  <c r="I2796" i="28"/>
  <c r="H2797" i="28"/>
  <c r="I2797" i="28"/>
  <c r="H2798" i="28"/>
  <c r="I2798" i="28"/>
  <c r="H2799" i="28"/>
  <c r="I2799" i="28"/>
  <c r="H2800" i="28"/>
  <c r="I2800" i="28"/>
  <c r="H2801" i="28"/>
  <c r="I2801" i="28"/>
  <c r="H2802" i="28"/>
  <c r="I2802" i="28"/>
  <c r="H2803" i="28"/>
  <c r="I2803" i="28"/>
  <c r="H2804" i="28"/>
  <c r="I2804" i="28"/>
  <c r="H2805" i="28"/>
  <c r="I2805" i="28"/>
  <c r="H2806" i="28"/>
  <c r="I2806" i="28"/>
  <c r="H2807" i="28"/>
  <c r="I2807" i="28"/>
  <c r="H2808" i="28"/>
  <c r="I2808" i="28"/>
  <c r="H2809" i="28"/>
  <c r="I2809" i="28"/>
  <c r="H2810" i="28"/>
  <c r="I2810" i="28"/>
  <c r="H2811" i="28"/>
  <c r="I2811" i="28"/>
  <c r="H2812" i="28"/>
  <c r="I2812" i="28"/>
  <c r="H2813" i="28"/>
  <c r="I2813" i="28"/>
  <c r="H2814" i="28"/>
  <c r="I2814" i="28"/>
  <c r="H2815" i="28"/>
  <c r="I2815" i="28"/>
  <c r="H2816" i="28"/>
  <c r="I2816" i="28"/>
  <c r="H2817" i="28"/>
  <c r="I2817" i="28"/>
  <c r="H2818" i="28"/>
  <c r="I2818" i="28"/>
  <c r="H2819" i="28"/>
  <c r="I2819" i="28"/>
  <c r="H2820" i="28"/>
  <c r="I2820" i="28"/>
  <c r="H2821" i="28"/>
  <c r="I2821" i="28"/>
  <c r="H2822" i="28"/>
  <c r="I2822" i="28"/>
  <c r="H2823" i="28"/>
  <c r="I2823" i="28"/>
  <c r="H2824" i="28"/>
  <c r="I2824" i="28"/>
  <c r="H2825" i="28"/>
  <c r="I2825" i="28"/>
  <c r="H2826" i="28"/>
  <c r="I2826" i="28"/>
  <c r="H2827" i="28"/>
  <c r="I2827" i="28"/>
  <c r="H2828" i="28"/>
  <c r="I2828" i="28"/>
  <c r="H2829" i="28"/>
  <c r="I2829" i="28"/>
  <c r="H2830" i="28"/>
  <c r="I2830" i="28"/>
  <c r="H2831" i="28"/>
  <c r="I2831" i="28"/>
  <c r="H2832" i="28"/>
  <c r="I2832" i="28"/>
  <c r="H2833" i="28"/>
  <c r="I2833" i="28"/>
  <c r="H2834" i="28"/>
  <c r="I2834" i="28"/>
  <c r="H2835" i="28"/>
  <c r="I2835" i="28"/>
  <c r="H2836" i="28"/>
  <c r="I2836" i="28"/>
  <c r="H2837" i="28"/>
  <c r="I2837" i="28"/>
  <c r="H2838" i="28"/>
  <c r="I2838" i="28"/>
  <c r="H2839" i="28"/>
  <c r="I2839" i="28"/>
  <c r="H2840" i="28"/>
  <c r="I2840" i="28"/>
  <c r="H2841" i="28"/>
  <c r="I2841" i="28"/>
  <c r="H2842" i="28"/>
  <c r="I2842" i="28"/>
  <c r="H2843" i="28"/>
  <c r="I2843" i="28"/>
  <c r="H2844" i="28"/>
  <c r="I2844" i="28"/>
  <c r="H2845" i="28"/>
  <c r="I2845" i="28"/>
  <c r="H2846" i="28"/>
  <c r="I2846" i="28"/>
  <c r="H2847" i="28"/>
  <c r="I2847" i="28"/>
  <c r="H2848" i="28"/>
  <c r="I2848" i="28"/>
  <c r="H2849" i="28"/>
  <c r="I2849" i="28"/>
  <c r="H2850" i="28"/>
  <c r="I2850" i="28"/>
  <c r="H2851" i="28"/>
  <c r="I2851" i="28"/>
  <c r="H2852" i="28"/>
  <c r="I2852" i="28"/>
  <c r="H2853" i="28"/>
  <c r="I2853" i="28"/>
  <c r="H2854" i="28"/>
  <c r="I2854" i="28"/>
  <c r="H2855" i="28"/>
  <c r="I2855" i="28"/>
  <c r="H2856" i="28"/>
  <c r="I2856" i="28"/>
  <c r="H2857" i="28"/>
  <c r="I2857" i="28"/>
  <c r="H2858" i="28"/>
  <c r="I2858" i="28"/>
  <c r="H2859" i="28"/>
  <c r="I2859" i="28"/>
  <c r="H2860" i="28"/>
  <c r="I2860" i="28"/>
  <c r="H2861" i="28"/>
  <c r="I2861" i="28"/>
  <c r="H2862" i="28"/>
  <c r="I2862" i="28"/>
  <c r="H2863" i="28"/>
  <c r="I2863" i="28"/>
  <c r="H2864" i="28"/>
  <c r="I2864" i="28"/>
  <c r="H2865" i="28"/>
  <c r="I2865" i="28"/>
  <c r="H2866" i="28"/>
  <c r="I2866" i="28"/>
  <c r="H2867" i="28"/>
  <c r="I2867" i="28"/>
  <c r="H2868" i="28"/>
  <c r="I2868" i="28"/>
  <c r="H2869" i="28"/>
  <c r="I2869" i="28"/>
  <c r="H2870" i="28"/>
  <c r="I2870" i="28"/>
  <c r="H2871" i="28"/>
  <c r="I2871" i="28"/>
  <c r="H2872" i="28"/>
  <c r="I2872" i="28"/>
  <c r="H2873" i="28"/>
  <c r="I2873" i="28"/>
  <c r="H2874" i="28"/>
  <c r="I2874" i="28"/>
  <c r="H2875" i="28"/>
  <c r="I2875" i="28"/>
  <c r="H2876" i="28"/>
  <c r="I2876" i="28"/>
  <c r="H2877" i="28"/>
  <c r="I2877" i="28"/>
  <c r="H2878" i="28"/>
  <c r="I2878" i="28"/>
  <c r="H2879" i="28"/>
  <c r="I2879" i="28"/>
  <c r="H2880" i="28"/>
  <c r="I2880" i="28"/>
  <c r="H2881" i="28"/>
  <c r="I2881" i="28"/>
  <c r="H2882" i="28"/>
  <c r="I2882" i="28"/>
  <c r="H2883" i="28"/>
  <c r="I2883" i="28"/>
  <c r="H2884" i="28"/>
  <c r="I2884" i="28"/>
  <c r="H2885" i="28"/>
  <c r="I2885" i="28"/>
  <c r="H2886" i="28"/>
  <c r="I2886" i="28"/>
  <c r="H2887" i="28"/>
  <c r="I2887" i="28"/>
  <c r="H2888" i="28"/>
  <c r="I2888" i="28"/>
  <c r="H2889" i="28"/>
  <c r="I2889" i="28"/>
  <c r="H2890" i="28"/>
  <c r="I2890" i="28"/>
  <c r="H2891" i="28"/>
  <c r="I2891" i="28"/>
  <c r="H2892" i="28"/>
  <c r="I2892" i="28"/>
  <c r="H2893" i="28"/>
  <c r="I2893" i="28"/>
  <c r="H2894" i="28"/>
  <c r="I2894" i="28"/>
  <c r="H2895" i="28"/>
  <c r="I2895" i="28"/>
  <c r="H2896" i="28"/>
  <c r="I2896" i="28"/>
  <c r="H2897" i="28"/>
  <c r="I2897" i="28"/>
  <c r="H2898" i="28"/>
  <c r="I2898" i="28"/>
  <c r="H2899" i="28"/>
  <c r="I2899" i="28"/>
  <c r="H2900" i="28"/>
  <c r="I2900" i="28"/>
  <c r="H2901" i="28"/>
  <c r="I2901" i="28"/>
  <c r="H2902" i="28"/>
  <c r="I2902" i="28"/>
  <c r="H2903" i="28"/>
  <c r="I2903" i="28"/>
  <c r="H2904" i="28"/>
  <c r="I2904" i="28"/>
  <c r="H2905" i="28"/>
  <c r="I2905" i="28"/>
  <c r="H2906" i="28"/>
  <c r="I2906" i="28"/>
  <c r="H2907" i="28"/>
  <c r="I2907" i="28"/>
  <c r="H2908" i="28"/>
  <c r="I2908" i="28"/>
  <c r="H2909" i="28"/>
  <c r="I2909" i="28"/>
  <c r="H2910" i="28"/>
  <c r="I2910" i="28"/>
  <c r="H2911" i="28"/>
  <c r="I2911" i="28"/>
  <c r="H2912" i="28"/>
  <c r="I2912" i="28"/>
  <c r="H2913" i="28"/>
  <c r="I2913" i="28"/>
  <c r="H2914" i="28"/>
  <c r="I2914" i="28"/>
  <c r="H2915" i="28"/>
  <c r="I2915" i="28"/>
  <c r="H2916" i="28"/>
  <c r="I2916" i="28"/>
  <c r="H2917" i="28"/>
  <c r="I2917" i="28"/>
  <c r="H2918" i="28"/>
  <c r="I2918" i="28"/>
  <c r="H2919" i="28"/>
  <c r="I2919" i="28"/>
  <c r="H2920" i="28"/>
  <c r="I2920" i="28"/>
  <c r="H2921" i="28"/>
  <c r="I2921" i="28"/>
  <c r="H2922" i="28"/>
  <c r="I2922" i="28"/>
  <c r="H2923" i="28"/>
  <c r="I2923" i="28"/>
  <c r="H2924" i="28"/>
  <c r="I2924" i="28"/>
  <c r="H2925" i="28"/>
  <c r="I2925" i="28"/>
  <c r="H2926" i="28"/>
  <c r="I2926" i="28"/>
  <c r="H2927" i="28"/>
  <c r="I2927" i="28"/>
  <c r="H2928" i="28"/>
  <c r="I2928" i="28"/>
  <c r="H2929" i="28"/>
  <c r="I2929" i="28"/>
  <c r="H2930" i="28"/>
  <c r="I2930" i="28"/>
  <c r="H2931" i="28"/>
  <c r="I2931" i="28"/>
  <c r="H2932" i="28"/>
  <c r="I2932" i="28"/>
  <c r="H2933" i="28"/>
  <c r="I2933" i="28"/>
  <c r="H2934" i="28"/>
  <c r="I2934" i="28"/>
  <c r="H2935" i="28"/>
  <c r="I2935" i="28"/>
  <c r="H2936" i="28"/>
  <c r="I2936" i="28"/>
  <c r="H2937" i="28"/>
  <c r="I2937" i="28"/>
  <c r="H2938" i="28"/>
  <c r="I2938" i="28"/>
  <c r="H2939" i="28"/>
  <c r="I2939" i="28"/>
  <c r="H2940" i="28"/>
  <c r="I2940" i="28"/>
  <c r="H2941" i="28"/>
  <c r="I2941" i="28"/>
  <c r="H2942" i="28"/>
  <c r="I2942" i="28"/>
  <c r="H2943" i="28"/>
  <c r="I2943" i="28"/>
  <c r="H2944" i="28"/>
  <c r="I2944" i="28"/>
  <c r="H2945" i="28"/>
  <c r="I2945" i="28"/>
  <c r="H2946" i="28"/>
  <c r="I2946" i="28"/>
  <c r="H2947" i="28"/>
  <c r="I2947" i="28"/>
  <c r="H2948" i="28"/>
  <c r="I2948" i="28"/>
  <c r="H2949" i="28"/>
  <c r="I2949" i="28"/>
  <c r="H2950" i="28"/>
  <c r="I2950" i="28"/>
  <c r="H2951" i="28"/>
  <c r="I2951" i="28"/>
  <c r="H2952" i="28"/>
  <c r="I2952" i="28"/>
  <c r="H2953" i="28"/>
  <c r="I2953" i="28"/>
  <c r="H2954" i="28"/>
  <c r="I2954" i="28"/>
  <c r="H2955" i="28"/>
  <c r="I2955" i="28"/>
  <c r="H2956" i="28"/>
  <c r="I2956" i="28"/>
  <c r="H2957" i="28"/>
  <c r="I2957" i="28"/>
  <c r="H2958" i="28"/>
  <c r="I2958" i="28"/>
  <c r="H2959" i="28"/>
  <c r="I2959" i="28"/>
  <c r="H2960" i="28"/>
  <c r="I2960" i="28"/>
  <c r="H2961" i="28"/>
  <c r="I2961" i="28"/>
  <c r="H2962" i="28"/>
  <c r="I2962" i="28"/>
  <c r="H2963" i="28"/>
  <c r="I2963" i="28"/>
  <c r="H2964" i="28"/>
  <c r="I2964" i="28"/>
  <c r="H2965" i="28"/>
  <c r="I2965" i="28"/>
  <c r="H2966" i="28"/>
  <c r="I2966" i="28"/>
  <c r="H2967" i="28"/>
  <c r="I2967" i="28"/>
  <c r="H2968" i="28"/>
  <c r="I2968" i="28"/>
  <c r="H2969" i="28"/>
  <c r="I2969" i="28"/>
  <c r="H2970" i="28"/>
  <c r="I2970" i="28"/>
  <c r="H2971" i="28"/>
  <c r="I2971" i="28"/>
  <c r="H2972" i="28"/>
  <c r="I2972" i="28"/>
  <c r="H2973" i="28"/>
  <c r="I2973" i="28"/>
  <c r="H2974" i="28"/>
  <c r="I2974" i="28"/>
  <c r="H2975" i="28"/>
  <c r="I2975" i="28"/>
  <c r="H2976" i="28"/>
  <c r="I2976" i="28"/>
  <c r="H2977" i="28"/>
  <c r="I2977" i="28"/>
  <c r="H2978" i="28"/>
  <c r="I2978" i="28"/>
  <c r="H2979" i="28"/>
  <c r="I2979" i="28"/>
  <c r="H2980" i="28"/>
  <c r="I2980" i="28"/>
  <c r="H2981" i="28"/>
  <c r="I2981" i="28"/>
  <c r="H2982" i="28"/>
  <c r="I2982" i="28"/>
  <c r="H2983" i="28"/>
  <c r="I2983" i="28"/>
  <c r="H2984" i="28"/>
  <c r="I2984" i="28"/>
  <c r="H2985" i="28"/>
  <c r="I2985" i="28"/>
  <c r="H2986" i="28"/>
  <c r="I2986" i="28"/>
  <c r="H2987" i="28"/>
  <c r="I2987" i="28"/>
  <c r="H2988" i="28"/>
  <c r="I2988" i="28"/>
  <c r="H2989" i="28"/>
  <c r="I2989" i="28"/>
  <c r="H2990" i="28"/>
  <c r="I2990" i="28"/>
  <c r="H2991" i="28"/>
  <c r="I2991" i="28"/>
  <c r="H2992" i="28"/>
  <c r="I2992" i="28"/>
  <c r="H2993" i="28"/>
  <c r="I2993" i="28"/>
  <c r="H2994" i="28"/>
  <c r="I2994" i="28"/>
  <c r="H2995" i="28"/>
  <c r="I2995" i="28"/>
  <c r="H2996" i="28"/>
  <c r="I2996" i="28"/>
  <c r="H2997" i="28"/>
  <c r="I2997" i="28"/>
  <c r="H2998" i="28"/>
  <c r="I2998" i="28"/>
  <c r="H2999" i="28"/>
  <c r="I2999" i="28"/>
  <c r="H3000" i="28"/>
  <c r="I3000" i="28"/>
  <c r="H3001" i="28"/>
  <c r="I3001" i="28"/>
  <c r="H3002" i="28"/>
  <c r="I3002" i="28"/>
  <c r="H3003" i="28"/>
  <c r="I3003" i="28"/>
  <c r="H3004" i="28"/>
  <c r="I3004" i="28"/>
  <c r="H3005" i="28"/>
  <c r="I3005" i="28"/>
  <c r="H3006" i="28"/>
  <c r="I3006" i="28"/>
  <c r="H3007" i="28"/>
  <c r="I3007" i="28"/>
  <c r="H3008" i="28"/>
  <c r="I3008" i="28"/>
  <c r="H3009" i="28"/>
  <c r="I3009" i="28"/>
  <c r="H3010" i="28"/>
  <c r="I3010" i="28"/>
  <c r="H3011" i="28"/>
  <c r="I3011" i="28"/>
  <c r="H3012" i="28"/>
  <c r="I3012" i="28"/>
  <c r="H3013" i="28"/>
  <c r="I3013" i="28"/>
  <c r="H3014" i="28"/>
  <c r="I3014" i="28"/>
  <c r="H3015" i="28"/>
  <c r="I3015" i="28"/>
  <c r="H3016" i="28"/>
  <c r="I3016" i="28"/>
  <c r="H3017" i="28"/>
  <c r="I3017" i="28"/>
  <c r="H3018" i="28"/>
  <c r="I3018" i="28"/>
  <c r="H3019" i="28"/>
  <c r="I3019" i="28"/>
  <c r="H3020" i="28"/>
  <c r="I3020" i="28"/>
  <c r="H3021" i="28"/>
  <c r="I3021" i="28"/>
  <c r="H3022" i="28"/>
  <c r="I3022" i="28"/>
  <c r="H3023" i="28"/>
  <c r="I3023" i="28"/>
  <c r="H3024" i="28"/>
  <c r="I3024" i="28"/>
  <c r="H3025" i="28"/>
  <c r="I3025" i="28"/>
  <c r="H3026" i="28"/>
  <c r="I3026" i="28"/>
  <c r="H3027" i="28"/>
  <c r="I3027" i="28"/>
  <c r="H3028" i="28"/>
  <c r="I3028" i="28"/>
  <c r="H3029" i="28"/>
  <c r="I3029" i="28"/>
  <c r="H3030" i="28"/>
  <c r="I3030" i="28"/>
  <c r="H3031" i="28"/>
  <c r="I3031" i="28"/>
  <c r="H3032" i="28"/>
  <c r="I3032" i="28"/>
  <c r="H3033" i="28"/>
  <c r="I3033" i="28"/>
  <c r="H3034" i="28"/>
  <c r="I3034" i="28"/>
  <c r="H3035" i="28"/>
  <c r="I3035" i="28"/>
  <c r="H3036" i="28"/>
  <c r="I3036" i="28"/>
  <c r="H3037" i="28"/>
  <c r="I3037" i="28"/>
  <c r="H3038" i="28"/>
  <c r="I3038" i="28"/>
  <c r="H3039" i="28"/>
  <c r="I3039" i="28"/>
  <c r="H3040" i="28"/>
  <c r="I3040" i="28"/>
  <c r="H3041" i="28"/>
  <c r="I3041" i="28"/>
  <c r="H3042" i="28"/>
  <c r="I3042" i="28"/>
  <c r="H3043" i="28"/>
  <c r="I3043" i="28"/>
  <c r="H3044" i="28"/>
  <c r="I3044" i="28"/>
  <c r="H3045" i="28"/>
  <c r="I3045" i="28"/>
  <c r="H3046" i="28"/>
  <c r="I3046" i="28"/>
  <c r="H3047" i="28"/>
  <c r="I3047" i="28"/>
  <c r="H3048" i="28"/>
  <c r="I3048" i="28"/>
  <c r="H3049" i="28"/>
  <c r="I3049" i="28"/>
  <c r="H3050" i="28"/>
  <c r="I3050" i="28"/>
  <c r="H3051" i="28"/>
  <c r="I3051" i="28"/>
  <c r="H3052" i="28"/>
  <c r="I3052" i="28"/>
  <c r="H3053" i="28"/>
  <c r="I3053" i="28"/>
  <c r="H3054" i="28"/>
  <c r="I3054" i="28"/>
  <c r="H3055" i="28"/>
  <c r="I3055" i="28"/>
  <c r="H3056" i="28"/>
  <c r="I3056" i="28"/>
  <c r="H3057" i="28"/>
  <c r="I3057" i="28"/>
  <c r="H3058" i="28"/>
  <c r="I3058" i="28"/>
  <c r="H3059" i="28"/>
  <c r="I3059" i="28"/>
  <c r="H3060" i="28"/>
  <c r="I3060" i="28"/>
  <c r="H3061" i="28"/>
  <c r="I3061" i="28"/>
  <c r="H3062" i="28"/>
  <c r="I3062" i="28"/>
  <c r="H3063" i="28"/>
  <c r="I3063" i="28"/>
  <c r="H3064" i="28"/>
  <c r="I3064" i="28"/>
  <c r="H3065" i="28"/>
  <c r="I3065" i="28"/>
  <c r="H3066" i="28"/>
  <c r="I3066" i="28"/>
  <c r="H3067" i="28"/>
  <c r="I3067" i="28"/>
  <c r="H3068" i="28"/>
  <c r="I3068" i="28"/>
  <c r="H3069" i="28"/>
  <c r="I3069" i="28"/>
  <c r="H3070" i="28"/>
  <c r="I3070" i="28"/>
  <c r="H3071" i="28"/>
  <c r="I3071" i="28"/>
  <c r="H3072" i="28"/>
  <c r="I3072" i="28"/>
  <c r="H3073" i="28"/>
  <c r="I3073" i="28"/>
  <c r="H3074" i="28"/>
  <c r="I3074" i="28"/>
  <c r="H3075" i="28"/>
  <c r="I3075" i="28"/>
  <c r="H3076" i="28"/>
  <c r="I3076" i="28"/>
  <c r="H3077" i="28"/>
  <c r="I3077" i="28"/>
  <c r="H3078" i="28"/>
  <c r="I3078" i="28"/>
  <c r="H3079" i="28"/>
  <c r="I3079" i="28"/>
  <c r="H3080" i="28"/>
  <c r="I3080" i="28"/>
  <c r="H3081" i="28"/>
  <c r="I3081" i="28"/>
  <c r="H3082" i="28"/>
  <c r="I3082" i="28"/>
  <c r="H3083" i="28"/>
  <c r="I3083" i="28"/>
  <c r="H3084" i="28"/>
  <c r="I3084" i="28"/>
  <c r="H3085" i="28"/>
  <c r="I3085" i="28"/>
  <c r="H3086" i="28"/>
  <c r="I3086" i="28"/>
  <c r="H3087" i="28"/>
  <c r="I3087" i="28"/>
  <c r="H3088" i="28"/>
  <c r="I3088" i="28"/>
  <c r="H3089" i="28"/>
  <c r="I3089" i="28"/>
  <c r="H3090" i="28"/>
  <c r="I3090" i="28"/>
  <c r="H3091" i="28"/>
  <c r="I3091" i="28"/>
  <c r="H3092" i="28"/>
  <c r="I3092" i="28"/>
  <c r="H3093" i="28"/>
  <c r="I3093" i="28"/>
  <c r="H3094" i="28"/>
  <c r="I3094" i="28"/>
  <c r="H3095" i="28"/>
  <c r="I3095" i="28"/>
  <c r="H3096" i="28"/>
  <c r="I3096" i="28"/>
  <c r="H3097" i="28"/>
  <c r="I3097" i="28"/>
  <c r="H3098" i="28"/>
  <c r="I3098" i="28"/>
  <c r="H3099" i="28"/>
  <c r="I3099" i="28"/>
  <c r="H3100" i="28"/>
  <c r="I3100" i="28"/>
  <c r="H3101" i="28"/>
  <c r="I3101" i="28"/>
  <c r="H3102" i="28"/>
  <c r="I3102" i="28"/>
  <c r="H3103" i="28"/>
  <c r="I3103" i="28"/>
  <c r="H3104" i="28"/>
  <c r="I3104" i="28"/>
  <c r="H3105" i="28"/>
  <c r="I3105" i="28"/>
  <c r="H3106" i="28"/>
  <c r="I3106" i="28"/>
  <c r="H3107" i="28"/>
  <c r="I3107" i="28"/>
  <c r="H3108" i="28"/>
  <c r="I3108" i="28"/>
  <c r="H3109" i="28"/>
  <c r="I3109" i="28"/>
  <c r="H3110" i="28"/>
  <c r="I3110" i="28"/>
  <c r="H3111" i="28"/>
  <c r="I3111" i="28"/>
  <c r="H3112" i="28"/>
  <c r="I3112" i="28"/>
  <c r="H3113" i="28"/>
  <c r="I3113" i="28"/>
  <c r="H3114" i="28"/>
  <c r="I3114" i="28"/>
  <c r="H3115" i="28"/>
  <c r="I3115" i="28"/>
  <c r="H3116" i="28"/>
  <c r="I3116" i="28"/>
  <c r="H3117" i="28"/>
  <c r="I3117" i="28"/>
  <c r="H3118" i="28"/>
  <c r="I3118" i="28"/>
  <c r="H3119" i="28"/>
  <c r="I3119" i="28"/>
  <c r="H3120" i="28"/>
  <c r="I3120" i="28"/>
  <c r="H3121" i="28"/>
  <c r="I3121" i="28"/>
  <c r="H3122" i="28"/>
  <c r="I3122" i="28"/>
  <c r="H3123" i="28"/>
  <c r="I3123" i="28"/>
  <c r="H3124" i="28"/>
  <c r="I3124" i="28"/>
  <c r="H3125" i="28"/>
  <c r="I3125" i="28"/>
  <c r="H3126" i="28"/>
  <c r="I3126" i="28"/>
  <c r="H3127" i="28"/>
  <c r="I3127" i="28"/>
  <c r="H3128" i="28"/>
  <c r="I3128" i="28"/>
  <c r="H3129" i="28"/>
  <c r="I3129" i="28"/>
  <c r="H3130" i="28"/>
  <c r="I3130" i="28"/>
  <c r="H3131" i="28"/>
  <c r="I3131" i="28"/>
  <c r="H3132" i="28"/>
  <c r="I3132" i="28"/>
  <c r="H3133" i="28"/>
  <c r="I3133" i="28"/>
  <c r="H3134" i="28"/>
  <c r="I3134" i="28"/>
  <c r="H3135" i="28"/>
  <c r="I3135" i="28"/>
  <c r="H3136" i="28"/>
  <c r="I3136" i="28"/>
  <c r="H3137" i="28"/>
  <c r="I3137" i="28"/>
  <c r="H3138" i="28"/>
  <c r="I3138" i="28"/>
  <c r="H3139" i="28"/>
  <c r="I3139" i="28"/>
  <c r="H3140" i="28"/>
  <c r="I3140" i="28"/>
  <c r="H3141" i="28"/>
  <c r="I3141" i="28"/>
  <c r="H3142" i="28"/>
  <c r="I3142" i="28"/>
  <c r="H3143" i="28"/>
  <c r="I3143" i="28"/>
  <c r="H3144" i="28"/>
  <c r="I3144" i="28"/>
  <c r="H3145" i="28"/>
  <c r="I3145" i="28"/>
  <c r="H3146" i="28"/>
  <c r="I3146" i="28"/>
  <c r="H3147" i="28"/>
  <c r="I3147" i="28"/>
  <c r="H3148" i="28"/>
  <c r="I3148" i="28"/>
  <c r="H3149" i="28"/>
  <c r="I3149" i="28"/>
  <c r="H3150" i="28"/>
  <c r="I3150" i="28"/>
  <c r="H3151" i="28"/>
  <c r="I3151" i="28"/>
  <c r="H3152" i="28"/>
  <c r="I3152" i="28"/>
  <c r="H3153" i="28"/>
  <c r="I3153" i="28"/>
  <c r="H3154" i="28"/>
  <c r="I3154" i="28"/>
  <c r="H3155" i="28"/>
  <c r="I3155" i="28"/>
  <c r="H3156" i="28"/>
  <c r="I3156" i="28"/>
  <c r="H3157" i="28"/>
  <c r="I3157" i="28"/>
  <c r="H3158" i="28"/>
  <c r="I3158" i="28"/>
  <c r="H3159" i="28"/>
  <c r="I3159" i="28"/>
  <c r="H3160" i="28"/>
  <c r="I3160" i="28"/>
  <c r="H3161" i="28"/>
  <c r="I3161" i="28"/>
  <c r="H3162" i="28"/>
  <c r="I3162" i="28"/>
  <c r="H3163" i="28"/>
  <c r="I3163" i="28"/>
  <c r="H3164" i="28"/>
  <c r="I3164" i="28"/>
  <c r="H3165" i="28"/>
  <c r="I3165" i="28"/>
  <c r="H3166" i="28"/>
  <c r="I3166" i="28"/>
  <c r="H3167" i="28"/>
  <c r="I3167" i="28"/>
  <c r="H3168" i="28"/>
  <c r="I3168" i="28"/>
  <c r="H3169" i="28"/>
  <c r="I3169" i="28"/>
  <c r="H3170" i="28"/>
  <c r="I3170" i="28"/>
  <c r="H3171" i="28"/>
  <c r="I3171" i="28"/>
  <c r="H3172" i="28"/>
  <c r="I3172" i="28"/>
  <c r="H3173" i="28"/>
  <c r="I3173" i="28"/>
  <c r="H3174" i="28"/>
  <c r="I3174" i="28"/>
  <c r="H3175" i="28"/>
  <c r="I3175" i="28"/>
  <c r="H3176" i="28"/>
  <c r="I3176" i="28"/>
  <c r="H3177" i="28"/>
  <c r="I3177" i="28"/>
  <c r="H3178" i="28"/>
  <c r="I3178" i="28"/>
  <c r="H3179" i="28"/>
  <c r="I3179" i="28"/>
  <c r="H3180" i="28"/>
  <c r="I3180" i="28"/>
  <c r="H3181" i="28"/>
  <c r="I3181" i="28"/>
  <c r="H3182" i="28"/>
  <c r="I3182" i="28"/>
  <c r="H3183" i="28"/>
  <c r="I3183" i="28"/>
  <c r="H3184" i="28"/>
  <c r="I3184" i="28"/>
  <c r="H3185" i="28"/>
  <c r="I3185" i="28"/>
  <c r="H3186" i="28"/>
  <c r="I3186" i="28"/>
  <c r="H3187" i="28"/>
  <c r="I3187" i="28"/>
  <c r="H3188" i="28"/>
  <c r="I3188" i="28"/>
  <c r="H3189" i="28"/>
  <c r="I3189" i="28"/>
  <c r="H3190" i="28"/>
  <c r="I3190" i="28"/>
  <c r="H3191" i="28"/>
  <c r="I3191" i="28"/>
  <c r="H3192" i="28"/>
  <c r="I3192" i="28"/>
  <c r="H3193" i="28"/>
  <c r="I3193" i="28"/>
  <c r="H3194" i="28"/>
  <c r="I3194" i="28"/>
  <c r="H3195" i="28"/>
  <c r="I3195" i="28"/>
  <c r="H3196" i="28"/>
  <c r="I3196" i="28"/>
  <c r="H3197" i="28"/>
  <c r="I3197" i="28"/>
  <c r="H3198" i="28"/>
  <c r="I3198" i="28"/>
  <c r="H3199" i="28"/>
  <c r="I3199" i="28"/>
  <c r="H3200" i="28"/>
  <c r="I3200" i="28"/>
  <c r="H3201" i="28"/>
  <c r="I3201" i="28"/>
  <c r="H3202" i="28"/>
  <c r="I3202" i="28"/>
  <c r="H3203" i="28"/>
  <c r="I3203" i="28"/>
  <c r="H3204" i="28"/>
  <c r="I3204" i="28"/>
  <c r="H3205" i="28"/>
  <c r="I3205" i="28"/>
  <c r="H3206" i="28"/>
  <c r="I3206" i="28"/>
  <c r="H3207" i="28"/>
  <c r="I3207" i="28"/>
  <c r="H3208" i="28"/>
  <c r="I3208" i="28"/>
  <c r="H3209" i="28"/>
  <c r="I3209" i="28"/>
  <c r="H3210" i="28"/>
  <c r="I3210" i="28"/>
  <c r="H3211" i="28"/>
  <c r="I3211" i="28"/>
  <c r="H3212" i="28"/>
  <c r="I3212" i="28"/>
  <c r="H3213" i="28"/>
  <c r="I3213" i="28"/>
  <c r="H3214" i="28"/>
  <c r="I3214" i="28"/>
  <c r="H3215" i="28"/>
  <c r="I3215" i="28"/>
  <c r="H3216" i="28"/>
  <c r="I3216" i="28"/>
  <c r="H3217" i="28"/>
  <c r="I3217" i="28"/>
  <c r="H3218" i="28"/>
  <c r="I3218" i="28"/>
  <c r="H3219" i="28"/>
  <c r="I3219" i="28"/>
  <c r="H3220" i="28"/>
  <c r="I3220" i="28"/>
  <c r="H3221" i="28"/>
  <c r="I3221" i="28"/>
  <c r="H3222" i="28"/>
  <c r="I3222" i="28"/>
  <c r="H3223" i="28"/>
  <c r="I3223" i="28"/>
  <c r="H3224" i="28"/>
  <c r="I3224" i="28"/>
  <c r="H3225" i="28"/>
  <c r="I3225" i="28"/>
  <c r="H3226" i="28"/>
  <c r="I3226" i="28"/>
  <c r="H3227" i="28"/>
  <c r="I3227" i="28"/>
  <c r="H3228" i="28"/>
  <c r="I3228" i="28"/>
  <c r="H3229" i="28"/>
  <c r="I3229" i="28"/>
  <c r="H3230" i="28"/>
  <c r="I3230" i="28"/>
  <c r="H3231" i="28"/>
  <c r="I3231" i="28"/>
  <c r="H3232" i="28"/>
  <c r="I3232" i="28"/>
  <c r="H3233" i="28"/>
  <c r="I3233" i="28"/>
  <c r="H3234" i="28"/>
  <c r="I3234" i="28"/>
  <c r="H3235" i="28"/>
  <c r="I3235" i="28"/>
  <c r="H3236" i="28"/>
  <c r="I3236" i="28"/>
  <c r="H3237" i="28"/>
  <c r="I3237" i="28"/>
  <c r="H3238" i="28"/>
  <c r="I3238" i="28"/>
  <c r="H3239" i="28"/>
  <c r="I3239" i="28"/>
  <c r="H3240" i="28"/>
  <c r="I3240" i="28"/>
  <c r="H3241" i="28"/>
  <c r="I3241" i="28"/>
  <c r="H3242" i="28"/>
  <c r="I3242" i="28"/>
  <c r="H3243" i="28"/>
  <c r="I3243" i="28"/>
  <c r="H3244" i="28"/>
  <c r="I3244" i="28"/>
  <c r="H3245" i="28"/>
  <c r="I3245" i="28"/>
  <c r="H3246" i="28"/>
  <c r="I3246" i="28"/>
  <c r="H3247" i="28"/>
  <c r="I3247" i="28"/>
  <c r="H3248" i="28"/>
  <c r="I3248" i="28"/>
  <c r="H3249" i="28"/>
  <c r="I3249" i="28"/>
  <c r="H3250" i="28"/>
  <c r="I3250" i="28"/>
  <c r="H3251" i="28"/>
  <c r="I3251" i="28"/>
  <c r="H3252" i="28"/>
  <c r="I3252" i="28"/>
  <c r="H3253" i="28"/>
  <c r="I3253" i="28"/>
  <c r="H3254" i="28"/>
  <c r="I3254" i="28"/>
  <c r="H3255" i="28"/>
  <c r="I3255" i="28"/>
  <c r="H3256" i="28"/>
  <c r="I3256" i="28"/>
  <c r="H3257" i="28"/>
  <c r="I3257" i="28"/>
  <c r="H3258" i="28"/>
  <c r="I3258" i="28"/>
  <c r="H3259" i="28"/>
  <c r="I3259" i="28"/>
  <c r="H3260" i="28"/>
  <c r="I3260" i="28"/>
  <c r="H3261" i="28"/>
  <c r="I3261" i="28"/>
  <c r="H3262" i="28"/>
  <c r="I3262" i="28"/>
  <c r="H3263" i="28"/>
  <c r="I3263" i="28"/>
  <c r="H3264" i="28"/>
  <c r="I3264" i="28"/>
  <c r="H3265" i="28"/>
  <c r="I3265" i="28"/>
  <c r="H3266" i="28"/>
  <c r="I3266" i="28"/>
  <c r="H3267" i="28"/>
  <c r="I3267" i="28"/>
  <c r="H3268" i="28"/>
  <c r="I3268" i="28"/>
  <c r="H3269" i="28"/>
  <c r="I3269" i="28"/>
  <c r="H3270" i="28"/>
  <c r="I3270" i="28"/>
  <c r="H3271" i="28"/>
  <c r="I3271" i="28"/>
  <c r="H3272" i="28"/>
  <c r="I3272" i="28"/>
  <c r="H3273" i="28"/>
  <c r="I3273" i="28"/>
  <c r="H3274" i="28"/>
  <c r="I3274" i="28"/>
  <c r="H3275" i="28"/>
  <c r="I3275" i="28"/>
  <c r="H3276" i="28"/>
  <c r="I3276" i="28"/>
  <c r="H3277" i="28"/>
  <c r="I3277" i="28"/>
  <c r="H3278" i="28"/>
  <c r="I3278" i="28"/>
  <c r="H3279" i="28"/>
  <c r="I3279" i="28"/>
  <c r="H3280" i="28"/>
  <c r="I3280" i="28"/>
  <c r="H3281" i="28"/>
  <c r="I3281" i="28"/>
  <c r="H3282" i="28"/>
  <c r="I3282" i="28"/>
  <c r="H3283" i="28"/>
  <c r="I3283" i="28"/>
  <c r="H3284" i="28"/>
  <c r="I3284" i="28"/>
  <c r="H3285" i="28"/>
  <c r="I3285" i="28"/>
  <c r="H3286" i="28"/>
  <c r="I3286" i="28"/>
  <c r="H3287" i="28"/>
  <c r="I3287" i="28"/>
  <c r="H3288" i="28"/>
  <c r="I3288" i="28"/>
  <c r="H3289" i="28"/>
  <c r="I3289" i="28"/>
  <c r="H3290" i="28"/>
  <c r="I3290" i="28"/>
  <c r="H3291" i="28"/>
  <c r="I3291" i="28"/>
  <c r="H3292" i="28"/>
  <c r="I3292" i="28"/>
  <c r="H3293" i="28"/>
  <c r="I3293" i="28"/>
  <c r="H3294" i="28"/>
  <c r="I3294" i="28"/>
  <c r="H3295" i="28"/>
  <c r="I3295" i="28"/>
  <c r="H3296" i="28"/>
  <c r="I3296" i="28"/>
  <c r="H3297" i="28"/>
  <c r="I3297" i="28"/>
  <c r="H3298" i="28"/>
  <c r="I3298" i="28"/>
  <c r="H3299" i="28"/>
  <c r="I3299" i="28"/>
  <c r="H3300" i="28"/>
  <c r="I3300" i="28"/>
  <c r="H3301" i="28"/>
  <c r="I3301" i="28"/>
  <c r="H3302" i="28"/>
  <c r="I3302" i="28"/>
  <c r="H3303" i="28"/>
  <c r="I3303" i="28"/>
  <c r="H3304" i="28"/>
  <c r="I3304" i="28"/>
  <c r="H3305" i="28"/>
  <c r="I3305" i="28"/>
  <c r="H3306" i="28"/>
  <c r="I3306" i="28"/>
  <c r="H3307" i="28"/>
  <c r="I3307" i="28"/>
  <c r="H3308" i="28"/>
  <c r="I3308" i="28"/>
  <c r="H3309" i="28"/>
  <c r="I3309" i="28"/>
  <c r="H3310" i="28"/>
  <c r="I3310" i="28"/>
  <c r="H3311" i="28"/>
  <c r="I3311" i="28"/>
  <c r="H3312" i="28"/>
  <c r="I3312" i="28"/>
  <c r="H3313" i="28"/>
  <c r="I3313" i="28"/>
  <c r="H3314" i="28"/>
  <c r="I3314" i="28"/>
  <c r="H3315" i="28"/>
  <c r="I3315" i="28"/>
  <c r="H3316" i="28"/>
  <c r="I3316" i="28"/>
  <c r="H3317" i="28"/>
  <c r="I3317" i="28"/>
  <c r="H3318" i="28"/>
  <c r="I3318" i="28"/>
  <c r="H3319" i="28"/>
  <c r="I3319" i="28"/>
  <c r="H3320" i="28"/>
  <c r="I3320" i="28"/>
  <c r="H3321" i="28"/>
  <c r="I3321" i="28"/>
  <c r="H3322" i="28"/>
  <c r="I3322" i="28"/>
  <c r="H3323" i="28"/>
  <c r="I3323" i="28"/>
  <c r="H3324" i="28"/>
  <c r="I3324" i="28"/>
  <c r="H3325" i="28"/>
  <c r="I3325" i="28"/>
  <c r="H3326" i="28"/>
  <c r="I3326" i="28"/>
  <c r="H3327" i="28"/>
  <c r="I3327" i="28"/>
  <c r="H3328" i="28"/>
  <c r="I3328" i="28"/>
  <c r="H3329" i="28"/>
  <c r="I3329" i="28"/>
  <c r="H3330" i="28"/>
  <c r="I3330" i="28"/>
  <c r="H3331" i="28"/>
  <c r="I3331" i="28"/>
  <c r="H3332" i="28"/>
  <c r="I3332" i="28"/>
  <c r="H3333" i="28"/>
  <c r="I3333" i="28"/>
  <c r="H3334" i="28"/>
  <c r="I3334" i="28"/>
  <c r="H3335" i="28"/>
  <c r="I3335" i="28"/>
  <c r="H3336" i="28"/>
  <c r="I3336" i="28"/>
  <c r="H3337" i="28"/>
  <c r="I3337" i="28"/>
  <c r="H3338" i="28"/>
  <c r="I3338" i="28"/>
  <c r="H3339" i="28"/>
  <c r="I3339" i="28"/>
  <c r="H3340" i="28"/>
  <c r="I3340" i="28"/>
  <c r="H3341" i="28"/>
  <c r="I3341" i="28"/>
  <c r="H3342" i="28"/>
  <c r="I3342" i="28"/>
  <c r="H3343" i="28"/>
  <c r="I3343" i="28"/>
  <c r="H3344" i="28"/>
  <c r="I3344" i="28"/>
  <c r="H3345" i="28"/>
  <c r="I3345" i="28"/>
  <c r="H3346" i="28"/>
  <c r="I3346" i="28"/>
  <c r="H3347" i="28"/>
  <c r="I3347" i="28"/>
  <c r="H3348" i="28"/>
  <c r="I3348" i="28"/>
  <c r="H3349" i="28"/>
  <c r="I3349" i="28"/>
  <c r="H3350" i="28"/>
  <c r="I3350" i="28"/>
  <c r="H3351" i="28"/>
  <c r="I3351" i="28"/>
  <c r="H3352" i="28"/>
  <c r="I3352" i="28"/>
  <c r="H3353" i="28"/>
  <c r="I3353" i="28"/>
  <c r="H3354" i="28"/>
  <c r="I3354" i="28"/>
  <c r="H3355" i="28"/>
  <c r="I3355" i="28"/>
  <c r="H3356" i="28"/>
  <c r="I3356" i="28"/>
  <c r="H3357" i="28"/>
  <c r="I3357" i="28"/>
  <c r="H3358" i="28"/>
  <c r="I3358" i="28"/>
  <c r="H3359" i="28"/>
  <c r="I3359" i="28"/>
  <c r="H3360" i="28"/>
  <c r="I3360" i="28"/>
  <c r="H3361" i="28"/>
  <c r="I3361" i="28"/>
  <c r="H3362" i="28"/>
  <c r="I3362" i="28"/>
  <c r="H3363" i="28"/>
  <c r="I3363" i="28"/>
  <c r="H3364" i="28"/>
  <c r="I3364" i="28"/>
  <c r="H3365" i="28"/>
  <c r="I3365" i="28"/>
  <c r="H3366" i="28"/>
  <c r="I3366" i="28"/>
  <c r="H3367" i="28"/>
  <c r="I3367" i="28"/>
  <c r="H3368" i="28"/>
  <c r="I3368" i="28"/>
  <c r="H3369" i="28"/>
  <c r="I3369" i="28"/>
  <c r="H3370" i="28"/>
  <c r="I3370" i="28"/>
  <c r="H3371" i="28"/>
  <c r="I3371" i="28"/>
  <c r="H3372" i="28"/>
  <c r="I3372" i="28"/>
  <c r="H3373" i="28"/>
  <c r="I3373" i="28"/>
  <c r="H3374" i="28"/>
  <c r="I3374" i="28"/>
  <c r="H3375" i="28"/>
  <c r="I3375" i="28"/>
  <c r="H3376" i="28"/>
  <c r="I3376" i="28"/>
  <c r="H3377" i="28"/>
  <c r="I3377" i="28"/>
  <c r="H3378" i="28"/>
  <c r="I3378" i="28"/>
  <c r="H3379" i="28"/>
  <c r="I3379" i="28"/>
  <c r="H3380" i="28"/>
  <c r="I3380" i="28"/>
  <c r="H3381" i="28"/>
  <c r="I3381" i="28"/>
  <c r="H3382" i="28"/>
  <c r="I3382" i="28"/>
  <c r="H3383" i="28"/>
  <c r="I3383" i="28"/>
  <c r="H3384" i="28"/>
  <c r="I3384" i="28"/>
  <c r="H3385" i="28"/>
  <c r="I3385" i="28"/>
  <c r="H3386" i="28"/>
  <c r="I3386" i="28"/>
  <c r="H3387" i="28"/>
  <c r="I3387" i="28"/>
  <c r="H3388" i="28"/>
  <c r="I3388" i="28"/>
  <c r="H3389" i="28"/>
  <c r="I3389" i="28"/>
  <c r="H3390" i="28"/>
  <c r="I3390" i="28"/>
  <c r="H3391" i="28"/>
  <c r="I3391" i="28"/>
  <c r="H3392" i="28"/>
  <c r="I3392" i="28"/>
  <c r="H3393" i="28"/>
  <c r="I3393" i="28"/>
  <c r="H3394" i="28"/>
  <c r="I3394" i="28"/>
  <c r="H3395" i="28"/>
  <c r="I3395" i="28"/>
  <c r="H3396" i="28"/>
  <c r="I3396" i="28"/>
  <c r="H3397" i="28"/>
  <c r="I3397" i="28"/>
  <c r="H3398" i="28"/>
  <c r="I3398" i="28"/>
  <c r="H3399" i="28"/>
  <c r="I3399" i="28"/>
  <c r="H3400" i="28"/>
  <c r="I3400" i="28"/>
  <c r="H3401" i="28"/>
  <c r="I3401" i="28"/>
  <c r="H3402" i="28"/>
  <c r="I3402" i="28"/>
  <c r="H3403" i="28"/>
  <c r="I3403" i="28"/>
  <c r="H3404" i="28"/>
  <c r="I3404" i="28"/>
  <c r="H3405" i="28"/>
  <c r="I3405" i="28"/>
  <c r="H3406" i="28"/>
  <c r="I3406" i="28"/>
  <c r="H3407" i="28"/>
  <c r="I3407" i="28"/>
  <c r="H3408" i="28"/>
  <c r="I3408" i="28"/>
  <c r="H3409" i="28"/>
  <c r="I3409" i="28"/>
  <c r="H3410" i="28"/>
  <c r="I3410" i="28"/>
  <c r="H3411" i="28"/>
  <c r="I3411" i="28"/>
  <c r="H3412" i="28"/>
  <c r="I3412" i="28"/>
  <c r="H3413" i="28"/>
  <c r="I3413" i="28"/>
  <c r="H3414" i="28"/>
  <c r="I3414" i="28"/>
  <c r="H3415" i="28"/>
  <c r="I3415" i="28"/>
  <c r="H3416" i="28"/>
  <c r="I3416" i="28"/>
  <c r="H3417" i="28"/>
  <c r="I3417" i="28"/>
  <c r="H3418" i="28"/>
  <c r="I3418" i="28"/>
  <c r="H3419" i="28"/>
  <c r="I3419" i="28"/>
  <c r="H3420" i="28"/>
  <c r="I3420" i="28"/>
  <c r="H3421" i="28"/>
  <c r="I3421" i="28"/>
  <c r="H3422" i="28"/>
  <c r="I3422" i="28"/>
  <c r="H3423" i="28"/>
  <c r="I3423" i="28"/>
  <c r="H3424" i="28"/>
  <c r="I3424" i="28"/>
  <c r="H3425" i="28"/>
  <c r="I3425" i="28"/>
  <c r="H3426" i="28"/>
  <c r="I3426" i="28"/>
  <c r="H3427" i="28"/>
  <c r="I3427" i="28"/>
  <c r="H3428" i="28"/>
  <c r="I3428" i="28"/>
  <c r="H3429" i="28"/>
  <c r="I3429" i="28"/>
  <c r="H3430" i="28"/>
  <c r="I3430" i="28"/>
  <c r="H3431" i="28"/>
  <c r="I3431" i="28"/>
  <c r="H3432" i="28"/>
  <c r="I3432" i="28"/>
  <c r="H3433" i="28"/>
  <c r="I3433" i="28"/>
  <c r="H3434" i="28"/>
  <c r="I3434" i="28"/>
  <c r="H3435" i="28"/>
  <c r="I3435" i="28"/>
  <c r="H3436" i="28"/>
  <c r="I3436" i="28"/>
  <c r="H3437" i="28"/>
  <c r="I3437" i="28"/>
  <c r="H3438" i="28"/>
  <c r="I3438" i="28"/>
  <c r="H3439" i="28"/>
  <c r="I3439" i="28"/>
  <c r="H3440" i="28"/>
  <c r="I3440" i="28"/>
  <c r="H3441" i="28"/>
  <c r="I3441" i="28"/>
  <c r="H3442" i="28"/>
  <c r="I3442" i="28"/>
  <c r="H3443" i="28"/>
  <c r="I3443" i="28"/>
  <c r="H3444" i="28"/>
  <c r="I3444" i="28"/>
  <c r="H3445" i="28"/>
  <c r="I3445" i="28"/>
  <c r="H3446" i="28"/>
  <c r="I3446" i="28"/>
  <c r="H3447" i="28"/>
  <c r="I3447" i="28"/>
  <c r="H3448" i="28"/>
  <c r="I3448" i="28"/>
  <c r="H3449" i="28"/>
  <c r="I3449" i="28"/>
  <c r="H3450" i="28"/>
  <c r="I3450" i="28"/>
  <c r="H3451" i="28"/>
  <c r="I3451" i="28"/>
  <c r="H3452" i="28"/>
  <c r="I3452" i="28"/>
  <c r="H3453" i="28"/>
  <c r="I3453" i="28"/>
  <c r="H3454" i="28"/>
  <c r="I3454" i="28"/>
  <c r="H3455" i="28"/>
  <c r="I3455" i="28"/>
  <c r="H3456" i="28"/>
  <c r="I3456" i="28"/>
  <c r="H3457" i="28"/>
  <c r="I3457" i="28"/>
  <c r="H3458" i="28"/>
  <c r="I3458" i="28"/>
  <c r="H3459" i="28"/>
  <c r="I3459" i="28"/>
  <c r="H3460" i="28"/>
  <c r="I3460" i="28"/>
  <c r="H3461" i="28"/>
  <c r="I3461" i="28"/>
  <c r="H3462" i="28"/>
  <c r="I3462" i="28"/>
  <c r="H3463" i="28"/>
  <c r="I3463" i="28"/>
  <c r="H3464" i="28"/>
  <c r="I3464" i="28"/>
  <c r="H3465" i="28"/>
  <c r="I3465" i="28"/>
  <c r="H3466" i="28"/>
  <c r="I3466" i="28"/>
  <c r="H3467" i="28"/>
  <c r="I3467" i="28"/>
  <c r="H3468" i="28"/>
  <c r="I3468" i="28"/>
  <c r="H3469" i="28"/>
  <c r="I3469" i="28"/>
  <c r="H3470" i="28"/>
  <c r="I3470" i="28"/>
  <c r="H3471" i="28"/>
  <c r="I3471" i="28"/>
  <c r="H3472" i="28"/>
  <c r="I3472" i="28"/>
  <c r="H3473" i="28"/>
  <c r="I3473" i="28"/>
  <c r="H3474" i="28"/>
  <c r="I3474" i="28"/>
  <c r="H3475" i="28"/>
  <c r="I3475" i="28"/>
  <c r="H3476" i="28"/>
  <c r="I3476" i="28"/>
  <c r="H3477" i="28"/>
  <c r="I3477" i="28"/>
  <c r="H3478" i="28"/>
  <c r="I3478" i="28"/>
  <c r="H3479" i="28"/>
  <c r="I3479" i="28"/>
  <c r="H3480" i="28"/>
  <c r="I3480" i="28"/>
  <c r="H3481" i="28"/>
  <c r="I3481" i="28"/>
  <c r="H3482" i="28"/>
  <c r="I3482" i="28"/>
  <c r="H3483" i="28"/>
  <c r="I3483" i="28"/>
  <c r="H3484" i="28"/>
  <c r="I3484" i="28"/>
  <c r="H3485" i="28"/>
  <c r="I3485" i="28"/>
  <c r="H3486" i="28"/>
  <c r="I3486" i="28"/>
  <c r="H3487" i="28"/>
  <c r="I3487" i="28"/>
  <c r="H3488" i="28"/>
  <c r="I3488" i="28"/>
  <c r="H3489" i="28"/>
  <c r="I3489" i="28"/>
  <c r="H3490" i="28"/>
  <c r="I3490" i="28"/>
  <c r="H3491" i="28"/>
  <c r="I3491" i="28"/>
  <c r="H3492" i="28"/>
  <c r="I3492" i="28"/>
  <c r="H3493" i="28"/>
  <c r="I3493" i="28"/>
  <c r="H3494" i="28"/>
  <c r="I3494" i="28"/>
  <c r="H3495" i="28"/>
  <c r="I3495" i="28"/>
  <c r="H3496" i="28"/>
  <c r="I3496" i="28"/>
  <c r="H3497" i="28"/>
  <c r="I3497" i="28"/>
  <c r="H3498" i="28"/>
  <c r="I3498" i="28"/>
  <c r="H3499" i="28"/>
  <c r="I3499" i="28"/>
  <c r="H3500" i="28"/>
  <c r="I3500" i="28"/>
  <c r="H3501" i="28"/>
  <c r="I3501" i="28"/>
  <c r="H3502" i="28"/>
  <c r="I3502" i="28"/>
  <c r="H3503" i="28"/>
  <c r="I3503" i="28"/>
  <c r="H3504" i="28"/>
  <c r="I3504" i="28"/>
  <c r="H3505" i="28"/>
  <c r="I3505" i="28"/>
  <c r="H3506" i="28"/>
  <c r="I3506" i="28"/>
  <c r="H3507" i="28"/>
  <c r="I3507" i="28"/>
  <c r="H3508" i="28"/>
  <c r="I3508" i="28"/>
  <c r="H3509" i="28"/>
  <c r="I3509" i="28"/>
  <c r="H3510" i="28"/>
  <c r="I3510" i="28"/>
  <c r="H3511" i="28"/>
  <c r="I3511" i="28"/>
  <c r="H3512" i="28"/>
  <c r="I3512" i="28"/>
  <c r="H3513" i="28"/>
  <c r="I3513" i="28"/>
  <c r="H3514" i="28"/>
  <c r="I3514" i="28"/>
  <c r="H3515" i="28"/>
  <c r="I3515" i="28"/>
  <c r="H3516" i="28"/>
  <c r="I3516" i="28"/>
  <c r="H3517" i="28"/>
  <c r="I3517" i="28"/>
  <c r="H3518" i="28"/>
  <c r="I3518" i="28"/>
  <c r="H3519" i="28"/>
  <c r="I3519" i="28"/>
  <c r="H3520" i="28"/>
  <c r="I3520" i="28"/>
  <c r="H3521" i="28"/>
  <c r="I3521" i="28"/>
  <c r="H3522" i="28"/>
  <c r="I3522" i="28"/>
  <c r="H3523" i="28"/>
  <c r="I3523" i="28"/>
  <c r="H3524" i="28"/>
  <c r="I3524" i="28"/>
  <c r="H3525" i="28"/>
  <c r="I3525" i="28"/>
  <c r="H3526" i="28"/>
  <c r="I3526" i="28"/>
  <c r="H3527" i="28"/>
  <c r="I3527" i="28"/>
  <c r="H3528" i="28"/>
  <c r="I3528" i="28"/>
  <c r="H3529" i="28"/>
  <c r="I3529" i="28"/>
  <c r="H3530" i="28"/>
  <c r="I3530" i="28"/>
  <c r="H3531" i="28"/>
  <c r="I3531" i="28"/>
  <c r="H3532" i="28"/>
  <c r="I3532" i="28"/>
  <c r="H3533" i="28"/>
  <c r="I3533" i="28"/>
  <c r="H3534" i="28"/>
  <c r="I3534" i="28"/>
  <c r="H3535" i="28"/>
  <c r="I3535" i="28"/>
  <c r="H3536" i="28"/>
  <c r="I3536" i="28"/>
  <c r="H3537" i="28"/>
  <c r="I3537" i="28"/>
  <c r="H3538" i="28"/>
  <c r="I3538" i="28"/>
  <c r="H3539" i="28"/>
  <c r="I3539" i="28"/>
  <c r="H3540" i="28"/>
  <c r="I3540" i="28"/>
  <c r="H3541" i="28"/>
  <c r="I3541" i="28"/>
  <c r="H3542" i="28"/>
  <c r="I3542" i="28"/>
  <c r="H3543" i="28"/>
  <c r="I3543" i="28"/>
  <c r="H3544" i="28"/>
  <c r="I3544" i="28"/>
  <c r="H3545" i="28"/>
  <c r="I3545" i="28"/>
  <c r="H3546" i="28"/>
  <c r="I3546" i="28"/>
  <c r="H3547" i="28"/>
  <c r="I3547" i="28"/>
  <c r="H3548" i="28"/>
  <c r="I3548" i="28"/>
  <c r="H3549" i="28"/>
  <c r="I3549" i="28"/>
  <c r="H3550" i="28"/>
  <c r="I3550" i="28"/>
  <c r="H3551" i="28"/>
  <c r="I3551" i="28"/>
  <c r="H3552" i="28"/>
  <c r="I3552" i="28"/>
  <c r="H3553" i="28"/>
  <c r="I3553" i="28"/>
  <c r="H3554" i="28"/>
  <c r="I3554" i="28"/>
  <c r="H3555" i="28"/>
  <c r="I3555" i="28"/>
  <c r="H3556" i="28"/>
  <c r="I3556" i="28"/>
  <c r="H3557" i="28"/>
  <c r="I3557" i="28"/>
  <c r="H3558" i="28"/>
  <c r="I3558" i="28"/>
  <c r="H3559" i="28"/>
  <c r="I3559" i="28"/>
  <c r="H3560" i="28"/>
  <c r="I3560" i="28"/>
  <c r="H3561" i="28"/>
  <c r="I3561" i="28"/>
  <c r="H3562" i="28"/>
  <c r="I3562" i="28"/>
  <c r="H3563" i="28"/>
  <c r="I3563" i="28"/>
  <c r="H3564" i="28"/>
  <c r="I3564" i="28"/>
  <c r="H3565" i="28"/>
  <c r="I3565" i="28"/>
  <c r="H3566" i="28"/>
  <c r="I3566" i="28"/>
  <c r="H3567" i="28"/>
  <c r="I3567" i="28"/>
  <c r="H3568" i="28"/>
  <c r="I3568" i="28"/>
  <c r="H3569" i="28"/>
  <c r="I3569" i="28"/>
  <c r="H3570" i="28"/>
  <c r="I3570" i="28"/>
  <c r="H3571" i="28"/>
  <c r="I3571" i="28"/>
  <c r="H3572" i="28"/>
  <c r="I3572" i="28"/>
  <c r="H3573" i="28"/>
  <c r="I3573" i="28"/>
  <c r="H3574" i="28"/>
  <c r="I3574" i="28"/>
  <c r="H3575" i="28"/>
  <c r="I3575" i="28"/>
  <c r="H3576" i="28"/>
  <c r="I3576" i="28"/>
  <c r="H3577" i="28"/>
  <c r="I3577" i="28"/>
  <c r="H3578" i="28"/>
  <c r="I3578" i="28"/>
  <c r="H3579" i="28"/>
  <c r="I3579" i="28"/>
  <c r="H3580" i="28"/>
  <c r="I3580" i="28"/>
  <c r="H3581" i="28"/>
  <c r="I3581" i="28"/>
  <c r="H3582" i="28"/>
  <c r="I3582" i="28"/>
  <c r="H3583" i="28"/>
  <c r="I3583" i="28"/>
  <c r="H3584" i="28"/>
  <c r="I3584" i="28"/>
  <c r="H3585" i="28"/>
  <c r="I3585" i="28"/>
  <c r="H3586" i="28"/>
  <c r="I3586" i="28"/>
  <c r="H3587" i="28"/>
  <c r="I3587" i="28"/>
  <c r="H3588" i="28"/>
  <c r="I3588" i="28"/>
  <c r="H3589" i="28"/>
  <c r="I3589" i="28"/>
  <c r="H3590" i="28"/>
  <c r="I3590" i="28"/>
  <c r="H3591" i="28"/>
  <c r="I3591" i="28"/>
  <c r="H3592" i="28"/>
  <c r="I3592" i="28"/>
  <c r="H3593" i="28"/>
  <c r="I3593" i="28"/>
  <c r="H3594" i="28"/>
  <c r="I3594" i="28"/>
  <c r="H3595" i="28"/>
  <c r="I3595" i="28"/>
  <c r="H3596" i="28"/>
  <c r="I3596" i="28"/>
  <c r="H3597" i="28"/>
  <c r="I3597" i="28"/>
  <c r="H3598" i="28"/>
  <c r="I3598" i="28"/>
  <c r="H3599" i="28"/>
  <c r="I3599" i="28"/>
  <c r="H3600" i="28"/>
  <c r="I3600" i="28"/>
  <c r="H3601" i="28"/>
  <c r="I3601" i="28"/>
  <c r="H3602" i="28"/>
  <c r="I3602" i="28"/>
  <c r="H3603" i="28"/>
  <c r="I3603" i="28"/>
  <c r="H3604" i="28"/>
  <c r="I3604" i="28"/>
  <c r="H3605" i="28"/>
  <c r="I3605" i="28"/>
  <c r="H3606" i="28"/>
  <c r="I3606" i="28"/>
  <c r="H3607" i="28"/>
  <c r="I3607" i="28"/>
  <c r="H3608" i="28"/>
  <c r="I3608" i="28"/>
  <c r="H3609" i="28"/>
  <c r="I3609" i="28"/>
  <c r="H3610" i="28"/>
  <c r="I3610" i="28"/>
  <c r="H3611" i="28"/>
  <c r="I3611" i="28"/>
  <c r="H3612" i="28"/>
  <c r="I3612" i="28"/>
  <c r="H3613" i="28"/>
  <c r="I3613" i="28"/>
  <c r="H3614" i="28"/>
  <c r="I3614" i="28"/>
  <c r="H3615" i="28"/>
  <c r="I3615" i="28"/>
  <c r="H3616" i="28"/>
  <c r="I3616" i="28"/>
  <c r="H3617" i="28"/>
  <c r="I3617" i="28"/>
  <c r="H3618" i="28"/>
  <c r="I3618" i="28"/>
  <c r="H3619" i="28"/>
  <c r="I3619" i="28"/>
  <c r="H3620" i="28"/>
  <c r="I3620" i="28"/>
  <c r="H3621" i="28"/>
  <c r="I3621" i="28"/>
  <c r="H3622" i="28"/>
  <c r="I3622" i="28"/>
  <c r="H3623" i="28"/>
  <c r="I3623" i="28"/>
  <c r="H3624" i="28"/>
  <c r="I3624" i="28"/>
  <c r="H3625" i="28"/>
  <c r="I3625" i="28"/>
  <c r="H3626" i="28"/>
  <c r="I3626" i="28"/>
  <c r="H3627" i="28"/>
  <c r="I3627" i="28"/>
  <c r="H3628" i="28"/>
  <c r="I3628" i="28"/>
  <c r="H3629" i="28"/>
  <c r="I3629" i="28"/>
  <c r="H3630" i="28"/>
  <c r="I3630" i="28"/>
  <c r="H3631" i="28"/>
  <c r="I3631" i="28"/>
  <c r="H3632" i="28"/>
  <c r="I3632" i="28"/>
  <c r="H3633" i="28"/>
  <c r="I3633" i="28"/>
  <c r="H3634" i="28"/>
  <c r="I3634" i="28"/>
  <c r="H3635" i="28"/>
  <c r="I3635" i="28"/>
  <c r="H3636" i="28"/>
  <c r="I3636" i="28"/>
  <c r="H3637" i="28"/>
  <c r="I3637" i="28"/>
  <c r="H3638" i="28"/>
  <c r="I3638" i="28"/>
  <c r="H3639" i="28"/>
  <c r="I3639" i="28"/>
  <c r="H3640" i="28"/>
  <c r="I3640" i="28"/>
  <c r="H3641" i="28"/>
  <c r="I3641" i="28"/>
  <c r="H3642" i="28"/>
  <c r="I3642" i="28"/>
  <c r="H3643" i="28"/>
  <c r="I3643" i="28"/>
  <c r="H3644" i="28"/>
  <c r="I3644" i="28"/>
  <c r="H3645" i="28"/>
  <c r="I3645" i="28"/>
  <c r="H3646" i="28"/>
  <c r="I3646" i="28"/>
  <c r="H3647" i="28"/>
  <c r="I3647" i="28"/>
  <c r="H3648" i="28"/>
  <c r="I3648" i="28"/>
  <c r="H3649" i="28"/>
  <c r="I3649" i="28"/>
  <c r="H3650" i="28"/>
  <c r="I3650" i="28"/>
  <c r="H3651" i="28"/>
  <c r="I3651" i="28"/>
  <c r="H3652" i="28"/>
  <c r="I3652" i="28"/>
  <c r="H3653" i="28"/>
  <c r="I3653" i="28"/>
  <c r="H3654" i="28"/>
  <c r="I3654" i="28"/>
  <c r="H3655" i="28"/>
  <c r="I3655" i="28"/>
  <c r="H3656" i="28"/>
  <c r="I3656" i="28"/>
  <c r="H3657" i="28"/>
  <c r="I3657" i="28"/>
  <c r="H3658" i="28"/>
  <c r="I3658" i="28"/>
  <c r="H3659" i="28"/>
  <c r="I3659" i="28"/>
  <c r="H3660" i="28"/>
  <c r="I3660" i="28"/>
  <c r="H3661" i="28"/>
  <c r="I3661" i="28"/>
  <c r="H3662" i="28"/>
  <c r="I3662" i="28"/>
  <c r="H3663" i="28"/>
  <c r="I3663" i="28"/>
  <c r="H3664" i="28"/>
  <c r="I3664" i="28"/>
  <c r="H3665" i="28"/>
  <c r="I3665" i="28"/>
  <c r="H3666" i="28"/>
  <c r="I3666" i="28"/>
  <c r="H3667" i="28"/>
  <c r="I3667" i="28"/>
  <c r="H3668" i="28"/>
  <c r="I3668" i="28"/>
  <c r="H3669" i="28"/>
  <c r="I3669" i="28"/>
  <c r="H3670" i="28"/>
  <c r="I3670" i="28"/>
  <c r="H3671" i="28"/>
  <c r="I3671" i="28"/>
  <c r="H3672" i="28"/>
  <c r="I3672" i="28"/>
  <c r="H3673" i="28"/>
  <c r="I3673" i="28"/>
  <c r="H3674" i="28"/>
  <c r="I3674" i="28"/>
  <c r="H3675" i="28"/>
  <c r="I3675" i="28"/>
  <c r="H3676" i="28"/>
  <c r="I3676" i="28"/>
  <c r="H3677" i="28"/>
  <c r="I3677" i="28"/>
  <c r="H3678" i="28"/>
  <c r="I3678" i="28"/>
  <c r="H3679" i="28"/>
  <c r="I3679" i="28"/>
  <c r="H3680" i="28"/>
  <c r="I3680" i="28"/>
  <c r="H3681" i="28"/>
  <c r="I3681" i="28"/>
  <c r="H3682" i="28"/>
  <c r="I3682" i="28"/>
  <c r="H3683" i="28"/>
  <c r="I3683" i="28"/>
  <c r="H3684" i="28"/>
  <c r="I3684" i="28"/>
  <c r="H3685" i="28"/>
  <c r="I3685" i="28"/>
  <c r="H3686" i="28"/>
  <c r="I3686" i="28"/>
  <c r="H3687" i="28"/>
  <c r="I3687" i="28"/>
  <c r="H3688" i="28"/>
  <c r="I3688" i="28"/>
  <c r="H3689" i="28"/>
  <c r="I3689" i="28"/>
  <c r="H3690" i="28"/>
  <c r="I3690" i="28"/>
  <c r="H3691" i="28"/>
  <c r="I3691" i="28"/>
  <c r="H3692" i="28"/>
  <c r="I3692" i="28"/>
  <c r="H3693" i="28"/>
  <c r="I3693" i="28"/>
  <c r="H3694" i="28"/>
  <c r="I3694" i="28"/>
  <c r="H3695" i="28"/>
  <c r="I3695" i="28"/>
  <c r="H3696" i="28"/>
  <c r="I3696" i="28"/>
  <c r="H3697" i="28"/>
  <c r="I3697" i="28"/>
  <c r="H3698" i="28"/>
  <c r="I3698" i="28"/>
  <c r="H3699" i="28"/>
  <c r="I3699" i="28"/>
  <c r="H3700" i="28"/>
  <c r="I3700" i="28"/>
  <c r="H3701" i="28"/>
  <c r="I3701" i="28"/>
  <c r="H3702" i="28"/>
  <c r="I3702" i="28"/>
  <c r="H3703" i="28"/>
  <c r="I3703" i="28"/>
  <c r="H3704" i="28"/>
  <c r="I3704" i="28"/>
  <c r="H3705" i="28"/>
  <c r="I3705" i="28"/>
  <c r="H3706" i="28"/>
  <c r="I3706" i="28"/>
  <c r="H3707" i="28"/>
  <c r="I3707" i="28"/>
  <c r="H3708" i="28"/>
  <c r="I3708" i="28"/>
  <c r="H3709" i="28"/>
  <c r="I3709" i="28"/>
  <c r="H3710" i="28"/>
  <c r="I3710" i="28"/>
  <c r="H3711" i="28"/>
  <c r="I3711" i="28"/>
  <c r="H3712" i="28"/>
  <c r="I3712" i="28"/>
  <c r="H3713" i="28"/>
  <c r="I3713" i="28"/>
  <c r="H3714" i="28"/>
  <c r="I3714" i="28"/>
  <c r="H3715" i="28"/>
  <c r="I3715" i="28"/>
  <c r="H3716" i="28"/>
  <c r="I3716" i="28"/>
  <c r="H3717" i="28"/>
  <c r="I3717" i="28"/>
  <c r="H3718" i="28"/>
  <c r="I3718" i="28"/>
  <c r="H3719" i="28"/>
  <c r="I3719" i="28"/>
  <c r="H3720" i="28"/>
  <c r="I3720" i="28"/>
  <c r="H3721" i="28"/>
  <c r="I3721" i="28"/>
  <c r="H3722" i="28"/>
  <c r="I3722" i="28"/>
  <c r="H3723" i="28"/>
  <c r="I3723" i="28"/>
  <c r="H3724" i="28"/>
  <c r="I3724" i="28"/>
  <c r="H3725" i="28"/>
  <c r="I3725" i="28"/>
  <c r="H3726" i="28"/>
  <c r="I3726" i="28"/>
  <c r="H3727" i="28"/>
  <c r="I3727" i="28"/>
  <c r="H3728" i="28"/>
  <c r="I3728" i="28"/>
  <c r="H3729" i="28"/>
  <c r="I3729" i="28"/>
  <c r="H3730" i="28"/>
  <c r="I3730" i="28"/>
  <c r="H3731" i="28"/>
  <c r="I3731" i="28"/>
  <c r="H3732" i="28"/>
  <c r="I3732" i="28"/>
  <c r="H3733" i="28"/>
  <c r="I3733" i="28"/>
  <c r="H3734" i="28"/>
  <c r="I3734" i="28"/>
  <c r="H3735" i="28"/>
  <c r="I3735" i="28"/>
  <c r="H3736" i="28"/>
  <c r="I3736" i="28"/>
  <c r="H3737" i="28"/>
  <c r="I3737" i="28"/>
  <c r="H3738" i="28"/>
  <c r="I3738" i="28"/>
  <c r="H3739" i="28"/>
  <c r="I3739" i="28"/>
  <c r="H3740" i="28"/>
  <c r="I3740" i="28"/>
  <c r="H3741" i="28"/>
  <c r="I3741" i="28"/>
  <c r="H3742" i="28"/>
  <c r="I3742" i="28"/>
  <c r="H3743" i="28"/>
  <c r="I3743" i="28"/>
  <c r="H3744" i="28"/>
  <c r="I3744" i="28"/>
  <c r="H3745" i="28"/>
  <c r="I3745" i="28"/>
  <c r="H3746" i="28"/>
  <c r="I3746" i="28"/>
  <c r="H3747" i="28"/>
  <c r="I3747" i="28"/>
  <c r="H3748" i="28"/>
  <c r="I3748" i="28"/>
  <c r="H3749" i="28"/>
  <c r="I3749" i="28"/>
  <c r="H3750" i="28"/>
  <c r="I3750" i="28"/>
  <c r="H3751" i="28"/>
  <c r="I3751" i="28"/>
  <c r="H3752" i="28"/>
  <c r="I3752" i="28"/>
  <c r="H3753" i="28"/>
  <c r="I3753" i="28"/>
  <c r="H3754" i="28"/>
  <c r="I3754" i="28"/>
  <c r="H3755" i="28"/>
  <c r="I3755" i="28"/>
  <c r="H3756" i="28"/>
  <c r="I3756" i="28"/>
  <c r="H3757" i="28"/>
  <c r="I3757" i="28"/>
  <c r="H3758" i="28"/>
  <c r="I3758" i="28"/>
  <c r="H3759" i="28"/>
  <c r="I3759" i="28"/>
  <c r="H3760" i="28"/>
  <c r="I3760" i="28"/>
  <c r="H3761" i="28"/>
  <c r="I3761" i="28"/>
  <c r="H3762" i="28"/>
  <c r="I3762" i="28"/>
  <c r="H3763" i="28"/>
  <c r="I3763" i="28"/>
  <c r="H3764" i="28"/>
  <c r="I3764" i="28"/>
  <c r="H3765" i="28"/>
  <c r="I3765" i="28"/>
  <c r="H3766" i="28"/>
  <c r="I3766" i="28"/>
  <c r="H3767" i="28"/>
  <c r="I3767" i="28"/>
  <c r="H3768" i="28"/>
  <c r="I3768" i="28"/>
  <c r="H3769" i="28"/>
  <c r="I3769" i="28"/>
  <c r="H3770" i="28"/>
  <c r="I3770" i="28"/>
  <c r="H3771" i="28"/>
  <c r="I3771" i="28"/>
  <c r="H3772" i="28"/>
  <c r="I3772" i="28"/>
  <c r="H3773" i="28"/>
  <c r="I3773" i="28"/>
  <c r="H3774" i="28"/>
  <c r="I3774" i="28"/>
  <c r="H3775" i="28"/>
  <c r="I3775" i="28"/>
  <c r="H3776" i="28"/>
  <c r="I3776" i="28"/>
  <c r="H3777" i="28"/>
  <c r="I3777" i="28"/>
  <c r="H3778" i="28"/>
  <c r="I3778" i="28"/>
  <c r="H3779" i="28"/>
  <c r="I3779" i="28"/>
  <c r="H3780" i="28"/>
  <c r="I3780" i="28"/>
  <c r="H3781" i="28"/>
  <c r="I3781" i="28"/>
  <c r="H3782" i="28"/>
  <c r="I3782" i="28"/>
  <c r="H3783" i="28"/>
  <c r="I3783" i="28"/>
  <c r="H3784" i="28"/>
  <c r="I3784" i="28"/>
  <c r="H3785" i="28"/>
  <c r="I3785" i="28"/>
  <c r="H3786" i="28"/>
  <c r="I3786" i="28"/>
  <c r="H3787" i="28"/>
  <c r="I3787" i="28"/>
  <c r="H3788" i="28"/>
  <c r="I3788" i="28"/>
  <c r="H3789" i="28"/>
  <c r="I3789" i="28"/>
  <c r="H3790" i="28"/>
  <c r="I3790" i="28"/>
  <c r="H3791" i="28"/>
  <c r="I3791" i="28"/>
  <c r="H3792" i="28"/>
  <c r="I3792" i="28"/>
  <c r="H3793" i="28"/>
  <c r="I3793" i="28"/>
  <c r="H3794" i="28"/>
  <c r="I3794" i="28"/>
  <c r="H3795" i="28"/>
  <c r="I3795" i="28"/>
  <c r="H3796" i="28"/>
  <c r="I3796" i="28"/>
  <c r="H3797" i="28"/>
  <c r="I3797" i="28"/>
  <c r="H3798" i="28"/>
  <c r="I3798" i="28"/>
  <c r="H3799" i="28"/>
  <c r="I3799" i="28"/>
  <c r="H3800" i="28"/>
  <c r="I3800" i="28"/>
  <c r="H3801" i="28"/>
  <c r="I3801" i="28"/>
  <c r="H3802" i="28"/>
  <c r="I3802" i="28"/>
  <c r="H3803" i="28"/>
  <c r="I3803" i="28"/>
  <c r="H3804" i="28"/>
  <c r="I3804" i="28"/>
  <c r="H3805" i="28"/>
  <c r="I3805" i="28"/>
  <c r="H3806" i="28"/>
  <c r="I3806" i="28"/>
  <c r="H3807" i="28"/>
  <c r="I3807" i="28"/>
  <c r="H3808" i="28"/>
  <c r="I3808" i="28"/>
  <c r="H3809" i="28"/>
  <c r="I3809" i="28"/>
  <c r="H3810" i="28"/>
  <c r="I3810" i="28"/>
  <c r="H3811" i="28"/>
  <c r="I3811" i="28"/>
  <c r="H3812" i="28"/>
  <c r="I3812" i="28"/>
  <c r="H3813" i="28"/>
  <c r="I3813" i="28"/>
  <c r="H3814" i="28"/>
  <c r="I3814" i="28"/>
  <c r="H3815" i="28"/>
  <c r="I3815" i="28"/>
  <c r="H3816" i="28"/>
  <c r="I3816" i="28"/>
  <c r="H3817" i="28"/>
  <c r="I3817" i="28"/>
  <c r="H3818" i="28"/>
  <c r="I3818" i="28"/>
  <c r="H3819" i="28"/>
  <c r="I3819" i="28"/>
  <c r="H3820" i="28"/>
  <c r="I3820" i="28"/>
  <c r="H3821" i="28"/>
  <c r="I3821" i="28"/>
  <c r="H3822" i="28"/>
  <c r="I3822" i="28"/>
  <c r="H3823" i="28"/>
  <c r="I3823" i="28"/>
  <c r="H3824" i="28"/>
  <c r="I3824" i="28"/>
  <c r="H3825" i="28"/>
  <c r="I3825" i="28"/>
  <c r="H3826" i="28"/>
  <c r="I3826" i="28"/>
  <c r="H3827" i="28"/>
  <c r="I3827" i="28"/>
  <c r="H3828" i="28"/>
  <c r="I3828" i="28"/>
  <c r="H3829" i="28"/>
  <c r="I3829" i="28"/>
  <c r="H3830" i="28"/>
  <c r="I3830" i="28"/>
  <c r="H3831" i="28"/>
  <c r="I3831" i="28"/>
  <c r="H3832" i="28"/>
  <c r="I3832" i="28"/>
  <c r="H3833" i="28"/>
  <c r="I3833" i="28"/>
  <c r="H3834" i="28"/>
  <c r="I3834" i="28"/>
  <c r="H3835" i="28"/>
  <c r="I3835" i="28"/>
  <c r="H3836" i="28"/>
  <c r="I3836" i="28"/>
  <c r="H3837" i="28"/>
  <c r="I3837" i="28"/>
  <c r="H3838" i="28"/>
  <c r="I3838" i="28"/>
  <c r="H3839" i="28"/>
  <c r="I3839" i="28"/>
  <c r="H3840" i="28"/>
  <c r="I3840" i="28"/>
  <c r="H3841" i="28"/>
  <c r="I3841" i="28"/>
  <c r="H3842" i="28"/>
  <c r="I3842" i="28"/>
  <c r="H3843" i="28"/>
  <c r="I3843" i="28"/>
  <c r="H3844" i="28"/>
  <c r="I3844" i="28"/>
  <c r="H3845" i="28"/>
  <c r="I3845" i="28"/>
  <c r="H3846" i="28"/>
  <c r="I3846" i="28"/>
  <c r="H3847" i="28"/>
  <c r="I3847" i="28"/>
  <c r="H3848" i="28"/>
  <c r="I3848" i="28"/>
  <c r="H3849" i="28"/>
  <c r="I3849" i="28"/>
  <c r="H3850" i="28"/>
  <c r="I3850" i="28"/>
  <c r="H3851" i="28"/>
  <c r="I3851" i="28"/>
  <c r="H3852" i="28"/>
  <c r="I3852" i="28"/>
  <c r="H3853" i="28"/>
  <c r="I3853" i="28"/>
  <c r="H3854" i="28"/>
  <c r="I3854" i="28"/>
  <c r="H3855" i="28"/>
  <c r="I3855" i="28"/>
  <c r="H3856" i="28"/>
  <c r="I3856" i="28"/>
  <c r="H3857" i="28"/>
  <c r="I3857" i="28"/>
  <c r="H3858" i="28"/>
  <c r="I3858" i="28"/>
  <c r="H3859" i="28"/>
  <c r="I3859" i="28"/>
  <c r="H3860" i="28"/>
  <c r="I3860" i="28"/>
  <c r="H3861" i="28"/>
  <c r="I3861" i="28"/>
  <c r="H3862" i="28"/>
  <c r="I3862" i="28"/>
  <c r="H3863" i="28"/>
  <c r="I3863" i="28"/>
  <c r="H3864" i="28"/>
  <c r="I3864" i="28"/>
  <c r="H3865" i="28"/>
  <c r="I3865" i="28"/>
  <c r="H3866" i="28"/>
  <c r="I3866" i="28"/>
  <c r="H3867" i="28"/>
  <c r="I3867" i="28"/>
  <c r="H3868" i="28"/>
  <c r="I3868" i="28"/>
  <c r="H3869" i="28"/>
  <c r="I3869" i="28"/>
  <c r="H3870" i="28"/>
  <c r="I3870" i="28"/>
  <c r="H3871" i="28"/>
  <c r="I3871" i="28"/>
  <c r="H3872" i="28"/>
  <c r="I3872" i="28"/>
  <c r="H3873" i="28"/>
  <c r="I3873" i="28"/>
  <c r="H3874" i="28"/>
  <c r="I3874" i="28"/>
  <c r="H3875" i="28"/>
  <c r="I3875" i="28"/>
  <c r="H3876" i="28"/>
  <c r="I3876" i="28"/>
  <c r="H3877" i="28"/>
  <c r="I3877" i="28"/>
  <c r="H3878" i="28"/>
  <c r="I3878" i="28"/>
  <c r="H3879" i="28"/>
  <c r="I3879" i="28"/>
  <c r="H3880" i="28"/>
  <c r="I3880" i="28"/>
  <c r="H3881" i="28"/>
  <c r="I3881" i="28"/>
  <c r="H3882" i="28"/>
  <c r="I3882" i="28"/>
  <c r="H3883" i="28"/>
  <c r="I3883" i="28"/>
  <c r="H3884" i="28"/>
  <c r="I3884" i="28"/>
  <c r="H3885" i="28"/>
  <c r="I3885" i="28"/>
  <c r="H3886" i="28"/>
  <c r="I3886" i="28"/>
  <c r="H3887" i="28"/>
  <c r="I3887" i="28"/>
  <c r="H3888" i="28"/>
  <c r="I3888" i="28"/>
  <c r="H3889" i="28"/>
  <c r="I3889" i="28"/>
  <c r="H3890" i="28"/>
  <c r="I3890" i="28"/>
  <c r="H3891" i="28"/>
  <c r="I3891" i="28"/>
  <c r="H3892" i="28"/>
  <c r="I3892" i="28"/>
  <c r="H3893" i="28"/>
  <c r="I3893" i="28"/>
  <c r="H3894" i="28"/>
  <c r="I3894" i="28"/>
  <c r="H3895" i="28"/>
  <c r="I3895" i="28"/>
  <c r="H3896" i="28"/>
  <c r="I3896" i="28"/>
  <c r="H3897" i="28"/>
  <c r="I3897" i="28"/>
  <c r="H3898" i="28"/>
  <c r="I3898" i="28"/>
  <c r="H3899" i="28"/>
  <c r="I3899" i="28"/>
  <c r="H3900" i="28"/>
  <c r="I3900" i="28"/>
  <c r="H3901" i="28"/>
  <c r="I3901" i="28"/>
  <c r="H3902" i="28"/>
  <c r="I3902" i="28"/>
  <c r="H3903" i="28"/>
  <c r="I3903" i="28"/>
  <c r="H3904" i="28"/>
  <c r="I3904" i="28"/>
  <c r="H3905" i="28"/>
  <c r="I3905" i="28"/>
  <c r="H3906" i="28"/>
  <c r="I3906" i="28"/>
  <c r="H3907" i="28"/>
  <c r="I3907" i="28"/>
  <c r="H3908" i="28"/>
  <c r="I3908" i="28"/>
  <c r="H3909" i="28"/>
  <c r="I3909" i="28"/>
  <c r="H3910" i="28"/>
  <c r="I3910" i="28"/>
  <c r="H3911" i="28"/>
  <c r="I3911" i="28"/>
  <c r="H3912" i="28"/>
  <c r="I3912" i="28"/>
  <c r="H3913" i="28"/>
  <c r="I3913" i="28"/>
  <c r="H3914" i="28"/>
  <c r="I3914" i="28"/>
  <c r="H3915" i="28"/>
  <c r="I3915" i="28"/>
  <c r="H3916" i="28"/>
  <c r="I3916" i="28"/>
  <c r="H3917" i="28"/>
  <c r="I3917" i="28"/>
  <c r="H3918" i="28"/>
  <c r="I3918" i="28"/>
  <c r="H3919" i="28"/>
  <c r="I3919" i="28"/>
  <c r="H3920" i="28"/>
  <c r="I3920" i="28"/>
  <c r="H3921" i="28"/>
  <c r="I3921" i="28"/>
  <c r="H3922" i="28"/>
  <c r="I3922" i="28"/>
  <c r="H3923" i="28"/>
  <c r="I3923" i="28"/>
  <c r="H3924" i="28"/>
  <c r="I3924" i="28"/>
  <c r="H3925" i="28"/>
  <c r="I3925" i="28"/>
  <c r="H3926" i="28"/>
  <c r="I3926" i="28"/>
  <c r="H3927" i="28"/>
  <c r="I3927" i="28"/>
  <c r="H3928" i="28"/>
  <c r="I3928" i="28"/>
  <c r="H3929" i="28"/>
  <c r="I3929" i="28"/>
  <c r="H3930" i="28"/>
  <c r="I3930" i="28"/>
  <c r="H3931" i="28"/>
  <c r="I3931" i="28"/>
  <c r="H3932" i="28"/>
  <c r="I3932" i="28"/>
  <c r="H3933" i="28"/>
  <c r="I3933" i="28"/>
  <c r="H3934" i="28"/>
  <c r="I3934" i="28"/>
  <c r="H3935" i="28"/>
  <c r="I3935" i="28"/>
  <c r="H3936" i="28"/>
  <c r="I3936" i="28"/>
  <c r="H3937" i="28"/>
  <c r="I3937" i="28"/>
  <c r="H3938" i="28"/>
  <c r="I3938" i="28"/>
  <c r="H3939" i="28"/>
  <c r="I3939" i="28"/>
  <c r="H3940" i="28"/>
  <c r="I3940" i="28"/>
  <c r="H3941" i="28"/>
  <c r="I3941" i="28"/>
  <c r="H3942" i="28"/>
  <c r="I3942" i="28"/>
  <c r="H3943" i="28"/>
  <c r="I3943" i="28"/>
  <c r="H3944" i="28"/>
  <c r="I3944" i="28"/>
  <c r="H3945" i="28"/>
  <c r="I3945" i="28"/>
  <c r="H3946" i="28"/>
  <c r="I3946" i="28"/>
  <c r="H3947" i="28"/>
  <c r="I3947" i="28"/>
  <c r="H3948" i="28"/>
  <c r="I3948" i="28"/>
  <c r="H3949" i="28"/>
  <c r="I3949" i="28"/>
  <c r="H3950" i="28"/>
  <c r="I3950" i="28"/>
  <c r="H3951" i="28"/>
  <c r="I3951" i="28"/>
  <c r="H3952" i="28"/>
  <c r="I3952" i="28"/>
  <c r="H3953" i="28"/>
  <c r="I3953" i="28"/>
  <c r="H3954" i="28"/>
  <c r="I3954" i="28"/>
  <c r="H3955" i="28"/>
  <c r="I3955" i="28"/>
  <c r="H3956" i="28"/>
  <c r="I3956" i="28"/>
  <c r="H3957" i="28"/>
  <c r="I3957" i="28"/>
  <c r="H3958" i="28"/>
  <c r="I3958" i="28"/>
  <c r="H3959" i="28"/>
  <c r="I3959" i="28"/>
  <c r="H3960" i="28"/>
  <c r="I3960" i="28"/>
  <c r="H3961" i="28"/>
  <c r="I3961" i="28"/>
  <c r="H3962" i="28"/>
  <c r="I3962" i="28"/>
  <c r="H3963" i="28"/>
  <c r="I3963" i="28"/>
  <c r="H3964" i="28"/>
  <c r="I3964" i="28"/>
  <c r="H3965" i="28"/>
  <c r="I3965" i="28"/>
  <c r="H3966" i="28"/>
  <c r="I3966" i="28"/>
  <c r="H3967" i="28"/>
  <c r="I3967" i="28"/>
  <c r="H3968" i="28"/>
  <c r="I3968" i="28"/>
  <c r="H3969" i="28"/>
  <c r="I3969" i="28"/>
  <c r="H3970" i="28"/>
  <c r="I3970" i="28"/>
  <c r="H3971" i="28"/>
  <c r="I3971" i="28"/>
  <c r="H3972" i="28"/>
  <c r="I3972" i="28"/>
  <c r="H3973" i="28"/>
  <c r="I3973" i="28"/>
  <c r="H3974" i="28"/>
  <c r="I3974" i="28"/>
  <c r="H3975" i="28"/>
  <c r="I3975" i="28"/>
  <c r="H3976" i="28"/>
  <c r="I3976" i="28"/>
  <c r="H3977" i="28"/>
  <c r="I3977" i="28"/>
  <c r="H3978" i="28"/>
  <c r="I3978" i="28"/>
  <c r="H3979" i="28"/>
  <c r="I3979" i="28"/>
  <c r="H3980" i="28"/>
  <c r="I3980" i="28"/>
  <c r="H3981" i="28"/>
  <c r="I3981" i="28"/>
  <c r="H3982" i="28"/>
  <c r="I3982" i="28"/>
  <c r="H3983" i="28"/>
  <c r="I3983" i="28"/>
  <c r="H3984" i="28"/>
  <c r="I3984" i="28"/>
  <c r="H3985" i="28"/>
  <c r="I3985" i="28"/>
  <c r="H3986" i="28"/>
  <c r="I3986" i="28"/>
  <c r="H3987" i="28"/>
  <c r="I3987" i="28"/>
  <c r="H3988" i="28"/>
  <c r="I3988" i="28"/>
  <c r="H3989" i="28"/>
  <c r="I3989" i="28"/>
  <c r="H3990" i="28"/>
  <c r="I3990" i="28"/>
  <c r="H3991" i="28"/>
  <c r="I3991" i="28"/>
  <c r="H3992" i="28"/>
  <c r="I3992" i="28"/>
  <c r="H3993" i="28"/>
  <c r="I3993" i="28"/>
  <c r="H3994" i="28"/>
  <c r="I3994" i="28"/>
  <c r="H3995" i="28"/>
  <c r="I3995" i="28"/>
  <c r="H3996" i="28"/>
  <c r="I3996" i="28"/>
  <c r="H3997" i="28"/>
  <c r="I3997" i="28"/>
  <c r="H3998" i="28"/>
  <c r="I3998" i="28"/>
  <c r="H3999" i="28"/>
  <c r="I3999" i="28"/>
  <c r="H4000" i="28"/>
  <c r="I4000" i="28"/>
  <c r="H4001" i="28"/>
  <c r="I4001" i="28"/>
  <c r="H4002" i="28"/>
  <c r="I4002" i="28"/>
  <c r="H4003" i="28"/>
  <c r="I4003" i="28"/>
  <c r="H4004" i="28"/>
  <c r="I4004" i="28"/>
  <c r="H4005" i="28"/>
  <c r="I4005" i="28"/>
  <c r="H4006" i="28"/>
  <c r="I4006" i="28"/>
  <c r="H4007" i="28"/>
  <c r="I4007" i="28"/>
  <c r="H4008" i="28"/>
  <c r="I4008" i="28"/>
  <c r="H4009" i="28"/>
  <c r="I4009" i="28"/>
  <c r="H4010" i="28"/>
  <c r="I4010" i="28"/>
  <c r="H4011" i="28"/>
  <c r="I4011" i="28"/>
  <c r="H4012" i="28"/>
  <c r="I4012" i="28"/>
  <c r="H4013" i="28"/>
  <c r="I4013" i="28"/>
  <c r="H4014" i="28"/>
  <c r="I4014" i="28"/>
  <c r="H4015" i="28"/>
  <c r="I4015" i="28"/>
  <c r="H4016" i="28"/>
  <c r="I4016" i="28"/>
  <c r="H4017" i="28"/>
  <c r="I4017" i="28"/>
  <c r="H4018" i="28"/>
  <c r="I4018" i="28"/>
  <c r="H4019" i="28"/>
  <c r="I4019" i="28"/>
  <c r="H4020" i="28"/>
  <c r="I4020" i="28"/>
  <c r="H4021" i="28"/>
  <c r="I4021" i="28"/>
  <c r="H4022" i="28"/>
  <c r="I4022" i="28"/>
  <c r="H4023" i="28"/>
  <c r="I4023" i="28"/>
  <c r="H4024" i="28"/>
  <c r="I4024" i="28"/>
  <c r="H4025" i="28"/>
  <c r="I4025" i="28"/>
  <c r="H4026" i="28"/>
  <c r="I4026" i="28"/>
  <c r="H4027" i="28"/>
  <c r="I4027" i="28"/>
  <c r="H4028" i="28"/>
  <c r="I4028" i="28"/>
  <c r="H4029" i="28"/>
  <c r="I4029" i="28"/>
  <c r="H4030" i="28"/>
  <c r="I4030" i="28"/>
  <c r="H4031" i="28"/>
  <c r="I4031" i="28"/>
  <c r="H4032" i="28"/>
  <c r="I4032" i="28"/>
  <c r="H4033" i="28"/>
  <c r="I4033" i="28"/>
  <c r="H4034" i="28"/>
  <c r="I4034" i="28"/>
  <c r="H4035" i="28"/>
  <c r="I4035" i="28"/>
  <c r="H4036" i="28"/>
  <c r="I4036" i="28"/>
  <c r="H4037" i="28"/>
  <c r="I4037" i="28"/>
  <c r="H4038" i="28"/>
  <c r="I4038" i="28"/>
  <c r="H4039" i="28"/>
  <c r="I4039" i="28"/>
  <c r="H4040" i="28"/>
  <c r="I4040" i="28"/>
  <c r="H4041" i="28"/>
  <c r="I4041" i="28"/>
  <c r="H4042" i="28"/>
  <c r="I4042" i="28"/>
  <c r="H4043" i="28"/>
  <c r="I4043" i="28"/>
  <c r="H4044" i="28"/>
  <c r="I4044" i="28"/>
  <c r="H4045" i="28"/>
  <c r="I4045" i="28"/>
  <c r="H4046" i="28"/>
  <c r="I4046" i="28"/>
  <c r="H4047" i="28"/>
  <c r="I4047" i="28"/>
  <c r="H4048" i="28"/>
  <c r="I4048" i="28"/>
  <c r="H4049" i="28"/>
  <c r="I4049" i="28"/>
  <c r="H4050" i="28"/>
  <c r="I4050" i="28"/>
  <c r="H4051" i="28"/>
  <c r="I4051" i="28"/>
  <c r="H4052" i="28"/>
  <c r="I4052" i="28"/>
  <c r="H4053" i="28"/>
  <c r="I4053" i="28"/>
  <c r="H4054" i="28"/>
  <c r="I4054" i="28"/>
  <c r="H4055" i="28"/>
  <c r="I4055" i="28"/>
  <c r="H4056" i="28"/>
  <c r="I4056" i="28"/>
  <c r="H4057" i="28"/>
  <c r="I4057" i="28"/>
  <c r="H4058" i="28"/>
  <c r="I4058" i="28"/>
  <c r="H4059" i="28"/>
  <c r="I4059" i="28"/>
  <c r="H4060" i="28"/>
  <c r="I4060" i="28"/>
  <c r="H4061" i="28"/>
  <c r="I4061" i="28"/>
  <c r="H4062" i="28"/>
  <c r="I4062" i="28"/>
  <c r="H4063" i="28"/>
  <c r="I4063" i="28"/>
  <c r="H4064" i="28"/>
  <c r="I4064" i="28"/>
  <c r="H4065" i="28"/>
  <c r="I4065" i="28"/>
  <c r="H4066" i="28"/>
  <c r="I4066" i="28"/>
  <c r="H4067" i="28"/>
  <c r="I4067" i="28"/>
  <c r="H4068" i="28"/>
  <c r="I4068" i="28"/>
  <c r="H4069" i="28"/>
  <c r="I4069" i="28"/>
  <c r="H4070" i="28"/>
  <c r="I4070" i="28"/>
  <c r="H4071" i="28"/>
  <c r="I4071" i="28"/>
  <c r="H4072" i="28"/>
  <c r="I4072" i="28"/>
  <c r="H4073" i="28"/>
  <c r="I4073" i="28"/>
  <c r="H4074" i="28"/>
  <c r="I4074" i="28"/>
  <c r="H4075" i="28"/>
  <c r="I4075" i="28"/>
  <c r="H4076" i="28"/>
  <c r="I4076" i="28"/>
  <c r="H4077" i="28"/>
  <c r="I4077" i="28"/>
  <c r="H4078" i="28"/>
  <c r="I4078" i="28"/>
  <c r="H4079" i="28"/>
  <c r="I4079" i="28"/>
  <c r="H4080" i="28"/>
  <c r="I4080" i="28"/>
  <c r="H4081" i="28"/>
  <c r="I4081" i="28"/>
  <c r="H4082" i="28"/>
  <c r="I4082" i="28"/>
  <c r="H4083" i="28"/>
  <c r="I4083" i="28"/>
  <c r="H4084" i="28"/>
  <c r="I4084" i="28"/>
  <c r="H4085" i="28"/>
  <c r="I4085" i="28"/>
  <c r="H4086" i="28"/>
  <c r="I4086" i="28"/>
  <c r="H4087" i="28"/>
  <c r="I4087" i="28"/>
  <c r="H4088" i="28"/>
  <c r="I4088" i="28"/>
  <c r="H4089" i="28"/>
  <c r="I4089" i="28"/>
  <c r="H4090" i="28"/>
  <c r="I4090" i="28"/>
  <c r="H4091" i="28"/>
  <c r="I4091" i="28"/>
  <c r="H4092" i="28"/>
  <c r="I4092" i="28"/>
  <c r="H4093" i="28"/>
  <c r="I4093" i="28"/>
  <c r="H4094" i="28"/>
  <c r="I4094" i="28"/>
  <c r="H4095" i="28"/>
  <c r="I4095" i="28"/>
  <c r="H4096" i="28"/>
  <c r="I4096" i="28"/>
  <c r="H4097" i="28"/>
  <c r="I4097" i="28"/>
  <c r="H4098" i="28"/>
  <c r="I4098" i="28"/>
  <c r="H4099" i="28"/>
  <c r="I4099" i="28"/>
  <c r="H4100" i="28"/>
  <c r="I4100" i="28"/>
  <c r="H4101" i="28"/>
  <c r="I4101" i="28"/>
  <c r="H4102" i="28"/>
  <c r="I4102" i="28"/>
  <c r="H4103" i="28"/>
  <c r="I4103" i="28"/>
  <c r="H4104" i="28"/>
  <c r="I4104" i="28"/>
  <c r="H4105" i="28"/>
  <c r="I4105" i="28"/>
  <c r="H4106" i="28"/>
  <c r="I4106" i="28"/>
  <c r="H4107" i="28"/>
  <c r="I4107" i="28"/>
  <c r="H4108" i="28"/>
  <c r="I4108" i="28"/>
  <c r="H4109" i="28"/>
  <c r="I4109" i="28"/>
  <c r="H4110" i="28"/>
  <c r="I4110" i="28"/>
  <c r="H4111" i="28"/>
  <c r="I4111" i="28"/>
  <c r="H4112" i="28"/>
  <c r="I4112" i="28"/>
  <c r="H4113" i="28"/>
  <c r="I4113" i="28"/>
  <c r="H4114" i="28"/>
  <c r="I4114" i="28"/>
  <c r="H4115" i="28"/>
  <c r="I4115" i="28"/>
  <c r="H4116" i="28"/>
  <c r="I4116" i="28"/>
  <c r="H4117" i="28"/>
  <c r="I4117" i="28"/>
  <c r="H4118" i="28"/>
  <c r="I4118" i="28"/>
  <c r="H4119" i="28"/>
  <c r="I4119" i="28"/>
  <c r="H4120" i="28"/>
  <c r="I4120" i="28"/>
  <c r="H4121" i="28"/>
  <c r="I4121" i="28"/>
  <c r="H4122" i="28"/>
  <c r="I4122" i="28"/>
  <c r="H4123" i="28"/>
  <c r="I4123" i="28"/>
  <c r="H4124" i="28"/>
  <c r="I4124" i="28"/>
  <c r="H4125" i="28"/>
  <c r="I4125" i="28"/>
  <c r="H4126" i="28"/>
  <c r="I4126" i="28"/>
  <c r="H4127" i="28"/>
  <c r="I4127" i="28"/>
  <c r="H4128" i="28"/>
  <c r="I4128" i="28"/>
  <c r="H4129" i="28"/>
  <c r="I4129" i="28"/>
  <c r="H4130" i="28"/>
  <c r="I4130" i="28"/>
  <c r="H4131" i="28"/>
  <c r="I4131" i="28"/>
  <c r="H4132" i="28"/>
  <c r="I4132" i="28"/>
  <c r="H4133" i="28"/>
  <c r="I4133" i="28"/>
  <c r="H4134" i="28"/>
  <c r="I4134" i="28"/>
  <c r="H4135" i="28"/>
  <c r="I4135" i="28"/>
  <c r="H4136" i="28"/>
  <c r="I4136" i="28"/>
  <c r="H4137" i="28"/>
  <c r="I4137" i="28"/>
  <c r="H4138" i="28"/>
  <c r="I4138" i="28"/>
  <c r="H4139" i="28"/>
  <c r="I4139" i="28"/>
  <c r="H4140" i="28"/>
  <c r="I4140" i="28"/>
  <c r="H4141" i="28"/>
  <c r="I4141" i="28"/>
  <c r="H4142" i="28"/>
  <c r="I4142" i="28"/>
  <c r="H4143" i="28"/>
  <c r="I4143" i="28"/>
  <c r="H4144" i="28"/>
  <c r="I4144" i="28"/>
  <c r="H4145" i="28"/>
  <c r="I4145" i="28"/>
  <c r="H4146" i="28"/>
  <c r="I4146" i="28"/>
  <c r="H4147" i="28"/>
  <c r="I4147" i="28"/>
  <c r="H4148" i="28"/>
  <c r="I4148" i="28"/>
  <c r="H4149" i="28"/>
  <c r="I4149" i="28"/>
  <c r="H4150" i="28"/>
  <c r="I4150" i="28"/>
  <c r="H4151" i="28"/>
  <c r="I4151" i="28"/>
  <c r="H4152" i="28"/>
  <c r="I4152" i="28"/>
  <c r="H4153" i="28"/>
  <c r="I4153" i="28"/>
  <c r="H4154" i="28"/>
  <c r="I4154" i="28"/>
  <c r="H4155" i="28"/>
  <c r="I4155" i="28"/>
  <c r="H4156" i="28"/>
  <c r="I4156" i="28"/>
  <c r="H4157" i="28"/>
  <c r="I4157" i="28"/>
  <c r="H4158" i="28"/>
  <c r="I4158" i="28"/>
  <c r="H4159" i="28"/>
  <c r="I4159" i="28"/>
  <c r="H4160" i="28"/>
  <c r="I4160" i="28"/>
  <c r="H4161" i="28"/>
  <c r="I4161" i="28"/>
  <c r="H4162" i="28"/>
  <c r="I4162" i="28"/>
  <c r="H4163" i="28"/>
  <c r="I4163" i="28"/>
  <c r="H4164" i="28"/>
  <c r="I4164" i="28"/>
  <c r="H4165" i="28"/>
  <c r="I4165" i="28"/>
  <c r="H4166" i="28"/>
  <c r="I4166" i="28"/>
  <c r="H4167" i="28"/>
  <c r="I4167" i="28"/>
  <c r="H4168" i="28"/>
  <c r="I4168" i="28"/>
  <c r="H4169" i="28"/>
  <c r="I4169" i="28"/>
  <c r="H4170" i="28"/>
  <c r="I4170" i="28"/>
  <c r="H4171" i="28"/>
  <c r="I4171" i="28"/>
  <c r="H4172" i="28"/>
  <c r="I4172" i="28"/>
  <c r="H4173" i="28"/>
  <c r="I4173" i="28"/>
  <c r="H4174" i="28"/>
  <c r="I4174" i="28"/>
  <c r="H4175" i="28"/>
  <c r="I4175" i="28"/>
  <c r="H4176" i="28"/>
  <c r="I4176" i="28"/>
  <c r="H4177" i="28"/>
  <c r="I4177" i="28"/>
  <c r="H4178" i="28"/>
  <c r="I4178" i="28"/>
  <c r="H4179" i="28"/>
  <c r="I4179" i="28"/>
  <c r="H4180" i="28"/>
  <c r="I4180" i="28"/>
  <c r="H4181" i="28"/>
  <c r="I4181" i="28"/>
  <c r="H4182" i="28"/>
  <c r="I4182" i="28"/>
  <c r="H4183" i="28"/>
  <c r="I4183" i="28"/>
  <c r="H4184" i="28"/>
  <c r="I4184" i="28"/>
  <c r="H4185" i="28"/>
  <c r="I4185" i="28"/>
  <c r="H4186" i="28"/>
  <c r="I4186" i="28"/>
  <c r="H4187" i="28"/>
  <c r="I4187" i="28"/>
  <c r="H4188" i="28"/>
  <c r="I4188" i="28"/>
  <c r="H4189" i="28"/>
  <c r="I4189" i="28"/>
  <c r="H4190" i="28"/>
  <c r="I4190" i="28"/>
  <c r="H4191" i="28"/>
  <c r="I4191" i="28"/>
  <c r="H4192" i="28"/>
  <c r="I4192" i="28"/>
  <c r="H4193" i="28"/>
  <c r="I4193" i="28"/>
  <c r="H4194" i="28"/>
  <c r="I4194" i="28"/>
  <c r="H4195" i="28"/>
  <c r="I4195" i="28"/>
  <c r="H4196" i="28"/>
  <c r="I4196" i="28"/>
  <c r="H4197" i="28"/>
  <c r="I4197" i="28"/>
  <c r="H4198" i="28"/>
  <c r="I4198" i="28"/>
  <c r="H4199" i="28"/>
  <c r="I4199" i="28"/>
  <c r="H4200" i="28"/>
  <c r="I4200" i="28"/>
  <c r="H4201" i="28"/>
  <c r="I4201" i="28"/>
  <c r="H4202" i="28"/>
  <c r="I4202" i="28"/>
  <c r="H4203" i="28"/>
  <c r="I4203" i="28"/>
  <c r="H4204" i="28"/>
  <c r="I4204" i="28"/>
  <c r="H4205" i="28"/>
  <c r="I4205" i="28"/>
  <c r="H4206" i="28"/>
  <c r="I4206" i="28"/>
  <c r="H4207" i="28"/>
  <c r="I4207" i="28"/>
  <c r="H4208" i="28"/>
  <c r="I4208" i="28"/>
  <c r="H4209" i="28"/>
  <c r="I4209" i="28"/>
  <c r="H4210" i="28"/>
  <c r="I4210" i="28"/>
  <c r="H4211" i="28"/>
  <c r="I4211" i="28"/>
  <c r="H4212" i="28"/>
  <c r="I4212" i="28"/>
  <c r="H4213" i="28"/>
  <c r="I4213" i="28"/>
  <c r="H4214" i="28"/>
  <c r="I4214" i="28"/>
  <c r="H4215" i="28"/>
  <c r="I4215" i="28"/>
  <c r="H4216" i="28"/>
  <c r="I4216" i="28"/>
  <c r="H4217" i="28"/>
  <c r="I4217" i="28"/>
  <c r="H4218" i="28"/>
  <c r="I4218" i="28"/>
  <c r="H4219" i="28"/>
  <c r="I4219" i="28"/>
  <c r="H4220" i="28"/>
  <c r="I4220" i="28"/>
  <c r="H4221" i="28"/>
  <c r="I4221" i="28"/>
  <c r="H4222" i="28"/>
  <c r="I4222" i="28"/>
  <c r="H4223" i="28"/>
  <c r="I4223" i="28"/>
  <c r="H4224" i="28"/>
  <c r="I4224" i="28"/>
  <c r="H4225" i="28"/>
  <c r="I4225" i="28"/>
  <c r="H4226" i="28"/>
  <c r="I4226" i="28"/>
  <c r="H4227" i="28"/>
  <c r="I4227" i="28"/>
  <c r="H4228" i="28"/>
  <c r="I4228" i="28"/>
  <c r="H4229" i="28"/>
  <c r="I4229" i="28"/>
  <c r="H4230" i="28"/>
  <c r="I4230" i="28"/>
  <c r="H4231" i="28"/>
  <c r="I4231" i="28"/>
  <c r="H4232" i="28"/>
  <c r="I4232" i="28"/>
  <c r="H4233" i="28"/>
  <c r="I4233" i="28"/>
  <c r="H4234" i="28"/>
  <c r="I4234" i="28"/>
  <c r="H4235" i="28"/>
  <c r="I4235" i="28"/>
  <c r="H4236" i="28"/>
  <c r="I4236" i="28"/>
  <c r="H4237" i="28"/>
  <c r="I4237" i="28"/>
  <c r="H4238" i="28"/>
  <c r="I4238" i="28"/>
  <c r="H4239" i="28"/>
  <c r="I4239" i="28"/>
  <c r="H4240" i="28"/>
  <c r="I4240" i="28"/>
  <c r="H4241" i="28"/>
  <c r="I4241" i="28"/>
  <c r="H4242" i="28"/>
  <c r="I4242" i="28"/>
  <c r="H4243" i="28"/>
  <c r="I4243" i="28"/>
  <c r="H4244" i="28"/>
  <c r="I4244" i="28"/>
  <c r="H4245" i="28"/>
  <c r="I4245" i="28"/>
  <c r="H4246" i="28"/>
  <c r="I4246" i="28"/>
  <c r="H4247" i="28"/>
  <c r="I4247" i="28"/>
  <c r="H4248" i="28"/>
  <c r="I4248" i="28"/>
  <c r="H4249" i="28"/>
  <c r="I4249" i="28"/>
  <c r="H4250" i="28"/>
  <c r="I4250" i="28"/>
  <c r="H4251" i="28"/>
  <c r="I4251" i="28"/>
  <c r="H4252" i="28"/>
  <c r="I4252" i="28"/>
  <c r="H4253" i="28"/>
  <c r="I4253" i="28"/>
  <c r="H4254" i="28"/>
  <c r="I4254" i="28"/>
  <c r="H4255" i="28"/>
  <c r="I4255" i="28"/>
  <c r="H4256" i="28"/>
  <c r="I4256" i="28"/>
  <c r="H4257" i="28"/>
  <c r="I4257" i="28"/>
  <c r="H4258" i="28"/>
  <c r="I4258" i="28"/>
  <c r="H4259" i="28"/>
  <c r="I4259" i="28"/>
  <c r="H4260" i="28"/>
  <c r="I4260" i="28"/>
  <c r="H4261" i="28"/>
  <c r="I4261" i="28"/>
  <c r="H4262" i="28"/>
  <c r="I4262" i="28"/>
  <c r="H4263" i="28"/>
  <c r="I4263" i="28"/>
  <c r="H4264" i="28"/>
  <c r="I4264" i="28"/>
  <c r="H4265" i="28"/>
  <c r="I4265" i="28"/>
  <c r="H4266" i="28"/>
  <c r="I4266" i="28"/>
  <c r="H4267" i="28"/>
  <c r="I4267" i="28"/>
  <c r="H4268" i="28"/>
  <c r="I4268" i="28"/>
  <c r="H4269" i="28"/>
  <c r="I4269" i="28"/>
  <c r="H4270" i="28"/>
  <c r="I4270" i="28"/>
  <c r="H4271" i="28"/>
  <c r="I4271" i="28"/>
  <c r="H4272" i="28"/>
  <c r="I4272" i="28"/>
  <c r="H4273" i="28"/>
  <c r="I4273" i="28"/>
  <c r="H4274" i="28"/>
  <c r="I4274" i="28"/>
  <c r="H4275" i="28"/>
  <c r="I4275" i="28"/>
  <c r="H4276" i="28"/>
  <c r="I4276" i="28"/>
  <c r="H4277" i="28"/>
  <c r="I4277" i="28"/>
  <c r="H4278" i="28"/>
  <c r="I4278" i="28"/>
  <c r="H4279" i="28"/>
  <c r="I4279" i="28"/>
  <c r="H4280" i="28"/>
  <c r="I4280" i="28"/>
  <c r="H4281" i="28"/>
  <c r="I4281" i="28"/>
  <c r="H4282" i="28"/>
  <c r="I4282" i="28"/>
  <c r="H4283" i="28"/>
  <c r="I4283" i="28"/>
  <c r="H4284" i="28"/>
  <c r="I4284" i="28"/>
  <c r="H4285" i="28"/>
  <c r="I4285" i="28"/>
  <c r="H4286" i="28"/>
  <c r="I4286" i="28"/>
  <c r="H4287" i="28"/>
  <c r="I4287" i="28"/>
  <c r="H4288" i="28"/>
  <c r="I4288" i="28"/>
  <c r="H4289" i="28"/>
  <c r="I4289" i="28"/>
  <c r="H4290" i="28"/>
  <c r="I4290" i="28"/>
  <c r="H4291" i="28"/>
  <c r="I4291" i="28"/>
  <c r="H4292" i="28"/>
  <c r="I4292" i="28"/>
  <c r="H4293" i="28"/>
  <c r="I4293" i="28"/>
  <c r="H4294" i="28"/>
  <c r="I4294" i="28"/>
  <c r="H4295" i="28"/>
  <c r="I4295" i="28"/>
  <c r="H4296" i="28"/>
  <c r="I4296" i="28"/>
  <c r="H4297" i="28"/>
  <c r="I4297" i="28"/>
  <c r="H4298" i="28"/>
  <c r="I4298" i="28"/>
  <c r="H4299" i="28"/>
  <c r="I4299" i="28"/>
  <c r="H4300" i="28"/>
  <c r="I4300" i="28"/>
  <c r="H4301" i="28"/>
  <c r="I4301" i="28"/>
  <c r="H4302" i="28"/>
  <c r="I4302" i="28"/>
  <c r="H4303" i="28"/>
  <c r="I4303" i="28"/>
  <c r="H4304" i="28"/>
  <c r="I4304" i="28"/>
  <c r="H4305" i="28"/>
  <c r="I4305" i="28"/>
  <c r="H4306" i="28"/>
  <c r="I4306" i="28"/>
  <c r="H4307" i="28"/>
  <c r="I4307" i="28"/>
  <c r="H4308" i="28"/>
  <c r="I4308" i="28"/>
  <c r="H4309" i="28"/>
  <c r="I4309" i="28"/>
  <c r="H4310" i="28"/>
  <c r="I4310" i="28"/>
  <c r="H4311" i="28"/>
  <c r="I4311" i="28"/>
  <c r="H4312" i="28"/>
  <c r="I4312" i="28"/>
  <c r="H4313" i="28"/>
  <c r="I4313" i="28"/>
  <c r="H4314" i="28"/>
  <c r="I4314" i="28"/>
  <c r="H4315" i="28"/>
  <c r="I4315" i="28"/>
  <c r="H4316" i="28"/>
  <c r="I4316" i="28"/>
  <c r="H4317" i="28"/>
  <c r="I4317" i="28"/>
  <c r="H4318" i="28"/>
  <c r="I4318" i="28"/>
  <c r="H4319" i="28"/>
  <c r="I4319" i="28"/>
  <c r="H4320" i="28"/>
  <c r="I4320" i="28"/>
  <c r="H4321" i="28"/>
  <c r="I4321" i="28"/>
  <c r="H4322" i="28"/>
  <c r="I4322" i="28"/>
  <c r="H4323" i="28"/>
  <c r="I4323" i="28"/>
  <c r="H4324" i="28"/>
  <c r="I4324" i="28"/>
  <c r="H4325" i="28"/>
  <c r="I4325" i="28"/>
  <c r="H4326" i="28"/>
  <c r="I4326" i="28"/>
  <c r="H4327" i="28"/>
  <c r="I4327" i="28"/>
  <c r="H4328" i="28"/>
  <c r="I4328" i="28"/>
  <c r="H4329" i="28"/>
  <c r="I4329" i="28"/>
  <c r="H4330" i="28"/>
  <c r="I4330" i="28"/>
  <c r="H4331" i="28"/>
  <c r="I4331" i="28"/>
  <c r="H4332" i="28"/>
  <c r="I4332" i="28"/>
  <c r="H4333" i="28"/>
  <c r="I4333" i="28"/>
  <c r="H4334" i="28"/>
  <c r="I4334" i="28"/>
  <c r="H4335" i="28"/>
  <c r="I4335" i="28"/>
  <c r="H4336" i="28"/>
  <c r="I4336" i="28"/>
  <c r="H4337" i="28"/>
  <c r="I4337" i="28"/>
  <c r="H4338" i="28"/>
  <c r="I4338" i="28"/>
  <c r="H4339" i="28"/>
  <c r="I4339" i="28"/>
  <c r="H4340" i="28"/>
  <c r="I4340" i="28"/>
  <c r="H4341" i="28"/>
  <c r="I4341" i="28"/>
  <c r="H4342" i="28"/>
  <c r="I4342" i="28"/>
  <c r="H4343" i="28"/>
  <c r="I4343" i="28"/>
  <c r="H4344" i="28"/>
  <c r="I4344" i="28"/>
  <c r="H4345" i="28"/>
  <c r="I4345" i="28"/>
  <c r="H4346" i="28"/>
  <c r="I4346" i="28"/>
  <c r="H4347" i="28"/>
  <c r="I4347" i="28"/>
  <c r="H4348" i="28"/>
  <c r="I4348" i="28"/>
  <c r="H4349" i="28"/>
  <c r="I4349" i="28"/>
  <c r="H4350" i="28"/>
  <c r="I4350" i="28"/>
  <c r="H4351" i="28"/>
  <c r="I4351" i="28"/>
  <c r="H4352" i="28"/>
  <c r="I4352" i="28"/>
  <c r="H4353" i="28"/>
  <c r="I4353" i="28"/>
  <c r="H4354" i="28"/>
  <c r="I4354" i="28"/>
  <c r="H4355" i="28"/>
  <c r="I4355" i="28"/>
  <c r="H4356" i="28"/>
  <c r="I4356" i="28"/>
  <c r="H4357" i="28"/>
  <c r="I4357" i="28"/>
  <c r="H4358" i="28"/>
  <c r="I4358" i="28"/>
  <c r="H4359" i="28"/>
  <c r="I4359" i="28"/>
  <c r="H4360" i="28"/>
  <c r="I4360" i="28"/>
  <c r="H4361" i="28"/>
  <c r="I4361" i="28"/>
  <c r="H4362" i="28"/>
  <c r="I4362" i="28"/>
  <c r="H4363" i="28"/>
  <c r="I4363" i="28"/>
  <c r="H4364" i="28"/>
  <c r="I4364" i="28"/>
  <c r="H4365" i="28"/>
  <c r="I4365" i="28"/>
  <c r="H4366" i="28"/>
  <c r="I4366" i="28"/>
  <c r="H4367" i="28"/>
  <c r="I4367" i="28"/>
  <c r="H4368" i="28"/>
  <c r="I4368" i="28"/>
  <c r="H4369" i="28"/>
  <c r="I4369" i="28"/>
  <c r="H4370" i="28"/>
  <c r="I4370" i="28"/>
  <c r="H4371" i="28"/>
  <c r="I4371" i="28"/>
  <c r="H4372" i="28"/>
  <c r="I4372" i="28"/>
  <c r="H4373" i="28"/>
  <c r="I4373" i="28"/>
  <c r="H4374" i="28"/>
  <c r="I4374" i="28"/>
  <c r="H4375" i="28"/>
  <c r="I4375" i="28"/>
  <c r="H4376" i="28"/>
  <c r="I4376" i="28"/>
  <c r="H4377" i="28"/>
  <c r="I4377" i="28"/>
  <c r="H4378" i="28"/>
  <c r="I4378" i="28"/>
  <c r="H4379" i="28"/>
  <c r="I4379" i="28"/>
  <c r="H4380" i="28"/>
  <c r="I4380" i="28"/>
  <c r="H4381" i="28"/>
  <c r="I4381" i="28"/>
  <c r="H4382" i="28"/>
  <c r="I4382" i="28"/>
  <c r="H4383" i="28"/>
  <c r="I4383" i="28"/>
  <c r="H4384" i="28"/>
  <c r="I4384" i="28"/>
  <c r="H4385" i="28"/>
  <c r="I4385" i="28"/>
  <c r="H4386" i="28"/>
  <c r="I4386" i="28"/>
  <c r="H4387" i="28"/>
  <c r="I4387" i="28"/>
  <c r="H4388" i="28"/>
  <c r="I4388" i="28"/>
  <c r="H4389" i="28"/>
  <c r="I4389" i="28"/>
  <c r="H4390" i="28"/>
  <c r="I4390" i="28"/>
  <c r="H4391" i="28"/>
  <c r="I4391" i="28"/>
  <c r="H4392" i="28"/>
  <c r="I4392" i="28"/>
  <c r="H4393" i="28"/>
  <c r="I4393" i="28"/>
  <c r="H4394" i="28"/>
  <c r="I4394" i="28"/>
  <c r="H4395" i="28"/>
  <c r="I4395" i="28"/>
  <c r="H4396" i="28"/>
  <c r="I4396" i="28"/>
  <c r="H4397" i="28"/>
  <c r="I4397" i="28"/>
  <c r="H4398" i="28"/>
  <c r="I4398" i="28"/>
  <c r="H4399" i="28"/>
  <c r="I4399" i="28"/>
  <c r="H4400" i="28"/>
  <c r="I4400" i="28"/>
  <c r="H4401" i="28"/>
  <c r="I4401" i="28"/>
  <c r="H4402" i="28"/>
  <c r="I4402" i="28"/>
  <c r="H4403" i="28"/>
  <c r="I4403" i="28"/>
  <c r="H4404" i="28"/>
  <c r="I4404" i="28"/>
  <c r="H4405" i="28"/>
  <c r="I4405" i="28"/>
  <c r="H4406" i="28"/>
  <c r="I4406" i="28"/>
  <c r="H4407" i="28"/>
  <c r="I4407" i="28"/>
  <c r="H4408" i="28"/>
  <c r="I4408" i="28"/>
  <c r="H4409" i="28"/>
  <c r="I4409" i="28"/>
  <c r="H4410" i="28"/>
  <c r="I4410" i="28"/>
  <c r="H4411" i="28"/>
  <c r="I4411" i="28"/>
  <c r="H4412" i="28"/>
  <c r="I4412" i="28"/>
  <c r="H4413" i="28"/>
  <c r="I4413" i="28"/>
  <c r="H4414" i="28"/>
  <c r="I4414" i="28"/>
  <c r="H4415" i="28"/>
  <c r="I4415" i="28"/>
  <c r="H4416" i="28"/>
  <c r="I4416" i="28"/>
  <c r="H4417" i="28"/>
  <c r="I4417" i="28"/>
  <c r="H4418" i="28"/>
  <c r="I4418" i="28"/>
  <c r="H4419" i="28"/>
  <c r="I4419" i="28"/>
  <c r="H4420" i="28"/>
  <c r="I4420" i="28"/>
  <c r="H4421" i="28"/>
  <c r="I4421" i="28"/>
  <c r="H4422" i="28"/>
  <c r="I4422" i="28"/>
  <c r="H4423" i="28"/>
  <c r="I4423" i="28"/>
  <c r="H4424" i="28"/>
  <c r="I4424" i="28"/>
  <c r="H4425" i="28"/>
  <c r="I4425" i="28"/>
  <c r="H4426" i="28"/>
  <c r="I4426" i="28"/>
  <c r="H4427" i="28"/>
  <c r="I4427" i="28"/>
  <c r="H4428" i="28"/>
  <c r="I4428" i="28"/>
  <c r="H4429" i="28"/>
  <c r="I4429" i="28"/>
  <c r="H4430" i="28"/>
  <c r="I4430" i="28"/>
  <c r="H4431" i="28"/>
  <c r="I4431" i="28"/>
  <c r="H4432" i="28"/>
  <c r="I4432" i="28"/>
  <c r="H4433" i="28"/>
  <c r="I4433" i="28"/>
  <c r="H4434" i="28"/>
  <c r="I4434" i="28"/>
  <c r="H4435" i="28"/>
  <c r="I4435" i="28"/>
  <c r="H4436" i="28"/>
  <c r="I4436" i="28"/>
  <c r="H4437" i="28"/>
  <c r="I4437" i="28"/>
  <c r="H4438" i="28"/>
  <c r="I4438" i="28"/>
  <c r="H4439" i="28"/>
  <c r="I4439" i="28"/>
  <c r="H4440" i="28"/>
  <c r="I4440" i="28"/>
  <c r="H4441" i="28"/>
  <c r="I4441" i="28"/>
  <c r="H4442" i="28"/>
  <c r="I4442" i="28"/>
  <c r="H4443" i="28"/>
  <c r="I4443" i="28"/>
  <c r="H4444" i="28"/>
  <c r="I4444" i="28"/>
  <c r="H4445" i="28"/>
  <c r="I4445" i="28"/>
  <c r="H4446" i="28"/>
  <c r="I4446" i="28"/>
  <c r="H4447" i="28"/>
  <c r="I4447" i="28"/>
  <c r="H4448" i="28"/>
  <c r="I4448" i="28"/>
  <c r="H4449" i="28"/>
  <c r="I4449" i="28"/>
  <c r="H4450" i="28"/>
  <c r="I4450" i="28"/>
  <c r="H4451" i="28"/>
  <c r="I4451" i="28"/>
  <c r="H4452" i="28"/>
  <c r="I4452" i="28"/>
  <c r="H4453" i="28"/>
  <c r="I4453" i="28"/>
  <c r="H4454" i="28"/>
  <c r="I4454" i="28"/>
  <c r="H4455" i="28"/>
  <c r="I4455" i="28"/>
  <c r="H4456" i="28"/>
  <c r="I4456" i="28"/>
  <c r="H4457" i="28"/>
  <c r="I4457" i="28"/>
  <c r="H4458" i="28"/>
  <c r="I4458" i="28"/>
  <c r="H4459" i="28"/>
  <c r="I4459" i="28"/>
  <c r="H4460" i="28"/>
  <c r="I4460" i="28"/>
  <c r="H4461" i="28"/>
  <c r="I4461" i="28"/>
  <c r="H4462" i="28"/>
  <c r="I4462" i="28"/>
  <c r="H4463" i="28"/>
  <c r="I4463" i="28"/>
  <c r="H4464" i="28"/>
  <c r="I4464" i="28"/>
  <c r="H4465" i="28"/>
  <c r="I4465" i="28"/>
  <c r="H4466" i="28"/>
  <c r="I4466" i="28"/>
  <c r="H4467" i="28"/>
  <c r="I4467" i="28"/>
  <c r="H4468" i="28"/>
  <c r="I4468" i="28"/>
  <c r="H4469" i="28"/>
  <c r="I4469" i="28"/>
  <c r="H4470" i="28"/>
  <c r="I4470" i="28"/>
  <c r="H4471" i="28"/>
  <c r="I4471" i="28"/>
  <c r="H4472" i="28"/>
  <c r="I4472" i="28"/>
  <c r="H4473" i="28"/>
  <c r="I4473" i="28"/>
  <c r="H4474" i="28"/>
  <c r="I4474" i="28"/>
  <c r="H4475" i="28"/>
  <c r="I4475" i="28"/>
  <c r="H4476" i="28"/>
  <c r="I4476" i="28"/>
  <c r="H4477" i="28"/>
  <c r="I4477" i="28"/>
  <c r="H4478" i="28"/>
  <c r="I4478" i="28"/>
  <c r="H4479" i="28"/>
  <c r="I4479" i="28"/>
  <c r="H4480" i="28"/>
  <c r="I4480" i="28"/>
  <c r="H4481" i="28"/>
  <c r="I4481" i="28"/>
  <c r="H4482" i="28"/>
  <c r="I4482" i="28"/>
  <c r="H4483" i="28"/>
  <c r="I4483" i="28"/>
  <c r="H4484" i="28"/>
  <c r="I4484" i="28"/>
  <c r="H4485" i="28"/>
  <c r="I4485" i="28"/>
  <c r="H4486" i="28"/>
  <c r="I4486" i="28"/>
  <c r="H4487" i="28"/>
  <c r="I4487" i="28"/>
  <c r="H4488" i="28"/>
  <c r="I4488" i="28"/>
  <c r="H4489" i="28"/>
  <c r="I4489" i="28"/>
  <c r="H4490" i="28"/>
  <c r="I4490" i="28"/>
  <c r="H4491" i="28"/>
  <c r="I4491" i="28"/>
  <c r="H4492" i="28"/>
  <c r="I4492" i="28"/>
  <c r="H4493" i="28"/>
  <c r="I4493" i="28"/>
  <c r="H4494" i="28"/>
  <c r="I4494" i="28"/>
  <c r="H4495" i="28"/>
  <c r="I4495" i="28"/>
  <c r="H4496" i="28"/>
  <c r="I4496" i="28"/>
  <c r="H4497" i="28"/>
  <c r="I4497" i="28"/>
  <c r="H4498" i="28"/>
  <c r="I4498" i="28"/>
  <c r="H4499" i="28"/>
  <c r="I4499" i="28"/>
  <c r="H4500" i="28"/>
  <c r="I4500" i="28"/>
  <c r="H4501" i="28"/>
  <c r="I4501" i="28"/>
  <c r="H4502" i="28"/>
  <c r="I4502" i="28"/>
  <c r="H4503" i="28"/>
  <c r="I4503" i="28"/>
  <c r="H4504" i="28"/>
  <c r="I4504" i="28"/>
  <c r="H4505" i="28"/>
  <c r="I4505" i="28"/>
  <c r="H4506" i="28"/>
  <c r="I4506" i="28"/>
  <c r="H4507" i="28"/>
  <c r="I4507" i="28"/>
  <c r="H4508" i="28"/>
  <c r="I4508" i="28"/>
  <c r="H4509" i="28"/>
  <c r="I4509" i="28"/>
  <c r="H4510" i="28"/>
  <c r="I4510" i="28"/>
  <c r="H4511" i="28"/>
  <c r="I4511" i="28"/>
  <c r="H4512" i="28"/>
  <c r="I4512" i="28"/>
  <c r="H4513" i="28"/>
  <c r="I4513" i="28"/>
  <c r="H4514" i="28"/>
  <c r="I4514" i="28"/>
  <c r="H4515" i="28"/>
  <c r="I4515" i="28"/>
  <c r="H4516" i="28"/>
  <c r="I4516" i="28"/>
  <c r="H4517" i="28"/>
  <c r="I4517" i="28"/>
  <c r="H4518" i="28"/>
  <c r="I4518" i="28"/>
  <c r="H4519" i="28"/>
  <c r="I4519" i="28"/>
  <c r="H4520" i="28"/>
  <c r="I4520" i="28"/>
  <c r="H4521" i="28"/>
  <c r="I4521" i="28"/>
  <c r="H4522" i="28"/>
  <c r="I4522" i="28"/>
  <c r="H4523" i="28"/>
  <c r="I4523" i="28"/>
  <c r="H4524" i="28"/>
  <c r="I4524" i="28"/>
  <c r="H4525" i="28"/>
  <c r="I4525" i="28"/>
  <c r="H4526" i="28"/>
  <c r="I4526" i="28"/>
  <c r="H4527" i="28"/>
  <c r="I4527" i="28"/>
  <c r="H4528" i="28"/>
  <c r="I4528" i="28"/>
  <c r="H4529" i="28"/>
  <c r="I4529" i="28"/>
  <c r="H4530" i="28"/>
  <c r="I4530" i="28"/>
  <c r="H4531" i="28"/>
  <c r="I4531" i="28"/>
  <c r="H4532" i="28"/>
  <c r="I4532" i="28"/>
  <c r="H4533" i="28"/>
  <c r="I4533" i="28"/>
  <c r="H4534" i="28"/>
  <c r="I4534" i="28"/>
  <c r="H4535" i="28"/>
  <c r="I4535" i="28"/>
  <c r="H4536" i="28"/>
  <c r="I4536" i="28"/>
  <c r="H4537" i="28"/>
  <c r="I4537" i="28"/>
  <c r="H4538" i="28"/>
  <c r="I4538" i="28"/>
  <c r="H4539" i="28"/>
  <c r="I4539" i="28"/>
  <c r="H4540" i="28"/>
  <c r="I4540" i="28"/>
  <c r="H4541" i="28"/>
  <c r="I4541" i="28"/>
  <c r="H4542" i="28"/>
  <c r="I4542" i="28"/>
  <c r="H4543" i="28"/>
  <c r="I4543" i="28"/>
  <c r="H4544" i="28"/>
  <c r="I4544" i="28"/>
  <c r="H4545" i="28"/>
  <c r="I4545" i="28"/>
  <c r="H4546" i="28"/>
  <c r="I4546" i="28"/>
  <c r="H4547" i="28"/>
  <c r="I4547" i="28"/>
  <c r="H4548" i="28"/>
  <c r="I4548" i="28"/>
  <c r="H4549" i="28"/>
  <c r="I4549" i="28"/>
  <c r="H4550" i="28"/>
  <c r="I4550" i="28"/>
  <c r="H4551" i="28"/>
  <c r="I4551" i="28"/>
  <c r="H4552" i="28"/>
  <c r="I4552" i="28"/>
  <c r="H4553" i="28"/>
  <c r="I4553" i="28"/>
  <c r="H4554" i="28"/>
  <c r="I4554" i="28"/>
  <c r="H4555" i="28"/>
  <c r="I4555" i="28"/>
  <c r="H4556" i="28"/>
  <c r="I4556" i="28"/>
  <c r="H4557" i="28"/>
  <c r="I4557" i="28"/>
  <c r="H4558" i="28"/>
  <c r="I4558" i="28"/>
  <c r="H4559" i="28"/>
  <c r="I4559" i="28"/>
  <c r="H4560" i="28"/>
  <c r="I4560" i="28"/>
  <c r="H4561" i="28"/>
  <c r="I4561" i="28"/>
  <c r="H4562" i="28"/>
  <c r="I4562" i="28"/>
  <c r="H4563" i="28"/>
  <c r="I4563" i="28"/>
  <c r="H4564" i="28"/>
  <c r="I4564" i="28"/>
  <c r="H4565" i="28"/>
  <c r="I4565" i="28"/>
  <c r="H4566" i="28"/>
  <c r="I4566" i="28"/>
  <c r="H4567" i="28"/>
  <c r="I4567" i="28"/>
  <c r="H4568" i="28"/>
  <c r="I4568" i="28"/>
  <c r="H4569" i="28"/>
  <c r="I4569" i="28"/>
  <c r="H4570" i="28"/>
  <c r="I4570" i="28"/>
  <c r="H4571" i="28"/>
  <c r="I4571" i="28"/>
  <c r="H4572" i="28"/>
  <c r="I4572" i="28"/>
  <c r="H4573" i="28"/>
  <c r="I4573" i="28"/>
  <c r="H4574" i="28"/>
  <c r="I4574" i="28"/>
  <c r="H4575" i="28"/>
  <c r="I4575" i="28"/>
  <c r="H4576" i="28"/>
  <c r="I4576" i="28"/>
  <c r="H4577" i="28"/>
  <c r="I4577" i="28"/>
  <c r="H4578" i="28"/>
  <c r="I4578" i="28"/>
  <c r="H4579" i="28"/>
  <c r="I4579" i="28"/>
  <c r="H4580" i="28"/>
  <c r="I4580" i="28"/>
  <c r="H4581" i="28"/>
  <c r="I4581" i="28"/>
  <c r="H4582" i="28"/>
  <c r="I4582" i="28"/>
  <c r="H4583" i="28"/>
  <c r="I4583" i="28"/>
  <c r="H4584" i="28"/>
  <c r="I4584" i="28"/>
  <c r="H4585" i="28"/>
  <c r="I4585" i="28"/>
  <c r="H4586" i="28"/>
  <c r="I4586" i="28"/>
  <c r="H4587" i="28"/>
  <c r="I4587" i="28"/>
  <c r="H4588" i="28"/>
  <c r="I4588" i="28"/>
  <c r="H4589" i="28"/>
  <c r="I4589" i="28"/>
  <c r="H4590" i="28"/>
  <c r="I4590" i="28"/>
  <c r="H4591" i="28"/>
  <c r="I4591" i="28"/>
  <c r="H4592" i="28"/>
  <c r="I4592" i="28"/>
  <c r="H4593" i="28"/>
  <c r="I4593" i="28"/>
  <c r="H4594" i="28"/>
  <c r="I4594" i="28"/>
  <c r="H4595" i="28"/>
  <c r="I4595" i="28"/>
  <c r="H4596" i="28"/>
  <c r="I4596" i="28"/>
  <c r="H4597" i="28"/>
  <c r="I4597" i="28"/>
  <c r="H4598" i="28"/>
  <c r="I4598" i="28"/>
  <c r="H4599" i="28"/>
  <c r="I4599" i="28"/>
  <c r="H4600" i="28"/>
  <c r="I4600" i="28"/>
  <c r="H4601" i="28"/>
  <c r="I4601" i="28"/>
  <c r="H4602" i="28"/>
  <c r="I4602" i="28"/>
  <c r="H4603" i="28"/>
  <c r="I4603" i="28"/>
  <c r="H4604" i="28"/>
  <c r="I4604" i="28"/>
  <c r="H4605" i="28"/>
  <c r="I4605" i="28"/>
  <c r="H4606" i="28"/>
  <c r="I4606" i="28"/>
  <c r="H4607" i="28"/>
  <c r="I4607" i="28"/>
  <c r="H4608" i="28"/>
  <c r="I4608" i="28"/>
  <c r="H4609" i="28"/>
  <c r="I4609" i="28"/>
  <c r="H4610" i="28"/>
  <c r="I4610" i="28"/>
  <c r="H4611" i="28"/>
  <c r="I4611" i="28"/>
  <c r="H4612" i="28"/>
  <c r="I4612" i="28"/>
  <c r="H4613" i="28"/>
  <c r="I4613" i="28"/>
  <c r="H4614" i="28"/>
  <c r="I4614" i="28"/>
  <c r="H4615" i="28"/>
  <c r="I4615" i="28"/>
  <c r="H4616" i="28"/>
  <c r="I4616" i="28"/>
  <c r="H4617" i="28"/>
  <c r="I4617" i="28"/>
  <c r="H4618" i="28"/>
  <c r="I4618" i="28"/>
  <c r="H4619" i="28"/>
  <c r="I4619" i="28"/>
  <c r="H4620" i="28"/>
  <c r="I4620" i="28"/>
  <c r="H4621" i="28"/>
  <c r="I4621" i="28"/>
  <c r="H4622" i="28"/>
  <c r="I4622" i="28"/>
  <c r="H4623" i="28"/>
  <c r="I4623" i="28"/>
  <c r="H4624" i="28"/>
  <c r="I4624" i="28"/>
  <c r="H4625" i="28"/>
  <c r="I4625" i="28"/>
  <c r="H4626" i="28"/>
  <c r="I4626" i="28"/>
  <c r="H4627" i="28"/>
  <c r="I4627" i="28"/>
  <c r="H4628" i="28"/>
  <c r="I4628" i="28"/>
  <c r="H4629" i="28"/>
  <c r="I4629" i="28"/>
  <c r="H4630" i="28"/>
  <c r="I4630" i="28"/>
  <c r="H4631" i="28"/>
  <c r="I4631" i="28"/>
  <c r="H4632" i="28"/>
  <c r="I4632" i="28"/>
  <c r="H4633" i="28"/>
  <c r="I4633" i="28"/>
  <c r="H4634" i="28"/>
  <c r="I4634" i="28"/>
  <c r="H4635" i="28"/>
  <c r="I4635" i="28"/>
  <c r="H4636" i="28"/>
  <c r="I4636" i="28"/>
  <c r="H4637" i="28"/>
  <c r="I4637" i="28"/>
  <c r="H4638" i="28"/>
  <c r="I4638" i="28"/>
  <c r="H4639" i="28"/>
  <c r="I4639" i="28"/>
  <c r="H4640" i="28"/>
  <c r="I4640" i="28"/>
  <c r="H4641" i="28"/>
  <c r="I4641" i="28"/>
  <c r="H4642" i="28"/>
  <c r="I4642" i="28"/>
  <c r="H4643" i="28"/>
  <c r="I4643" i="28"/>
  <c r="H4644" i="28"/>
  <c r="I4644" i="28"/>
  <c r="H4645" i="28"/>
  <c r="I4645" i="28"/>
  <c r="H4646" i="28"/>
  <c r="I4646" i="28"/>
  <c r="H4647" i="28"/>
  <c r="I4647" i="28"/>
  <c r="H4648" i="28"/>
  <c r="I4648" i="28"/>
  <c r="H4649" i="28"/>
  <c r="I4649" i="28"/>
  <c r="H4650" i="28"/>
  <c r="I4650" i="28"/>
  <c r="H4651" i="28"/>
  <c r="I4651" i="28"/>
  <c r="H4652" i="28"/>
  <c r="I4652" i="28"/>
  <c r="H4653" i="28"/>
  <c r="I4653" i="28"/>
  <c r="H4654" i="28"/>
  <c r="I4654" i="28"/>
  <c r="H4655" i="28"/>
  <c r="I4655" i="28"/>
  <c r="H4656" i="28"/>
  <c r="I4656" i="28"/>
  <c r="H4657" i="28"/>
  <c r="I4657" i="28"/>
  <c r="H4658" i="28"/>
  <c r="I4658" i="28"/>
  <c r="H4659" i="28"/>
  <c r="I4659" i="28"/>
  <c r="H4660" i="28"/>
  <c r="I4660" i="28"/>
  <c r="H4661" i="28"/>
  <c r="I4661" i="28"/>
  <c r="H4662" i="28"/>
  <c r="I4662" i="28"/>
  <c r="H4663" i="28"/>
  <c r="I4663" i="28"/>
  <c r="H4664" i="28"/>
  <c r="I4664" i="28"/>
  <c r="H4665" i="28"/>
  <c r="I4665" i="28"/>
  <c r="H4666" i="28"/>
  <c r="I4666" i="28"/>
  <c r="H4667" i="28"/>
  <c r="I4667" i="28"/>
  <c r="H4668" i="28"/>
  <c r="I4668" i="28"/>
  <c r="H4669" i="28"/>
  <c r="I4669" i="28"/>
  <c r="H4670" i="28"/>
  <c r="I4670" i="28"/>
  <c r="H4671" i="28"/>
  <c r="I4671" i="28"/>
  <c r="H4672" i="28"/>
  <c r="I4672" i="28"/>
  <c r="H4673" i="28"/>
  <c r="I4673" i="28"/>
  <c r="H4674" i="28"/>
  <c r="I4674" i="28"/>
  <c r="H4675" i="28"/>
  <c r="I4675" i="28"/>
  <c r="H4676" i="28"/>
  <c r="I4676" i="28"/>
  <c r="H4677" i="28"/>
  <c r="I4677" i="28"/>
  <c r="H4678" i="28"/>
  <c r="I4678" i="28"/>
  <c r="H4679" i="28"/>
  <c r="I4679" i="28"/>
  <c r="H4680" i="28"/>
  <c r="I4680" i="28"/>
  <c r="H4681" i="28"/>
  <c r="I4681" i="28"/>
  <c r="H4682" i="28"/>
  <c r="I4682" i="28"/>
  <c r="H4683" i="28"/>
  <c r="I4683" i="28"/>
  <c r="H4684" i="28"/>
  <c r="I4684" i="28"/>
  <c r="H4685" i="28"/>
  <c r="I4685" i="28"/>
  <c r="H4686" i="28"/>
  <c r="I4686" i="28"/>
  <c r="H4687" i="28"/>
  <c r="I4687" i="28"/>
  <c r="H4688" i="28"/>
  <c r="I4688" i="28"/>
  <c r="H4689" i="28"/>
  <c r="I4689" i="28"/>
  <c r="H4690" i="28"/>
  <c r="I4690" i="28"/>
  <c r="H4691" i="28"/>
  <c r="I4691" i="28"/>
  <c r="H4692" i="28"/>
  <c r="I4692" i="28"/>
  <c r="H4693" i="28"/>
  <c r="I4693" i="28"/>
  <c r="H4694" i="28"/>
  <c r="I4694" i="28"/>
  <c r="H4695" i="28"/>
  <c r="I4695" i="28"/>
  <c r="H4696" i="28"/>
  <c r="I4696" i="28"/>
  <c r="H4697" i="28"/>
  <c r="I4697" i="28"/>
  <c r="H4698" i="28"/>
  <c r="I4698" i="28"/>
  <c r="H4699" i="28"/>
  <c r="I4699" i="28"/>
  <c r="H4700" i="28"/>
  <c r="I4700" i="28"/>
  <c r="H4701" i="28"/>
  <c r="I4701" i="28"/>
  <c r="H4702" i="28"/>
  <c r="I4702" i="28"/>
  <c r="H4703" i="28"/>
  <c r="I4703" i="28"/>
  <c r="H4704" i="28"/>
  <c r="I4704" i="28"/>
  <c r="H4705" i="28"/>
  <c r="I4705" i="28"/>
  <c r="H4706" i="28"/>
  <c r="I4706" i="28"/>
  <c r="H4707" i="28"/>
  <c r="I4707" i="28"/>
  <c r="H4708" i="28"/>
  <c r="I4708" i="28"/>
  <c r="H4709" i="28"/>
  <c r="I4709" i="28"/>
  <c r="H4710" i="28"/>
  <c r="I4710" i="28"/>
  <c r="H4711" i="28"/>
  <c r="I4711" i="28"/>
  <c r="H4712" i="28"/>
  <c r="I4712" i="28"/>
  <c r="H4713" i="28"/>
  <c r="I4713" i="28"/>
  <c r="H4714" i="28"/>
  <c r="I4714" i="28"/>
  <c r="H4715" i="28"/>
  <c r="I4715" i="28"/>
  <c r="H4716" i="28"/>
  <c r="I4716" i="28"/>
  <c r="H4717" i="28"/>
  <c r="I4717" i="28"/>
  <c r="H4718" i="28"/>
  <c r="I4718" i="28"/>
  <c r="H4719" i="28"/>
  <c r="I4719" i="28"/>
  <c r="H4720" i="28"/>
  <c r="I4720" i="28"/>
  <c r="H4721" i="28"/>
  <c r="I4721" i="28"/>
  <c r="H4722" i="28"/>
  <c r="I4722" i="28"/>
  <c r="H4723" i="28"/>
  <c r="I4723" i="28"/>
  <c r="H4724" i="28"/>
  <c r="I4724" i="28"/>
  <c r="H4725" i="28"/>
  <c r="I4725" i="28"/>
  <c r="H4726" i="28"/>
  <c r="I4726" i="28"/>
  <c r="H4727" i="28"/>
  <c r="I4727" i="28"/>
  <c r="H4728" i="28"/>
  <c r="I4728" i="28"/>
  <c r="H4729" i="28"/>
  <c r="I4729" i="28"/>
  <c r="H4730" i="28"/>
  <c r="I4730" i="28"/>
  <c r="H4731" i="28"/>
  <c r="I4731" i="28"/>
  <c r="H4732" i="28"/>
  <c r="I4732" i="28"/>
  <c r="H4733" i="28"/>
  <c r="I4733" i="28"/>
  <c r="H4734" i="28"/>
  <c r="I4734" i="28"/>
  <c r="H4735" i="28"/>
  <c r="I4735" i="28"/>
  <c r="H4736" i="28"/>
  <c r="I4736" i="28"/>
  <c r="H4737" i="28"/>
  <c r="I4737" i="28"/>
  <c r="H4738" i="28"/>
  <c r="I4738" i="28"/>
  <c r="H4739" i="28"/>
  <c r="I4739" i="28"/>
  <c r="H4740" i="28"/>
  <c r="I4740" i="28"/>
  <c r="H4741" i="28"/>
  <c r="I4741" i="28"/>
  <c r="H4742" i="28"/>
  <c r="I4742" i="28"/>
  <c r="H4743" i="28"/>
  <c r="I4743" i="28"/>
  <c r="H4744" i="28"/>
  <c r="I4744" i="28"/>
  <c r="H4745" i="28"/>
  <c r="I4745" i="28"/>
  <c r="H4746" i="28"/>
  <c r="I4746" i="28"/>
  <c r="H4747" i="28"/>
  <c r="I4747" i="28"/>
  <c r="H4748" i="28"/>
  <c r="I4748" i="28"/>
  <c r="H4749" i="28"/>
  <c r="I4749" i="28"/>
  <c r="H4750" i="28"/>
  <c r="I4750" i="28"/>
  <c r="H4751" i="28"/>
  <c r="I4751" i="28"/>
  <c r="H4752" i="28"/>
  <c r="I4752" i="28"/>
  <c r="H4753" i="28"/>
  <c r="I4753" i="28"/>
  <c r="H4754" i="28"/>
  <c r="I4754" i="28"/>
  <c r="H4755" i="28"/>
  <c r="I4755" i="28"/>
  <c r="H4756" i="28"/>
  <c r="I4756" i="28"/>
  <c r="H4757" i="28"/>
  <c r="I4757" i="28"/>
  <c r="H4758" i="28"/>
  <c r="I4758" i="28"/>
  <c r="H4759" i="28"/>
  <c r="I4759" i="28"/>
  <c r="H4760" i="28"/>
  <c r="I4760" i="28"/>
  <c r="H4761" i="28"/>
  <c r="I4761" i="28"/>
  <c r="H4762" i="28"/>
  <c r="I4762" i="28"/>
  <c r="H4763" i="28"/>
  <c r="I4763" i="28"/>
  <c r="H4764" i="28"/>
  <c r="I4764" i="28"/>
  <c r="H4765" i="28"/>
  <c r="I4765" i="28"/>
  <c r="H4766" i="28"/>
  <c r="I4766" i="28"/>
  <c r="H4767" i="28"/>
  <c r="I4767" i="28"/>
  <c r="H4768" i="28"/>
  <c r="I4768" i="28"/>
  <c r="H4769" i="28"/>
  <c r="I4769" i="28"/>
  <c r="H4770" i="28"/>
  <c r="I4770" i="28"/>
  <c r="H4771" i="28"/>
  <c r="I4771" i="28"/>
  <c r="H4772" i="28"/>
  <c r="I4772" i="28"/>
  <c r="H4773" i="28"/>
  <c r="I4773" i="28"/>
  <c r="H4774" i="28"/>
  <c r="I4774" i="28"/>
  <c r="H4775" i="28"/>
  <c r="I4775" i="28"/>
  <c r="H4776" i="28"/>
  <c r="I4776" i="28"/>
  <c r="H4777" i="28"/>
  <c r="I4777" i="28"/>
  <c r="H4778" i="28"/>
  <c r="I4778" i="28"/>
  <c r="H4779" i="28"/>
  <c r="I4779" i="28"/>
  <c r="H4780" i="28"/>
  <c r="I4780" i="28"/>
  <c r="H4781" i="28"/>
  <c r="I4781" i="28"/>
  <c r="H4782" i="28"/>
  <c r="I4782" i="28"/>
  <c r="H4783" i="28"/>
  <c r="I4783" i="28"/>
  <c r="H4784" i="28"/>
  <c r="I4784" i="28"/>
  <c r="H4785" i="28"/>
  <c r="I4785" i="28"/>
  <c r="H4786" i="28"/>
  <c r="I4786" i="28"/>
  <c r="H4787" i="28"/>
  <c r="I4787" i="28"/>
  <c r="H4788" i="28"/>
  <c r="I4788" i="28"/>
  <c r="H4789" i="28"/>
  <c r="I4789" i="28"/>
  <c r="H4790" i="28"/>
  <c r="I4790" i="28"/>
  <c r="H4791" i="28"/>
  <c r="I4791" i="28"/>
  <c r="H4792" i="28"/>
  <c r="I4792" i="28"/>
  <c r="H4793" i="28"/>
  <c r="I4793" i="28"/>
  <c r="H4794" i="28"/>
  <c r="I4794" i="28"/>
  <c r="H4795" i="28"/>
  <c r="I4795" i="28"/>
  <c r="H4796" i="28"/>
  <c r="I4796" i="28"/>
  <c r="H4797" i="28"/>
  <c r="I4797" i="28"/>
  <c r="H4798" i="28"/>
  <c r="I4798" i="28"/>
  <c r="H4799" i="28"/>
  <c r="I4799" i="28"/>
  <c r="H4800" i="28"/>
  <c r="I4800" i="28"/>
  <c r="H4801" i="28"/>
  <c r="I4801" i="28"/>
  <c r="H4802" i="28"/>
  <c r="I4802" i="28"/>
  <c r="H4803" i="28"/>
  <c r="I4803" i="28"/>
  <c r="H4804" i="28"/>
  <c r="I4804" i="28"/>
  <c r="H4805" i="28"/>
  <c r="I4805" i="28"/>
  <c r="H4806" i="28"/>
  <c r="I4806" i="28"/>
  <c r="H4807" i="28"/>
  <c r="I4807" i="28"/>
  <c r="H4808" i="28"/>
  <c r="I4808" i="28"/>
  <c r="H4809" i="28"/>
  <c r="I4809" i="28"/>
  <c r="H4810" i="28"/>
  <c r="I4810" i="28"/>
  <c r="H4811" i="28"/>
  <c r="I4811" i="28"/>
  <c r="H4812" i="28"/>
  <c r="I4812" i="28"/>
  <c r="H4813" i="28"/>
  <c r="I4813" i="28"/>
  <c r="H4814" i="28"/>
  <c r="I4814" i="28"/>
  <c r="H4815" i="28"/>
  <c r="I4815" i="28"/>
  <c r="H4816" i="28"/>
  <c r="I4816" i="28"/>
  <c r="H4817" i="28"/>
  <c r="I4817" i="28"/>
  <c r="H4818" i="28"/>
  <c r="I4818" i="28"/>
  <c r="H4819" i="28"/>
  <c r="I4819" i="28"/>
  <c r="H4820" i="28"/>
  <c r="I4820" i="28"/>
  <c r="H4821" i="28"/>
  <c r="I4821" i="28"/>
  <c r="H4822" i="28"/>
  <c r="I4822" i="28"/>
  <c r="H4823" i="28"/>
  <c r="I4823" i="28"/>
  <c r="H4824" i="28"/>
  <c r="I4824" i="28"/>
  <c r="H4825" i="28"/>
  <c r="I4825" i="28"/>
  <c r="H4826" i="28"/>
  <c r="I4826" i="28"/>
  <c r="H4827" i="28"/>
  <c r="I4827" i="28"/>
  <c r="H4828" i="28"/>
  <c r="I4828" i="28"/>
  <c r="H4829" i="28"/>
  <c r="I4829" i="28"/>
  <c r="H4830" i="28"/>
  <c r="I4830" i="28"/>
  <c r="H4831" i="28"/>
  <c r="I4831" i="28"/>
  <c r="H4832" i="28"/>
  <c r="I4832" i="28"/>
  <c r="H4833" i="28"/>
  <c r="I4833" i="28"/>
  <c r="H4834" i="28"/>
  <c r="I4834" i="28"/>
  <c r="H4835" i="28"/>
  <c r="I4835" i="28"/>
  <c r="H4836" i="28"/>
  <c r="I4836" i="28"/>
  <c r="H4837" i="28"/>
  <c r="I4837" i="28"/>
  <c r="H4838" i="28"/>
  <c r="I4838" i="28"/>
  <c r="H4839" i="28"/>
  <c r="I4839" i="28"/>
  <c r="H4840" i="28"/>
  <c r="I4840" i="28"/>
  <c r="H4841" i="28"/>
  <c r="I4841" i="28"/>
  <c r="H4842" i="28"/>
  <c r="I4842" i="28"/>
  <c r="H4843" i="28"/>
  <c r="I4843" i="28"/>
  <c r="H4844" i="28"/>
  <c r="I4844" i="28"/>
  <c r="H4845" i="28"/>
  <c r="I4845" i="28"/>
  <c r="H4846" i="28"/>
  <c r="I4846" i="28"/>
  <c r="H4847" i="28"/>
  <c r="I4847" i="28"/>
  <c r="H4848" i="28"/>
  <c r="I4848" i="28"/>
  <c r="H4849" i="28"/>
  <c r="I4849" i="28"/>
  <c r="H4850" i="28"/>
  <c r="I4850" i="28"/>
  <c r="H4851" i="28"/>
  <c r="I4851" i="28"/>
  <c r="H4852" i="28"/>
  <c r="I4852" i="28"/>
  <c r="H4853" i="28"/>
  <c r="I4853" i="28"/>
  <c r="H4854" i="28"/>
  <c r="I4854" i="28"/>
  <c r="H4855" i="28"/>
  <c r="I4855" i="28"/>
  <c r="H4856" i="28"/>
  <c r="I4856" i="28"/>
  <c r="H4857" i="28"/>
  <c r="I4857" i="28"/>
  <c r="H4858" i="28"/>
  <c r="I4858" i="28"/>
  <c r="H4859" i="28"/>
  <c r="I4859" i="28"/>
  <c r="H4860" i="28"/>
  <c r="I4860" i="28"/>
  <c r="H4861" i="28"/>
  <c r="I4861" i="28"/>
  <c r="H4862" i="28"/>
  <c r="I4862" i="28"/>
  <c r="H4863" i="28"/>
  <c r="I4863" i="28"/>
  <c r="H4864" i="28"/>
  <c r="I4864" i="28"/>
  <c r="H4865" i="28"/>
  <c r="I4865" i="28"/>
  <c r="H4866" i="28"/>
  <c r="I4866" i="28"/>
  <c r="H4867" i="28"/>
  <c r="I4867" i="28"/>
  <c r="H4868" i="28"/>
  <c r="I4868" i="28"/>
  <c r="H4869" i="28"/>
  <c r="I4869" i="28"/>
  <c r="H4870" i="28"/>
  <c r="I4870" i="28"/>
  <c r="H4871" i="28"/>
  <c r="I4871" i="28"/>
  <c r="H4872" i="28"/>
  <c r="I4872" i="28"/>
  <c r="H4873" i="28"/>
  <c r="I4873" i="28"/>
  <c r="H4874" i="28"/>
  <c r="I4874" i="28"/>
  <c r="H4875" i="28"/>
  <c r="I4875" i="28"/>
  <c r="H4876" i="28"/>
  <c r="I4876" i="28"/>
  <c r="H4877" i="28"/>
  <c r="I4877" i="28"/>
  <c r="H4878" i="28"/>
  <c r="I4878" i="28"/>
  <c r="H4879" i="28"/>
  <c r="I4879" i="28"/>
  <c r="H4880" i="28"/>
  <c r="I4880" i="28"/>
  <c r="H4881" i="28"/>
  <c r="I4881" i="28"/>
  <c r="H4882" i="28"/>
  <c r="I4882" i="28"/>
  <c r="H4883" i="28"/>
  <c r="I4883" i="28"/>
  <c r="H4884" i="28"/>
  <c r="I4884" i="28"/>
  <c r="H4885" i="28"/>
  <c r="I4885" i="28"/>
  <c r="H4886" i="28"/>
  <c r="I4886" i="28"/>
  <c r="H4887" i="28"/>
  <c r="I4887" i="28"/>
  <c r="H4888" i="28"/>
  <c r="I4888" i="28"/>
  <c r="H4889" i="28"/>
  <c r="I4889" i="28"/>
  <c r="H4890" i="28"/>
  <c r="I4890" i="28"/>
  <c r="H4891" i="28"/>
  <c r="I4891" i="28"/>
  <c r="H4892" i="28"/>
  <c r="I4892" i="28"/>
  <c r="H4893" i="28"/>
  <c r="I4893" i="28"/>
  <c r="H4894" i="28"/>
  <c r="I4894" i="28"/>
  <c r="H4895" i="28"/>
  <c r="I4895" i="28"/>
  <c r="H4896" i="28"/>
  <c r="I4896" i="28"/>
  <c r="H4897" i="28"/>
  <c r="I4897" i="28"/>
  <c r="H4898" i="28"/>
  <c r="I4898" i="28"/>
  <c r="H4899" i="28"/>
  <c r="I4899" i="28"/>
  <c r="H4900" i="28"/>
  <c r="I4900" i="28"/>
  <c r="H4901" i="28"/>
  <c r="I4901" i="28"/>
  <c r="H4902" i="28"/>
  <c r="I4902" i="28"/>
  <c r="H4903" i="28"/>
  <c r="I4903" i="28"/>
  <c r="H4904" i="28"/>
  <c r="I4904" i="28"/>
  <c r="H4905" i="28"/>
  <c r="I4905" i="28"/>
  <c r="H4906" i="28"/>
  <c r="I4906" i="28"/>
  <c r="H4907" i="28"/>
  <c r="I4907" i="28"/>
  <c r="H4908" i="28"/>
  <c r="I4908" i="28"/>
  <c r="H4909" i="28"/>
  <c r="I4909" i="28"/>
  <c r="H4910" i="28"/>
  <c r="I4910" i="28"/>
  <c r="H4911" i="28"/>
  <c r="I4911" i="28"/>
  <c r="H4912" i="28"/>
  <c r="I4912" i="28"/>
  <c r="H4913" i="28"/>
  <c r="I4913" i="28"/>
  <c r="H4914" i="28"/>
  <c r="I4914" i="28"/>
  <c r="H4915" i="28"/>
  <c r="I4915" i="28"/>
  <c r="H4916" i="28"/>
  <c r="I4916" i="28"/>
  <c r="H4917" i="28"/>
  <c r="I4917" i="28"/>
  <c r="H4918" i="28"/>
  <c r="I4918" i="28"/>
  <c r="H4919" i="28"/>
  <c r="I4919" i="28"/>
  <c r="H4920" i="28"/>
  <c r="I4920" i="28"/>
  <c r="H4921" i="28"/>
  <c r="I4921" i="28"/>
  <c r="H4922" i="28"/>
  <c r="I4922" i="28"/>
  <c r="H4923" i="28"/>
  <c r="I4923" i="28"/>
  <c r="H4924" i="28"/>
  <c r="I4924" i="28"/>
  <c r="H4925" i="28"/>
  <c r="I4925" i="28"/>
  <c r="H4926" i="28"/>
  <c r="I4926" i="28"/>
  <c r="H4927" i="28"/>
  <c r="I4927" i="28"/>
  <c r="H4928" i="28"/>
  <c r="I4928" i="28"/>
  <c r="H4929" i="28"/>
  <c r="I4929" i="28"/>
  <c r="H4930" i="28"/>
  <c r="I4930" i="28"/>
  <c r="H4931" i="28"/>
  <c r="I4931" i="28"/>
  <c r="H4932" i="28"/>
  <c r="I4932" i="28"/>
  <c r="H4933" i="28"/>
  <c r="I4933" i="28"/>
  <c r="H4934" i="28"/>
  <c r="I4934" i="28"/>
  <c r="H4935" i="28"/>
  <c r="I4935" i="28"/>
  <c r="H4936" i="28"/>
  <c r="I4936" i="28"/>
  <c r="H4937" i="28"/>
  <c r="I4937" i="28"/>
  <c r="H4938" i="28"/>
  <c r="I4938" i="28"/>
  <c r="H4939" i="28"/>
  <c r="I4939" i="28"/>
  <c r="H4940" i="28"/>
  <c r="I4940" i="28"/>
  <c r="H4941" i="28"/>
  <c r="I4941" i="28"/>
  <c r="H4942" i="28"/>
  <c r="I4942" i="28"/>
  <c r="H4943" i="28"/>
  <c r="I4943" i="28"/>
  <c r="H4944" i="28"/>
  <c r="I4944" i="28"/>
  <c r="H4945" i="28"/>
  <c r="I4945" i="28"/>
  <c r="H4946" i="28"/>
  <c r="I4946" i="28"/>
  <c r="H4947" i="28"/>
  <c r="I4947" i="28"/>
  <c r="H4948" i="28"/>
  <c r="I4948" i="28"/>
  <c r="H4949" i="28"/>
  <c r="I4949" i="28"/>
  <c r="H4950" i="28"/>
  <c r="I4950" i="28"/>
  <c r="H4951" i="28"/>
  <c r="I4951" i="28"/>
  <c r="H4952" i="28"/>
  <c r="I4952" i="28"/>
  <c r="H4953" i="28"/>
  <c r="I4953" i="28"/>
  <c r="H4954" i="28"/>
  <c r="I4954" i="28"/>
  <c r="H4955" i="28"/>
  <c r="I4955" i="28"/>
  <c r="H4956" i="28"/>
  <c r="I4956" i="28"/>
  <c r="H4957" i="28"/>
  <c r="I4957" i="28"/>
  <c r="H4958" i="28"/>
  <c r="I4958" i="28"/>
  <c r="H4959" i="28"/>
  <c r="I4959" i="28"/>
  <c r="H4960" i="28"/>
  <c r="I4960" i="28"/>
  <c r="H4961" i="28"/>
  <c r="I4961" i="28"/>
  <c r="H4962" i="28"/>
  <c r="I4962" i="28"/>
  <c r="H4963" i="28"/>
  <c r="I4963" i="28"/>
  <c r="H4964" i="28"/>
  <c r="I4964" i="28"/>
  <c r="H4965" i="28"/>
  <c r="I4965" i="28"/>
  <c r="H4966" i="28"/>
  <c r="I4966" i="28"/>
  <c r="H4967" i="28"/>
  <c r="I4967" i="28"/>
  <c r="H4968" i="28"/>
  <c r="I4968" i="28"/>
  <c r="H4969" i="28"/>
  <c r="I4969" i="28"/>
  <c r="H4970" i="28"/>
  <c r="I4970" i="28"/>
  <c r="H4971" i="28"/>
  <c r="I4971" i="28"/>
  <c r="H4972" i="28"/>
  <c r="I4972" i="28"/>
  <c r="H4973" i="28"/>
  <c r="I4973" i="28"/>
  <c r="H4974" i="28"/>
  <c r="I4974" i="28"/>
  <c r="H4975" i="28"/>
  <c r="I4975" i="28"/>
  <c r="H4976" i="28"/>
  <c r="I4976" i="28"/>
  <c r="H4977" i="28"/>
  <c r="I4977" i="28"/>
  <c r="H4978" i="28"/>
  <c r="I4978" i="28"/>
  <c r="H4979" i="28"/>
  <c r="I4979" i="28"/>
  <c r="H4980" i="28"/>
  <c r="I4980" i="28"/>
  <c r="H4981" i="28"/>
  <c r="I4981" i="28"/>
  <c r="H4982" i="28"/>
  <c r="I4982" i="28"/>
  <c r="H4983" i="28"/>
  <c r="I4983" i="28"/>
  <c r="H4984" i="28"/>
  <c r="I4984" i="28"/>
  <c r="H4985" i="28"/>
  <c r="I4985" i="28"/>
  <c r="H4986" i="28"/>
  <c r="I4986" i="28"/>
  <c r="H4987" i="28"/>
  <c r="I4987" i="28"/>
  <c r="H4988" i="28"/>
  <c r="I4988" i="28"/>
  <c r="H4989" i="28"/>
  <c r="I4989" i="28"/>
  <c r="H4990" i="28"/>
  <c r="I4990" i="28"/>
  <c r="H4991" i="28"/>
  <c r="I4991" i="28"/>
  <c r="H4992" i="28"/>
  <c r="I4992" i="28"/>
  <c r="H4993" i="28"/>
  <c r="I4993" i="28"/>
  <c r="H4994" i="28"/>
  <c r="I4994" i="28"/>
  <c r="H4995" i="28"/>
  <c r="I4995" i="28"/>
  <c r="H4996" i="28"/>
  <c r="I4996" i="28"/>
  <c r="H4997" i="28"/>
  <c r="I4997" i="28"/>
  <c r="H4998" i="28"/>
  <c r="I4998" i="28"/>
  <c r="H4999" i="28"/>
  <c r="I4999" i="28"/>
  <c r="H5000" i="28"/>
  <c r="I5000" i="28"/>
  <c r="H5001" i="28"/>
  <c r="I5001" i="28"/>
  <c r="H5002" i="28"/>
  <c r="I5002" i="28"/>
  <c r="H5003" i="28"/>
  <c r="I5003" i="28"/>
  <c r="H5004" i="28"/>
  <c r="I5004" i="28"/>
  <c r="H5005" i="28"/>
  <c r="I5005" i="28"/>
  <c r="H5006" i="28"/>
  <c r="I5006" i="28"/>
  <c r="H5007" i="28"/>
  <c r="I5007" i="28"/>
  <c r="H5008" i="28"/>
  <c r="I5008" i="28"/>
  <c r="H5009" i="28"/>
  <c r="I5009" i="28"/>
  <c r="H5010" i="28"/>
  <c r="I5010" i="28"/>
  <c r="H5011" i="28"/>
  <c r="I5011" i="28"/>
  <c r="H5012" i="28"/>
  <c r="I5012" i="28"/>
  <c r="H5013" i="28"/>
  <c r="I5013" i="28"/>
  <c r="H5014" i="28"/>
  <c r="I5014" i="28"/>
  <c r="H5015" i="28"/>
  <c r="I5015" i="28"/>
  <c r="H5016" i="28"/>
  <c r="I5016" i="28"/>
  <c r="H5017" i="28"/>
  <c r="I5017" i="28"/>
  <c r="H5018" i="28"/>
  <c r="I5018" i="28"/>
  <c r="H5019" i="28"/>
  <c r="I5019" i="28"/>
  <c r="H5020" i="28"/>
  <c r="I5020" i="28"/>
  <c r="H5021" i="28"/>
  <c r="I5021" i="28"/>
  <c r="H5022" i="28"/>
  <c r="I5022" i="28"/>
  <c r="H5023" i="28"/>
  <c r="I5023" i="28"/>
  <c r="H5024" i="28"/>
  <c r="I5024" i="28"/>
  <c r="H5025" i="28"/>
  <c r="I5025" i="28"/>
  <c r="H5026" i="28"/>
  <c r="I5026" i="28"/>
  <c r="H5027" i="28"/>
  <c r="I5027" i="28"/>
  <c r="H5028" i="28"/>
  <c r="I5028" i="28"/>
  <c r="H5029" i="28"/>
  <c r="I5029" i="28"/>
  <c r="H5030" i="28"/>
  <c r="I5030" i="28"/>
  <c r="H5031" i="28"/>
  <c r="I5031" i="28"/>
  <c r="H5032" i="28"/>
  <c r="I5032" i="28"/>
  <c r="H5033" i="28"/>
  <c r="I5033" i="28"/>
  <c r="H5034" i="28"/>
  <c r="I5034" i="28"/>
  <c r="H5035" i="28"/>
  <c r="I5035" i="28"/>
  <c r="H5036" i="28"/>
  <c r="I5036" i="28"/>
  <c r="H5037" i="28"/>
  <c r="I5037" i="28"/>
  <c r="H5038" i="28"/>
  <c r="I5038" i="28"/>
  <c r="H5039" i="28"/>
  <c r="I5039" i="28"/>
  <c r="H5040" i="28"/>
  <c r="I5040" i="28"/>
  <c r="H5041" i="28"/>
  <c r="I5041" i="28"/>
  <c r="H5042" i="28"/>
  <c r="I5042" i="28"/>
  <c r="H5043" i="28"/>
  <c r="I5043" i="28"/>
  <c r="H5044" i="28"/>
  <c r="I5044" i="28"/>
  <c r="H5045" i="28"/>
  <c r="I5045" i="28"/>
  <c r="H5046" i="28"/>
  <c r="I5046" i="28"/>
  <c r="H5047" i="28"/>
  <c r="I5047" i="28"/>
  <c r="H5048" i="28"/>
  <c r="I5048" i="28"/>
  <c r="H5049" i="28"/>
  <c r="I5049" i="28"/>
  <c r="H5050" i="28"/>
  <c r="I5050" i="28"/>
  <c r="H5051" i="28"/>
  <c r="I5051" i="28"/>
  <c r="H5052" i="28"/>
  <c r="I5052" i="28"/>
  <c r="H5053" i="28"/>
  <c r="I5053" i="28"/>
  <c r="H5054" i="28"/>
  <c r="I5054" i="28"/>
  <c r="H5055" i="28"/>
  <c r="I5055" i="28"/>
  <c r="H5056" i="28"/>
  <c r="I5056" i="28"/>
  <c r="H5057" i="28"/>
  <c r="I5057" i="28"/>
  <c r="H5058" i="28"/>
  <c r="I5058" i="28"/>
  <c r="H5059" i="28"/>
  <c r="I5059" i="28"/>
  <c r="H5060" i="28"/>
  <c r="I5060" i="28"/>
  <c r="H5061" i="28"/>
  <c r="I5061" i="28"/>
  <c r="H5062" i="28"/>
  <c r="I5062" i="28"/>
  <c r="H5063" i="28"/>
  <c r="I5063" i="28"/>
  <c r="H5064" i="28"/>
  <c r="I5064" i="28"/>
  <c r="H5065" i="28"/>
  <c r="I5065" i="28"/>
  <c r="H5066" i="28"/>
  <c r="I5066" i="28"/>
  <c r="H5067" i="28"/>
  <c r="I5067" i="28"/>
  <c r="H5068" i="28"/>
  <c r="I5068" i="28"/>
  <c r="H5069" i="28"/>
  <c r="I5069" i="28"/>
  <c r="H5070" i="28"/>
  <c r="I5070" i="28"/>
  <c r="H5071" i="28"/>
  <c r="I5071" i="28"/>
  <c r="H5072" i="28"/>
  <c r="I5072" i="28"/>
  <c r="H5073" i="28"/>
  <c r="I5073" i="28"/>
  <c r="H5074" i="28"/>
  <c r="I5074" i="28"/>
  <c r="H5075" i="28"/>
  <c r="I5075" i="28"/>
  <c r="H5076" i="28"/>
  <c r="I5076" i="28"/>
  <c r="H5077" i="28"/>
  <c r="I5077" i="28"/>
  <c r="H5078" i="28"/>
  <c r="I5078" i="28"/>
  <c r="H5079" i="28"/>
  <c r="I5079" i="28"/>
  <c r="H5080" i="28"/>
  <c r="I5080" i="28"/>
  <c r="H5081" i="28"/>
  <c r="I5081" i="28"/>
  <c r="H5082" i="28"/>
  <c r="I5082" i="28"/>
  <c r="H5083" i="28"/>
  <c r="I5083" i="28"/>
  <c r="H5084" i="28"/>
  <c r="I5084" i="28"/>
  <c r="H5085" i="28"/>
  <c r="I5085" i="28"/>
  <c r="H5086" i="28"/>
  <c r="I5086" i="28"/>
  <c r="H5087" i="28"/>
  <c r="I5087" i="28"/>
  <c r="H5088" i="28"/>
  <c r="I5088" i="28"/>
  <c r="H5089" i="28"/>
  <c r="I5089" i="28"/>
  <c r="H5090" i="28"/>
  <c r="I5090" i="28"/>
  <c r="H5091" i="28"/>
  <c r="I5091" i="28"/>
  <c r="H5092" i="28"/>
  <c r="I5092" i="28"/>
  <c r="H5093" i="28"/>
  <c r="I5093" i="28"/>
  <c r="H5094" i="28"/>
  <c r="I5094" i="28"/>
  <c r="H5095" i="28"/>
  <c r="I5095" i="28"/>
  <c r="H5096" i="28"/>
  <c r="I5096" i="28"/>
  <c r="H5097" i="28"/>
  <c r="I5097" i="28"/>
  <c r="H5098" i="28"/>
  <c r="I5098" i="28"/>
  <c r="H5099" i="28"/>
  <c r="I5099" i="28"/>
  <c r="H5100" i="28"/>
  <c r="I5100" i="28"/>
  <c r="H5101" i="28"/>
  <c r="I5101" i="28"/>
  <c r="H5102" i="28"/>
  <c r="I5102" i="28"/>
  <c r="H5103" i="28"/>
  <c r="I5103" i="28"/>
  <c r="H5104" i="28"/>
  <c r="I5104" i="28"/>
  <c r="H5105" i="28"/>
  <c r="I5105" i="28"/>
  <c r="H5106" i="28"/>
  <c r="I5106" i="28"/>
  <c r="H5107" i="28"/>
  <c r="I5107" i="28"/>
  <c r="H5108" i="28"/>
  <c r="I5108" i="28"/>
  <c r="H5109" i="28"/>
  <c r="I5109" i="28"/>
  <c r="H5110" i="28"/>
  <c r="I5110" i="28"/>
  <c r="H5111" i="28"/>
  <c r="I5111" i="28"/>
  <c r="H5112" i="28"/>
  <c r="I5112" i="28"/>
  <c r="H5113" i="28"/>
  <c r="I5113" i="28"/>
  <c r="H5114" i="28"/>
  <c r="I5114" i="28"/>
  <c r="H5115" i="28"/>
  <c r="I5115" i="28"/>
  <c r="H5116" i="28"/>
  <c r="I5116" i="28"/>
  <c r="H5117" i="28"/>
  <c r="I5117" i="28"/>
  <c r="H5118" i="28"/>
  <c r="I5118" i="28"/>
  <c r="H5119" i="28"/>
  <c r="I5119" i="28"/>
  <c r="H5120" i="28"/>
  <c r="I5120" i="28"/>
  <c r="H5121" i="28"/>
  <c r="I5121" i="28"/>
  <c r="H5122" i="28"/>
  <c r="I5122" i="28"/>
  <c r="H5123" i="28"/>
  <c r="I5123" i="28"/>
  <c r="H5124" i="28"/>
  <c r="I5124" i="28"/>
  <c r="H5125" i="28"/>
  <c r="I5125" i="28"/>
  <c r="H5126" i="28"/>
  <c r="I5126" i="28"/>
  <c r="H5127" i="28"/>
  <c r="I5127" i="28"/>
  <c r="H5128" i="28"/>
  <c r="I5128" i="28"/>
  <c r="H5129" i="28"/>
  <c r="I5129" i="28"/>
  <c r="H5130" i="28"/>
  <c r="I5130" i="28"/>
  <c r="H5131" i="28"/>
  <c r="I5131" i="28"/>
  <c r="H5132" i="28"/>
  <c r="I5132" i="28"/>
  <c r="H5133" i="28"/>
  <c r="I5133" i="28"/>
  <c r="H5134" i="28"/>
  <c r="I5134" i="28"/>
  <c r="H5135" i="28"/>
  <c r="I5135" i="28"/>
  <c r="H5136" i="28"/>
  <c r="I5136" i="28"/>
  <c r="H5137" i="28"/>
  <c r="I5137" i="28"/>
  <c r="H5138" i="28"/>
  <c r="I5138" i="28"/>
  <c r="H5139" i="28"/>
  <c r="I5139" i="28"/>
  <c r="H5140" i="28"/>
  <c r="I5140" i="28"/>
  <c r="H5141" i="28"/>
  <c r="I5141" i="28"/>
  <c r="H5142" i="28"/>
  <c r="I5142" i="28"/>
  <c r="H5143" i="28"/>
  <c r="I5143" i="28"/>
  <c r="H5144" i="28"/>
  <c r="I5144" i="28"/>
  <c r="H5145" i="28"/>
  <c r="I5145" i="28"/>
  <c r="H5146" i="28"/>
  <c r="I5146" i="28"/>
  <c r="H5147" i="28"/>
  <c r="I5147" i="28"/>
  <c r="H5148" i="28"/>
  <c r="I5148" i="28"/>
  <c r="H5149" i="28"/>
  <c r="I5149" i="28"/>
  <c r="H5150" i="28"/>
  <c r="I5150" i="28"/>
  <c r="H5151" i="28"/>
  <c r="I5151" i="28"/>
  <c r="H5152" i="28"/>
  <c r="I5152" i="28"/>
  <c r="H5153" i="28"/>
  <c r="I5153" i="28"/>
  <c r="H5154" i="28"/>
  <c r="I5154" i="28"/>
  <c r="H5155" i="28"/>
  <c r="I5155" i="28"/>
  <c r="H5156" i="28"/>
  <c r="I5156" i="28"/>
  <c r="H5157" i="28"/>
  <c r="I5157" i="28"/>
  <c r="H5158" i="28"/>
  <c r="I5158" i="28"/>
  <c r="H5159" i="28"/>
  <c r="I5159" i="28"/>
  <c r="H5160" i="28"/>
  <c r="I5160" i="28"/>
  <c r="H5161" i="28"/>
  <c r="I5161" i="28"/>
  <c r="H5162" i="28"/>
  <c r="I5162" i="28"/>
  <c r="H5163" i="28"/>
  <c r="I5163" i="28"/>
  <c r="H5164" i="28"/>
  <c r="I5164" i="28"/>
  <c r="H5165" i="28"/>
  <c r="I5165" i="28"/>
  <c r="H5166" i="28"/>
  <c r="I5166" i="28"/>
  <c r="H5167" i="28"/>
  <c r="I5167" i="28"/>
  <c r="H5168" i="28"/>
  <c r="I5168" i="28"/>
  <c r="H5169" i="28"/>
  <c r="I5169" i="28"/>
  <c r="H5170" i="28"/>
  <c r="I5170" i="28"/>
  <c r="H5171" i="28"/>
  <c r="I5171" i="28"/>
  <c r="H5172" i="28"/>
  <c r="I5172" i="28"/>
  <c r="H5173" i="28"/>
  <c r="I5173" i="28"/>
  <c r="H5174" i="28"/>
  <c r="I5174" i="28"/>
  <c r="H5175" i="28"/>
  <c r="I5175" i="28"/>
  <c r="H5176" i="28"/>
  <c r="I5176" i="28"/>
  <c r="H5177" i="28"/>
  <c r="I5177" i="28"/>
  <c r="H5178" i="28"/>
  <c r="I5178" i="28"/>
  <c r="H5179" i="28"/>
  <c r="I5179" i="28"/>
  <c r="H5180" i="28"/>
  <c r="I5180" i="28"/>
  <c r="H5181" i="28"/>
  <c r="I5181" i="28"/>
  <c r="H5182" i="28"/>
  <c r="I5182" i="28"/>
  <c r="H5183" i="28"/>
  <c r="I5183" i="28"/>
  <c r="H5184" i="28"/>
  <c r="I5184" i="28"/>
  <c r="H5185" i="28"/>
  <c r="I5185" i="28"/>
  <c r="H5186" i="28"/>
  <c r="I5186" i="28"/>
  <c r="H5187" i="28"/>
  <c r="I5187" i="28"/>
  <c r="H5188" i="28"/>
  <c r="I5188" i="28"/>
  <c r="H5189" i="28"/>
  <c r="I5189" i="28"/>
  <c r="H5190" i="28"/>
  <c r="I5190" i="28"/>
  <c r="H5191" i="28"/>
  <c r="I5191" i="28"/>
  <c r="H5192" i="28"/>
  <c r="I5192" i="28"/>
  <c r="H5193" i="28"/>
  <c r="I5193" i="28"/>
  <c r="H5194" i="28"/>
  <c r="I5194" i="28"/>
  <c r="H5195" i="28"/>
  <c r="I5195" i="28"/>
  <c r="H5196" i="28"/>
  <c r="I5196" i="28"/>
  <c r="H5197" i="28"/>
  <c r="I5197" i="28"/>
  <c r="H5198" i="28"/>
  <c r="I5198" i="28"/>
  <c r="H5199" i="28"/>
  <c r="I5199" i="28"/>
  <c r="H5200" i="28"/>
  <c r="I5200" i="28"/>
  <c r="H5201" i="28"/>
  <c r="I5201" i="28"/>
  <c r="H5202" i="28"/>
  <c r="I5202" i="28"/>
  <c r="H5203" i="28"/>
  <c r="I5203" i="28"/>
  <c r="H5204" i="28"/>
  <c r="I5204" i="28"/>
  <c r="H5205" i="28"/>
  <c r="I5205" i="28"/>
  <c r="H5206" i="28"/>
  <c r="I5206" i="28"/>
  <c r="H5207" i="28"/>
  <c r="I5207" i="28"/>
  <c r="H5208" i="28"/>
  <c r="I5208" i="28"/>
  <c r="H5209" i="28"/>
  <c r="I5209" i="28"/>
  <c r="H5210" i="28"/>
  <c r="I5210" i="28"/>
  <c r="H5211" i="28"/>
  <c r="I5211" i="28"/>
  <c r="H5212" i="28"/>
  <c r="I5212" i="28"/>
  <c r="H5213" i="28"/>
  <c r="I5213" i="28"/>
  <c r="H5214" i="28"/>
  <c r="I5214" i="28"/>
  <c r="H5215" i="28"/>
  <c r="I5215" i="28"/>
  <c r="H5216" i="28"/>
  <c r="I5216" i="28"/>
  <c r="H5217" i="28"/>
  <c r="I5217" i="28"/>
  <c r="H5218" i="28"/>
  <c r="I5218" i="28"/>
  <c r="H5219" i="28"/>
  <c r="I5219" i="28"/>
  <c r="H5220" i="28"/>
  <c r="I5220" i="28"/>
  <c r="H5221" i="28"/>
  <c r="I5221" i="28"/>
  <c r="H5222" i="28"/>
  <c r="I5222" i="28"/>
  <c r="H5223" i="28"/>
  <c r="I5223" i="28"/>
  <c r="H5224" i="28"/>
  <c r="I5224" i="28"/>
  <c r="H5225" i="28"/>
  <c r="I5225" i="28"/>
  <c r="H5226" i="28"/>
  <c r="I5226" i="28"/>
  <c r="H5227" i="28"/>
  <c r="I5227" i="28"/>
  <c r="H5228" i="28"/>
  <c r="I5228" i="28"/>
  <c r="H5229" i="28"/>
  <c r="I5229" i="28"/>
  <c r="H5230" i="28"/>
  <c r="I5230" i="28"/>
  <c r="H5231" i="28"/>
  <c r="I5231" i="28"/>
  <c r="H5232" i="28"/>
  <c r="I5232" i="28"/>
  <c r="H5233" i="28"/>
  <c r="I5233" i="28"/>
  <c r="H5234" i="28"/>
  <c r="I5234" i="28"/>
  <c r="H5235" i="28"/>
  <c r="I5235" i="28"/>
  <c r="H5236" i="28"/>
  <c r="I5236" i="28"/>
  <c r="H5237" i="28"/>
  <c r="I5237" i="28"/>
  <c r="H5238" i="28"/>
  <c r="I5238" i="28"/>
  <c r="H5239" i="28"/>
  <c r="I5239" i="28"/>
  <c r="H5240" i="28"/>
  <c r="I5240" i="28"/>
  <c r="H5241" i="28"/>
  <c r="I5241" i="28"/>
  <c r="H5242" i="28"/>
  <c r="I5242" i="28"/>
  <c r="H5243" i="28"/>
  <c r="I5243" i="28"/>
  <c r="H5244" i="28"/>
  <c r="I5244" i="28"/>
  <c r="H5245" i="28"/>
  <c r="I5245" i="28"/>
  <c r="H5246" i="28"/>
  <c r="I5246" i="28"/>
  <c r="H5247" i="28"/>
  <c r="I5247" i="28"/>
  <c r="H5248" i="28"/>
  <c r="I5248" i="28"/>
  <c r="H5249" i="28"/>
  <c r="I5249" i="28"/>
  <c r="H5250" i="28"/>
  <c r="I5250" i="28"/>
  <c r="H5251" i="28"/>
  <c r="I5251" i="28"/>
  <c r="H5252" i="28"/>
  <c r="I5252" i="28"/>
  <c r="H5253" i="28"/>
  <c r="I5253" i="28"/>
  <c r="H5254" i="28"/>
  <c r="I5254" i="28"/>
  <c r="H5255" i="28"/>
  <c r="I5255" i="28"/>
  <c r="H5256" i="28"/>
  <c r="I5256" i="28"/>
  <c r="H5257" i="28"/>
  <c r="I5257" i="28"/>
  <c r="H5258" i="28"/>
  <c r="I5258" i="28"/>
  <c r="H5259" i="28"/>
  <c r="I5259" i="28"/>
  <c r="H5260" i="28"/>
  <c r="I5260" i="28"/>
  <c r="H5261" i="28"/>
  <c r="I5261" i="28"/>
  <c r="H5262" i="28"/>
  <c r="I5262" i="28"/>
  <c r="H5263" i="28"/>
  <c r="I5263" i="28"/>
  <c r="H5264" i="28"/>
  <c r="I5264" i="28"/>
  <c r="H5265" i="28"/>
  <c r="I5265" i="28"/>
  <c r="H5266" i="28"/>
  <c r="I5266" i="28"/>
  <c r="H5267" i="28"/>
  <c r="I5267" i="28"/>
  <c r="H5268" i="28"/>
  <c r="I5268" i="28"/>
  <c r="H5269" i="28"/>
  <c r="I5269" i="28"/>
  <c r="H5270" i="28"/>
  <c r="I5270" i="28"/>
  <c r="H5271" i="28"/>
  <c r="I5271" i="28"/>
  <c r="H5272" i="28"/>
  <c r="I5272" i="28"/>
  <c r="H5273" i="28"/>
  <c r="I5273" i="28"/>
  <c r="H5274" i="28"/>
  <c r="I5274" i="28"/>
  <c r="H5275" i="28"/>
  <c r="I5275" i="28"/>
  <c r="H5276" i="28"/>
  <c r="I5276" i="28"/>
  <c r="H5277" i="28"/>
  <c r="I5277" i="28"/>
  <c r="H5278" i="28"/>
  <c r="I5278" i="28"/>
  <c r="H5279" i="28"/>
  <c r="I5279" i="28"/>
  <c r="H5280" i="28"/>
  <c r="I5280" i="28"/>
  <c r="H5281" i="28"/>
  <c r="I5281" i="28"/>
  <c r="H5282" i="28"/>
  <c r="I5282" i="28"/>
  <c r="H5283" i="28"/>
  <c r="I5283" i="28"/>
  <c r="H5284" i="28"/>
  <c r="I5284" i="28"/>
  <c r="H5285" i="28"/>
  <c r="I5285" i="28"/>
  <c r="H5286" i="28"/>
  <c r="I5286" i="28"/>
  <c r="H5287" i="28"/>
  <c r="I5287" i="28"/>
  <c r="H5288" i="28"/>
  <c r="I5288" i="28"/>
  <c r="H5289" i="28"/>
  <c r="I5289" i="28"/>
  <c r="H5290" i="28"/>
  <c r="I5290" i="28"/>
  <c r="H5291" i="28"/>
  <c r="I5291" i="28"/>
  <c r="H5292" i="28"/>
  <c r="I5292" i="28"/>
  <c r="H5293" i="28"/>
  <c r="I5293" i="28"/>
  <c r="H5294" i="28"/>
  <c r="I5294" i="28"/>
  <c r="H5295" i="28"/>
  <c r="I5295" i="28"/>
  <c r="H5296" i="28"/>
  <c r="I5296" i="28"/>
  <c r="H5297" i="28"/>
  <c r="I5297" i="28"/>
  <c r="H5298" i="28"/>
  <c r="I5298" i="28"/>
  <c r="H5299" i="28"/>
  <c r="I5299" i="28"/>
  <c r="H5300" i="28"/>
  <c r="I5300" i="28"/>
  <c r="H5301" i="28"/>
  <c r="I5301" i="28"/>
  <c r="H5302" i="28"/>
  <c r="I5302" i="28"/>
  <c r="H5303" i="28"/>
  <c r="I5303" i="28"/>
  <c r="H5304" i="28"/>
  <c r="I5304" i="28"/>
  <c r="H5305" i="28"/>
  <c r="I5305" i="28"/>
  <c r="H5306" i="28"/>
  <c r="I5306" i="28"/>
  <c r="H5307" i="28"/>
  <c r="I5307" i="28"/>
  <c r="H5308" i="28"/>
  <c r="I5308" i="28"/>
  <c r="H5309" i="28"/>
  <c r="I5309" i="28"/>
  <c r="H5310" i="28"/>
  <c r="I5310" i="28"/>
  <c r="H5311" i="28"/>
  <c r="I5311" i="28"/>
  <c r="H5312" i="28"/>
  <c r="I5312" i="28"/>
  <c r="H5313" i="28"/>
  <c r="I5313" i="28"/>
  <c r="H5314" i="28"/>
  <c r="I5314" i="28"/>
  <c r="H5315" i="28"/>
  <c r="I5315" i="28"/>
  <c r="H5316" i="28"/>
  <c r="I5316" i="28"/>
  <c r="H5317" i="28"/>
  <c r="I5317" i="28"/>
  <c r="H5318" i="28"/>
  <c r="I5318" i="28"/>
  <c r="H5319" i="28"/>
  <c r="I5319" i="28"/>
  <c r="H5320" i="28"/>
  <c r="I5320" i="28"/>
  <c r="H5321" i="28"/>
  <c r="I5321" i="28"/>
  <c r="H5322" i="28"/>
  <c r="I5322" i="28"/>
  <c r="H5323" i="28"/>
  <c r="I5323" i="28"/>
  <c r="H5324" i="28"/>
  <c r="I5324" i="28"/>
  <c r="H5325" i="28"/>
  <c r="I5325" i="28"/>
  <c r="H5326" i="28"/>
  <c r="I5326" i="28"/>
  <c r="H5327" i="28"/>
  <c r="I5327" i="28"/>
  <c r="H5328" i="28"/>
  <c r="I5328" i="28"/>
  <c r="H5329" i="28"/>
  <c r="I5329" i="28"/>
  <c r="H5330" i="28"/>
  <c r="I5330" i="28"/>
  <c r="H5331" i="28"/>
  <c r="I5331" i="28"/>
  <c r="H5332" i="28"/>
  <c r="I5332" i="28"/>
  <c r="H5333" i="28"/>
  <c r="I5333" i="28"/>
  <c r="H5334" i="28"/>
  <c r="I5334" i="28"/>
  <c r="H5335" i="28"/>
  <c r="I5335" i="28"/>
  <c r="H5336" i="28"/>
  <c r="I5336" i="28"/>
  <c r="H5337" i="28"/>
  <c r="I5337" i="28"/>
  <c r="H5338" i="28"/>
  <c r="I5338" i="28"/>
  <c r="H5339" i="28"/>
  <c r="I5339" i="28"/>
  <c r="H5340" i="28"/>
  <c r="I5340" i="28"/>
  <c r="H5341" i="28"/>
  <c r="I5341" i="28"/>
  <c r="H5342" i="28"/>
  <c r="I5342" i="28"/>
  <c r="H5343" i="28"/>
  <c r="I5343" i="28"/>
  <c r="H5344" i="28"/>
  <c r="I5344" i="28"/>
  <c r="H5345" i="28"/>
  <c r="I5345" i="28"/>
  <c r="H5346" i="28"/>
  <c r="I5346" i="28"/>
  <c r="H5347" i="28"/>
  <c r="I5347" i="28"/>
  <c r="H5348" i="28"/>
  <c r="I5348" i="28"/>
  <c r="H5349" i="28"/>
  <c r="I5349" i="28"/>
  <c r="H5350" i="28"/>
  <c r="I5350" i="28"/>
  <c r="H5351" i="28"/>
  <c r="I5351" i="28"/>
  <c r="H5352" i="28"/>
  <c r="I5352" i="28"/>
  <c r="H5353" i="28"/>
  <c r="I5353" i="28"/>
  <c r="H5354" i="28"/>
  <c r="I5354" i="28"/>
  <c r="H5355" i="28"/>
  <c r="I5355" i="28"/>
  <c r="H5356" i="28"/>
  <c r="I5356" i="28"/>
  <c r="H5357" i="28"/>
  <c r="I5357" i="28"/>
  <c r="H5358" i="28"/>
  <c r="I5358" i="28"/>
  <c r="H5359" i="28"/>
  <c r="I5359" i="28"/>
  <c r="H5360" i="28"/>
  <c r="I5360" i="28"/>
  <c r="H5361" i="28"/>
  <c r="I5361" i="28"/>
  <c r="H5362" i="28"/>
  <c r="I5362" i="28"/>
  <c r="H5363" i="28"/>
  <c r="I5363" i="28"/>
  <c r="H5364" i="28"/>
  <c r="I5364" i="28"/>
  <c r="H5365" i="28"/>
  <c r="I5365" i="28"/>
  <c r="H5366" i="28"/>
  <c r="I5366" i="28"/>
  <c r="H5367" i="28"/>
  <c r="I5367" i="28"/>
  <c r="H5368" i="28"/>
  <c r="I5368" i="28"/>
  <c r="H5369" i="28"/>
  <c r="I5369" i="28"/>
  <c r="H5370" i="28"/>
  <c r="I5370" i="28"/>
  <c r="H5371" i="28"/>
  <c r="I5371" i="28"/>
  <c r="H5372" i="28"/>
  <c r="I5372" i="28"/>
  <c r="H5373" i="28"/>
  <c r="I5373" i="28"/>
  <c r="H5374" i="28"/>
  <c r="I5374" i="28"/>
  <c r="H5375" i="28"/>
  <c r="I5375" i="28"/>
  <c r="H5376" i="28"/>
  <c r="I5376" i="28"/>
  <c r="H5377" i="28"/>
  <c r="I5377" i="28"/>
  <c r="H5378" i="28"/>
  <c r="I5378" i="28"/>
  <c r="H5379" i="28"/>
  <c r="I5379" i="28"/>
  <c r="H5380" i="28"/>
  <c r="I5380" i="28"/>
  <c r="H5381" i="28"/>
  <c r="I5381" i="28"/>
  <c r="H5382" i="28"/>
  <c r="I5382" i="28"/>
  <c r="H5383" i="28"/>
  <c r="I5383" i="28"/>
  <c r="H5384" i="28"/>
  <c r="I5384" i="28"/>
  <c r="H5385" i="28"/>
  <c r="I5385" i="28"/>
  <c r="H5386" i="28"/>
  <c r="I5386" i="28"/>
  <c r="H5387" i="28"/>
  <c r="I5387" i="28"/>
  <c r="H5388" i="28"/>
  <c r="I5388" i="28"/>
  <c r="H5389" i="28"/>
  <c r="I5389" i="28"/>
  <c r="H5390" i="28"/>
  <c r="I5390" i="28"/>
  <c r="H5391" i="28"/>
  <c r="I5391" i="28"/>
  <c r="H5392" i="28"/>
  <c r="I5392" i="28"/>
  <c r="H5393" i="28"/>
  <c r="I5393" i="28"/>
  <c r="H5394" i="28"/>
  <c r="I5394" i="28"/>
  <c r="H5395" i="28"/>
  <c r="I5395" i="28"/>
  <c r="H5396" i="28"/>
  <c r="I5396" i="28"/>
  <c r="H5397" i="28"/>
  <c r="I5397" i="28"/>
  <c r="H5398" i="28"/>
  <c r="I5398" i="28"/>
  <c r="H5399" i="28"/>
  <c r="I5399" i="28"/>
  <c r="H5400" i="28"/>
  <c r="I5400" i="28"/>
  <c r="H5401" i="28"/>
  <c r="I5401" i="28"/>
  <c r="H5402" i="28"/>
  <c r="I5402" i="28"/>
  <c r="H5403" i="28"/>
  <c r="I5403" i="28"/>
  <c r="H5404" i="28"/>
  <c r="I5404" i="28"/>
  <c r="H5405" i="28"/>
  <c r="I5405" i="28"/>
  <c r="H5406" i="28"/>
  <c r="I5406" i="28"/>
  <c r="H5407" i="28"/>
  <c r="I5407" i="28"/>
  <c r="H5408" i="28"/>
  <c r="I5408" i="28"/>
  <c r="H5409" i="28"/>
  <c r="I5409" i="28"/>
  <c r="H5410" i="28"/>
  <c r="I5410" i="28"/>
  <c r="H5411" i="28"/>
  <c r="I5411" i="28"/>
  <c r="H5412" i="28"/>
  <c r="I5412" i="28"/>
  <c r="H5413" i="28"/>
  <c r="I5413" i="28"/>
  <c r="H5414" i="28"/>
  <c r="I5414" i="28"/>
  <c r="H5415" i="28"/>
  <c r="I5415" i="28"/>
  <c r="H5416" i="28"/>
  <c r="I5416" i="28"/>
  <c r="H5417" i="28"/>
  <c r="I5417" i="28"/>
  <c r="H5418" i="28"/>
  <c r="I5418" i="28"/>
  <c r="H5419" i="28"/>
  <c r="I5419" i="28"/>
  <c r="H5420" i="28"/>
  <c r="I5420" i="28"/>
  <c r="H5421" i="28"/>
  <c r="I5421" i="28"/>
  <c r="H5422" i="28"/>
  <c r="I5422" i="28"/>
  <c r="H5423" i="28"/>
  <c r="I5423" i="28"/>
  <c r="H5424" i="28"/>
  <c r="I5424" i="28"/>
  <c r="H5425" i="28"/>
  <c r="I5425" i="28"/>
  <c r="H5426" i="28"/>
  <c r="I5426" i="28"/>
  <c r="H5427" i="28"/>
  <c r="I5427" i="28"/>
  <c r="H5428" i="28"/>
  <c r="I5428" i="28"/>
  <c r="H5429" i="28"/>
  <c r="I5429" i="28"/>
  <c r="H5430" i="28"/>
  <c r="I5430" i="28"/>
  <c r="H5431" i="28"/>
  <c r="I5431" i="28"/>
  <c r="H5432" i="28"/>
  <c r="I5432" i="28"/>
  <c r="H5433" i="28"/>
  <c r="I5433" i="28"/>
  <c r="H5434" i="28"/>
  <c r="I5434" i="28"/>
  <c r="H5435" i="28"/>
  <c r="I5435" i="28"/>
  <c r="H5436" i="28"/>
  <c r="I5436" i="28"/>
  <c r="H5437" i="28"/>
  <c r="I5437" i="28"/>
  <c r="H5438" i="28"/>
  <c r="I5438" i="28"/>
  <c r="H5439" i="28"/>
  <c r="I5439" i="28"/>
  <c r="H5440" i="28"/>
  <c r="I5440" i="28"/>
  <c r="H5441" i="28"/>
  <c r="I5441" i="28"/>
  <c r="H5442" i="28"/>
  <c r="I5442" i="28"/>
  <c r="H5443" i="28"/>
  <c r="I5443" i="28"/>
  <c r="H5444" i="28"/>
  <c r="I5444" i="28"/>
  <c r="H5445" i="28"/>
  <c r="I5445" i="28"/>
  <c r="H5446" i="28"/>
  <c r="I5446" i="28"/>
  <c r="H5447" i="28"/>
  <c r="I5447" i="28"/>
  <c r="H5448" i="28"/>
  <c r="I5448" i="28"/>
  <c r="H5449" i="28"/>
  <c r="I5449" i="28"/>
  <c r="H5450" i="28"/>
  <c r="I5450" i="28"/>
  <c r="H5451" i="28"/>
  <c r="I5451" i="28"/>
  <c r="H5452" i="28"/>
  <c r="I5452" i="28"/>
  <c r="H5453" i="28"/>
  <c r="I5453" i="28"/>
  <c r="H5454" i="28"/>
  <c r="I5454" i="28"/>
  <c r="H5455" i="28"/>
  <c r="I5455" i="28"/>
  <c r="H5456" i="28"/>
  <c r="I5456" i="28"/>
  <c r="H5457" i="28"/>
  <c r="I5457" i="28"/>
  <c r="H5458" i="28"/>
  <c r="I5458" i="28"/>
  <c r="H5459" i="28"/>
  <c r="I5459" i="28"/>
  <c r="H5460" i="28"/>
  <c r="I5460" i="28"/>
  <c r="H5461" i="28"/>
  <c r="I5461" i="28"/>
  <c r="H5462" i="28"/>
  <c r="I5462" i="28"/>
  <c r="H5463" i="28"/>
  <c r="I5463" i="28"/>
  <c r="H5464" i="28"/>
  <c r="I5464" i="28"/>
  <c r="H5465" i="28"/>
  <c r="I5465" i="28"/>
  <c r="H5466" i="28"/>
  <c r="I5466" i="28"/>
  <c r="H5467" i="28"/>
  <c r="I5467" i="28"/>
  <c r="H5468" i="28"/>
  <c r="I5468" i="28"/>
  <c r="H5469" i="28"/>
  <c r="I5469" i="28"/>
  <c r="H5470" i="28"/>
  <c r="I5470" i="28"/>
  <c r="H5471" i="28"/>
  <c r="I5471" i="28"/>
  <c r="H5472" i="28"/>
  <c r="I5472" i="28"/>
  <c r="H5473" i="28"/>
  <c r="I5473" i="28"/>
  <c r="H5474" i="28"/>
  <c r="I5474" i="28"/>
  <c r="H5475" i="28"/>
  <c r="I5475" i="28"/>
  <c r="H5476" i="28"/>
  <c r="I5476" i="28"/>
  <c r="H5477" i="28"/>
  <c r="I5477" i="28"/>
  <c r="H5478" i="28"/>
  <c r="I5478" i="28"/>
  <c r="H5479" i="28"/>
  <c r="I5479" i="28"/>
  <c r="H5480" i="28"/>
  <c r="I5480" i="28"/>
  <c r="H5481" i="28"/>
  <c r="I5481" i="28"/>
  <c r="H5482" i="28"/>
  <c r="I5482" i="28"/>
  <c r="H5483" i="28"/>
  <c r="I5483" i="28"/>
  <c r="H5484" i="28"/>
  <c r="I5484" i="28"/>
  <c r="H5485" i="28"/>
  <c r="I5485" i="28"/>
  <c r="H5486" i="28"/>
  <c r="I5486" i="28"/>
  <c r="H5487" i="28"/>
  <c r="I5487" i="28"/>
  <c r="H5488" i="28"/>
  <c r="I5488" i="28"/>
  <c r="H5489" i="28"/>
  <c r="I5489" i="28"/>
  <c r="H5490" i="28"/>
  <c r="I5490" i="28"/>
  <c r="H5491" i="28"/>
  <c r="I5491" i="28"/>
  <c r="H5492" i="28"/>
  <c r="I5492" i="28"/>
  <c r="H5493" i="28"/>
  <c r="I5493" i="28"/>
  <c r="H5494" i="28"/>
  <c r="I5494" i="28"/>
  <c r="H5495" i="28"/>
  <c r="I5495" i="28"/>
  <c r="H5496" i="28"/>
  <c r="I5496" i="28"/>
  <c r="H5497" i="28"/>
  <c r="I5497" i="28"/>
  <c r="H5498" i="28"/>
  <c r="I5498" i="28"/>
  <c r="H5499" i="28"/>
  <c r="I5499" i="28"/>
  <c r="H5500" i="28"/>
  <c r="I5500" i="28"/>
  <c r="H5501" i="28"/>
  <c r="I5501" i="28"/>
  <c r="H5502" i="28"/>
  <c r="I5502" i="28"/>
  <c r="H5503" i="28"/>
  <c r="I5503" i="28"/>
  <c r="H5504" i="28"/>
  <c r="I5504" i="28"/>
  <c r="H5505" i="28"/>
  <c r="I5505" i="28"/>
  <c r="H5506" i="28"/>
  <c r="I5506" i="28"/>
  <c r="H5507" i="28"/>
  <c r="I5507" i="28"/>
  <c r="H5508" i="28"/>
  <c r="I5508" i="28"/>
  <c r="H5509" i="28"/>
  <c r="I5509" i="28"/>
  <c r="H5510" i="28"/>
  <c r="I5510" i="28"/>
  <c r="H5511" i="28"/>
  <c r="I5511" i="28"/>
  <c r="H5512" i="28"/>
  <c r="I5512" i="28"/>
  <c r="H5513" i="28"/>
  <c r="I5513" i="28"/>
  <c r="H5514" i="28"/>
  <c r="I5514" i="28"/>
  <c r="H5515" i="28"/>
  <c r="I5515" i="28"/>
  <c r="H5516" i="28"/>
  <c r="I5516" i="28"/>
  <c r="H5517" i="28"/>
  <c r="I5517" i="28"/>
  <c r="H5518" i="28"/>
  <c r="I5518" i="28"/>
  <c r="H5519" i="28"/>
  <c r="I5519" i="28"/>
  <c r="H5520" i="28"/>
  <c r="I5520" i="28"/>
  <c r="H5521" i="28"/>
  <c r="I5521" i="28"/>
  <c r="H5522" i="28"/>
  <c r="I5522" i="28"/>
  <c r="H5523" i="28"/>
  <c r="I5523" i="28"/>
  <c r="H5524" i="28"/>
  <c r="I5524" i="28"/>
  <c r="H5525" i="28"/>
  <c r="I5525" i="28"/>
  <c r="H5526" i="28"/>
  <c r="I5526" i="28"/>
  <c r="H5527" i="28"/>
  <c r="I5527" i="28"/>
  <c r="H5528" i="28"/>
  <c r="I5528" i="28"/>
  <c r="H5529" i="28"/>
  <c r="I5529" i="28"/>
  <c r="H5530" i="28"/>
  <c r="I5530" i="28"/>
  <c r="H5531" i="28"/>
  <c r="I5531" i="28"/>
  <c r="H5532" i="28"/>
  <c r="I5532" i="28"/>
  <c r="H5533" i="28"/>
  <c r="I5533" i="28"/>
  <c r="H5534" i="28"/>
  <c r="I5534" i="28"/>
  <c r="H5535" i="28"/>
  <c r="I5535" i="28"/>
  <c r="H5536" i="28"/>
  <c r="I5536" i="28"/>
  <c r="H5537" i="28"/>
  <c r="I5537" i="28"/>
  <c r="H5538" i="28"/>
  <c r="I5538" i="28"/>
  <c r="H5539" i="28"/>
  <c r="I5539" i="28"/>
  <c r="H5540" i="28"/>
  <c r="I5540" i="28"/>
  <c r="H5541" i="28"/>
  <c r="I5541" i="28"/>
  <c r="H5542" i="28"/>
  <c r="I5542" i="28"/>
  <c r="H5543" i="28"/>
  <c r="I5543" i="28"/>
  <c r="H5544" i="28"/>
  <c r="I5544" i="28"/>
  <c r="H5545" i="28"/>
  <c r="I5545" i="28"/>
  <c r="H5546" i="28"/>
  <c r="I5546" i="28"/>
  <c r="H5547" i="28"/>
  <c r="I5547" i="28"/>
  <c r="H5548" i="28"/>
  <c r="I5548" i="28"/>
  <c r="H5549" i="28"/>
  <c r="I5549" i="28"/>
  <c r="H5550" i="28"/>
  <c r="I5550" i="28"/>
  <c r="H5551" i="28"/>
  <c r="I5551" i="28"/>
  <c r="H5552" i="28"/>
  <c r="I5552" i="28"/>
  <c r="H5553" i="28"/>
  <c r="I5553" i="28"/>
  <c r="H5554" i="28"/>
  <c r="I5554" i="28"/>
  <c r="H5555" i="28"/>
  <c r="I5555" i="28"/>
  <c r="H5556" i="28"/>
  <c r="I5556" i="28"/>
  <c r="H5557" i="28"/>
  <c r="I5557" i="28"/>
  <c r="H5558" i="28"/>
  <c r="I5558" i="28"/>
  <c r="H5559" i="28"/>
  <c r="I5559" i="28"/>
  <c r="H5560" i="28"/>
  <c r="I5560" i="28"/>
  <c r="H5561" i="28"/>
  <c r="I5561" i="28"/>
  <c r="H5562" i="28"/>
  <c r="I5562" i="28"/>
  <c r="H5563" i="28"/>
  <c r="I5563" i="28"/>
  <c r="H5564" i="28"/>
  <c r="I5564" i="28"/>
  <c r="H5565" i="28"/>
  <c r="I5565" i="28"/>
  <c r="H5566" i="28"/>
  <c r="I5566" i="28"/>
  <c r="H5567" i="28"/>
  <c r="I5567" i="28"/>
  <c r="H5568" i="28"/>
  <c r="I5568" i="28"/>
  <c r="H5569" i="28"/>
  <c r="I5569" i="28"/>
  <c r="H5570" i="28"/>
  <c r="I5570" i="28"/>
  <c r="H5571" i="28"/>
  <c r="I5571" i="28"/>
  <c r="H5572" i="28"/>
  <c r="I5572" i="28"/>
  <c r="H5573" i="28"/>
  <c r="I5573" i="28"/>
  <c r="H5574" i="28"/>
  <c r="I5574" i="28"/>
  <c r="H5575" i="28"/>
  <c r="I5575" i="28"/>
  <c r="H5576" i="28"/>
  <c r="I5576" i="28"/>
  <c r="H5577" i="28"/>
  <c r="I5577" i="28"/>
  <c r="H5578" i="28"/>
  <c r="I5578" i="28"/>
  <c r="H5579" i="28"/>
  <c r="I5579" i="28"/>
  <c r="H5580" i="28"/>
  <c r="I5580" i="28"/>
  <c r="H5581" i="28"/>
  <c r="I5581" i="28"/>
  <c r="H5582" i="28"/>
  <c r="I5582" i="28"/>
  <c r="H5583" i="28"/>
  <c r="I5583" i="28"/>
  <c r="H5584" i="28"/>
  <c r="I5584" i="28"/>
  <c r="H5585" i="28"/>
  <c r="I5585" i="28"/>
  <c r="H5586" i="28"/>
  <c r="I5586" i="28"/>
  <c r="H5587" i="28"/>
  <c r="I5587" i="28"/>
  <c r="H5588" i="28"/>
  <c r="I5588" i="28"/>
  <c r="H5589" i="28"/>
  <c r="I5589" i="28"/>
  <c r="H5590" i="28"/>
  <c r="I5590" i="28"/>
  <c r="H5591" i="28"/>
  <c r="I5591" i="28"/>
  <c r="H5592" i="28"/>
  <c r="I5592" i="28"/>
  <c r="H5593" i="28"/>
  <c r="I5593" i="28"/>
  <c r="H5594" i="28"/>
  <c r="I5594" i="28"/>
  <c r="H5595" i="28"/>
  <c r="I5595" i="28"/>
  <c r="H5596" i="28"/>
  <c r="I5596" i="28"/>
  <c r="H5597" i="28"/>
  <c r="I5597" i="28"/>
  <c r="H5598" i="28"/>
  <c r="I5598" i="28"/>
  <c r="H5599" i="28"/>
  <c r="I5599" i="28"/>
  <c r="H5600" i="28"/>
  <c r="I5600" i="28"/>
  <c r="H5601" i="28"/>
  <c r="I5601" i="28"/>
  <c r="H5602" i="28"/>
  <c r="I5602" i="28"/>
  <c r="H5603" i="28"/>
  <c r="I5603" i="28"/>
  <c r="H5604" i="28"/>
  <c r="I5604" i="28"/>
  <c r="H5605" i="28"/>
  <c r="I5605" i="28"/>
  <c r="H5606" i="28"/>
  <c r="I5606" i="28"/>
  <c r="H5607" i="28"/>
  <c r="I5607" i="28"/>
  <c r="H5608" i="28"/>
  <c r="I5608" i="28"/>
  <c r="H5609" i="28"/>
  <c r="I5609" i="28"/>
  <c r="H5610" i="28"/>
  <c r="I5610" i="28"/>
  <c r="H5611" i="28"/>
  <c r="I5611" i="28"/>
  <c r="H5612" i="28"/>
  <c r="I5612" i="28"/>
  <c r="H5613" i="28"/>
  <c r="I5613" i="28"/>
  <c r="H5614" i="28"/>
  <c r="I5614" i="28"/>
  <c r="H5615" i="28"/>
  <c r="I5615" i="28"/>
  <c r="H5616" i="28"/>
  <c r="I5616" i="28"/>
  <c r="H5617" i="28"/>
  <c r="I5617" i="28"/>
  <c r="H5618" i="28"/>
  <c r="I5618" i="28"/>
  <c r="H5619" i="28"/>
  <c r="I5619" i="28"/>
  <c r="H5620" i="28"/>
  <c r="I5620" i="28"/>
  <c r="H5621" i="28"/>
  <c r="I5621" i="28"/>
  <c r="H5622" i="28"/>
  <c r="I5622" i="28"/>
  <c r="H5623" i="28"/>
  <c r="I5623" i="28"/>
  <c r="H5624" i="28"/>
  <c r="I5624" i="28"/>
  <c r="H5625" i="28"/>
  <c r="I5625" i="28"/>
  <c r="H5626" i="28"/>
  <c r="I5626" i="28"/>
  <c r="H5627" i="28"/>
  <c r="I5627" i="28"/>
  <c r="H5628" i="28"/>
  <c r="I5628" i="28"/>
  <c r="H5629" i="28"/>
  <c r="I5629" i="28"/>
  <c r="H5630" i="28"/>
  <c r="I5630" i="28"/>
  <c r="H5631" i="28"/>
  <c r="I5631" i="28"/>
  <c r="H5632" i="28"/>
  <c r="I5632" i="28"/>
  <c r="H5633" i="28"/>
  <c r="I5633" i="28"/>
  <c r="H5634" i="28"/>
  <c r="I5634" i="28"/>
  <c r="H5635" i="28"/>
  <c r="I5635" i="28"/>
  <c r="H5636" i="28"/>
  <c r="I5636" i="28"/>
  <c r="H5637" i="28"/>
  <c r="I5637" i="28"/>
  <c r="H5638" i="28"/>
  <c r="I5638" i="28"/>
  <c r="H5639" i="28"/>
  <c r="I5639" i="28"/>
  <c r="H5640" i="28"/>
  <c r="I5640" i="28"/>
  <c r="H5641" i="28"/>
  <c r="I5641" i="28"/>
  <c r="H5642" i="28"/>
  <c r="I5642" i="28"/>
  <c r="H5643" i="28"/>
  <c r="I5643" i="28"/>
  <c r="H5644" i="28"/>
  <c r="I5644" i="28"/>
  <c r="H5645" i="28"/>
  <c r="I5645" i="28"/>
  <c r="H5646" i="28"/>
  <c r="I5646" i="28"/>
  <c r="H5647" i="28"/>
  <c r="I5647" i="28"/>
  <c r="H5648" i="28"/>
  <c r="I5648" i="28"/>
  <c r="H5649" i="28"/>
  <c r="I5649" i="28"/>
  <c r="H5650" i="28"/>
  <c r="I5650" i="28"/>
  <c r="H5651" i="28"/>
  <c r="I5651" i="28"/>
  <c r="H5652" i="28"/>
  <c r="I5652" i="28"/>
  <c r="H5653" i="28"/>
  <c r="I5653" i="28"/>
  <c r="H5654" i="28"/>
  <c r="I5654" i="28"/>
  <c r="H5655" i="28"/>
  <c r="I5655" i="28"/>
  <c r="H5656" i="28"/>
  <c r="I5656" i="28"/>
  <c r="H5657" i="28"/>
  <c r="I5657" i="28"/>
  <c r="H5658" i="28"/>
  <c r="I5658" i="28"/>
  <c r="H5659" i="28"/>
  <c r="I5659" i="28"/>
  <c r="H5660" i="28"/>
  <c r="I5660" i="28"/>
  <c r="H5661" i="28"/>
  <c r="I5661" i="28"/>
  <c r="H5662" i="28"/>
  <c r="I5662" i="28"/>
  <c r="H5663" i="28"/>
  <c r="I5663" i="28"/>
  <c r="H5664" i="28"/>
  <c r="I5664" i="28"/>
  <c r="H5665" i="28"/>
  <c r="I5665" i="28"/>
  <c r="H5666" i="28"/>
  <c r="I5666" i="28"/>
  <c r="H5667" i="28"/>
  <c r="I5667" i="28"/>
  <c r="H5668" i="28"/>
  <c r="I5668" i="28"/>
  <c r="H5669" i="28"/>
  <c r="I5669" i="28"/>
  <c r="H5670" i="28"/>
  <c r="I5670" i="28"/>
  <c r="H5671" i="28"/>
  <c r="I5671" i="28"/>
  <c r="H5672" i="28"/>
  <c r="I5672" i="28"/>
  <c r="H5673" i="28"/>
  <c r="I5673" i="28"/>
  <c r="H5674" i="28"/>
  <c r="I5674" i="28"/>
  <c r="H5675" i="28"/>
  <c r="I5675" i="28"/>
  <c r="H5676" i="28"/>
  <c r="I5676" i="28"/>
  <c r="H5677" i="28"/>
  <c r="I5677" i="28"/>
  <c r="H5678" i="28"/>
  <c r="I5678" i="28"/>
  <c r="H5679" i="28"/>
  <c r="I5679" i="28"/>
  <c r="H5680" i="28"/>
  <c r="I5680" i="28"/>
  <c r="H5681" i="28"/>
  <c r="I5681" i="28"/>
  <c r="H5682" i="28"/>
  <c r="I5682" i="28"/>
  <c r="H5683" i="28"/>
  <c r="I5683" i="28"/>
  <c r="H5684" i="28"/>
  <c r="I5684" i="28"/>
  <c r="H5685" i="28"/>
  <c r="I5685" i="28"/>
  <c r="H5686" i="28"/>
  <c r="I5686" i="28"/>
  <c r="H5687" i="28"/>
  <c r="I5687" i="28"/>
  <c r="H5688" i="28"/>
  <c r="I5688" i="28"/>
  <c r="H5689" i="28"/>
  <c r="I5689" i="28"/>
  <c r="H5690" i="28"/>
  <c r="I5690" i="28"/>
  <c r="H5691" i="28"/>
  <c r="I5691" i="28"/>
  <c r="H5692" i="28"/>
  <c r="I5692" i="28"/>
  <c r="H5693" i="28"/>
  <c r="I5693" i="28"/>
  <c r="H5694" i="28"/>
  <c r="I5694" i="28"/>
  <c r="H5695" i="28"/>
  <c r="I5695" i="28"/>
  <c r="H5696" i="28"/>
  <c r="I5696" i="28"/>
  <c r="H5697" i="28"/>
  <c r="I5697" i="28"/>
  <c r="H5698" i="28"/>
  <c r="I5698" i="28"/>
  <c r="H5699" i="28"/>
  <c r="I5699" i="28"/>
  <c r="H5700" i="28"/>
  <c r="I5700" i="28"/>
  <c r="H5701" i="28"/>
  <c r="I5701" i="28"/>
  <c r="H5702" i="28"/>
  <c r="I5702" i="28"/>
  <c r="H5703" i="28"/>
  <c r="I5703" i="28"/>
  <c r="H5704" i="28"/>
  <c r="I5704" i="28"/>
  <c r="H5705" i="28"/>
  <c r="I5705" i="28"/>
  <c r="H5706" i="28"/>
  <c r="I5706" i="28"/>
  <c r="H5707" i="28"/>
  <c r="I5707" i="28"/>
  <c r="H5708" i="28"/>
  <c r="I5708" i="28"/>
  <c r="H5709" i="28"/>
  <c r="I5709" i="28"/>
  <c r="H5710" i="28"/>
  <c r="I5710" i="28"/>
  <c r="H5711" i="28"/>
  <c r="I5711" i="28"/>
  <c r="H5712" i="28"/>
  <c r="I5712" i="28"/>
  <c r="H5713" i="28"/>
  <c r="I5713" i="28"/>
  <c r="H5714" i="28"/>
  <c r="I5714" i="28"/>
  <c r="H5715" i="28"/>
  <c r="I5715" i="28"/>
  <c r="H5716" i="28"/>
  <c r="I5716" i="28"/>
  <c r="H5717" i="28"/>
  <c r="I5717" i="28"/>
  <c r="H5718" i="28"/>
  <c r="I5718" i="28"/>
  <c r="H5719" i="28"/>
  <c r="I5719" i="28"/>
  <c r="H5720" i="28"/>
  <c r="I5720" i="28"/>
  <c r="H5721" i="28"/>
  <c r="I5721" i="28"/>
  <c r="H5722" i="28"/>
  <c r="I5722" i="28"/>
  <c r="H5723" i="28"/>
  <c r="I5723" i="28"/>
  <c r="H5724" i="28"/>
  <c r="I5724" i="28"/>
  <c r="H5725" i="28"/>
  <c r="I5725" i="28"/>
  <c r="H5726" i="28"/>
  <c r="I5726" i="28"/>
  <c r="H5727" i="28"/>
  <c r="I5727" i="28"/>
  <c r="H5728" i="28"/>
  <c r="I5728" i="28"/>
  <c r="H5729" i="28"/>
  <c r="I5729" i="28"/>
  <c r="H5730" i="28"/>
  <c r="I5730" i="28"/>
  <c r="H5731" i="28"/>
  <c r="I5731" i="28"/>
  <c r="H5732" i="28"/>
  <c r="I5732" i="28"/>
  <c r="H5733" i="28"/>
  <c r="I5733" i="28"/>
  <c r="H5734" i="28"/>
  <c r="I5734" i="28"/>
  <c r="H5735" i="28"/>
  <c r="I5735" i="28"/>
  <c r="H5736" i="28"/>
  <c r="I5736" i="28"/>
  <c r="H5737" i="28"/>
  <c r="I5737" i="28"/>
  <c r="H5738" i="28"/>
  <c r="I5738" i="28"/>
  <c r="H5739" i="28"/>
  <c r="I5739" i="28"/>
  <c r="H5740" i="28"/>
  <c r="I5740" i="28"/>
  <c r="H5741" i="28"/>
  <c r="I5741" i="28"/>
  <c r="H5742" i="28"/>
  <c r="I5742" i="28"/>
  <c r="H5743" i="28"/>
  <c r="I5743" i="28"/>
  <c r="H5744" i="28"/>
  <c r="I5744" i="28"/>
  <c r="H5745" i="28"/>
  <c r="I5745" i="28"/>
  <c r="H5746" i="28"/>
  <c r="I5746" i="28"/>
  <c r="H5747" i="28"/>
  <c r="I5747" i="28"/>
  <c r="H5748" i="28"/>
  <c r="I5748" i="28"/>
  <c r="H5749" i="28"/>
  <c r="I5749" i="28"/>
  <c r="H5750" i="28"/>
  <c r="I5750" i="28"/>
  <c r="H5751" i="28"/>
  <c r="I5751" i="28"/>
  <c r="H5752" i="28"/>
  <c r="I5752" i="28"/>
  <c r="H5753" i="28"/>
  <c r="I5753" i="28"/>
  <c r="H5754" i="28"/>
  <c r="I5754" i="28"/>
  <c r="H5755" i="28"/>
  <c r="I5755" i="28"/>
  <c r="H5756" i="28"/>
  <c r="I5756" i="28"/>
  <c r="H5757" i="28"/>
  <c r="I5757" i="28"/>
  <c r="H5758" i="28"/>
  <c r="I5758" i="28"/>
  <c r="H5759" i="28"/>
  <c r="I5759" i="28"/>
  <c r="H5760" i="28"/>
  <c r="I5760" i="28"/>
  <c r="H5761" i="28"/>
  <c r="I5761" i="28"/>
  <c r="H5762" i="28"/>
  <c r="I5762" i="28"/>
  <c r="H5763" i="28"/>
  <c r="I5763" i="28"/>
  <c r="H5764" i="28"/>
  <c r="I5764" i="28"/>
  <c r="H5765" i="28"/>
  <c r="I5765" i="28"/>
  <c r="H5766" i="28"/>
  <c r="I5766" i="28"/>
  <c r="H5767" i="28"/>
  <c r="I5767" i="28"/>
  <c r="H5768" i="28"/>
  <c r="I5768" i="28"/>
  <c r="H5769" i="28"/>
  <c r="I5769" i="28"/>
  <c r="H5770" i="28"/>
  <c r="I5770" i="28"/>
  <c r="H5771" i="28"/>
  <c r="I5771" i="28"/>
  <c r="H5772" i="28"/>
  <c r="I5772" i="28"/>
  <c r="H5773" i="28"/>
  <c r="I5773" i="28"/>
  <c r="H5774" i="28"/>
  <c r="I5774" i="28"/>
  <c r="H5775" i="28"/>
  <c r="I5775" i="28"/>
  <c r="H5776" i="28"/>
  <c r="I5776" i="28"/>
  <c r="H5777" i="28"/>
  <c r="I5777" i="28"/>
  <c r="H5778" i="28"/>
  <c r="I5778" i="28"/>
  <c r="H5779" i="28"/>
  <c r="I5779" i="28"/>
  <c r="H5780" i="28"/>
  <c r="I5780" i="28"/>
  <c r="H5781" i="28"/>
  <c r="I5781" i="28"/>
  <c r="H5782" i="28"/>
  <c r="I5782" i="28"/>
  <c r="H5783" i="28"/>
  <c r="I5783" i="28"/>
  <c r="H5784" i="28"/>
  <c r="I5784" i="28"/>
  <c r="H5785" i="28"/>
  <c r="I5785" i="28"/>
  <c r="H5786" i="28"/>
  <c r="I5786" i="28"/>
  <c r="H5787" i="28"/>
  <c r="I5787" i="28"/>
  <c r="H5788" i="28"/>
  <c r="I5788" i="28"/>
  <c r="H5789" i="28"/>
  <c r="I5789" i="28"/>
  <c r="H5790" i="28"/>
  <c r="I5790" i="28"/>
  <c r="H5791" i="28"/>
  <c r="I5791" i="28"/>
  <c r="H5792" i="28"/>
  <c r="I5792" i="28"/>
  <c r="H5793" i="28"/>
  <c r="I5793" i="28"/>
  <c r="H5794" i="28"/>
  <c r="I5794" i="28"/>
  <c r="H5795" i="28"/>
  <c r="I5795" i="28"/>
  <c r="H5796" i="28"/>
  <c r="I5796" i="28"/>
  <c r="H5797" i="28"/>
  <c r="I5797" i="28"/>
  <c r="H5798" i="28"/>
  <c r="I5798" i="28"/>
  <c r="H5799" i="28"/>
  <c r="I5799" i="28"/>
  <c r="H5800" i="28"/>
  <c r="I5800" i="28"/>
  <c r="H5801" i="28"/>
  <c r="I5801" i="28"/>
  <c r="H5802" i="28"/>
  <c r="I5802" i="28"/>
  <c r="H5803" i="28"/>
  <c r="I5803" i="28"/>
  <c r="H5804" i="28"/>
  <c r="I5804" i="28"/>
  <c r="H5805" i="28"/>
  <c r="I5805" i="28"/>
  <c r="H5806" i="28"/>
  <c r="I5806" i="28"/>
  <c r="H5807" i="28"/>
  <c r="I5807" i="28"/>
  <c r="H5808" i="28"/>
  <c r="I5808" i="28"/>
  <c r="H5809" i="28"/>
  <c r="I5809" i="28"/>
  <c r="H5810" i="28"/>
  <c r="I5810" i="28"/>
  <c r="H5811" i="28"/>
  <c r="I5811" i="28"/>
  <c r="H5812" i="28"/>
  <c r="I5812" i="28"/>
  <c r="H5813" i="28"/>
  <c r="I5813" i="28"/>
  <c r="H5814" i="28"/>
  <c r="I5814" i="28"/>
  <c r="H5815" i="28"/>
  <c r="I5815" i="28"/>
  <c r="H5816" i="28"/>
  <c r="I5816" i="28"/>
  <c r="H5817" i="28"/>
  <c r="I5817" i="28"/>
  <c r="H5818" i="28"/>
  <c r="I5818" i="28"/>
  <c r="H5819" i="28"/>
  <c r="I5819" i="28"/>
  <c r="H5820" i="28"/>
  <c r="I5820" i="28"/>
  <c r="H5821" i="28"/>
  <c r="I5821" i="28"/>
  <c r="H5822" i="28"/>
  <c r="I5822" i="28"/>
  <c r="H5823" i="28"/>
  <c r="I5823" i="28"/>
  <c r="H5824" i="28"/>
  <c r="I5824" i="28"/>
  <c r="H5825" i="28"/>
  <c r="I5825" i="28"/>
  <c r="H5826" i="28"/>
  <c r="I5826" i="28"/>
  <c r="H5827" i="28"/>
  <c r="I5827" i="28"/>
  <c r="H5828" i="28"/>
  <c r="I5828" i="28"/>
  <c r="H5829" i="28"/>
  <c r="I5829" i="28"/>
  <c r="H5830" i="28"/>
  <c r="I5830" i="28"/>
  <c r="H5831" i="28"/>
  <c r="I5831" i="28"/>
  <c r="H5832" i="28"/>
  <c r="I5832" i="28"/>
  <c r="H5833" i="28"/>
  <c r="I5833" i="28"/>
  <c r="H5834" i="28"/>
  <c r="I5834" i="28"/>
  <c r="H5835" i="28"/>
  <c r="I5835" i="28"/>
  <c r="H5836" i="28"/>
  <c r="I5836" i="28"/>
  <c r="H5837" i="28"/>
  <c r="I5837" i="28"/>
  <c r="H5838" i="28"/>
  <c r="I5838" i="28"/>
  <c r="H5839" i="28"/>
  <c r="I5839" i="28"/>
  <c r="H5840" i="28"/>
  <c r="I5840" i="28"/>
  <c r="H5841" i="28"/>
  <c r="I5841" i="28"/>
  <c r="H5842" i="28"/>
  <c r="I5842" i="28"/>
  <c r="H5843" i="28"/>
  <c r="I5843" i="28"/>
  <c r="H5844" i="28"/>
  <c r="I5844" i="28"/>
  <c r="H5845" i="28"/>
  <c r="I5845" i="28"/>
  <c r="H5846" i="28"/>
  <c r="I5846" i="28"/>
  <c r="H5847" i="28"/>
  <c r="I5847" i="28"/>
  <c r="H5848" i="28"/>
  <c r="I5848" i="28"/>
  <c r="H5849" i="28"/>
  <c r="I5849" i="28"/>
  <c r="H5850" i="28"/>
  <c r="I5850" i="28"/>
  <c r="H5851" i="28"/>
  <c r="I5851" i="28"/>
  <c r="H5852" i="28"/>
  <c r="I5852" i="28"/>
  <c r="H5853" i="28"/>
  <c r="I5853" i="28"/>
  <c r="H5854" i="28"/>
  <c r="I5854" i="28"/>
  <c r="H5855" i="28"/>
  <c r="I5855" i="28"/>
  <c r="H5856" i="28"/>
  <c r="I5856" i="28"/>
  <c r="H5857" i="28"/>
  <c r="I5857" i="28"/>
  <c r="H5858" i="28"/>
  <c r="I5858" i="28"/>
  <c r="H5859" i="28"/>
  <c r="I5859" i="28"/>
  <c r="H5860" i="28"/>
  <c r="I5860" i="28"/>
  <c r="H5861" i="28"/>
  <c r="I5861" i="28"/>
  <c r="H5862" i="28"/>
  <c r="I5862" i="28"/>
  <c r="H5863" i="28"/>
  <c r="I5863" i="28"/>
  <c r="H5864" i="28"/>
  <c r="I5864" i="28"/>
  <c r="H5865" i="28"/>
  <c r="I5865" i="28"/>
  <c r="H5866" i="28"/>
  <c r="I5866" i="28"/>
  <c r="H5867" i="28"/>
  <c r="I5867" i="28"/>
  <c r="H5868" i="28"/>
  <c r="I5868" i="28"/>
  <c r="H5869" i="28"/>
  <c r="I5869" i="28"/>
  <c r="H5870" i="28"/>
  <c r="I5870" i="28"/>
  <c r="H5871" i="28"/>
  <c r="I5871" i="28"/>
  <c r="H5872" i="28"/>
  <c r="I5872" i="28"/>
  <c r="H5873" i="28"/>
  <c r="I5873" i="28"/>
  <c r="H5874" i="28"/>
  <c r="I5874" i="28"/>
  <c r="H5875" i="28"/>
  <c r="I5875" i="28"/>
  <c r="H5876" i="28"/>
  <c r="I5876" i="28"/>
  <c r="H5877" i="28"/>
  <c r="I5877" i="28"/>
  <c r="H5878" i="28"/>
  <c r="I5878" i="28"/>
  <c r="H5879" i="28"/>
  <c r="I5879" i="28"/>
  <c r="H5880" i="28"/>
  <c r="I5880" i="28"/>
  <c r="H5881" i="28"/>
  <c r="I5881" i="28"/>
  <c r="H5882" i="28"/>
  <c r="I5882" i="28"/>
  <c r="H5883" i="28"/>
  <c r="I5883" i="28"/>
  <c r="H5884" i="28"/>
  <c r="I5884" i="28"/>
  <c r="H5885" i="28"/>
  <c r="I5885" i="28"/>
  <c r="H5886" i="28"/>
  <c r="I5886" i="28"/>
  <c r="H5887" i="28"/>
  <c r="I5887" i="28"/>
  <c r="H5888" i="28"/>
  <c r="I5888" i="28"/>
  <c r="H5889" i="28"/>
  <c r="I5889" i="28"/>
  <c r="H5890" i="28"/>
  <c r="I5890" i="28"/>
  <c r="H5891" i="28"/>
  <c r="I5891" i="28"/>
  <c r="H5892" i="28"/>
  <c r="I5892" i="28"/>
  <c r="H5893" i="28"/>
  <c r="I5893" i="28"/>
  <c r="H5894" i="28"/>
  <c r="I5894" i="28"/>
  <c r="H5895" i="28"/>
  <c r="I5895" i="28"/>
  <c r="H5896" i="28"/>
  <c r="I5896" i="28"/>
  <c r="H5897" i="28"/>
  <c r="I5897" i="28"/>
  <c r="H5898" i="28"/>
  <c r="I5898" i="28"/>
  <c r="H5899" i="28"/>
  <c r="I5899" i="28"/>
  <c r="H5900" i="28"/>
  <c r="I5900" i="28"/>
  <c r="H5901" i="28"/>
  <c r="I5901" i="28"/>
  <c r="H5902" i="28"/>
  <c r="I5902" i="28"/>
  <c r="H5903" i="28"/>
  <c r="I5903" i="28"/>
  <c r="H5904" i="28"/>
  <c r="I5904" i="28"/>
  <c r="H5905" i="28"/>
  <c r="I5905" i="28"/>
  <c r="H5906" i="28"/>
  <c r="I5906" i="28"/>
  <c r="H5907" i="28"/>
  <c r="I5907" i="28"/>
  <c r="H5908" i="28"/>
  <c r="I5908" i="28"/>
  <c r="H5909" i="28"/>
  <c r="I5909" i="28"/>
  <c r="H5910" i="28"/>
  <c r="I5910" i="28"/>
  <c r="H5911" i="28"/>
  <c r="I5911" i="28"/>
  <c r="H5912" i="28"/>
  <c r="I5912" i="28"/>
  <c r="H5913" i="28"/>
  <c r="I5913" i="28"/>
  <c r="H5914" i="28"/>
  <c r="I5914" i="28"/>
  <c r="H5915" i="28"/>
  <c r="I5915" i="28"/>
  <c r="H5916" i="28"/>
  <c r="I5916" i="28"/>
  <c r="H5917" i="28"/>
  <c r="I5917" i="28"/>
  <c r="H5918" i="28"/>
  <c r="I5918" i="28"/>
  <c r="H5919" i="28"/>
  <c r="I5919" i="28"/>
  <c r="H5920" i="28"/>
  <c r="I5920" i="28"/>
  <c r="H5921" i="28"/>
  <c r="I5921" i="28"/>
  <c r="H5922" i="28"/>
  <c r="I5922" i="28"/>
  <c r="H5923" i="28"/>
  <c r="I5923" i="28"/>
  <c r="H5924" i="28"/>
  <c r="I5924" i="28"/>
  <c r="H5925" i="28"/>
  <c r="I5925" i="28"/>
  <c r="H5926" i="28"/>
  <c r="I5926" i="28"/>
  <c r="H5927" i="28"/>
  <c r="I5927" i="28"/>
  <c r="H5928" i="28"/>
  <c r="I5928" i="28"/>
  <c r="H5929" i="28"/>
  <c r="I5929" i="28"/>
  <c r="H5930" i="28"/>
  <c r="I5930" i="28"/>
  <c r="H5931" i="28"/>
  <c r="I5931" i="28"/>
  <c r="H5932" i="28"/>
  <c r="I5932" i="28"/>
  <c r="H5933" i="28"/>
  <c r="I5933" i="28"/>
  <c r="H5934" i="28"/>
  <c r="I5934" i="28"/>
  <c r="H5935" i="28"/>
  <c r="I5935" i="28"/>
  <c r="H5936" i="28"/>
  <c r="I5936" i="28"/>
  <c r="H5937" i="28"/>
  <c r="I5937" i="28"/>
  <c r="H5938" i="28"/>
  <c r="I5938" i="28"/>
  <c r="H5939" i="28"/>
  <c r="I5939" i="28"/>
  <c r="H5940" i="28"/>
  <c r="I5940" i="28"/>
  <c r="H5941" i="28"/>
  <c r="I5941" i="28"/>
  <c r="H5942" i="28"/>
  <c r="I5942" i="28"/>
  <c r="H5943" i="28"/>
  <c r="I5943" i="28"/>
  <c r="H5944" i="28"/>
  <c r="I5944" i="28"/>
  <c r="H5945" i="28"/>
  <c r="I5945" i="28"/>
  <c r="H5946" i="28"/>
  <c r="I5946" i="28"/>
  <c r="H5947" i="28"/>
  <c r="I5947" i="28"/>
  <c r="H5948" i="28"/>
  <c r="I5948" i="28"/>
  <c r="H5949" i="28"/>
  <c r="I5949" i="28"/>
  <c r="H5950" i="28"/>
  <c r="I5950" i="28"/>
  <c r="H5951" i="28"/>
  <c r="I5951" i="28"/>
  <c r="H5952" i="28"/>
  <c r="I5952" i="28"/>
  <c r="H5953" i="28"/>
  <c r="I5953" i="28"/>
  <c r="H5954" i="28"/>
  <c r="I5954" i="28"/>
  <c r="H5955" i="28"/>
  <c r="I5955" i="28"/>
  <c r="H5956" i="28"/>
  <c r="I5956" i="28"/>
  <c r="H5957" i="28"/>
  <c r="I5957" i="28"/>
  <c r="H5958" i="28"/>
  <c r="I5958" i="28"/>
  <c r="H5959" i="28"/>
  <c r="I5959" i="28"/>
  <c r="H5960" i="28"/>
  <c r="I5960" i="28"/>
  <c r="H5961" i="28"/>
  <c r="I5961" i="28"/>
  <c r="H5962" i="28"/>
  <c r="I5962" i="28"/>
  <c r="H5963" i="28"/>
  <c r="I5963" i="28"/>
  <c r="H5964" i="28"/>
  <c r="I5964" i="28"/>
  <c r="H5965" i="28"/>
  <c r="I5965" i="28"/>
  <c r="H5966" i="28"/>
  <c r="I5966" i="28"/>
  <c r="H5967" i="28"/>
  <c r="I5967" i="28"/>
  <c r="H5968" i="28"/>
  <c r="I5968" i="28"/>
  <c r="H5969" i="28"/>
  <c r="I5969" i="28"/>
  <c r="H5970" i="28"/>
  <c r="I5970" i="28"/>
  <c r="H5971" i="28"/>
  <c r="I5971" i="28"/>
  <c r="H5972" i="28"/>
  <c r="I5972" i="28"/>
  <c r="H5973" i="28"/>
  <c r="I5973" i="28"/>
  <c r="H5974" i="28"/>
  <c r="I5974" i="28"/>
  <c r="H5975" i="28"/>
  <c r="I5975" i="28"/>
  <c r="H5976" i="28"/>
  <c r="I5976" i="28"/>
  <c r="H5977" i="28"/>
  <c r="I5977" i="28"/>
  <c r="H5978" i="28"/>
  <c r="I5978" i="28"/>
  <c r="H5979" i="28"/>
  <c r="I5979" i="28"/>
  <c r="H5980" i="28"/>
  <c r="I5980" i="28"/>
  <c r="H5981" i="28"/>
  <c r="I5981" i="28"/>
  <c r="H5982" i="28"/>
  <c r="I5982" i="28"/>
  <c r="H5983" i="28"/>
  <c r="I5983" i="28"/>
  <c r="H5984" i="28"/>
  <c r="I5984" i="28"/>
  <c r="H5985" i="28"/>
  <c r="I5985" i="28"/>
  <c r="H5986" i="28"/>
  <c r="I5986" i="28"/>
  <c r="H5987" i="28"/>
  <c r="I5987" i="28"/>
  <c r="H5988" i="28"/>
  <c r="I5988" i="28"/>
  <c r="H5989" i="28"/>
  <c r="I5989" i="28"/>
  <c r="H5990" i="28"/>
  <c r="I5990" i="28"/>
  <c r="H5991" i="28"/>
  <c r="I5991" i="28"/>
  <c r="H5992" i="28"/>
  <c r="I5992" i="28"/>
  <c r="H5993" i="28"/>
  <c r="I5993" i="28"/>
  <c r="H5994" i="28"/>
  <c r="I5994" i="28"/>
  <c r="H5995" i="28"/>
  <c r="I5995" i="28"/>
  <c r="H5996" i="28"/>
  <c r="I5996" i="28"/>
  <c r="H5997" i="28"/>
  <c r="I5997" i="28"/>
  <c r="H5998" i="28"/>
  <c r="I5998" i="28"/>
  <c r="H5999" i="28"/>
  <c r="I5999" i="28"/>
  <c r="H6000" i="28"/>
  <c r="I6000" i="28"/>
  <c r="H6001" i="28"/>
  <c r="I6001" i="28"/>
  <c r="H6002" i="28"/>
  <c r="I6002" i="28"/>
  <c r="H6003" i="28"/>
  <c r="I6003" i="28"/>
  <c r="H6004" i="28"/>
  <c r="I6004" i="28"/>
  <c r="H6005" i="28"/>
  <c r="I6005" i="28"/>
  <c r="H6006" i="28"/>
  <c r="I6006" i="28"/>
  <c r="H6007" i="28"/>
  <c r="I6007" i="28"/>
  <c r="H6008" i="28"/>
  <c r="I6008" i="28"/>
  <c r="H6009" i="28"/>
  <c r="I6009" i="28"/>
  <c r="H6010" i="28"/>
  <c r="I6010" i="28"/>
  <c r="H6011" i="28"/>
  <c r="I6011" i="28"/>
  <c r="H6012" i="28"/>
  <c r="I6012" i="28"/>
  <c r="H6013" i="28"/>
  <c r="I6013" i="28"/>
  <c r="H6014" i="28"/>
  <c r="I6014" i="28"/>
  <c r="H6015" i="28"/>
  <c r="I6015" i="28"/>
  <c r="H6016" i="28"/>
  <c r="I6016" i="28"/>
  <c r="H6017" i="28"/>
  <c r="I6017" i="28"/>
  <c r="H6018" i="28"/>
  <c r="I6018" i="28"/>
  <c r="H6019" i="28"/>
  <c r="I6019" i="28"/>
  <c r="H6020" i="28"/>
  <c r="I6020" i="28"/>
  <c r="H6021" i="28"/>
  <c r="I6021" i="28"/>
  <c r="H6022" i="28"/>
  <c r="I6022" i="28"/>
  <c r="H6023" i="28"/>
  <c r="I6023" i="28"/>
  <c r="H6024" i="28"/>
  <c r="I6024" i="28"/>
  <c r="H6025" i="28"/>
  <c r="I6025" i="28"/>
  <c r="H6026" i="28"/>
  <c r="I6026" i="28"/>
  <c r="H6027" i="28"/>
  <c r="I6027" i="28"/>
  <c r="H6028" i="28"/>
  <c r="I6028" i="28"/>
  <c r="H6029" i="28"/>
  <c r="I6029" i="28"/>
  <c r="H6030" i="28"/>
  <c r="I6030" i="28"/>
  <c r="H6031" i="28"/>
  <c r="I6031" i="28"/>
  <c r="H6032" i="28"/>
  <c r="I6032" i="28"/>
  <c r="H6033" i="28"/>
  <c r="I6033" i="28"/>
  <c r="H6034" i="28"/>
  <c r="I6034" i="28"/>
  <c r="H6035" i="28"/>
  <c r="I6035" i="28"/>
  <c r="H6036" i="28"/>
  <c r="I6036" i="28"/>
  <c r="H6037" i="28"/>
  <c r="I6037" i="28"/>
  <c r="H6038" i="28"/>
  <c r="I6038" i="28"/>
  <c r="H6039" i="28"/>
  <c r="I6039" i="28"/>
  <c r="H6040" i="28"/>
  <c r="I6040" i="28"/>
  <c r="H6041" i="28"/>
  <c r="I6041" i="28"/>
  <c r="H6042" i="28"/>
  <c r="I6042" i="28"/>
  <c r="H6043" i="28"/>
  <c r="I6043" i="28"/>
  <c r="H6044" i="28"/>
  <c r="I6044" i="28"/>
  <c r="H6045" i="28"/>
  <c r="I6045" i="28"/>
  <c r="H6046" i="28"/>
  <c r="I6046" i="28"/>
  <c r="H6047" i="28"/>
  <c r="I6047" i="28"/>
  <c r="H6048" i="28"/>
  <c r="I6048" i="28"/>
  <c r="H6049" i="28"/>
  <c r="I6049" i="28"/>
  <c r="H6050" i="28"/>
  <c r="I6050" i="28"/>
  <c r="H6051" i="28"/>
  <c r="I6051" i="28"/>
  <c r="H6052" i="28"/>
  <c r="I6052" i="28"/>
  <c r="H6053" i="28"/>
  <c r="I6053" i="28"/>
  <c r="H6054" i="28"/>
  <c r="I6054" i="28"/>
  <c r="H6055" i="28"/>
  <c r="I6055" i="28"/>
  <c r="H6056" i="28"/>
  <c r="I6056" i="28"/>
  <c r="H6057" i="28"/>
  <c r="I6057" i="28"/>
  <c r="H6058" i="28"/>
  <c r="I6058" i="28"/>
  <c r="H6059" i="28"/>
  <c r="I6059" i="28"/>
  <c r="H6060" i="28"/>
  <c r="I6060" i="28"/>
  <c r="H6061" i="28"/>
  <c r="I6061" i="28"/>
  <c r="H6062" i="28"/>
  <c r="I6062" i="28"/>
  <c r="H6063" i="28"/>
  <c r="I6063" i="28"/>
  <c r="H6064" i="28"/>
  <c r="I6064" i="28"/>
  <c r="H6065" i="28"/>
  <c r="I6065" i="28"/>
  <c r="H6066" i="28"/>
  <c r="I6066" i="28"/>
  <c r="H6067" i="28"/>
  <c r="I6067" i="28"/>
  <c r="H6068" i="28"/>
  <c r="I6068" i="28"/>
  <c r="H6069" i="28"/>
  <c r="I6069" i="28"/>
  <c r="H6070" i="28"/>
  <c r="I6070" i="28"/>
  <c r="H6071" i="28"/>
  <c r="I6071" i="28"/>
  <c r="H6072" i="28"/>
  <c r="I6072" i="28"/>
  <c r="H6073" i="28"/>
  <c r="I6073" i="28"/>
  <c r="H6074" i="28"/>
  <c r="I6074" i="28"/>
  <c r="H6075" i="28"/>
  <c r="I6075" i="28"/>
  <c r="H6076" i="28"/>
  <c r="I6076" i="28"/>
  <c r="H6077" i="28"/>
  <c r="I6077" i="28"/>
  <c r="H6078" i="28"/>
  <c r="I6078" i="28"/>
  <c r="H6079" i="28"/>
  <c r="I6079" i="28"/>
  <c r="H6080" i="28"/>
  <c r="I6080" i="28"/>
  <c r="H6081" i="28"/>
  <c r="I6081" i="28"/>
  <c r="H6082" i="28"/>
  <c r="I6082" i="28"/>
  <c r="H6083" i="28"/>
  <c r="I6083" i="28"/>
  <c r="H6084" i="28"/>
  <c r="I6084" i="28"/>
  <c r="H6085" i="28"/>
  <c r="I6085" i="28"/>
  <c r="H6086" i="28"/>
  <c r="I6086" i="28"/>
  <c r="H6087" i="28"/>
  <c r="I6087" i="28"/>
  <c r="H6088" i="28"/>
  <c r="I6088" i="28"/>
  <c r="H6089" i="28"/>
  <c r="I6089" i="28"/>
  <c r="H6090" i="28"/>
  <c r="I6090" i="28"/>
  <c r="H6091" i="28"/>
  <c r="I6091" i="28"/>
  <c r="H6092" i="28"/>
  <c r="I6092" i="28"/>
  <c r="H6093" i="28"/>
  <c r="I6093" i="28"/>
  <c r="H6094" i="28"/>
  <c r="I6094" i="28"/>
  <c r="H6095" i="28"/>
  <c r="I6095" i="28"/>
  <c r="H6096" i="28"/>
  <c r="I6096" i="28"/>
  <c r="H6097" i="28"/>
  <c r="I6097" i="28"/>
  <c r="H6098" i="28"/>
  <c r="I6098" i="28"/>
  <c r="H6099" i="28"/>
  <c r="I6099" i="28"/>
  <c r="H6100" i="28"/>
  <c r="I6100" i="28"/>
  <c r="H6101" i="28"/>
  <c r="I6101" i="28"/>
  <c r="H6102" i="28"/>
  <c r="I6102" i="28"/>
  <c r="H6103" i="28"/>
  <c r="I6103" i="28"/>
  <c r="H6104" i="28"/>
  <c r="I6104" i="28"/>
  <c r="H6105" i="28"/>
  <c r="I6105" i="28"/>
  <c r="H6106" i="28"/>
  <c r="I6106" i="28"/>
  <c r="H6107" i="28"/>
  <c r="I6107" i="28"/>
  <c r="H6108" i="28"/>
  <c r="I6108" i="28"/>
  <c r="H6109" i="28"/>
  <c r="I6109" i="28"/>
  <c r="H6110" i="28"/>
  <c r="I6110" i="28"/>
  <c r="H6111" i="28"/>
  <c r="I6111" i="28"/>
  <c r="H6112" i="28"/>
  <c r="I6112" i="28"/>
  <c r="H6113" i="28"/>
  <c r="I6113" i="28"/>
  <c r="H6114" i="28"/>
  <c r="I6114" i="28"/>
  <c r="H6115" i="28"/>
  <c r="I6115" i="28"/>
  <c r="H6116" i="28"/>
  <c r="I6116" i="28"/>
  <c r="H6117" i="28"/>
  <c r="I6117" i="28"/>
  <c r="H6118" i="28"/>
  <c r="I6118" i="28"/>
  <c r="H6119" i="28"/>
  <c r="I6119" i="28"/>
  <c r="H6120" i="28"/>
  <c r="I6120" i="28"/>
  <c r="H6121" i="28"/>
  <c r="I6121" i="28"/>
  <c r="H6122" i="28"/>
  <c r="I6122" i="28"/>
  <c r="H6123" i="28"/>
  <c r="I6123" i="28"/>
  <c r="H6124" i="28"/>
  <c r="I6124" i="28"/>
  <c r="H6125" i="28"/>
  <c r="I6125" i="28"/>
  <c r="H6126" i="28"/>
  <c r="I6126" i="28"/>
  <c r="H6127" i="28"/>
  <c r="I6127" i="28"/>
  <c r="H6128" i="28"/>
  <c r="I6128" i="28"/>
  <c r="H6129" i="28"/>
  <c r="I6129" i="28"/>
  <c r="H6130" i="28"/>
  <c r="I6130" i="28"/>
  <c r="H6131" i="28"/>
  <c r="I6131" i="28"/>
  <c r="H6132" i="28"/>
  <c r="I6132" i="28"/>
  <c r="H6133" i="28"/>
  <c r="I6133" i="28"/>
  <c r="H6134" i="28"/>
  <c r="I6134" i="28"/>
  <c r="H6135" i="28"/>
  <c r="I6135" i="28"/>
  <c r="H6136" i="28"/>
  <c r="I6136" i="28"/>
  <c r="H6137" i="28"/>
  <c r="I6137" i="28"/>
  <c r="H6138" i="28"/>
  <c r="I6138" i="28"/>
  <c r="H6139" i="28"/>
  <c r="I6139" i="28"/>
  <c r="H6140" i="28"/>
  <c r="I6140" i="28"/>
  <c r="H6141" i="28"/>
  <c r="I6141" i="28"/>
  <c r="H6142" i="28"/>
  <c r="I6142" i="28"/>
  <c r="H6143" i="28"/>
  <c r="I6143" i="28"/>
  <c r="H6144" i="28"/>
  <c r="I6144" i="28"/>
  <c r="H6145" i="28"/>
  <c r="I6145" i="28"/>
  <c r="H6146" i="28"/>
  <c r="I6146" i="28"/>
  <c r="H6147" i="28"/>
  <c r="I6147" i="28"/>
  <c r="H6148" i="28"/>
  <c r="I6148" i="28"/>
  <c r="H6149" i="28"/>
  <c r="I6149" i="28"/>
  <c r="H6150" i="28"/>
  <c r="I6150" i="28"/>
  <c r="H6151" i="28"/>
  <c r="I6151" i="28"/>
  <c r="H6152" i="28"/>
  <c r="I6152" i="28"/>
  <c r="H6153" i="28"/>
  <c r="I6153" i="28"/>
  <c r="H6154" i="28"/>
  <c r="I6154" i="28"/>
  <c r="H6155" i="28"/>
  <c r="I6155" i="28"/>
  <c r="H6156" i="28"/>
  <c r="I6156" i="28"/>
  <c r="H6157" i="28"/>
  <c r="I6157" i="28"/>
  <c r="H6158" i="28"/>
  <c r="I6158" i="28"/>
  <c r="H6159" i="28"/>
  <c r="I6159" i="28"/>
  <c r="H6160" i="28"/>
  <c r="I6160" i="28"/>
  <c r="H6161" i="28"/>
  <c r="I6161" i="28"/>
  <c r="H6162" i="28"/>
  <c r="I6162" i="28"/>
  <c r="H6163" i="28"/>
  <c r="I6163" i="28"/>
  <c r="H6164" i="28"/>
  <c r="I6164" i="28"/>
  <c r="H6165" i="28"/>
  <c r="I6165" i="28"/>
  <c r="H6166" i="28"/>
  <c r="I6166" i="28"/>
  <c r="H6167" i="28"/>
  <c r="I6167" i="28"/>
  <c r="H6168" i="28"/>
  <c r="I6168" i="28"/>
  <c r="H6169" i="28"/>
  <c r="I6169" i="28"/>
  <c r="H6170" i="28"/>
  <c r="I6170" i="28"/>
  <c r="H6171" i="28"/>
  <c r="I6171" i="28"/>
  <c r="H6172" i="28"/>
  <c r="I6172" i="28"/>
  <c r="H6173" i="28"/>
  <c r="I6173" i="28"/>
  <c r="H6174" i="28"/>
  <c r="I6174" i="28"/>
  <c r="H6175" i="28"/>
  <c r="I6175" i="28"/>
  <c r="H6176" i="28"/>
  <c r="I6176" i="28"/>
  <c r="H6177" i="28"/>
  <c r="I6177" i="28"/>
  <c r="H6178" i="28"/>
  <c r="I6178" i="28"/>
  <c r="H6179" i="28"/>
  <c r="I6179" i="28"/>
  <c r="H6180" i="28"/>
  <c r="I6180" i="28"/>
  <c r="H6181" i="28"/>
  <c r="I6181" i="28"/>
  <c r="H6182" i="28"/>
  <c r="I6182" i="28"/>
  <c r="H6183" i="28"/>
  <c r="I6183" i="28"/>
  <c r="H6184" i="28"/>
  <c r="I6184" i="28"/>
  <c r="H6185" i="28"/>
  <c r="I6185" i="28"/>
  <c r="H6186" i="28"/>
  <c r="I6186" i="28"/>
  <c r="H6187" i="28"/>
  <c r="I6187" i="28"/>
  <c r="H6188" i="28"/>
  <c r="I6188" i="28"/>
  <c r="H6189" i="28"/>
  <c r="I6189" i="28"/>
  <c r="H6190" i="28"/>
  <c r="I6190" i="28"/>
  <c r="H6191" i="28"/>
  <c r="I6191" i="28"/>
  <c r="H6192" i="28"/>
  <c r="I6192" i="28"/>
  <c r="H6193" i="28"/>
  <c r="I6193" i="28"/>
  <c r="H6194" i="28"/>
  <c r="I6194" i="28"/>
  <c r="H6195" i="28"/>
  <c r="I6195" i="28"/>
  <c r="H6196" i="28"/>
  <c r="I6196" i="28"/>
  <c r="H6197" i="28"/>
  <c r="I6197" i="28"/>
  <c r="H6198" i="28"/>
  <c r="I6198" i="28"/>
  <c r="H6199" i="28"/>
  <c r="I6199" i="28"/>
  <c r="H6200" i="28"/>
  <c r="I6200" i="28"/>
  <c r="H6201" i="28"/>
  <c r="I6201" i="28"/>
  <c r="H6202" i="28"/>
  <c r="I6202" i="28"/>
  <c r="H6203" i="28"/>
  <c r="I6203" i="28"/>
  <c r="H6204" i="28"/>
  <c r="I6204" i="28"/>
  <c r="H6205" i="28"/>
  <c r="I6205" i="28"/>
  <c r="H6206" i="28"/>
  <c r="I6206" i="28"/>
  <c r="H6207" i="28"/>
  <c r="I6207" i="28"/>
  <c r="H6208" i="28"/>
  <c r="I6208" i="28"/>
  <c r="H6209" i="28"/>
  <c r="I6209" i="28"/>
  <c r="H6210" i="28"/>
  <c r="I6210" i="28"/>
  <c r="H6211" i="28"/>
  <c r="I6211" i="28"/>
  <c r="H6212" i="28"/>
  <c r="I6212" i="28"/>
  <c r="H6213" i="28"/>
  <c r="I6213" i="28"/>
  <c r="H6214" i="28"/>
  <c r="I6214" i="28"/>
  <c r="H6215" i="28"/>
  <c r="I6215" i="28"/>
  <c r="H6216" i="28"/>
  <c r="I6216" i="28"/>
  <c r="H6217" i="28"/>
  <c r="I6217" i="28"/>
  <c r="H6218" i="28"/>
  <c r="I6218" i="28"/>
  <c r="H6219" i="28"/>
  <c r="I6219" i="28"/>
  <c r="H6220" i="28"/>
  <c r="I6220" i="28"/>
  <c r="H6221" i="28"/>
  <c r="I6221" i="28"/>
  <c r="H6222" i="28"/>
  <c r="I6222" i="28"/>
  <c r="H6223" i="28"/>
  <c r="I6223" i="28"/>
  <c r="H6224" i="28"/>
  <c r="I6224" i="28"/>
  <c r="H6225" i="28"/>
  <c r="I6225" i="28"/>
  <c r="H6226" i="28"/>
  <c r="I6226" i="28"/>
  <c r="H6227" i="28"/>
  <c r="I6227" i="28"/>
  <c r="H6228" i="28"/>
  <c r="I6228" i="28"/>
  <c r="H6229" i="28"/>
  <c r="I6229" i="28"/>
  <c r="H6230" i="28"/>
  <c r="I6230" i="28"/>
  <c r="H6231" i="28"/>
  <c r="I6231" i="28"/>
  <c r="H6232" i="28"/>
  <c r="I6232" i="28"/>
  <c r="H6233" i="28"/>
  <c r="I6233" i="28"/>
  <c r="H6234" i="28"/>
  <c r="I6234" i="28"/>
  <c r="H6235" i="28"/>
  <c r="I6235" i="28"/>
  <c r="H6236" i="28"/>
  <c r="I6236" i="28"/>
  <c r="H6237" i="28"/>
  <c r="I6237" i="28"/>
  <c r="H6238" i="28"/>
  <c r="I6238" i="28"/>
  <c r="H6239" i="28"/>
  <c r="I6239" i="28"/>
  <c r="H6240" i="28"/>
  <c r="I6240" i="28"/>
  <c r="H6241" i="28"/>
  <c r="I6241" i="28"/>
  <c r="H6242" i="28"/>
  <c r="I6242" i="28"/>
  <c r="H6243" i="28"/>
  <c r="I6243" i="28"/>
  <c r="H6244" i="28"/>
  <c r="I6244" i="28"/>
  <c r="H6245" i="28"/>
  <c r="I6245" i="28"/>
  <c r="H6246" i="28"/>
  <c r="I6246" i="28"/>
  <c r="H6247" i="28"/>
  <c r="I6247" i="28"/>
  <c r="H6248" i="28"/>
  <c r="I6248" i="28"/>
  <c r="H6249" i="28"/>
  <c r="I6249" i="28"/>
  <c r="H6250" i="28"/>
  <c r="I6250" i="28"/>
  <c r="H6251" i="28"/>
  <c r="I6251" i="28"/>
  <c r="H6252" i="28"/>
  <c r="I6252" i="28"/>
  <c r="H6253" i="28"/>
  <c r="I6253" i="28"/>
  <c r="H6254" i="28"/>
  <c r="I6254" i="28"/>
  <c r="H6255" i="28"/>
  <c r="I6255" i="28"/>
  <c r="H6256" i="28"/>
  <c r="I6256" i="28"/>
  <c r="H6257" i="28"/>
  <c r="I6257" i="28"/>
  <c r="H6258" i="28"/>
  <c r="I6258" i="28"/>
  <c r="H6259" i="28"/>
  <c r="I6259" i="28"/>
  <c r="H6260" i="28"/>
  <c r="I6260" i="28"/>
  <c r="H6261" i="28"/>
  <c r="I6261" i="28"/>
  <c r="H6262" i="28"/>
  <c r="I6262" i="28"/>
  <c r="H6263" i="28"/>
  <c r="I6263" i="28"/>
  <c r="H6264" i="28"/>
  <c r="I6264" i="28"/>
  <c r="H6265" i="28"/>
  <c r="I6265" i="28"/>
  <c r="H6266" i="28"/>
  <c r="I6266" i="28"/>
  <c r="H6267" i="28"/>
  <c r="I6267" i="28"/>
  <c r="H6268" i="28"/>
  <c r="I6268" i="28"/>
  <c r="H6269" i="28"/>
  <c r="I6269" i="28"/>
  <c r="H6270" i="28"/>
  <c r="I6270" i="28"/>
  <c r="H6271" i="28"/>
  <c r="I6271" i="28"/>
  <c r="H6272" i="28"/>
  <c r="I6272" i="28"/>
  <c r="H6273" i="28"/>
  <c r="I6273" i="28"/>
  <c r="H6274" i="28"/>
  <c r="I6274" i="28"/>
  <c r="H6275" i="28"/>
  <c r="I6275" i="28"/>
  <c r="H6276" i="28"/>
  <c r="I6276" i="28"/>
  <c r="H6277" i="28"/>
  <c r="I6277" i="28"/>
  <c r="H6278" i="28"/>
  <c r="I6278" i="28"/>
  <c r="H6279" i="28"/>
  <c r="I6279" i="28"/>
  <c r="H6280" i="28"/>
  <c r="I6280" i="28"/>
  <c r="H6281" i="28"/>
  <c r="I6281" i="28"/>
  <c r="H6282" i="28"/>
  <c r="I6282" i="28"/>
  <c r="H6283" i="28"/>
  <c r="I6283" i="28"/>
  <c r="H6284" i="28"/>
  <c r="I6284" i="28"/>
  <c r="H6285" i="28"/>
  <c r="I6285" i="28"/>
  <c r="H6286" i="28"/>
  <c r="I6286" i="28"/>
  <c r="H6287" i="28"/>
  <c r="I6287" i="28"/>
  <c r="H6288" i="28"/>
  <c r="I6288" i="28"/>
  <c r="H6289" i="28"/>
  <c r="I6289" i="28"/>
  <c r="H6290" i="28"/>
  <c r="I6290" i="28"/>
  <c r="H6291" i="28"/>
  <c r="I6291" i="28"/>
  <c r="H6292" i="28"/>
  <c r="I6292" i="28"/>
  <c r="H6293" i="28"/>
  <c r="I6293" i="28"/>
  <c r="H6294" i="28"/>
  <c r="I6294" i="28"/>
  <c r="H6295" i="28"/>
  <c r="I6295" i="28"/>
  <c r="H6296" i="28"/>
  <c r="I6296" i="28"/>
  <c r="H6297" i="28"/>
  <c r="I6297" i="28"/>
  <c r="H6298" i="28"/>
  <c r="I6298" i="28"/>
  <c r="H6299" i="28"/>
  <c r="I6299" i="28"/>
  <c r="H6300" i="28"/>
  <c r="I6300" i="28"/>
  <c r="H6301" i="28"/>
  <c r="I6301" i="28"/>
  <c r="H6302" i="28"/>
  <c r="I6302" i="28"/>
  <c r="H6303" i="28"/>
  <c r="I6303" i="28"/>
  <c r="H6304" i="28"/>
  <c r="I6304" i="28"/>
  <c r="H6305" i="28"/>
  <c r="I6305" i="28"/>
  <c r="H6306" i="28"/>
  <c r="I6306" i="28"/>
  <c r="H6307" i="28"/>
  <c r="I6307" i="28"/>
  <c r="H6308" i="28"/>
  <c r="I6308" i="28"/>
  <c r="H6309" i="28"/>
  <c r="I6309" i="28"/>
  <c r="H6310" i="28"/>
  <c r="I6310" i="28"/>
  <c r="H6311" i="28"/>
  <c r="I6311" i="28"/>
  <c r="H6312" i="28"/>
  <c r="I6312" i="28"/>
  <c r="H6313" i="28"/>
  <c r="I6313" i="28"/>
  <c r="H6314" i="28"/>
  <c r="I6314" i="28"/>
  <c r="H6315" i="28"/>
  <c r="I6315" i="28"/>
  <c r="H6316" i="28"/>
  <c r="I6316" i="28"/>
  <c r="H6317" i="28"/>
  <c r="I6317" i="28"/>
  <c r="H6318" i="28"/>
  <c r="I6318" i="28"/>
  <c r="H6319" i="28"/>
  <c r="I6319" i="28"/>
  <c r="H6320" i="28"/>
  <c r="I6320" i="28"/>
  <c r="H6321" i="28"/>
  <c r="I6321" i="28"/>
  <c r="H6322" i="28"/>
  <c r="I6322" i="28"/>
  <c r="H6323" i="28"/>
  <c r="I6323" i="28"/>
  <c r="H6324" i="28"/>
  <c r="I6324" i="28"/>
  <c r="H6325" i="28"/>
  <c r="I6325" i="28"/>
  <c r="H6326" i="28"/>
  <c r="I6326" i="28"/>
  <c r="H6327" i="28"/>
  <c r="I6327" i="28"/>
  <c r="H6328" i="28"/>
  <c r="I6328" i="28"/>
  <c r="H6329" i="28"/>
  <c r="I6329" i="28"/>
  <c r="H6330" i="28"/>
  <c r="I6330" i="28"/>
  <c r="H6331" i="28"/>
  <c r="I6331" i="28"/>
  <c r="H6332" i="28"/>
  <c r="I6332" i="28"/>
  <c r="H6333" i="28"/>
  <c r="I6333" i="28"/>
  <c r="H6334" i="28"/>
  <c r="I6334" i="28"/>
  <c r="H6335" i="28"/>
  <c r="I6335" i="28"/>
  <c r="H6336" i="28"/>
  <c r="I6336" i="28"/>
  <c r="H6337" i="28"/>
  <c r="I6337" i="28"/>
  <c r="H6338" i="28"/>
  <c r="I6338" i="28"/>
  <c r="H6339" i="28"/>
  <c r="I6339" i="28"/>
  <c r="H6340" i="28"/>
  <c r="I6340" i="28"/>
  <c r="H6341" i="28"/>
  <c r="I6341" i="28"/>
  <c r="H6342" i="28"/>
  <c r="I6342" i="28"/>
  <c r="H6343" i="28"/>
  <c r="I6343" i="28"/>
  <c r="H6344" i="28"/>
  <c r="I6344" i="28"/>
  <c r="H6345" i="28"/>
  <c r="I6345" i="28"/>
  <c r="H6346" i="28"/>
  <c r="I6346" i="28"/>
  <c r="H6347" i="28"/>
  <c r="I6347" i="28"/>
  <c r="H6348" i="28"/>
  <c r="I6348" i="28"/>
  <c r="H6349" i="28"/>
  <c r="I6349" i="28"/>
  <c r="H6350" i="28"/>
  <c r="I6350" i="28"/>
  <c r="H6351" i="28"/>
  <c r="I6351" i="28"/>
  <c r="H6352" i="28"/>
  <c r="I6352" i="28"/>
  <c r="H6353" i="28"/>
  <c r="I6353" i="28"/>
  <c r="H6354" i="28"/>
  <c r="I6354" i="28"/>
  <c r="H6355" i="28"/>
  <c r="I6355" i="28"/>
  <c r="H6356" i="28"/>
  <c r="I6356" i="28"/>
  <c r="H6357" i="28"/>
  <c r="I6357" i="28"/>
  <c r="H6358" i="28"/>
  <c r="I6358" i="28"/>
  <c r="H6359" i="28"/>
  <c r="I6359" i="28"/>
  <c r="H6360" i="28"/>
  <c r="I6360" i="28"/>
  <c r="H6361" i="28"/>
  <c r="I6361" i="28"/>
  <c r="H6362" i="28"/>
  <c r="I6362" i="28"/>
  <c r="H6363" i="28"/>
  <c r="I6363" i="28"/>
  <c r="H6364" i="28"/>
  <c r="I6364" i="28"/>
  <c r="H6365" i="28"/>
  <c r="I6365" i="28"/>
  <c r="H6366" i="28"/>
  <c r="I6366" i="28"/>
  <c r="H6367" i="28"/>
  <c r="I6367" i="28"/>
  <c r="H6368" i="28"/>
  <c r="I6368" i="28"/>
  <c r="H6369" i="28"/>
  <c r="I6369" i="28"/>
  <c r="H6370" i="28"/>
  <c r="I6370" i="28"/>
  <c r="H6371" i="28"/>
  <c r="I6371" i="28"/>
  <c r="H6372" i="28"/>
  <c r="I6372" i="28"/>
  <c r="H6373" i="28"/>
  <c r="I6373" i="28"/>
  <c r="H6374" i="28"/>
  <c r="I6374" i="28"/>
  <c r="H6375" i="28"/>
  <c r="I6375" i="28"/>
  <c r="H6376" i="28"/>
  <c r="I6376" i="28"/>
  <c r="H6377" i="28"/>
  <c r="I6377" i="28"/>
  <c r="H6378" i="28"/>
  <c r="I6378" i="28"/>
  <c r="H6379" i="28"/>
  <c r="I6379" i="28"/>
  <c r="H6380" i="28"/>
  <c r="I6380" i="28"/>
  <c r="H6381" i="28"/>
  <c r="I6381" i="28"/>
  <c r="H6382" i="28"/>
  <c r="I6382" i="28"/>
  <c r="H6383" i="28"/>
  <c r="I6383" i="28"/>
  <c r="H6384" i="28"/>
  <c r="I6384" i="28"/>
  <c r="H6385" i="28"/>
  <c r="I6385" i="28"/>
  <c r="H6386" i="28"/>
  <c r="I6386" i="28"/>
  <c r="H6387" i="28"/>
  <c r="I6387" i="28"/>
  <c r="H6388" i="28"/>
  <c r="I6388" i="28"/>
  <c r="H6389" i="28"/>
  <c r="I6389" i="28"/>
  <c r="H6390" i="28"/>
  <c r="I6390" i="28"/>
  <c r="H6391" i="28"/>
  <c r="I6391" i="28"/>
  <c r="H6392" i="28"/>
  <c r="I6392" i="28"/>
  <c r="H6393" i="28"/>
  <c r="I6393" i="28"/>
  <c r="H6394" i="28"/>
  <c r="I6394" i="28"/>
  <c r="H6395" i="28"/>
  <c r="I6395" i="28"/>
  <c r="H6396" i="28"/>
  <c r="I6396" i="28"/>
  <c r="H6397" i="28"/>
  <c r="I6397" i="28"/>
  <c r="H6398" i="28"/>
  <c r="I6398" i="28"/>
  <c r="H6399" i="28"/>
  <c r="I6399" i="28"/>
  <c r="H6400" i="28"/>
  <c r="I6400" i="28"/>
  <c r="H6401" i="28"/>
  <c r="I6401" i="28"/>
  <c r="H6402" i="28"/>
  <c r="I6402" i="28"/>
  <c r="H6403" i="28"/>
  <c r="I6403" i="28"/>
  <c r="H6404" i="28"/>
  <c r="I6404" i="28"/>
  <c r="H6405" i="28"/>
  <c r="I6405" i="28"/>
  <c r="H6406" i="28"/>
  <c r="I6406" i="28"/>
  <c r="H6407" i="28"/>
  <c r="I6407" i="28"/>
  <c r="H6408" i="28"/>
  <c r="I6408" i="28"/>
  <c r="H6409" i="28"/>
  <c r="I6409" i="28"/>
  <c r="H6410" i="28"/>
  <c r="I6410" i="28"/>
  <c r="H6411" i="28"/>
  <c r="I6411" i="28"/>
  <c r="H6412" i="28"/>
  <c r="I6412" i="28"/>
  <c r="H6413" i="28"/>
  <c r="I6413" i="28"/>
  <c r="H6414" i="28"/>
  <c r="I6414" i="28"/>
  <c r="H6415" i="28"/>
  <c r="I6415" i="28"/>
  <c r="H6416" i="28"/>
  <c r="I6416" i="28"/>
  <c r="H6417" i="28"/>
  <c r="I6417" i="28"/>
  <c r="H6418" i="28"/>
  <c r="I6418" i="28"/>
  <c r="H6419" i="28"/>
  <c r="I6419" i="28"/>
  <c r="H6420" i="28"/>
  <c r="I6420" i="28"/>
  <c r="H6421" i="28"/>
  <c r="I6421" i="28"/>
  <c r="H6422" i="28"/>
  <c r="I6422" i="28"/>
  <c r="H6423" i="28"/>
  <c r="I6423" i="28"/>
  <c r="H6424" i="28"/>
  <c r="I6424" i="28"/>
  <c r="H6425" i="28"/>
  <c r="I6425" i="28"/>
  <c r="H6426" i="28"/>
  <c r="I6426" i="28"/>
  <c r="H6427" i="28"/>
  <c r="I6427" i="28"/>
  <c r="H6428" i="28"/>
  <c r="I6428" i="28"/>
  <c r="H6429" i="28"/>
  <c r="I6429" i="28"/>
  <c r="H6430" i="28"/>
  <c r="I6430" i="28"/>
  <c r="H6431" i="28"/>
  <c r="I6431" i="28"/>
  <c r="H6432" i="28"/>
  <c r="I6432" i="28"/>
  <c r="H6433" i="28"/>
  <c r="I6433" i="28"/>
  <c r="H6434" i="28"/>
  <c r="I6434" i="28"/>
  <c r="H6435" i="28"/>
  <c r="I6435" i="28"/>
  <c r="H6436" i="28"/>
  <c r="I6436" i="28"/>
  <c r="H6437" i="28"/>
  <c r="I6437" i="28"/>
  <c r="H6438" i="28"/>
  <c r="I6438" i="28"/>
  <c r="H6439" i="28"/>
  <c r="I6439" i="28"/>
  <c r="H6440" i="28"/>
  <c r="I6440" i="28"/>
  <c r="H6441" i="28"/>
  <c r="I6441" i="28"/>
  <c r="H6442" i="28"/>
  <c r="I6442" i="28"/>
  <c r="H6443" i="28"/>
  <c r="I6443" i="28"/>
  <c r="H6444" i="28"/>
  <c r="I6444" i="28"/>
  <c r="H6445" i="28"/>
  <c r="I6445" i="28"/>
  <c r="H6446" i="28"/>
  <c r="I6446" i="28"/>
  <c r="H6447" i="28"/>
  <c r="I6447" i="28"/>
  <c r="H6448" i="28"/>
  <c r="I6448" i="28"/>
  <c r="H6449" i="28"/>
  <c r="I6449" i="28"/>
  <c r="H6450" i="28"/>
  <c r="I6450" i="28"/>
  <c r="H6451" i="28"/>
  <c r="I6451" i="28"/>
  <c r="H6452" i="28"/>
  <c r="I6452" i="28"/>
  <c r="H6453" i="28"/>
  <c r="I6453" i="28"/>
  <c r="H6454" i="28"/>
  <c r="I6454" i="28"/>
  <c r="H6455" i="28"/>
  <c r="I6455" i="28"/>
  <c r="H6456" i="28"/>
  <c r="I6456" i="28"/>
  <c r="H6457" i="28"/>
  <c r="I6457" i="28"/>
  <c r="H6458" i="28"/>
  <c r="I6458" i="28"/>
  <c r="H6459" i="28"/>
  <c r="I6459" i="28"/>
  <c r="H6460" i="28"/>
  <c r="I6460" i="28"/>
  <c r="H6461" i="28"/>
  <c r="I6461" i="28"/>
  <c r="H6462" i="28"/>
  <c r="I6462" i="28"/>
  <c r="H6463" i="28"/>
  <c r="I6463" i="28"/>
  <c r="H6464" i="28"/>
  <c r="I6464" i="28"/>
  <c r="H6465" i="28"/>
  <c r="I6465" i="28"/>
  <c r="H6466" i="28"/>
  <c r="I6466" i="28"/>
  <c r="H6467" i="28"/>
  <c r="I6467" i="28"/>
  <c r="H6468" i="28"/>
  <c r="I6468" i="28"/>
  <c r="H6469" i="28"/>
  <c r="I6469" i="28"/>
  <c r="H6470" i="28"/>
  <c r="I6470" i="28"/>
  <c r="H6471" i="28"/>
  <c r="I6471" i="28"/>
  <c r="H6472" i="28"/>
  <c r="I6472" i="28"/>
  <c r="H6473" i="28"/>
  <c r="I6473" i="28"/>
  <c r="H6474" i="28"/>
  <c r="I6474" i="28"/>
  <c r="H6475" i="28"/>
  <c r="I6475" i="28"/>
  <c r="H6476" i="28"/>
  <c r="I6476" i="28"/>
  <c r="H6477" i="28"/>
  <c r="I6477" i="28"/>
  <c r="H6478" i="28"/>
  <c r="I6478" i="28"/>
  <c r="H6479" i="28"/>
  <c r="I6479" i="28"/>
  <c r="H6480" i="28"/>
  <c r="I6480" i="28"/>
  <c r="H6481" i="28"/>
  <c r="I6481" i="28"/>
  <c r="H6482" i="28"/>
  <c r="I6482" i="28"/>
  <c r="H6483" i="28"/>
  <c r="I6483" i="28"/>
  <c r="H6484" i="28"/>
  <c r="I6484" i="28"/>
  <c r="H6485" i="28"/>
  <c r="I6485" i="28"/>
  <c r="H6486" i="28"/>
  <c r="I6486" i="28"/>
  <c r="H6487" i="28"/>
  <c r="I6487" i="28"/>
  <c r="H6488" i="28"/>
  <c r="I6488" i="28"/>
  <c r="H6489" i="28"/>
  <c r="I6489" i="28"/>
  <c r="H6490" i="28"/>
  <c r="I6490" i="28"/>
  <c r="H6491" i="28"/>
  <c r="I6491" i="28"/>
  <c r="H6492" i="28"/>
  <c r="I6492" i="28"/>
  <c r="H6493" i="28"/>
  <c r="I6493" i="28"/>
  <c r="H6494" i="28"/>
  <c r="I6494" i="28"/>
  <c r="H6495" i="28"/>
  <c r="I6495" i="28"/>
  <c r="H6496" i="28"/>
  <c r="I6496" i="28"/>
  <c r="H6497" i="28"/>
  <c r="I6497" i="28"/>
  <c r="H6498" i="28"/>
  <c r="I6498" i="28"/>
  <c r="H6499" i="28"/>
  <c r="I6499" i="28"/>
  <c r="H6500" i="28"/>
  <c r="I6500" i="28"/>
  <c r="H6501" i="28"/>
  <c r="I6501" i="28"/>
  <c r="H6502" i="28"/>
  <c r="I6502" i="28"/>
  <c r="H6503" i="28"/>
  <c r="I6503" i="28"/>
  <c r="H6504" i="28"/>
  <c r="I6504" i="28"/>
  <c r="H6505" i="28"/>
  <c r="I6505" i="28"/>
  <c r="H6506" i="28"/>
  <c r="I6506" i="28"/>
  <c r="H6507" i="28"/>
  <c r="I6507" i="28"/>
  <c r="H6508" i="28"/>
  <c r="I6508" i="28"/>
  <c r="H6509" i="28"/>
  <c r="I6509" i="28"/>
  <c r="H6510" i="28"/>
  <c r="I6510" i="28"/>
  <c r="H6511" i="28"/>
  <c r="I6511" i="28"/>
  <c r="H6512" i="28"/>
  <c r="I6512" i="28"/>
  <c r="H6513" i="28"/>
  <c r="I6513" i="28"/>
  <c r="H6514" i="28"/>
  <c r="I6514" i="28"/>
  <c r="H6515" i="28"/>
  <c r="I6515" i="28"/>
  <c r="H6516" i="28"/>
  <c r="I6516" i="28"/>
  <c r="H6517" i="28"/>
  <c r="I6517" i="28"/>
  <c r="H6518" i="28"/>
  <c r="I6518" i="28"/>
  <c r="H6519" i="28"/>
  <c r="I6519" i="28"/>
  <c r="H6520" i="28"/>
  <c r="I6520" i="28"/>
  <c r="H6521" i="28"/>
  <c r="I6521" i="28"/>
  <c r="H6522" i="28"/>
  <c r="I6522" i="28"/>
  <c r="H6523" i="28"/>
  <c r="I6523" i="28"/>
  <c r="H6524" i="28"/>
  <c r="I6524" i="28"/>
  <c r="H6525" i="28"/>
  <c r="I6525" i="28"/>
  <c r="H6526" i="28"/>
  <c r="I6526" i="28"/>
  <c r="H6527" i="28"/>
  <c r="I6527" i="28"/>
  <c r="H6528" i="28"/>
  <c r="I6528" i="28"/>
  <c r="H6529" i="28"/>
  <c r="I6529" i="28"/>
  <c r="H6530" i="28"/>
  <c r="I6530" i="28"/>
  <c r="H6531" i="28"/>
  <c r="I6531" i="28"/>
  <c r="H6532" i="28"/>
  <c r="I6532" i="28"/>
  <c r="H6533" i="28"/>
  <c r="I6533" i="28"/>
  <c r="H6534" i="28"/>
  <c r="I6534" i="28"/>
  <c r="H6535" i="28"/>
  <c r="I6535" i="28"/>
  <c r="H6536" i="28"/>
  <c r="I6536" i="28"/>
  <c r="H6537" i="28"/>
  <c r="I6537" i="28"/>
  <c r="H6538" i="28"/>
  <c r="I6538" i="28"/>
  <c r="H6539" i="28"/>
  <c r="I6539" i="28"/>
  <c r="H6540" i="28"/>
  <c r="I6540" i="28"/>
  <c r="H6541" i="28"/>
  <c r="I6541" i="28"/>
  <c r="H6542" i="28"/>
  <c r="I6542" i="28"/>
  <c r="H6543" i="28"/>
  <c r="I6543" i="28"/>
  <c r="H6544" i="28"/>
  <c r="I6544" i="28"/>
  <c r="H6545" i="28"/>
  <c r="I6545" i="28"/>
  <c r="H6546" i="28"/>
  <c r="I6546" i="28"/>
  <c r="H6547" i="28"/>
  <c r="I6547" i="28"/>
  <c r="H6548" i="28"/>
  <c r="I6548" i="28"/>
  <c r="H6549" i="28"/>
  <c r="I6549" i="28"/>
  <c r="H6550" i="28"/>
  <c r="I6550" i="28"/>
  <c r="H6551" i="28"/>
  <c r="I6551" i="28"/>
  <c r="H6552" i="28"/>
  <c r="I6552" i="28"/>
  <c r="H6553" i="28"/>
  <c r="I6553" i="28"/>
  <c r="H6554" i="28"/>
  <c r="I6554" i="28"/>
  <c r="H6555" i="28"/>
  <c r="I6555" i="28"/>
  <c r="H6556" i="28"/>
  <c r="I6556" i="28"/>
  <c r="H6557" i="28"/>
  <c r="I6557" i="28"/>
  <c r="H6558" i="28"/>
  <c r="I6558" i="28"/>
  <c r="H6559" i="28"/>
  <c r="I6559" i="28"/>
  <c r="H6560" i="28"/>
  <c r="I6560" i="28"/>
  <c r="H6561" i="28"/>
  <c r="I6561" i="28"/>
  <c r="H6562" i="28"/>
  <c r="I6562" i="28"/>
  <c r="H6563" i="28"/>
  <c r="I6563" i="28"/>
  <c r="H6564" i="28"/>
  <c r="I6564" i="28"/>
  <c r="H6565" i="28"/>
  <c r="I6565" i="28"/>
  <c r="H6566" i="28"/>
  <c r="I6566" i="28"/>
  <c r="H6567" i="28"/>
  <c r="I6567" i="28"/>
  <c r="H6568" i="28"/>
  <c r="I6568" i="28"/>
  <c r="H6569" i="28"/>
  <c r="I6569" i="28"/>
  <c r="H6570" i="28"/>
  <c r="I6570" i="28"/>
  <c r="H6571" i="28"/>
  <c r="I6571" i="28"/>
  <c r="H6572" i="28"/>
  <c r="I6572" i="28"/>
  <c r="H6573" i="28"/>
  <c r="I6573" i="28"/>
  <c r="H6574" i="28"/>
  <c r="I6574" i="28"/>
  <c r="H6575" i="28"/>
  <c r="I6575" i="28"/>
  <c r="H6576" i="28"/>
  <c r="I6576" i="28"/>
  <c r="H6577" i="28"/>
  <c r="I6577" i="28"/>
  <c r="H6578" i="28"/>
  <c r="I6578" i="28"/>
  <c r="H6579" i="28"/>
  <c r="I6579" i="28"/>
  <c r="H6580" i="28"/>
  <c r="I6580" i="28"/>
  <c r="H6581" i="28"/>
  <c r="I6581" i="28"/>
  <c r="H6582" i="28"/>
  <c r="I6582" i="28"/>
  <c r="H6583" i="28"/>
  <c r="I6583" i="28"/>
  <c r="H6584" i="28"/>
  <c r="I6584" i="28"/>
  <c r="H6585" i="28"/>
  <c r="I6585" i="28"/>
  <c r="H6586" i="28"/>
  <c r="I6586" i="28"/>
  <c r="H6587" i="28"/>
  <c r="I6587" i="28"/>
  <c r="H6588" i="28"/>
  <c r="I6588" i="28"/>
  <c r="H6589" i="28"/>
  <c r="I6589" i="28"/>
  <c r="H6590" i="28"/>
  <c r="I6590" i="28"/>
  <c r="H6591" i="28"/>
  <c r="I6591" i="28"/>
  <c r="H6592" i="28"/>
  <c r="I6592" i="28"/>
  <c r="H6593" i="28"/>
  <c r="I6593" i="28"/>
  <c r="H6594" i="28"/>
  <c r="I6594" i="28"/>
  <c r="H6595" i="28"/>
  <c r="I6595" i="28"/>
  <c r="H6596" i="28"/>
  <c r="I6596" i="28"/>
  <c r="H6597" i="28"/>
  <c r="I6597" i="28"/>
  <c r="H6598" i="28"/>
  <c r="I6598" i="28"/>
  <c r="H6599" i="28"/>
  <c r="I6599" i="28"/>
  <c r="H6600" i="28"/>
  <c r="I6600" i="28"/>
  <c r="H6601" i="28"/>
  <c r="I6601" i="28"/>
  <c r="H6602" i="28"/>
  <c r="I6602" i="28"/>
  <c r="H6603" i="28"/>
  <c r="I6603" i="28"/>
  <c r="H6604" i="28"/>
  <c r="I6604" i="28"/>
  <c r="H6605" i="28"/>
  <c r="I6605" i="28"/>
  <c r="H6606" i="28"/>
  <c r="I6606" i="28"/>
  <c r="H6607" i="28"/>
  <c r="I6607" i="28"/>
  <c r="H6608" i="28"/>
  <c r="I6608" i="28"/>
  <c r="H6609" i="28"/>
  <c r="I6609" i="28"/>
  <c r="H6610" i="28"/>
  <c r="I6610" i="28"/>
  <c r="H6611" i="28"/>
  <c r="I6611" i="28"/>
  <c r="H6612" i="28"/>
  <c r="I6612" i="28"/>
  <c r="H6613" i="28"/>
  <c r="I6613" i="28"/>
  <c r="H6614" i="28"/>
  <c r="I6614" i="28"/>
  <c r="H6615" i="28"/>
  <c r="I6615" i="28"/>
  <c r="H6616" i="28"/>
  <c r="I6616" i="28"/>
  <c r="H6617" i="28"/>
  <c r="I6617" i="28"/>
  <c r="H6618" i="28"/>
  <c r="I6618" i="28"/>
  <c r="H6619" i="28"/>
  <c r="I6619" i="28"/>
  <c r="H6620" i="28"/>
  <c r="I6620" i="28"/>
  <c r="H6621" i="28"/>
  <c r="I6621" i="28"/>
  <c r="H6622" i="28"/>
  <c r="I6622" i="28"/>
  <c r="H6623" i="28"/>
  <c r="I6623" i="28"/>
  <c r="H6624" i="28"/>
  <c r="I6624" i="28"/>
  <c r="H6625" i="28"/>
  <c r="I6625" i="28"/>
  <c r="H6626" i="28"/>
  <c r="I6626" i="28"/>
  <c r="H6627" i="28"/>
  <c r="I6627" i="28"/>
  <c r="H6628" i="28"/>
  <c r="I6628" i="28"/>
  <c r="H6629" i="28"/>
  <c r="I6629" i="28"/>
  <c r="H6630" i="28"/>
  <c r="I6630" i="28"/>
  <c r="H6631" i="28"/>
  <c r="I6631" i="28"/>
  <c r="H6632" i="28"/>
  <c r="I6632" i="28"/>
  <c r="H6633" i="28"/>
  <c r="I6633" i="28"/>
  <c r="H6634" i="28"/>
  <c r="I6634" i="28"/>
  <c r="H6635" i="28"/>
  <c r="I6635" i="28"/>
  <c r="H6636" i="28"/>
  <c r="I6636" i="28"/>
  <c r="H6637" i="28"/>
  <c r="I6637" i="28"/>
  <c r="H6638" i="28"/>
  <c r="I6638" i="28"/>
  <c r="H6639" i="28"/>
  <c r="I6639" i="28"/>
  <c r="H6640" i="28"/>
  <c r="I6640" i="28"/>
  <c r="H6641" i="28"/>
  <c r="I6641" i="28"/>
  <c r="H6642" i="28"/>
  <c r="I6642" i="28"/>
  <c r="H6643" i="28"/>
  <c r="I6643" i="28"/>
  <c r="H6644" i="28"/>
  <c r="I6644" i="28"/>
  <c r="H6645" i="28"/>
  <c r="I6645" i="28"/>
  <c r="H6646" i="28"/>
  <c r="I6646" i="28"/>
  <c r="H6647" i="28"/>
  <c r="I6647" i="28"/>
  <c r="H6648" i="28"/>
  <c r="I6648" i="28"/>
  <c r="H6649" i="28"/>
  <c r="I6649" i="28"/>
  <c r="H6650" i="28"/>
  <c r="I6650" i="28"/>
  <c r="H6651" i="28"/>
  <c r="I6651" i="28"/>
  <c r="H6652" i="28"/>
  <c r="I6652" i="28"/>
  <c r="H6653" i="28"/>
  <c r="I6653" i="28"/>
  <c r="H6654" i="28"/>
  <c r="I6654" i="28"/>
  <c r="H6655" i="28"/>
  <c r="I6655" i="28"/>
  <c r="H6656" i="28"/>
  <c r="I6656" i="28"/>
  <c r="H6657" i="28"/>
  <c r="I6657" i="28"/>
  <c r="H6658" i="28"/>
  <c r="I6658" i="28"/>
  <c r="H6659" i="28"/>
  <c r="I6659" i="28"/>
  <c r="H6660" i="28"/>
  <c r="I6660" i="28"/>
  <c r="H6661" i="28"/>
  <c r="I6661" i="28"/>
  <c r="H6662" i="28"/>
  <c r="I6662" i="28"/>
  <c r="H6663" i="28"/>
  <c r="I6663" i="28"/>
  <c r="H6664" i="28"/>
  <c r="I6664" i="28"/>
  <c r="H6665" i="28"/>
  <c r="I6665" i="28"/>
  <c r="H6666" i="28"/>
  <c r="I6666" i="28"/>
  <c r="H6667" i="28"/>
  <c r="I6667" i="28"/>
  <c r="H6668" i="28"/>
  <c r="I6668" i="28"/>
  <c r="H6669" i="28"/>
  <c r="I6669" i="28"/>
  <c r="H6670" i="28"/>
  <c r="I6670" i="28"/>
  <c r="H6671" i="28"/>
  <c r="I6671" i="28"/>
  <c r="H6672" i="28"/>
  <c r="I6672" i="28"/>
  <c r="H6673" i="28"/>
  <c r="I6673" i="28"/>
  <c r="H6674" i="28"/>
  <c r="I6674" i="28"/>
  <c r="H6675" i="28"/>
  <c r="I6675" i="28"/>
  <c r="H6676" i="28"/>
  <c r="I6676" i="28"/>
  <c r="H6677" i="28"/>
  <c r="I6677" i="28"/>
  <c r="H6678" i="28"/>
  <c r="I6678" i="28"/>
  <c r="H6679" i="28"/>
  <c r="I6679" i="28"/>
  <c r="H6680" i="28"/>
  <c r="I6680" i="28"/>
  <c r="H6681" i="28"/>
  <c r="I6681" i="28"/>
  <c r="H6682" i="28"/>
  <c r="I6682" i="28"/>
  <c r="H6683" i="28"/>
  <c r="I6683" i="28"/>
  <c r="H6684" i="28"/>
  <c r="I6684" i="28"/>
  <c r="H6685" i="28"/>
  <c r="I6685" i="28"/>
  <c r="H6686" i="28"/>
  <c r="I6686" i="28"/>
  <c r="H6687" i="28"/>
  <c r="I6687" i="28"/>
  <c r="H6688" i="28"/>
  <c r="I6688" i="28"/>
  <c r="H6689" i="28"/>
  <c r="I6689" i="28"/>
  <c r="H6690" i="28"/>
  <c r="I6690" i="28"/>
  <c r="H6691" i="28"/>
  <c r="I6691" i="28"/>
  <c r="H6692" i="28"/>
  <c r="I6692" i="28"/>
  <c r="H6693" i="28"/>
  <c r="I6693" i="28"/>
  <c r="H6694" i="28"/>
  <c r="I6694" i="28"/>
  <c r="H6695" i="28"/>
  <c r="I6695" i="28"/>
  <c r="H6696" i="28"/>
  <c r="I6696" i="28"/>
  <c r="H6697" i="28"/>
  <c r="I6697" i="28"/>
  <c r="H6698" i="28"/>
  <c r="I6698" i="28"/>
  <c r="H6699" i="28"/>
  <c r="I6699" i="28"/>
  <c r="H6700" i="28"/>
  <c r="I6700" i="28"/>
  <c r="H6701" i="28"/>
  <c r="I6701" i="28"/>
  <c r="H6702" i="28"/>
  <c r="I6702" i="28"/>
  <c r="H6703" i="28"/>
  <c r="I6703" i="28"/>
  <c r="H6704" i="28"/>
  <c r="I6704" i="28"/>
  <c r="H6705" i="28"/>
  <c r="I6705" i="28"/>
  <c r="H6706" i="28"/>
  <c r="I6706" i="28"/>
  <c r="H6707" i="28"/>
  <c r="I6707" i="28"/>
  <c r="H6708" i="28"/>
  <c r="I6708" i="28"/>
  <c r="H6709" i="28"/>
  <c r="I6709" i="28"/>
  <c r="H6710" i="28"/>
  <c r="I6710" i="28"/>
  <c r="H6711" i="28"/>
  <c r="I6711" i="28"/>
  <c r="H6712" i="28"/>
  <c r="I6712" i="28"/>
  <c r="H6713" i="28"/>
  <c r="I6713" i="28"/>
  <c r="H6714" i="28"/>
  <c r="I6714" i="28"/>
  <c r="H6715" i="28"/>
  <c r="I6715" i="28"/>
  <c r="H6716" i="28"/>
  <c r="I6716" i="28"/>
  <c r="H6717" i="28"/>
  <c r="I6717" i="28"/>
  <c r="H6718" i="28"/>
  <c r="I6718" i="28"/>
  <c r="H6719" i="28"/>
  <c r="I6719" i="28"/>
  <c r="H6720" i="28"/>
  <c r="I6720" i="28"/>
  <c r="H6721" i="28"/>
  <c r="I6721" i="28"/>
  <c r="H6722" i="28"/>
  <c r="I6722" i="28"/>
  <c r="H6723" i="28"/>
  <c r="I6723" i="28"/>
  <c r="H6724" i="28"/>
  <c r="I6724" i="28"/>
  <c r="H6725" i="28"/>
  <c r="I6725" i="28"/>
  <c r="H6726" i="28"/>
  <c r="I6726" i="28"/>
  <c r="H6727" i="28"/>
  <c r="I6727" i="28"/>
  <c r="H6728" i="28"/>
  <c r="I6728" i="28"/>
  <c r="H6729" i="28"/>
  <c r="I6729" i="28"/>
  <c r="H6730" i="28"/>
  <c r="I6730" i="28"/>
  <c r="H6731" i="28"/>
  <c r="I6731" i="28"/>
  <c r="H6732" i="28"/>
  <c r="I6732" i="28"/>
  <c r="H6733" i="28"/>
  <c r="I6733" i="28"/>
  <c r="H6734" i="28"/>
  <c r="I6734" i="28"/>
  <c r="H6735" i="28"/>
  <c r="I6735" i="28"/>
  <c r="H6736" i="28"/>
  <c r="I6736" i="28"/>
  <c r="H6737" i="28"/>
  <c r="I6737" i="28"/>
  <c r="H6738" i="28"/>
  <c r="I6738" i="28"/>
  <c r="H6739" i="28"/>
  <c r="I6739" i="28"/>
  <c r="H6740" i="28"/>
  <c r="I6740" i="28"/>
  <c r="H6741" i="28"/>
  <c r="I6741" i="28"/>
  <c r="H6742" i="28"/>
  <c r="I6742" i="28"/>
  <c r="H6743" i="28"/>
  <c r="I6743" i="28"/>
  <c r="H6744" i="28"/>
  <c r="I6744" i="28"/>
  <c r="H6745" i="28"/>
  <c r="I6745" i="28"/>
  <c r="H6746" i="28"/>
  <c r="I6746" i="28"/>
  <c r="H6747" i="28"/>
  <c r="I6747" i="28"/>
  <c r="H6748" i="28"/>
  <c r="I6748" i="28"/>
  <c r="H6749" i="28"/>
  <c r="I6749" i="28"/>
  <c r="H6750" i="28"/>
  <c r="I6750" i="28"/>
  <c r="H6751" i="28"/>
  <c r="I6751" i="28"/>
  <c r="H6752" i="28"/>
  <c r="I6752" i="28"/>
  <c r="H6753" i="28"/>
  <c r="I6753" i="28"/>
  <c r="H6754" i="28"/>
  <c r="I6754" i="28"/>
  <c r="H6755" i="28"/>
  <c r="I6755" i="28"/>
  <c r="H6756" i="28"/>
  <c r="I6756" i="28"/>
  <c r="H6757" i="28"/>
  <c r="I6757" i="28"/>
  <c r="H6758" i="28"/>
  <c r="I6758" i="28"/>
  <c r="H6759" i="28"/>
  <c r="I6759" i="28"/>
  <c r="H6760" i="28"/>
  <c r="I6760" i="28"/>
  <c r="H6761" i="28"/>
  <c r="I6761" i="28"/>
  <c r="H6762" i="28"/>
  <c r="I6762" i="28"/>
  <c r="H6763" i="28"/>
  <c r="I6763" i="28"/>
  <c r="H6764" i="28"/>
  <c r="I6764" i="28"/>
  <c r="H6765" i="28"/>
  <c r="I6765" i="28"/>
  <c r="H6766" i="28"/>
  <c r="I6766" i="28"/>
  <c r="H6767" i="28"/>
  <c r="I6767" i="28"/>
  <c r="H6768" i="28"/>
  <c r="I6768" i="28"/>
  <c r="H6769" i="28"/>
  <c r="I6769" i="28"/>
  <c r="H6770" i="28"/>
  <c r="I6770" i="28"/>
  <c r="H6771" i="28"/>
  <c r="I6771" i="28"/>
  <c r="H6772" i="28"/>
  <c r="I6772" i="28"/>
  <c r="H6773" i="28"/>
  <c r="I6773" i="28"/>
  <c r="H6774" i="28"/>
  <c r="I6774" i="28"/>
  <c r="H6775" i="28"/>
  <c r="I6775" i="28"/>
  <c r="H6776" i="28"/>
  <c r="I6776" i="28"/>
  <c r="H6777" i="28"/>
  <c r="I6777" i="28"/>
  <c r="H6778" i="28"/>
  <c r="I6778" i="28"/>
  <c r="H6779" i="28"/>
  <c r="I6779" i="28"/>
  <c r="H6780" i="28"/>
  <c r="I6780" i="28"/>
  <c r="H6781" i="28"/>
  <c r="I6781" i="28"/>
  <c r="H6782" i="28"/>
  <c r="I6782" i="28"/>
  <c r="H6783" i="28"/>
  <c r="I6783" i="28"/>
  <c r="H6784" i="28"/>
  <c r="I6784" i="28"/>
  <c r="H6785" i="28"/>
  <c r="I6785" i="28"/>
  <c r="H6786" i="28"/>
  <c r="I6786" i="28"/>
  <c r="H6787" i="28"/>
  <c r="I6787" i="28"/>
  <c r="H6788" i="28"/>
  <c r="I6788" i="28"/>
  <c r="H6789" i="28"/>
  <c r="I6789" i="28"/>
  <c r="H6790" i="28"/>
  <c r="I6790" i="28"/>
  <c r="H6791" i="28"/>
  <c r="I6791" i="28"/>
  <c r="H6792" i="28"/>
  <c r="I6792" i="28"/>
  <c r="H6793" i="28"/>
  <c r="I6793" i="28"/>
  <c r="H6794" i="28"/>
  <c r="I6794" i="28"/>
  <c r="H6795" i="28"/>
  <c r="I6795" i="28"/>
  <c r="H6796" i="28"/>
  <c r="I6796" i="28"/>
  <c r="H6797" i="28"/>
  <c r="I6797" i="28"/>
  <c r="H6798" i="28"/>
  <c r="I6798" i="28"/>
  <c r="H6799" i="28"/>
  <c r="I6799" i="28"/>
  <c r="H6800" i="28"/>
  <c r="I6800" i="28"/>
  <c r="H6801" i="28"/>
  <c r="I6801" i="28"/>
  <c r="H6802" i="28"/>
  <c r="I6802" i="28"/>
  <c r="H6803" i="28"/>
  <c r="I6803" i="28"/>
  <c r="H6804" i="28"/>
  <c r="I6804" i="28"/>
  <c r="H6805" i="28"/>
  <c r="I6805" i="28"/>
  <c r="H6806" i="28"/>
  <c r="I6806" i="28"/>
  <c r="H6807" i="28"/>
  <c r="I6807" i="28"/>
  <c r="H6808" i="28"/>
  <c r="I6808" i="28"/>
  <c r="H6809" i="28"/>
  <c r="I6809" i="28"/>
  <c r="H6810" i="28"/>
  <c r="I6810" i="28"/>
  <c r="H6811" i="28"/>
  <c r="I6811" i="28"/>
  <c r="H6812" i="28"/>
  <c r="I6812" i="28"/>
  <c r="H6813" i="28"/>
  <c r="I6813" i="28"/>
  <c r="H6814" i="28"/>
  <c r="I6814" i="28"/>
  <c r="H6815" i="28"/>
  <c r="I6815" i="28"/>
  <c r="H6816" i="28"/>
  <c r="I6816" i="28"/>
  <c r="H6817" i="28"/>
  <c r="I6817" i="28"/>
  <c r="H6818" i="28"/>
  <c r="I6818" i="28"/>
  <c r="H6819" i="28"/>
  <c r="I6819" i="28"/>
  <c r="H6820" i="28"/>
  <c r="I6820" i="28"/>
  <c r="H6821" i="28"/>
  <c r="I6821" i="28"/>
  <c r="H6822" i="28"/>
  <c r="I6822" i="28"/>
  <c r="H6823" i="28"/>
  <c r="I6823" i="28"/>
  <c r="H6824" i="28"/>
  <c r="I6824" i="28"/>
  <c r="H6825" i="28"/>
  <c r="I6825" i="28"/>
  <c r="H6826" i="28"/>
  <c r="I6826" i="28"/>
  <c r="H6827" i="28"/>
  <c r="I6827" i="28"/>
  <c r="H6828" i="28"/>
  <c r="I6828" i="28"/>
  <c r="H6829" i="28"/>
  <c r="I6829" i="28"/>
  <c r="H6830" i="28"/>
  <c r="I6830" i="28"/>
  <c r="H6831" i="28"/>
  <c r="I6831" i="28"/>
  <c r="H6832" i="28"/>
  <c r="I6832" i="28"/>
  <c r="H6833" i="28"/>
  <c r="I6833" i="28"/>
  <c r="H6834" i="28"/>
  <c r="I6834" i="28"/>
  <c r="H6835" i="28"/>
  <c r="I6835" i="28"/>
  <c r="H6836" i="28"/>
  <c r="I6836" i="28"/>
  <c r="H6837" i="28"/>
  <c r="I6837" i="28"/>
  <c r="H6838" i="28"/>
  <c r="I6838" i="28"/>
  <c r="H6839" i="28"/>
  <c r="I6839" i="28"/>
  <c r="H6840" i="28"/>
  <c r="I6840" i="28"/>
  <c r="H6841" i="28"/>
  <c r="I6841" i="28"/>
  <c r="H6842" i="28"/>
  <c r="I6842" i="28"/>
  <c r="H6843" i="28"/>
  <c r="I6843" i="28"/>
  <c r="H6844" i="28"/>
  <c r="I6844" i="28"/>
  <c r="H6845" i="28"/>
  <c r="I6845" i="28"/>
  <c r="H6846" i="28"/>
  <c r="I6846" i="28"/>
  <c r="H6847" i="28"/>
  <c r="I6847" i="28"/>
  <c r="H6848" i="28"/>
  <c r="I6848" i="28"/>
  <c r="H6849" i="28"/>
  <c r="I6849" i="28"/>
  <c r="H6850" i="28"/>
  <c r="I6850" i="28"/>
  <c r="H6851" i="28"/>
  <c r="I6851" i="28"/>
  <c r="H6852" i="28"/>
  <c r="I6852" i="28"/>
  <c r="H6853" i="28"/>
  <c r="I6853" i="28"/>
  <c r="H6854" i="28"/>
  <c r="I6854" i="28"/>
  <c r="H6855" i="28"/>
  <c r="I6855" i="28"/>
  <c r="H6856" i="28"/>
  <c r="I6856" i="28"/>
  <c r="H6857" i="28"/>
  <c r="I6857" i="28"/>
  <c r="H6858" i="28"/>
  <c r="I6858" i="28"/>
  <c r="H6859" i="28"/>
  <c r="I6859" i="28"/>
  <c r="H6860" i="28"/>
  <c r="I6860" i="28"/>
  <c r="H6861" i="28"/>
  <c r="I6861" i="28"/>
  <c r="H6862" i="28"/>
  <c r="I6862" i="28"/>
  <c r="H6863" i="28"/>
  <c r="I6863" i="28"/>
  <c r="H6864" i="28"/>
  <c r="I6864" i="28"/>
  <c r="H6865" i="28"/>
  <c r="I6865" i="28"/>
  <c r="H6866" i="28"/>
  <c r="I6866" i="28"/>
  <c r="H6867" i="28"/>
  <c r="I6867" i="28"/>
  <c r="H6868" i="28"/>
  <c r="I6868" i="28"/>
  <c r="H6869" i="28"/>
  <c r="I6869" i="28"/>
  <c r="H6870" i="28"/>
  <c r="I6870" i="28"/>
  <c r="H6871" i="28"/>
  <c r="I6871" i="28"/>
  <c r="H6872" i="28"/>
  <c r="I6872" i="28"/>
  <c r="H6873" i="28"/>
  <c r="I6873" i="28"/>
  <c r="H6874" i="28"/>
  <c r="I6874" i="28"/>
  <c r="H6875" i="28"/>
  <c r="I6875" i="28"/>
  <c r="H6876" i="28"/>
  <c r="I6876" i="28"/>
  <c r="H6877" i="28"/>
  <c r="I6877" i="28"/>
  <c r="H6878" i="28"/>
  <c r="I6878" i="28"/>
  <c r="H6879" i="28"/>
  <c r="I6879" i="28"/>
  <c r="H6880" i="28"/>
  <c r="I6880" i="28"/>
  <c r="H6881" i="28"/>
  <c r="I6881" i="28"/>
  <c r="H6882" i="28"/>
  <c r="I6882" i="28"/>
  <c r="H6883" i="28"/>
  <c r="I6883" i="28"/>
  <c r="H6884" i="28"/>
  <c r="I6884" i="28"/>
  <c r="H6885" i="28"/>
  <c r="I6885" i="28"/>
  <c r="H6886" i="28"/>
  <c r="I6886" i="28"/>
  <c r="H6887" i="28"/>
  <c r="I6887" i="28"/>
  <c r="H6888" i="28"/>
  <c r="I6888" i="28"/>
  <c r="H6889" i="28"/>
  <c r="I6889" i="28"/>
  <c r="H6890" i="28"/>
  <c r="I6890" i="28"/>
  <c r="H6891" i="28"/>
  <c r="I6891" i="28"/>
  <c r="H6892" i="28"/>
  <c r="I6892" i="28"/>
  <c r="H6893" i="28"/>
  <c r="I6893" i="28"/>
  <c r="H6894" i="28"/>
  <c r="I6894" i="28"/>
  <c r="H6895" i="28"/>
  <c r="I6895" i="28"/>
  <c r="H6896" i="28"/>
  <c r="I6896" i="28"/>
  <c r="H6897" i="28"/>
  <c r="I6897" i="28"/>
  <c r="H6898" i="28"/>
  <c r="I6898" i="28"/>
  <c r="H6899" i="28"/>
  <c r="I6899" i="28"/>
  <c r="H6900" i="28"/>
  <c r="I6900" i="28"/>
  <c r="H6901" i="28"/>
  <c r="I6901" i="28"/>
  <c r="H6902" i="28"/>
  <c r="I6902" i="28"/>
  <c r="H6903" i="28"/>
  <c r="I6903" i="28"/>
  <c r="H6904" i="28"/>
  <c r="I6904" i="28"/>
  <c r="H6905" i="28"/>
  <c r="I6905" i="28"/>
  <c r="H6906" i="28"/>
  <c r="I6906" i="28"/>
  <c r="H6907" i="28"/>
  <c r="I6907" i="28"/>
  <c r="H6908" i="28"/>
  <c r="I6908" i="28"/>
  <c r="H6909" i="28"/>
  <c r="I6909" i="28"/>
  <c r="H6910" i="28"/>
  <c r="I6910" i="28"/>
  <c r="H6911" i="28"/>
  <c r="I6911" i="28"/>
  <c r="H6912" i="28"/>
  <c r="I6912" i="28"/>
  <c r="H6913" i="28"/>
  <c r="I6913" i="28"/>
  <c r="H6914" i="28"/>
  <c r="I6914" i="28"/>
  <c r="H6915" i="28"/>
  <c r="I6915" i="28"/>
  <c r="H6916" i="28"/>
  <c r="I6916" i="28"/>
  <c r="H6917" i="28"/>
  <c r="I6917" i="28"/>
  <c r="H6918" i="28"/>
  <c r="I6918" i="28"/>
  <c r="H6919" i="28"/>
  <c r="I6919" i="28"/>
  <c r="H6920" i="28"/>
  <c r="I6920" i="28"/>
  <c r="H6921" i="28"/>
  <c r="I6921" i="28"/>
  <c r="H6922" i="28"/>
  <c r="I6922" i="28"/>
  <c r="H6923" i="28"/>
  <c r="I6923" i="28"/>
  <c r="H6924" i="28"/>
  <c r="I6924" i="28"/>
  <c r="H6925" i="28"/>
  <c r="I6925" i="28"/>
  <c r="H6926" i="28"/>
  <c r="I6926" i="28"/>
  <c r="H6927" i="28"/>
  <c r="I6927" i="28"/>
  <c r="H6928" i="28"/>
  <c r="I6928" i="28"/>
  <c r="H6929" i="28"/>
  <c r="I6929" i="28"/>
  <c r="H6930" i="28"/>
  <c r="I6930" i="28"/>
  <c r="H6931" i="28"/>
  <c r="I6931" i="28"/>
  <c r="H6932" i="28"/>
  <c r="I6932" i="28"/>
  <c r="H6933" i="28"/>
  <c r="I6933" i="28"/>
  <c r="H6934" i="28"/>
  <c r="I6934" i="28"/>
  <c r="H6935" i="28"/>
  <c r="I6935" i="28"/>
  <c r="H6936" i="28"/>
  <c r="I6936" i="28"/>
  <c r="H6937" i="28"/>
  <c r="I6937" i="28"/>
  <c r="H6938" i="28"/>
  <c r="I6938" i="28"/>
  <c r="H6939" i="28"/>
  <c r="I6939" i="28"/>
  <c r="H6940" i="28"/>
  <c r="I6940" i="28"/>
  <c r="H6941" i="28"/>
  <c r="I6941" i="28"/>
  <c r="H6942" i="28"/>
  <c r="I6942" i="28"/>
  <c r="H6943" i="28"/>
  <c r="I6943" i="28"/>
  <c r="H6944" i="28"/>
  <c r="I6944" i="28"/>
  <c r="H6945" i="28"/>
  <c r="I6945" i="28"/>
  <c r="H6946" i="28"/>
  <c r="I6946" i="28"/>
  <c r="H6947" i="28"/>
  <c r="I6947" i="28"/>
  <c r="H6948" i="28"/>
  <c r="I6948" i="28"/>
  <c r="H6949" i="28"/>
  <c r="I6949" i="28"/>
  <c r="H6950" i="28"/>
  <c r="I6950" i="28"/>
  <c r="H6951" i="28"/>
  <c r="I6951" i="28"/>
  <c r="H6952" i="28"/>
  <c r="I6952" i="28"/>
  <c r="H6953" i="28"/>
  <c r="I6953" i="28"/>
  <c r="H6954" i="28"/>
  <c r="I6954" i="28"/>
  <c r="H6955" i="28"/>
  <c r="I6955" i="28"/>
  <c r="H6956" i="28"/>
  <c r="I6956" i="28"/>
  <c r="H6957" i="28"/>
  <c r="I6957" i="28"/>
  <c r="H6958" i="28"/>
  <c r="I6958" i="28"/>
  <c r="H6959" i="28"/>
  <c r="I6959" i="28"/>
  <c r="H6960" i="28"/>
  <c r="I6960" i="28"/>
  <c r="H6961" i="28"/>
  <c r="I6961" i="28"/>
  <c r="H6962" i="28"/>
  <c r="I6962" i="28"/>
  <c r="H6963" i="28"/>
  <c r="I6963" i="28"/>
  <c r="H6964" i="28"/>
  <c r="I6964" i="28"/>
  <c r="H6965" i="28"/>
  <c r="I6965" i="28"/>
  <c r="H6966" i="28"/>
  <c r="I6966" i="28"/>
  <c r="H6967" i="28"/>
  <c r="I6967" i="28"/>
  <c r="H6968" i="28"/>
  <c r="I6968" i="28"/>
  <c r="H6969" i="28"/>
  <c r="I6969" i="28"/>
  <c r="H6970" i="28"/>
  <c r="I6970" i="28"/>
  <c r="H6971" i="28"/>
  <c r="I6971" i="28"/>
  <c r="H6972" i="28"/>
  <c r="I6972" i="28"/>
  <c r="H6973" i="28"/>
  <c r="I6973" i="28"/>
  <c r="H6974" i="28"/>
  <c r="I6974" i="28"/>
  <c r="H6975" i="28"/>
  <c r="I6975" i="28"/>
  <c r="H6976" i="28"/>
  <c r="I6976" i="28"/>
  <c r="H6977" i="28"/>
  <c r="I6977" i="28"/>
  <c r="H6978" i="28"/>
  <c r="I6978" i="28"/>
  <c r="H6979" i="28"/>
  <c r="I6979" i="28"/>
  <c r="H6980" i="28"/>
  <c r="I6980" i="28"/>
  <c r="H6981" i="28"/>
  <c r="I6981" i="28"/>
  <c r="H6982" i="28"/>
  <c r="I6982" i="28"/>
  <c r="H6983" i="28"/>
  <c r="I6983" i="28"/>
  <c r="H6984" i="28"/>
  <c r="I6984" i="28"/>
  <c r="H6985" i="28"/>
  <c r="I6985" i="28"/>
  <c r="H6986" i="28"/>
  <c r="I6986" i="28"/>
  <c r="H6987" i="28"/>
  <c r="I6987" i="28"/>
  <c r="H6988" i="28"/>
  <c r="I6988" i="28"/>
  <c r="H6989" i="28"/>
  <c r="I6989" i="28"/>
  <c r="H6990" i="28"/>
  <c r="I6990" i="28"/>
  <c r="H6991" i="28"/>
  <c r="I6991" i="28"/>
  <c r="H6992" i="28"/>
  <c r="I6992" i="28"/>
  <c r="H6993" i="28"/>
  <c r="I6993" i="28"/>
  <c r="H6994" i="28"/>
  <c r="I6994" i="28"/>
  <c r="H6995" i="28"/>
  <c r="I6995" i="28"/>
  <c r="H6996" i="28"/>
  <c r="I6996" i="28"/>
  <c r="H6997" i="28"/>
  <c r="I6997" i="28"/>
  <c r="H6998" i="28"/>
  <c r="I6998" i="28"/>
  <c r="H6999" i="28"/>
  <c r="I6999" i="28"/>
  <c r="H7000" i="28"/>
  <c r="I7000" i="28"/>
  <c r="H7001" i="28"/>
  <c r="I7001" i="28"/>
  <c r="H7002" i="28"/>
  <c r="I7002" i="28"/>
  <c r="H7003" i="28"/>
  <c r="I7003" i="28"/>
  <c r="H7004" i="28"/>
  <c r="I7004" i="28"/>
  <c r="H7005" i="28"/>
  <c r="I7005" i="28"/>
  <c r="H7006" i="28"/>
  <c r="I7006" i="28"/>
  <c r="H7007" i="28"/>
  <c r="I7007" i="28"/>
  <c r="H7008" i="28"/>
  <c r="I7008" i="28"/>
  <c r="H7009" i="28"/>
  <c r="I7009" i="28"/>
  <c r="H7010" i="28"/>
  <c r="I7010" i="28"/>
  <c r="H7011" i="28"/>
  <c r="I7011" i="28"/>
  <c r="H7012" i="28"/>
  <c r="I7012" i="28"/>
  <c r="H7013" i="28"/>
  <c r="I7013" i="28"/>
  <c r="H7014" i="28"/>
  <c r="I7014" i="28"/>
  <c r="H7015" i="28"/>
  <c r="I7015" i="28"/>
  <c r="H7016" i="28"/>
  <c r="I7016" i="28"/>
  <c r="H7017" i="28"/>
  <c r="I7017" i="28"/>
  <c r="H7018" i="28"/>
  <c r="I7018" i="28"/>
  <c r="H7019" i="28"/>
  <c r="I7019" i="28"/>
  <c r="H7020" i="28"/>
  <c r="I7020" i="28"/>
  <c r="H7021" i="28"/>
  <c r="I7021" i="28"/>
  <c r="H7022" i="28"/>
  <c r="I7022" i="28"/>
  <c r="H7023" i="28"/>
  <c r="I7023" i="28"/>
  <c r="H7024" i="28"/>
  <c r="I7024" i="28"/>
  <c r="H7025" i="28"/>
  <c r="I7025" i="28"/>
  <c r="H7026" i="28"/>
  <c r="I7026" i="28"/>
  <c r="H7027" i="28"/>
  <c r="I7027" i="28"/>
  <c r="H7028" i="28"/>
  <c r="I7028" i="28"/>
  <c r="H7029" i="28"/>
  <c r="I7029" i="28"/>
  <c r="H7030" i="28"/>
  <c r="I7030" i="28"/>
  <c r="H7031" i="28"/>
  <c r="I7031" i="28"/>
  <c r="H7032" i="28"/>
  <c r="I7032" i="28"/>
  <c r="H7033" i="28"/>
  <c r="I7033" i="28"/>
  <c r="H7034" i="28"/>
  <c r="I7034" i="28"/>
  <c r="H7035" i="28"/>
  <c r="I7035" i="28"/>
  <c r="H7036" i="28"/>
  <c r="I7036" i="28"/>
  <c r="H7037" i="28"/>
  <c r="I7037" i="28"/>
  <c r="H7038" i="28"/>
  <c r="I7038" i="28"/>
  <c r="H7039" i="28"/>
  <c r="I7039" i="28"/>
  <c r="H7040" i="28"/>
  <c r="I7040" i="28"/>
  <c r="H7041" i="28"/>
  <c r="I7041" i="28"/>
  <c r="H7042" i="28"/>
  <c r="I7042" i="28"/>
  <c r="H7043" i="28"/>
  <c r="I7043" i="28"/>
  <c r="H7044" i="28"/>
  <c r="I7044" i="28"/>
  <c r="H7045" i="28"/>
  <c r="I7045" i="28"/>
  <c r="H7046" i="28"/>
  <c r="I7046" i="28"/>
  <c r="H7047" i="28"/>
  <c r="I7047" i="28"/>
  <c r="H7048" i="28"/>
  <c r="I7048" i="28"/>
  <c r="H7049" i="28"/>
  <c r="I7049" i="28"/>
  <c r="H7050" i="28"/>
  <c r="I7050" i="28"/>
  <c r="H7051" i="28"/>
  <c r="I7051" i="28"/>
  <c r="H7052" i="28"/>
  <c r="I7052" i="28"/>
  <c r="H7053" i="28"/>
  <c r="I7053" i="28"/>
  <c r="H7054" i="28"/>
  <c r="I7054" i="28"/>
  <c r="H7055" i="28"/>
  <c r="I7055" i="28"/>
  <c r="H7056" i="28"/>
  <c r="I7056" i="28"/>
  <c r="H7057" i="28"/>
  <c r="I7057" i="28"/>
  <c r="H7058" i="28"/>
  <c r="I7058" i="28"/>
  <c r="H7059" i="28"/>
  <c r="I7059" i="28"/>
  <c r="H7060" i="28"/>
  <c r="I7060" i="28"/>
  <c r="H7061" i="28"/>
  <c r="I7061" i="28"/>
  <c r="H7062" i="28"/>
  <c r="I7062" i="28"/>
  <c r="H7063" i="28"/>
  <c r="I7063" i="28"/>
  <c r="H7064" i="28"/>
  <c r="I7064" i="28"/>
  <c r="H7065" i="28"/>
  <c r="I7065" i="28"/>
  <c r="H7066" i="28"/>
  <c r="I7066" i="28"/>
  <c r="H7067" i="28"/>
  <c r="I7067" i="28"/>
  <c r="H7068" i="28"/>
  <c r="I7068" i="28"/>
  <c r="H7069" i="28"/>
  <c r="I7069" i="28"/>
  <c r="H7070" i="28"/>
  <c r="I7070" i="28"/>
  <c r="H7071" i="28"/>
  <c r="I7071" i="28"/>
  <c r="H7072" i="28"/>
  <c r="I7072" i="28"/>
  <c r="H7073" i="28"/>
  <c r="I7073" i="28"/>
  <c r="H7074" i="28"/>
  <c r="I7074" i="28"/>
  <c r="H7075" i="28"/>
  <c r="I7075" i="28"/>
  <c r="H7076" i="28"/>
  <c r="I7076" i="28"/>
  <c r="H7077" i="28"/>
  <c r="I7077" i="28"/>
  <c r="H7078" i="28"/>
  <c r="I7078" i="28"/>
  <c r="H7079" i="28"/>
  <c r="I7079" i="28"/>
  <c r="H7080" i="28"/>
  <c r="I7080" i="28"/>
  <c r="H7081" i="28"/>
  <c r="I7081" i="28"/>
  <c r="H7082" i="28"/>
  <c r="I7082" i="28"/>
  <c r="H7083" i="28"/>
  <c r="I7083" i="28"/>
  <c r="H7084" i="28"/>
  <c r="I7084" i="28"/>
  <c r="H7085" i="28"/>
  <c r="I7085" i="28"/>
  <c r="H7086" i="28"/>
  <c r="I7086" i="28"/>
  <c r="H7087" i="28"/>
  <c r="I7087" i="28"/>
  <c r="H7088" i="28"/>
  <c r="I7088" i="28"/>
  <c r="H7089" i="28"/>
  <c r="I7089" i="28"/>
  <c r="H7090" i="28"/>
  <c r="I7090" i="28"/>
  <c r="H7091" i="28"/>
  <c r="I7091" i="28"/>
  <c r="H7092" i="28"/>
  <c r="I7092" i="28"/>
  <c r="H7093" i="28"/>
  <c r="I7093" i="28"/>
  <c r="H7094" i="28"/>
  <c r="I7094" i="28"/>
  <c r="H7095" i="28"/>
  <c r="I7095" i="28"/>
  <c r="H7096" i="28"/>
  <c r="I7096" i="28"/>
  <c r="H7097" i="28"/>
  <c r="I7097" i="28"/>
  <c r="H7098" i="28"/>
  <c r="I7098" i="28"/>
  <c r="H7099" i="28"/>
  <c r="I7099" i="28"/>
  <c r="H7100" i="28"/>
  <c r="I7100" i="28"/>
  <c r="H7101" i="28"/>
  <c r="I7101" i="28"/>
  <c r="H7102" i="28"/>
  <c r="I7102" i="28"/>
  <c r="H7103" i="28"/>
  <c r="I7103" i="28"/>
  <c r="H7104" i="28"/>
  <c r="I7104" i="28"/>
  <c r="H7105" i="28"/>
  <c r="I7105" i="28"/>
  <c r="H7106" i="28"/>
  <c r="I7106" i="28"/>
  <c r="H7107" i="28"/>
  <c r="I7107" i="28"/>
  <c r="H7108" i="28"/>
  <c r="I7108" i="28"/>
  <c r="H7109" i="28"/>
  <c r="I7109" i="28"/>
  <c r="H7110" i="28"/>
  <c r="I7110" i="28"/>
  <c r="H7111" i="28"/>
  <c r="I7111" i="28"/>
  <c r="H7112" i="28"/>
  <c r="I7112" i="28"/>
  <c r="H7113" i="28"/>
  <c r="I7113" i="28"/>
  <c r="H7114" i="28"/>
  <c r="I7114" i="28"/>
  <c r="H7115" i="28"/>
  <c r="I7115" i="28"/>
  <c r="H7116" i="28"/>
  <c r="I7116" i="28"/>
  <c r="H7117" i="28"/>
  <c r="I7117" i="28"/>
  <c r="H7118" i="28"/>
  <c r="I7118" i="28"/>
  <c r="H7119" i="28"/>
  <c r="I7119" i="28"/>
  <c r="H7120" i="28"/>
  <c r="I7120" i="28"/>
  <c r="H7121" i="28"/>
  <c r="I7121" i="28"/>
  <c r="H7122" i="28"/>
  <c r="I7122" i="28"/>
  <c r="H7123" i="28"/>
  <c r="I7123" i="28"/>
  <c r="H7124" i="28"/>
  <c r="I7124" i="28"/>
  <c r="H7125" i="28"/>
  <c r="I7125" i="28"/>
  <c r="H7126" i="28"/>
  <c r="I7126" i="28"/>
  <c r="H7127" i="28"/>
  <c r="I7127" i="28"/>
  <c r="H7128" i="28"/>
  <c r="I7128" i="28"/>
  <c r="H7129" i="28"/>
  <c r="I7129" i="28"/>
  <c r="H7130" i="28"/>
  <c r="I7130" i="28"/>
  <c r="H7131" i="28"/>
  <c r="I7131" i="28"/>
  <c r="H7132" i="28"/>
  <c r="I7132" i="28"/>
  <c r="H7133" i="28"/>
  <c r="I7133" i="28"/>
  <c r="H7134" i="28"/>
  <c r="I7134" i="28"/>
  <c r="H7135" i="28"/>
  <c r="I7135" i="28"/>
  <c r="H7136" i="28"/>
  <c r="I7136" i="28"/>
  <c r="H7137" i="28"/>
  <c r="I7137" i="28"/>
  <c r="H7138" i="28"/>
  <c r="I7138" i="28"/>
  <c r="H7139" i="28"/>
  <c r="I7139" i="28"/>
  <c r="H7140" i="28"/>
  <c r="I7140" i="28"/>
  <c r="H7141" i="28"/>
  <c r="I7141" i="28"/>
  <c r="H7142" i="28"/>
  <c r="I7142" i="28"/>
  <c r="H7143" i="28"/>
  <c r="I7143" i="28"/>
  <c r="H7144" i="28"/>
  <c r="I7144" i="28"/>
  <c r="H7145" i="28"/>
  <c r="I7145" i="28"/>
  <c r="H7146" i="28"/>
  <c r="I7146" i="28"/>
  <c r="H7147" i="28"/>
  <c r="I7147" i="28"/>
  <c r="H7148" i="28"/>
  <c r="I7148" i="28"/>
  <c r="H7149" i="28"/>
  <c r="I7149" i="28"/>
  <c r="H7150" i="28"/>
  <c r="I7150" i="28"/>
  <c r="H7151" i="28"/>
  <c r="I7151" i="28"/>
  <c r="H7152" i="28"/>
  <c r="I7152" i="28"/>
  <c r="H7153" i="28"/>
  <c r="I7153" i="28"/>
  <c r="H7154" i="28"/>
  <c r="I7154" i="28"/>
  <c r="H7155" i="28"/>
  <c r="I7155" i="28"/>
  <c r="H7156" i="28"/>
  <c r="I7156" i="28"/>
  <c r="H7157" i="28"/>
  <c r="I7157" i="28"/>
  <c r="H7158" i="28"/>
  <c r="I7158" i="28"/>
  <c r="H7159" i="28"/>
  <c r="I7159" i="28"/>
  <c r="H7160" i="28"/>
  <c r="I7160" i="28"/>
  <c r="H7161" i="28"/>
  <c r="I7161" i="28"/>
  <c r="H7162" i="28"/>
  <c r="I7162" i="28"/>
  <c r="H7163" i="28"/>
  <c r="I7163" i="28"/>
  <c r="H7164" i="28"/>
  <c r="I7164" i="28"/>
  <c r="H7165" i="28"/>
  <c r="I7165" i="28"/>
  <c r="H7166" i="28"/>
  <c r="I7166" i="28"/>
  <c r="H7167" i="28"/>
  <c r="I7167" i="28"/>
  <c r="H7168" i="28"/>
  <c r="I7168" i="28"/>
  <c r="H7169" i="28"/>
  <c r="I7169" i="28"/>
  <c r="H7170" i="28"/>
  <c r="I7170" i="28"/>
  <c r="H7171" i="28"/>
  <c r="I7171" i="28"/>
  <c r="H7172" i="28"/>
  <c r="I7172" i="28"/>
  <c r="H7173" i="28"/>
  <c r="I7173" i="28"/>
  <c r="H7174" i="28"/>
  <c r="I7174" i="28"/>
  <c r="H7175" i="28"/>
  <c r="I7175" i="28"/>
  <c r="H7176" i="28"/>
  <c r="I7176" i="28"/>
  <c r="H7177" i="28"/>
  <c r="I7177" i="28"/>
  <c r="H7178" i="28"/>
  <c r="I7178" i="28"/>
  <c r="H7179" i="28"/>
  <c r="I7179" i="28"/>
  <c r="H7180" i="28"/>
  <c r="I7180" i="28"/>
  <c r="H7181" i="28"/>
  <c r="I7181" i="28"/>
  <c r="H7182" i="28"/>
  <c r="I7182" i="28"/>
  <c r="H7183" i="28"/>
  <c r="I7183" i="28"/>
  <c r="H7184" i="28"/>
  <c r="I7184" i="28"/>
  <c r="H7185" i="28"/>
  <c r="I7185" i="28"/>
  <c r="H7186" i="28"/>
  <c r="I7186" i="28"/>
  <c r="H7187" i="28"/>
  <c r="I7187" i="28"/>
  <c r="H7188" i="28"/>
  <c r="I7188" i="28"/>
  <c r="H7189" i="28"/>
  <c r="I7189" i="28"/>
  <c r="H7190" i="28"/>
  <c r="I7190" i="28"/>
  <c r="H7191" i="28"/>
  <c r="I7191" i="28"/>
  <c r="H7192" i="28"/>
  <c r="I7192" i="28"/>
  <c r="H7193" i="28"/>
  <c r="I7193" i="28"/>
  <c r="H7194" i="28"/>
  <c r="I7194" i="28"/>
  <c r="H7195" i="28"/>
  <c r="I7195" i="28"/>
  <c r="H7196" i="28"/>
  <c r="I7196" i="28"/>
  <c r="H7197" i="28"/>
  <c r="I7197" i="28"/>
  <c r="H7198" i="28"/>
  <c r="I7198" i="28"/>
  <c r="H7199" i="28"/>
  <c r="I7199" i="28"/>
  <c r="H7200" i="28"/>
  <c r="I7200" i="28"/>
  <c r="H7201" i="28"/>
  <c r="I7201" i="28"/>
  <c r="H7202" i="28"/>
  <c r="I7202" i="28"/>
  <c r="H7203" i="28"/>
  <c r="I7203" i="28"/>
  <c r="H7204" i="28"/>
  <c r="I7204" i="28"/>
  <c r="H7205" i="28"/>
  <c r="I7205" i="28"/>
  <c r="H7206" i="28"/>
  <c r="I7206" i="28"/>
  <c r="H7207" i="28"/>
  <c r="I7207" i="28"/>
  <c r="H7208" i="28"/>
  <c r="I7208" i="28"/>
  <c r="H7209" i="28"/>
  <c r="I7209" i="28"/>
  <c r="H7210" i="28"/>
  <c r="I7210" i="28"/>
  <c r="H7211" i="28"/>
  <c r="I7211" i="28"/>
  <c r="H7212" i="28"/>
  <c r="I7212" i="28"/>
  <c r="H7213" i="28"/>
  <c r="I7213" i="28"/>
  <c r="H7214" i="28"/>
  <c r="I7214" i="28"/>
  <c r="H7215" i="28"/>
  <c r="I7215" i="28"/>
  <c r="H7216" i="28"/>
  <c r="I7216" i="28"/>
  <c r="H7217" i="28"/>
  <c r="I7217" i="28"/>
  <c r="H7218" i="28"/>
  <c r="I7218" i="28"/>
  <c r="H7219" i="28"/>
  <c r="I7219" i="28"/>
  <c r="H7220" i="28"/>
  <c r="I7220" i="28"/>
  <c r="H7221" i="28"/>
  <c r="I7221" i="28"/>
  <c r="H7222" i="28"/>
  <c r="I7222" i="28"/>
  <c r="H7223" i="28"/>
  <c r="I7223" i="28"/>
  <c r="H7224" i="28"/>
  <c r="I7224" i="28"/>
  <c r="H7225" i="28"/>
  <c r="I7225" i="28"/>
  <c r="H7226" i="28"/>
  <c r="I7226" i="28"/>
  <c r="H7227" i="28"/>
  <c r="I7227" i="28"/>
  <c r="H7228" i="28"/>
  <c r="I7228" i="28"/>
  <c r="H7229" i="28"/>
  <c r="I7229" i="28"/>
  <c r="H7230" i="28"/>
  <c r="I7230" i="28"/>
  <c r="H7231" i="28"/>
  <c r="I7231" i="28"/>
  <c r="H7232" i="28"/>
  <c r="I7232" i="28"/>
  <c r="H7233" i="28"/>
  <c r="I7233" i="28"/>
  <c r="H7234" i="28"/>
  <c r="I7234" i="28"/>
  <c r="H7235" i="28"/>
  <c r="I7235" i="28"/>
  <c r="H7236" i="28"/>
  <c r="I7236" i="28"/>
  <c r="H7237" i="28"/>
  <c r="I7237" i="28"/>
  <c r="H7238" i="28"/>
  <c r="I7238" i="28"/>
  <c r="H7239" i="28"/>
  <c r="I7239" i="28"/>
  <c r="H7240" i="28"/>
  <c r="I7240" i="28"/>
  <c r="H7241" i="28"/>
  <c r="I7241" i="28"/>
  <c r="H7242" i="28"/>
  <c r="I7242" i="28"/>
  <c r="H7243" i="28"/>
  <c r="I7243" i="28"/>
  <c r="H7244" i="28"/>
  <c r="I7244" i="28"/>
  <c r="H7245" i="28"/>
  <c r="I7245" i="28"/>
  <c r="H7246" i="28"/>
  <c r="I7246" i="28"/>
  <c r="H7247" i="28"/>
  <c r="I7247" i="28"/>
  <c r="H7248" i="28"/>
  <c r="I7248" i="28"/>
  <c r="H7249" i="28"/>
  <c r="I7249" i="28"/>
  <c r="H7250" i="28"/>
  <c r="I7250" i="28"/>
  <c r="H7251" i="28"/>
  <c r="I7251" i="28"/>
  <c r="H7252" i="28"/>
  <c r="I7252" i="28"/>
  <c r="H7253" i="28"/>
  <c r="I7253" i="28"/>
  <c r="H7254" i="28"/>
  <c r="I7254" i="28"/>
  <c r="H7255" i="28"/>
  <c r="I7255" i="28"/>
  <c r="H7256" i="28"/>
  <c r="I7256" i="28"/>
  <c r="H7257" i="28"/>
  <c r="I7257" i="28"/>
  <c r="H7258" i="28"/>
  <c r="I7258" i="28"/>
  <c r="H7259" i="28"/>
  <c r="I7259" i="28"/>
  <c r="H7260" i="28"/>
  <c r="I7260" i="28"/>
  <c r="H7261" i="28"/>
  <c r="I7261" i="28"/>
  <c r="H7262" i="28"/>
  <c r="I7262" i="28"/>
  <c r="H7263" i="28"/>
  <c r="I7263" i="28"/>
  <c r="H7264" i="28"/>
  <c r="I7264" i="28"/>
  <c r="H7265" i="28"/>
  <c r="I7265" i="28"/>
  <c r="H7266" i="28"/>
  <c r="I7266" i="28"/>
  <c r="H7267" i="28"/>
  <c r="I7267" i="28"/>
  <c r="H7268" i="28"/>
  <c r="I7268" i="28"/>
  <c r="H7269" i="28"/>
  <c r="I7269" i="28"/>
  <c r="H7270" i="28"/>
  <c r="I7270" i="28"/>
  <c r="H7271" i="28"/>
  <c r="I7271" i="28"/>
  <c r="H7272" i="28"/>
  <c r="I7272" i="28"/>
  <c r="H7273" i="28"/>
  <c r="I7273" i="28"/>
  <c r="H7274" i="28"/>
  <c r="I7274" i="28"/>
  <c r="H7275" i="28"/>
  <c r="I7275" i="28"/>
  <c r="H7276" i="28"/>
  <c r="I7276" i="28"/>
  <c r="H7277" i="28"/>
  <c r="I7277" i="28"/>
  <c r="H7278" i="28"/>
  <c r="I7278" i="28"/>
  <c r="H7279" i="28"/>
  <c r="I7279" i="28"/>
  <c r="H7280" i="28"/>
  <c r="I7280" i="28"/>
  <c r="H7281" i="28"/>
  <c r="I7281" i="28"/>
  <c r="H7282" i="28"/>
  <c r="I7282" i="28"/>
  <c r="H7283" i="28"/>
  <c r="I7283" i="28"/>
  <c r="H7284" i="28"/>
  <c r="I7284" i="28"/>
  <c r="H7285" i="28"/>
  <c r="I7285" i="28"/>
  <c r="H7286" i="28"/>
  <c r="I7286" i="28"/>
  <c r="H7287" i="28"/>
  <c r="I7287" i="28"/>
  <c r="H7288" i="28"/>
  <c r="I7288" i="28"/>
  <c r="H7289" i="28"/>
  <c r="I7289" i="28"/>
  <c r="H7290" i="28"/>
  <c r="I7290" i="28"/>
  <c r="H7291" i="28"/>
  <c r="I7291" i="28"/>
  <c r="H7292" i="28"/>
  <c r="I7292" i="28"/>
  <c r="H7293" i="28"/>
  <c r="I7293" i="28"/>
  <c r="H7294" i="28"/>
  <c r="I7294" i="28"/>
  <c r="H7295" i="28"/>
  <c r="I7295" i="28"/>
  <c r="H7296" i="28"/>
  <c r="I7296" i="28"/>
  <c r="H7297" i="28"/>
  <c r="I7297" i="28"/>
  <c r="H7298" i="28"/>
  <c r="I7298" i="28"/>
  <c r="H7299" i="28"/>
  <c r="I7299" i="28"/>
  <c r="H7300" i="28"/>
  <c r="I7300" i="28"/>
  <c r="H7301" i="28"/>
  <c r="I7301" i="28"/>
  <c r="H7302" i="28"/>
  <c r="I7302" i="28"/>
  <c r="H7303" i="28"/>
  <c r="I7303" i="28"/>
  <c r="H7304" i="28"/>
  <c r="I7304" i="28"/>
  <c r="H7305" i="28"/>
  <c r="I7305" i="28"/>
  <c r="H7306" i="28"/>
  <c r="I7306" i="28"/>
  <c r="H7307" i="28"/>
  <c r="I7307" i="28"/>
  <c r="H7308" i="28"/>
  <c r="I7308" i="28"/>
  <c r="H7309" i="28"/>
  <c r="I7309" i="28"/>
  <c r="H7310" i="28"/>
  <c r="I7310" i="28"/>
  <c r="H7311" i="28"/>
  <c r="I7311" i="28"/>
  <c r="H7312" i="28"/>
  <c r="I7312" i="28"/>
  <c r="H7313" i="28"/>
  <c r="I7313" i="28"/>
  <c r="H7314" i="28"/>
  <c r="I7314" i="28"/>
  <c r="H7315" i="28"/>
  <c r="I7315" i="28"/>
  <c r="H7316" i="28"/>
  <c r="I7316" i="28"/>
  <c r="H7317" i="28"/>
  <c r="I7317" i="28"/>
  <c r="H7318" i="28"/>
  <c r="I7318" i="28"/>
  <c r="H7319" i="28"/>
  <c r="I7319" i="28"/>
  <c r="H7320" i="28"/>
  <c r="I7320" i="28"/>
  <c r="H7321" i="28"/>
  <c r="I7321" i="28"/>
  <c r="H7322" i="28"/>
  <c r="I7322" i="28"/>
  <c r="H7323" i="28"/>
  <c r="I7323" i="28"/>
  <c r="H7324" i="28"/>
  <c r="I7324" i="28"/>
  <c r="H7325" i="28"/>
  <c r="I7325" i="28"/>
  <c r="H7326" i="28"/>
  <c r="I7326" i="28"/>
  <c r="H7327" i="28"/>
  <c r="I7327" i="28"/>
  <c r="H7328" i="28"/>
  <c r="I7328" i="28"/>
  <c r="H7329" i="28"/>
  <c r="I7329" i="28"/>
  <c r="H7330" i="28"/>
  <c r="I7330" i="28"/>
  <c r="H7331" i="28"/>
  <c r="I7331" i="28"/>
  <c r="H7332" i="28"/>
  <c r="I7332" i="28"/>
  <c r="H7333" i="28"/>
  <c r="I7333" i="28"/>
  <c r="H7334" i="28"/>
  <c r="I7334" i="28"/>
  <c r="H7335" i="28"/>
  <c r="I7335" i="28"/>
  <c r="H7336" i="28"/>
  <c r="I7336" i="28"/>
  <c r="H7337" i="28"/>
  <c r="I7337" i="28"/>
  <c r="H7338" i="28"/>
  <c r="I7338" i="28"/>
  <c r="H7339" i="28"/>
  <c r="I7339" i="28"/>
  <c r="H7340" i="28"/>
  <c r="I7340" i="28"/>
  <c r="H7341" i="28"/>
  <c r="I7341" i="28"/>
  <c r="H7342" i="28"/>
  <c r="I7342" i="28"/>
  <c r="H7343" i="28"/>
  <c r="I7343" i="28"/>
  <c r="H7344" i="28"/>
  <c r="I7344" i="28"/>
  <c r="H7345" i="28"/>
  <c r="I7345" i="28"/>
  <c r="H7346" i="28"/>
  <c r="I7346" i="28"/>
  <c r="H7347" i="28"/>
  <c r="I7347" i="28"/>
  <c r="H7348" i="28"/>
  <c r="I7348" i="28"/>
  <c r="H7349" i="28"/>
  <c r="I7349" i="28"/>
  <c r="H7350" i="28"/>
  <c r="I7350" i="28"/>
  <c r="H7351" i="28"/>
  <c r="I7351" i="28"/>
  <c r="H7352" i="28"/>
  <c r="I7352" i="28"/>
  <c r="H7353" i="28"/>
  <c r="I7353" i="28"/>
  <c r="H7354" i="28"/>
  <c r="I7354" i="28"/>
  <c r="H7355" i="28"/>
  <c r="I7355" i="28"/>
  <c r="H7356" i="28"/>
  <c r="I7356" i="28"/>
  <c r="H7357" i="28"/>
  <c r="I7357" i="28"/>
  <c r="H7358" i="28"/>
  <c r="I7358" i="28"/>
  <c r="H7359" i="28"/>
  <c r="I7359" i="28"/>
  <c r="H7360" i="28"/>
  <c r="I7360" i="28"/>
  <c r="H7361" i="28"/>
  <c r="I7361" i="28"/>
  <c r="H7362" i="28"/>
  <c r="I7362" i="28"/>
  <c r="H7363" i="28"/>
  <c r="I7363" i="28"/>
  <c r="H7364" i="28"/>
  <c r="I7364" i="28"/>
  <c r="H7365" i="28"/>
  <c r="I7365" i="28"/>
  <c r="H7366" i="28"/>
  <c r="I7366" i="28"/>
  <c r="H7367" i="28"/>
  <c r="I7367" i="28"/>
  <c r="H7368" i="28"/>
  <c r="I7368" i="28"/>
  <c r="H7369" i="28"/>
  <c r="I7369" i="28"/>
  <c r="H7370" i="28"/>
  <c r="I7370" i="28"/>
  <c r="H7371" i="28"/>
  <c r="I7371" i="28"/>
  <c r="H7372" i="28"/>
  <c r="I7372" i="28"/>
  <c r="H7373" i="28"/>
  <c r="I7373" i="28"/>
  <c r="H7374" i="28"/>
  <c r="I7374" i="28"/>
  <c r="H7375" i="28"/>
  <c r="I7375" i="28"/>
  <c r="H7376" i="28"/>
  <c r="I7376" i="28"/>
  <c r="H7377" i="28"/>
  <c r="I7377" i="28"/>
  <c r="H7378" i="28"/>
  <c r="I7378" i="28"/>
  <c r="H7379" i="28"/>
  <c r="I7379" i="28"/>
  <c r="H7380" i="28"/>
  <c r="I7380" i="28"/>
  <c r="H7381" i="28"/>
  <c r="I7381" i="28"/>
  <c r="H7382" i="28"/>
  <c r="I7382" i="28"/>
  <c r="H7383" i="28"/>
  <c r="I7383" i="28"/>
  <c r="H7384" i="28"/>
  <c r="I7384" i="28"/>
  <c r="H7385" i="28"/>
  <c r="I7385" i="28"/>
  <c r="H7386" i="28"/>
  <c r="I7386" i="28"/>
  <c r="H7387" i="28"/>
  <c r="I7387" i="28"/>
  <c r="H7388" i="28"/>
  <c r="I7388" i="28"/>
  <c r="H7389" i="28"/>
  <c r="I7389" i="28"/>
  <c r="H7390" i="28"/>
  <c r="I7390" i="28"/>
  <c r="H7391" i="28"/>
  <c r="I7391" i="28"/>
  <c r="H7392" i="28"/>
  <c r="I7392" i="28"/>
  <c r="H7393" i="28"/>
  <c r="I7393" i="28"/>
  <c r="H7394" i="28"/>
  <c r="I7394" i="28"/>
  <c r="H7395" i="28"/>
  <c r="I7395" i="28"/>
  <c r="H7396" i="28"/>
  <c r="I7396" i="28"/>
  <c r="H7397" i="28"/>
  <c r="I7397" i="28"/>
  <c r="H7398" i="28"/>
  <c r="I7398" i="28"/>
  <c r="H7399" i="28"/>
  <c r="I7399" i="28"/>
  <c r="H7400" i="28"/>
  <c r="I7400" i="28"/>
  <c r="H7401" i="28"/>
  <c r="I7401" i="28"/>
  <c r="H7402" i="28"/>
  <c r="I7402" i="28"/>
  <c r="H7403" i="28"/>
  <c r="I7403" i="28"/>
  <c r="H7404" i="28"/>
  <c r="I7404" i="28"/>
  <c r="H7405" i="28"/>
  <c r="I7405" i="28"/>
  <c r="H7406" i="28"/>
  <c r="I7406" i="28"/>
  <c r="H7407" i="28"/>
  <c r="I7407" i="28"/>
  <c r="H7408" i="28"/>
  <c r="I7408" i="28"/>
  <c r="H7409" i="28"/>
  <c r="I7409" i="28"/>
  <c r="H7410" i="28"/>
  <c r="I7410" i="28"/>
  <c r="H7411" i="28"/>
  <c r="I7411" i="28"/>
  <c r="H7412" i="28"/>
  <c r="I7412" i="28"/>
  <c r="H7413" i="28"/>
  <c r="I7413" i="28"/>
  <c r="H7414" i="28"/>
  <c r="I7414" i="28"/>
  <c r="H7415" i="28"/>
  <c r="I7415" i="28"/>
  <c r="H7416" i="28"/>
  <c r="I7416" i="28"/>
  <c r="H7417" i="28"/>
  <c r="I7417" i="28"/>
  <c r="H7418" i="28"/>
  <c r="I7418" i="28"/>
  <c r="H7419" i="28"/>
  <c r="I7419" i="28"/>
  <c r="H7420" i="28"/>
  <c r="I7420" i="28"/>
  <c r="H7421" i="28"/>
  <c r="I7421" i="28"/>
  <c r="H7422" i="28"/>
  <c r="I7422" i="28"/>
  <c r="H7423" i="28"/>
  <c r="I7423" i="28"/>
  <c r="H7424" i="28"/>
  <c r="I7424" i="28"/>
  <c r="H7425" i="28"/>
  <c r="I7425" i="28"/>
  <c r="H7426" i="28"/>
  <c r="I7426" i="28"/>
  <c r="H7427" i="28"/>
  <c r="I7427" i="28"/>
  <c r="H7428" i="28"/>
  <c r="I7428" i="28"/>
  <c r="H7429" i="28"/>
  <c r="I7429" i="28"/>
  <c r="H7430" i="28"/>
  <c r="I7430" i="28"/>
  <c r="H7431" i="28"/>
  <c r="I7431" i="28"/>
  <c r="H7432" i="28"/>
  <c r="I7432" i="28"/>
  <c r="H7433" i="28"/>
  <c r="I7433" i="28"/>
  <c r="H7434" i="28"/>
  <c r="I7434" i="28"/>
  <c r="H7435" i="28"/>
  <c r="I7435" i="28"/>
  <c r="H7436" i="28"/>
  <c r="I7436" i="28"/>
  <c r="H7437" i="28"/>
  <c r="I7437" i="28"/>
  <c r="H7438" i="28"/>
  <c r="I7438" i="28"/>
  <c r="H7439" i="28"/>
  <c r="I7439" i="28"/>
  <c r="H7440" i="28"/>
  <c r="I7440" i="28"/>
  <c r="H7441" i="28"/>
  <c r="I7441" i="28"/>
  <c r="H7442" i="28"/>
  <c r="I7442" i="28"/>
  <c r="H7443" i="28"/>
  <c r="I7443" i="28"/>
  <c r="H7444" i="28"/>
  <c r="I7444" i="28"/>
  <c r="H7445" i="28"/>
  <c r="I7445" i="28"/>
  <c r="H7446" i="28"/>
  <c r="I7446" i="28"/>
  <c r="H7447" i="28"/>
  <c r="I7447" i="28"/>
  <c r="H7448" i="28"/>
  <c r="I7448" i="28"/>
  <c r="H7449" i="28"/>
  <c r="I7449" i="28"/>
  <c r="H7450" i="28"/>
  <c r="I7450" i="28"/>
  <c r="H7451" i="28"/>
  <c r="I7451" i="28"/>
  <c r="H7452" i="28"/>
  <c r="I7452" i="28"/>
  <c r="H7453" i="28"/>
  <c r="I7453" i="28"/>
  <c r="H7454" i="28"/>
  <c r="I7454" i="28"/>
  <c r="H7455" i="28"/>
  <c r="I7455" i="28"/>
  <c r="H7456" i="28"/>
  <c r="I7456" i="28"/>
  <c r="H7457" i="28"/>
  <c r="I7457" i="28"/>
  <c r="H7458" i="28"/>
  <c r="I7458" i="28"/>
  <c r="H7459" i="28"/>
  <c r="I7459" i="28"/>
  <c r="H7460" i="28"/>
  <c r="I7460" i="28"/>
  <c r="H7461" i="28"/>
  <c r="I7461" i="28"/>
  <c r="H7462" i="28"/>
  <c r="I7462" i="28"/>
  <c r="H7463" i="28"/>
  <c r="I7463" i="28"/>
  <c r="H7464" i="28"/>
  <c r="I7464" i="28"/>
  <c r="H7465" i="28"/>
  <c r="I7465" i="28"/>
  <c r="H7466" i="28"/>
  <c r="I7466" i="28"/>
  <c r="H7467" i="28"/>
  <c r="I7467" i="28"/>
  <c r="H7468" i="28"/>
  <c r="I7468" i="28"/>
  <c r="H7469" i="28"/>
  <c r="I7469" i="28"/>
  <c r="H7470" i="28"/>
  <c r="I7470" i="28"/>
  <c r="H7471" i="28"/>
  <c r="I7471" i="28"/>
  <c r="H7472" i="28"/>
  <c r="I7472" i="28"/>
  <c r="H7473" i="28"/>
  <c r="I7473" i="28"/>
  <c r="H7474" i="28"/>
  <c r="I7474" i="28"/>
  <c r="H7475" i="28"/>
  <c r="I7475" i="28"/>
  <c r="H7476" i="28"/>
  <c r="I7476" i="28"/>
  <c r="H7477" i="28"/>
  <c r="I7477" i="28"/>
  <c r="H7478" i="28"/>
  <c r="I7478" i="28"/>
  <c r="H7479" i="28"/>
  <c r="I7479" i="28"/>
  <c r="H7480" i="28"/>
  <c r="I7480" i="28"/>
  <c r="H7481" i="28"/>
  <c r="I7481" i="28"/>
  <c r="H7482" i="28"/>
  <c r="I7482" i="28"/>
  <c r="H7483" i="28"/>
  <c r="I7483" i="28"/>
  <c r="H7484" i="28"/>
  <c r="I7484" i="28"/>
  <c r="H7485" i="28"/>
  <c r="I7485" i="28"/>
  <c r="H7486" i="28"/>
  <c r="I7486" i="28"/>
  <c r="H7487" i="28"/>
  <c r="I7487" i="28"/>
  <c r="H7488" i="28"/>
  <c r="I7488" i="28"/>
  <c r="H7489" i="28"/>
  <c r="I7489" i="28"/>
  <c r="H7490" i="28"/>
  <c r="I7490" i="28"/>
  <c r="H7491" i="28"/>
  <c r="I7491" i="28"/>
  <c r="H7492" i="28"/>
  <c r="I7492" i="28"/>
  <c r="H7493" i="28"/>
  <c r="I7493" i="28"/>
  <c r="H7494" i="28"/>
  <c r="I7494" i="28"/>
  <c r="H7495" i="28"/>
  <c r="I7495" i="28"/>
  <c r="H7496" i="28"/>
  <c r="I7496" i="28"/>
  <c r="H7497" i="28"/>
  <c r="I7497" i="28"/>
  <c r="H7498" i="28"/>
  <c r="I7498" i="28"/>
  <c r="H7499" i="28"/>
  <c r="I7499" i="28"/>
  <c r="H7500" i="28"/>
  <c r="I7500" i="28"/>
  <c r="H7501" i="28"/>
  <c r="I7501" i="28"/>
  <c r="H7502" i="28"/>
  <c r="I7502" i="28"/>
  <c r="H7503" i="28"/>
  <c r="I7503" i="28"/>
  <c r="H7504" i="28"/>
  <c r="I7504" i="28"/>
  <c r="H7505" i="28"/>
  <c r="I7505" i="28"/>
  <c r="H7506" i="28"/>
  <c r="I7506" i="28"/>
  <c r="H7507" i="28"/>
  <c r="I7507" i="28"/>
  <c r="H7508" i="28"/>
  <c r="I7508" i="28"/>
  <c r="H7509" i="28"/>
  <c r="I7509" i="28"/>
  <c r="H7510" i="28"/>
  <c r="I7510" i="28"/>
  <c r="H7511" i="28"/>
  <c r="I7511" i="28"/>
  <c r="H7512" i="28"/>
  <c r="I7512" i="28"/>
  <c r="H7513" i="28"/>
  <c r="I7513" i="28"/>
  <c r="H7514" i="28"/>
  <c r="I7514" i="28"/>
  <c r="H7515" i="28"/>
  <c r="I7515" i="28"/>
  <c r="H7516" i="28"/>
  <c r="I7516" i="28"/>
  <c r="H7517" i="28"/>
  <c r="I7517" i="28"/>
  <c r="H7518" i="28"/>
  <c r="I7518" i="28"/>
  <c r="H7519" i="28"/>
  <c r="I7519" i="28"/>
  <c r="H7520" i="28"/>
  <c r="I7520" i="28"/>
  <c r="H7521" i="28"/>
  <c r="I7521" i="28"/>
  <c r="H7522" i="28"/>
  <c r="I7522" i="28"/>
  <c r="H7523" i="28"/>
  <c r="I7523" i="28"/>
  <c r="H7524" i="28"/>
  <c r="I7524" i="28"/>
  <c r="H7525" i="28"/>
  <c r="I7525" i="28"/>
  <c r="H7526" i="28"/>
  <c r="I7526" i="28"/>
  <c r="H7527" i="28"/>
  <c r="I7527" i="28"/>
  <c r="H7528" i="28"/>
  <c r="I7528" i="28"/>
  <c r="H7529" i="28"/>
  <c r="I7529" i="28"/>
  <c r="H7530" i="28"/>
  <c r="I7530" i="28"/>
  <c r="H7531" i="28"/>
  <c r="I7531" i="28"/>
  <c r="H7532" i="28"/>
  <c r="I7532" i="28"/>
  <c r="H7533" i="28"/>
  <c r="I7533" i="28"/>
  <c r="H7534" i="28"/>
  <c r="I7534" i="28"/>
  <c r="H7535" i="28"/>
  <c r="I7535" i="28"/>
  <c r="H7536" i="28"/>
  <c r="I7536" i="28"/>
  <c r="H7537" i="28"/>
  <c r="I7537" i="28"/>
  <c r="H7538" i="28"/>
  <c r="I7538" i="28"/>
  <c r="H7539" i="28"/>
  <c r="I7539" i="28"/>
  <c r="H7540" i="28"/>
  <c r="I7540" i="28"/>
  <c r="H7541" i="28"/>
  <c r="I7541" i="28"/>
  <c r="H7542" i="28"/>
  <c r="I7542" i="28"/>
  <c r="H7543" i="28"/>
  <c r="I7543" i="28"/>
  <c r="H7544" i="28"/>
  <c r="I7544" i="28"/>
  <c r="H7545" i="28"/>
  <c r="I7545" i="28"/>
  <c r="H7546" i="28"/>
  <c r="I7546" i="28"/>
  <c r="H7547" i="28"/>
  <c r="I7547" i="28"/>
  <c r="H7548" i="28"/>
  <c r="I7548" i="28"/>
  <c r="H7549" i="28"/>
  <c r="I7549" i="28"/>
  <c r="H7550" i="28"/>
  <c r="I7550" i="28"/>
  <c r="H7551" i="28"/>
  <c r="I7551" i="28"/>
  <c r="H7552" i="28"/>
  <c r="I7552" i="28"/>
  <c r="H7553" i="28"/>
  <c r="I7553" i="28"/>
  <c r="H7554" i="28"/>
  <c r="I7554" i="28"/>
  <c r="H7555" i="28"/>
  <c r="I7555" i="28"/>
  <c r="H7556" i="28"/>
  <c r="I7556" i="28"/>
  <c r="H7557" i="28"/>
  <c r="I7557" i="28"/>
  <c r="H7558" i="28"/>
  <c r="I7558" i="28"/>
  <c r="H7559" i="28"/>
  <c r="I7559" i="28"/>
  <c r="H7560" i="28"/>
  <c r="I7560" i="28"/>
  <c r="H7561" i="28"/>
  <c r="I7561" i="28"/>
  <c r="H7562" i="28"/>
  <c r="I7562" i="28"/>
  <c r="H7563" i="28"/>
  <c r="I7563" i="28"/>
  <c r="H7564" i="28"/>
  <c r="I7564" i="28"/>
  <c r="H7565" i="28"/>
  <c r="I7565" i="28"/>
  <c r="H7566" i="28"/>
  <c r="I7566" i="28"/>
  <c r="H7567" i="28"/>
  <c r="I7567" i="28"/>
  <c r="H7568" i="28"/>
  <c r="I7568" i="28"/>
  <c r="H7569" i="28"/>
  <c r="I7569" i="28"/>
  <c r="H7570" i="28"/>
  <c r="I7570" i="28"/>
  <c r="H7571" i="28"/>
  <c r="I7571" i="28"/>
  <c r="H7572" i="28"/>
  <c r="I7572" i="28"/>
  <c r="H7573" i="28"/>
  <c r="I7573" i="28"/>
  <c r="H7574" i="28"/>
  <c r="I7574" i="28"/>
  <c r="H7575" i="28"/>
  <c r="I7575" i="28"/>
  <c r="H7576" i="28"/>
  <c r="I7576" i="28"/>
  <c r="H7577" i="28"/>
  <c r="I7577" i="28"/>
  <c r="H7578" i="28"/>
  <c r="I7578" i="28"/>
  <c r="H7579" i="28"/>
  <c r="I7579" i="28"/>
  <c r="H7580" i="28"/>
  <c r="I7580" i="28"/>
  <c r="H7581" i="28"/>
  <c r="I7581" i="28"/>
  <c r="H7582" i="28"/>
  <c r="I7582" i="28"/>
  <c r="H7583" i="28"/>
  <c r="I7583" i="28"/>
  <c r="H7584" i="28"/>
  <c r="I7584" i="28"/>
  <c r="H7585" i="28"/>
  <c r="I7585" i="28"/>
  <c r="H7586" i="28"/>
  <c r="I7586" i="28"/>
  <c r="H7587" i="28"/>
  <c r="I7587" i="28"/>
  <c r="H7588" i="28"/>
  <c r="I7588" i="28"/>
  <c r="H7589" i="28"/>
  <c r="I7589" i="28"/>
  <c r="H7590" i="28"/>
  <c r="I7590" i="28"/>
  <c r="H7591" i="28"/>
  <c r="I7591" i="28"/>
  <c r="H7592" i="28"/>
  <c r="I7592" i="28"/>
  <c r="H7593" i="28"/>
  <c r="I7593" i="28"/>
  <c r="H7594" i="28"/>
  <c r="I7594" i="28"/>
  <c r="H7595" i="28"/>
  <c r="I7595" i="28"/>
  <c r="H7596" i="28"/>
  <c r="I7596" i="28"/>
  <c r="H7597" i="28"/>
  <c r="I7597" i="28"/>
  <c r="H7598" i="28"/>
  <c r="I7598" i="28"/>
  <c r="H7599" i="28"/>
  <c r="I7599" i="28"/>
  <c r="H7600" i="28"/>
  <c r="I7600" i="28"/>
  <c r="H7601" i="28"/>
  <c r="I7601" i="28"/>
  <c r="H7602" i="28"/>
  <c r="I7602" i="28"/>
  <c r="H7603" i="28"/>
  <c r="I7603" i="28"/>
  <c r="H7604" i="28"/>
  <c r="I7604" i="28"/>
  <c r="H7605" i="28"/>
  <c r="I7605" i="28"/>
  <c r="H7606" i="28"/>
  <c r="I7606" i="28"/>
  <c r="H7607" i="28"/>
  <c r="I7607" i="28"/>
  <c r="H7608" i="28"/>
  <c r="I7608" i="28"/>
  <c r="H7609" i="28"/>
  <c r="I7609" i="28"/>
  <c r="H7610" i="28"/>
  <c r="I7610" i="28"/>
  <c r="H7611" i="28"/>
  <c r="I7611" i="28"/>
  <c r="H7612" i="28"/>
  <c r="I7612" i="28"/>
  <c r="H7613" i="28"/>
  <c r="I7613" i="28"/>
  <c r="H7614" i="28"/>
  <c r="I7614" i="28"/>
  <c r="H7615" i="28"/>
  <c r="I7615" i="28"/>
  <c r="H7616" i="28"/>
  <c r="I7616" i="28"/>
  <c r="H7617" i="28"/>
  <c r="I7617" i="28"/>
  <c r="H7618" i="28"/>
  <c r="I7618" i="28"/>
  <c r="H7619" i="28"/>
  <c r="I7619" i="28"/>
  <c r="H7620" i="28"/>
  <c r="I7620" i="28"/>
  <c r="H7621" i="28"/>
  <c r="I7621" i="28"/>
  <c r="H7622" i="28"/>
  <c r="I7622" i="28"/>
  <c r="H7623" i="28"/>
  <c r="I7623" i="28"/>
  <c r="H7624" i="28"/>
  <c r="I7624" i="28"/>
  <c r="H7625" i="28"/>
  <c r="I7625" i="28"/>
  <c r="H7626" i="28"/>
  <c r="I7626" i="28"/>
  <c r="H7627" i="28"/>
  <c r="I7627" i="28"/>
  <c r="H7628" i="28"/>
  <c r="I7628" i="28"/>
  <c r="H7629" i="28"/>
  <c r="I7629" i="28"/>
  <c r="H7630" i="28"/>
  <c r="I7630" i="28"/>
  <c r="H7631" i="28"/>
  <c r="I7631" i="28"/>
  <c r="H7632" i="28"/>
  <c r="I7632" i="28"/>
  <c r="H7633" i="28"/>
  <c r="I7633" i="28"/>
  <c r="H7634" i="28"/>
  <c r="I7634" i="28"/>
  <c r="H7635" i="28"/>
  <c r="I7635" i="28"/>
  <c r="H7636" i="28"/>
  <c r="I7636" i="28"/>
  <c r="H7637" i="28"/>
  <c r="I7637" i="28"/>
  <c r="H7638" i="28"/>
  <c r="I7638" i="28"/>
  <c r="H7639" i="28"/>
  <c r="I7639" i="28"/>
  <c r="H7640" i="28"/>
  <c r="I7640" i="28"/>
  <c r="H7641" i="28"/>
  <c r="I7641" i="28"/>
  <c r="H7642" i="28"/>
  <c r="I7642" i="28"/>
  <c r="H7643" i="28"/>
  <c r="I7643" i="28"/>
  <c r="H7644" i="28"/>
  <c r="I7644" i="28"/>
  <c r="H7645" i="28"/>
  <c r="I7645" i="28"/>
  <c r="H7646" i="28"/>
  <c r="I7646" i="28"/>
  <c r="H7647" i="28"/>
  <c r="I7647" i="28"/>
  <c r="H7648" i="28"/>
  <c r="I7648" i="28"/>
  <c r="H7649" i="28"/>
  <c r="I7649" i="28"/>
  <c r="H7650" i="28"/>
  <c r="I7650" i="28"/>
  <c r="H7651" i="28"/>
  <c r="I7651" i="28"/>
  <c r="H7652" i="28"/>
  <c r="I7652" i="28"/>
  <c r="H7653" i="28"/>
  <c r="I7653" i="28"/>
  <c r="H7654" i="28"/>
  <c r="I7654" i="28"/>
  <c r="H7655" i="28"/>
  <c r="I7655" i="28"/>
  <c r="H7656" i="28"/>
  <c r="I7656" i="28"/>
  <c r="H7657" i="28"/>
  <c r="I7657" i="28"/>
  <c r="H7658" i="28"/>
  <c r="I7658" i="28"/>
  <c r="H7659" i="28"/>
  <c r="I7659" i="28"/>
  <c r="H7660" i="28"/>
  <c r="I7660" i="28"/>
  <c r="H7661" i="28"/>
  <c r="I7661" i="28"/>
  <c r="H7662" i="28"/>
  <c r="I7662" i="28"/>
  <c r="H7663" i="28"/>
  <c r="I7663" i="28"/>
  <c r="H7664" i="28"/>
  <c r="I7664" i="28"/>
  <c r="H7665" i="28"/>
  <c r="I7665" i="28"/>
  <c r="H7666" i="28"/>
  <c r="I7666" i="28"/>
  <c r="H7667" i="28"/>
  <c r="I7667" i="28"/>
  <c r="H7668" i="28"/>
  <c r="I7668" i="28"/>
  <c r="H7669" i="28"/>
  <c r="I7669" i="28"/>
  <c r="H7670" i="28"/>
  <c r="I7670" i="28"/>
  <c r="H7671" i="28"/>
  <c r="I7671" i="28"/>
  <c r="H7672" i="28"/>
  <c r="I7672" i="28"/>
  <c r="H7673" i="28"/>
  <c r="I7673" i="28"/>
  <c r="H7674" i="28"/>
  <c r="I7674" i="28"/>
  <c r="H7675" i="28"/>
  <c r="I7675" i="28"/>
  <c r="H7676" i="28"/>
  <c r="I7676" i="28"/>
  <c r="H7677" i="28"/>
  <c r="I7677" i="28"/>
  <c r="H7678" i="28"/>
  <c r="I7678" i="28"/>
  <c r="H7679" i="28"/>
  <c r="I7679" i="28"/>
  <c r="H7680" i="28"/>
  <c r="I7680" i="28"/>
  <c r="H7681" i="28"/>
  <c r="I7681" i="28"/>
  <c r="H7682" i="28"/>
  <c r="I7682" i="28"/>
  <c r="H7683" i="28"/>
  <c r="I7683" i="28"/>
  <c r="H7684" i="28"/>
  <c r="I7684" i="28"/>
  <c r="H7685" i="28"/>
  <c r="I7685" i="28"/>
  <c r="H7686" i="28"/>
  <c r="I7686" i="28"/>
  <c r="H7687" i="28"/>
  <c r="I7687" i="28"/>
  <c r="H7688" i="28"/>
  <c r="I7688" i="28"/>
  <c r="H7689" i="28"/>
  <c r="I7689" i="28"/>
  <c r="H7690" i="28"/>
  <c r="I7690" i="28"/>
  <c r="H7691" i="28"/>
  <c r="I7691" i="28"/>
  <c r="H7692" i="28"/>
  <c r="I7692" i="28"/>
  <c r="H7693" i="28"/>
  <c r="I7693" i="28"/>
  <c r="H7694" i="28"/>
  <c r="I7694" i="28"/>
  <c r="H7695" i="28"/>
  <c r="I7695" i="28"/>
  <c r="H7696" i="28"/>
  <c r="I7696" i="28"/>
  <c r="H7697" i="28"/>
  <c r="I7697" i="28"/>
  <c r="H7698" i="28"/>
  <c r="I7698" i="28"/>
  <c r="H7699" i="28"/>
  <c r="I7699" i="28"/>
  <c r="H7700" i="28"/>
  <c r="I7700" i="28"/>
  <c r="H7701" i="28"/>
  <c r="I7701" i="28"/>
  <c r="H7702" i="28"/>
  <c r="I7702" i="28"/>
  <c r="H7703" i="28"/>
  <c r="I7703" i="28"/>
  <c r="H7704" i="28"/>
  <c r="I7704" i="28"/>
  <c r="H7705" i="28"/>
  <c r="I7705" i="28"/>
  <c r="H7706" i="28"/>
  <c r="I7706" i="28"/>
  <c r="H7707" i="28"/>
  <c r="I7707" i="28"/>
  <c r="H7708" i="28"/>
  <c r="I7708" i="28"/>
  <c r="H7709" i="28"/>
  <c r="I7709" i="28"/>
  <c r="H7710" i="28"/>
  <c r="I7710" i="28"/>
  <c r="H7711" i="28"/>
  <c r="I7711" i="28"/>
  <c r="H7712" i="28"/>
  <c r="I7712" i="28"/>
  <c r="H7713" i="28"/>
  <c r="I7713" i="28"/>
  <c r="H7714" i="28"/>
  <c r="I7714" i="28"/>
  <c r="H7715" i="28"/>
  <c r="I7715" i="28"/>
  <c r="H7716" i="28"/>
  <c r="I7716" i="28"/>
  <c r="H7717" i="28"/>
  <c r="I7717" i="28"/>
  <c r="H7718" i="28"/>
  <c r="I7718" i="28"/>
  <c r="H7719" i="28"/>
  <c r="I7719" i="28"/>
  <c r="H7720" i="28"/>
  <c r="I7720" i="28"/>
  <c r="H7721" i="28"/>
  <c r="I7721" i="28"/>
  <c r="H7722" i="28"/>
  <c r="I7722" i="28"/>
  <c r="H7723" i="28"/>
  <c r="I7723" i="28"/>
  <c r="H7724" i="28"/>
  <c r="I7724" i="28"/>
  <c r="H7725" i="28"/>
  <c r="I7725" i="28"/>
  <c r="H7726" i="28"/>
  <c r="I7726" i="28"/>
  <c r="H7727" i="28"/>
  <c r="I7727" i="28"/>
  <c r="H7728" i="28"/>
  <c r="I7728" i="28"/>
  <c r="H7729" i="28"/>
  <c r="I7729" i="28"/>
  <c r="H7730" i="28"/>
  <c r="I7730" i="28"/>
  <c r="H7731" i="28"/>
  <c r="I7731" i="28"/>
  <c r="H7732" i="28"/>
  <c r="I7732" i="28"/>
  <c r="H7733" i="28"/>
  <c r="I7733" i="28"/>
  <c r="H7734" i="28"/>
  <c r="I7734" i="28"/>
  <c r="H7735" i="28"/>
  <c r="I7735" i="28"/>
  <c r="H7736" i="28"/>
  <c r="I7736" i="28"/>
  <c r="H7737" i="28"/>
  <c r="I7737" i="28"/>
  <c r="H7738" i="28"/>
  <c r="I7738" i="28"/>
  <c r="H7739" i="28"/>
  <c r="I7739" i="28"/>
  <c r="H7740" i="28"/>
  <c r="I7740" i="28"/>
  <c r="H7741" i="28"/>
  <c r="I7741" i="28"/>
  <c r="H7742" i="28"/>
  <c r="I7742" i="28"/>
  <c r="H7743" i="28"/>
  <c r="I7743" i="28"/>
  <c r="H7744" i="28"/>
  <c r="I7744" i="28"/>
  <c r="H7745" i="28"/>
  <c r="I7745" i="28"/>
  <c r="H7746" i="28"/>
  <c r="I7746" i="28"/>
  <c r="H7747" i="28"/>
  <c r="I7747" i="28"/>
  <c r="H7748" i="28"/>
  <c r="I7748" i="28"/>
  <c r="H7749" i="28"/>
  <c r="I7749" i="28"/>
  <c r="H7750" i="28"/>
  <c r="I7750" i="28"/>
  <c r="H7751" i="28"/>
  <c r="I7751" i="28"/>
  <c r="H7752" i="28"/>
  <c r="I7752" i="28"/>
  <c r="H7753" i="28"/>
  <c r="I7753" i="28"/>
  <c r="H7754" i="28"/>
  <c r="I7754" i="28"/>
  <c r="H7755" i="28"/>
  <c r="I7755" i="28"/>
  <c r="H7756" i="28"/>
  <c r="I7756" i="28"/>
  <c r="H7757" i="28"/>
  <c r="I7757" i="28"/>
  <c r="H7758" i="28"/>
  <c r="I7758" i="28"/>
  <c r="H7759" i="28"/>
  <c r="I7759" i="28"/>
  <c r="H7760" i="28"/>
  <c r="I7760" i="28"/>
  <c r="H7761" i="28"/>
  <c r="I7761" i="28"/>
  <c r="H7762" i="28"/>
  <c r="I7762" i="28"/>
  <c r="H7763" i="28"/>
  <c r="I7763" i="28"/>
  <c r="H7764" i="28"/>
  <c r="I7764" i="28"/>
  <c r="H7765" i="28"/>
  <c r="I7765" i="28"/>
  <c r="H7766" i="28"/>
  <c r="I7766" i="28"/>
  <c r="H7767" i="28"/>
  <c r="I7767" i="28"/>
  <c r="H7768" i="28"/>
  <c r="I7768" i="28"/>
  <c r="H7769" i="28"/>
  <c r="I7769" i="28"/>
  <c r="H7770" i="28"/>
  <c r="I7770" i="28"/>
  <c r="H7771" i="28"/>
  <c r="I7771" i="28"/>
  <c r="H7772" i="28"/>
  <c r="I7772" i="28"/>
  <c r="H7773" i="28"/>
  <c r="I7773" i="28"/>
  <c r="H7774" i="28"/>
  <c r="I7774" i="28"/>
  <c r="H7775" i="28"/>
  <c r="I7775" i="28"/>
  <c r="H7776" i="28"/>
  <c r="I7776" i="28"/>
  <c r="H7777" i="28"/>
  <c r="I7777" i="28"/>
  <c r="H7778" i="28"/>
  <c r="I7778" i="28"/>
  <c r="H7779" i="28"/>
  <c r="I7779" i="28"/>
  <c r="H7780" i="28"/>
  <c r="I7780" i="28"/>
  <c r="H7781" i="28"/>
  <c r="I7781" i="28"/>
  <c r="H7782" i="28"/>
  <c r="I7782" i="28"/>
  <c r="H7783" i="28"/>
  <c r="I7783" i="28"/>
  <c r="H7784" i="28"/>
  <c r="I7784" i="28"/>
  <c r="H7785" i="28"/>
  <c r="I7785" i="28"/>
  <c r="H7786" i="28"/>
  <c r="I7786" i="28"/>
  <c r="H7787" i="28"/>
  <c r="I7787" i="28"/>
  <c r="H7788" i="28"/>
  <c r="I7788" i="28"/>
  <c r="H7789" i="28"/>
  <c r="I7789" i="28"/>
  <c r="H7790" i="28"/>
  <c r="I7790" i="28"/>
  <c r="H7791" i="28"/>
  <c r="I7791" i="28"/>
  <c r="H7792" i="28"/>
  <c r="I7792" i="28"/>
  <c r="H7793" i="28"/>
  <c r="I7793" i="28"/>
  <c r="H7794" i="28"/>
  <c r="I7794" i="28"/>
  <c r="H7795" i="28"/>
  <c r="I7795" i="28"/>
  <c r="H7796" i="28"/>
  <c r="I7796" i="28"/>
  <c r="H7797" i="28"/>
  <c r="I7797" i="28"/>
  <c r="H7798" i="28"/>
  <c r="I7798" i="28"/>
  <c r="H7799" i="28"/>
  <c r="I7799" i="28"/>
  <c r="H7800" i="28"/>
  <c r="I7800" i="28"/>
  <c r="H7801" i="28"/>
  <c r="I7801" i="28"/>
  <c r="H7802" i="28"/>
  <c r="I7802" i="28"/>
  <c r="H7803" i="28"/>
  <c r="I7803" i="28"/>
  <c r="H7804" i="28"/>
  <c r="I7804" i="28"/>
  <c r="H7805" i="28"/>
  <c r="I7805" i="28"/>
  <c r="H7806" i="28"/>
  <c r="I7806" i="28"/>
  <c r="H7807" i="28"/>
  <c r="I7807" i="28"/>
  <c r="H7808" i="28"/>
  <c r="I7808" i="28"/>
  <c r="H7809" i="28"/>
  <c r="I7809" i="28"/>
  <c r="H7810" i="28"/>
  <c r="I7810" i="28"/>
  <c r="H7811" i="28"/>
  <c r="I7811" i="28"/>
  <c r="H7812" i="28"/>
  <c r="I7812" i="28"/>
  <c r="H7813" i="28"/>
  <c r="I7813" i="28"/>
  <c r="H7814" i="28"/>
  <c r="I7814" i="28"/>
  <c r="H7815" i="28"/>
  <c r="I7815" i="28"/>
  <c r="H7816" i="28"/>
  <c r="I7816" i="28"/>
  <c r="H7817" i="28"/>
  <c r="I7817" i="28"/>
  <c r="H7818" i="28"/>
  <c r="I7818" i="28"/>
  <c r="H7819" i="28"/>
  <c r="I7819" i="28"/>
  <c r="H7820" i="28"/>
  <c r="I7820" i="28"/>
  <c r="H7821" i="28"/>
  <c r="I7821" i="28"/>
  <c r="H7822" i="28"/>
  <c r="I7822" i="28"/>
  <c r="H7823" i="28"/>
  <c r="I7823" i="28"/>
  <c r="H7824" i="28"/>
  <c r="I7824" i="28"/>
  <c r="H7825" i="28"/>
  <c r="I7825" i="28"/>
  <c r="H7826" i="28"/>
  <c r="I7826" i="28"/>
  <c r="H7827" i="28"/>
  <c r="I7827" i="28"/>
  <c r="H7828" i="28"/>
  <c r="I7828" i="28"/>
  <c r="H7829" i="28"/>
  <c r="I7829" i="28"/>
  <c r="H7830" i="28"/>
  <c r="I7830" i="28"/>
  <c r="H7831" i="28"/>
  <c r="I7831" i="28"/>
  <c r="H7832" i="28"/>
  <c r="I7832" i="28"/>
  <c r="H7833" i="28"/>
  <c r="I7833" i="28"/>
  <c r="H7834" i="28"/>
  <c r="I7834" i="28"/>
  <c r="H7835" i="28"/>
  <c r="I7835" i="28"/>
  <c r="H7836" i="28"/>
  <c r="I7836" i="28"/>
  <c r="H7837" i="28"/>
  <c r="I7837" i="28"/>
  <c r="H7838" i="28"/>
  <c r="I7838" i="28"/>
  <c r="H7839" i="28"/>
  <c r="I7839" i="28"/>
  <c r="H7840" i="28"/>
  <c r="I7840" i="28"/>
  <c r="H7841" i="28"/>
  <c r="I7841" i="28"/>
  <c r="H7842" i="28"/>
  <c r="I7842" i="28"/>
  <c r="H7843" i="28"/>
  <c r="I7843" i="28"/>
  <c r="H7844" i="28"/>
  <c r="I7844" i="28"/>
  <c r="H7845" i="28"/>
  <c r="I7845" i="28"/>
  <c r="H7846" i="28"/>
  <c r="I7846" i="28"/>
  <c r="H7847" i="28"/>
  <c r="I7847" i="28"/>
  <c r="H7848" i="28"/>
  <c r="I7848" i="28"/>
  <c r="H7849" i="28"/>
  <c r="I7849" i="28"/>
  <c r="H7850" i="28"/>
  <c r="I7850" i="28"/>
  <c r="H7851" i="28"/>
  <c r="I7851" i="28"/>
  <c r="H7852" i="28"/>
  <c r="I7852" i="28"/>
  <c r="H7853" i="28"/>
  <c r="I7853" i="28"/>
  <c r="H7854" i="28"/>
  <c r="I7854" i="28"/>
  <c r="H7855" i="28"/>
  <c r="I7855" i="28"/>
  <c r="H7856" i="28"/>
  <c r="I7856" i="28"/>
  <c r="H7857" i="28"/>
  <c r="I7857" i="28"/>
  <c r="H7858" i="28"/>
  <c r="I7858" i="28"/>
  <c r="H7859" i="28"/>
  <c r="I7859" i="28"/>
  <c r="H7860" i="28"/>
  <c r="I7860" i="28"/>
  <c r="H7861" i="28"/>
  <c r="I7861" i="28"/>
  <c r="H7862" i="28"/>
  <c r="I7862" i="28"/>
  <c r="H7863" i="28"/>
  <c r="I7863" i="28"/>
  <c r="H7864" i="28"/>
  <c r="I7864" i="28"/>
  <c r="H7865" i="28"/>
  <c r="I7865" i="28"/>
  <c r="H7866" i="28"/>
  <c r="I7866" i="28"/>
  <c r="H7867" i="28"/>
  <c r="I7867" i="28"/>
  <c r="H7868" i="28"/>
  <c r="I7868" i="28"/>
  <c r="H7869" i="28"/>
  <c r="I7869" i="28"/>
  <c r="H7870" i="28"/>
  <c r="I7870" i="28"/>
  <c r="H7871" i="28"/>
  <c r="I7871" i="28"/>
  <c r="H7872" i="28"/>
  <c r="I7872" i="28"/>
  <c r="H7873" i="28"/>
  <c r="I7873" i="28"/>
  <c r="H7874" i="28"/>
  <c r="I7874" i="28"/>
  <c r="H7875" i="28"/>
  <c r="I7875" i="28"/>
  <c r="H7876" i="28"/>
  <c r="I7876" i="28"/>
  <c r="H7877" i="28"/>
  <c r="I7877" i="28"/>
  <c r="H7878" i="28"/>
  <c r="I7878" i="28"/>
  <c r="H7879" i="28"/>
  <c r="I7879" i="28"/>
  <c r="H7880" i="28"/>
  <c r="I7880" i="28"/>
  <c r="H7881" i="28"/>
  <c r="I7881" i="28"/>
  <c r="H7882" i="28"/>
  <c r="I7882" i="28"/>
  <c r="H7883" i="28"/>
  <c r="I7883" i="28"/>
  <c r="H7884" i="28"/>
  <c r="I7884" i="28"/>
  <c r="H7885" i="28"/>
  <c r="I7885" i="28"/>
  <c r="H7886" i="28"/>
  <c r="I7886" i="28"/>
  <c r="H7887" i="28"/>
  <c r="I7887" i="28"/>
  <c r="H7888" i="28"/>
  <c r="I7888" i="28"/>
  <c r="H7889" i="28"/>
  <c r="I7889" i="28"/>
  <c r="H7890" i="28"/>
  <c r="I7890" i="28"/>
  <c r="H7891" i="28"/>
  <c r="I7891" i="28"/>
  <c r="H7892" i="28"/>
  <c r="I7892" i="28"/>
  <c r="H7893" i="28"/>
  <c r="I7893" i="28"/>
  <c r="H7894" i="28"/>
  <c r="I7894" i="28"/>
  <c r="H7895" i="28"/>
  <c r="I7895" i="28"/>
  <c r="H7896" i="28"/>
  <c r="I7896" i="28"/>
  <c r="H7897" i="28"/>
  <c r="I7897" i="28"/>
  <c r="H7898" i="28"/>
  <c r="I7898" i="28"/>
  <c r="H7899" i="28"/>
  <c r="I7899" i="28"/>
  <c r="H7900" i="28"/>
  <c r="I7900" i="28"/>
  <c r="H7901" i="28"/>
  <c r="I7901" i="28"/>
  <c r="H7902" i="28"/>
  <c r="I7902" i="28"/>
  <c r="H7903" i="28"/>
  <c r="I7903" i="28"/>
  <c r="H7904" i="28"/>
  <c r="I7904" i="28"/>
  <c r="H7905" i="28"/>
  <c r="I7905" i="28"/>
  <c r="H7906" i="28"/>
  <c r="I7906" i="28"/>
  <c r="H7907" i="28"/>
  <c r="I7907" i="28"/>
  <c r="H7908" i="28"/>
  <c r="I7908" i="28"/>
  <c r="H7909" i="28"/>
  <c r="I7909" i="28"/>
  <c r="H7910" i="28"/>
  <c r="I7910" i="28"/>
  <c r="H7911" i="28"/>
  <c r="I7911" i="28"/>
  <c r="H7912" i="28"/>
  <c r="I7912" i="28"/>
  <c r="H7913" i="28"/>
  <c r="I7913" i="28"/>
  <c r="H7914" i="28"/>
  <c r="I7914" i="28"/>
  <c r="H7915" i="28"/>
  <c r="I7915" i="28"/>
  <c r="H7916" i="28"/>
  <c r="I7916" i="28"/>
  <c r="H7917" i="28"/>
  <c r="I7917" i="28"/>
  <c r="H7918" i="28"/>
  <c r="I7918" i="28"/>
  <c r="H7919" i="28"/>
  <c r="I7919" i="28"/>
  <c r="H7920" i="28"/>
  <c r="I7920" i="28"/>
  <c r="H7921" i="28"/>
  <c r="I7921" i="28"/>
  <c r="H7922" i="28"/>
  <c r="I7922" i="28"/>
  <c r="H7923" i="28"/>
  <c r="I7923" i="28"/>
  <c r="H7924" i="28"/>
  <c r="I7924" i="28"/>
  <c r="H7925" i="28"/>
  <c r="I7925" i="28"/>
  <c r="H7926" i="28"/>
  <c r="I7926" i="28"/>
  <c r="H7927" i="28"/>
  <c r="I7927" i="28"/>
  <c r="H7928" i="28"/>
  <c r="I7928" i="28"/>
  <c r="H7929" i="28"/>
  <c r="I7929" i="28"/>
  <c r="H7930" i="28"/>
  <c r="I7930" i="28"/>
  <c r="H7931" i="28"/>
  <c r="I7931" i="28"/>
  <c r="H7932" i="28"/>
  <c r="I7932" i="28"/>
  <c r="H7933" i="28"/>
  <c r="I7933" i="28"/>
  <c r="H7934" i="28"/>
  <c r="I7934" i="28"/>
  <c r="H7935" i="28"/>
  <c r="I7935" i="28"/>
  <c r="H7936" i="28"/>
  <c r="I7936" i="28"/>
  <c r="H7937" i="28"/>
  <c r="I7937" i="28"/>
  <c r="H7938" i="28"/>
  <c r="I7938" i="28"/>
  <c r="H7939" i="28"/>
  <c r="I7939" i="28"/>
  <c r="H7940" i="28"/>
  <c r="I7940" i="28"/>
  <c r="H7941" i="28"/>
  <c r="I7941" i="28"/>
  <c r="H7942" i="28"/>
  <c r="I7942" i="28"/>
  <c r="H7943" i="28"/>
  <c r="I7943" i="28"/>
  <c r="H7944" i="28"/>
  <c r="I7944" i="28"/>
  <c r="H7945" i="28"/>
  <c r="I7945" i="28"/>
  <c r="H7946" i="28"/>
  <c r="I7946" i="28"/>
  <c r="H7947" i="28"/>
  <c r="I7947" i="28"/>
  <c r="H7948" i="28"/>
  <c r="I7948" i="28"/>
  <c r="H7949" i="28"/>
  <c r="I7949" i="28"/>
  <c r="H7950" i="28"/>
  <c r="I7950" i="28"/>
  <c r="H7951" i="28"/>
  <c r="I7951" i="28"/>
  <c r="H7952" i="28"/>
  <c r="I7952" i="28"/>
  <c r="H7953" i="28"/>
  <c r="I7953" i="28"/>
  <c r="H7954" i="28"/>
  <c r="I7954" i="28"/>
  <c r="H7955" i="28"/>
  <c r="I7955" i="28"/>
  <c r="H7956" i="28"/>
  <c r="I7956" i="28"/>
  <c r="H7957" i="28"/>
  <c r="I7957" i="28"/>
  <c r="H7958" i="28"/>
  <c r="I7958" i="28"/>
  <c r="H7959" i="28"/>
  <c r="I7959" i="28"/>
  <c r="H7960" i="28"/>
  <c r="I7960" i="28"/>
  <c r="H7961" i="28"/>
  <c r="I7961" i="28"/>
  <c r="H7962" i="28"/>
  <c r="I7962" i="28"/>
  <c r="H7963" i="28"/>
  <c r="I7963" i="28"/>
  <c r="H7964" i="28"/>
  <c r="I7964" i="28"/>
  <c r="H7965" i="28"/>
  <c r="I7965" i="28"/>
  <c r="H7966" i="28"/>
  <c r="I7966" i="28"/>
  <c r="H7967" i="28"/>
  <c r="I7967" i="28"/>
  <c r="H7968" i="28"/>
  <c r="I7968" i="28"/>
  <c r="H7969" i="28"/>
  <c r="I7969" i="28"/>
  <c r="H7970" i="28"/>
  <c r="I7970" i="28"/>
  <c r="H7971" i="28"/>
  <c r="I7971" i="28"/>
  <c r="H7972" i="28"/>
  <c r="I7972" i="28"/>
  <c r="H7973" i="28"/>
  <c r="I7973" i="28"/>
  <c r="H7974" i="28"/>
  <c r="I7974" i="28"/>
  <c r="H7975" i="28"/>
  <c r="I7975" i="28"/>
  <c r="H7976" i="28"/>
  <c r="I7976" i="28"/>
  <c r="H7977" i="28"/>
  <c r="I7977" i="28"/>
  <c r="H7978" i="28"/>
  <c r="I7978" i="28"/>
  <c r="H7979" i="28"/>
  <c r="I7979" i="28"/>
  <c r="H7980" i="28"/>
  <c r="I7980" i="28"/>
  <c r="H7981" i="28"/>
  <c r="I7981" i="28"/>
  <c r="H7982" i="28"/>
  <c r="I7982" i="28"/>
  <c r="H7983" i="28"/>
  <c r="I7983" i="28"/>
  <c r="H7984" i="28"/>
  <c r="I7984" i="28"/>
  <c r="H7985" i="28"/>
  <c r="I7985" i="28"/>
  <c r="H7986" i="28"/>
  <c r="I7986" i="28"/>
  <c r="H7987" i="28"/>
  <c r="I7987" i="28"/>
  <c r="H7988" i="28"/>
  <c r="I7988" i="28"/>
  <c r="H7989" i="28"/>
  <c r="I7989" i="28"/>
  <c r="H7990" i="28"/>
  <c r="I7990" i="28"/>
  <c r="H7991" i="28"/>
  <c r="I7991" i="28"/>
  <c r="H7992" i="28"/>
  <c r="I7992" i="28"/>
  <c r="H7993" i="28"/>
  <c r="I7993" i="28"/>
  <c r="H7994" i="28"/>
  <c r="I7994" i="28"/>
  <c r="H7995" i="28"/>
  <c r="I7995" i="28"/>
  <c r="H7996" i="28"/>
  <c r="I7996" i="28"/>
  <c r="H7997" i="28"/>
  <c r="I7997" i="28"/>
  <c r="H7998" i="28"/>
  <c r="I7998" i="28"/>
  <c r="H7999" i="28"/>
  <c r="I7999" i="28"/>
  <c r="H8000" i="28"/>
  <c r="I8000" i="28"/>
  <c r="H8001" i="28"/>
  <c r="I8001" i="28"/>
  <c r="H8002" i="28"/>
  <c r="I8002" i="28"/>
  <c r="H8003" i="28"/>
  <c r="I8003" i="28"/>
  <c r="H8004" i="28"/>
  <c r="I8004" i="28"/>
  <c r="H8005" i="28"/>
  <c r="I8005" i="28"/>
  <c r="H8006" i="28"/>
  <c r="I8006" i="28"/>
  <c r="H8007" i="28"/>
  <c r="I8007" i="28"/>
  <c r="H8008" i="28"/>
  <c r="I8008" i="28"/>
  <c r="H8009" i="28"/>
  <c r="I8009" i="28"/>
  <c r="H8010" i="28"/>
  <c r="I8010" i="28"/>
  <c r="H8011" i="28"/>
  <c r="I8011" i="28"/>
  <c r="H8012" i="28"/>
  <c r="I8012" i="28"/>
  <c r="H8013" i="28"/>
  <c r="I8013" i="28"/>
  <c r="H8014" i="28"/>
  <c r="I8014" i="28"/>
  <c r="H8015" i="28"/>
  <c r="I8015" i="28"/>
  <c r="H8016" i="28"/>
  <c r="I8016" i="28"/>
  <c r="H8017" i="28"/>
  <c r="I8017" i="28"/>
  <c r="H8018" i="28"/>
  <c r="I8018" i="28"/>
  <c r="H8019" i="28"/>
  <c r="I8019" i="28"/>
  <c r="H8020" i="28"/>
  <c r="I8020" i="28"/>
  <c r="H8021" i="28"/>
  <c r="I8021" i="28"/>
  <c r="H8022" i="28"/>
  <c r="I8022" i="28"/>
  <c r="H8023" i="28"/>
  <c r="I8023" i="28"/>
  <c r="H8024" i="28"/>
  <c r="I8024" i="28"/>
  <c r="H8025" i="28"/>
  <c r="I8025" i="28"/>
  <c r="H8026" i="28"/>
  <c r="I8026" i="28"/>
  <c r="H8027" i="28"/>
  <c r="I8027" i="28"/>
  <c r="H8028" i="28"/>
  <c r="I8028" i="28"/>
  <c r="H8029" i="28"/>
  <c r="I8029" i="28"/>
  <c r="H8030" i="28"/>
  <c r="I8030" i="28"/>
  <c r="H8031" i="28"/>
  <c r="I8031" i="28"/>
  <c r="H8032" i="28"/>
  <c r="I8032" i="28"/>
  <c r="H8033" i="28"/>
  <c r="I8033" i="28"/>
  <c r="H8034" i="28"/>
  <c r="I8034" i="28"/>
  <c r="H8035" i="28"/>
  <c r="I8035" i="28"/>
  <c r="H8036" i="28"/>
  <c r="I8036" i="28"/>
  <c r="H8037" i="28"/>
  <c r="I8037" i="28"/>
  <c r="H8038" i="28"/>
  <c r="I8038" i="28"/>
  <c r="H8039" i="28"/>
  <c r="I8039" i="28"/>
  <c r="H8040" i="28"/>
  <c r="I8040" i="28"/>
  <c r="H8041" i="28"/>
  <c r="I8041" i="28"/>
  <c r="H8042" i="28"/>
  <c r="I8042" i="28"/>
  <c r="H8043" i="28"/>
  <c r="I8043" i="28"/>
  <c r="H8044" i="28"/>
  <c r="I8044" i="28"/>
  <c r="H8045" i="28"/>
  <c r="I8045" i="28"/>
  <c r="H8046" i="28"/>
  <c r="I8046" i="28"/>
  <c r="H8047" i="28"/>
  <c r="I8047" i="28"/>
  <c r="H8048" i="28"/>
  <c r="I8048" i="28"/>
  <c r="H8049" i="28"/>
  <c r="I8049" i="28"/>
  <c r="H8050" i="28"/>
  <c r="I8050" i="28"/>
  <c r="H8051" i="28"/>
  <c r="I8051" i="28"/>
  <c r="H8052" i="28"/>
  <c r="I8052" i="28"/>
  <c r="H8053" i="28"/>
  <c r="I8053" i="28"/>
  <c r="H8054" i="28"/>
  <c r="I8054" i="28"/>
  <c r="H8055" i="28"/>
  <c r="I8055" i="28"/>
  <c r="H8056" i="28"/>
  <c r="I8056" i="28"/>
  <c r="H8057" i="28"/>
  <c r="I8057" i="28"/>
  <c r="H8058" i="28"/>
  <c r="I8058" i="28"/>
  <c r="H8059" i="28"/>
  <c r="I8059" i="28"/>
  <c r="H8060" i="28"/>
  <c r="I8060" i="28"/>
  <c r="H8061" i="28"/>
  <c r="I8061" i="28"/>
  <c r="H8062" i="28"/>
  <c r="I8062" i="28"/>
  <c r="H8063" i="28"/>
  <c r="I8063" i="28"/>
  <c r="H8064" i="28"/>
  <c r="I8064" i="28"/>
  <c r="H8065" i="28"/>
  <c r="I8065" i="28"/>
  <c r="H8066" i="28"/>
  <c r="I8066" i="28"/>
  <c r="H8067" i="28"/>
  <c r="I8067" i="28"/>
  <c r="H8068" i="28"/>
  <c r="I8068" i="28"/>
  <c r="H8069" i="28"/>
  <c r="I8069" i="28"/>
  <c r="H8070" i="28"/>
  <c r="I8070" i="28"/>
  <c r="H8071" i="28"/>
  <c r="I8071" i="28"/>
  <c r="H8072" i="28"/>
  <c r="I8072" i="28"/>
  <c r="H8073" i="28"/>
  <c r="I8073" i="28"/>
  <c r="H8074" i="28"/>
  <c r="I8074" i="28"/>
  <c r="H8075" i="28"/>
  <c r="I8075" i="28"/>
  <c r="H8076" i="28"/>
  <c r="I8076" i="28"/>
  <c r="H8077" i="28"/>
  <c r="I8077" i="28"/>
  <c r="H8078" i="28"/>
  <c r="I8078" i="28"/>
  <c r="H8079" i="28"/>
  <c r="I8079" i="28"/>
  <c r="H8080" i="28"/>
  <c r="I8080" i="28"/>
  <c r="H8081" i="28"/>
  <c r="I8081" i="28"/>
  <c r="H8082" i="28"/>
  <c r="I8082" i="28"/>
  <c r="H8083" i="28"/>
  <c r="I8083" i="28"/>
  <c r="H8084" i="28"/>
  <c r="I8084" i="28"/>
  <c r="H8085" i="28"/>
  <c r="I8085" i="28"/>
  <c r="H8086" i="28"/>
  <c r="I8086" i="28"/>
  <c r="H8087" i="28"/>
  <c r="I8087" i="28"/>
  <c r="H8088" i="28"/>
  <c r="I8088" i="28"/>
  <c r="H8089" i="28"/>
  <c r="I8089" i="28"/>
  <c r="H8090" i="28"/>
  <c r="I8090" i="28"/>
  <c r="H8091" i="28"/>
  <c r="I8091" i="28"/>
  <c r="H8092" i="28"/>
  <c r="I8092" i="28"/>
  <c r="H8093" i="28"/>
  <c r="I8093" i="28"/>
  <c r="H8094" i="28"/>
  <c r="I8094" i="28"/>
  <c r="H8095" i="28"/>
  <c r="I8095" i="28"/>
  <c r="H8096" i="28"/>
  <c r="I8096" i="28"/>
  <c r="H8097" i="28"/>
  <c r="I8097" i="28"/>
  <c r="H8098" i="28"/>
  <c r="I8098" i="28"/>
  <c r="H8099" i="28"/>
  <c r="I8099" i="28"/>
  <c r="H8100" i="28"/>
  <c r="I8100" i="28"/>
  <c r="H8101" i="28"/>
  <c r="I8101" i="28"/>
  <c r="H8102" i="28"/>
  <c r="I8102" i="28"/>
  <c r="H8103" i="28"/>
  <c r="I8103" i="28"/>
  <c r="H8104" i="28"/>
  <c r="I8104" i="28"/>
  <c r="H8105" i="28"/>
  <c r="I8105" i="28"/>
  <c r="H8106" i="28"/>
  <c r="I8106" i="28"/>
  <c r="H8107" i="28"/>
  <c r="I8107" i="28"/>
  <c r="H8108" i="28"/>
  <c r="I8108" i="28"/>
  <c r="H8109" i="28"/>
  <c r="I8109" i="28"/>
  <c r="H8110" i="28"/>
  <c r="I8110" i="28"/>
  <c r="H8111" i="28"/>
  <c r="I8111" i="28"/>
  <c r="H8112" i="28"/>
  <c r="I8112" i="28"/>
  <c r="H8113" i="28"/>
  <c r="I8113" i="28"/>
  <c r="H8114" i="28"/>
  <c r="I8114" i="28"/>
  <c r="H8115" i="28"/>
  <c r="I8115" i="28"/>
  <c r="H8116" i="28"/>
  <c r="I8116" i="28"/>
  <c r="H8117" i="28"/>
  <c r="I8117" i="28"/>
  <c r="H8118" i="28"/>
  <c r="I8118" i="28"/>
  <c r="H8119" i="28"/>
  <c r="I8119" i="28"/>
  <c r="H8120" i="28"/>
  <c r="I8120" i="28"/>
  <c r="H8121" i="28"/>
  <c r="I8121" i="28"/>
  <c r="H8122" i="28"/>
  <c r="I8122" i="28"/>
  <c r="H8123" i="28"/>
  <c r="I8123" i="28"/>
  <c r="H8124" i="28"/>
  <c r="I8124" i="28"/>
  <c r="H8125" i="28"/>
  <c r="I8125" i="28"/>
  <c r="H8126" i="28"/>
  <c r="I8126" i="28"/>
  <c r="H8127" i="28"/>
  <c r="I8127" i="28"/>
  <c r="H8128" i="28"/>
  <c r="I8128" i="28"/>
  <c r="H8129" i="28"/>
  <c r="I8129" i="28"/>
  <c r="H8130" i="28"/>
  <c r="I8130" i="28"/>
  <c r="H8131" i="28"/>
  <c r="I8131" i="28"/>
  <c r="H8132" i="28"/>
  <c r="I8132" i="28"/>
  <c r="H8133" i="28"/>
  <c r="I8133" i="28"/>
  <c r="H8134" i="28"/>
  <c r="I8134" i="28"/>
  <c r="H8135" i="28"/>
  <c r="I8135" i="28"/>
  <c r="H8136" i="28"/>
  <c r="I8136" i="28"/>
  <c r="H8137" i="28"/>
  <c r="I8137" i="28"/>
  <c r="H8138" i="28"/>
  <c r="I8138" i="28"/>
  <c r="H8139" i="28"/>
  <c r="I8139" i="28"/>
  <c r="H8140" i="28"/>
  <c r="I8140" i="28"/>
  <c r="H8141" i="28"/>
  <c r="I8141" i="28"/>
  <c r="H8142" i="28"/>
  <c r="I8142" i="28"/>
  <c r="H8143" i="28"/>
  <c r="I8143" i="28"/>
  <c r="H8144" i="28"/>
  <c r="I8144" i="28"/>
  <c r="H8145" i="28"/>
  <c r="I8145" i="28"/>
  <c r="H8146" i="28"/>
  <c r="I8146" i="28"/>
  <c r="H8147" i="28"/>
  <c r="I8147" i="28"/>
  <c r="H8148" i="28"/>
  <c r="I8148" i="28"/>
  <c r="H8149" i="28"/>
  <c r="I8149" i="28"/>
  <c r="H8150" i="28"/>
  <c r="I8150" i="28"/>
  <c r="H8151" i="28"/>
  <c r="I8151" i="28"/>
  <c r="H8152" i="28"/>
  <c r="I8152" i="28"/>
  <c r="H8153" i="28"/>
  <c r="I8153" i="28"/>
  <c r="H8154" i="28"/>
  <c r="I8154" i="28"/>
  <c r="H8155" i="28"/>
  <c r="I8155" i="28"/>
  <c r="H8156" i="28"/>
  <c r="I8156" i="28"/>
  <c r="H8157" i="28"/>
  <c r="I8157" i="28"/>
  <c r="H8158" i="28"/>
  <c r="I8158" i="28"/>
  <c r="H8159" i="28"/>
  <c r="I8159" i="28"/>
  <c r="H8160" i="28"/>
  <c r="I8160" i="28"/>
  <c r="H8161" i="28"/>
  <c r="I8161" i="28"/>
  <c r="H8162" i="28"/>
  <c r="I8162" i="28"/>
  <c r="H8163" i="28"/>
  <c r="I8163" i="28"/>
  <c r="H8164" i="28"/>
  <c r="I8164" i="28"/>
  <c r="H8165" i="28"/>
  <c r="I8165" i="28"/>
  <c r="H8166" i="28"/>
  <c r="I8166" i="28"/>
  <c r="H8167" i="28"/>
  <c r="I8167" i="28"/>
  <c r="H8168" i="28"/>
  <c r="I8168" i="28"/>
  <c r="H8169" i="28"/>
  <c r="I8169" i="28"/>
  <c r="H8170" i="28"/>
  <c r="I8170" i="28"/>
  <c r="H8171" i="28"/>
  <c r="I8171" i="28"/>
  <c r="H8172" i="28"/>
  <c r="I8172" i="28"/>
  <c r="H8173" i="28"/>
  <c r="I8173" i="28"/>
  <c r="H8174" i="28"/>
  <c r="I8174" i="28"/>
  <c r="H8175" i="28"/>
  <c r="I8175" i="28"/>
  <c r="H8176" i="28"/>
  <c r="I8176" i="28"/>
  <c r="H8177" i="28"/>
  <c r="I8177" i="28"/>
  <c r="H8178" i="28"/>
  <c r="I8178" i="28"/>
  <c r="H8179" i="28"/>
  <c r="I8179" i="28"/>
  <c r="H8180" i="28"/>
  <c r="I8180" i="28"/>
  <c r="H8181" i="28"/>
  <c r="I8181" i="28"/>
  <c r="H8182" i="28"/>
  <c r="I8182" i="28"/>
  <c r="H8183" i="28"/>
  <c r="I8183" i="28"/>
  <c r="H8184" i="28"/>
  <c r="I8184" i="28"/>
  <c r="H8185" i="28"/>
  <c r="I8185" i="28"/>
  <c r="H8186" i="28"/>
  <c r="I8186" i="28"/>
  <c r="H8187" i="28"/>
  <c r="I8187" i="28"/>
  <c r="H8188" i="28"/>
  <c r="I8188" i="28"/>
  <c r="H8189" i="28"/>
  <c r="I8189" i="28"/>
  <c r="H8190" i="28"/>
  <c r="I8190" i="28"/>
  <c r="H8191" i="28"/>
  <c r="I8191" i="28"/>
  <c r="H8192" i="28"/>
  <c r="I8192" i="28"/>
  <c r="H8193" i="28"/>
  <c r="I8193" i="28"/>
  <c r="H8194" i="28"/>
  <c r="I8194" i="28"/>
  <c r="H8195" i="28"/>
  <c r="I8195" i="28"/>
  <c r="H8196" i="28"/>
  <c r="I8196" i="28"/>
  <c r="H8197" i="28"/>
  <c r="I8197" i="28"/>
  <c r="H8198" i="28"/>
  <c r="I8198" i="28"/>
  <c r="H8199" i="28"/>
  <c r="I8199" i="28"/>
  <c r="H8200" i="28"/>
  <c r="I8200" i="28"/>
  <c r="H8201" i="28"/>
  <c r="I8201" i="28"/>
  <c r="H8202" i="28"/>
  <c r="I8202" i="28"/>
  <c r="H8203" i="28"/>
  <c r="I8203" i="28"/>
  <c r="H8204" i="28"/>
  <c r="I8204" i="28"/>
  <c r="H8205" i="28"/>
  <c r="I8205" i="28"/>
  <c r="H8206" i="28"/>
  <c r="I8206" i="28"/>
  <c r="H8207" i="28"/>
  <c r="I8207" i="28"/>
  <c r="H8208" i="28"/>
  <c r="I8208" i="28"/>
  <c r="H8209" i="28"/>
  <c r="I8209" i="28"/>
  <c r="H8210" i="28"/>
  <c r="I8210" i="28"/>
  <c r="H8211" i="28"/>
  <c r="I8211" i="28"/>
  <c r="H8212" i="28"/>
  <c r="I8212" i="28"/>
  <c r="H8213" i="28"/>
  <c r="I8213" i="28"/>
  <c r="H8214" i="28"/>
  <c r="I8214" i="28"/>
  <c r="H8215" i="28"/>
  <c r="I8215" i="28"/>
  <c r="H8216" i="28"/>
  <c r="I8216" i="28"/>
  <c r="H8217" i="28"/>
  <c r="I8217" i="28"/>
  <c r="H8218" i="28"/>
  <c r="I8218" i="28"/>
  <c r="H8219" i="28"/>
  <c r="I8219" i="28"/>
  <c r="H8220" i="28"/>
  <c r="I8220" i="28"/>
  <c r="H8221" i="28"/>
  <c r="I8221" i="28"/>
  <c r="H8222" i="28"/>
  <c r="I8222" i="28"/>
  <c r="H8223" i="28"/>
  <c r="I8223" i="28"/>
  <c r="H8224" i="28"/>
  <c r="I8224" i="28"/>
  <c r="H8225" i="28"/>
  <c r="I8225" i="28"/>
  <c r="H8226" i="28"/>
  <c r="I8226" i="28"/>
  <c r="H8227" i="28"/>
  <c r="I8227" i="28"/>
  <c r="H8228" i="28"/>
  <c r="I8228" i="28"/>
  <c r="H8229" i="28"/>
  <c r="I8229" i="28"/>
  <c r="H8230" i="28"/>
  <c r="I8230" i="28"/>
  <c r="H8231" i="28"/>
  <c r="I8231" i="28"/>
  <c r="H8232" i="28"/>
  <c r="I8232" i="28"/>
  <c r="H8233" i="28"/>
  <c r="I8233" i="28"/>
  <c r="H8234" i="28"/>
  <c r="I8234" i="28"/>
  <c r="H8235" i="28"/>
  <c r="I8235" i="28"/>
  <c r="H8236" i="28"/>
  <c r="I8236" i="28"/>
  <c r="H8237" i="28"/>
  <c r="I8237" i="28"/>
  <c r="H8238" i="28"/>
  <c r="I8238" i="28"/>
  <c r="H8239" i="28"/>
  <c r="I8239" i="28"/>
  <c r="H8240" i="28"/>
  <c r="I8240" i="28"/>
  <c r="H8241" i="28"/>
  <c r="I8241" i="28"/>
  <c r="H8242" i="28"/>
  <c r="I8242" i="28"/>
  <c r="H8243" i="28"/>
  <c r="I8243" i="28"/>
  <c r="H8244" i="28"/>
  <c r="I8244" i="28"/>
  <c r="H8245" i="28"/>
  <c r="I8245" i="28"/>
  <c r="H8246" i="28"/>
  <c r="I8246" i="28"/>
  <c r="H8247" i="28"/>
  <c r="I8247" i="28"/>
  <c r="H8248" i="28"/>
  <c r="I8248" i="28"/>
  <c r="H8249" i="28"/>
  <c r="I8249" i="28"/>
  <c r="H8250" i="28"/>
  <c r="I8250" i="28"/>
  <c r="H8251" i="28"/>
  <c r="I8251" i="28"/>
  <c r="H8252" i="28"/>
  <c r="I8252" i="28"/>
  <c r="H8253" i="28"/>
  <c r="I8253" i="28"/>
  <c r="H8254" i="28"/>
  <c r="I8254" i="28"/>
  <c r="H8255" i="28"/>
  <c r="I8255" i="28"/>
  <c r="H8256" i="28"/>
  <c r="I8256" i="28"/>
  <c r="H8257" i="28"/>
  <c r="I8257" i="28"/>
  <c r="H8258" i="28"/>
  <c r="I8258" i="28"/>
  <c r="H8259" i="28"/>
  <c r="I8259" i="28"/>
  <c r="H8260" i="28"/>
  <c r="I8260" i="28"/>
  <c r="H8261" i="28"/>
  <c r="I8261" i="28"/>
  <c r="H8262" i="28"/>
  <c r="I8262" i="28"/>
  <c r="H8263" i="28"/>
  <c r="I8263" i="28"/>
  <c r="H8264" i="28"/>
  <c r="I8264" i="28"/>
  <c r="H8265" i="28"/>
  <c r="I8265" i="28"/>
  <c r="H8266" i="28"/>
  <c r="I8266" i="28"/>
  <c r="H8267" i="28"/>
  <c r="I8267" i="28"/>
  <c r="H8268" i="28"/>
  <c r="I8268" i="28"/>
  <c r="H8269" i="28"/>
  <c r="I8269" i="28"/>
  <c r="H8270" i="28"/>
  <c r="I8270" i="28"/>
  <c r="H8271" i="28"/>
  <c r="I8271" i="28"/>
  <c r="H8272" i="28"/>
  <c r="I8272" i="28"/>
  <c r="H8273" i="28"/>
  <c r="I8273" i="28"/>
  <c r="H8274" i="28"/>
  <c r="I8274" i="28"/>
  <c r="H8275" i="28"/>
  <c r="I8275" i="28"/>
  <c r="H8276" i="28"/>
  <c r="I8276" i="28"/>
  <c r="H8277" i="28"/>
  <c r="I8277" i="28"/>
  <c r="H8278" i="28"/>
  <c r="I8278" i="28"/>
  <c r="H8279" i="28"/>
  <c r="I8279" i="28"/>
  <c r="H8280" i="28"/>
  <c r="I8280" i="28"/>
  <c r="H8281" i="28"/>
  <c r="I8281" i="28"/>
  <c r="H8282" i="28"/>
  <c r="I8282" i="28"/>
  <c r="H8283" i="28"/>
  <c r="I8283" i="28"/>
  <c r="H8284" i="28"/>
  <c r="I8284" i="28"/>
  <c r="H8285" i="28"/>
  <c r="I8285" i="28"/>
  <c r="H8286" i="28"/>
  <c r="I8286" i="28"/>
  <c r="H8287" i="28"/>
  <c r="I8287" i="28"/>
  <c r="H8288" i="28"/>
  <c r="I8288" i="28"/>
  <c r="H8289" i="28"/>
  <c r="I8289" i="28"/>
  <c r="H8290" i="28"/>
  <c r="I8290" i="28"/>
  <c r="H8291" i="28"/>
  <c r="I8291" i="28"/>
  <c r="H8292" i="28"/>
  <c r="I8292" i="28"/>
  <c r="H8293" i="28"/>
  <c r="I8293" i="28"/>
  <c r="H8294" i="28"/>
  <c r="I8294" i="28"/>
  <c r="H8295" i="28"/>
  <c r="I8295" i="28"/>
  <c r="H8296" i="28"/>
  <c r="I8296" i="28"/>
  <c r="H8297" i="28"/>
  <c r="I8297" i="28"/>
  <c r="H8298" i="28"/>
  <c r="I8298" i="28"/>
  <c r="H8299" i="28"/>
  <c r="I8299" i="28"/>
  <c r="H8300" i="28"/>
  <c r="I8300" i="28"/>
  <c r="H8301" i="28"/>
  <c r="I8301" i="28"/>
  <c r="H8302" i="28"/>
  <c r="I8302" i="28"/>
  <c r="H8303" i="28"/>
  <c r="I8303" i="28"/>
  <c r="H8304" i="28"/>
  <c r="I8304" i="28"/>
  <c r="H8305" i="28"/>
  <c r="I8305" i="28"/>
  <c r="H8306" i="28"/>
  <c r="I8306" i="28"/>
  <c r="H8307" i="28"/>
  <c r="I8307" i="28"/>
  <c r="H8308" i="28"/>
  <c r="I8308" i="28"/>
  <c r="H8309" i="28"/>
  <c r="I8309" i="28"/>
  <c r="H8310" i="28"/>
  <c r="I8310" i="28"/>
  <c r="H8311" i="28"/>
  <c r="I8311" i="28"/>
  <c r="H8312" i="28"/>
  <c r="I8312" i="28"/>
  <c r="H8313" i="28"/>
  <c r="I8313" i="28"/>
  <c r="H8314" i="28"/>
  <c r="I8314" i="28"/>
  <c r="H8315" i="28"/>
  <c r="I8315" i="28"/>
  <c r="H8316" i="28"/>
  <c r="I8316" i="28"/>
  <c r="H8317" i="28"/>
  <c r="I8317" i="28"/>
  <c r="H8318" i="28"/>
  <c r="I8318" i="28"/>
  <c r="H8319" i="28"/>
  <c r="I8319" i="28"/>
  <c r="H8320" i="28"/>
  <c r="I8320" i="28"/>
  <c r="H8321" i="28"/>
  <c r="I8321" i="28"/>
  <c r="H8322" i="28"/>
  <c r="I8322" i="28"/>
  <c r="H8323" i="28"/>
  <c r="I8323" i="28"/>
  <c r="H8324" i="28"/>
  <c r="I8324" i="28"/>
  <c r="H8325" i="28"/>
  <c r="I8325" i="28"/>
  <c r="H8326" i="28"/>
  <c r="I8326" i="28"/>
  <c r="H8327" i="28"/>
  <c r="I8327" i="28"/>
  <c r="H8328" i="28"/>
  <c r="I8328" i="28"/>
  <c r="H8329" i="28"/>
  <c r="I8329" i="28"/>
  <c r="H8330" i="28"/>
  <c r="I8330" i="28"/>
  <c r="H8331" i="28"/>
  <c r="I8331" i="28"/>
  <c r="H8332" i="28"/>
  <c r="I8332" i="28"/>
  <c r="H8333" i="28"/>
  <c r="I8333" i="28"/>
  <c r="H8334" i="28"/>
  <c r="I8334" i="28"/>
  <c r="H8335" i="28"/>
  <c r="I8335" i="28"/>
  <c r="H8336" i="28"/>
  <c r="I8336" i="28"/>
  <c r="H8337" i="28"/>
  <c r="I8337" i="28"/>
  <c r="H8338" i="28"/>
  <c r="I8338" i="28"/>
  <c r="H8339" i="28"/>
  <c r="I8339" i="28"/>
  <c r="H8340" i="28"/>
  <c r="I8340" i="28"/>
  <c r="H8341" i="28"/>
  <c r="I8341" i="28"/>
  <c r="H8342" i="28"/>
  <c r="I8342" i="28"/>
  <c r="H8343" i="28"/>
  <c r="I8343" i="28"/>
  <c r="H8344" i="28"/>
  <c r="I8344" i="28"/>
  <c r="H8345" i="28"/>
  <c r="I8345" i="28"/>
  <c r="H8346" i="28"/>
  <c r="I8346" i="28"/>
  <c r="H8347" i="28"/>
  <c r="I8347" i="28"/>
  <c r="H8348" i="28"/>
  <c r="I8348" i="28"/>
  <c r="H8349" i="28"/>
  <c r="I8349" i="28"/>
  <c r="H8350" i="28"/>
  <c r="I8350" i="28"/>
  <c r="H8351" i="28"/>
  <c r="I8351" i="28"/>
  <c r="H8352" i="28"/>
  <c r="I8352" i="28"/>
  <c r="H8353" i="28"/>
  <c r="I8353" i="28"/>
  <c r="H8354" i="28"/>
  <c r="I8354" i="28"/>
  <c r="H8355" i="28"/>
  <c r="I8355" i="28"/>
  <c r="H8356" i="28"/>
  <c r="I8356" i="28"/>
  <c r="H8357" i="28"/>
  <c r="I8357" i="28"/>
  <c r="H8358" i="28"/>
  <c r="I8358" i="28"/>
  <c r="H8359" i="28"/>
  <c r="I8359" i="28"/>
  <c r="H8360" i="28"/>
  <c r="I8360" i="28"/>
  <c r="H8361" i="28"/>
  <c r="I8361" i="28"/>
  <c r="H8362" i="28"/>
  <c r="I8362" i="28"/>
  <c r="H8363" i="28"/>
  <c r="I8363" i="28"/>
  <c r="H8364" i="28"/>
  <c r="I8364" i="28"/>
  <c r="H8365" i="28"/>
  <c r="I8365" i="28"/>
  <c r="H8366" i="28"/>
  <c r="I8366" i="28"/>
  <c r="H8367" i="28"/>
  <c r="I8367" i="28"/>
  <c r="H8368" i="28"/>
  <c r="I8368" i="28"/>
  <c r="H8369" i="28"/>
  <c r="I8369" i="28"/>
  <c r="H8370" i="28"/>
  <c r="I8370" i="28"/>
  <c r="H8371" i="28"/>
  <c r="I8371" i="28"/>
  <c r="H8372" i="28"/>
  <c r="I8372" i="28"/>
  <c r="H8373" i="28"/>
  <c r="I8373" i="28"/>
  <c r="H8374" i="28"/>
  <c r="I8374" i="28"/>
  <c r="H8375" i="28"/>
  <c r="I8375" i="28"/>
  <c r="H8376" i="28"/>
  <c r="I8376" i="28"/>
  <c r="H8377" i="28"/>
  <c r="I8377" i="28"/>
  <c r="H8378" i="28"/>
  <c r="I8378" i="28"/>
  <c r="H8379" i="28"/>
  <c r="I8379" i="28"/>
  <c r="H8380" i="28"/>
  <c r="I8380" i="28"/>
  <c r="H8381" i="28"/>
  <c r="I8381" i="28"/>
  <c r="H8382" i="28"/>
  <c r="I8382" i="28"/>
  <c r="H8383" i="28"/>
  <c r="I8383" i="28"/>
  <c r="H8384" i="28"/>
  <c r="I8384" i="28"/>
  <c r="H8385" i="28"/>
  <c r="I8385" i="28"/>
  <c r="H8386" i="28"/>
  <c r="I8386" i="28"/>
  <c r="H8387" i="28"/>
  <c r="I8387" i="28"/>
  <c r="H8388" i="28"/>
  <c r="I8388" i="28"/>
  <c r="H8389" i="28"/>
  <c r="I8389" i="28"/>
  <c r="H8390" i="28"/>
  <c r="I8390" i="28"/>
  <c r="H8391" i="28"/>
  <c r="I8391" i="28"/>
  <c r="H8392" i="28"/>
  <c r="I8392" i="28"/>
  <c r="H8393" i="28"/>
  <c r="I8393" i="28"/>
  <c r="H8394" i="28"/>
  <c r="I8394" i="28"/>
  <c r="H8395" i="28"/>
  <c r="I8395" i="28"/>
  <c r="H8396" i="28"/>
  <c r="I8396" i="28"/>
  <c r="H8397" i="28"/>
  <c r="I8397" i="28"/>
  <c r="H8398" i="28"/>
  <c r="I8398" i="28"/>
  <c r="H8399" i="28"/>
  <c r="I8399" i="28"/>
  <c r="H8400" i="28"/>
  <c r="I8400" i="28"/>
  <c r="H8401" i="28"/>
  <c r="I8401" i="28"/>
  <c r="H8402" i="28"/>
  <c r="I8402" i="28"/>
  <c r="H8403" i="28"/>
  <c r="I8403" i="28"/>
  <c r="H8404" i="28"/>
  <c r="I8404" i="28"/>
  <c r="H8405" i="28"/>
  <c r="I8405" i="28"/>
  <c r="H8406" i="28"/>
  <c r="I8406" i="28"/>
  <c r="H8407" i="28"/>
  <c r="I8407" i="28"/>
  <c r="H8408" i="28"/>
  <c r="I8408" i="28"/>
  <c r="H8409" i="28"/>
  <c r="I8409" i="28"/>
  <c r="H8410" i="28"/>
  <c r="I8410" i="28"/>
  <c r="H8411" i="28"/>
  <c r="I8411" i="28"/>
  <c r="H8412" i="28"/>
  <c r="I8412" i="28"/>
  <c r="H8413" i="28"/>
  <c r="I8413" i="28"/>
  <c r="H8414" i="28"/>
  <c r="I8414" i="28"/>
  <c r="H8415" i="28"/>
  <c r="I8415" i="28"/>
  <c r="H8416" i="28"/>
  <c r="I8416" i="28"/>
  <c r="H8417" i="28"/>
  <c r="I8417" i="28"/>
  <c r="H8418" i="28"/>
  <c r="I8418" i="28"/>
  <c r="H8419" i="28"/>
  <c r="I8419" i="28"/>
  <c r="H8420" i="28"/>
  <c r="I8420" i="28"/>
  <c r="H8421" i="28"/>
  <c r="I8421" i="28"/>
  <c r="H8422" i="28"/>
  <c r="I8422" i="28"/>
  <c r="H8423" i="28"/>
  <c r="I8423" i="28"/>
  <c r="H8424" i="28"/>
  <c r="I8424" i="28"/>
  <c r="H8425" i="28"/>
  <c r="I8425" i="28"/>
  <c r="H8426" i="28"/>
  <c r="I8426" i="28"/>
  <c r="H8427" i="28"/>
  <c r="I8427" i="28"/>
  <c r="H8428" i="28"/>
  <c r="I8428" i="28"/>
  <c r="H8429" i="28"/>
  <c r="I8429" i="28"/>
  <c r="H8430" i="28"/>
  <c r="I8430" i="28"/>
  <c r="H8431" i="28"/>
  <c r="I8431" i="28"/>
  <c r="H8432" i="28"/>
  <c r="I8432" i="28"/>
  <c r="H8433" i="28"/>
  <c r="I8433" i="28"/>
  <c r="H8434" i="28"/>
  <c r="I8434" i="28"/>
  <c r="H8435" i="28"/>
  <c r="I8435" i="28"/>
  <c r="H8436" i="28"/>
  <c r="I8436" i="28"/>
  <c r="H8437" i="28"/>
  <c r="I8437" i="28"/>
  <c r="H8438" i="28"/>
  <c r="I8438" i="28"/>
  <c r="H8439" i="28"/>
  <c r="I8439" i="28"/>
  <c r="H8440" i="28"/>
  <c r="I8440" i="28"/>
  <c r="H8441" i="28"/>
  <c r="I8441" i="28"/>
  <c r="H8442" i="28"/>
  <c r="I8442" i="28"/>
  <c r="H8443" i="28"/>
  <c r="I8443" i="28"/>
  <c r="H8444" i="28"/>
  <c r="I8444" i="28"/>
  <c r="H8445" i="28"/>
  <c r="I8445" i="28"/>
  <c r="H8446" i="28"/>
  <c r="I8446" i="28"/>
  <c r="H8447" i="28"/>
  <c r="I8447" i="28"/>
  <c r="H8448" i="28"/>
  <c r="I8448" i="28"/>
  <c r="H8449" i="28"/>
  <c r="I8449" i="28"/>
  <c r="H8450" i="28"/>
  <c r="I8450" i="28"/>
  <c r="H8451" i="28"/>
  <c r="I8451" i="28"/>
  <c r="H8452" i="28"/>
  <c r="I8452" i="28"/>
  <c r="H8453" i="28"/>
  <c r="I8453" i="28"/>
  <c r="H8454" i="28"/>
  <c r="I8454" i="28"/>
  <c r="H8455" i="28"/>
  <c r="I8455" i="28"/>
  <c r="H8456" i="28"/>
  <c r="I8456" i="28"/>
  <c r="H8457" i="28"/>
  <c r="I8457" i="28"/>
  <c r="H8458" i="28"/>
  <c r="I8458" i="28"/>
  <c r="H8459" i="28"/>
  <c r="I8459" i="28"/>
  <c r="H8460" i="28"/>
  <c r="I8460" i="28"/>
  <c r="H8461" i="28"/>
  <c r="I8461" i="28"/>
  <c r="H8462" i="28"/>
  <c r="I8462" i="28"/>
  <c r="H8463" i="28"/>
  <c r="I8463" i="28"/>
  <c r="H8464" i="28"/>
  <c r="I8464" i="28"/>
  <c r="H8465" i="28"/>
  <c r="I8465" i="28"/>
  <c r="H8466" i="28"/>
  <c r="I8466" i="28"/>
  <c r="H8467" i="28"/>
  <c r="I8467" i="28"/>
  <c r="H8468" i="28"/>
  <c r="I8468" i="28"/>
  <c r="H8469" i="28"/>
  <c r="I8469" i="28"/>
  <c r="H8470" i="28"/>
  <c r="I8470" i="28"/>
  <c r="H8471" i="28"/>
  <c r="I8471" i="28"/>
  <c r="H8472" i="28"/>
  <c r="I8472" i="28"/>
  <c r="H8473" i="28"/>
  <c r="I8473" i="28"/>
  <c r="H8474" i="28"/>
  <c r="I8474" i="28"/>
  <c r="H8475" i="28"/>
  <c r="I8475" i="28"/>
  <c r="H8476" i="28"/>
  <c r="I8476" i="28"/>
  <c r="H8477" i="28"/>
  <c r="I8477" i="28"/>
  <c r="H8478" i="28"/>
  <c r="I8478" i="28"/>
  <c r="H8479" i="28"/>
  <c r="I8479" i="28"/>
  <c r="H8480" i="28"/>
  <c r="I8480" i="28"/>
  <c r="H8481" i="28"/>
  <c r="I8481" i="28"/>
  <c r="H8482" i="28"/>
  <c r="I8482" i="28"/>
  <c r="H8483" i="28"/>
  <c r="I8483" i="28"/>
  <c r="H8484" i="28"/>
  <c r="I8484" i="28"/>
  <c r="H8485" i="28"/>
  <c r="I8485" i="28"/>
  <c r="H8486" i="28"/>
  <c r="I8486" i="28"/>
  <c r="H8487" i="28"/>
  <c r="I8487" i="28"/>
  <c r="H8488" i="28"/>
  <c r="I8488" i="28"/>
  <c r="H8489" i="28"/>
  <c r="I8489" i="28"/>
  <c r="H8490" i="28"/>
  <c r="I8490" i="28"/>
  <c r="H8491" i="28"/>
  <c r="I8491" i="28"/>
  <c r="H8492" i="28"/>
  <c r="I8492" i="28"/>
  <c r="H8493" i="28"/>
  <c r="I8493" i="28"/>
  <c r="H8494" i="28"/>
  <c r="I8494" i="28"/>
  <c r="H8495" i="28"/>
  <c r="I8495" i="28"/>
  <c r="H8496" i="28"/>
  <c r="I8496" i="28"/>
  <c r="H8497" i="28"/>
  <c r="I8497" i="28"/>
  <c r="H8498" i="28"/>
  <c r="I8498" i="28"/>
  <c r="H8499" i="28"/>
  <c r="I8499" i="28"/>
  <c r="H8500" i="28"/>
  <c r="I8500" i="28"/>
  <c r="H8501" i="28"/>
  <c r="I8501" i="28"/>
  <c r="H8502" i="28"/>
  <c r="I8502" i="28"/>
  <c r="H8503" i="28"/>
  <c r="I8503" i="28"/>
  <c r="H8504" i="28"/>
  <c r="I8504" i="28"/>
  <c r="H8505" i="28"/>
  <c r="I8505" i="28"/>
  <c r="H8506" i="28"/>
  <c r="I8506" i="28"/>
  <c r="H8507" i="28"/>
  <c r="I8507" i="28"/>
  <c r="H8508" i="28"/>
  <c r="I8508" i="28"/>
  <c r="H8509" i="28"/>
  <c r="I8509" i="28"/>
  <c r="H8510" i="28"/>
  <c r="I8510" i="28"/>
  <c r="H8511" i="28"/>
  <c r="I8511" i="28"/>
  <c r="H8512" i="28"/>
  <c r="I8512" i="28"/>
  <c r="H8513" i="28"/>
  <c r="I8513" i="28"/>
  <c r="H8514" i="28"/>
  <c r="I8514" i="28"/>
  <c r="H8515" i="28"/>
  <c r="I8515" i="28"/>
  <c r="H8516" i="28"/>
  <c r="I8516" i="28"/>
  <c r="H8517" i="28"/>
  <c r="I8517" i="28"/>
  <c r="H8518" i="28"/>
  <c r="I8518" i="28"/>
  <c r="H8519" i="28"/>
  <c r="I8519" i="28"/>
  <c r="H8520" i="28"/>
  <c r="I8520" i="28"/>
  <c r="H8521" i="28"/>
  <c r="I8521" i="28"/>
  <c r="H8522" i="28"/>
  <c r="I8522" i="28"/>
  <c r="H8523" i="28"/>
  <c r="I8523" i="28"/>
  <c r="H8524" i="28"/>
  <c r="I8524" i="28"/>
  <c r="H8525" i="28"/>
  <c r="I8525" i="28"/>
  <c r="H8526" i="28"/>
  <c r="I8526" i="28"/>
  <c r="H8527" i="28"/>
  <c r="I8527" i="28"/>
  <c r="H8528" i="28"/>
  <c r="I8528" i="28"/>
  <c r="H8529" i="28"/>
  <c r="I8529" i="28"/>
  <c r="H8530" i="28"/>
  <c r="I8530" i="28"/>
  <c r="H8531" i="28"/>
  <c r="I8531" i="28"/>
  <c r="H8532" i="28"/>
  <c r="I8532" i="28"/>
  <c r="H8533" i="28"/>
  <c r="I8533" i="28"/>
  <c r="H8534" i="28"/>
  <c r="I8534" i="28"/>
  <c r="H8535" i="28"/>
  <c r="I8535" i="28"/>
  <c r="H8536" i="28"/>
  <c r="I8536" i="28"/>
  <c r="H8537" i="28"/>
  <c r="I8537" i="28"/>
  <c r="H8538" i="28"/>
  <c r="I8538" i="28"/>
  <c r="H8539" i="28"/>
  <c r="I8539" i="28"/>
  <c r="H8540" i="28"/>
  <c r="I8540" i="28"/>
  <c r="H8541" i="28"/>
  <c r="I8541" i="28"/>
  <c r="H8542" i="28"/>
  <c r="I8542" i="28"/>
  <c r="H8543" i="28"/>
  <c r="I8543" i="28"/>
  <c r="H8544" i="28"/>
  <c r="I8544" i="28"/>
  <c r="H8545" i="28"/>
  <c r="I8545" i="28"/>
  <c r="H8546" i="28"/>
  <c r="I8546" i="28"/>
  <c r="H8547" i="28"/>
  <c r="I8547" i="28"/>
  <c r="H8548" i="28"/>
  <c r="I8548" i="28"/>
  <c r="H8549" i="28"/>
  <c r="I8549" i="28"/>
  <c r="H8550" i="28"/>
  <c r="I8550" i="28"/>
  <c r="H8551" i="28"/>
  <c r="I8551" i="28"/>
  <c r="H8552" i="28"/>
  <c r="I8552" i="28"/>
  <c r="H8553" i="28"/>
  <c r="I8553" i="28"/>
  <c r="H8554" i="28"/>
  <c r="I8554" i="28"/>
  <c r="H8555" i="28"/>
  <c r="I8555" i="28"/>
  <c r="H8556" i="28"/>
  <c r="I8556" i="28"/>
  <c r="H8557" i="28"/>
  <c r="I8557" i="28"/>
  <c r="H8558" i="28"/>
  <c r="I8558" i="28"/>
  <c r="H8559" i="28"/>
  <c r="I8559" i="28"/>
  <c r="H8560" i="28"/>
  <c r="I8560" i="28"/>
  <c r="H8561" i="28"/>
  <c r="I8561" i="28"/>
  <c r="H8562" i="28"/>
  <c r="I8562" i="28"/>
  <c r="H8563" i="28"/>
  <c r="I8563" i="28"/>
  <c r="H8564" i="28"/>
  <c r="I8564" i="28"/>
  <c r="H8565" i="28"/>
  <c r="I8565" i="28"/>
  <c r="H8566" i="28"/>
  <c r="I8566" i="28"/>
  <c r="H8567" i="28"/>
  <c r="I8567" i="28"/>
  <c r="H8568" i="28"/>
  <c r="I8568" i="28"/>
  <c r="H8569" i="28"/>
  <c r="I8569" i="28"/>
  <c r="H8570" i="28"/>
  <c r="I8570" i="28"/>
  <c r="H8571" i="28"/>
  <c r="I8571" i="28"/>
  <c r="H8572" i="28"/>
  <c r="I8572" i="28"/>
  <c r="H8573" i="28"/>
  <c r="I8573" i="28"/>
  <c r="H8574" i="28"/>
  <c r="I8574" i="28"/>
  <c r="H8575" i="28"/>
  <c r="I8575" i="28"/>
  <c r="H8576" i="28"/>
  <c r="I8576" i="28"/>
  <c r="H8577" i="28"/>
  <c r="I8577" i="28"/>
  <c r="H8578" i="28"/>
  <c r="I8578" i="28"/>
  <c r="H8579" i="28"/>
  <c r="I8579" i="28"/>
  <c r="H8580" i="28"/>
  <c r="I8580" i="28"/>
  <c r="H8581" i="28"/>
  <c r="I8581" i="28"/>
  <c r="H8582" i="28"/>
  <c r="I8582" i="28"/>
  <c r="H8583" i="28"/>
  <c r="I8583" i="28"/>
  <c r="H8584" i="28"/>
  <c r="I8584" i="28"/>
  <c r="H8585" i="28"/>
  <c r="I8585" i="28"/>
  <c r="H8586" i="28"/>
  <c r="I8586" i="28"/>
  <c r="H8587" i="28"/>
  <c r="I8587" i="28"/>
  <c r="H8588" i="28"/>
  <c r="I8588" i="28"/>
  <c r="H8589" i="28"/>
  <c r="I8589" i="28"/>
  <c r="H8590" i="28"/>
  <c r="I8590" i="28"/>
  <c r="H8591" i="28"/>
  <c r="I8591" i="28"/>
  <c r="H8592" i="28"/>
  <c r="I8592" i="28"/>
  <c r="H8593" i="28"/>
  <c r="I8593" i="28"/>
  <c r="H8594" i="28"/>
  <c r="I8594" i="28"/>
  <c r="H8595" i="28"/>
  <c r="I8595" i="28"/>
  <c r="H8596" i="28"/>
  <c r="I8596" i="28"/>
  <c r="H8597" i="28"/>
  <c r="I8597" i="28"/>
  <c r="H8598" i="28"/>
  <c r="I8598" i="28"/>
  <c r="H8599" i="28"/>
  <c r="I8599" i="28"/>
  <c r="H8600" i="28"/>
  <c r="I8600" i="28"/>
  <c r="H8601" i="28"/>
  <c r="I8601" i="28"/>
  <c r="H8602" i="28"/>
  <c r="I8602" i="28"/>
  <c r="H8603" i="28"/>
  <c r="I8603" i="28"/>
  <c r="H8604" i="28"/>
  <c r="I8604" i="28"/>
  <c r="H8605" i="28"/>
  <c r="I8605" i="28"/>
  <c r="H8606" i="28"/>
  <c r="I8606" i="28"/>
  <c r="H8607" i="28"/>
  <c r="I8607" i="28"/>
  <c r="H8608" i="28"/>
  <c r="I8608" i="28"/>
  <c r="H8609" i="28"/>
  <c r="I8609" i="28"/>
  <c r="H8610" i="28"/>
  <c r="I8610" i="28"/>
  <c r="H8611" i="28"/>
  <c r="I8611" i="28"/>
  <c r="H8612" i="28"/>
  <c r="I8612" i="28"/>
  <c r="H8613" i="28"/>
  <c r="I8613" i="28"/>
  <c r="H8614" i="28"/>
  <c r="I8614" i="28"/>
  <c r="H8615" i="28"/>
  <c r="I8615" i="28"/>
  <c r="H8616" i="28"/>
  <c r="I8616" i="28"/>
  <c r="H8617" i="28"/>
  <c r="I8617" i="28"/>
  <c r="H8618" i="28"/>
  <c r="I8618" i="28"/>
  <c r="H8619" i="28"/>
  <c r="I8619" i="28"/>
  <c r="H8620" i="28"/>
  <c r="I8620" i="28"/>
  <c r="H8621" i="28"/>
  <c r="I8621" i="28"/>
  <c r="H8622" i="28"/>
  <c r="I8622" i="28"/>
  <c r="H8623" i="28"/>
  <c r="I8623" i="28"/>
  <c r="H8624" i="28"/>
  <c r="I8624" i="28"/>
  <c r="H8625" i="28"/>
  <c r="I8625" i="28"/>
  <c r="H8626" i="28"/>
  <c r="I8626" i="28"/>
  <c r="H8627" i="28"/>
  <c r="I8627" i="28"/>
  <c r="H8628" i="28"/>
  <c r="I8628" i="28"/>
  <c r="H8629" i="28"/>
  <c r="I8629" i="28"/>
  <c r="H8630" i="28"/>
  <c r="I8630" i="28"/>
  <c r="H8631" i="28"/>
  <c r="I8631" i="28"/>
  <c r="H8632" i="28"/>
  <c r="I8632" i="28"/>
  <c r="H8633" i="28"/>
  <c r="I8633" i="28"/>
  <c r="H8634" i="28"/>
  <c r="I8634" i="28"/>
  <c r="H8635" i="28"/>
  <c r="I8635" i="28"/>
  <c r="H8636" i="28"/>
  <c r="I8636" i="28"/>
  <c r="H8637" i="28"/>
  <c r="I8637" i="28"/>
  <c r="H8638" i="28"/>
  <c r="I8638" i="28"/>
  <c r="H8639" i="28"/>
  <c r="I8639" i="28"/>
  <c r="H8640" i="28"/>
  <c r="I8640" i="28"/>
  <c r="H8641" i="28"/>
  <c r="I8641" i="28"/>
  <c r="H8642" i="28"/>
  <c r="I8642" i="28"/>
  <c r="H8643" i="28"/>
  <c r="I8643" i="28"/>
  <c r="H8644" i="28"/>
  <c r="I8644" i="28"/>
  <c r="H8645" i="28"/>
  <c r="I8645" i="28"/>
  <c r="H8646" i="28"/>
  <c r="I8646" i="28"/>
  <c r="H8647" i="28"/>
  <c r="I8647" i="28"/>
  <c r="H8648" i="28"/>
  <c r="I8648" i="28"/>
  <c r="H8649" i="28"/>
  <c r="I8649" i="28"/>
  <c r="H8650" i="28"/>
  <c r="I8650" i="28"/>
  <c r="H8651" i="28"/>
  <c r="I8651" i="28"/>
  <c r="H8652" i="28"/>
  <c r="I8652" i="28"/>
  <c r="H8653" i="28"/>
  <c r="I8653" i="28"/>
  <c r="H8654" i="28"/>
  <c r="I8654" i="28"/>
  <c r="H8655" i="28"/>
  <c r="I8655" i="28"/>
  <c r="H8656" i="28"/>
  <c r="I8656" i="28"/>
  <c r="H8657" i="28"/>
  <c r="I8657" i="28"/>
  <c r="H8658" i="28"/>
  <c r="I8658" i="28"/>
  <c r="H8659" i="28"/>
  <c r="I8659" i="28"/>
  <c r="H8660" i="28"/>
  <c r="I8660" i="28"/>
  <c r="H8661" i="28"/>
  <c r="I8661" i="28"/>
  <c r="H8662" i="28"/>
  <c r="I8662" i="28"/>
  <c r="H8663" i="28"/>
  <c r="I8663" i="28"/>
  <c r="H8664" i="28"/>
  <c r="I8664" i="28"/>
  <c r="H8665" i="28"/>
  <c r="I8665" i="28"/>
  <c r="H8666" i="28"/>
  <c r="I8666" i="28"/>
  <c r="H8667" i="28"/>
  <c r="I8667" i="28"/>
  <c r="H8668" i="28"/>
  <c r="I8668" i="28"/>
  <c r="H8669" i="28"/>
  <c r="I8669" i="28"/>
  <c r="H8670" i="28"/>
  <c r="I8670" i="28"/>
  <c r="H8671" i="28"/>
  <c r="I8671" i="28"/>
  <c r="H8672" i="28"/>
  <c r="I8672" i="28"/>
  <c r="H8673" i="28"/>
  <c r="I8673" i="28"/>
  <c r="H8674" i="28"/>
  <c r="I8674" i="28"/>
  <c r="H8675" i="28"/>
  <c r="I8675" i="28"/>
  <c r="H8676" i="28"/>
  <c r="I8676" i="28"/>
  <c r="H8677" i="28"/>
  <c r="I8677" i="28"/>
  <c r="H8678" i="28"/>
  <c r="I8678" i="28"/>
  <c r="H8679" i="28"/>
  <c r="I8679" i="28"/>
  <c r="H8680" i="28"/>
  <c r="I8680" i="28"/>
  <c r="H8681" i="28"/>
  <c r="I8681" i="28"/>
  <c r="H8682" i="28"/>
  <c r="I8682" i="28"/>
  <c r="H8683" i="28"/>
  <c r="I8683" i="28"/>
  <c r="H8684" i="28"/>
  <c r="I8684" i="28"/>
  <c r="H8685" i="28"/>
  <c r="I8685" i="28"/>
  <c r="H8686" i="28"/>
  <c r="I8686" i="28"/>
  <c r="H8687" i="28"/>
  <c r="I8687" i="28"/>
  <c r="H8688" i="28"/>
  <c r="I8688" i="28"/>
  <c r="H8689" i="28"/>
  <c r="I8689" i="28"/>
  <c r="H8690" i="28"/>
  <c r="I8690" i="28"/>
  <c r="H8691" i="28"/>
  <c r="I8691" i="28"/>
  <c r="H8692" i="28"/>
  <c r="I8692" i="28"/>
  <c r="H8693" i="28"/>
  <c r="I8693" i="28"/>
  <c r="H8694" i="28"/>
  <c r="I8694" i="28"/>
  <c r="H8695" i="28"/>
  <c r="I8695" i="28"/>
  <c r="H8696" i="28"/>
  <c r="I8696" i="28"/>
  <c r="H8697" i="28"/>
  <c r="I8697" i="28"/>
  <c r="H8698" i="28"/>
  <c r="I8698" i="28"/>
  <c r="H8699" i="28"/>
  <c r="I8699" i="28"/>
  <c r="H8700" i="28"/>
  <c r="I8700" i="28"/>
  <c r="H8701" i="28"/>
  <c r="I8701" i="28"/>
  <c r="H8702" i="28"/>
  <c r="I8702" i="28"/>
  <c r="H8703" i="28"/>
  <c r="I8703" i="28"/>
  <c r="H8704" i="28"/>
  <c r="I8704" i="28"/>
  <c r="H8705" i="28"/>
  <c r="I8705" i="28"/>
  <c r="H8706" i="28"/>
  <c r="I8706" i="28"/>
  <c r="H8707" i="28"/>
  <c r="I8707" i="28"/>
  <c r="H8708" i="28"/>
  <c r="I8708" i="28"/>
  <c r="H8709" i="28"/>
  <c r="I8709" i="28"/>
  <c r="H8710" i="28"/>
  <c r="I8710" i="28"/>
  <c r="H8711" i="28"/>
  <c r="I8711" i="28"/>
  <c r="H8712" i="28"/>
  <c r="I8712" i="28"/>
  <c r="H8713" i="28"/>
  <c r="I8713" i="28"/>
  <c r="H8714" i="28"/>
  <c r="I8714" i="28"/>
  <c r="H8715" i="28"/>
  <c r="I8715" i="28"/>
  <c r="H8716" i="28"/>
  <c r="I8716" i="28"/>
  <c r="H8717" i="28"/>
  <c r="I8717" i="28"/>
  <c r="H8718" i="28"/>
  <c r="I8718" i="28"/>
  <c r="H8719" i="28"/>
  <c r="I8719" i="28"/>
  <c r="H8720" i="28"/>
  <c r="I8720" i="28"/>
  <c r="H8721" i="28"/>
  <c r="I8721" i="28"/>
  <c r="H8722" i="28"/>
  <c r="I8722" i="28"/>
  <c r="H8723" i="28"/>
  <c r="I8723" i="28"/>
  <c r="H8724" i="28"/>
  <c r="I8724" i="28"/>
  <c r="H8725" i="28"/>
  <c r="I8725" i="28"/>
  <c r="H8726" i="28"/>
  <c r="I8726" i="28"/>
  <c r="H8727" i="28"/>
  <c r="I8727" i="28"/>
  <c r="H8728" i="28"/>
  <c r="I8728" i="28"/>
  <c r="H8729" i="28"/>
  <c r="I8729" i="28"/>
  <c r="H8730" i="28"/>
  <c r="I8730" i="28"/>
  <c r="H8731" i="28"/>
  <c r="I8731" i="28"/>
  <c r="H8732" i="28"/>
  <c r="I8732" i="28"/>
  <c r="H8733" i="28"/>
  <c r="I8733" i="28"/>
  <c r="H8734" i="28"/>
  <c r="I8734" i="28"/>
  <c r="H8735" i="28"/>
  <c r="I8735" i="28"/>
  <c r="H8736" i="28"/>
  <c r="I8736" i="28"/>
  <c r="H8737" i="28"/>
  <c r="I8737" i="28"/>
  <c r="H8738" i="28"/>
  <c r="I8738" i="28"/>
  <c r="H8739" i="28"/>
  <c r="I8739" i="28"/>
  <c r="H8740" i="28"/>
  <c r="I8740" i="28"/>
  <c r="H8741" i="28"/>
  <c r="I8741" i="28"/>
  <c r="H8742" i="28"/>
  <c r="I8742" i="28"/>
  <c r="H8743" i="28"/>
  <c r="I8743" i="28"/>
  <c r="H8744" i="28"/>
  <c r="I8744" i="28"/>
  <c r="H8745" i="28"/>
  <c r="I8745" i="28"/>
  <c r="H8746" i="28"/>
  <c r="I8746" i="28"/>
  <c r="H8747" i="28"/>
  <c r="I8747" i="28"/>
  <c r="H8748" i="28"/>
  <c r="I8748" i="28"/>
  <c r="H8749" i="28"/>
  <c r="I8749" i="28"/>
  <c r="H8750" i="28"/>
  <c r="I8750" i="28"/>
  <c r="H8751" i="28"/>
  <c r="I8751" i="28"/>
  <c r="H8752" i="28"/>
  <c r="I8752" i="28"/>
  <c r="H8753" i="28"/>
  <c r="I8753" i="28"/>
  <c r="H8754" i="28"/>
  <c r="I8754" i="28"/>
  <c r="H8755" i="28"/>
  <c r="I8755" i="28"/>
  <c r="H8756" i="28"/>
  <c r="I8756" i="28"/>
  <c r="H8757" i="28"/>
  <c r="I8757" i="28"/>
  <c r="H8758" i="28"/>
  <c r="I8758" i="28"/>
  <c r="H8759" i="28"/>
  <c r="I8759" i="28"/>
  <c r="H8760" i="28"/>
  <c r="I8760" i="28"/>
  <c r="H8761" i="28"/>
  <c r="I8761" i="28"/>
  <c r="H8762" i="28"/>
  <c r="I8762" i="28"/>
  <c r="H8763" i="28"/>
  <c r="I8763" i="28"/>
  <c r="H8764" i="28"/>
  <c r="I8764" i="28"/>
  <c r="H8765" i="28"/>
  <c r="I8765" i="28"/>
  <c r="H8766" i="28"/>
  <c r="I8766" i="28"/>
  <c r="H8767" i="28"/>
  <c r="I8767" i="28"/>
  <c r="H8768" i="28"/>
  <c r="I8768" i="28"/>
  <c r="H8769" i="28"/>
  <c r="I8769" i="28"/>
  <c r="H8770" i="28"/>
  <c r="I8770" i="28"/>
  <c r="H8771" i="28"/>
  <c r="I8771" i="28"/>
  <c r="H8772" i="28"/>
  <c r="I8772" i="28"/>
  <c r="H8773" i="28"/>
  <c r="I8773" i="28"/>
  <c r="H8774" i="28"/>
  <c r="I8774" i="28"/>
  <c r="H8775" i="28"/>
  <c r="I8775" i="28"/>
  <c r="H8776" i="28"/>
  <c r="I8776" i="28"/>
  <c r="H8777" i="28"/>
  <c r="I8777" i="28"/>
  <c r="H8778" i="28"/>
  <c r="I8778" i="28"/>
  <c r="H8779" i="28"/>
  <c r="I8779" i="28"/>
  <c r="H8780" i="28"/>
  <c r="I8780" i="28"/>
  <c r="H8781" i="28"/>
  <c r="I8781" i="28"/>
  <c r="H8782" i="28"/>
  <c r="I8782" i="28"/>
  <c r="H8783" i="28"/>
  <c r="I8783" i="28"/>
  <c r="H8784" i="28"/>
  <c r="I8784" i="28"/>
  <c r="H8785" i="28"/>
  <c r="I8785" i="28"/>
  <c r="H8786" i="28"/>
  <c r="I8786" i="28"/>
  <c r="H8787" i="28"/>
  <c r="I8787" i="28"/>
  <c r="H8788" i="28"/>
  <c r="I8788" i="28"/>
  <c r="H8789" i="28"/>
  <c r="I8789" i="28"/>
  <c r="H8790" i="28"/>
  <c r="I8790" i="28"/>
  <c r="H8791" i="28"/>
  <c r="I8791" i="28"/>
  <c r="H8792" i="28"/>
  <c r="I8792" i="28"/>
  <c r="H8793" i="28"/>
  <c r="I8793" i="28"/>
  <c r="H8794" i="28"/>
  <c r="I8794" i="28"/>
  <c r="H8795" i="28"/>
  <c r="I8795" i="28"/>
  <c r="H8796" i="28"/>
  <c r="I8796" i="28"/>
  <c r="H8797" i="28"/>
  <c r="I8797" i="28"/>
  <c r="H8798" i="28"/>
  <c r="I8798" i="28"/>
  <c r="H8799" i="28"/>
  <c r="I8799" i="28"/>
  <c r="H8800" i="28"/>
  <c r="I8800" i="28"/>
  <c r="H8801" i="28"/>
  <c r="I8801" i="28"/>
  <c r="H8802" i="28"/>
  <c r="I8802" i="28"/>
  <c r="H8803" i="28"/>
  <c r="I8803" i="28"/>
  <c r="H8804" i="28"/>
  <c r="I8804" i="28"/>
  <c r="H8805" i="28"/>
  <c r="I8805" i="28"/>
  <c r="H8806" i="28"/>
  <c r="I8806" i="28"/>
  <c r="H8807" i="28"/>
  <c r="I8807" i="28"/>
  <c r="H8808" i="28"/>
  <c r="I8808" i="28"/>
  <c r="H8809" i="28"/>
  <c r="I8809" i="28"/>
  <c r="H8810" i="28"/>
  <c r="I8810" i="28"/>
  <c r="H8811" i="28"/>
  <c r="I8811" i="28"/>
  <c r="H8812" i="28"/>
  <c r="I8812" i="28"/>
  <c r="H8813" i="28"/>
  <c r="I8813" i="28"/>
  <c r="H8814" i="28"/>
  <c r="I8814" i="28"/>
  <c r="H8815" i="28"/>
  <c r="I8815" i="28"/>
  <c r="H8816" i="28"/>
  <c r="I8816" i="28"/>
  <c r="H8817" i="28"/>
  <c r="I8817" i="28"/>
  <c r="H8818" i="28"/>
  <c r="I8818" i="28"/>
  <c r="H8819" i="28"/>
  <c r="I8819" i="28"/>
  <c r="H8820" i="28"/>
  <c r="I8820" i="28"/>
  <c r="H8821" i="28"/>
  <c r="I8821" i="28"/>
  <c r="H8822" i="28"/>
  <c r="I8822" i="28"/>
  <c r="H8823" i="28"/>
  <c r="I8823" i="28"/>
  <c r="H8824" i="28"/>
  <c r="I8824" i="28"/>
  <c r="H8825" i="28"/>
  <c r="I8825" i="28"/>
  <c r="H8826" i="28"/>
  <c r="I8826" i="28"/>
  <c r="H8827" i="28"/>
  <c r="I8827" i="28"/>
  <c r="H8828" i="28"/>
  <c r="I8828" i="28"/>
  <c r="H8829" i="28"/>
  <c r="I8829" i="28"/>
  <c r="H8830" i="28"/>
  <c r="I8830" i="28"/>
  <c r="H8831" i="28"/>
  <c r="I8831" i="28"/>
  <c r="H8832" i="28"/>
  <c r="I8832" i="28"/>
  <c r="H8833" i="28"/>
  <c r="I8833" i="28"/>
  <c r="H8834" i="28"/>
  <c r="I8834" i="28"/>
  <c r="H8835" i="28"/>
  <c r="I8835" i="28"/>
  <c r="H8836" i="28"/>
  <c r="I8836" i="28"/>
  <c r="H8837" i="28"/>
  <c r="I8837" i="28"/>
  <c r="H8838" i="28"/>
  <c r="I8838" i="28"/>
  <c r="H8839" i="28"/>
  <c r="I8839" i="28"/>
  <c r="H8840" i="28"/>
  <c r="I8840" i="28"/>
  <c r="H8841" i="28"/>
  <c r="I8841" i="28"/>
  <c r="H8842" i="28"/>
  <c r="I8842" i="28"/>
  <c r="H8843" i="28"/>
  <c r="I8843" i="28"/>
  <c r="H8844" i="28"/>
  <c r="I8844" i="28"/>
  <c r="H8845" i="28"/>
  <c r="I8845" i="28"/>
  <c r="H8846" i="28"/>
  <c r="I8846" i="28"/>
  <c r="H8847" i="28"/>
  <c r="I8847" i="28"/>
  <c r="H8848" i="28"/>
  <c r="I8848" i="28"/>
  <c r="H8849" i="28"/>
  <c r="I8849" i="28"/>
  <c r="H8850" i="28"/>
  <c r="I8850" i="28"/>
  <c r="H8851" i="28"/>
  <c r="I8851" i="28"/>
  <c r="H8852" i="28"/>
  <c r="I8852" i="28"/>
  <c r="H8853" i="28"/>
  <c r="I8853" i="28"/>
  <c r="H8854" i="28"/>
  <c r="I8854" i="28"/>
  <c r="H8855" i="28"/>
  <c r="I8855" i="28"/>
  <c r="H8856" i="28"/>
  <c r="I8856" i="28"/>
  <c r="H8857" i="28"/>
  <c r="I8857" i="28"/>
  <c r="H8858" i="28"/>
  <c r="I8858" i="28"/>
  <c r="H8859" i="28"/>
  <c r="I8859" i="28"/>
  <c r="H8860" i="28"/>
  <c r="I8860" i="28"/>
  <c r="H8861" i="28"/>
  <c r="I8861" i="28"/>
  <c r="H8862" i="28"/>
  <c r="I8862" i="28"/>
  <c r="H8863" i="28"/>
  <c r="I8863" i="28"/>
  <c r="H8864" i="28"/>
  <c r="I8864" i="28"/>
  <c r="H8865" i="28"/>
  <c r="I8865" i="28"/>
  <c r="H8866" i="28"/>
  <c r="I8866" i="28"/>
  <c r="H8867" i="28"/>
  <c r="I8867" i="28"/>
  <c r="H8868" i="28"/>
  <c r="I8868" i="28"/>
  <c r="H8869" i="28"/>
  <c r="I8869" i="28"/>
  <c r="H8870" i="28"/>
  <c r="I8870" i="28"/>
  <c r="H8871" i="28"/>
  <c r="I8871" i="28"/>
  <c r="H8872" i="28"/>
  <c r="I8872" i="28"/>
  <c r="H8873" i="28"/>
  <c r="I8873" i="28"/>
  <c r="H8874" i="28"/>
  <c r="I8874" i="28"/>
  <c r="H8875" i="28"/>
  <c r="I8875" i="28"/>
  <c r="H8876" i="28"/>
  <c r="I8876" i="28"/>
  <c r="H8877" i="28"/>
  <c r="I8877" i="28"/>
  <c r="H8878" i="28"/>
  <c r="I8878" i="28"/>
  <c r="H8879" i="28"/>
  <c r="I8879" i="28"/>
  <c r="H8880" i="28"/>
  <c r="I8880" i="28"/>
  <c r="H8881" i="28"/>
  <c r="I8881" i="28"/>
  <c r="H8882" i="28"/>
  <c r="I8882" i="28"/>
  <c r="H8883" i="28"/>
  <c r="I8883" i="28"/>
  <c r="H8884" i="28"/>
  <c r="I8884" i="28"/>
  <c r="H8885" i="28"/>
  <c r="I8885" i="28"/>
  <c r="H8886" i="28"/>
  <c r="I8886" i="28"/>
  <c r="H8887" i="28"/>
  <c r="I8887" i="28"/>
  <c r="H8888" i="28"/>
  <c r="I8888" i="28"/>
  <c r="H8889" i="28"/>
  <c r="I8889" i="28"/>
  <c r="H8890" i="28"/>
  <c r="I8890" i="28"/>
  <c r="H8891" i="28"/>
  <c r="I8891" i="28"/>
  <c r="H8892" i="28"/>
  <c r="I8892" i="28"/>
  <c r="H8893" i="28"/>
  <c r="I8893" i="28"/>
  <c r="H8894" i="28"/>
  <c r="I8894" i="28"/>
  <c r="H8895" i="28"/>
  <c r="I8895" i="28"/>
  <c r="H8896" i="28"/>
  <c r="I8896" i="28"/>
  <c r="H8897" i="28"/>
  <c r="I8897" i="28"/>
  <c r="H8898" i="28"/>
  <c r="I8898" i="28"/>
  <c r="H8899" i="28"/>
  <c r="I8899" i="28"/>
  <c r="H8900" i="28"/>
  <c r="I8900" i="28"/>
  <c r="H8901" i="28"/>
  <c r="I8901" i="28"/>
  <c r="H8902" i="28"/>
  <c r="I8902" i="28"/>
  <c r="H8903" i="28"/>
  <c r="I8903" i="28"/>
  <c r="H8904" i="28"/>
  <c r="I8904" i="28"/>
  <c r="H8905" i="28"/>
  <c r="I8905" i="28"/>
  <c r="H8906" i="28"/>
  <c r="I8906" i="28"/>
  <c r="H8907" i="28"/>
  <c r="I8907" i="28"/>
  <c r="H8908" i="28"/>
  <c r="I8908" i="28"/>
  <c r="H8909" i="28"/>
  <c r="I8909" i="28"/>
  <c r="H8910" i="28"/>
  <c r="I8910" i="28"/>
  <c r="H8911" i="28"/>
  <c r="I8911" i="28"/>
  <c r="H8912" i="28"/>
  <c r="I8912" i="28"/>
  <c r="H8913" i="28"/>
  <c r="I8913" i="28"/>
  <c r="H8914" i="28"/>
  <c r="I8914" i="28"/>
  <c r="H8915" i="28"/>
  <c r="I8915" i="28"/>
  <c r="H8916" i="28"/>
  <c r="I8916" i="28"/>
  <c r="H8917" i="28"/>
  <c r="I8917" i="28"/>
  <c r="H8918" i="28"/>
  <c r="I8918" i="28"/>
  <c r="H8919" i="28"/>
  <c r="I8919" i="28"/>
  <c r="H8920" i="28"/>
  <c r="I8920" i="28"/>
  <c r="H8921" i="28"/>
  <c r="I8921" i="28"/>
  <c r="H8922" i="28"/>
  <c r="I8922" i="28"/>
  <c r="H8923" i="28"/>
  <c r="I8923" i="28"/>
  <c r="H8924" i="28"/>
  <c r="I8924" i="28"/>
  <c r="H8925" i="28"/>
  <c r="I8925" i="28"/>
  <c r="H8926" i="28"/>
  <c r="I8926" i="28"/>
  <c r="H8927" i="28"/>
  <c r="I8927" i="28"/>
  <c r="H8928" i="28"/>
  <c r="I8928" i="28"/>
  <c r="H8929" i="28"/>
  <c r="I8929" i="28"/>
  <c r="H8930" i="28"/>
  <c r="I8930" i="28"/>
  <c r="H8931" i="28"/>
  <c r="I8931" i="28"/>
  <c r="H8932" i="28"/>
  <c r="I8932" i="28"/>
  <c r="H8933" i="28"/>
  <c r="I8933" i="28"/>
  <c r="H8934" i="28"/>
  <c r="I8934" i="28"/>
  <c r="H8935" i="28"/>
  <c r="I8935" i="28"/>
  <c r="H8936" i="28"/>
  <c r="I8936" i="28"/>
  <c r="H8937" i="28"/>
  <c r="I8937" i="28"/>
  <c r="H8938" i="28"/>
  <c r="I8938" i="28"/>
  <c r="H8939" i="28"/>
  <c r="I8939" i="28"/>
  <c r="H8940" i="28"/>
  <c r="I8940" i="28"/>
  <c r="H8941" i="28"/>
  <c r="I8941" i="28"/>
  <c r="H8942" i="28"/>
  <c r="I8942" i="28"/>
  <c r="H8943" i="28"/>
  <c r="I8943" i="28"/>
  <c r="H8944" i="28"/>
  <c r="I8944" i="28"/>
  <c r="H8945" i="28"/>
  <c r="I8945" i="28"/>
  <c r="H8946" i="28"/>
  <c r="I8946" i="28"/>
  <c r="H8947" i="28"/>
  <c r="I8947" i="28"/>
  <c r="H8948" i="28"/>
  <c r="I8948" i="28"/>
  <c r="H8949" i="28"/>
  <c r="I8949" i="28"/>
  <c r="H8950" i="28"/>
  <c r="I8950" i="28"/>
  <c r="H8951" i="28"/>
  <c r="I8951" i="28"/>
  <c r="H8952" i="28"/>
  <c r="I8952" i="28"/>
  <c r="H8953" i="28"/>
  <c r="I8953" i="28"/>
  <c r="H8954" i="28"/>
  <c r="I8954" i="28"/>
  <c r="H8955" i="28"/>
  <c r="I8955" i="28"/>
  <c r="H8956" i="28"/>
  <c r="I8956" i="28"/>
  <c r="H8957" i="28"/>
  <c r="I8957" i="28"/>
  <c r="H8958" i="28"/>
  <c r="I8958" i="28"/>
  <c r="H8959" i="28"/>
  <c r="I8959" i="28"/>
  <c r="H8960" i="28"/>
  <c r="I8960" i="28"/>
  <c r="H8961" i="28"/>
  <c r="I8961" i="28"/>
  <c r="H8962" i="28"/>
  <c r="I8962" i="28"/>
  <c r="H8963" i="28"/>
  <c r="I8963" i="28"/>
  <c r="H8964" i="28"/>
  <c r="I8964" i="28"/>
  <c r="H8965" i="28"/>
  <c r="I8965" i="28"/>
  <c r="H8966" i="28"/>
  <c r="I8966" i="28"/>
  <c r="H8967" i="28"/>
  <c r="I8967" i="28"/>
  <c r="H8968" i="28"/>
  <c r="I8968" i="28"/>
  <c r="H8969" i="28"/>
  <c r="I8969" i="28"/>
  <c r="H8970" i="28"/>
  <c r="I8970" i="28"/>
  <c r="H8971" i="28"/>
  <c r="I8971" i="28"/>
  <c r="H8972" i="28"/>
  <c r="I8972" i="28"/>
  <c r="H8973" i="28"/>
  <c r="I8973" i="28"/>
  <c r="H8974" i="28"/>
  <c r="I8974" i="28"/>
  <c r="H8975" i="28"/>
  <c r="I8975" i="28"/>
  <c r="H8976" i="28"/>
  <c r="I8976" i="28"/>
  <c r="H8977" i="28"/>
  <c r="I8977" i="28"/>
  <c r="H8978" i="28"/>
  <c r="I8978" i="28"/>
  <c r="H8979" i="28"/>
  <c r="I8979" i="28"/>
  <c r="H8980" i="28"/>
  <c r="I8980" i="28"/>
  <c r="H8981" i="28"/>
  <c r="I8981" i="28"/>
  <c r="H8982" i="28"/>
  <c r="I8982" i="28"/>
  <c r="H8983" i="28"/>
  <c r="I8983" i="28"/>
  <c r="H8984" i="28"/>
  <c r="I8984" i="28"/>
  <c r="H8985" i="28"/>
  <c r="I8985" i="28"/>
  <c r="H8986" i="28"/>
  <c r="I8986" i="28"/>
  <c r="H8987" i="28"/>
  <c r="I8987" i="28"/>
  <c r="H8988" i="28"/>
  <c r="I8988" i="28"/>
  <c r="H8989" i="28"/>
  <c r="I8989" i="28"/>
  <c r="H8990" i="28"/>
  <c r="I8990" i="28"/>
  <c r="H8991" i="28"/>
  <c r="I8991" i="28"/>
  <c r="H8992" i="28"/>
  <c r="I8992" i="28"/>
  <c r="H8993" i="28"/>
  <c r="I8993" i="28"/>
  <c r="H8994" i="28"/>
  <c r="I8994" i="28"/>
  <c r="H8995" i="28"/>
  <c r="I8995" i="28"/>
  <c r="H8996" i="28"/>
  <c r="I8996" i="28"/>
  <c r="H8997" i="28"/>
  <c r="I8997" i="28"/>
  <c r="H8998" i="28"/>
  <c r="I8998" i="28"/>
  <c r="H8999" i="28"/>
  <c r="I8999" i="28"/>
  <c r="H9000" i="28"/>
  <c r="I9000" i="28"/>
  <c r="H9001" i="28"/>
  <c r="I9001" i="28"/>
  <c r="H9002" i="28"/>
  <c r="I9002" i="28"/>
  <c r="H9003" i="28"/>
  <c r="I9003" i="28"/>
  <c r="H9004" i="28"/>
  <c r="I9004" i="28"/>
  <c r="H9005" i="28"/>
  <c r="I9005" i="28"/>
  <c r="H9006" i="28"/>
  <c r="I9006" i="28"/>
  <c r="H9007" i="28"/>
  <c r="I9007" i="28"/>
  <c r="H9008" i="28"/>
  <c r="I9008" i="28"/>
  <c r="H9009" i="28"/>
  <c r="I9009" i="28"/>
  <c r="H9010" i="28"/>
  <c r="I9010" i="28"/>
  <c r="H9011" i="28"/>
  <c r="I9011" i="28"/>
  <c r="H9012" i="28"/>
  <c r="I9012" i="28"/>
  <c r="H9013" i="28"/>
  <c r="I9013" i="28"/>
  <c r="H9014" i="28"/>
  <c r="I9014" i="28"/>
  <c r="H9015" i="28"/>
  <c r="I9015" i="28"/>
  <c r="H9016" i="28"/>
  <c r="I9016" i="28"/>
  <c r="H9017" i="28"/>
  <c r="I9017" i="28"/>
  <c r="H9018" i="28"/>
  <c r="I9018" i="28"/>
  <c r="H9019" i="28"/>
  <c r="I9019" i="28"/>
  <c r="H9020" i="28"/>
  <c r="I9020" i="28"/>
  <c r="H9021" i="28"/>
  <c r="I9021" i="28"/>
  <c r="H9022" i="28"/>
  <c r="I9022" i="28"/>
  <c r="H9023" i="28"/>
  <c r="I9023" i="28"/>
  <c r="H9024" i="28"/>
  <c r="I9024" i="28"/>
  <c r="H9025" i="28"/>
  <c r="I9025" i="28"/>
  <c r="H9026" i="28"/>
  <c r="I9026" i="28"/>
  <c r="H9027" i="28"/>
  <c r="I9027" i="28"/>
  <c r="H9028" i="28"/>
  <c r="I9028" i="28"/>
  <c r="H9029" i="28"/>
  <c r="I9029" i="28"/>
  <c r="H9030" i="28"/>
  <c r="I9030" i="28"/>
  <c r="H9031" i="28"/>
  <c r="I9031" i="28"/>
  <c r="H9032" i="28"/>
  <c r="I9032" i="28"/>
  <c r="H9033" i="28"/>
  <c r="I9033" i="28"/>
  <c r="H9034" i="28"/>
  <c r="I9034" i="28"/>
  <c r="H9035" i="28"/>
  <c r="I9035" i="28"/>
  <c r="H9036" i="28"/>
  <c r="I9036" i="28"/>
  <c r="H9037" i="28"/>
  <c r="I9037" i="28"/>
  <c r="H9038" i="28"/>
  <c r="I9038" i="28"/>
  <c r="H9039" i="28"/>
  <c r="I9039" i="28"/>
  <c r="H9040" i="28"/>
  <c r="I9040" i="28"/>
  <c r="H9041" i="28"/>
  <c r="I9041" i="28"/>
  <c r="H9042" i="28"/>
  <c r="I9042" i="28"/>
  <c r="H9043" i="28"/>
  <c r="I9043" i="28"/>
  <c r="H9044" i="28"/>
  <c r="I9044" i="28"/>
  <c r="H9045" i="28"/>
  <c r="I9045" i="28"/>
  <c r="H9046" i="28"/>
  <c r="I9046" i="28"/>
  <c r="H9047" i="28"/>
  <c r="I9047" i="28"/>
  <c r="H9048" i="28"/>
  <c r="I9048" i="28"/>
  <c r="H9049" i="28"/>
  <c r="I9049" i="28"/>
  <c r="H9050" i="28"/>
  <c r="I9050" i="28"/>
  <c r="H9051" i="28"/>
  <c r="I9051" i="28"/>
  <c r="H9052" i="28"/>
  <c r="I9052" i="28"/>
  <c r="H9053" i="28"/>
  <c r="I9053" i="28"/>
  <c r="H9054" i="28"/>
  <c r="I9054" i="28"/>
  <c r="H9055" i="28"/>
  <c r="I9055" i="28"/>
  <c r="H9056" i="28"/>
  <c r="I9056" i="28"/>
  <c r="H9057" i="28"/>
  <c r="I9057" i="28"/>
  <c r="H9058" i="28"/>
  <c r="I9058" i="28"/>
  <c r="H9059" i="28"/>
  <c r="I9059" i="28"/>
  <c r="H9060" i="28"/>
  <c r="I9060" i="28"/>
  <c r="H9061" i="28"/>
  <c r="I9061" i="28"/>
  <c r="H9062" i="28"/>
  <c r="I9062" i="28"/>
  <c r="H9063" i="28"/>
  <c r="I9063" i="28"/>
  <c r="H9064" i="28"/>
  <c r="I9064" i="28"/>
  <c r="H9065" i="28"/>
  <c r="I9065" i="28"/>
  <c r="H9066" i="28"/>
  <c r="I9066" i="28"/>
  <c r="H9067" i="28"/>
  <c r="I9067" i="28"/>
  <c r="H9068" i="28"/>
  <c r="I9068" i="28"/>
  <c r="H9069" i="28"/>
  <c r="I9069" i="28"/>
  <c r="H9070" i="28"/>
  <c r="I9070" i="28"/>
  <c r="H9071" i="28"/>
  <c r="I9071" i="28"/>
  <c r="H9072" i="28"/>
  <c r="I9072" i="28"/>
  <c r="H9073" i="28"/>
  <c r="I9073" i="28"/>
  <c r="H9074" i="28"/>
  <c r="I9074" i="28"/>
  <c r="H9075" i="28"/>
  <c r="I9075" i="28"/>
  <c r="H9076" i="28"/>
  <c r="I9076" i="28"/>
  <c r="H9077" i="28"/>
  <c r="I9077" i="28"/>
  <c r="H9078" i="28"/>
  <c r="I9078" i="28"/>
  <c r="H9079" i="28"/>
  <c r="I9079" i="28"/>
  <c r="H9080" i="28"/>
  <c r="I9080" i="28"/>
  <c r="H9081" i="28"/>
  <c r="I9081" i="28"/>
  <c r="H9082" i="28"/>
  <c r="I9082" i="28"/>
  <c r="H9083" i="28"/>
  <c r="I9083" i="28"/>
  <c r="H9084" i="28"/>
  <c r="I9084" i="28"/>
  <c r="H9085" i="28"/>
  <c r="I9085" i="28"/>
  <c r="H9086" i="28"/>
  <c r="I9086" i="28"/>
  <c r="H9087" i="28"/>
  <c r="I9087" i="28"/>
  <c r="H9088" i="28"/>
  <c r="I9088" i="28"/>
  <c r="H9089" i="28"/>
  <c r="I9089" i="28"/>
  <c r="H9090" i="28"/>
  <c r="I9090" i="28"/>
  <c r="H9091" i="28"/>
  <c r="I9091" i="28"/>
  <c r="H9092" i="28"/>
  <c r="I9092" i="28"/>
  <c r="H9093" i="28"/>
  <c r="I9093" i="28"/>
  <c r="H9094" i="28"/>
  <c r="I9094" i="28"/>
  <c r="H9095" i="28"/>
  <c r="I9095" i="28"/>
  <c r="H9096" i="28"/>
  <c r="I9096" i="28"/>
  <c r="H9097" i="28"/>
  <c r="I9097" i="28"/>
  <c r="H9098" i="28"/>
  <c r="I9098" i="28"/>
  <c r="H9099" i="28"/>
  <c r="I9099" i="28"/>
  <c r="H9100" i="28"/>
  <c r="I9100" i="28"/>
  <c r="H9101" i="28"/>
  <c r="I9101" i="28"/>
  <c r="H9102" i="28"/>
  <c r="I9102" i="28"/>
  <c r="H9103" i="28"/>
  <c r="I9103" i="28"/>
  <c r="H9104" i="28"/>
  <c r="I9104" i="28"/>
  <c r="H9105" i="28"/>
  <c r="I9105" i="28"/>
  <c r="H9106" i="28"/>
  <c r="I9106" i="28"/>
  <c r="H9107" i="28"/>
  <c r="I9107" i="28"/>
  <c r="H9108" i="28"/>
  <c r="I9108" i="28"/>
  <c r="H9109" i="28"/>
  <c r="I9109" i="28"/>
  <c r="H9110" i="28"/>
  <c r="I9110" i="28"/>
  <c r="H9111" i="28"/>
  <c r="I9111" i="28"/>
  <c r="H9112" i="28"/>
  <c r="I9112" i="28"/>
  <c r="H9113" i="28"/>
  <c r="I9113" i="28"/>
  <c r="H9114" i="28"/>
  <c r="I9114" i="28"/>
  <c r="H9115" i="28"/>
  <c r="I9115" i="28"/>
  <c r="H9116" i="28"/>
  <c r="I9116" i="28"/>
  <c r="H9117" i="28"/>
  <c r="I9117" i="28"/>
  <c r="H9118" i="28"/>
  <c r="I9118" i="28"/>
  <c r="H9119" i="28"/>
  <c r="I9119" i="28"/>
  <c r="H9120" i="28"/>
  <c r="I9120" i="28"/>
  <c r="H9121" i="28"/>
  <c r="I9121" i="28"/>
  <c r="H9122" i="28"/>
  <c r="I9122" i="28"/>
  <c r="H9123" i="28"/>
  <c r="I9123" i="28"/>
  <c r="H9124" i="28"/>
  <c r="I9124" i="28"/>
  <c r="H9125" i="28"/>
  <c r="I9125" i="28"/>
  <c r="H9126" i="28"/>
  <c r="I9126" i="28"/>
  <c r="H9127" i="28"/>
  <c r="I9127" i="28"/>
  <c r="H9128" i="28"/>
  <c r="I9128" i="28"/>
  <c r="H9129" i="28"/>
  <c r="I9129" i="28"/>
  <c r="H9130" i="28"/>
  <c r="I9130" i="28"/>
  <c r="H9131" i="28"/>
  <c r="I9131" i="28"/>
  <c r="H9132" i="28"/>
  <c r="I9132" i="28"/>
  <c r="H9133" i="28"/>
  <c r="I9133" i="28"/>
  <c r="H9134" i="28"/>
  <c r="I9134" i="28"/>
  <c r="H9135" i="28"/>
  <c r="I9135" i="28"/>
  <c r="H9136" i="28"/>
  <c r="I9136" i="28"/>
  <c r="H9137" i="28"/>
  <c r="I9137" i="28"/>
  <c r="H9138" i="28"/>
  <c r="I9138" i="28"/>
  <c r="H9139" i="28"/>
  <c r="I9139" i="28"/>
  <c r="H9140" i="28"/>
  <c r="I9140" i="28"/>
  <c r="H9141" i="28"/>
  <c r="I9141" i="28"/>
  <c r="H9142" i="28"/>
  <c r="I9142" i="28"/>
  <c r="H9143" i="28"/>
  <c r="I9143" i="28"/>
  <c r="H9144" i="28"/>
  <c r="I9144" i="28"/>
  <c r="H9145" i="28"/>
  <c r="I9145" i="28"/>
  <c r="H9146" i="28"/>
  <c r="I9146" i="28"/>
  <c r="H9147" i="28"/>
  <c r="I9147" i="28"/>
  <c r="H9148" i="28"/>
  <c r="I9148" i="28"/>
  <c r="H9149" i="28"/>
  <c r="I9149" i="28"/>
  <c r="H9150" i="28"/>
  <c r="I9150" i="28"/>
  <c r="H9151" i="28"/>
  <c r="I9151" i="28"/>
  <c r="H9152" i="28"/>
  <c r="I9152" i="28"/>
  <c r="H9153" i="28"/>
  <c r="I9153" i="28"/>
  <c r="H9154" i="28"/>
  <c r="I9154" i="28"/>
  <c r="H9155" i="28"/>
  <c r="I9155" i="28"/>
  <c r="H9156" i="28"/>
  <c r="I9156" i="28"/>
  <c r="H9157" i="28"/>
  <c r="I9157" i="28"/>
  <c r="H9158" i="28"/>
  <c r="I9158" i="28"/>
  <c r="H9159" i="28"/>
  <c r="I9159" i="28"/>
  <c r="H9160" i="28"/>
  <c r="I9160" i="28"/>
  <c r="H9161" i="28"/>
  <c r="I9161" i="28"/>
  <c r="H9162" i="28"/>
  <c r="I9162" i="28"/>
  <c r="H9163" i="28"/>
  <c r="I9163" i="28"/>
  <c r="H9164" i="28"/>
  <c r="I9164" i="28"/>
  <c r="H9165" i="28"/>
  <c r="I9165" i="28"/>
  <c r="H9166" i="28"/>
  <c r="I9166" i="28"/>
  <c r="H9167" i="28"/>
  <c r="I9167" i="28"/>
  <c r="H9168" i="28"/>
  <c r="I9168" i="28"/>
  <c r="H9169" i="28"/>
  <c r="I9169" i="28"/>
  <c r="H9170" i="28"/>
  <c r="I9170" i="28"/>
  <c r="H9171" i="28"/>
  <c r="I9171" i="28"/>
  <c r="H9172" i="28"/>
  <c r="I9172" i="28"/>
  <c r="H9173" i="28"/>
  <c r="I9173" i="28"/>
  <c r="H9174" i="28"/>
  <c r="I9174" i="28"/>
  <c r="H9175" i="28"/>
  <c r="I9175" i="28"/>
  <c r="H9176" i="28"/>
  <c r="I9176" i="28"/>
  <c r="H9177" i="28"/>
  <c r="I9177" i="28"/>
  <c r="H9178" i="28"/>
  <c r="I9178" i="28"/>
  <c r="H9179" i="28"/>
  <c r="I9179" i="28"/>
  <c r="H9180" i="28"/>
  <c r="I9180" i="28"/>
  <c r="H9181" i="28"/>
  <c r="I9181" i="28"/>
  <c r="H9182" i="28"/>
  <c r="I9182" i="28"/>
  <c r="H9183" i="28"/>
  <c r="I9183" i="28"/>
  <c r="H9184" i="28"/>
  <c r="I9184" i="28"/>
  <c r="H9185" i="28"/>
  <c r="I9185" i="28"/>
  <c r="H9186" i="28"/>
  <c r="I9186" i="28"/>
  <c r="H9187" i="28"/>
  <c r="I9187" i="28"/>
  <c r="H9188" i="28"/>
  <c r="I9188" i="28"/>
  <c r="H9189" i="28"/>
  <c r="I9189" i="28"/>
  <c r="H9190" i="28"/>
  <c r="I9190" i="28"/>
  <c r="H9191" i="28"/>
  <c r="I9191" i="28"/>
  <c r="H9192" i="28"/>
  <c r="I9192" i="28"/>
  <c r="H9193" i="28"/>
  <c r="I9193" i="28"/>
  <c r="H9194" i="28"/>
  <c r="I9194" i="28"/>
  <c r="H9195" i="28"/>
  <c r="I9195" i="28"/>
  <c r="H9196" i="28"/>
  <c r="I9196" i="28"/>
  <c r="H9197" i="28"/>
  <c r="I9197" i="28"/>
  <c r="H9198" i="28"/>
  <c r="I9198" i="28"/>
  <c r="H9199" i="28"/>
  <c r="I9199" i="28"/>
  <c r="H9200" i="28"/>
  <c r="I9200" i="28"/>
  <c r="H9201" i="28"/>
  <c r="I9201" i="28"/>
  <c r="H9202" i="28"/>
  <c r="I9202" i="28"/>
  <c r="H9203" i="28"/>
  <c r="I9203" i="28"/>
  <c r="H9204" i="28"/>
  <c r="I9204" i="28"/>
  <c r="H9205" i="28"/>
  <c r="I9205" i="28"/>
  <c r="H9206" i="28"/>
  <c r="I9206" i="28"/>
  <c r="H9207" i="28"/>
  <c r="I9207" i="28"/>
  <c r="H9208" i="28"/>
  <c r="I9208" i="28"/>
  <c r="H9209" i="28"/>
  <c r="I9209" i="28"/>
  <c r="H9210" i="28"/>
  <c r="I9210" i="28"/>
  <c r="H9211" i="28"/>
  <c r="I9211" i="28"/>
  <c r="H9212" i="28"/>
  <c r="I9212" i="28"/>
  <c r="H9213" i="28"/>
  <c r="I9213" i="28"/>
  <c r="H9214" i="28"/>
  <c r="I9214" i="28"/>
  <c r="H9215" i="28"/>
  <c r="I9215" i="28"/>
  <c r="H9216" i="28"/>
  <c r="I9216" i="28"/>
  <c r="H9217" i="28"/>
  <c r="I9217" i="28"/>
  <c r="H9218" i="28"/>
  <c r="I9218" i="28"/>
  <c r="H9219" i="28"/>
  <c r="I9219" i="28"/>
  <c r="H9220" i="28"/>
  <c r="I9220" i="28"/>
  <c r="H9221" i="28"/>
  <c r="I9221" i="28"/>
  <c r="H9222" i="28"/>
  <c r="I9222" i="28"/>
  <c r="H9223" i="28"/>
  <c r="I9223" i="28"/>
  <c r="H9224" i="28"/>
  <c r="I9224" i="28"/>
  <c r="H9225" i="28"/>
  <c r="I9225" i="28"/>
  <c r="H9226" i="28"/>
  <c r="I9226" i="28"/>
  <c r="H9227" i="28"/>
  <c r="I9227" i="28"/>
  <c r="H9228" i="28"/>
  <c r="I9228" i="28"/>
  <c r="H9229" i="28"/>
  <c r="I9229" i="28"/>
  <c r="H9230" i="28"/>
  <c r="I9230" i="28"/>
  <c r="H9231" i="28"/>
  <c r="I9231" i="28"/>
  <c r="H9232" i="28"/>
  <c r="I9232" i="28"/>
  <c r="H9233" i="28"/>
  <c r="I9233" i="28"/>
  <c r="H9234" i="28"/>
  <c r="I9234" i="28"/>
  <c r="H9235" i="28"/>
  <c r="I9235" i="28"/>
  <c r="H9236" i="28"/>
  <c r="I9236" i="28"/>
  <c r="H9237" i="28"/>
  <c r="I9237" i="28"/>
  <c r="H9238" i="28"/>
  <c r="I9238" i="28"/>
  <c r="H9239" i="28"/>
  <c r="I9239" i="28"/>
  <c r="H9240" i="28"/>
  <c r="I9240" i="28"/>
  <c r="H9241" i="28"/>
  <c r="I9241" i="28"/>
  <c r="H9242" i="28"/>
  <c r="I9242" i="28"/>
  <c r="H9243" i="28"/>
  <c r="I9243" i="28"/>
  <c r="H9244" i="28"/>
  <c r="I9244" i="28"/>
  <c r="H9245" i="28"/>
  <c r="I9245" i="28"/>
  <c r="H9246" i="28"/>
  <c r="I9246" i="28"/>
  <c r="H9247" i="28"/>
  <c r="I9247" i="28"/>
  <c r="H9248" i="28"/>
  <c r="I9248" i="28"/>
  <c r="H9249" i="28"/>
  <c r="I9249" i="28"/>
  <c r="H9250" i="28"/>
  <c r="I9250" i="28"/>
  <c r="H9251" i="28"/>
  <c r="I9251" i="28"/>
  <c r="H9252" i="28"/>
  <c r="I9252" i="28"/>
  <c r="H9253" i="28"/>
  <c r="I9253" i="28"/>
  <c r="H9254" i="28"/>
  <c r="I9254" i="28"/>
  <c r="H9255" i="28"/>
  <c r="I9255" i="28"/>
  <c r="H9256" i="28"/>
  <c r="I9256" i="28"/>
  <c r="H9257" i="28"/>
  <c r="I9257" i="28"/>
  <c r="H9258" i="28"/>
  <c r="I9258" i="28"/>
  <c r="H9259" i="28"/>
  <c r="I9259" i="28"/>
  <c r="H9260" i="28"/>
  <c r="I9260" i="28"/>
  <c r="H9261" i="28"/>
  <c r="I9261" i="28"/>
  <c r="H9262" i="28"/>
  <c r="I9262" i="28"/>
  <c r="H9263" i="28"/>
  <c r="I9263" i="28"/>
  <c r="H9264" i="28"/>
  <c r="I9264" i="28"/>
  <c r="H9265" i="28"/>
  <c r="I9265" i="28"/>
  <c r="H9266" i="28"/>
  <c r="I9266" i="28"/>
  <c r="H9267" i="28"/>
  <c r="I9267" i="28"/>
  <c r="H9268" i="28"/>
  <c r="I9268" i="28"/>
  <c r="H9269" i="28"/>
  <c r="I9269" i="28"/>
  <c r="H9270" i="28"/>
  <c r="I9270" i="28"/>
  <c r="H9271" i="28"/>
  <c r="I9271" i="28"/>
  <c r="H9272" i="28"/>
  <c r="I9272" i="28"/>
  <c r="H9273" i="28"/>
  <c r="I9273" i="28"/>
  <c r="H9274" i="28"/>
  <c r="I9274" i="28"/>
  <c r="H9275" i="28"/>
  <c r="I9275" i="28"/>
  <c r="H9276" i="28"/>
  <c r="I9276" i="28"/>
  <c r="H9277" i="28"/>
  <c r="I9277" i="28"/>
  <c r="H9278" i="28"/>
  <c r="I9278" i="28"/>
  <c r="H9279" i="28"/>
  <c r="I9279" i="28"/>
  <c r="H9280" i="28"/>
  <c r="I9280" i="28"/>
  <c r="H9281" i="28"/>
  <c r="I9281" i="28"/>
  <c r="H9282" i="28"/>
  <c r="I9282" i="28"/>
  <c r="H9283" i="28"/>
  <c r="I9283" i="28"/>
  <c r="H9284" i="28"/>
  <c r="I9284" i="28"/>
  <c r="H9285" i="28"/>
  <c r="I9285" i="28"/>
  <c r="H9286" i="28"/>
  <c r="I9286" i="28"/>
  <c r="H9287" i="28"/>
  <c r="I9287" i="28"/>
  <c r="H9288" i="28"/>
  <c r="I9288" i="28"/>
  <c r="H9289" i="28"/>
  <c r="I9289" i="28"/>
  <c r="H9290" i="28"/>
  <c r="I9290" i="28"/>
  <c r="H9291" i="28"/>
  <c r="I9291" i="28"/>
  <c r="H9292" i="28"/>
  <c r="I9292" i="28"/>
  <c r="H9293" i="28"/>
  <c r="I9293" i="28"/>
  <c r="H9294" i="28"/>
  <c r="I9294" i="28"/>
  <c r="H9295" i="28"/>
  <c r="I9295" i="28"/>
  <c r="H9296" i="28"/>
  <c r="I9296" i="28"/>
  <c r="H9297" i="28"/>
  <c r="I9297" i="28"/>
  <c r="H9298" i="28"/>
  <c r="I9298" i="28"/>
  <c r="H9299" i="28"/>
  <c r="I9299" i="28"/>
  <c r="H9300" i="28"/>
  <c r="I9300" i="28"/>
  <c r="H9301" i="28"/>
  <c r="I9301" i="28"/>
  <c r="H9302" i="28"/>
  <c r="I9302" i="28"/>
  <c r="H9303" i="28"/>
  <c r="I9303" i="28"/>
  <c r="H9304" i="28"/>
  <c r="I9304" i="28"/>
  <c r="H9305" i="28"/>
  <c r="I9305" i="28"/>
  <c r="H9306" i="28"/>
  <c r="I9306" i="28"/>
  <c r="H9307" i="28"/>
  <c r="I9307" i="28"/>
  <c r="H9308" i="28"/>
  <c r="I9308" i="28"/>
  <c r="H9309" i="28"/>
  <c r="I9309" i="28"/>
  <c r="H9310" i="28"/>
  <c r="I9310" i="28"/>
  <c r="H9311" i="28"/>
  <c r="I9311" i="28"/>
  <c r="H9312" i="28"/>
  <c r="I9312" i="28"/>
  <c r="H9313" i="28"/>
  <c r="I9313" i="28"/>
  <c r="H9314" i="28"/>
  <c r="I9314" i="28"/>
  <c r="H9315" i="28"/>
  <c r="I9315" i="28"/>
  <c r="H9316" i="28"/>
  <c r="I9316" i="28"/>
  <c r="H9317" i="28"/>
  <c r="I9317" i="28"/>
  <c r="H9318" i="28"/>
  <c r="I9318" i="28"/>
  <c r="H9319" i="28"/>
  <c r="I9319" i="28"/>
  <c r="H9320" i="28"/>
  <c r="I9320" i="28"/>
  <c r="H9321" i="28"/>
  <c r="I9321" i="28"/>
  <c r="H9322" i="28"/>
  <c r="I9322" i="28"/>
  <c r="H9323" i="28"/>
  <c r="I9323" i="28"/>
  <c r="H9324" i="28"/>
  <c r="I9324" i="28"/>
  <c r="H9325" i="28"/>
  <c r="I9325" i="28"/>
  <c r="H9326" i="28"/>
  <c r="I9326" i="28"/>
  <c r="H9327" i="28"/>
  <c r="I9327" i="28"/>
  <c r="H9328" i="28"/>
  <c r="I9328" i="28"/>
  <c r="H9329" i="28"/>
  <c r="I9329" i="28"/>
  <c r="H9330" i="28"/>
  <c r="I9330" i="28"/>
  <c r="H9331" i="28"/>
  <c r="I9331" i="28"/>
  <c r="H9332" i="28"/>
  <c r="I9332" i="28"/>
  <c r="H9333" i="28"/>
  <c r="I9333" i="28"/>
  <c r="H9334" i="28"/>
  <c r="I9334" i="28"/>
  <c r="H9335" i="28"/>
  <c r="I9335" i="28"/>
  <c r="H9336" i="28"/>
  <c r="I9336" i="28"/>
  <c r="H9337" i="28"/>
  <c r="I9337" i="28"/>
  <c r="H9338" i="28"/>
  <c r="I9338" i="28"/>
  <c r="H9339" i="28"/>
  <c r="I9339" i="28"/>
  <c r="H9340" i="28"/>
  <c r="I9340" i="28"/>
  <c r="H9341" i="28"/>
  <c r="I9341" i="28"/>
  <c r="H9342" i="28"/>
  <c r="I9342" i="28"/>
  <c r="H9343" i="28"/>
  <c r="I9343" i="28"/>
  <c r="H9344" i="28"/>
  <c r="I9344" i="28"/>
  <c r="H9345" i="28"/>
  <c r="I9345" i="28"/>
  <c r="H9346" i="28"/>
  <c r="I9346" i="28"/>
  <c r="H9347" i="28"/>
  <c r="I9347" i="28"/>
  <c r="H9348" i="28"/>
  <c r="I9348" i="28"/>
  <c r="H9349" i="28"/>
  <c r="I9349" i="28"/>
  <c r="H9350" i="28"/>
  <c r="I9350" i="28"/>
  <c r="H9351" i="28"/>
  <c r="I9351" i="28"/>
  <c r="H9352" i="28"/>
  <c r="I9352" i="28"/>
  <c r="H9353" i="28"/>
  <c r="I9353" i="28"/>
  <c r="H9354" i="28"/>
  <c r="I9354" i="28"/>
  <c r="H9355" i="28"/>
  <c r="I9355" i="28"/>
  <c r="H9356" i="28"/>
  <c r="I9356" i="28"/>
  <c r="H9357" i="28"/>
  <c r="I9357" i="28"/>
  <c r="H9358" i="28"/>
  <c r="I9358" i="28"/>
  <c r="H9359" i="28"/>
  <c r="I9359" i="28"/>
  <c r="H9360" i="28"/>
  <c r="I9360" i="28"/>
  <c r="H9361" i="28"/>
  <c r="I9361" i="28"/>
  <c r="H9362" i="28"/>
  <c r="I9362" i="28"/>
  <c r="H9363" i="28"/>
  <c r="I9363" i="28"/>
  <c r="H9364" i="28"/>
  <c r="I9364" i="28"/>
  <c r="H9365" i="28"/>
  <c r="I9365" i="28"/>
  <c r="H9366" i="28"/>
  <c r="I9366" i="28"/>
  <c r="H9367" i="28"/>
  <c r="I9367" i="28"/>
  <c r="H9368" i="28"/>
  <c r="I9368" i="28"/>
  <c r="H9369" i="28"/>
  <c r="I9369" i="28"/>
  <c r="H9370" i="28"/>
  <c r="I9370" i="28"/>
  <c r="H9371" i="28"/>
  <c r="I9371" i="28"/>
  <c r="H9372" i="28"/>
  <c r="I9372" i="28"/>
  <c r="H9373" i="28"/>
  <c r="I9373" i="28"/>
  <c r="H9374" i="28"/>
  <c r="I9374" i="28"/>
  <c r="H9375" i="28"/>
  <c r="I9375" i="28"/>
  <c r="H9376" i="28"/>
  <c r="I9376" i="28"/>
  <c r="H9377" i="28"/>
  <c r="I9377" i="28"/>
  <c r="H9378" i="28"/>
  <c r="I9378" i="28"/>
  <c r="H9379" i="28"/>
  <c r="I9379" i="28"/>
  <c r="H9380" i="28"/>
  <c r="I9380" i="28"/>
  <c r="H9381" i="28"/>
  <c r="I9381" i="28"/>
  <c r="H9382" i="28"/>
  <c r="I9382" i="28"/>
  <c r="H9383" i="28"/>
  <c r="I9383" i="28"/>
  <c r="H9384" i="28"/>
  <c r="I9384" i="28"/>
  <c r="H9385" i="28"/>
  <c r="I9385" i="28"/>
  <c r="H9386" i="28"/>
  <c r="I9386" i="28"/>
  <c r="H9387" i="28"/>
  <c r="I9387" i="28"/>
  <c r="H9388" i="28"/>
  <c r="I9388" i="28"/>
  <c r="H9389" i="28"/>
  <c r="I9389" i="28"/>
  <c r="H9390" i="28"/>
  <c r="I9390" i="28"/>
  <c r="H9391" i="28"/>
  <c r="I9391" i="28"/>
  <c r="H9392" i="28"/>
  <c r="I9392" i="28"/>
  <c r="H9393" i="28"/>
  <c r="I9393" i="28"/>
  <c r="H9394" i="28"/>
  <c r="I9394" i="28"/>
  <c r="H9395" i="28"/>
  <c r="I9395" i="28"/>
  <c r="H9396" i="28"/>
  <c r="I9396" i="28"/>
  <c r="H9397" i="28"/>
  <c r="I9397" i="28"/>
  <c r="H9398" i="28"/>
  <c r="I9398" i="28"/>
  <c r="H9399" i="28"/>
  <c r="I9399" i="28"/>
  <c r="H9400" i="28"/>
  <c r="I9400" i="28"/>
  <c r="H9401" i="28"/>
  <c r="I9401" i="28"/>
  <c r="H9402" i="28"/>
  <c r="I9402" i="28"/>
  <c r="H9403" i="28"/>
  <c r="I9403" i="28"/>
  <c r="H9404" i="28"/>
  <c r="I9404" i="28"/>
  <c r="H9405" i="28"/>
  <c r="I9405" i="28"/>
  <c r="H9406" i="28"/>
  <c r="I9406" i="28"/>
  <c r="H9407" i="28"/>
  <c r="I9407" i="28"/>
  <c r="H9408" i="28"/>
  <c r="I9408" i="28"/>
  <c r="H9409" i="28"/>
  <c r="I9409" i="28"/>
  <c r="H9410" i="28"/>
  <c r="I9410" i="28"/>
  <c r="H9411" i="28"/>
  <c r="I9411" i="28"/>
  <c r="H9412" i="28"/>
  <c r="I9412" i="28"/>
  <c r="H9413" i="28"/>
  <c r="I9413" i="28"/>
  <c r="H9414" i="28"/>
  <c r="I9414" i="28"/>
  <c r="H9415" i="28"/>
  <c r="I9415" i="28"/>
  <c r="H9416" i="28"/>
  <c r="I9416" i="28"/>
  <c r="H9417" i="28"/>
  <c r="I9417" i="28"/>
  <c r="H9418" i="28"/>
  <c r="I9418" i="28"/>
  <c r="H9419" i="28"/>
  <c r="I9419" i="28"/>
  <c r="H9420" i="28"/>
  <c r="I9420" i="28"/>
  <c r="H9421" i="28"/>
  <c r="I9421" i="28"/>
  <c r="H9422" i="28"/>
  <c r="I9422" i="28"/>
  <c r="H9423" i="28"/>
  <c r="I9423" i="28"/>
  <c r="H9424" i="28"/>
  <c r="I9424" i="28"/>
  <c r="H9425" i="28"/>
  <c r="I9425" i="28"/>
  <c r="H9426" i="28"/>
  <c r="I9426" i="28"/>
  <c r="H9427" i="28"/>
  <c r="I9427" i="28"/>
  <c r="H9428" i="28"/>
  <c r="I9428" i="28"/>
  <c r="H9429" i="28"/>
  <c r="I9429" i="28"/>
  <c r="H9430" i="28"/>
  <c r="I9430" i="28"/>
  <c r="H9431" i="28"/>
  <c r="I9431" i="28"/>
  <c r="H9432" i="28"/>
  <c r="I9432" i="28"/>
  <c r="H9433" i="28"/>
  <c r="I9433" i="28"/>
  <c r="H9434" i="28"/>
  <c r="I9434" i="28"/>
  <c r="H9435" i="28"/>
  <c r="I9435" i="28"/>
  <c r="H9436" i="28"/>
  <c r="I9436" i="28"/>
  <c r="H9437" i="28"/>
  <c r="I9437" i="28"/>
  <c r="H9438" i="28"/>
  <c r="I9438" i="28"/>
  <c r="H9439" i="28"/>
  <c r="I9439" i="28"/>
  <c r="H9440" i="28"/>
  <c r="I9440" i="28"/>
  <c r="H9441" i="28"/>
  <c r="I9441" i="28"/>
  <c r="H9442" i="28"/>
  <c r="I9442" i="28"/>
  <c r="H9443" i="28"/>
  <c r="I9443" i="28"/>
  <c r="H9444" i="28"/>
  <c r="I9444" i="28"/>
  <c r="H9445" i="28"/>
  <c r="I9445" i="28"/>
  <c r="H9446" i="28"/>
  <c r="I9446" i="28"/>
  <c r="H9447" i="28"/>
  <c r="I9447" i="28"/>
  <c r="H9448" i="28"/>
  <c r="I9448" i="28"/>
  <c r="H9449" i="28"/>
  <c r="I9449" i="28"/>
  <c r="H9450" i="28"/>
  <c r="I9450" i="28"/>
  <c r="H9451" i="28"/>
  <c r="I9451" i="28"/>
  <c r="H9452" i="28"/>
  <c r="I9452" i="28"/>
  <c r="H9453" i="28"/>
  <c r="I9453" i="28"/>
  <c r="H9454" i="28"/>
  <c r="I9454" i="28"/>
  <c r="H9455" i="28"/>
  <c r="I9455" i="28"/>
  <c r="H9456" i="28"/>
  <c r="I9456" i="28"/>
  <c r="H9457" i="28"/>
  <c r="I9457" i="28"/>
  <c r="H9458" i="28"/>
  <c r="I9458" i="28"/>
  <c r="H9459" i="28"/>
  <c r="I9459" i="28"/>
  <c r="H9460" i="28"/>
  <c r="I9460" i="28"/>
  <c r="H9461" i="28"/>
  <c r="I9461" i="28"/>
  <c r="H9462" i="28"/>
  <c r="I9462" i="28"/>
  <c r="H9463" i="28"/>
  <c r="I9463" i="28"/>
  <c r="H9464" i="28"/>
  <c r="I9464" i="28"/>
  <c r="H9465" i="28"/>
  <c r="I9465" i="28"/>
  <c r="H9466" i="28"/>
  <c r="I9466" i="28"/>
  <c r="H9467" i="28"/>
  <c r="I9467" i="28"/>
  <c r="H9468" i="28"/>
  <c r="I9468" i="28"/>
  <c r="H9469" i="28"/>
  <c r="I9469" i="28"/>
  <c r="H9470" i="28"/>
  <c r="I9470" i="28"/>
  <c r="H9471" i="28"/>
  <c r="I9471" i="28"/>
  <c r="H9472" i="28"/>
  <c r="I9472" i="28"/>
  <c r="H9473" i="28"/>
  <c r="I9473" i="28"/>
  <c r="H9474" i="28"/>
  <c r="I9474" i="28"/>
  <c r="H9475" i="28"/>
  <c r="I9475" i="28"/>
  <c r="H9476" i="28"/>
  <c r="I9476" i="28"/>
  <c r="H9477" i="28"/>
  <c r="I9477" i="28"/>
  <c r="H9478" i="28"/>
  <c r="I9478" i="28"/>
  <c r="H9479" i="28"/>
  <c r="I9479" i="28"/>
  <c r="H9480" i="28"/>
  <c r="I9480" i="28"/>
  <c r="H9481" i="28"/>
  <c r="I9481" i="28"/>
  <c r="H9482" i="28"/>
  <c r="I9482" i="28"/>
  <c r="H9483" i="28"/>
  <c r="I9483" i="28"/>
  <c r="H9484" i="28"/>
  <c r="I9484" i="28"/>
  <c r="H9485" i="28"/>
  <c r="I9485" i="28"/>
  <c r="H9486" i="28"/>
  <c r="I9486" i="28"/>
  <c r="H9487" i="28"/>
  <c r="I9487" i="28"/>
  <c r="H9488" i="28"/>
  <c r="I9488" i="28"/>
  <c r="H9489" i="28"/>
  <c r="I9489" i="28"/>
  <c r="H9490" i="28"/>
  <c r="I9490" i="28"/>
  <c r="H9491" i="28"/>
  <c r="I9491" i="28"/>
  <c r="H9492" i="28"/>
  <c r="I9492" i="28"/>
  <c r="H9493" i="28"/>
  <c r="I9493" i="28"/>
  <c r="H9494" i="28"/>
  <c r="I9494" i="28"/>
  <c r="H9495" i="28"/>
  <c r="I9495" i="28"/>
  <c r="H9496" i="28"/>
  <c r="I9496" i="28"/>
  <c r="H9497" i="28"/>
  <c r="I9497" i="28"/>
  <c r="H9498" i="28"/>
  <c r="I9498" i="28"/>
  <c r="H9499" i="28"/>
  <c r="I9499" i="28"/>
  <c r="H9500" i="28"/>
  <c r="I9500" i="28"/>
  <c r="H9501" i="28"/>
  <c r="I9501" i="28"/>
  <c r="H9502" i="28"/>
  <c r="I9502" i="28"/>
  <c r="H9503" i="28"/>
  <c r="I9503" i="28"/>
  <c r="H9504" i="28"/>
  <c r="I9504" i="28"/>
  <c r="H9505" i="28"/>
  <c r="I9505" i="28"/>
  <c r="H9506" i="28"/>
  <c r="I9506" i="28"/>
  <c r="H9507" i="28"/>
  <c r="I9507" i="28"/>
  <c r="H9508" i="28"/>
  <c r="I9508" i="28"/>
  <c r="H9509" i="28"/>
  <c r="I9509" i="28"/>
  <c r="H9510" i="28"/>
  <c r="I9510" i="28"/>
  <c r="H9511" i="28"/>
  <c r="I9511" i="28"/>
  <c r="H9512" i="28"/>
  <c r="I9512" i="28"/>
  <c r="H9513" i="28"/>
  <c r="I9513" i="28"/>
  <c r="H9514" i="28"/>
  <c r="I9514" i="28"/>
  <c r="H9515" i="28"/>
  <c r="I9515" i="28"/>
  <c r="H9516" i="28"/>
  <c r="I9516" i="28"/>
  <c r="H9517" i="28"/>
  <c r="I9517" i="28"/>
  <c r="H9518" i="28"/>
  <c r="I9518" i="28"/>
  <c r="H9519" i="28"/>
  <c r="I9519" i="28"/>
  <c r="H9520" i="28"/>
  <c r="I9520" i="28"/>
  <c r="H9521" i="28"/>
  <c r="I9521" i="28"/>
  <c r="H9522" i="28"/>
  <c r="I9522" i="28"/>
  <c r="H9523" i="28"/>
  <c r="I9523" i="28"/>
  <c r="H9524" i="28"/>
  <c r="I9524" i="28"/>
  <c r="H9525" i="28"/>
  <c r="I9525" i="28"/>
  <c r="H9526" i="28"/>
  <c r="I9526" i="28"/>
  <c r="H9527" i="28"/>
  <c r="I9527" i="28"/>
  <c r="H9528" i="28"/>
  <c r="I9528" i="28"/>
  <c r="H9529" i="28"/>
  <c r="I9529" i="28"/>
  <c r="H9530" i="28"/>
  <c r="I9530" i="28"/>
  <c r="H9531" i="28"/>
  <c r="I9531" i="28"/>
  <c r="H9532" i="28"/>
  <c r="I9532" i="28"/>
  <c r="H9533" i="28"/>
  <c r="I9533" i="28"/>
  <c r="H9534" i="28"/>
  <c r="I9534" i="28"/>
  <c r="H9535" i="28"/>
  <c r="I9535" i="28"/>
  <c r="H9536" i="28"/>
  <c r="I9536" i="28"/>
  <c r="H9537" i="28"/>
  <c r="I9537" i="28"/>
  <c r="H9538" i="28"/>
  <c r="I9538" i="28"/>
  <c r="H9539" i="28"/>
  <c r="I9539" i="28"/>
  <c r="H9540" i="28"/>
  <c r="I9540" i="28"/>
  <c r="H9541" i="28"/>
  <c r="I9541" i="28"/>
  <c r="H9542" i="28"/>
  <c r="I9542" i="28"/>
  <c r="H9543" i="28"/>
  <c r="I9543" i="28"/>
  <c r="H9544" i="28"/>
  <c r="I9544" i="28"/>
  <c r="H9545" i="28"/>
  <c r="I9545" i="28"/>
  <c r="H9546" i="28"/>
  <c r="I9546" i="28"/>
  <c r="H9547" i="28"/>
  <c r="I9547" i="28"/>
  <c r="H9548" i="28"/>
  <c r="I9548" i="28"/>
  <c r="H9549" i="28"/>
  <c r="I9549" i="28"/>
  <c r="H9550" i="28"/>
  <c r="I9550" i="28"/>
  <c r="H9551" i="28"/>
  <c r="I9551" i="28"/>
  <c r="H9552" i="28"/>
  <c r="I9552" i="28"/>
  <c r="H9553" i="28"/>
  <c r="I9553" i="28"/>
  <c r="H9554" i="28"/>
  <c r="I9554" i="28"/>
  <c r="H9555" i="28"/>
  <c r="I9555" i="28"/>
  <c r="H9556" i="28"/>
  <c r="I9556" i="28"/>
  <c r="H9557" i="28"/>
  <c r="I9557" i="28"/>
  <c r="H9558" i="28"/>
  <c r="I9558" i="28"/>
  <c r="H9559" i="28"/>
  <c r="I9559" i="28"/>
  <c r="H9560" i="28"/>
  <c r="I9560" i="28"/>
  <c r="H9561" i="28"/>
  <c r="I9561" i="28"/>
  <c r="H9562" i="28"/>
  <c r="I9562" i="28"/>
  <c r="H9563" i="28"/>
  <c r="I9563" i="28"/>
  <c r="H9564" i="28"/>
  <c r="I9564" i="28"/>
  <c r="H9565" i="28"/>
  <c r="I9565" i="28"/>
  <c r="H9566" i="28"/>
  <c r="I9566" i="28"/>
  <c r="H9567" i="28"/>
  <c r="I9567" i="28"/>
  <c r="H9568" i="28"/>
  <c r="I9568" i="28"/>
  <c r="H9569" i="28"/>
  <c r="I9569" i="28"/>
  <c r="H9570" i="28"/>
  <c r="I9570" i="28"/>
  <c r="H9571" i="28"/>
  <c r="I9571" i="28"/>
  <c r="H9572" i="28"/>
  <c r="I9572" i="28"/>
  <c r="H9573" i="28"/>
  <c r="I9573" i="28"/>
  <c r="H9574" i="28"/>
  <c r="I9574" i="28"/>
  <c r="H9575" i="28"/>
  <c r="I9575" i="28"/>
  <c r="H9576" i="28"/>
  <c r="I9576" i="28"/>
  <c r="H9577" i="28"/>
  <c r="I9577" i="28"/>
  <c r="H9578" i="28"/>
  <c r="I9578" i="28"/>
  <c r="H9579" i="28"/>
  <c r="I9579" i="28"/>
  <c r="H9580" i="28"/>
  <c r="I9580" i="28"/>
  <c r="H9581" i="28"/>
  <c r="I9581" i="28"/>
  <c r="H9582" i="28"/>
  <c r="I9582" i="28"/>
  <c r="H9583" i="28"/>
  <c r="I9583" i="28"/>
  <c r="H9584" i="28"/>
  <c r="I9584" i="28"/>
  <c r="H9585" i="28"/>
  <c r="I9585" i="28"/>
  <c r="H9586" i="28"/>
  <c r="I9586" i="28"/>
  <c r="H9587" i="28"/>
  <c r="I9587" i="28"/>
  <c r="H9588" i="28"/>
  <c r="I9588" i="28"/>
  <c r="H9589" i="28"/>
  <c r="I9589" i="28"/>
  <c r="H9590" i="28"/>
  <c r="I9590" i="28"/>
  <c r="H9591" i="28"/>
  <c r="I9591" i="28"/>
  <c r="H9592" i="28"/>
  <c r="I9592" i="28"/>
  <c r="H9593" i="28"/>
  <c r="I9593" i="28"/>
  <c r="H9594" i="28"/>
  <c r="I9594" i="28"/>
  <c r="H9595" i="28"/>
  <c r="I9595" i="28"/>
  <c r="H9596" i="28"/>
  <c r="I9596" i="28"/>
  <c r="H9597" i="28"/>
  <c r="I9597" i="28"/>
  <c r="H9598" i="28"/>
  <c r="I9598" i="28"/>
  <c r="H9599" i="28"/>
  <c r="I9599" i="28"/>
  <c r="H9600" i="28"/>
  <c r="I9600" i="28"/>
  <c r="H9601" i="28"/>
  <c r="I9601" i="28"/>
  <c r="H9602" i="28"/>
  <c r="I9602" i="28"/>
  <c r="H9603" i="28"/>
  <c r="I9603" i="28"/>
  <c r="H9604" i="28"/>
  <c r="I9604" i="28"/>
  <c r="H9605" i="28"/>
  <c r="I9605" i="28"/>
  <c r="H9606" i="28"/>
  <c r="I9606" i="28"/>
  <c r="H9607" i="28"/>
  <c r="I9607" i="28"/>
  <c r="H9608" i="28"/>
  <c r="I9608" i="28"/>
  <c r="H9609" i="28"/>
  <c r="I9609" i="28"/>
  <c r="H9610" i="28"/>
  <c r="I9610" i="28"/>
  <c r="H9611" i="28"/>
  <c r="I9611" i="28"/>
  <c r="H9612" i="28"/>
  <c r="I9612" i="28"/>
  <c r="H9613" i="28"/>
  <c r="I9613" i="28"/>
  <c r="H9614" i="28"/>
  <c r="I9614" i="28"/>
  <c r="H9615" i="28"/>
  <c r="I9615" i="28"/>
  <c r="H9616" i="28"/>
  <c r="I9616" i="28"/>
  <c r="H9617" i="28"/>
  <c r="I9617" i="28"/>
  <c r="H9618" i="28"/>
  <c r="I9618" i="28"/>
  <c r="H9619" i="28"/>
  <c r="I9619" i="28"/>
  <c r="H9620" i="28"/>
  <c r="I9620" i="28"/>
  <c r="H9621" i="28"/>
  <c r="I9621" i="28"/>
  <c r="H9622" i="28"/>
  <c r="I9622" i="28"/>
  <c r="H9623" i="28"/>
  <c r="I9623" i="28"/>
  <c r="H9624" i="28"/>
  <c r="I9624" i="28"/>
  <c r="H9625" i="28"/>
  <c r="I9625" i="28"/>
  <c r="H9626" i="28"/>
  <c r="I9626" i="28"/>
  <c r="H9627" i="28"/>
  <c r="I9627" i="28"/>
  <c r="H9628" i="28"/>
  <c r="I9628" i="28"/>
  <c r="H9629" i="28"/>
  <c r="I9629" i="28"/>
  <c r="H9630" i="28"/>
  <c r="I9630" i="28"/>
  <c r="H9631" i="28"/>
  <c r="I9631" i="28"/>
  <c r="H9632" i="28"/>
  <c r="I9632" i="28"/>
  <c r="H9633" i="28"/>
  <c r="I9633" i="28"/>
  <c r="H9634" i="28"/>
  <c r="I9634" i="28"/>
  <c r="H9635" i="28"/>
  <c r="I9635" i="28"/>
  <c r="H9636" i="28"/>
  <c r="I9636" i="28"/>
  <c r="H9637" i="28"/>
  <c r="I9637" i="28"/>
  <c r="H9638" i="28"/>
  <c r="I9638" i="28"/>
  <c r="H9639" i="28"/>
  <c r="I9639" i="28"/>
  <c r="H9640" i="28"/>
  <c r="I9640" i="28"/>
  <c r="H9641" i="28"/>
  <c r="I9641" i="28"/>
  <c r="H9642" i="28"/>
  <c r="I9642" i="28"/>
  <c r="H9643" i="28"/>
  <c r="I9643" i="28"/>
  <c r="H9644" i="28"/>
  <c r="I9644" i="28"/>
  <c r="H9645" i="28"/>
  <c r="I9645" i="28"/>
  <c r="H9646" i="28"/>
  <c r="I9646" i="28"/>
  <c r="H9647" i="28"/>
  <c r="I9647" i="28"/>
  <c r="H9648" i="28"/>
  <c r="I9648" i="28"/>
  <c r="H9649" i="28"/>
  <c r="I9649" i="28"/>
  <c r="H9650" i="28"/>
  <c r="I9650" i="28"/>
  <c r="H9651" i="28"/>
  <c r="I9651" i="28"/>
  <c r="H9652" i="28"/>
  <c r="I9652" i="28"/>
  <c r="H9653" i="28"/>
  <c r="I9653" i="28"/>
  <c r="H9654" i="28"/>
  <c r="I9654" i="28"/>
  <c r="H9655" i="28"/>
  <c r="I9655" i="28"/>
  <c r="H9656" i="28"/>
  <c r="I9656" i="28"/>
  <c r="H9657" i="28"/>
  <c r="I9657" i="28"/>
  <c r="H9658" i="28"/>
  <c r="I9658" i="28"/>
  <c r="H9659" i="28"/>
  <c r="I9659" i="28"/>
  <c r="H9660" i="28"/>
  <c r="I9660" i="28"/>
  <c r="H9661" i="28"/>
  <c r="I9661" i="28"/>
  <c r="H9662" i="28"/>
  <c r="I9662" i="28"/>
  <c r="H9663" i="28"/>
  <c r="I9663" i="28"/>
  <c r="H9664" i="28"/>
  <c r="I9664" i="28"/>
  <c r="H9665" i="28"/>
  <c r="I9665" i="28"/>
  <c r="H9666" i="28"/>
  <c r="I9666" i="28"/>
  <c r="H9667" i="28"/>
  <c r="I9667" i="28"/>
  <c r="H9668" i="28"/>
  <c r="I9668" i="28"/>
  <c r="H9669" i="28"/>
  <c r="I9669" i="28"/>
  <c r="H9670" i="28"/>
  <c r="I9670" i="28"/>
  <c r="H9671" i="28"/>
  <c r="I9671" i="28"/>
  <c r="H9672" i="28"/>
  <c r="I9672" i="28"/>
  <c r="H9673" i="28"/>
  <c r="I9673" i="28"/>
  <c r="H9674" i="28"/>
  <c r="I9674" i="28"/>
  <c r="H9675" i="28"/>
  <c r="I9675" i="28"/>
  <c r="H9676" i="28"/>
  <c r="I9676" i="28"/>
  <c r="H9677" i="28"/>
  <c r="I9677" i="28"/>
  <c r="H9678" i="28"/>
  <c r="I9678" i="28"/>
  <c r="H9679" i="28"/>
  <c r="I9679" i="28"/>
  <c r="H9680" i="28"/>
  <c r="I9680" i="28"/>
  <c r="H9681" i="28"/>
  <c r="I9681" i="28"/>
  <c r="H9682" i="28"/>
  <c r="I9682" i="28"/>
  <c r="H9683" i="28"/>
  <c r="I9683" i="28"/>
  <c r="H9684" i="28"/>
  <c r="I9684" i="28"/>
  <c r="H9685" i="28"/>
  <c r="I9685" i="28"/>
  <c r="H9686" i="28"/>
  <c r="I9686" i="28"/>
  <c r="H9687" i="28"/>
  <c r="I9687" i="28"/>
  <c r="H9688" i="28"/>
  <c r="I9688" i="28"/>
  <c r="H9689" i="28"/>
  <c r="I9689" i="28"/>
  <c r="H9690" i="28"/>
  <c r="I9690" i="28"/>
  <c r="H9691" i="28"/>
  <c r="I9691" i="28"/>
  <c r="H9692" i="28"/>
  <c r="I9692" i="28"/>
  <c r="H9693" i="28"/>
  <c r="I9693" i="28"/>
  <c r="H9694" i="28"/>
  <c r="I9694" i="28"/>
  <c r="H9695" i="28"/>
  <c r="I9695" i="28"/>
  <c r="H9696" i="28"/>
  <c r="I9696" i="28"/>
  <c r="H9697" i="28"/>
  <c r="I9697" i="28"/>
  <c r="H9698" i="28"/>
  <c r="I9698" i="28"/>
  <c r="H9699" i="28"/>
  <c r="I9699" i="28"/>
  <c r="H9700" i="28"/>
  <c r="I9700" i="28"/>
  <c r="H9701" i="28"/>
  <c r="I9701" i="28"/>
  <c r="H9702" i="28"/>
  <c r="I9702" i="28"/>
  <c r="H9703" i="28"/>
  <c r="I9703" i="28"/>
  <c r="H9704" i="28"/>
  <c r="I9704" i="28"/>
  <c r="H9705" i="28"/>
  <c r="I9705" i="28"/>
  <c r="H9706" i="28"/>
  <c r="I9706" i="28"/>
  <c r="H9707" i="28"/>
  <c r="I9707" i="28"/>
  <c r="H9708" i="28"/>
  <c r="I9708" i="28"/>
  <c r="H9709" i="28"/>
  <c r="I9709" i="28"/>
  <c r="H9710" i="28"/>
  <c r="I9710" i="28"/>
  <c r="H9711" i="28"/>
  <c r="I9711" i="28"/>
  <c r="H9712" i="28"/>
  <c r="I9712" i="28"/>
  <c r="H9713" i="28"/>
  <c r="I9713" i="28"/>
  <c r="H9714" i="28"/>
  <c r="I9714" i="28"/>
  <c r="H9715" i="28"/>
  <c r="I9715" i="28"/>
  <c r="H9716" i="28"/>
  <c r="I9716" i="28"/>
  <c r="H9717" i="28"/>
  <c r="I9717" i="28"/>
  <c r="H9718" i="28"/>
  <c r="I9718" i="28"/>
  <c r="H9719" i="28"/>
  <c r="I9719" i="28"/>
  <c r="H9720" i="28"/>
  <c r="I9720" i="28"/>
  <c r="H9721" i="28"/>
  <c r="I9721" i="28"/>
  <c r="H9722" i="28"/>
  <c r="I9722" i="28"/>
  <c r="H9723" i="28"/>
  <c r="I9723" i="28"/>
  <c r="H9724" i="28"/>
  <c r="I9724" i="28"/>
  <c r="H9725" i="28"/>
  <c r="I9725" i="28"/>
  <c r="H9726" i="28"/>
  <c r="I9726" i="28"/>
  <c r="H9727" i="28"/>
  <c r="I9727" i="28"/>
  <c r="H9728" i="28"/>
  <c r="I9728" i="28"/>
  <c r="H9729" i="28"/>
  <c r="I9729" i="28"/>
  <c r="H9730" i="28"/>
  <c r="I9730" i="28"/>
  <c r="H9731" i="28"/>
  <c r="I9731" i="28"/>
  <c r="H9732" i="28"/>
  <c r="I9732" i="28"/>
  <c r="H9733" i="28"/>
  <c r="I9733" i="28"/>
  <c r="H9734" i="28"/>
  <c r="I9734" i="28"/>
  <c r="H9735" i="28"/>
  <c r="I9735" i="28"/>
  <c r="H9736" i="28"/>
  <c r="I9736" i="28"/>
  <c r="H9737" i="28"/>
  <c r="I9737" i="28"/>
  <c r="H9738" i="28"/>
  <c r="I9738" i="28"/>
  <c r="H9739" i="28"/>
  <c r="I9739" i="28"/>
  <c r="H9740" i="28"/>
  <c r="I9740" i="28"/>
  <c r="H9741" i="28"/>
  <c r="I9741" i="28"/>
  <c r="H9742" i="28"/>
  <c r="I9742" i="28"/>
  <c r="H9743" i="28"/>
  <c r="I9743" i="28"/>
  <c r="H9744" i="28"/>
  <c r="I9744" i="28"/>
  <c r="H9745" i="28"/>
  <c r="I9745" i="28"/>
  <c r="H9746" i="28"/>
  <c r="I9746" i="28"/>
  <c r="H9747" i="28"/>
  <c r="I9747" i="28"/>
  <c r="H9748" i="28"/>
  <c r="I9748" i="28"/>
  <c r="H9749" i="28"/>
  <c r="I9749" i="28"/>
  <c r="H9750" i="28"/>
  <c r="I9750" i="28"/>
  <c r="H9751" i="28"/>
  <c r="I9751" i="28"/>
  <c r="H9752" i="28"/>
  <c r="I9752" i="28"/>
  <c r="H9753" i="28"/>
  <c r="I9753" i="28"/>
  <c r="H9754" i="28"/>
  <c r="I9754" i="28"/>
  <c r="H9755" i="28"/>
  <c r="I9755" i="28"/>
  <c r="H9756" i="28"/>
  <c r="I9756" i="28"/>
  <c r="H9757" i="28"/>
  <c r="I9757" i="28"/>
  <c r="H9758" i="28"/>
  <c r="I9758" i="28"/>
  <c r="H9759" i="28"/>
  <c r="I9759" i="28"/>
  <c r="H9760" i="28"/>
  <c r="I9760" i="28"/>
  <c r="H9761" i="28"/>
  <c r="I9761" i="28"/>
  <c r="H9762" i="28"/>
  <c r="I9762" i="28"/>
  <c r="H9763" i="28"/>
  <c r="I9763" i="28"/>
  <c r="H9764" i="28"/>
  <c r="I9764" i="28"/>
  <c r="H9765" i="28"/>
  <c r="I9765" i="28"/>
  <c r="H9766" i="28"/>
  <c r="I9766" i="28"/>
  <c r="H9767" i="28"/>
  <c r="I9767" i="28"/>
  <c r="H9768" i="28"/>
  <c r="I9768" i="28"/>
  <c r="H9769" i="28"/>
  <c r="I9769" i="28"/>
  <c r="H9770" i="28"/>
  <c r="I9770" i="28"/>
  <c r="H9771" i="28"/>
  <c r="I9771" i="28"/>
  <c r="H9772" i="28"/>
  <c r="I9772" i="28"/>
  <c r="H9773" i="28"/>
  <c r="I9773" i="28"/>
  <c r="H9774" i="28"/>
  <c r="I9774" i="28"/>
  <c r="H9775" i="28"/>
  <c r="I9775" i="28"/>
  <c r="H9776" i="28"/>
  <c r="I9776" i="28"/>
  <c r="H9777" i="28"/>
  <c r="I9777" i="28"/>
  <c r="H9778" i="28"/>
  <c r="I9778" i="28"/>
  <c r="H9779" i="28"/>
  <c r="I9779" i="28"/>
  <c r="H9780" i="28"/>
  <c r="I9780" i="28"/>
  <c r="H9781" i="28"/>
  <c r="I9781" i="28"/>
  <c r="H9782" i="28"/>
  <c r="I9782" i="28"/>
  <c r="H9783" i="28"/>
  <c r="I9783" i="28"/>
  <c r="H9784" i="28"/>
  <c r="I9784" i="28"/>
  <c r="H9785" i="28"/>
  <c r="I9785" i="28"/>
  <c r="H9786" i="28"/>
  <c r="I9786" i="28"/>
  <c r="H9787" i="28"/>
  <c r="I9787" i="28"/>
  <c r="H9788" i="28"/>
  <c r="I9788" i="28"/>
  <c r="H9789" i="28"/>
  <c r="I9789" i="28"/>
  <c r="H9790" i="28"/>
  <c r="I9790" i="28"/>
  <c r="H9791" i="28"/>
  <c r="I9791" i="28"/>
  <c r="H9792" i="28"/>
  <c r="I9792" i="28"/>
  <c r="H9793" i="28"/>
  <c r="I9793" i="28"/>
  <c r="H9794" i="28"/>
  <c r="I9794" i="28"/>
  <c r="H9795" i="28"/>
  <c r="I9795" i="28"/>
  <c r="H9796" i="28"/>
  <c r="I9796" i="28"/>
  <c r="H9797" i="28"/>
  <c r="I9797" i="28"/>
  <c r="H9798" i="28"/>
  <c r="I9798" i="28"/>
  <c r="H9799" i="28"/>
  <c r="I9799" i="28"/>
  <c r="H9800" i="28"/>
  <c r="I9800" i="28"/>
  <c r="H9801" i="28"/>
  <c r="I9801" i="28"/>
  <c r="H9802" i="28"/>
  <c r="I9802" i="28"/>
  <c r="H9803" i="28"/>
  <c r="I9803" i="28"/>
  <c r="H9804" i="28"/>
  <c r="I9804" i="28"/>
  <c r="H9805" i="28"/>
  <c r="I9805" i="28"/>
  <c r="H9806" i="28"/>
  <c r="I9806" i="28"/>
  <c r="H9807" i="28"/>
  <c r="I9807" i="28"/>
  <c r="H9808" i="28"/>
  <c r="I9808" i="28"/>
  <c r="H9809" i="28"/>
  <c r="I9809" i="28"/>
  <c r="H9810" i="28"/>
  <c r="I9810" i="28"/>
  <c r="H9811" i="28"/>
  <c r="I9811" i="28"/>
  <c r="H9812" i="28"/>
  <c r="I9812" i="28"/>
  <c r="H9813" i="28"/>
  <c r="I9813" i="28"/>
  <c r="H9814" i="28"/>
  <c r="I9814" i="28"/>
  <c r="H9815" i="28"/>
  <c r="I9815" i="28"/>
  <c r="H9816" i="28"/>
  <c r="I9816" i="28"/>
  <c r="H9817" i="28"/>
  <c r="I9817" i="28"/>
  <c r="H9818" i="28"/>
  <c r="I9818" i="28"/>
  <c r="H9819" i="28"/>
  <c r="I9819" i="28"/>
  <c r="H9820" i="28"/>
  <c r="I9820" i="28"/>
  <c r="H9821" i="28"/>
  <c r="I9821" i="28"/>
  <c r="H9822" i="28"/>
  <c r="I9822" i="28"/>
  <c r="H9823" i="28"/>
  <c r="I9823" i="28"/>
  <c r="H9824" i="28"/>
  <c r="I9824" i="28"/>
  <c r="H9825" i="28"/>
  <c r="I9825" i="28"/>
  <c r="H9826" i="28"/>
  <c r="I9826" i="28"/>
  <c r="H9827" i="28"/>
  <c r="I9827" i="28"/>
  <c r="H9828" i="28"/>
  <c r="I9828" i="28"/>
  <c r="H9829" i="28"/>
  <c r="I9829" i="28"/>
  <c r="H9830" i="28"/>
  <c r="I9830" i="28"/>
  <c r="H9831" i="28"/>
  <c r="I9831" i="28"/>
  <c r="H9832" i="28"/>
  <c r="I9832" i="28"/>
  <c r="H9833" i="28"/>
  <c r="I9833" i="28"/>
  <c r="H9834" i="28"/>
  <c r="I9834" i="28"/>
  <c r="H9835" i="28"/>
  <c r="I9835" i="28"/>
  <c r="H9836" i="28"/>
  <c r="I9836" i="28"/>
  <c r="H9837" i="28"/>
  <c r="I9837" i="28"/>
  <c r="H9838" i="28"/>
  <c r="I9838" i="28"/>
  <c r="H9839" i="28"/>
  <c r="I9839" i="28"/>
  <c r="H9840" i="28"/>
  <c r="I9840" i="28"/>
  <c r="H9841" i="28"/>
  <c r="I9841" i="28"/>
  <c r="H9842" i="28"/>
  <c r="I9842" i="28"/>
  <c r="H9843" i="28"/>
  <c r="I9843" i="28"/>
  <c r="H9844" i="28"/>
  <c r="I9844" i="28"/>
  <c r="H9845" i="28"/>
  <c r="I9845" i="28"/>
  <c r="H9846" i="28"/>
  <c r="I9846" i="28"/>
  <c r="H9847" i="28"/>
  <c r="I9847" i="28"/>
  <c r="H9848" i="28"/>
  <c r="I9848" i="28"/>
  <c r="H9849" i="28"/>
  <c r="I9849" i="28"/>
  <c r="H9850" i="28"/>
  <c r="I9850" i="28"/>
  <c r="H9851" i="28"/>
  <c r="I9851" i="28"/>
  <c r="H9852" i="28"/>
  <c r="I9852" i="28"/>
  <c r="H9853" i="28"/>
  <c r="I9853" i="28"/>
  <c r="H9854" i="28"/>
  <c r="I9854" i="28"/>
  <c r="H9855" i="28"/>
  <c r="I9855" i="28"/>
  <c r="H9856" i="28"/>
  <c r="I9856" i="28"/>
  <c r="H9857" i="28"/>
  <c r="I9857" i="28"/>
  <c r="H9858" i="28"/>
  <c r="I9858" i="28"/>
  <c r="H9859" i="28"/>
  <c r="I9859" i="28"/>
  <c r="H9860" i="28"/>
  <c r="I9860" i="28"/>
  <c r="H9861" i="28"/>
  <c r="I9861" i="28"/>
  <c r="H9862" i="28"/>
  <c r="I9862" i="28"/>
  <c r="H9863" i="28"/>
  <c r="I9863" i="28"/>
  <c r="H9864" i="28"/>
  <c r="I9864" i="28"/>
  <c r="H9865" i="28"/>
  <c r="I9865" i="28"/>
  <c r="H9866" i="28"/>
  <c r="I9866" i="28"/>
  <c r="H9867" i="28"/>
  <c r="I9867" i="28"/>
  <c r="H9868" i="28"/>
  <c r="I9868" i="28"/>
  <c r="H9869" i="28"/>
  <c r="I9869" i="28"/>
  <c r="H9870" i="28"/>
  <c r="I9870" i="28"/>
  <c r="H9871" i="28"/>
  <c r="I9871" i="28"/>
  <c r="H9872" i="28"/>
  <c r="I9872" i="28"/>
  <c r="H9873" i="28"/>
  <c r="I9873" i="28"/>
  <c r="H9874" i="28"/>
  <c r="I9874" i="28"/>
  <c r="H9875" i="28"/>
  <c r="I9875" i="28"/>
  <c r="H9876" i="28"/>
  <c r="I9876" i="28"/>
  <c r="H9877" i="28"/>
  <c r="I9877" i="28"/>
  <c r="H9878" i="28"/>
  <c r="I9878" i="28"/>
  <c r="H9879" i="28"/>
  <c r="I9879" i="28"/>
  <c r="H9880" i="28"/>
  <c r="I9880" i="28"/>
  <c r="H9881" i="28"/>
  <c r="I9881" i="28"/>
  <c r="H9882" i="28"/>
  <c r="I9882" i="28"/>
  <c r="H9883" i="28"/>
  <c r="I9883" i="28"/>
  <c r="H9884" i="28"/>
  <c r="I9884" i="28"/>
  <c r="H9885" i="28"/>
  <c r="I9885" i="28"/>
  <c r="H9886" i="28"/>
  <c r="I9886" i="28"/>
  <c r="H9887" i="28"/>
  <c r="I9887" i="28"/>
  <c r="H9888" i="28"/>
  <c r="I9888" i="28"/>
  <c r="H9889" i="28"/>
  <c r="I9889" i="28"/>
  <c r="H9890" i="28"/>
  <c r="I9890" i="28"/>
  <c r="H9891" i="28"/>
  <c r="I9891" i="28"/>
  <c r="H9892" i="28"/>
  <c r="I9892" i="28"/>
  <c r="H9893" i="28"/>
  <c r="I9893" i="28"/>
  <c r="H9894" i="28"/>
  <c r="I9894" i="28"/>
  <c r="H9895" i="28"/>
  <c r="I9895" i="28"/>
  <c r="H9896" i="28"/>
  <c r="I9896" i="28"/>
  <c r="H9897" i="28"/>
  <c r="I9897" i="28"/>
  <c r="H9898" i="28"/>
  <c r="I9898" i="28"/>
  <c r="H9899" i="28"/>
  <c r="I9899" i="28"/>
  <c r="H9900" i="28"/>
  <c r="I9900" i="28"/>
  <c r="H9901" i="28"/>
  <c r="I9901" i="28"/>
  <c r="H9902" i="28"/>
  <c r="I9902" i="28"/>
  <c r="H9903" i="28"/>
  <c r="I9903" i="28"/>
  <c r="H9904" i="28"/>
  <c r="I9904" i="28"/>
  <c r="H9905" i="28"/>
  <c r="I9905" i="28"/>
  <c r="H9906" i="28"/>
  <c r="I9906" i="28"/>
  <c r="H9907" i="28"/>
  <c r="I9907" i="28"/>
  <c r="H9908" i="28"/>
  <c r="I9908" i="28"/>
  <c r="H9909" i="28"/>
  <c r="I9909" i="28"/>
  <c r="H9910" i="28"/>
  <c r="I9910" i="28"/>
  <c r="H9911" i="28"/>
  <c r="I9911" i="28"/>
  <c r="H9912" i="28"/>
  <c r="I9912" i="28"/>
  <c r="H9913" i="28"/>
  <c r="I9913" i="28"/>
  <c r="H9914" i="28"/>
  <c r="I9914" i="28"/>
  <c r="H9915" i="28"/>
  <c r="I9915" i="28"/>
  <c r="H9916" i="28"/>
  <c r="I9916" i="28"/>
  <c r="H9917" i="28"/>
  <c r="I9917" i="28"/>
  <c r="H9918" i="28"/>
  <c r="I9918" i="28"/>
  <c r="H9919" i="28"/>
  <c r="I9919" i="28"/>
  <c r="H9920" i="28"/>
  <c r="I9920" i="28"/>
  <c r="H9921" i="28"/>
  <c r="I9921" i="28"/>
  <c r="H9922" i="28"/>
  <c r="I9922" i="28"/>
  <c r="H9923" i="28"/>
  <c r="I9923" i="28"/>
  <c r="H9924" i="28"/>
  <c r="I9924" i="28"/>
  <c r="H9925" i="28"/>
  <c r="I9925" i="28"/>
  <c r="H9926" i="28"/>
  <c r="I9926" i="28"/>
  <c r="H9927" i="28"/>
  <c r="I9927" i="28"/>
  <c r="H9928" i="28"/>
  <c r="I9928" i="28"/>
  <c r="H9929" i="28"/>
  <c r="I9929" i="28"/>
  <c r="H9930" i="28"/>
  <c r="I9930" i="28"/>
  <c r="H9931" i="28"/>
  <c r="I9931" i="28"/>
  <c r="H9932" i="28"/>
  <c r="I9932" i="28"/>
  <c r="H9933" i="28"/>
  <c r="I9933" i="28"/>
  <c r="H9934" i="28"/>
  <c r="I9934" i="28"/>
  <c r="H9935" i="28"/>
  <c r="I9935" i="28"/>
  <c r="H9936" i="28"/>
  <c r="I9936" i="28"/>
  <c r="H9937" i="28"/>
  <c r="I9937" i="28"/>
  <c r="H9938" i="28"/>
  <c r="I9938" i="28"/>
  <c r="H9939" i="28"/>
  <c r="I9939" i="28"/>
  <c r="H9940" i="28"/>
  <c r="I9940" i="28"/>
  <c r="H9941" i="28"/>
  <c r="I9941" i="28"/>
  <c r="H9942" i="28"/>
  <c r="I9942" i="28"/>
  <c r="H9943" i="28"/>
  <c r="I9943" i="28"/>
  <c r="H9944" i="28"/>
  <c r="I9944" i="28"/>
  <c r="H9945" i="28"/>
  <c r="I9945" i="28"/>
  <c r="H9946" i="28"/>
  <c r="I9946" i="28"/>
  <c r="H9947" i="28"/>
  <c r="I9947" i="28"/>
  <c r="H9948" i="28"/>
  <c r="I9948" i="28"/>
  <c r="H9949" i="28"/>
  <c r="I9949" i="28"/>
  <c r="H9950" i="28"/>
  <c r="I9950" i="28"/>
  <c r="H9951" i="28"/>
  <c r="I9951" i="28"/>
  <c r="H9952" i="28"/>
  <c r="I9952" i="28"/>
  <c r="H9953" i="28"/>
  <c r="I9953" i="28"/>
  <c r="H9954" i="28"/>
  <c r="I9954" i="28"/>
  <c r="H9955" i="28"/>
  <c r="I9955" i="28"/>
  <c r="H9956" i="28"/>
  <c r="I9956" i="28"/>
  <c r="H9957" i="28"/>
  <c r="I9957" i="28"/>
  <c r="H9958" i="28"/>
  <c r="I9958" i="28"/>
  <c r="H9959" i="28"/>
  <c r="I9959" i="28"/>
  <c r="H9960" i="28"/>
  <c r="I9960" i="28"/>
  <c r="H9961" i="28"/>
  <c r="I9961" i="28"/>
  <c r="H9962" i="28"/>
  <c r="I9962" i="28"/>
  <c r="H9963" i="28"/>
  <c r="I9963" i="28"/>
  <c r="H9964" i="28"/>
  <c r="I9964" i="28"/>
  <c r="H9965" i="28"/>
  <c r="I9965" i="28"/>
  <c r="H9966" i="28"/>
  <c r="I9966" i="28"/>
  <c r="H9967" i="28"/>
  <c r="I9967" i="28"/>
  <c r="H9968" i="28"/>
  <c r="I9968" i="28"/>
  <c r="H9969" i="28"/>
  <c r="I9969" i="28"/>
  <c r="H9970" i="28"/>
  <c r="I9970" i="28"/>
  <c r="H9971" i="28"/>
  <c r="I9971" i="28"/>
  <c r="H9972" i="28"/>
  <c r="I9972" i="28"/>
  <c r="H9973" i="28"/>
  <c r="I9973" i="28"/>
  <c r="H9974" i="28"/>
  <c r="I9974" i="28"/>
  <c r="H9975" i="28"/>
  <c r="I9975" i="28"/>
  <c r="H9976" i="28"/>
  <c r="I9976" i="28"/>
  <c r="H9977" i="28"/>
  <c r="I9977" i="28"/>
  <c r="H9978" i="28"/>
  <c r="I9978" i="28"/>
  <c r="H9979" i="28"/>
  <c r="I9979" i="28"/>
  <c r="H9980" i="28"/>
  <c r="I9980" i="28"/>
  <c r="H9981" i="28"/>
  <c r="I9981" i="28"/>
  <c r="H9982" i="28"/>
  <c r="I9982" i="28"/>
  <c r="H9983" i="28"/>
  <c r="I9983" i="28"/>
  <c r="H9984" i="28"/>
  <c r="I9984" i="28"/>
  <c r="H9985" i="28"/>
  <c r="I9985" i="28"/>
  <c r="H9986" i="28"/>
  <c r="I9986" i="28"/>
  <c r="H9987" i="28"/>
  <c r="I9987" i="28"/>
  <c r="H9988" i="28"/>
  <c r="I9988" i="28"/>
  <c r="H9989" i="28"/>
  <c r="I9989" i="28"/>
  <c r="H9990" i="28"/>
  <c r="I9990" i="28"/>
  <c r="H9991" i="28"/>
  <c r="I9991" i="28"/>
  <c r="H9992" i="28"/>
  <c r="I9992" i="28"/>
  <c r="H9993" i="28"/>
  <c r="I9993" i="28"/>
  <c r="H9994" i="28"/>
  <c r="I9994" i="28"/>
  <c r="H9995" i="28"/>
  <c r="I9995" i="28"/>
  <c r="H9996" i="28"/>
  <c r="I9996" i="28"/>
  <c r="H9997" i="28"/>
  <c r="I9997" i="28"/>
  <c r="H9998" i="28"/>
  <c r="I9998" i="28"/>
  <c r="H9999" i="28"/>
  <c r="I9999" i="28"/>
  <c r="H10000" i="28"/>
  <c r="I10000" i="28"/>
  <c r="H10001" i="28"/>
  <c r="I10001" i="28"/>
  <c r="H10002" i="28"/>
  <c r="I10002" i="28"/>
  <c r="H10003" i="28"/>
  <c r="I10003" i="28"/>
  <c r="H10004" i="28"/>
  <c r="I10004" i="28"/>
  <c r="H10005" i="28"/>
  <c r="I10005" i="28"/>
  <c r="H10006" i="28"/>
  <c r="I10006" i="28"/>
  <c r="H10007" i="28"/>
  <c r="I10007" i="28"/>
  <c r="H10008" i="28"/>
  <c r="I10008" i="28"/>
  <c r="H10009" i="28"/>
  <c r="I10009" i="28"/>
  <c r="H10010" i="28"/>
  <c r="I10010" i="28"/>
  <c r="H10011" i="28"/>
  <c r="I10011" i="28"/>
  <c r="H10012" i="28"/>
  <c r="I10012" i="28"/>
  <c r="H10013" i="28"/>
  <c r="I10013" i="28"/>
  <c r="H10014" i="28"/>
  <c r="I10014" i="28"/>
  <c r="H10015" i="28"/>
  <c r="I10015" i="28"/>
  <c r="H10016" i="28"/>
  <c r="I10016" i="28"/>
  <c r="H10017" i="28"/>
  <c r="I10017" i="28"/>
  <c r="H10018" i="28"/>
  <c r="I10018" i="28"/>
  <c r="D16" i="24"/>
  <c r="C21" i="24"/>
  <c r="C22" i="24"/>
  <c r="C24" i="24"/>
  <c r="C25" i="24"/>
  <c r="D27" i="24"/>
  <c r="E28" i="24"/>
  <c r="C30" i="25"/>
  <c r="C31" i="25"/>
  <c r="C33" i="25"/>
  <c r="C47" i="27"/>
  <c r="C48" i="27"/>
  <c r="C50"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Deepa </author>
  </authors>
  <commentList>
    <comment ref="C10" authorId="0" shapeId="0" xr:uid="{33002246-C465-49B4-A064-7BCD757F8D89}">
      <text>
        <r>
          <rPr>
            <b/>
            <sz val="9"/>
            <color indexed="81"/>
            <rFont val="Tahoma"/>
            <family val="2"/>
          </rPr>
          <t>Deepa :</t>
        </r>
        <r>
          <rPr>
            <sz val="9"/>
            <color indexed="81"/>
            <rFont val="Tahoma"/>
            <family val="2"/>
          </rPr>
          <t xml:space="preserve">
Taken from Trading Economics</t>
        </r>
      </text>
    </comment>
    <comment ref="C13" authorId="0" shapeId="0" xr:uid="{A7EB3142-84AF-49BC-AF42-FD3FCC4CB2C6}">
      <text>
        <r>
          <rPr>
            <b/>
            <sz val="9"/>
            <color indexed="81"/>
            <rFont val="Tahoma"/>
            <family val="2"/>
          </rPr>
          <t>Deepa :</t>
        </r>
        <r>
          <rPr>
            <sz val="9"/>
            <color indexed="81"/>
            <rFont val="Tahoma"/>
            <family val="2"/>
          </rPr>
          <t xml:space="preserve">
Taken from Damodaran Website.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Deepa </author>
  </authors>
  <commentList>
    <comment ref="E6" authorId="0" shapeId="0" xr:uid="{CE4990FE-4905-4537-B2C3-B4A7C424DCE9}">
      <text>
        <r>
          <rPr>
            <b/>
            <sz val="9"/>
            <color indexed="81"/>
            <rFont val="Tahoma"/>
            <family val="2"/>
          </rPr>
          <t>Deepa :</t>
        </r>
        <r>
          <rPr>
            <sz val="9"/>
            <color indexed="81"/>
            <rFont val="Tahoma"/>
            <family val="2"/>
          </rPr>
          <t xml:space="preserve">
From NSE Website as on 20 June 2026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<sst xmlns="http://schemas.openxmlformats.org/spreadsheetml/2006/main" count="2339" uniqueCount="1017">
  <si>
    <t xml:space="preserve"> </t>
  </si>
  <si>
    <t>All figures in INR Crores.</t>
  </si>
  <si>
    <t>Fiscal Year Ending</t>
  </si>
  <si>
    <t>INCOME STATEMENT</t>
  </si>
  <si>
    <t>Gross Profit</t>
  </si>
  <si>
    <t>Gross Margin (%)</t>
  </si>
  <si>
    <t>EBITDA Margin (%)</t>
  </si>
  <si>
    <t>EBIT Margin (%)</t>
  </si>
  <si>
    <t>Other Income</t>
  </si>
  <si>
    <t>Net Income</t>
  </si>
  <si>
    <t>Net Income Margin (%)</t>
  </si>
  <si>
    <t>HISTORICAL FINANCIAL DATA</t>
  </si>
  <si>
    <t>Revenue From Operations</t>
  </si>
  <si>
    <t>Earning before Interest Taxes Depreciation &amp; Amortization (EBITDA)</t>
  </si>
  <si>
    <t>Earning before Interest &amp; Taxes (EBIT)</t>
  </si>
  <si>
    <t>Less: Cost of Goods Sold/ Services</t>
  </si>
  <si>
    <t>Less: SG&amp;A Expenses</t>
  </si>
  <si>
    <t>Less: Depreciation and Amortization</t>
  </si>
  <si>
    <t>Less: Interest Expenses</t>
  </si>
  <si>
    <t>Less: Other Expense</t>
  </si>
  <si>
    <t>Less: Tax Expense</t>
  </si>
  <si>
    <t>Earnings Before Tax (PBT)</t>
  </si>
  <si>
    <t>EBT Margins</t>
  </si>
  <si>
    <t>BALANCE SHEET</t>
  </si>
  <si>
    <t>Shareholder's Funds</t>
  </si>
  <si>
    <t>Equity Share Capital</t>
  </si>
  <si>
    <t>Reserves &amp; Surplus</t>
  </si>
  <si>
    <t>Total Shareholder's Funds</t>
  </si>
  <si>
    <t xml:space="preserve">Minority Interest </t>
  </si>
  <si>
    <t>Non Current Liablities</t>
  </si>
  <si>
    <t>Long Term Borrowings</t>
  </si>
  <si>
    <t xml:space="preserve">Deferred Tax Liabilities </t>
  </si>
  <si>
    <t>Other Long Term Liabilities</t>
  </si>
  <si>
    <t>Long Term Provisions</t>
  </si>
  <si>
    <t>Total Non-Current Liabilities</t>
  </si>
  <si>
    <t>Current Liablities</t>
  </si>
  <si>
    <t>Short Term Borrowings</t>
  </si>
  <si>
    <t>Trade Payables</t>
  </si>
  <si>
    <t>Other Current Liabilities</t>
  </si>
  <si>
    <t>Short Term Provisions</t>
  </si>
  <si>
    <t>Total Current Liabilities</t>
  </si>
  <si>
    <t>Total Equity and Liablities</t>
  </si>
  <si>
    <t>Equity and Liablities</t>
  </si>
  <si>
    <t>Assets</t>
  </si>
  <si>
    <t>Non Current Assets</t>
  </si>
  <si>
    <t>Tangible Assets</t>
  </si>
  <si>
    <t>Intangible Assets</t>
  </si>
  <si>
    <t>Capital Work-In-Progress</t>
  </si>
  <si>
    <t>Intangible Assets Under Development</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</si>
  <si>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</si>
  <si>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</si>
  <si>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</si>
  <si>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</si>
  <si>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</si>
  <si>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</si>
  <si>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</si>
  <si>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</si>
  <si>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</si>
  <si>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</si>
  <si>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</si>
  <si>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</si>
  <si>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</si>
  <si>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</si>
  <si>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CASHFLOW STATEMENT</t>
  </si>
  <si>
    <t>Net Cash From Operating Activities</t>
  </si>
  <si>
    <t>Net Cash Used In Investing Activities</t>
  </si>
  <si>
    <t>Net Cash Used From Financing Activities</t>
  </si>
  <si>
    <t>Blue Star Ltd</t>
  </si>
  <si>
    <t>Control Sheet</t>
  </si>
  <si>
    <t>Forecasting</t>
  </si>
  <si>
    <t>Assumptions</t>
  </si>
  <si>
    <t>Revenue</t>
  </si>
  <si>
    <t>Revenue Growth %</t>
  </si>
  <si>
    <t>Revenue - YoY % Growth</t>
  </si>
  <si>
    <t>Management Case</t>
  </si>
  <si>
    <t>Down Case</t>
  </si>
  <si>
    <t>COGS</t>
  </si>
  <si>
    <t>Goss Margin - YoY % Growth</t>
  </si>
  <si>
    <t>SG&amp;A Expenses</t>
  </si>
  <si>
    <t>SG&amp;A % Revenue</t>
  </si>
  <si>
    <t>Schedules</t>
  </si>
  <si>
    <t>Revenue Schedule</t>
  </si>
  <si>
    <t xml:space="preserve">Growth YoY % </t>
  </si>
  <si>
    <t>COGS Schedule</t>
  </si>
  <si>
    <t>COGS % Revenue</t>
  </si>
  <si>
    <t>#</t>
  </si>
  <si>
    <t>Revenue Growth</t>
  </si>
  <si>
    <t>Company Historical Growth</t>
  </si>
  <si>
    <t>Particulars</t>
  </si>
  <si>
    <t>3 Years</t>
  </si>
  <si>
    <t xml:space="preserve">CAGR </t>
  </si>
  <si>
    <t>5 Years</t>
  </si>
  <si>
    <t>7 Years</t>
  </si>
  <si>
    <t>Statista</t>
  </si>
  <si>
    <t>https://www.statista.com/outlook/cmo/household-appliances/major-appliances/air-conditioners/india/?srsltid=AfmBOop31nu0pkk5kCV8MoPgmKk2VtWrxiPHXx6y8TaZqeB64e0d7tMk#revenue</t>
  </si>
  <si>
    <t>2023 Revenue</t>
  </si>
  <si>
    <t>US$9.01bn</t>
  </si>
  <si>
    <t>CAGR Growth 2026-2031</t>
  </si>
  <si>
    <t>Volume Growth in 2027</t>
  </si>
  <si>
    <t>REVENUE CHART AND VOLUME CHART</t>
  </si>
  <si>
    <t>price per unit chart</t>
  </si>
  <si>
    <t>Conditioner market in India registered a positive compound annual growth rate (CAGR) of 7.21% during the period 2018 to 2023..</t>
  </si>
  <si>
    <t>The market achieved its strongest performance in 2019, when it grew by 9.46% over its previous year and its weakest performance in 2020, when it increased by 3.76% over 2019.</t>
  </si>
  <si>
    <t>Global Data</t>
  </si>
  <si>
    <t>https://www.globaldata.com/store/report/india-conditioner-market-analysis/#TabReport_2</t>
  </si>
  <si>
    <r>
      <t>The India air conditioning market size was valued at </t>
    </r>
    <r>
      <rPr>
        <b/>
        <sz val="10"/>
        <color rgb="FF2D2D2D"/>
        <rFont val="Arial"/>
        <family val="2"/>
      </rPr>
      <t>USD 6.15 Billion</t>
    </r>
    <r>
      <rPr>
        <sz val="10"/>
        <color rgb="FF2D2D2D"/>
        <rFont val="Arial"/>
        <family val="2"/>
      </rPr>
      <t> in 2025 and is projected to reach </t>
    </r>
    <r>
      <rPr>
        <b/>
        <sz val="10"/>
        <color rgb="FF2D2D2D"/>
        <rFont val="Arial"/>
        <family val="2"/>
      </rPr>
      <t>USD 21.59 Billion</t>
    </r>
    <r>
      <rPr>
        <sz val="10"/>
        <color rgb="FF2D2D2D"/>
        <rFont val="Arial"/>
        <family val="2"/>
      </rPr>
      <t> by 2034, growing at a </t>
    </r>
    <r>
      <rPr>
        <b/>
        <sz val="10"/>
        <color rgb="FF2D2D2D"/>
        <rFont val="Arial"/>
        <family val="2"/>
      </rPr>
      <t>CAGR of 14.98%</t>
    </r>
    <r>
      <rPr>
        <sz val="10"/>
        <color rgb="FF2D2D2D"/>
        <rFont val="Arial"/>
        <family val="2"/>
      </rPr>
      <t> during 2026-2034. </t>
    </r>
  </si>
  <si>
    <t>Imarc Group</t>
  </si>
  <si>
    <t>https://www.imarcgroup.com/india-air-conditioning-market</t>
  </si>
  <si>
    <t>IBEF</t>
  </si>
  <si>
    <t>https://www.ibef.org/news/indian-room-air-conditioner-market-to-reach-us-5-6-billion-rs-50-000-crore-by-fy29-voltas</t>
  </si>
  <si>
    <t>The India room air-conditioners (RAC) market is projected to grow at a robust CAGR of 12% and reach US$ 5.6 billion (Rs. 50,000 crore) by FY 2028-29,</t>
  </si>
  <si>
    <t>The long-term demand outlook for the RAC industry, however, remains healthy with a forecasted compounded annual growth rate (CAGR) of 10–15% in volumes between FY2026 and FY2030</t>
  </si>
  <si>
    <t>Reduction in the goods &amp; services tax (GST) rate on RACs (under 2 tonne) to 18% with effect from September 22, 2025, against 28% earlier, is likely to reduce the prices of RACs by around 6-8%, or around Rs. 2000-3000 per unit, thus boosting demand</t>
  </si>
  <si>
    <t>ICRA</t>
  </si>
  <si>
    <t>ICRA projects the sales volume for the Indian RAC industry to contract to approximately11.0–11.5 million units in FY2026 from 12.5-13.0 million units in FY2025, primarily due tothe unseasonal rainfall during the summer, which impacted demand in Q1 FY2026</t>
  </si>
  <si>
    <t>The domestic RAC industry is estimated to have experienced a15-20% YoY decline in volumes during April–July 2025.</t>
  </si>
  <si>
    <t>This compressed RAC volumes in 4M FY2026 by around 15-20% in YoY terms, which will, however, be partly compensated by sales during the rest of the year due to favorable summer expectations in the Western and Sothern regions during H2 FY2026.</t>
  </si>
  <si>
    <t>India’s domestic RAC manufacturing capacity, currently at24–26 million units annually, is projected to grow to30–32 million units by CY2027and40–42 million units by CY2030, reflecting a40–50% increase,to meet rising demand.</t>
  </si>
  <si>
    <t>https://www.icra.in</t>
  </si>
  <si>
    <t>PDF</t>
  </si>
  <si>
    <t>Current penetration: Just 8% in India (vs 60–100% in developed markets).</t>
  </si>
  <si>
    <t>SOIC</t>
  </si>
  <si>
    <t>https://www.soic.in/blog-page/from-heatwaves-to-market-waves-decoding-indias-ac-industry</t>
  </si>
  <si>
    <t>Market growth: Indian RAC (Room Air Conditioner) volumes grew at a 10% CAGR (FY13–19), and post-COVID, the momentum picked up with a projected 17% CAGR from FY23–28</t>
  </si>
  <si>
    <t>Global vs India gap: Global AC volumes ~150 mn units, China ~85 mn, India just ~7–8 mn (Exhibit 10). The runway is massive.</t>
  </si>
  <si>
    <t>India’s current penetration ~8% vs &gt;100% in China and &gt;90% in developed markets.</t>
  </si>
  <si>
    <t>Even doubling penetration to 15–20% by 2030 means tens of millions of new units sold.</t>
  </si>
  <si>
    <t>Company Concalls</t>
  </si>
  <si>
    <t>We have already said that in the volume terms, we will be somewhere around some 11% of the market</t>
  </si>
  <si>
    <t>Overall RevenueAverage  Growth (Commercial)</t>
  </si>
  <si>
    <t>Voume growth</t>
  </si>
  <si>
    <t>Axis Direct (Crores)</t>
  </si>
  <si>
    <t>Consensus Estimates</t>
  </si>
  <si>
    <t>Average Revenue Estimate</t>
  </si>
  <si>
    <t>Motilal Oswal (Crores)</t>
  </si>
  <si>
    <t>BOB Capital Markets (Crores)</t>
  </si>
  <si>
    <t>Growth %</t>
  </si>
  <si>
    <t>Emkay (Crores)</t>
  </si>
  <si>
    <t xml:space="preserve">The company expects Q4FY26 to be a strong quarter for Room Air-Conditioners, Commercial Air-Conditioning, and Refrigeration products. In Electro-Mechanical Projects business, the demand from Factories and Data Center vertical continues to be healthy. In anticipation of a robust growth in FY2027, the Company is focused on expanding distribution reach and continues to invest in R&amp;D, manufacturing, and digitalization, while persisting with cost optimization measures. </t>
  </si>
  <si>
    <t xml:space="preserve">Firstly, on the growth outlook, so, on Segment-I and Segment-II, and Segment-I, essentially on the projects and CSE, typically, we discussed 12% to 15% CAGRs is what the growth rate should be. </t>
  </si>
  <si>
    <t>The nine-month growth rate for Segment-I is almost 20%</t>
  </si>
  <si>
    <t>electromechanical projects and commercial air conditioning, that is Segment 1.</t>
  </si>
  <si>
    <t>Coming to Segment 2, that is Unitary Products</t>
  </si>
  <si>
    <t xml:space="preserve"> but  you can take 12% to 15% CAGR as a good modeling assumption and Room Air-Conditioner, despite the failed summer, I would still model it anywhere between 18% to 20%. </t>
  </si>
  <si>
    <t>You don’t really have the breakup of that for me to disclose, but the category is supposed to grow at a CAGR of anywhere between 12% to 15%, given the processed food penetration, dairy, pharma—anything you take. FY26 was again a bad year.</t>
  </si>
  <si>
    <t xml:space="preserve">For segment 1 But when your pending order book is lower, your growth in the subsequent months will be impacted, that is why I said that one should look at a single-digit growth or just a 10% growth.  </t>
  </si>
  <si>
    <t>Again, I am saying that it will be a growth at a CAGR of 8% to 10%.</t>
  </si>
  <si>
    <t xml:space="preserve">Keeping all this in mind, I think if you ask me at the moment, I will take it as CAGR of around 8% to 10%, and then revise it depending on how the first six months of the next fiscal goes. </t>
  </si>
  <si>
    <t>For segment 1 -. So, 8% to 10% range that we are talking about is for the entire EMP business, right?</t>
  </si>
  <si>
    <t xml:space="preserve"> The growth story for the industry is strong. Even if you look at the CAGR from FY20 or you ignore the COVID years you take from FY22, the industry has grown, and Blue Star has grown in double digits. So, there is no doubt about the long-term prospects of this business. It is just that this particular financial year is tough</t>
  </si>
  <si>
    <t>It is also probable that the industry ends up with (-15%) over last year and Blue Star does better than that, because we are dependent on just two windows now.</t>
  </si>
  <si>
    <t>. So it can  well be a growth which is minus 15%, it could be. So the range could be minus 15% to 0. But as of now, I am still hoping that one can attempt to deliver flat growth, if there is going to be a good summer outlook. That's the change. The festival season has not gone as one would have expected.</t>
  </si>
  <si>
    <t xml:space="preserve"> And one can say that it will be somewhere around 7.5% to 8% growth at least should be possible for this business in this financial year as a whole. </t>
  </si>
  <si>
    <t>. In H1, our estimate is the industry would have shrunk by 15% and we have shrunk only by 10%. To that extent, we may have done better</t>
  </si>
  <si>
    <t xml:space="preserve">segment 3-  So one can say that at a CAGR of 10% to 12%, it will grow. </t>
  </si>
  <si>
    <t>Yeah. So the Commercial Air-Conditioning, there is no caution at all, 12% to 15% kind of growth has been the story there</t>
  </si>
  <si>
    <t>The Commercial Air-Conditioning, by nature, it will be only 12% CAGR growt</t>
  </si>
  <si>
    <t>So there is absolutely no problem. Electro-Mechanical projects, we will maintain it only at around 10%</t>
  </si>
  <si>
    <t>, I think the industry volumes, more or less the revenue, de-grew by 17% and Blue Star volumes would have de-grown by 12% in Q2.</t>
  </si>
  <si>
    <t xml:space="preserve">Within Segment 2, the room air conditioner business witnessed reasonable growth with primary demand picking up in March and channels across all regions stocking up for the summer. The dealer network expansion continues to progress as planned.  </t>
  </si>
  <si>
    <t xml:space="preserve">I have always stated that the given there is price increase of I'm saying average you take at least 10% over last year, a good performance would mean anywhere between 25% to 30% over last year. </t>
  </si>
  <si>
    <t>Growth % estimate</t>
  </si>
  <si>
    <t>Rapid housing sector expansion</t>
  </si>
  <si>
    <t>accelerated adoption of renewable energy</t>
  </si>
  <si>
    <t>vibrant rural economic growth</t>
  </si>
  <si>
    <t>Strong execution in ElectroMechanical Projects</t>
  </si>
  <si>
    <t>Rapid urbanisation and rising disposable income</t>
  </si>
  <si>
    <t>Demand for Commercial Refrigeration products due to rising healthcare and Food &amp; Beverages sector</t>
  </si>
  <si>
    <t>India's becoming manufacturing hub to build domestic supply chains and export growth</t>
  </si>
  <si>
    <t>Year</t>
  </si>
  <si>
    <t>Housing Units Sold</t>
  </si>
  <si>
    <t>https://www.credaincr.org/iismgmt/all-images/policypdf/pdf_1753099631.pdf</t>
  </si>
  <si>
    <t>Energy Capacity (MW)</t>
  </si>
  <si>
    <t>https://mnre.gov.in/en/year-wise-achievement</t>
  </si>
  <si>
    <t>Robust demand in Overall  Air Conditioning products</t>
  </si>
  <si>
    <t>Acs unit sold (mn)</t>
  </si>
  <si>
    <t xml:space="preserve"># </t>
  </si>
  <si>
    <t>Segment Mix</t>
  </si>
  <si>
    <t xml:space="preserve">Unitary Products </t>
  </si>
  <si>
    <t>Electro-Mechanical Projects and Commercial Air Conditioning Systems</t>
  </si>
  <si>
    <t xml:space="preserve"> Professional Electronics and Industrial Systems</t>
  </si>
  <si>
    <t>FY26 Contribution</t>
  </si>
  <si>
    <t>Segment Revenue FY26</t>
  </si>
  <si>
    <t>Rising Disposable Income and Consumption</t>
  </si>
  <si>
    <t>Gross Margin</t>
  </si>
  <si>
    <t>Gross Margins</t>
  </si>
  <si>
    <t>Company Historical Margin</t>
  </si>
  <si>
    <t>Median</t>
  </si>
  <si>
    <t>Average</t>
  </si>
  <si>
    <t xml:space="preserve">Sector Data </t>
  </si>
  <si>
    <t>Global</t>
  </si>
  <si>
    <t xml:space="preserve">The Company is subject to fluctuations in prices for the purchase of copper, alluminium, and other raw material inputs. </t>
  </si>
  <si>
    <t>The Company is exposed to foreign exchange risk due to its international operations and sourcing of raw materials from multiple geographies.</t>
  </si>
  <si>
    <t>Blue Star has adopted a comprehensive Foreign Exchange Risk Management Policy with appropriate processes for regular monitoring and hedging of currency exposures.</t>
  </si>
  <si>
    <t>The Company’s profitability may be adversely affected by fluctuations in commodity prices, rising input and freight costs, or credit defaults by customers.</t>
  </si>
  <si>
    <t>Blue Star has established policies and commercial frameworks to address volatility in commodity and input prices. A comprehensive due diligence mechanism is in place to manage credit risks. The Company continues to review and optimise operating costs and has reengineered its commercial and contract management practices to strengthen cost resilience. A robust Commodity Risk Management Policy facilitates ongoing monitoring and hedging of commodity exposures.</t>
  </si>
  <si>
    <t>Key components such as compressors, copper tubes, electronic parts, and inverter drives are sourced from vendors in China and other select countries. Any supply chain disruption arising from geo-political events, imposition of tariff or non-tariff barriers, or global disruptions may significantly impact Blue Star’s ability to import, manufacture, and deliver products. The Company also depends on suppliers located within and outside India for critical components, and any operational disruptions at these supplier facilities could impact product availability.</t>
  </si>
  <si>
    <t>The Company employs a robust mechanism to identify single-country or single-vendor dependencies for critical components. Steps are continually taken to diversify Cybersecurity Risk Blue Star’s operations are heavily reliant on IT systems. A cyber-attack or IT failure could result in significant operational disruption. Mitigation Strategies The Company maintains a comprehensive Information Security Policy, supported by updated standards and governed through a defined Cybersecurity Governance structure. Cybersecurity awareness is promoted via sourcing through alternate and indigenous suppliers. Blue Star also explores backward integration opportunities and evaluates contractual arrangements with manufacturing partners to ensure business continuity during supply chain disruptions.</t>
  </si>
  <si>
    <t>In line with its transformation into a strategic function, Blue Star has implemented comprehensive resilience measures across key supply categories such as compressors, electronics, raw materials, and chemicals. These measures include supplier diversification, long-term procurement agreements, validation of alternative materials, and strategic inventory planning. A structured, three-tier governance framework ensures robust monitoring and execution, creating enduring competitive advantages that are difficult to replicate. Procurement has shifted from transactional fulfilment  to strategic collaboration, with a strong focus on forward-looking initiatives that align with the Company’s  long-term goals</t>
  </si>
  <si>
    <t xml:space="preserve">In between, there were trade war-related hiccups all throughout the year, it still continues, which impacts us in terms of the supply chain itself on numerous raw materials that we get. One is about the availability and the second is about the prices. </t>
  </si>
  <si>
    <t xml:space="preserve">B. Thiagarajan:  We have stated this in many media interviews of mine; it will be there roughly around 8 %from SKU to SKU. It is around 5% is the price increase on account of energy level change alone on an average. Subsequent to that, till the April beginning, it will be around 8% for the raw material price increase and the exchange rate, all put together.  It should have been around 13% price increase that is warranted. We would have taken until now the, you know very well, again, I'm repeating, the inventory was enough. The primary sale is beginning to pick up. For whatever primary had happened, we would have realized up to 8% out of 13% price increase, 5 more percentage of increase will happen as the May, June billings are happening, that is the reality. It may vary from model to model. On the average, you can assume it to be so. </t>
  </si>
  <si>
    <t>Margin Impact</t>
  </si>
  <si>
    <t xml:space="preserve">I don't think we have any concern  there.  If any, it's all covered for the price variation. Having said that, if you have delayed or the delay is attributable to us, during the delayed period, price variation will not be applicable. I do not think we have any kind of an impact at the moment in terms of input material cost has gone up. See, how it was is that you always assume that price variation will provide for something and there is some contingency that is Page 8 of 21 Blue Star Limited May 07, 2026 available and so that is not the major concern there. </t>
  </si>
  <si>
    <t xml:space="preserve">The second part is connected with the variable cost connected with the Room Air-Conditioner business. We had been moderating ever since May 2025, and those are resulting in improved margins. </t>
  </si>
  <si>
    <t>All this put together, the price is going to be much higher. So, GST reduction is available, whereas the other three, energy label change, plus you have got the commodity prices, which are continuing to shoot up and the exchange rate. This will result in, my estimation is that somewhere around at least 10% of net increase to the consumers, whereas the consumer would have been believing that Page 6 of 18 Blue Star Limited January 30, 2026 there is a 10% reduction than last year. They are going to get it because the GST reduction will translate into, which is not going to be the cas</t>
  </si>
  <si>
    <t>And I think that 8.5% kind of a margin is bare minimum, one should look at it. If it is a great summer year, one should try to do 9.5% in the best interest of the category.</t>
  </si>
  <si>
    <t xml:space="preserve">What I will not very sure is whether it is an industry which, given the number of players, the competition, the increasing competition and increasing investments in manufacturing capacity, whether it will provide that 8% to 9% of operating margin. So, the question will Page 11 of 21 Blue Star Limited May 07, 2026 be the margin will be under extreme pressure.  It is, again, a function of how rapidly the demand builds up and what is going to happen to the commodity prices, specifically copper and other electronic components. This is what is the thing that the industry players will have to look out for. It is just because the market is growing, it is not necessary that the margins will expand, it will continue to be under pressure. That is the outlook for the industry. </t>
  </si>
  <si>
    <t xml:space="preserve">The concern is connected with how the pricing will be passed on to the consumers. I cannot talk about other brands. In our case, it is very important for us to pass on the increase. It's not that we operate with huge margins. It is very important that the margins are in the order, I'm saying the segment 1, we want to continue to maintain that 7% to 7.5% outlook. Segment 2, we want to maintain 8% to 8.5%, okay? That's where it is. Now at the same time, we have to march towards our market share goal of 15%, which is currently at around Page 13 of 21 Blue Star Limited May 07, 2026 14.25%. So, this is a function of how long the summer will be active, how much price realization can be improved. </t>
  </si>
  <si>
    <t xml:space="preserve">This is a very critical period to judge that. Now the consumer demand will drop. If the summer is active, it's not going to be, as I have told you that, let us say, last year to this year, 13% price increase, but there is a 10% GST benefit. Actually, the consumer is going to pay around 3%. And that's where we are. </t>
  </si>
  <si>
    <t xml:space="preserve">Capex : Yes, so with regards to capex, see, the annual capex can be anywhere in the region of around RS.250 Crore to RS.350 Crore. So that's the normal spend that we have. When I say this capex, it includes all type of capex that is the normal routine capex, maintenance capex,  investments in R&amp;D, product development as well as whatever IT investments that we'll be doing. </t>
  </si>
  <si>
    <t xml:space="preserve">Yes, I have stated very clearly, the additional price increase has come into effect in May itself. We have to pass it on, it is a function of the secondary demand, then the dealers will have to buy. That's where we are. We are also stating that there will be margin pressure throughout the year and unless and until something dramatically changes in Q2 or Q3, we do not know and we are still maintaining that 8% to 8.5% is the outlook for the market. </t>
  </si>
  <si>
    <t xml:space="preserve">That's right. In a good summer here, it should be 8.5% to 9% for your information. We are saying 8% to 8.5% should be the thing in my very opening remarks or to the first question, I have stated, the market will continue to grow. The margins will be continuing to be under pressure until 2030. I am not seeing that it is 8% to 8.5% continuing as the market expands further. Also, as far as this financial year is concerned, as we see today, we believe 8% to 8.5% is possible. </t>
  </si>
  <si>
    <t xml:space="preserve">Within the segment, it is at 33%, data centre. I mentioned Blue Star's revenue will be RS.20,000 Crore ,in that it (data center) will be RS.3,000 Crore. In that contest 15% of the company's revenue could be, so do not mix up that statement with this. Page 16 of 21 Blue Star Limited May 07, 2026 Within the projects business, there are data centres, there are factories, there are buildings, there are infra. Now in that particular business, we have been operating between 7% to 7.5%. I will not, at this juncture say that it's going to become some 8% to 8.5% or 8.9%. Indeed, it is true that the data center market will grow and that part of the business will be significant within that segment. We are not making a statement that I’m not going to be in buildings or I'm not going to be in other verticals. As of now, that is all the guidance that we are giving. </t>
  </si>
  <si>
    <t xml:space="preserve">And our market share is 11.25%, like what you said in volume terms and value terms, Achal Lohade: Page 17 of 21 Blue Star Limited May 07, 2026 14.25%. Have I understood right, sir? </t>
  </si>
  <si>
    <t xml:space="preserve">They know very well that we have to wait for a lag in the primary sale, it has already happened. Now they will be moderating what is the production and what is the sale that is happening and I don't think that will be the concern at all. The issue will be how to pass on the price increase fully now and how to pass on the price increase post the season. There will be war-related increase in cost, so this year will be about margins rather than inventory. </t>
  </si>
  <si>
    <t xml:space="preserve">. We have not yet reached our first goal of reaching 15% market share. We are somewhere, we have crossed 14%, and even in a challenging year, I think we have gained marginally some market share. So, that we need to do.  </t>
  </si>
  <si>
    <t>The second important part is, that growth has to be a profitable growth, which means the margin guidelines that I mentioned, somewhere around 8.5%</t>
  </si>
  <si>
    <t xml:space="preserve">Q4FY26 and FY27, the margin outlook is 8.5%. Unless and until summer is going to be so very harsh summer, it can go up to 9%, and then I am not forecasting anything now. It can be looked at Page 12 of 18 Blue Star Limited January 30, 2026 closer to March. My estimate is that if you do 8.5%, that is a reasonable margin, looking at it today, especially with the higher prices. </t>
  </si>
  <si>
    <t>Not at all. You have seen our margin. It is above 8% already in Q3and Q4, irrespective of the summer season, irrespective of the price increase, 8.5% is doable. FY27, 8.5% should be the target. If the summer season is extremely good, it can go up to 9%. We don’t know now; that call has to be taken.  Price hike has to be taken in any case. It is not optional. In a category in which the margin is in the order of 8% to 8.5%, you can’t absorb this kind of commodity price increase or the exchange rate issues. That is not your option. In my mind, it has to be done</t>
  </si>
  <si>
    <t xml:space="preserve">The last point is on infrastructure projects. Roughly one-third of our revenue comes from infra projects, and quite a few of these projects will now come to closure, as few of these projects are metro railway projects or water, railway electrification, etc. So, when these projects are nearing to closure, usually the costs go up and it pulls down the overall margin, so, you would have seen already the margin is lower than last year in Q3. I think this will be a trend for next two, three Page 13 of 18 Blue Star Limited January 30, 2026 quarters, because the infra projects are coming to a closure. Otherwise, I don’t see a concern for huge correction in the margin. </t>
  </si>
  <si>
    <t xml:space="preserve">For electro mechanical  project segment 1 - Having said that, January has begun very well, and many inquiries are coming up for finalization. So, that should be happening. But when your pending order book is lower, your growth in the subsequent months will be impacted, that is why I said that one should look at a single-digit growth or just a 10% growth.  </t>
  </si>
  <si>
    <t xml:space="preserve">So, in the order of around 7% in FY27 modelling, you can assume that should happen. It is not going to become some 8.5% because some projects are slowing. It has not slowed down. Some parts, there is a slowdown. We are not changing our stance.  Page 16 of 18 Blue Star Limited January 30, 2026 In other words, I am summarizing for the benefit of everyone. The outlook for Q4 is 6.5% to 7%, closer to 7%, maybe for Segment-I, and it should be 8.5% for Segment-II. That is the guideline. </t>
  </si>
  <si>
    <t>Managaement Guidance</t>
  </si>
  <si>
    <t>The primary operating risks that could impact the Company include a slowdown in the construction, environmental, and investment cycles as well as seasonality in certain businesses such as air conditioners. Other risks involve intensified competition from both domestic and global players, volatile exchange rates, rising interest rates, credit risks, import dependence, procurement concentration, evolving regulatory norms and tariff/non-tariff barriers, fluctuating commodity prices, and changes in tax and other legislation.</t>
  </si>
  <si>
    <t>Annual report</t>
  </si>
  <si>
    <t>The Group has no concentration of credit risk as the customer base is widely distributed both economically and geographically</t>
  </si>
  <si>
    <t>FY28E</t>
  </si>
  <si>
    <t>Sales (Mn)</t>
  </si>
  <si>
    <t>FY27E</t>
  </si>
  <si>
    <t>Raw Material</t>
  </si>
  <si>
    <t>Street Estimates</t>
  </si>
  <si>
    <t>Motilal Oswal</t>
  </si>
  <si>
    <t>Emkay</t>
  </si>
  <si>
    <t>HVAC service and maintenance contracts typically deliver gross margins of 35–55%, compared to 18–28% for equipment manufacturing and 12–22% for installation contracting — making services the highest-margin segment of the HVAC value chain</t>
  </si>
  <si>
    <t>https://oxmaint.com/industries/hvac/hvac-market-size-growth-forecast-2026-global-analysis</t>
  </si>
  <si>
    <t>commodity exchange forward contracts</t>
  </si>
  <si>
    <t>Base Case</t>
  </si>
  <si>
    <t>Current case:</t>
  </si>
  <si>
    <t>Current case: C0GS % Revenue</t>
  </si>
  <si>
    <t>Three Statement Model - Bluestar Ltd</t>
  </si>
  <si>
    <t>-</t>
  </si>
  <si>
    <t>Capital WIP</t>
  </si>
  <si>
    <t>Intangible Assets Under Development Growth %</t>
  </si>
  <si>
    <t>Non Current Investments</t>
  </si>
  <si>
    <t>Deferred Tax Assets</t>
  </si>
  <si>
    <t>Long term Loan and Advances</t>
  </si>
  <si>
    <t>Other Non Current Assets</t>
  </si>
  <si>
    <t xml:space="preserve"> India - Screener.in</t>
  </si>
  <si>
    <t>India's HVAC Industry</t>
  </si>
  <si>
    <t>Machinery</t>
  </si>
  <si>
    <t>Despite the multiple challenges, we gained market share marginally during the current quarter. Quite a few cost rationalization measures taken in Q1 FY26 owing to poor summer season continued till the end of the financial year, and it resulted in improved margins for the quarter.</t>
  </si>
  <si>
    <t>The margin outlook given the commodity prices, it is a wrong time to predict anything because when you are in adverse situation, you swing to the other extreme. But it is bad.You don't have any visibility at all, whether it is exchange rate or whether it is the commodities. there will be a huge shortage of electronics because of helium-related issues, so it is unfortunate that we are in thist situation. That you have to deal with quarter-to-quarter.</t>
  </si>
  <si>
    <t>Copper - Pricing</t>
  </si>
  <si>
    <t>Median Gross Margin</t>
  </si>
  <si>
    <t>Aluminum - Pricing</t>
  </si>
  <si>
    <t>SG&amp;A &amp; EBITDA</t>
  </si>
  <si>
    <t>Revenue Vs SG&amp;A Growth</t>
  </si>
  <si>
    <t>Revenue from Operations</t>
  </si>
  <si>
    <t>Growth YoY %</t>
  </si>
  <si>
    <t>Gross Margin Analysis</t>
  </si>
  <si>
    <t>SG&amp;A</t>
  </si>
  <si>
    <t>EBITDA Margin</t>
  </si>
  <si>
    <t>BOB Capital Markets</t>
  </si>
  <si>
    <t>Inventory</t>
  </si>
  <si>
    <t xml:space="preserve"> Growth YoY %</t>
  </si>
  <si>
    <t xml:space="preserve">Inventory </t>
  </si>
  <si>
    <t>Average Inventory</t>
  </si>
  <si>
    <t>Average Inventory % Revenue</t>
  </si>
  <si>
    <t>Inventory Turnover Ratio (COGS)</t>
  </si>
  <si>
    <t>Inventory Turnover Ratio (Revenue)</t>
  </si>
  <si>
    <t>Inventory Days (Revenue)</t>
  </si>
  <si>
    <t>Inventory Days (COGS)</t>
  </si>
  <si>
    <t>Peer Inventory Days Analysis</t>
  </si>
  <si>
    <t xml:space="preserve">Bluestar </t>
  </si>
  <si>
    <t>Voltas</t>
  </si>
  <si>
    <t>Amber Enterprise</t>
  </si>
  <si>
    <t>L.G Electronics</t>
  </si>
  <si>
    <t>V-Guard Industries</t>
  </si>
  <si>
    <t>Inventory Days</t>
  </si>
  <si>
    <t>Motilal Oswal (Inventory/Revenue)</t>
  </si>
  <si>
    <t>Trade Recievables</t>
  </si>
  <si>
    <t xml:space="preserve"> Trade Recievables</t>
  </si>
  <si>
    <t>Average Trade Recievables</t>
  </si>
  <si>
    <t>Average Trade Recievables % Revenue</t>
  </si>
  <si>
    <t>Recievables Turnover Ratio</t>
  </si>
  <si>
    <t>Recievables Days</t>
  </si>
  <si>
    <t>Recievable Days</t>
  </si>
  <si>
    <t>Notes to Consolidated Financial Statements.</t>
  </si>
  <si>
    <t>Receivable Ageing Analysis</t>
  </si>
  <si>
    <t>. The Group has no concentration of credit risk as the customer base is widely distributed both economically and geographically.</t>
  </si>
  <si>
    <t>Notes to Standalone Financial Statements.</t>
  </si>
  <si>
    <t>Peer Receivable Days Analysis</t>
  </si>
  <si>
    <t>Fixed Assets</t>
  </si>
  <si>
    <t xml:space="preserve"> Fixed Assets (As Reported)</t>
  </si>
  <si>
    <t>Total Fixed Assets</t>
  </si>
  <si>
    <t xml:space="preserve">Total Assets </t>
  </si>
  <si>
    <t>Fixed Assets % Total Assets</t>
  </si>
  <si>
    <t>Net Fixed Assets % Revenue</t>
  </si>
  <si>
    <t>Change in Fixed Assets</t>
  </si>
  <si>
    <t>Change in Revenue</t>
  </si>
  <si>
    <t>Change in Revenue/Change in Fixed Assets</t>
  </si>
  <si>
    <t>Asset Turnover Ratio</t>
  </si>
  <si>
    <t xml:space="preserve">Depreciation &amp; Amortization </t>
  </si>
  <si>
    <t>Growth Capex</t>
  </si>
  <si>
    <t>Maintainence Capex</t>
  </si>
  <si>
    <t>Actual Capex</t>
  </si>
  <si>
    <t>Fixed assets purchased (Screener)</t>
  </si>
  <si>
    <t>Fixed assets sold (Screener)</t>
  </si>
  <si>
    <t>Change in Capex</t>
  </si>
  <si>
    <t>Street estimates</t>
  </si>
  <si>
    <t>Capex</t>
  </si>
  <si>
    <t xml:space="preserve">Motilal Oswal </t>
  </si>
  <si>
    <t>CWIP</t>
  </si>
  <si>
    <t>CWIP % Fixed Assets</t>
  </si>
  <si>
    <t>Gross Block</t>
  </si>
  <si>
    <t>Accumulated Depreciation</t>
  </si>
  <si>
    <t>Less: Land (Non Depreciable)</t>
  </si>
  <si>
    <t>Less: Intangibles ( Non Depreciable)</t>
  </si>
  <si>
    <t>Depreciable Gross Block</t>
  </si>
  <si>
    <t>Average life of Assets</t>
  </si>
  <si>
    <t>Average age of Assets</t>
  </si>
  <si>
    <t xml:space="preserve">% of Assets Depreciated </t>
  </si>
  <si>
    <t>Net Depreciable Assets</t>
  </si>
  <si>
    <t>Depreciation % Net Depreciable Assets</t>
  </si>
  <si>
    <t>Depreciation % Depreciable Gross Block</t>
  </si>
  <si>
    <t>Depreciation (Data sourced from Screener for Analysis)</t>
  </si>
  <si>
    <t>Average Trade Payables</t>
  </si>
  <si>
    <t>AverageTrade Payables % COGS</t>
  </si>
  <si>
    <t>Average Trade Payables % Revenue</t>
  </si>
  <si>
    <t>AverageTrade Receivables % Revenue</t>
  </si>
  <si>
    <t>Peer Trade Payables Analysis</t>
  </si>
  <si>
    <t>Peer Comparison (Screener)</t>
  </si>
  <si>
    <t>Trade Payables Days</t>
  </si>
  <si>
    <t>Trade Payable Days (COGS)</t>
  </si>
  <si>
    <t>Trade Payable Days (Revenue)</t>
  </si>
  <si>
    <t>Motilal Oswal (Revenue)</t>
  </si>
  <si>
    <t>BOB Capital Markets (Revenue)</t>
  </si>
  <si>
    <t>No management guidance is available</t>
  </si>
  <si>
    <t>Other Current Liablities</t>
  </si>
  <si>
    <t>We assume that other current liablities other than short term borrowings to remian flat at 2026 levels. The short terms borrowings are separately calculated.</t>
  </si>
  <si>
    <t>Debt</t>
  </si>
  <si>
    <t xml:space="preserve">Long Term Borrowings </t>
  </si>
  <si>
    <t>YoY Growth %</t>
  </si>
  <si>
    <t xml:space="preserve">Short Term Borrowings </t>
  </si>
  <si>
    <t>Total Borrowings</t>
  </si>
  <si>
    <t>LTB % Total Borrowings</t>
  </si>
  <si>
    <t>STB % Total borrowings</t>
  </si>
  <si>
    <t>LTB % Revenue</t>
  </si>
  <si>
    <t>STB % Revenue</t>
  </si>
  <si>
    <t xml:space="preserve">Debt to Equity </t>
  </si>
  <si>
    <t>Debt to Total Capital</t>
  </si>
  <si>
    <t>Debt to Assets</t>
  </si>
  <si>
    <t>Debt to EBITDA</t>
  </si>
  <si>
    <t xml:space="preserve">Long term borrowings to be assumed at 0% of Revenue </t>
  </si>
  <si>
    <t>D</t>
  </si>
  <si>
    <t xml:space="preserve">Interest cost </t>
  </si>
  <si>
    <t xml:space="preserve">Total Borrowings </t>
  </si>
  <si>
    <t xml:space="preserve">Interest Cost </t>
  </si>
  <si>
    <t>Interest Cost % Total Borrowings</t>
  </si>
  <si>
    <t>Dividend</t>
  </si>
  <si>
    <t>Total Dividend</t>
  </si>
  <si>
    <t xml:space="preserve">Net Income </t>
  </si>
  <si>
    <t>Dividend Payout Ratio</t>
  </si>
  <si>
    <t>Total SG&amp;A Expenses</t>
  </si>
  <si>
    <t>Net Tangible Assets</t>
  </si>
  <si>
    <t>Net Growth YoY %</t>
  </si>
  <si>
    <t>Closing Tangible Assets</t>
  </si>
  <si>
    <t>Opening Tangible Assets</t>
  </si>
  <si>
    <t>Tangible Assets &amp; Capex</t>
  </si>
  <si>
    <t>Add: Depreciation</t>
  </si>
  <si>
    <t>Depreciation % Closing Tangibles</t>
  </si>
  <si>
    <t xml:space="preserve">Addition during the year </t>
  </si>
  <si>
    <t xml:space="preserve">Less: Depreciation </t>
  </si>
  <si>
    <t>Closing Intangible Assets</t>
  </si>
  <si>
    <t>Opening Intangible Assets</t>
  </si>
  <si>
    <t>Intangible Capital WIP</t>
  </si>
  <si>
    <t>Deferred Tax Asset (Net)</t>
  </si>
  <si>
    <t>Total Depreciation</t>
  </si>
  <si>
    <t>Reserves &amp; Surplus (Other Equity) Schedule</t>
  </si>
  <si>
    <t>Opening Balance</t>
  </si>
  <si>
    <t xml:space="preserve">Add: Net Profit </t>
  </si>
  <si>
    <t>Less: Dividend Paid</t>
  </si>
  <si>
    <t xml:space="preserve">Closing balance </t>
  </si>
  <si>
    <t xml:space="preserve">Dividend Payout Ratio </t>
  </si>
  <si>
    <t>Working Capital Schedule</t>
  </si>
  <si>
    <t>Trade Receivable Days</t>
  </si>
  <si>
    <t>Trade Receivables % Revenue</t>
  </si>
  <si>
    <t xml:space="preserve">Current Investments </t>
  </si>
  <si>
    <t xml:space="preserve">YoY Growth% </t>
  </si>
  <si>
    <t>Other Current Assets</t>
  </si>
  <si>
    <t>Change in Receivables</t>
  </si>
  <si>
    <t>Change in Inventory</t>
  </si>
  <si>
    <t>Change in Payables</t>
  </si>
  <si>
    <t>Change in Operating Working Capital</t>
  </si>
  <si>
    <t>Trade Payable Days</t>
  </si>
  <si>
    <t>Trade Payables % COGS</t>
  </si>
  <si>
    <t>Net Increase in Operating Working Capital</t>
  </si>
  <si>
    <t>Loan Schedule</t>
  </si>
  <si>
    <t>Change in Long Term Borrowings</t>
  </si>
  <si>
    <t>Short term borrowings to be assumed at 4.5% of Revenue</t>
  </si>
  <si>
    <t>Change in Short Term Borrowings</t>
  </si>
  <si>
    <t>LTB % TB</t>
  </si>
  <si>
    <t>STB % TB</t>
  </si>
  <si>
    <t>Interest Schedule</t>
  </si>
  <si>
    <t>Interest Rate</t>
  </si>
  <si>
    <t>Average Total Borrowings</t>
  </si>
  <si>
    <t>Interest Expense</t>
  </si>
  <si>
    <t>Other Income % Revenue</t>
  </si>
  <si>
    <t xml:space="preserve">Other Income </t>
  </si>
  <si>
    <t>Profit Before Tax (PBT)</t>
  </si>
  <si>
    <t>Tax Expense</t>
  </si>
  <si>
    <t>Less: COGS</t>
  </si>
  <si>
    <t>Less: SG&amp;A</t>
  </si>
  <si>
    <t>Less: Depreciation</t>
  </si>
  <si>
    <t>Less: Interest Expense</t>
  </si>
  <si>
    <t>Add: Other Income</t>
  </si>
  <si>
    <t>Profit before tax (PBT)</t>
  </si>
  <si>
    <t>Marginal Tax Rate</t>
  </si>
  <si>
    <t>Add:Profit from Discontinued Operations</t>
  </si>
  <si>
    <t>Less: Loss from Discontinued Operations</t>
  </si>
  <si>
    <t>Net Income of the Year</t>
  </si>
  <si>
    <t>Profit before Tax</t>
  </si>
  <si>
    <t>Add: Interest Expense</t>
  </si>
  <si>
    <t>Less: Increase in net working capital</t>
  </si>
  <si>
    <t>Less: Tax paid</t>
  </si>
  <si>
    <t>Net Purchase of Fixed Assets (Capex)</t>
  </si>
  <si>
    <t>Proceeds from Long term Borrowings</t>
  </si>
  <si>
    <t>Proceeds from Short term Borrowings</t>
  </si>
  <si>
    <t>Interest Paid</t>
  </si>
  <si>
    <t>Dividend Paid</t>
  </si>
  <si>
    <t>Less: Other Income</t>
  </si>
  <si>
    <t xml:space="preserve">Net Change in Cash </t>
  </si>
  <si>
    <t>Opening Cash Balance</t>
  </si>
  <si>
    <t>Closing Cash Balance</t>
  </si>
  <si>
    <t>Depreciation &amp; Amortization for the year</t>
  </si>
  <si>
    <t>Depreciation on Tangible Assets</t>
  </si>
  <si>
    <t>Amortization on Intangible assets</t>
  </si>
  <si>
    <t>Depreciation (Tangible Assets) % Revenue</t>
  </si>
  <si>
    <t>Amortization (Intangible Assets) % Revenue</t>
  </si>
  <si>
    <t>Intangible Assets &amp; Capex</t>
  </si>
  <si>
    <t>Net Intangible Assets</t>
  </si>
  <si>
    <t>Discontinued Operations</t>
  </si>
  <si>
    <t>Profit from Discontinued Operations % Revenue</t>
  </si>
  <si>
    <t>Loss from Discontinued Operations % Revenue</t>
  </si>
  <si>
    <t>EBT Margin (%)</t>
  </si>
  <si>
    <t>Other Expenses</t>
  </si>
  <si>
    <t>Ratio Analysis - Bluestar Ltd</t>
  </si>
  <si>
    <t>Liquidity Ratio</t>
  </si>
  <si>
    <t xml:space="preserve">Current Ratio </t>
  </si>
  <si>
    <t>Prepaid Expenses</t>
  </si>
  <si>
    <t>Current liablities</t>
  </si>
  <si>
    <t>Quick Ratio</t>
  </si>
  <si>
    <t>Working Capital Days</t>
  </si>
  <si>
    <t>Cash Conversion Cycle</t>
  </si>
  <si>
    <t>Total Debt</t>
  </si>
  <si>
    <t xml:space="preserve">Total Equity </t>
  </si>
  <si>
    <t>Equity Ratio</t>
  </si>
  <si>
    <t>Leverage Ratio</t>
  </si>
  <si>
    <t>Profitability/ Margin Ratio</t>
  </si>
  <si>
    <t>Total Sales</t>
  </si>
  <si>
    <t>EBITDA</t>
  </si>
  <si>
    <t>EBIT</t>
  </si>
  <si>
    <t>Net Profit</t>
  </si>
  <si>
    <t xml:space="preserve">Net Profit Margin </t>
  </si>
  <si>
    <t>Return on Assets</t>
  </si>
  <si>
    <t>Return on Equity</t>
  </si>
  <si>
    <t>Efficiency Ratio</t>
  </si>
  <si>
    <t xml:space="preserve">Asset Turnover </t>
  </si>
  <si>
    <t>Change in Assets</t>
  </si>
  <si>
    <t>Reinvestment Ratio</t>
  </si>
  <si>
    <t>Inventory Turnover Ratio</t>
  </si>
  <si>
    <t>Coverage Ratio</t>
  </si>
  <si>
    <t>Interest Coverage Ratio</t>
  </si>
  <si>
    <t>Debt to EBITDA Coverage Ratio</t>
  </si>
  <si>
    <t>Minority Interest</t>
  </si>
  <si>
    <t>Deferred Tax Liablities (Net)</t>
  </si>
  <si>
    <t>Other Long Term Liablities</t>
  </si>
  <si>
    <t xml:space="preserve">Long Term Provisions </t>
  </si>
  <si>
    <t>Deferred Tax Liablities</t>
  </si>
  <si>
    <t xml:space="preserve">Short Term Provisions </t>
  </si>
  <si>
    <t xml:space="preserve"> Current Liablities</t>
  </si>
  <si>
    <t>Depreciation &amp; Amortization Schedule</t>
  </si>
  <si>
    <t>Total Depreciation (Including Amortization)</t>
  </si>
  <si>
    <t>Depreciation &amp; Amortization Watefall Schedule</t>
  </si>
  <si>
    <t>Please provide the below inputs</t>
  </si>
  <si>
    <t>WACC Inputs</t>
  </si>
  <si>
    <t xml:space="preserve">Country </t>
  </si>
  <si>
    <t>Local Currency 10Y Government Bond Yield</t>
  </si>
  <si>
    <t>Credit Default Spread as per Damodaran</t>
  </si>
  <si>
    <t>Implied US Equity Risk Premium</t>
  </si>
  <si>
    <t>Asset Beta</t>
  </si>
  <si>
    <t>Asset Beta Variation (+/-)</t>
  </si>
  <si>
    <t>Debt to Capital (Gearing)</t>
  </si>
  <si>
    <t xml:space="preserve">Marginal Tax Rate </t>
  </si>
  <si>
    <t>Company Credit Rating Available</t>
  </si>
  <si>
    <t>Provide Credit Rating</t>
  </si>
  <si>
    <t>Small Size Premium</t>
  </si>
  <si>
    <t>Asset Specific Risk Premium</t>
  </si>
  <si>
    <t>Name of the Company</t>
  </si>
  <si>
    <t>Country</t>
  </si>
  <si>
    <t>Africa</t>
  </si>
  <si>
    <t>Moody's rating</t>
  </si>
  <si>
    <t>Rating-based Default Spread</t>
  </si>
  <si>
    <t>Abu Dhabi</t>
  </si>
  <si>
    <t>Middle East</t>
  </si>
  <si>
    <t>Aa2</t>
  </si>
  <si>
    <t>Albania</t>
  </si>
  <si>
    <t>Eastern Europe &amp; Russia</t>
  </si>
  <si>
    <t>Ba3</t>
  </si>
  <si>
    <t>Andorra (Principality of)</t>
  </si>
  <si>
    <t>Western Europe</t>
  </si>
  <si>
    <t>Baa1</t>
  </si>
  <si>
    <t>Angola</t>
  </si>
  <si>
    <t>B3</t>
  </si>
  <si>
    <t>Argentina</t>
  </si>
  <si>
    <t>Central and South America</t>
  </si>
  <si>
    <t>Caa1</t>
  </si>
  <si>
    <t>Armenia</t>
  </si>
  <si>
    <t>Aruba</t>
  </si>
  <si>
    <t>Caribbean</t>
  </si>
  <si>
    <t>Baa3</t>
  </si>
  <si>
    <t>Australia</t>
  </si>
  <si>
    <t>Australia &amp; New Zealand</t>
  </si>
  <si>
    <t>Aaa</t>
  </si>
  <si>
    <t>Austria</t>
  </si>
  <si>
    <t>Aa1</t>
  </si>
  <si>
    <t>Azerbaijan</t>
  </si>
  <si>
    <t>Bahamas</t>
  </si>
  <si>
    <t>B1</t>
  </si>
  <si>
    <t>Bahrain</t>
  </si>
  <si>
    <t>B2</t>
  </si>
  <si>
    <t>Bangladesh</t>
  </si>
  <si>
    <t>Asia</t>
  </si>
  <si>
    <t>Barbados</t>
  </si>
  <si>
    <t>Belarus</t>
  </si>
  <si>
    <t>C</t>
  </si>
  <si>
    <t>Belgium</t>
  </si>
  <si>
    <t>Aa3</t>
  </si>
  <si>
    <t>Belize</t>
  </si>
  <si>
    <t>Benin</t>
  </si>
  <si>
    <t>Bermuda</t>
  </si>
  <si>
    <t>A2</t>
  </si>
  <si>
    <t>Bolivia</t>
  </si>
  <si>
    <t>Caa3</t>
  </si>
  <si>
    <t>Bosnia and Herzegovina</t>
  </si>
  <si>
    <t>Botswana</t>
  </si>
  <si>
    <t>Brazil</t>
  </si>
  <si>
    <t>Ba1</t>
  </si>
  <si>
    <t>Bulgaria</t>
  </si>
  <si>
    <t>Burkina Faso</t>
  </si>
  <si>
    <t>Cambodia</t>
  </si>
  <si>
    <t>Cameroon</t>
  </si>
  <si>
    <t>Canada</t>
  </si>
  <si>
    <t>North America</t>
  </si>
  <si>
    <t>Cape Verde</t>
  </si>
  <si>
    <t>Cayman Islands</t>
  </si>
  <si>
    <t>Chile</t>
  </si>
  <si>
    <t>China</t>
  </si>
  <si>
    <t>A1</t>
  </si>
  <si>
    <t>Colombia</t>
  </si>
  <si>
    <t>Congo (Democratic Republic of)</t>
  </si>
  <si>
    <t>Congo (Republic of)</t>
  </si>
  <si>
    <t>Caa2</t>
  </si>
  <si>
    <t>Cook Islands</t>
  </si>
  <si>
    <t>Costa Rica</t>
  </si>
  <si>
    <t>Ba2</t>
  </si>
  <si>
    <t>Côte d'Ivoire</t>
  </si>
  <si>
    <t>Croatia</t>
  </si>
  <si>
    <t>A3</t>
  </si>
  <si>
    <t>Cuba</t>
  </si>
  <si>
    <t>Ca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</si>
  <si>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</si>
  <si>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</si>
  <si>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</si>
  <si>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</si>
  <si>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</si>
  <si>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</si>
  <si>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</si>
  <si>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</si>
  <si>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</si>
  <si>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</si>
  <si>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</si>
  <si>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</si>
  <si>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</si>
  <si>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</si>
  <si>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</si>
  <si>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</si>
  <si>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</si>
  <si>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</si>
  <si>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</si>
  <si>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</si>
  <si>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</si>
  <si>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</si>
  <si>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</si>
  <si>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</si>
  <si>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</si>
  <si>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</si>
  <si>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</si>
  <si>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</si>
  <si>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</si>
  <si>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</si>
  <si>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</si>
  <si>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</si>
  <si>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</si>
  <si>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</si>
  <si>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</si>
  <si>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</si>
  <si>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</si>
  <si>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</si>
  <si>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</si>
  <si>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</si>
  <si>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</si>
  <si>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</si>
  <si>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</si>
  <si>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</si>
  <si>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</si>
  <si>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</si>
  <si>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</si>
  <si>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</si>
  <si>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</si>
  <si>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</si>
  <si>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</si>
  <si>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</si>
  <si>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</si>
  <si>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</si>
  <si>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</si>
  <si>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</si>
  <si>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</si>
  <si>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</si>
  <si>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</si>
  <si>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</si>
  <si>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</si>
  <si>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</si>
  <si>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</si>
  <si>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</si>
  <si>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</si>
  <si>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</si>
  <si>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</si>
  <si>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</si>
  <si>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</si>
  <si>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</si>
  <si>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</si>
  <si>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</si>
  <si>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</si>
  <si>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</si>
  <si>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</si>
  <si>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</si>
  <si>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</si>
  <si>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</si>
  <si>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</si>
  <si>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</si>
  <si>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</si>
  <si>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</si>
  <si>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</si>
  <si>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</si>
  <si>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</si>
  <si>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</si>
  <si>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</si>
  <si>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</si>
  <si>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</si>
  <si>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</si>
  <si>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</si>
  <si>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</si>
  <si>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</si>
  <si>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</si>
  <si>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</si>
  <si>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</si>
  <si>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</si>
  <si>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</si>
  <si>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</si>
  <si>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</si>
  <si>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</si>
  <si>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</si>
  <si>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</si>
  <si>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</si>
  <si>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</si>
  <si>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</si>
  <si>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</si>
  <si>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</si>
  <si>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</si>
  <si>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</si>
  <si>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</si>
  <si>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</si>
  <si>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</si>
  <si>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</si>
  <si>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</si>
  <si>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</si>
  <si>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</si>
  <si>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</si>
  <si>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Weighted Average Cost of Capital</t>
  </si>
  <si>
    <t xml:space="preserve">          Bluestar Ltd</t>
  </si>
  <si>
    <t>Company is large or small firm?</t>
  </si>
  <si>
    <t>L</t>
  </si>
  <si>
    <t>S</t>
  </si>
  <si>
    <t>Yes</t>
  </si>
  <si>
    <t>Country Data</t>
  </si>
  <si>
    <t>Company Data</t>
  </si>
  <si>
    <t>For large non-financial service firms</t>
  </si>
  <si>
    <t>If interest coverage ratio is</t>
  </si>
  <si>
    <t>&gt;</t>
  </si>
  <si>
    <t>≤ to</t>
  </si>
  <si>
    <t>Rating is</t>
  </si>
  <si>
    <t>Spread is</t>
  </si>
  <si>
    <t>D2/D</t>
  </si>
  <si>
    <t>C2/C</t>
  </si>
  <si>
    <t>Ca2/CC</t>
  </si>
  <si>
    <t>Caa/CCC</t>
  </si>
  <si>
    <t>B3/B-</t>
  </si>
  <si>
    <t>B2/B</t>
  </si>
  <si>
    <t>B1/B+</t>
  </si>
  <si>
    <t>Ba2/BB</t>
  </si>
  <si>
    <t>Ba1/BB+</t>
  </si>
  <si>
    <t>Baa2/BBB</t>
  </si>
  <si>
    <t>A3/A-</t>
  </si>
  <si>
    <t>A2/A</t>
  </si>
  <si>
    <t>A1/A+</t>
  </si>
  <si>
    <t>Aa2/AA</t>
  </si>
  <si>
    <t>Aaa/AAA</t>
  </si>
  <si>
    <t>For smaller and riskier firms</t>
  </si>
  <si>
    <t>greater than</t>
  </si>
  <si>
    <t>Low</t>
  </si>
  <si>
    <t>Mid</t>
  </si>
  <si>
    <t>High</t>
  </si>
  <si>
    <t>Risk Free Rate</t>
  </si>
  <si>
    <t>Equity Risk Premium</t>
  </si>
  <si>
    <t>Equity Beta</t>
  </si>
  <si>
    <t>D/E Ratio</t>
  </si>
  <si>
    <t>CAPM Cost of Equity</t>
  </si>
  <si>
    <t>Asset Specific Premium</t>
  </si>
  <si>
    <t>Modified Cost of Equity</t>
  </si>
  <si>
    <t>Pre Tax Cost of Debt</t>
  </si>
  <si>
    <t>Post Tax Cost of Debt</t>
  </si>
  <si>
    <t>Capital Gearing (D/D+E)</t>
  </si>
  <si>
    <t>Weighted Average Cost of Capital (Rounded)</t>
  </si>
  <si>
    <t>ICR Based Corporate Default Spread</t>
  </si>
  <si>
    <t>Comparable Company</t>
  </si>
  <si>
    <t xml:space="preserve">Beta Analysis - 2 Years Weekly </t>
  </si>
  <si>
    <t xml:space="preserve">Ticker </t>
  </si>
  <si>
    <t>2 Years avg D/D+E</t>
  </si>
  <si>
    <t>No of weekly Observations</t>
  </si>
  <si>
    <t>Crompton Gr. Con</t>
  </si>
  <si>
    <t>VOLTAS.NS</t>
  </si>
  <si>
    <t>AMBER.NS</t>
  </si>
  <si>
    <t>VGUARD.NS</t>
  </si>
  <si>
    <t>CROMPTON.NS</t>
  </si>
  <si>
    <t>Carrier</t>
  </si>
  <si>
    <t>BOSCH-HCIL</t>
  </si>
  <si>
    <t>CARR</t>
  </si>
  <si>
    <t>BOSCH-HCIL.NS</t>
  </si>
  <si>
    <t>Market Cap (Crores)</t>
  </si>
  <si>
    <t>Considered?</t>
  </si>
  <si>
    <t>N</t>
  </si>
  <si>
    <t>Median - Broad Set</t>
  </si>
  <si>
    <t>Average: Broad Set</t>
  </si>
  <si>
    <t>Median - Considered Set</t>
  </si>
  <si>
    <t>Average: Considered Set</t>
  </si>
  <si>
    <t>2 Years Avg D/E</t>
  </si>
  <si>
    <t>Y</t>
  </si>
  <si>
    <t>Narrow set</t>
  </si>
  <si>
    <t xml:space="preserve">Beta Analysis - 5 Years Monthly </t>
  </si>
  <si>
    <t>No of Monthly Observations</t>
  </si>
  <si>
    <t>5 Years Avg D/E</t>
  </si>
  <si>
    <t>CARRIER</t>
  </si>
  <si>
    <t>5 Years avg D/D+E</t>
  </si>
  <si>
    <t xml:space="preserve">Blume Beta Analysis - 5 Years Monthly </t>
  </si>
  <si>
    <t>2/3* Beta + 1/3*Market Beta</t>
  </si>
  <si>
    <t>We are taking 0.40 as asset beta of HVAC unit</t>
  </si>
  <si>
    <t>(median basis)</t>
  </si>
  <si>
    <t>Debt to Equity Ratio</t>
  </si>
  <si>
    <t>Equity Risk Premium (ERP)</t>
  </si>
  <si>
    <t>Cost of Debt</t>
  </si>
  <si>
    <t>For the purpose of assessing the cost of debt we have used country's risk free rate and country's deafult spread and corporate default spread based on company's debt rating and interest coverage ratio</t>
  </si>
  <si>
    <t xml:space="preserve">Small Size Premium </t>
  </si>
  <si>
    <t>Free Cash Flow to Firm (FCFF)</t>
  </si>
  <si>
    <t>Less: Depreciation &amp; Amortization</t>
  </si>
  <si>
    <t>Less: Tax</t>
  </si>
  <si>
    <t>EBIT (1-T)/NOPAT</t>
  </si>
  <si>
    <t xml:space="preserve">Add: Depreciation &amp; Amortization </t>
  </si>
  <si>
    <t>Cash NOPAT</t>
  </si>
  <si>
    <t>Less: Reinvestments</t>
  </si>
  <si>
    <t>Capex during the Year</t>
  </si>
  <si>
    <t>Free Cash Flow to Firm</t>
  </si>
  <si>
    <t>Discount Period (Years)</t>
  </si>
  <si>
    <t>Mid Year?</t>
  </si>
  <si>
    <t>Discount Rate (WACC)</t>
  </si>
  <si>
    <t xml:space="preserve">Present Value Factor </t>
  </si>
  <si>
    <t>Present Value of Free Cash Flow to Firm</t>
  </si>
  <si>
    <t>DCF Calculation - Perpetuity Growth</t>
  </si>
  <si>
    <t>Perpetual Growth Rate</t>
  </si>
  <si>
    <t>Terminal Year FCFF x (1+PGR)</t>
  </si>
  <si>
    <t>Terminal Value</t>
  </si>
  <si>
    <t>PV of Terminal Value</t>
  </si>
  <si>
    <t>Present Value of FCFFs</t>
  </si>
  <si>
    <t>Enterprise Value</t>
  </si>
  <si>
    <t>Less: Debt</t>
  </si>
  <si>
    <t>Add: Cash</t>
  </si>
  <si>
    <t>Less: Minority Interest</t>
  </si>
  <si>
    <t>Add: Non Operating Assets</t>
  </si>
  <si>
    <t>Equity Value</t>
  </si>
  <si>
    <t>Less: Value of Option</t>
  </si>
  <si>
    <t>Equity Value for Shareholders</t>
  </si>
  <si>
    <t>Value of all options outstanding =</t>
  </si>
  <si>
    <t xml:space="preserve">Value per option = </t>
  </si>
  <si>
    <t>N (d2) =</t>
  </si>
  <si>
    <t xml:space="preserve">d2 = </t>
  </si>
  <si>
    <t>N (d1) =</t>
  </si>
  <si>
    <t xml:space="preserve">d1 = </t>
  </si>
  <si>
    <t>Div. Adj. interest rate=</t>
  </si>
  <si>
    <t>Annualized dividend yield=</t>
  </si>
  <si>
    <t>Expiration (in years) =</t>
  </si>
  <si>
    <t>Variance=</t>
  </si>
  <si>
    <t>Adjusted K =</t>
  </si>
  <si>
    <t>T.Bond rate=</t>
  </si>
  <si>
    <t>Adjusted S =</t>
  </si>
  <si>
    <t># Shares outstanding=</t>
  </si>
  <si>
    <t>Strike Price=</t>
  </si>
  <si>
    <t># Warrants issued=</t>
  </si>
  <si>
    <t>Stock Price=</t>
  </si>
  <si>
    <t>VALUING OPTIONS WHEN THERE IS DILUTION</t>
  </si>
  <si>
    <t>Do not input any numbers below this line</t>
  </si>
  <si>
    <t>Enter the number of shares outstanding =</t>
  </si>
  <si>
    <t>Enter the number of options outstanding =</t>
  </si>
  <si>
    <t>Enter the Risk Free rate =</t>
  </si>
  <si>
    <t>Enter the annualized dividend yield on stock =</t>
  </si>
  <si>
    <t>(volatility)</t>
  </si>
  <si>
    <t>Enter the standard deviation in stock prices =</t>
  </si>
  <si>
    <t>Enter the expiration of the option =</t>
  </si>
  <si>
    <t>Enter the strike price on the option =</t>
  </si>
  <si>
    <t>Enter the current stock price =</t>
  </si>
  <si>
    <t>Valuing Options or Warrants</t>
  </si>
  <si>
    <t>Tranche</t>
  </si>
  <si>
    <t>Grant Date</t>
  </si>
  <si>
    <t>Vesting Date</t>
  </si>
  <si>
    <t>Expiry Date</t>
  </si>
  <si>
    <t>Exercise Price</t>
  </si>
  <si>
    <t>Maturity</t>
  </si>
  <si>
    <t xml:space="preserve">Expected Volatility </t>
  </si>
  <si>
    <t>Expected Dividend Yield</t>
  </si>
  <si>
    <t>No of Options Granted</t>
  </si>
  <si>
    <t>WACC</t>
  </si>
  <si>
    <t>25th Percentile</t>
  </si>
  <si>
    <t>75th Percentile</t>
  </si>
  <si>
    <t>Divide: No of shares outstanding</t>
  </si>
  <si>
    <t>Equity Value/Share</t>
  </si>
  <si>
    <t>Comparable Companies</t>
  </si>
  <si>
    <t>Description</t>
  </si>
  <si>
    <t>Voltas Limited is a premier Indian air conditioning and engineering solutions provider, operating as a core entity within the Tata Group. The company maintains a dominant position as the No. 1 Room Air Conditioner (RAC) brand in India, holding an 18.7% YTD market share as of FY2024. Voltas operates through three primary business segments: Unitary Cooling Products (UCP), Electro-Mechanical Projects and Services (EMPS), and Engineering Products and Services (EPS). Its business model leverages a vast distribution network of over 30,000 customer touchpoints and a multi-faceted presence across residential, commercial, and industrial infrastructure sectors.</t>
  </si>
  <si>
    <t>Voltas Ltd</t>
  </si>
  <si>
    <t>Amber Enterprises India Ltd. (Amber) is a prominent solution provider in the consumer durables and electronics manufacturing services (EMS) sectors. The company operates as a key Original Equipment Manufacturer (OEM) and Original Design Manufacturer (ODM) for the Room Air Conditioner (RAC) industry in India. Over the years, Amber has diversified its business beyond RACs into high-growth segments including railway subsystems, defense, and various electronics components.</t>
  </si>
  <si>
    <t>Amber Enterprises India Ltd</t>
  </si>
  <si>
    <t>Historical Average</t>
  </si>
  <si>
    <t>Peers Benchmarking Summary</t>
  </si>
  <si>
    <t>Average Revenue Growth</t>
  </si>
  <si>
    <t>Average EBITDA Margins</t>
  </si>
  <si>
    <t>Average EBIT Margins</t>
  </si>
  <si>
    <t>Average PBT Margins</t>
  </si>
  <si>
    <t>Average PAT Margins</t>
  </si>
  <si>
    <t>Median EBITDA Margins</t>
  </si>
  <si>
    <t>Median EBIT Margins</t>
  </si>
  <si>
    <t>Median PBT Margins</t>
  </si>
  <si>
    <t>Median PAT Margins</t>
  </si>
  <si>
    <t>Median Revenue Growth</t>
  </si>
  <si>
    <t>Comps</t>
  </si>
  <si>
    <t>Mean</t>
  </si>
  <si>
    <t>Relative Valuation</t>
  </si>
  <si>
    <t>Ticker</t>
  </si>
  <si>
    <t>NSE: VOLTAS</t>
  </si>
  <si>
    <t>NSE: AMBER</t>
  </si>
  <si>
    <t>Share Price</t>
  </si>
  <si>
    <t>Market Cap</t>
  </si>
  <si>
    <t>Cash</t>
  </si>
  <si>
    <t>Market Data</t>
  </si>
  <si>
    <t>Sales</t>
  </si>
  <si>
    <t>Sales Growth</t>
  </si>
  <si>
    <t>EBITDA Margins</t>
  </si>
  <si>
    <t>EBIT Margins</t>
  </si>
  <si>
    <t>PBT Margins</t>
  </si>
  <si>
    <t>PAT Margins</t>
  </si>
  <si>
    <t>EBITDA Margins %</t>
  </si>
  <si>
    <t>PAT</t>
  </si>
  <si>
    <t>EV/EBITDA</t>
  </si>
  <si>
    <t>PE</t>
  </si>
  <si>
    <t xml:space="preserve">Median </t>
  </si>
  <si>
    <t>EV/Sales</t>
  </si>
  <si>
    <t>P/E</t>
  </si>
  <si>
    <t>Earnings</t>
  </si>
  <si>
    <t>Valuation Multiple</t>
  </si>
  <si>
    <t xml:space="preserve">Less: Minority </t>
  </si>
  <si>
    <t>Terminal Growth Rate</t>
  </si>
  <si>
    <t>DCF Calculation - Exit Multiple</t>
  </si>
  <si>
    <t>Exit Multiple - EV/EBITDA</t>
  </si>
  <si>
    <t>Terminal Year EBITDA</t>
  </si>
  <si>
    <t>Less: Non Operating Assets</t>
  </si>
  <si>
    <t>Add: Minority Interest</t>
  </si>
  <si>
    <t>Less: Cash</t>
  </si>
  <si>
    <t>Add: Debt</t>
  </si>
  <si>
    <t>DCF Base</t>
  </si>
  <si>
    <t>DCF Bear</t>
  </si>
  <si>
    <t>DCF Bull</t>
  </si>
  <si>
    <t>52 Weeks High/Low</t>
  </si>
  <si>
    <t>OpenLow</t>
  </si>
  <si>
    <t>OpenHigh</t>
  </si>
  <si>
    <t xml:space="preserve">Football Field Analysis </t>
  </si>
  <si>
    <t>Capex% Revenue</t>
  </si>
  <si>
    <t>Fixed Assets (Excluding Intangible Assets) % Revenue</t>
  </si>
  <si>
    <t>Capex % Revenue</t>
  </si>
  <si>
    <t>Depreciation assumed at 1.1% of revenue (historical basis); rising Depreciation-to-Net-Block ratio reflects improving asset turnover as capex intensity normalizes post-expansion."</t>
  </si>
  <si>
    <t>Intangible Assets % Revenue</t>
  </si>
  <si>
    <t>Amortization % Revenue</t>
  </si>
  <si>
    <t>Inventory % COGS</t>
  </si>
  <si>
    <t>Less Shares outstanding</t>
  </si>
  <si>
    <t>Value per share</t>
  </si>
  <si>
    <t>EBIT Margin</t>
  </si>
  <si>
    <t>8%-10%</t>
  </si>
  <si>
    <t xml:space="preserve"> That's not the way to do it. According to me, if you look at the FY20 to FY26, it is 16%. FY21 to FY26, it will be 24%. FY22 to FY26, 21%. FY23 to FY26, it will be 15%. By many estimates, FY25 to FY30, it will be 19%. So, do not worry about it.</t>
  </si>
  <si>
    <t xml:space="preserve">Source : Oxmaint.com </t>
  </si>
  <si>
    <t>Amortization % Total Dep</t>
  </si>
  <si>
    <t>Add: Capex</t>
  </si>
  <si>
    <t>Total Depreciation % Revenue</t>
  </si>
  <si>
    <t>Short Term Loans &amp; Advances</t>
  </si>
  <si>
    <t>Other Expenses % Revenue</t>
  </si>
  <si>
    <t>Equity Value Available for Shareholders</t>
  </si>
  <si>
    <t>Valuation Summary - Bluestar Ltd</t>
  </si>
  <si>
    <t>Common Size Statement - Bluestar Ltd</t>
  </si>
  <si>
    <t>Market Snapshot</t>
  </si>
  <si>
    <t>Current Market Price (CMP)</t>
  </si>
  <si>
    <t>52-Week Range</t>
  </si>
  <si>
    <t>Valuation Date</t>
  </si>
  <si>
    <t xml:space="preserve">DCF Summary </t>
  </si>
  <si>
    <t>Less: Net Debt (FY26)</t>
  </si>
  <si>
    <t>Shares Outstanding (Cr)</t>
  </si>
  <si>
    <t>DCF Value per Share (₹)</t>
  </si>
  <si>
    <t>PV of FCFFs (FY27-FY36E)</t>
  </si>
  <si>
    <t>Add: Investments / Other Non-Operating Assets</t>
  </si>
  <si>
    <t>Less: Options value</t>
  </si>
  <si>
    <t>Cost of Equity (Ke)</t>
  </si>
  <si>
    <t>Pre-tax Cost of Debt (Kd)</t>
  </si>
  <si>
    <t>After-tax Cost of Debt</t>
  </si>
  <si>
    <t>Risk-free Rate (10Y Govt Securities)</t>
  </si>
  <si>
    <t>WACC (Rounded)</t>
  </si>
  <si>
    <t>Company</t>
  </si>
  <si>
    <t>Amber Enterprises</t>
  </si>
  <si>
    <t>EV/EBITDA FY27E</t>
  </si>
  <si>
    <t>P/E FY27E</t>
  </si>
  <si>
    <t>6. DCF vs Market Price — Gap Analysis</t>
  </si>
  <si>
    <t>Key Risks</t>
  </si>
  <si>
    <t>Disclaimer</t>
  </si>
  <si>
    <t>Method</t>
  </si>
  <si>
    <t>₹ 1,450 - ₹ 2,040</t>
  </si>
  <si>
    <t>Shares outstanding (Cr)</t>
  </si>
  <si>
    <t>Market Capitalization (Cr)</t>
  </si>
  <si>
    <t>5. Relative Valuation— Peer Comparison</t>
  </si>
  <si>
    <t>₹</t>
  </si>
  <si>
    <t>WACC Build (CAPM)</t>
  </si>
  <si>
    <t xml:space="preserve">Senstivity Analysis - Value per share </t>
  </si>
  <si>
    <t>▪▪▪</t>
  </si>
  <si>
    <t>▪  Assumption risk : WACC, Terminal growth rate and Exit multiple selection</t>
  </si>
  <si>
    <t>▪  Regulatory Risk: Environmental regulations, Import and trade polices, Compliance costs</t>
  </si>
  <si>
    <t>▪  Macro Risk: Input cost inflation, Demand seasonality</t>
  </si>
  <si>
    <t xml:space="preserve">This report is prepared for academic/analytical purposes as part of independent company valuation analysis and does not constitute investment advice or a solicitation to buy/sell securities. </t>
  </si>
  <si>
    <t>OVERVALUED</t>
  </si>
  <si>
    <t>Valuation Conclusion</t>
  </si>
  <si>
    <t>Intrinsic value</t>
  </si>
  <si>
    <t>Premium of CMP</t>
  </si>
  <si>
    <t>For academic analysis only not an investment recommendation</t>
  </si>
  <si>
    <t xml:space="preserve"> DCF &amp; Relative Valuation | INR Cr unless stated, per-share in INR | Prepared by Deepa, Guided by [Parth Verma]</t>
  </si>
  <si>
    <t>Equity - Enterprise Bridge</t>
  </si>
  <si>
    <r>
      <rPr>
        <i/>
        <sz val="9"/>
        <rFont val="Georgia"/>
        <family val="1"/>
      </rPr>
      <t>Peers selection note:</t>
    </r>
    <r>
      <rPr>
        <i/>
        <sz val="9"/>
        <color theme="0" tint="-0.499984740745262"/>
        <rFont val="Georgia"/>
        <family val="1"/>
      </rPr>
      <t xml:space="preserve"> There are only a handful of Indian companies that operate with a genuinely comparable business model. Most players in the broader consumer durables/appliances are either white goods manufacturers or diversified electrical components, and do not mirror Blue Star’s HVAC and project orientation closely enough to be used as primary comps. We have therefore selected Voltas Ltd and Amber Enterprises India Ltd as the comparable companies as both are in the HVAC and RAC (Room Air Conditioner) business</t>
    </r>
    <r>
      <rPr>
        <sz val="9"/>
        <color theme="0" tint="-0.499984740745262"/>
        <rFont val="Calibri"/>
        <family val="2"/>
      </rPr>
      <t>.</t>
    </r>
  </si>
  <si>
    <t>Count</t>
  </si>
  <si>
    <t>Bin (&lt;=)</t>
  </si>
  <si>
    <t>Histogram (Rs 100 Bins)</t>
  </si>
  <si>
    <t>Median Enterprise Value</t>
  </si>
  <si>
    <t>Mean Enterprise Value</t>
  </si>
  <si>
    <t>% above Current Market Price</t>
  </si>
  <si>
    <t>95th Percentile (Bull Case)</t>
  </si>
  <si>
    <t>5th Percentile (Bear Case)</t>
  </si>
  <si>
    <t>Maximum Price (In Rs)</t>
  </si>
  <si>
    <t>Minimum Price (In Rs)</t>
  </si>
  <si>
    <t>Standard Deviation (In Rs)</t>
  </si>
  <si>
    <t xml:space="preserve">     </t>
  </si>
  <si>
    <t>Median Price</t>
  </si>
  <si>
    <t>Mean Price</t>
  </si>
  <si>
    <t>Current Market Price</t>
  </si>
  <si>
    <t>Price/Share</t>
  </si>
  <si>
    <t>PGR</t>
  </si>
  <si>
    <t>Summary Statistics</t>
  </si>
  <si>
    <t>Simulation Results</t>
  </si>
  <si>
    <t>CMP</t>
  </si>
  <si>
    <t xml:space="preserve">Shares Outstanding </t>
  </si>
  <si>
    <t>Net Equity Bridge</t>
  </si>
  <si>
    <t xml:space="preserve">Base Revenue </t>
  </si>
  <si>
    <t>Engine Inputs</t>
  </si>
  <si>
    <t>Normal</t>
  </si>
  <si>
    <t>Standard deviation</t>
  </si>
  <si>
    <t>Max</t>
  </si>
  <si>
    <t>Min</t>
  </si>
  <si>
    <t>Distribution</t>
  </si>
  <si>
    <t>Parameter</t>
  </si>
  <si>
    <t>Simulation Parameters</t>
  </si>
  <si>
    <t>MONTECARLO SIMULATION - BLUESTAR LTD - 10000 ITERATIONS</t>
  </si>
  <si>
    <t>Blue Star Ltd - Growth Drivers</t>
  </si>
  <si>
    <t>Source: Investing.com, Topstockresearch.com, Stockanalysis.com, Damodaran</t>
  </si>
  <si>
    <t>The DCF indicates the intrinsic value of ₹ 558/share sits materially below the CMP of ₹ 1605. This reflects the market's long-term pricing, brand/ distribution moat and growth optionality.</t>
  </si>
  <si>
    <t>DCF Analysis - Blue Star Ltd</t>
  </si>
  <si>
    <t>Relative Valuation - Blue Star Ltd</t>
  </si>
  <si>
    <t>Weighted Average Cost of Capital - Blue Star Ltd</t>
  </si>
  <si>
    <t>2027E</t>
  </si>
  <si>
    <t>2028E</t>
  </si>
  <si>
    <t>2026A</t>
  </si>
  <si>
    <t>2025A</t>
  </si>
  <si>
    <t>All Emerging Markets - Damodaran Data</t>
  </si>
  <si>
    <t>Tangible Fixed Assets (As Reported)</t>
  </si>
  <si>
    <t>No</t>
  </si>
  <si>
    <t xml:space="preserve">1. Tax rate is considered the Marginal Tax Rate of India                                                                                                                                                                                                                                                                                                                   2. Asset Beta is considered the median of the 5-year beta of comps adjusted for the Blume effect                                                                                                                                                                                                                               3. Equity Beta = Asset Beta * (1+(1-Tax Rate%)*Debt/Equity)                                                                                                                                                                                                                                                                                                              </t>
  </si>
  <si>
    <t>Empirically, small-sized assets have exceeded the returns compared to large-sized assets. We have used the study on size premium conducted by Incwert, which is based on the difference between actual returns and CAPM expected returns arranged on a decile basis by market capitalization of Indian companies.</t>
  </si>
  <si>
    <t>Football Field Analysis - Data</t>
  </si>
  <si>
    <t xml:space="preserve">OpenLow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</si>
</sst>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0.0%"/>
    <numFmt numFmtId="165" formatCode="0.0"/>
    <numFmt numFmtId="166" formatCode="_ * #,##0_ ;_ * \-#,##0_ ;_ * &quot;-&quot;??_ ;_ @_ "/>
    <numFmt numFmtId="167" formatCode="0&quot;A&quot;"/>
    <numFmt numFmtId="168" formatCode="0&quot;E&quot;"/>
    <numFmt numFmtId="169" formatCode="0.0&quot;x&quot;"/>
    <numFmt numFmtId="170" formatCode="0\ &quot;Days&quot;"/>
    <numFmt numFmtId="171" formatCode="0.00&quot;x&quot;"/>
    <numFmt numFmtId="172" formatCode="&quot;Useful Life - &quot;\ 0\ &quot;Years&quot;"/>
    <numFmt numFmtId="173" formatCode="0.0000"/>
    <numFmt numFmtId="174" formatCode="0.000"/>
    <numFmt numFmtId="175" formatCode="_(&quot;$&quot;* #,##0.00_);_(&quot;$&quot;* \(#,##0.00\);_(&quot;$&quot;* &quot;-&quot;??_);_(@_)"/>
    <numFmt numFmtId="176" formatCode="_(* #,##0.00_);_(* \(#,##0.00\);_(* &quot;-&quot;??_);_(@_)"/>
    <numFmt numFmtId="177" formatCode="#,##0.0000"/>
    <numFmt numFmtId="178" formatCode="0&quot;F&quot;"/>
    <numFmt numFmtId="179" formatCode="0&quot; Days&quot;;\(0&quot; Days&quot;\)"/>
    <numFmt numFmtId="180" formatCode="&quot;₹&quot;\ #,##0"/>
    <numFmt numFmtId="181" formatCode="0.0000000000000000000000000000000%"/>
    <numFmt numFmtId="182" formatCode="[$-F800]dddd\,\ mmmm\ dd\,\ yyyy"/>
  </numFmts>
  <fonts count="75">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sz val="12"/>
      <color theme="1"/>
      <name val="Calibri"/>
      <family val="2"/>
    </font>
    <font>
      <b/>
      <sz val="14"/>
      <color theme="1"/>
      <name val="Calibri"/>
      <family val="2"/>
    </font>
    <font>
      <i/>
      <sz val="11"/>
      <color theme="1"/>
      <name val="Calibri"/>
      <family val="2"/>
    </font>
    <font>
      <sz val="11"/>
      <color rgb="FF3333FF"/>
      <name val="Calibri"/>
      <family val="2"/>
    </font>
    <font>
      <i/>
      <sz val="10"/>
      <color theme="0" tint="-0.499984740745262"/>
      <name val="Calibri"/>
      <family val="2"/>
    </font>
    <font>
      <i/>
      <sz val="11"/>
      <color rgb="FF3333FF"/>
      <name val="Calibri"/>
      <family val="2"/>
    </font>
    <font>
      <b/>
      <sz val="11"/>
      <name val="Calibri"/>
      <family val="2"/>
    </font>
    <font>
      <b/>
      <sz val="16"/>
      <color theme="1"/>
      <name val="Calibri"/>
      <family val="2"/>
    </font>
    <font>
      <b/>
      <sz val="16"/>
      <color rgb="FF3333FF"/>
      <name val="Calibri"/>
      <family val="2"/>
    </font>
    <font>
      <b/>
      <sz val="11"/>
      <color rgb="FF3333FF"/>
      <name val="Calibri"/>
      <family val="2"/>
    </font>
    <font>
      <sz val="11"/>
      <name val="Calibri"/>
      <family val="2"/>
    </font>
    <font>
      <sz val="11"/>
      <color theme="9" tint="-0.249977111117893"/>
      <name val="Calibri"/>
      <family val="2"/>
    </font>
    <font>
      <i/>
      <sz val="11"/>
      <color theme="9" tint="-0.249977111117893"/>
      <name val="Calibri"/>
      <family val="2"/>
    </font>
    <font>
      <b/>
      <sz val="12"/>
      <color theme="1"/>
      <name val="Calibri"/>
      <family val="2"/>
    </font>
    <font>
      <sz val="10"/>
      <color rgb="FF455F7C"/>
      <name val="Arial"/>
      <family val="2"/>
    </font>
    <font>
      <sz val="10"/>
      <color rgb="FF595959"/>
      <name val="Arial"/>
      <family val="2"/>
    </font>
    <font>
      <sz val="10"/>
      <color rgb="FF2D2D2D"/>
      <name val="Arial"/>
      <family val="2"/>
    </font>
    <font>
      <b/>
      <sz val="10"/>
      <color rgb="FF2D2D2D"/>
      <name val="Arial"/>
      <family val="2"/>
    </font>
    <font>
      <sz val="9"/>
      <color rgb="FF000000"/>
      <name val="Arial"/>
      <family val="2"/>
    </font>
    <font>
      <u/>
      <sz val="11"/>
      <color theme="10"/>
      <name val="Calibri"/>
      <family val="2"/>
    </font>
    <font>
      <sz val="7"/>
      <name val="Arial"/>
      <family val="2"/>
    </font>
    <font>
      <sz val="8"/>
      <name val="Arial"/>
      <family val="2"/>
    </font>
    <font>
      <u/>
      <sz val="9"/>
      <color theme="10"/>
      <name val="Calibri"/>
      <family val="2"/>
    </font>
    <font>
      <sz val="9"/>
      <color rgb="FF475569"/>
      <name val="Arial"/>
      <family val="2"/>
    </font>
    <font>
      <sz val="11"/>
      <color rgb="FF22222F"/>
      <name val="Arial"/>
      <family val="2"/>
    </font>
    <font>
      <sz val="11"/>
      <color rgb="FF22222F"/>
      <name val="Calibri"/>
      <family val="2"/>
      <scheme val="minor"/>
    </font>
    <font>
      <sz val="11"/>
      <color rgb="FF002060"/>
      <name val="Calibri"/>
      <family val="2"/>
    </font>
    <font>
      <sz val="9"/>
      <color indexed="81"/>
      <name val="Tahoma"/>
      <family val="2"/>
    </font>
    <font>
      <b/>
      <sz val="9"/>
      <color indexed="81"/>
      <name val="Tahoma"/>
      <family val="2"/>
    </font>
    <font>
      <b/>
      <sz val="10"/>
      <name val="Times"/>
      <family val="1"/>
    </font>
    <font>
      <sz val="10"/>
      <name val="Geneva"/>
      <family val="2"/>
      <charset val="1"/>
    </font>
    <font>
      <i/>
      <sz val="10"/>
      <name val="Times Roman"/>
    </font>
    <font>
      <sz val="10"/>
      <name val="Times Roman"/>
    </font>
    <font>
      <sz val="10"/>
      <name val="Calibri"/>
      <family val="2"/>
    </font>
    <font>
      <i/>
      <sz val="8"/>
      <color theme="1"/>
      <name val="Calibri"/>
      <family val="2"/>
    </font>
    <font>
      <i/>
      <sz val="10"/>
      <color theme="1"/>
      <name val="Calibri"/>
      <family val="2"/>
    </font>
    <font>
      <b/>
      <sz val="11"/>
      <color rgb="FF002060"/>
      <name val="Calibri"/>
      <family val="2"/>
    </font>
    <font>
      <sz val="9"/>
      <name val="Geneva"/>
      <family val="2"/>
    </font>
    <font>
      <sz val="11"/>
      <name val="Calibri"/>
      <family val="2"/>
      <scheme val="minor"/>
    </font>
    <font>
      <sz val="10"/>
      <name val="Times"/>
      <family val="1"/>
    </font>
    <font>
      <b/>
      <sz val="11"/>
      <name val="Calibri"/>
      <family val="2"/>
      <scheme val="minor"/>
    </font>
    <font>
      <i/>
      <sz val="10"/>
      <name val="Geneva"/>
      <family val="2"/>
    </font>
    <font>
      <i/>
      <sz val="11"/>
      <name val="Calibri"/>
      <family val="2"/>
      <scheme val="minor"/>
    </font>
    <font>
      <b/>
      <i/>
      <sz val="11"/>
      <name val="Calibri"/>
      <family val="2"/>
      <scheme val="minor"/>
    </font>
    <font>
      <b/>
      <sz val="11"/>
      <color rgb="FF3333FF"/>
      <name val="Calibri"/>
      <family val="2"/>
      <scheme val="minor"/>
    </font>
    <font>
      <b/>
      <sz val="14"/>
      <name val="Geneva"/>
      <family val="2"/>
    </font>
    <font>
      <b/>
      <sz val="9"/>
      <name val="Geneva"/>
    </font>
    <font>
      <sz val="11"/>
      <color theme="0" tint="-4.9989318521683403E-2"/>
      <name val="Calibri"/>
      <family val="2"/>
    </font>
    <font>
      <sz val="10"/>
      <color theme="1"/>
      <name val="Calibri"/>
      <family val="2"/>
    </font>
    <font>
      <sz val="10"/>
      <color theme="0"/>
      <name val="Calibri"/>
      <family val="2"/>
    </font>
    <font>
      <i/>
      <sz val="9"/>
      <color theme="0" tint="-0.499984740745262"/>
      <name val="Calibri"/>
      <family val="2"/>
      <scheme val="minor"/>
    </font>
    <font>
      <b/>
      <sz val="11"/>
      <color theme="9" tint="-0.249977111117893"/>
      <name val="Calibri"/>
      <family val="2"/>
    </font>
    <font>
      <i/>
      <sz val="9"/>
      <color theme="0" tint="-0.499984740745262"/>
      <name val="Calibri"/>
      <family val="2"/>
    </font>
    <font>
      <sz val="11"/>
      <color theme="0" tint="-0.14999847407452621"/>
      <name val="Calibri"/>
      <family val="2"/>
    </font>
    <font>
      <b/>
      <sz val="18"/>
      <color theme="1"/>
      <name val="Calibri"/>
      <family val="2"/>
      <scheme val="minor"/>
    </font>
    <font>
      <b/>
      <sz val="11"/>
      <color rgb="FFFFFFFF"/>
      <name val="Arial"/>
      <family val="2"/>
    </font>
    <font>
      <i/>
      <sz val="9"/>
      <color rgb="FF595959"/>
      <name val="Arial"/>
      <family val="2"/>
    </font>
    <font>
      <sz val="11"/>
      <color theme="1"/>
      <name val="Georgia"/>
      <family val="1"/>
    </font>
    <font>
      <sz val="11"/>
      <color theme="1"/>
      <name val="Calibri"/>
      <family val="2"/>
      <scheme val="minor"/>
    </font>
    <font>
      <i/>
      <sz val="8"/>
      <color theme="0" tint="-0.499984740745262"/>
      <name val="Arial"/>
      <family val="2"/>
    </font>
    <font>
      <b/>
      <sz val="16"/>
      <color theme="0"/>
      <name val="Calibri"/>
      <family val="2"/>
    </font>
    <font>
      <b/>
      <sz val="14"/>
      <name val="Calibri"/>
      <family val="2"/>
    </font>
    <font>
      <sz val="11"/>
      <color theme="1"/>
      <name val="Calibri"/>
      <family val="1"/>
    </font>
    <font>
      <i/>
      <sz val="9"/>
      <color theme="0" tint="-0.499984740745262"/>
      <name val="Georgia"/>
      <family val="1"/>
    </font>
    <font>
      <sz val="9"/>
      <color theme="0" tint="-0.499984740745262"/>
      <name val="Calibri"/>
      <family val="2"/>
    </font>
    <font>
      <sz val="9"/>
      <color theme="0" tint="-0.499984740745262"/>
      <name val="Calibri"/>
      <family val="1"/>
    </font>
    <font>
      <i/>
      <sz val="9"/>
      <name val="Georgia"/>
      <family val="1"/>
    </font>
    <font>
      <b/>
      <sz val="12"/>
      <color theme="0"/>
      <name val="Calibri"/>
      <family val="2"/>
    </font>
    <font>
      <sz val="11"/>
      <color rgb="FF3333FF"/>
      <name val="Calibri"/>
      <family val="2"/>
      <scheme val="minor"/>
    </font>
    <font>
      <b/>
      <sz val="16"/>
      <color rgb="FF004F9E"/>
      <name val="Calibri"/>
      <family val="2"/>
    </font>
  </fonts>
  <fills count="1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1F3864"/>
        <bgColor rgb="FF333333"/>
      </patternFill>
    </fill>
    <fill>
      <patternFill patternType="solid">
        <fgColor theme="4" tint="0.39997558519241921"/>
        <bgColor indexed="64"/>
      </patternFill>
    </fill>
    <fill>
      <patternFill patternType="solid">
        <fgColor rgb="FFC00000"/>
        <bgColor indexed="64"/>
      </patternFill>
    </fill>
    <fill>
      <patternFill patternType="solid">
        <fgColor rgb="FFFFFF99"/>
        <bgColor indexed="64"/>
      </patternFill>
    </fill>
  </fills>
  <borders count="45">
    <border>
      <left/>
      <right/>
      <top/>
      <bottom/>
      <diagonal/>
    </border>
    <border>
      <left/>
      <right/>
      <top style="thin">
        <color theme="0" tint="-0.499984740745262"/>
      </top>
      <bottom style="medium">
        <color theme="0" tint="-0.499984740745262"/>
      </bottom>
      <diagonal/>
    </border>
    <border>
      <left/>
      <right/>
      <top style="thin">
        <color theme="0" tint="-0.499984740745262"/>
      </top>
      <bottom/>
      <diagonal/>
    </border>
    <border>
      <left/>
      <right/>
      <top/>
      <bottom style="thin">
        <color theme="0" tint="-0.499984740745262"/>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style="medium">
        <color rgb="FFDBE4F0"/>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style="thin">
        <color theme="0" tint="-0.499984740745262"/>
      </top>
      <bottom style="thin">
        <color theme="0" tint="-0.499984740745262"/>
      </bottom>
      <diagonal/>
    </border>
    <border>
      <left/>
      <right/>
      <top style="hair">
        <color theme="0" tint="-0.499984740745262"/>
      </top>
      <bottom style="hair">
        <color theme="0" tint="-0.499984740745262"/>
      </bottom>
      <diagonal/>
    </border>
    <border>
      <left/>
      <right/>
      <top style="hair">
        <color theme="0" tint="-0.499984740745262"/>
      </top>
      <bottom/>
      <diagonal/>
    </border>
    <border>
      <left/>
      <right/>
      <top style="thin">
        <color auto="1"/>
      </top>
      <bottom style="hair">
        <color auto="1"/>
      </bottom>
      <diagonal/>
    </border>
    <border>
      <left/>
      <right/>
      <top style="hair">
        <color auto="1"/>
      </top>
      <bottom style="thin">
        <color auto="1"/>
      </bottom>
      <diagonal/>
    </border>
    <border>
      <left/>
      <right/>
      <top style="thin">
        <color theme="0" tint="-0.499984740745262"/>
      </top>
      <bottom style="double">
        <color theme="0" tint="-0.4999847407452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medium">
        <color auto="1"/>
      </bottom>
      <diagonal/>
    </border>
    <border>
      <left/>
      <right/>
      <top/>
      <bottom style="thin">
        <color theme="0"/>
      </bottom>
      <diagonal/>
    </border>
    <border>
      <left/>
      <right/>
      <top style="hair">
        <color auto="1"/>
      </top>
      <bottom style="medium">
        <color auto="1"/>
      </bottom>
      <diagonal/>
    </border>
    <border>
      <left/>
      <right/>
      <top style="hair">
        <color auto="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right/>
      <top style="thin">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style="hair">
        <color auto="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right/>
      <top style="thin">
        <color theme="0" tint="-0.34998626667073579"/>
      </top>
      <bottom/>
      <diagonal/>
    </border>
    <border>
      <left/>
      <right/>
      <top style="thin">
        <color theme="0" tint="-0.499984740745262"/>
      </top>
      <bottom style="hair">
        <color theme="0" tint="-0.499984740745262"/>
      </bottom>
      <diagonal/>
    </border>
  </borders>
  <cellStyleXfs count="8">
    <xf numFmtId="0" fontId="0" fillId="0" borderId="0"/>
    <xf numFmtId="9" fontId="1" fillId="0" borderId="0" applyFont="0" applyFill="0" applyBorder="0" applyAlignment="0" applyProtection="0"/>
    <xf numFmtId="0" fontId="24" fillId="0" borderId="0" applyNumberFormat="0" applyFill="0" applyBorder="0" applyAlignment="0" applyProtection="0"/>
    <xf numFmtId="43" fontId="1" fillId="0" borderId="0" applyFont="0" applyFill="0" applyBorder="0" applyAlignment="0" applyProtection="0"/>
    <xf numFmtId="0" fontId="42" fillId="0" borderId="0"/>
    <xf numFmtId="175" fontId="42" fillId="0" borderId="0" applyFont="0" applyFill="0" applyBorder="0" applyAlignment="0" applyProtection="0"/>
    <xf numFmtId="176" fontId="42" fillId="0" borderId="0" applyFont="0" applyFill="0" applyBorder="0" applyAlignment="0" applyProtection="0"/>
    <xf numFmtId="9" fontId="42" fillId="0" borderId="0" applyFont="0" applyFill="0" applyBorder="0" applyAlignment="0" applyProtection="0"/>
  </cellStyleXfs>
  <cellXfs count="548">
    <xf numFmtId="0" fontId="0" fillId="0" borderId="0" xfId="0"/>
    <xf numFmtId="0" fontId="5" fillId="0" borderId="0" xfId="0" applyFont="1"/>
    <xf numFmtId="0" fontId="3" fillId="0" borderId="0" xfId="0" applyFont="1"/>
    <xf numFmtId="0" fontId="6" fillId="0" borderId="0" xfId="0" applyFont="1"/>
    <xf numFmtId="0" fontId="7" fillId="0" borderId="0" xfId="0" applyFont="1"/>
    <xf numFmtId="0" fontId="4" fillId="2" borderId="0" xfId="0" applyFont="1" applyFill="1"/>
    <xf numFmtId="0" fontId="9" fillId="0" borderId="0" xfId="0" applyFont="1"/>
    <xf numFmtId="0" fontId="0" fillId="0" borderId="0" xfId="0" applyAlignment="1">
      <alignment horizontal="right"/>
    </xf>
    <xf numFmtId="1" fontId="8" fillId="0" borderId="0" xfId="0" applyNumberFormat="1" applyFont="1" applyAlignment="1">
      <alignment horizontal="right" vertical="center"/>
    </xf>
    <xf numFmtId="0" fontId="0" fillId="0" borderId="0" xfId="0" applyAlignment="1">
      <alignment horizontal="right" vertical="center"/>
    </xf>
    <xf numFmtId="1" fontId="0" fillId="0" borderId="0" xfId="0" applyNumberFormat="1" applyAlignment="1">
      <alignment horizontal="right" vertical="center"/>
    </xf>
    <xf numFmtId="164" fontId="0" fillId="0" borderId="0" xfId="1" applyNumberFormat="1" applyFont="1" applyAlignment="1">
      <alignment horizontal="right" vertical="center"/>
    </xf>
    <xf numFmtId="1" fontId="3" fillId="0" borderId="0" xfId="0" applyNumberFormat="1" applyFont="1" applyAlignment="1">
      <alignment horizontal="right" vertical="center"/>
    </xf>
    <xf numFmtId="0" fontId="3" fillId="0" borderId="1" xfId="0" applyFont="1" applyBorder="1"/>
    <xf numFmtId="0" fontId="3" fillId="0" borderId="2" xfId="0" applyFont="1" applyBorder="1"/>
    <xf numFmtId="1" fontId="3" fillId="0" borderId="2" xfId="0" applyNumberFormat="1" applyFont="1" applyBorder="1" applyAlignment="1">
      <alignment horizontal="right" vertical="center"/>
    </xf>
    <xf numFmtId="0" fontId="7" fillId="0" borderId="2" xfId="0" applyFont="1" applyBorder="1"/>
    <xf numFmtId="164" fontId="1" fillId="0" borderId="2" xfId="1" applyNumberFormat="1" applyFont="1" applyBorder="1" applyAlignment="1">
      <alignment horizontal="right" vertical="center"/>
    </xf>
    <xf numFmtId="164" fontId="7" fillId="0" borderId="2" xfId="1" applyNumberFormat="1" applyFont="1" applyBorder="1" applyAlignment="1">
      <alignment horizontal="right" vertical="center"/>
    </xf>
    <xf numFmtId="0" fontId="3" fillId="0" borderId="3" xfId="0" applyFont="1" applyBorder="1"/>
    <xf numFmtId="1" fontId="3" fillId="0" borderId="3" xfId="0" applyNumberFormat="1" applyFont="1" applyBorder="1" applyAlignment="1">
      <alignment horizontal="right" vertical="center"/>
    </xf>
    <xf numFmtId="3" fontId="8" fillId="0" borderId="0" xfId="0" applyNumberFormat="1" applyFont="1"/>
    <xf numFmtId="0" fontId="10" fillId="0" borderId="0" xfId="0" applyFont="1" applyAlignment="1">
      <alignment horizontal="right" vertical="center"/>
    </xf>
    <xf numFmtId="0" fontId="8" fillId="0" borderId="0" xfId="0" applyFont="1" applyAlignment="1">
      <alignment horizontal="right" vertical="center"/>
    </xf>
    <xf numFmtId="1" fontId="0" fillId="0" borderId="0" xfId="0" applyNumberFormat="1"/>
    <xf numFmtId="1" fontId="8" fillId="0" borderId="0" xfId="0" applyNumberFormat="1" applyFont="1"/>
    <xf numFmtId="1" fontId="3" fillId="0" borderId="1" xfId="0" applyNumberFormat="1" applyFont="1" applyBorder="1"/>
    <xf numFmtId="0" fontId="3" fillId="0" borderId="4" xfId="0" applyFont="1" applyBorder="1"/>
    <xf numFmtId="1" fontId="11" fillId="0" borderId="4" xfId="0" applyNumberFormat="1" applyFont="1" applyBorder="1"/>
    <xf numFmtId="1" fontId="3" fillId="0" borderId="4" xfId="0" applyNumberFormat="1" applyFont="1" applyBorder="1"/>
    <xf numFmtId="1" fontId="3" fillId="0" borderId="2" xfId="0" applyNumberFormat="1" applyFont="1" applyBorder="1"/>
    <xf numFmtId="0" fontId="0" fillId="0" borderId="1" xfId="0" applyBorder="1"/>
    <xf numFmtId="1" fontId="0" fillId="0" borderId="1" xfId="0" applyNumberFormat="1" applyBorder="1"/>
    <xf numFmtId="0" fontId="12" fillId="0" borderId="0" xfId="0" applyFont="1"/>
    <xf numFmtId="0" fontId="13" fillId="0" borderId="0" xfId="0" applyFont="1"/>
    <xf numFmtId="0" fontId="2" fillId="2" borderId="0" xfId="0" applyFont="1" applyFill="1"/>
    <xf numFmtId="164" fontId="0" fillId="0" borderId="0" xfId="1" applyNumberFormat="1" applyFont="1"/>
    <xf numFmtId="164" fontId="16" fillId="0" borderId="0" xfId="1" applyNumberFormat="1" applyFont="1"/>
    <xf numFmtId="164" fontId="0" fillId="0" borderId="0" xfId="0" applyNumberFormat="1"/>
    <xf numFmtId="0" fontId="0" fillId="3" borderId="2" xfId="0" applyFill="1" applyBorder="1"/>
    <xf numFmtId="164" fontId="15" fillId="0" borderId="0" xfId="1" applyNumberFormat="1" applyFont="1" applyAlignment="1">
      <alignment horizontal="right" vertical="center"/>
    </xf>
    <xf numFmtId="1" fontId="16" fillId="0" borderId="3" xfId="0" applyNumberFormat="1" applyFont="1" applyBorder="1"/>
    <xf numFmtId="164" fontId="17" fillId="0" borderId="0" xfId="0" applyNumberFormat="1" applyFont="1"/>
    <xf numFmtId="164" fontId="7" fillId="0" borderId="0" xfId="1" applyNumberFormat="1" applyFont="1"/>
    <xf numFmtId="0" fontId="18" fillId="0" borderId="0" xfId="0" applyFont="1"/>
    <xf numFmtId="0" fontId="19" fillId="0" borderId="0" xfId="0" applyFont="1"/>
    <xf numFmtId="10" fontId="0" fillId="0" borderId="0" xfId="0" applyNumberFormat="1"/>
    <xf numFmtId="0" fontId="20" fillId="0" borderId="0" xfId="0" applyFont="1"/>
    <xf numFmtId="0" fontId="21" fillId="0" borderId="0" xfId="0" applyFont="1"/>
    <xf numFmtId="0" fontId="23" fillId="0" borderId="0" xfId="0" applyFont="1"/>
    <xf numFmtId="0" fontId="24" fillId="0" borderId="0" xfId="2" applyAlignment="1">
      <alignment vertical="center"/>
    </xf>
    <xf numFmtId="17" fontId="3" fillId="0" borderId="0" xfId="0" applyNumberFormat="1" applyFont="1"/>
    <xf numFmtId="9" fontId="0" fillId="0" borderId="0" xfId="0" applyNumberFormat="1"/>
    <xf numFmtId="3" fontId="0" fillId="0" borderId="0" xfId="0" applyNumberFormat="1"/>
    <xf numFmtId="10" fontId="0" fillId="4" borderId="0" xfId="0" applyNumberFormat="1" applyFill="1"/>
    <xf numFmtId="0" fontId="0" fillId="4" borderId="0" xfId="0" applyFill="1"/>
    <xf numFmtId="0" fontId="15" fillId="0" borderId="0" xfId="0" applyFont="1"/>
    <xf numFmtId="0" fontId="25" fillId="0" borderId="0" xfId="0" applyFont="1" applyAlignment="1">
      <alignment vertical="center"/>
    </xf>
    <xf numFmtId="0" fontId="26" fillId="0" borderId="0" xfId="0" applyFont="1" applyAlignment="1">
      <alignment vertical="center" wrapText="1"/>
    </xf>
    <xf numFmtId="2" fontId="0" fillId="0" borderId="0" xfId="1" applyNumberFormat="1" applyFont="1"/>
    <xf numFmtId="2" fontId="0" fillId="0" borderId="0" xfId="0" applyNumberFormat="1"/>
    <xf numFmtId="0" fontId="24" fillId="0" borderId="0" xfId="2"/>
    <xf numFmtId="0" fontId="27" fillId="0" borderId="0" xfId="2" applyFont="1"/>
    <xf numFmtId="164" fontId="0" fillId="3" borderId="2" xfId="1" applyNumberFormat="1" applyFont="1" applyFill="1" applyBorder="1"/>
    <xf numFmtId="3" fontId="16" fillId="0" borderId="3" xfId="0" applyNumberFormat="1" applyFont="1" applyBorder="1"/>
    <xf numFmtId="3" fontId="0" fillId="0" borderId="3" xfId="0" applyNumberFormat="1" applyBorder="1"/>
    <xf numFmtId="9" fontId="0" fillId="0" borderId="0" xfId="1" applyFont="1"/>
    <xf numFmtId="10" fontId="0" fillId="0" borderId="0" xfId="1" applyNumberFormat="1" applyFont="1"/>
    <xf numFmtId="0" fontId="0" fillId="0" borderId="0" xfId="0" applyAlignment="1">
      <alignment horizontal="left"/>
    </xf>
    <xf numFmtId="0" fontId="3" fillId="3" borderId="2" xfId="0" applyFont="1" applyFill="1" applyBorder="1"/>
    <xf numFmtId="166" fontId="0" fillId="0" borderId="3" xfId="3" applyNumberFormat="1" applyFont="1" applyBorder="1"/>
    <xf numFmtId="167" fontId="4" fillId="2" borderId="0" xfId="0" applyNumberFormat="1" applyFont="1" applyFill="1"/>
    <xf numFmtId="168" fontId="11" fillId="3" borderId="0" xfId="0" applyNumberFormat="1" applyFont="1" applyFill="1"/>
    <xf numFmtId="1" fontId="16" fillId="0" borderId="0" xfId="0" applyNumberFormat="1" applyFont="1" applyAlignment="1">
      <alignment horizontal="right" vertical="center"/>
    </xf>
    <xf numFmtId="166" fontId="16" fillId="0" borderId="0" xfId="3" applyNumberFormat="1" applyFont="1" applyAlignment="1">
      <alignment horizontal="right" vertical="center"/>
    </xf>
    <xf numFmtId="166" fontId="3" fillId="0" borderId="0" xfId="3" applyNumberFormat="1" applyFont="1" applyAlignment="1">
      <alignment horizontal="right" vertical="center"/>
    </xf>
    <xf numFmtId="1" fontId="14" fillId="0" borderId="0" xfId="0" applyNumberFormat="1" applyFont="1" applyAlignment="1">
      <alignment horizontal="right" vertical="center"/>
    </xf>
    <xf numFmtId="164" fontId="0" fillId="0" borderId="0" xfId="1" applyNumberFormat="1" applyFont="1" applyAlignment="1">
      <alignment horizontal="center"/>
    </xf>
    <xf numFmtId="164" fontId="0" fillId="0" borderId="0" xfId="1" applyNumberFormat="1" applyFont="1" applyAlignment="1">
      <alignment horizontal="right"/>
    </xf>
    <xf numFmtId="0" fontId="3" fillId="6" borderId="0" xfId="0" applyFont="1" applyFill="1"/>
    <xf numFmtId="0" fontId="0" fillId="6" borderId="0" xfId="0" applyFill="1"/>
    <xf numFmtId="164" fontId="0" fillId="6" borderId="0" xfId="1" applyNumberFormat="1" applyFont="1" applyFill="1" applyBorder="1"/>
    <xf numFmtId="165" fontId="0" fillId="0" borderId="0" xfId="0" applyNumberFormat="1"/>
    <xf numFmtId="0" fontId="2" fillId="2" borderId="0" xfId="0" applyFont="1" applyFill="1" applyAlignment="1">
      <alignment horizontal="center"/>
    </xf>
    <xf numFmtId="9" fontId="3" fillId="0" borderId="0" xfId="0" applyNumberFormat="1" applyFont="1"/>
    <xf numFmtId="164" fontId="3" fillId="0" borderId="4" xfId="1" applyNumberFormat="1" applyFont="1" applyBorder="1"/>
    <xf numFmtId="164" fontId="3" fillId="0" borderId="0" xfId="0" applyNumberFormat="1" applyFont="1"/>
    <xf numFmtId="1" fontId="0" fillId="0" borderId="0" xfId="1" applyNumberFormat="1" applyFont="1"/>
    <xf numFmtId="0" fontId="3" fillId="0" borderId="0" xfId="0" applyFont="1" applyAlignment="1">
      <alignment horizontal="center"/>
    </xf>
    <xf numFmtId="164" fontId="1" fillId="0" borderId="0" xfId="1" applyNumberFormat="1" applyFont="1" applyBorder="1" applyAlignment="1">
      <alignment horizontal="center"/>
    </xf>
    <xf numFmtId="10" fontId="0" fillId="0" borderId="0" xfId="0" applyNumberFormat="1" applyAlignment="1">
      <alignment horizontal="center"/>
    </xf>
    <xf numFmtId="0" fontId="3" fillId="0" borderId="8" xfId="0" applyFont="1" applyBorder="1"/>
    <xf numFmtId="164" fontId="3" fillId="0" borderId="8" xfId="0" applyNumberFormat="1" applyFont="1" applyBorder="1" applyAlignment="1">
      <alignment horizontal="center"/>
    </xf>
    <xf numFmtId="0" fontId="3" fillId="0" borderId="6" xfId="0" applyFont="1" applyBorder="1"/>
    <xf numFmtId="0" fontId="0" fillId="0" borderId="6" xfId="0" applyBorder="1"/>
    <xf numFmtId="1" fontId="3" fillId="0" borderId="6" xfId="0" applyNumberFormat="1" applyFont="1" applyBorder="1"/>
    <xf numFmtId="1" fontId="15" fillId="0" borderId="0" xfId="0" applyNumberFormat="1" applyFont="1"/>
    <xf numFmtId="10" fontId="15" fillId="0" borderId="0" xfId="1" applyNumberFormat="1" applyFont="1"/>
    <xf numFmtId="169" fontId="0" fillId="0" borderId="0" xfId="0" applyNumberFormat="1"/>
    <xf numFmtId="170" fontId="0" fillId="0" borderId="0" xfId="0" applyNumberFormat="1"/>
    <xf numFmtId="1" fontId="0" fillId="0" borderId="0" xfId="0" applyNumberFormat="1" applyAlignment="1">
      <alignment horizontal="right"/>
    </xf>
    <xf numFmtId="169" fontId="0" fillId="0" borderId="0" xfId="0" applyNumberFormat="1" applyAlignment="1">
      <alignment horizontal="right"/>
    </xf>
    <xf numFmtId="170" fontId="0" fillId="0" borderId="0" xfId="0" applyNumberFormat="1" applyAlignment="1">
      <alignment horizontal="right"/>
    </xf>
    <xf numFmtId="0" fontId="0" fillId="0" borderId="10" xfId="0" applyBorder="1"/>
    <xf numFmtId="170" fontId="0" fillId="0" borderId="10" xfId="0" applyNumberFormat="1" applyBorder="1"/>
    <xf numFmtId="170" fontId="0" fillId="0" borderId="9" xfId="0" applyNumberFormat="1" applyBorder="1"/>
    <xf numFmtId="170" fontId="0" fillId="0" borderId="10" xfId="0" applyNumberFormat="1" applyBorder="1" applyAlignment="1">
      <alignment horizontal="right"/>
    </xf>
    <xf numFmtId="0" fontId="0" fillId="3" borderId="0" xfId="0" applyFill="1"/>
    <xf numFmtId="170" fontId="0" fillId="3" borderId="0" xfId="0" applyNumberFormat="1" applyFill="1"/>
    <xf numFmtId="164" fontId="0" fillId="0" borderId="0" xfId="0" applyNumberFormat="1" applyAlignment="1">
      <alignment horizontal="center"/>
    </xf>
    <xf numFmtId="170" fontId="1" fillId="0" borderId="0" xfId="1" applyNumberFormat="1" applyFont="1" applyBorder="1" applyAlignment="1">
      <alignment horizontal="center"/>
    </xf>
    <xf numFmtId="170" fontId="0" fillId="0" borderId="0" xfId="0" applyNumberFormat="1" applyAlignment="1">
      <alignment horizontal="center"/>
    </xf>
    <xf numFmtId="170" fontId="3" fillId="0" borderId="8" xfId="0" applyNumberFormat="1" applyFont="1" applyBorder="1" applyAlignment="1">
      <alignment horizontal="center"/>
    </xf>
    <xf numFmtId="0" fontId="30" fillId="7" borderId="0" xfId="0" applyFont="1" applyFill="1" applyAlignment="1">
      <alignment horizontal="left" vertical="center"/>
    </xf>
    <xf numFmtId="0" fontId="30" fillId="7" borderId="0" xfId="0" applyFont="1" applyFill="1" applyAlignment="1">
      <alignment horizontal="right" vertical="center" wrapText="1"/>
    </xf>
    <xf numFmtId="1" fontId="1" fillId="0" borderId="0" xfId="1" applyNumberFormat="1" applyFont="1" applyBorder="1" applyAlignment="1">
      <alignment horizontal="center"/>
    </xf>
    <xf numFmtId="1" fontId="0" fillId="0" borderId="0" xfId="0" applyNumberFormat="1" applyAlignment="1">
      <alignment horizontal="center"/>
    </xf>
    <xf numFmtId="0" fontId="0" fillId="0" borderId="0" xfId="0" applyAlignment="1">
      <alignment horizontal="center"/>
    </xf>
    <xf numFmtId="1" fontId="3" fillId="0" borderId="0" xfId="0" applyNumberFormat="1" applyFont="1" applyAlignment="1">
      <alignment horizontal="center"/>
    </xf>
    <xf numFmtId="1" fontId="3" fillId="0" borderId="4" xfId="0" applyNumberFormat="1" applyFont="1" applyBorder="1" applyAlignment="1">
      <alignment horizontal="center"/>
    </xf>
    <xf numFmtId="0" fontId="30" fillId="7" borderId="11" xfId="0" applyFont="1" applyFill="1" applyBorder="1" applyAlignment="1">
      <alignment horizontal="right" vertical="center" wrapText="1"/>
    </xf>
    <xf numFmtId="3" fontId="30" fillId="7" borderId="11" xfId="0" applyNumberFormat="1" applyFont="1" applyFill="1" applyBorder="1" applyAlignment="1">
      <alignment horizontal="right" vertical="center" wrapText="1"/>
    </xf>
    <xf numFmtId="0" fontId="30" fillId="7" borderId="11" xfId="0" applyFont="1" applyFill="1" applyBorder="1" applyAlignment="1">
      <alignment horizontal="left" vertical="top"/>
    </xf>
    <xf numFmtId="0" fontId="0" fillId="0" borderId="4" xfId="0" applyBorder="1"/>
    <xf numFmtId="164" fontId="0" fillId="0" borderId="0" xfId="1" applyNumberFormat="1" applyFont="1" applyBorder="1"/>
    <xf numFmtId="0" fontId="29" fillId="8" borderId="0" xfId="0" applyFont="1" applyFill="1" applyAlignment="1">
      <alignment horizontal="right" vertical="center" wrapText="1"/>
    </xf>
    <xf numFmtId="1" fontId="0" fillId="0" borderId="4" xfId="0" applyNumberFormat="1" applyBorder="1"/>
    <xf numFmtId="0" fontId="0" fillId="9" borderId="0" xfId="0" applyFill="1"/>
    <xf numFmtId="171" fontId="0" fillId="9" borderId="0" xfId="0" applyNumberFormat="1" applyFill="1"/>
    <xf numFmtId="2" fontId="0" fillId="9" borderId="0" xfId="0" applyNumberFormat="1" applyFill="1"/>
    <xf numFmtId="164" fontId="0" fillId="9" borderId="0" xfId="1" applyNumberFormat="1" applyFont="1" applyFill="1"/>
    <xf numFmtId="164" fontId="0" fillId="9" borderId="0" xfId="0" applyNumberFormat="1" applyFill="1"/>
    <xf numFmtId="0" fontId="3" fillId="0" borderId="12" xfId="0" applyFont="1" applyBorder="1"/>
    <xf numFmtId="0" fontId="0" fillId="0" borderId="12" xfId="0" applyBorder="1"/>
    <xf numFmtId="9" fontId="16" fillId="0" borderId="0" xfId="0" applyNumberFormat="1" applyFont="1"/>
    <xf numFmtId="1" fontId="3" fillId="0" borderId="0" xfId="0" applyNumberFormat="1" applyFont="1"/>
    <xf numFmtId="0" fontId="0" fillId="0" borderId="4" xfId="0" quotePrefix="1" applyBorder="1"/>
    <xf numFmtId="1" fontId="0" fillId="3" borderId="0" xfId="0" applyNumberFormat="1" applyFill="1"/>
    <xf numFmtId="0" fontId="0" fillId="0" borderId="2" xfId="0" applyBorder="1"/>
    <xf numFmtId="164" fontId="0" fillId="0" borderId="2" xfId="0" applyNumberFormat="1" applyBorder="1"/>
    <xf numFmtId="1" fontId="0" fillId="0" borderId="2" xfId="0" applyNumberFormat="1" applyBorder="1"/>
    <xf numFmtId="164" fontId="8" fillId="0" borderId="0" xfId="1" applyNumberFormat="1" applyFont="1"/>
    <xf numFmtId="1" fontId="16" fillId="0" borderId="0" xfId="1" applyNumberFormat="1" applyFont="1"/>
    <xf numFmtId="1" fontId="16" fillId="0" borderId="0" xfId="0" applyNumberFormat="1" applyFont="1"/>
    <xf numFmtId="164" fontId="3" fillId="0" borderId="0" xfId="1" applyNumberFormat="1" applyFont="1" applyAlignment="1">
      <alignment horizontal="right" vertical="center"/>
    </xf>
    <xf numFmtId="164" fontId="0" fillId="0" borderId="0" xfId="0" applyNumberFormat="1" applyAlignment="1">
      <alignment horizontal="right"/>
    </xf>
    <xf numFmtId="1" fontId="3" fillId="0" borderId="0" xfId="1" applyNumberFormat="1" applyFont="1" applyAlignment="1">
      <alignment horizontal="right" vertical="center"/>
    </xf>
    <xf numFmtId="164" fontId="7" fillId="0" borderId="4" xfId="1" applyNumberFormat="1" applyFont="1" applyBorder="1"/>
    <xf numFmtId="1" fontId="0" fillId="3" borderId="2" xfId="0" applyNumberFormat="1" applyFill="1" applyBorder="1"/>
    <xf numFmtId="164" fontId="0" fillId="0" borderId="2" xfId="1" applyNumberFormat="1" applyFont="1" applyBorder="1" applyAlignment="1">
      <alignment horizontal="right" vertical="center"/>
    </xf>
    <xf numFmtId="2" fontId="0" fillId="0" borderId="0" xfId="0" applyNumberFormat="1" applyAlignment="1">
      <alignment horizontal="right" vertical="center"/>
    </xf>
    <xf numFmtId="2" fontId="0" fillId="0" borderId="0" xfId="0" applyNumberFormat="1" applyAlignment="1">
      <alignment horizontal="right"/>
    </xf>
    <xf numFmtId="1" fontId="3" fillId="0" borderId="8" xfId="1" applyNumberFormat="1" applyFont="1" applyBorder="1" applyAlignment="1">
      <alignment horizontal="right" vertical="center"/>
    </xf>
    <xf numFmtId="1" fontId="0" fillId="0" borderId="8" xfId="0" applyNumberFormat="1" applyBorder="1"/>
    <xf numFmtId="1" fontId="11" fillId="0" borderId="2" xfId="0" applyNumberFormat="1" applyFont="1" applyBorder="1"/>
    <xf numFmtId="0" fontId="31" fillId="0" borderId="0" xfId="0" applyFont="1"/>
    <xf numFmtId="3" fontId="16" fillId="0" borderId="0" xfId="0" applyNumberFormat="1" applyFont="1"/>
    <xf numFmtId="0" fontId="16" fillId="0" borderId="0" xfId="0" applyFont="1" applyAlignment="1">
      <alignment horizontal="right" vertical="center"/>
    </xf>
    <xf numFmtId="0" fontId="16" fillId="0" borderId="0" xfId="0" applyFont="1"/>
    <xf numFmtId="164" fontId="16" fillId="0" borderId="0" xfId="1" applyNumberFormat="1" applyFont="1" applyAlignment="1">
      <alignment horizontal="right" vertical="center"/>
    </xf>
    <xf numFmtId="1" fontId="16" fillId="0" borderId="0" xfId="1" applyNumberFormat="1" applyFont="1" applyAlignment="1">
      <alignment horizontal="right" vertical="center"/>
    </xf>
    <xf numFmtId="164" fontId="7" fillId="0" borderId="0" xfId="1" applyNumberFormat="1" applyFont="1" applyBorder="1" applyAlignment="1">
      <alignment horizontal="right" vertical="center"/>
    </xf>
    <xf numFmtId="0" fontId="7" fillId="0" borderId="4" xfId="0" applyFont="1" applyBorder="1"/>
    <xf numFmtId="164" fontId="3" fillId="0" borderId="2" xfId="1" applyNumberFormat="1" applyFont="1" applyBorder="1" applyAlignment="1">
      <alignment horizontal="right" vertical="center"/>
    </xf>
    <xf numFmtId="166" fontId="3" fillId="0" borderId="2" xfId="3" applyNumberFormat="1" applyFont="1" applyBorder="1" applyAlignment="1">
      <alignment horizontal="right" vertical="center"/>
    </xf>
    <xf numFmtId="164" fontId="3" fillId="0" borderId="1" xfId="1" applyNumberFormat="1" applyFont="1" applyBorder="1" applyAlignment="1">
      <alignment horizontal="right" vertical="center"/>
    </xf>
    <xf numFmtId="9" fontId="3" fillId="0" borderId="1" xfId="1" applyFont="1" applyBorder="1"/>
    <xf numFmtId="164" fontId="3" fillId="0" borderId="2" xfId="1" applyNumberFormat="1" applyFont="1" applyBorder="1"/>
    <xf numFmtId="164" fontId="11" fillId="0" borderId="2" xfId="1" applyNumberFormat="1" applyFont="1" applyBorder="1"/>
    <xf numFmtId="164" fontId="3" fillId="0" borderId="1" xfId="1" applyNumberFormat="1" applyFont="1" applyBorder="1"/>
    <xf numFmtId="170" fontId="3" fillId="0" borderId="4" xfId="0" applyNumberFormat="1" applyFont="1" applyBorder="1"/>
    <xf numFmtId="170" fontId="3" fillId="0" borderId="0" xfId="0" applyNumberFormat="1" applyFont="1"/>
    <xf numFmtId="169" fontId="3" fillId="0" borderId="4" xfId="0" applyNumberFormat="1" applyFont="1" applyBorder="1"/>
    <xf numFmtId="171" fontId="3" fillId="0" borderId="4" xfId="0" applyNumberFormat="1" applyFont="1" applyBorder="1"/>
    <xf numFmtId="0" fontId="2" fillId="0" borderId="0" xfId="0" applyFont="1"/>
    <xf numFmtId="0" fontId="4" fillId="0" borderId="0" xfId="0" applyFont="1"/>
    <xf numFmtId="1" fontId="0" fillId="0" borderId="12" xfId="0" applyNumberFormat="1" applyBorder="1"/>
    <xf numFmtId="0" fontId="0" fillId="0" borderId="5" xfId="0" applyBorder="1"/>
    <xf numFmtId="0" fontId="34" fillId="0" borderId="0" xfId="0" applyFont="1"/>
    <xf numFmtId="0" fontId="35" fillId="0" borderId="0" xfId="0" applyFont="1"/>
    <xf numFmtId="0" fontId="36" fillId="0" borderId="13" xfId="0" applyFont="1" applyBorder="1" applyAlignment="1">
      <alignment horizontal="centerContinuous"/>
    </xf>
    <xf numFmtId="0" fontId="36" fillId="0" borderId="13" xfId="0" applyFont="1" applyBorder="1"/>
    <xf numFmtId="0" fontId="36" fillId="0" borderId="13" xfId="0" applyFont="1" applyBorder="1" applyAlignment="1">
      <alignment horizontal="center"/>
    </xf>
    <xf numFmtId="0" fontId="36" fillId="0" borderId="14" xfId="0" applyFont="1" applyBorder="1" applyAlignment="1">
      <alignment horizontal="center"/>
    </xf>
    <xf numFmtId="0" fontId="37" fillId="0" borderId="13" xfId="0" applyFont="1" applyBorder="1" applyAlignment="1">
      <alignment horizontal="center"/>
    </xf>
    <xf numFmtId="0" fontId="37" fillId="0" borderId="5" xfId="0" applyFont="1" applyBorder="1" applyAlignment="1">
      <alignment horizontal="center"/>
    </xf>
    <xf numFmtId="10" fontId="38" fillId="0" borderId="15" xfId="0" applyNumberFormat="1" applyFont="1" applyBorder="1" applyAlignment="1">
      <alignment horizontal="center"/>
    </xf>
    <xf numFmtId="2" fontId="37" fillId="0" borderId="13" xfId="0" applyNumberFormat="1" applyFont="1" applyBorder="1" applyAlignment="1">
      <alignment horizontal="center"/>
    </xf>
    <xf numFmtId="0" fontId="34" fillId="0" borderId="0" xfId="0" applyFont="1" applyAlignment="1">
      <alignment horizontal="center"/>
    </xf>
    <xf numFmtId="0" fontId="35" fillId="0" borderId="0" xfId="0" applyFont="1" applyAlignment="1">
      <alignment horizontal="center"/>
    </xf>
    <xf numFmtId="0" fontId="36" fillId="0" borderId="5" xfId="0" applyFont="1" applyBorder="1" applyAlignment="1">
      <alignment horizontal="center"/>
    </xf>
    <xf numFmtId="0" fontId="36" fillId="0" borderId="7" xfId="0" applyFont="1" applyBorder="1" applyAlignment="1">
      <alignment horizontal="center"/>
    </xf>
    <xf numFmtId="0" fontId="3" fillId="3" borderId="16" xfId="0" applyFont="1" applyFill="1" applyBorder="1"/>
    <xf numFmtId="0" fontId="0" fillId="0" borderId="17" xfId="0" applyBorder="1"/>
    <xf numFmtId="0" fontId="0" fillId="0" borderId="18" xfId="0" applyBorder="1"/>
    <xf numFmtId="0" fontId="2" fillId="2" borderId="0" xfId="0" applyFont="1" applyFill="1" applyAlignment="1">
      <alignment vertical="top"/>
    </xf>
    <xf numFmtId="0" fontId="2" fillId="2" borderId="0" xfId="0" applyFont="1" applyFill="1" applyAlignment="1">
      <alignment vertical="top" wrapText="1"/>
    </xf>
    <xf numFmtId="0" fontId="2" fillId="2" borderId="0" xfId="0" applyFont="1" applyFill="1" applyAlignment="1">
      <alignment horizontal="center" vertical="top" wrapText="1"/>
    </xf>
    <xf numFmtId="164" fontId="0" fillId="0" borderId="10" xfId="1" applyNumberFormat="1" applyFont="1" applyBorder="1"/>
    <xf numFmtId="2" fontId="0" fillId="0" borderId="10" xfId="0" applyNumberFormat="1" applyBorder="1"/>
    <xf numFmtId="0" fontId="0" fillId="0" borderId="20" xfId="0" applyBorder="1"/>
    <xf numFmtId="164" fontId="0" fillId="0" borderId="20" xfId="0" applyNumberFormat="1" applyBorder="1"/>
    <xf numFmtId="2" fontId="0" fillId="0" borderId="20" xfId="0" applyNumberFormat="1" applyBorder="1"/>
    <xf numFmtId="164" fontId="0" fillId="0" borderId="20" xfId="1" applyNumberFormat="1" applyFont="1" applyBorder="1"/>
    <xf numFmtId="0" fontId="3" fillId="0" borderId="19" xfId="0" applyFont="1" applyBorder="1"/>
    <xf numFmtId="164" fontId="3" fillId="0" borderId="19" xfId="0" applyNumberFormat="1" applyFont="1" applyBorder="1"/>
    <xf numFmtId="2" fontId="3" fillId="0" borderId="19" xfId="0" applyNumberFormat="1" applyFont="1" applyBorder="1"/>
    <xf numFmtId="164" fontId="3" fillId="0" borderId="19" xfId="1" applyNumberFormat="1" applyFont="1" applyBorder="1"/>
    <xf numFmtId="0" fontId="0" fillId="0" borderId="0" xfId="0" quotePrefix="1"/>
    <xf numFmtId="0" fontId="39" fillId="0" borderId="0" xfId="0" applyFont="1" applyAlignment="1">
      <alignment vertical="top"/>
    </xf>
    <xf numFmtId="0" fontId="39" fillId="0" borderId="0" xfId="0" applyFont="1" applyAlignment="1">
      <alignment vertical="top" wrapText="1"/>
    </xf>
    <xf numFmtId="0" fontId="0" fillId="0" borderId="0" xfId="0" applyAlignment="1">
      <alignment wrapText="1"/>
    </xf>
    <xf numFmtId="0" fontId="41" fillId="0" borderId="0" xfId="0" applyFont="1" applyAlignment="1">
      <alignment horizontal="left"/>
    </xf>
    <xf numFmtId="0" fontId="0" fillId="2" borderId="0" xfId="0" applyFill="1"/>
    <xf numFmtId="0" fontId="3" fillId="0" borderId="21" xfId="0" applyFont="1" applyBorder="1"/>
    <xf numFmtId="0" fontId="42" fillId="0" borderId="0" xfId="4"/>
    <xf numFmtId="0" fontId="43" fillId="0" borderId="0" xfId="4" applyFont="1"/>
    <xf numFmtId="0" fontId="44" fillId="0" borderId="0" xfId="4" applyFont="1"/>
    <xf numFmtId="175" fontId="43" fillId="0" borderId="0" xfId="5" applyFont="1"/>
    <xf numFmtId="173" fontId="43" fillId="0" borderId="0" xfId="4" applyNumberFormat="1" applyFont="1"/>
    <xf numFmtId="2" fontId="43" fillId="0" borderId="22" xfId="5" applyNumberFormat="1" applyFont="1" applyBorder="1" applyAlignment="1">
      <alignment horizontal="right"/>
    </xf>
    <xf numFmtId="2" fontId="43" fillId="0" borderId="13" xfId="4" applyNumberFormat="1" applyFont="1" applyBorder="1" applyAlignment="1">
      <alignment horizontal="right"/>
    </xf>
    <xf numFmtId="0" fontId="43" fillId="0" borderId="0" xfId="4" applyFont="1" applyAlignment="1">
      <alignment horizontal="right"/>
    </xf>
    <xf numFmtId="10" fontId="43" fillId="0" borderId="13" xfId="4" applyNumberFormat="1" applyFont="1" applyBorder="1"/>
    <xf numFmtId="0" fontId="45" fillId="0" borderId="0" xfId="4" applyFont="1"/>
    <xf numFmtId="10" fontId="45" fillId="0" borderId="13" xfId="4" applyNumberFormat="1" applyFont="1" applyBorder="1"/>
    <xf numFmtId="2" fontId="45" fillId="0" borderId="13" xfId="4" applyNumberFormat="1" applyFont="1" applyBorder="1" applyAlignment="1">
      <alignment horizontal="right"/>
    </xf>
    <xf numFmtId="177" fontId="45" fillId="0" borderId="13" xfId="6" applyNumberFormat="1" applyFont="1" applyBorder="1"/>
    <xf numFmtId="10" fontId="45" fillId="0" borderId="0" xfId="4" applyNumberFormat="1" applyFont="1"/>
    <xf numFmtId="2" fontId="43" fillId="0" borderId="13" xfId="4" applyNumberFormat="1" applyFont="1" applyBorder="1"/>
    <xf numFmtId="0" fontId="46" fillId="0" borderId="0" xfId="4" applyFont="1"/>
    <xf numFmtId="0" fontId="47" fillId="0" borderId="0" xfId="4" applyFont="1"/>
    <xf numFmtId="0" fontId="48" fillId="0" borderId="0" xfId="4" applyFont="1"/>
    <xf numFmtId="0" fontId="50" fillId="0" borderId="0" xfId="4" applyFont="1"/>
    <xf numFmtId="0" fontId="45" fillId="0" borderId="0" xfId="4" applyFont="1" applyAlignment="1">
      <alignment horizontal="right"/>
    </xf>
    <xf numFmtId="2" fontId="49" fillId="4" borderId="13" xfId="4" applyNumberFormat="1" applyFont="1" applyFill="1" applyBorder="1" applyAlignment="1">
      <alignment horizontal="right"/>
    </xf>
    <xf numFmtId="2" fontId="49" fillId="4" borderId="13" xfId="5" applyNumberFormat="1" applyFont="1" applyFill="1" applyBorder="1" applyAlignment="1">
      <alignment horizontal="right"/>
    </xf>
    <xf numFmtId="10" fontId="49" fillId="4" borderId="13" xfId="7" applyNumberFormat="1" applyFont="1" applyFill="1" applyBorder="1" applyAlignment="1">
      <alignment horizontal="right"/>
    </xf>
    <xf numFmtId="10" fontId="49" fillId="4" borderId="13" xfId="4" applyNumberFormat="1" applyFont="1" applyFill="1" applyBorder="1" applyAlignment="1">
      <alignment horizontal="right"/>
    </xf>
    <xf numFmtId="0" fontId="45" fillId="0" borderId="13" xfId="4" applyFont="1" applyBorder="1"/>
    <xf numFmtId="0" fontId="42" fillId="0" borderId="13" xfId="4" applyBorder="1"/>
    <xf numFmtId="14" fontId="42" fillId="0" borderId="13" xfId="4" applyNumberFormat="1" applyBorder="1"/>
    <xf numFmtId="165" fontId="42" fillId="0" borderId="13" xfId="4" applyNumberFormat="1" applyBorder="1"/>
    <xf numFmtId="10" fontId="42" fillId="0" borderId="13" xfId="4" applyNumberFormat="1" applyBorder="1"/>
    <xf numFmtId="0" fontId="42" fillId="0" borderId="23" xfId="4" applyBorder="1"/>
    <xf numFmtId="0" fontId="51" fillId="0" borderId="13" xfId="4" applyFont="1" applyBorder="1"/>
    <xf numFmtId="10" fontId="51" fillId="0" borderId="13" xfId="4" applyNumberFormat="1" applyFont="1" applyBorder="1"/>
    <xf numFmtId="0" fontId="51" fillId="0" borderId="0" xfId="4" applyFont="1"/>
    <xf numFmtId="174" fontId="49" fillId="4" borderId="13" xfId="4" applyNumberFormat="1" applyFont="1" applyFill="1" applyBorder="1" applyAlignment="1">
      <alignment horizontal="right"/>
    </xf>
    <xf numFmtId="0" fontId="51" fillId="0" borderId="23" xfId="4" applyFont="1" applyBorder="1"/>
    <xf numFmtId="1" fontId="43" fillId="0" borderId="22" xfId="4" applyNumberFormat="1" applyFont="1" applyBorder="1" applyAlignment="1">
      <alignment horizontal="right"/>
    </xf>
    <xf numFmtId="2" fontId="8" fillId="0" borderId="0" xfId="1" applyNumberFormat="1" applyFont="1"/>
    <xf numFmtId="0" fontId="0" fillId="0" borderId="0" xfId="0" applyAlignment="1">
      <alignment vertical="top"/>
    </xf>
    <xf numFmtId="0" fontId="0" fillId="0" borderId="24" xfId="0" applyBorder="1"/>
    <xf numFmtId="164" fontId="0" fillId="0" borderId="4" xfId="1" applyNumberFormat="1" applyFont="1" applyBorder="1"/>
    <xf numFmtId="164" fontId="0" fillId="2" borderId="0" xfId="1" applyNumberFormat="1" applyFont="1" applyFill="1"/>
    <xf numFmtId="164" fontId="0" fillId="0" borderId="24" xfId="1" applyNumberFormat="1" applyFont="1" applyBorder="1"/>
    <xf numFmtId="0" fontId="0" fillId="0" borderId="10" xfId="0" applyBorder="1" applyAlignment="1">
      <alignment vertical="top"/>
    </xf>
    <xf numFmtId="178" fontId="4" fillId="2" borderId="0" xfId="0" applyNumberFormat="1" applyFont="1" applyFill="1"/>
    <xf numFmtId="167" fontId="4" fillId="2" borderId="0" xfId="0" applyNumberFormat="1" applyFont="1" applyFill="1" applyAlignment="1">
      <alignment horizontal="right"/>
    </xf>
    <xf numFmtId="178" fontId="4" fillId="2" borderId="0" xfId="0" applyNumberFormat="1" applyFont="1" applyFill="1" applyAlignment="1">
      <alignment horizontal="right"/>
    </xf>
    <xf numFmtId="0" fontId="4" fillId="2" borderId="0" xfId="0" applyFont="1" applyFill="1" applyAlignment="1">
      <alignment horizontal="right"/>
    </xf>
    <xf numFmtId="0" fontId="0" fillId="3" borderId="10" xfId="0" applyFill="1" applyBorder="1"/>
    <xf numFmtId="0" fontId="0" fillId="3" borderId="19" xfId="0" applyFill="1" applyBorder="1"/>
    <xf numFmtId="0" fontId="0" fillId="3" borderId="26" xfId="0" applyFill="1" applyBorder="1"/>
    <xf numFmtId="0" fontId="3" fillId="3" borderId="10" xfId="0" applyFont="1" applyFill="1" applyBorder="1"/>
    <xf numFmtId="0" fontId="3" fillId="2" borderId="0" xfId="0" applyFont="1" applyFill="1"/>
    <xf numFmtId="0" fontId="0" fillId="0" borderId="0" xfId="0" applyAlignment="1">
      <alignment horizontal="left" wrapText="1"/>
    </xf>
    <xf numFmtId="0" fontId="24" fillId="0" borderId="0" xfId="2" applyAlignment="1">
      <alignment wrapText="1"/>
    </xf>
    <xf numFmtId="0" fontId="28" fillId="0" borderId="0" xfId="0" applyFont="1" applyAlignment="1">
      <alignment wrapText="1"/>
    </xf>
    <xf numFmtId="0" fontId="3" fillId="0" borderId="0" xfId="0" applyFont="1" applyAlignment="1">
      <alignment wrapText="1"/>
    </xf>
    <xf numFmtId="0" fontId="52" fillId="0" borderId="0" xfId="0" applyFont="1"/>
    <xf numFmtId="164" fontId="3" fillId="0" borderId="0" xfId="1" applyNumberFormat="1" applyFont="1"/>
    <xf numFmtId="0" fontId="53" fillId="0" borderId="0" xfId="0" applyFont="1"/>
    <xf numFmtId="0" fontId="54" fillId="2" borderId="0" xfId="0" applyFont="1" applyFill="1"/>
    <xf numFmtId="0" fontId="53" fillId="0" borderId="0" xfId="0" applyFont="1" applyAlignment="1">
      <alignment horizontal="right"/>
    </xf>
    <xf numFmtId="0" fontId="53" fillId="2" borderId="0" xfId="0" applyFont="1" applyFill="1" applyAlignment="1">
      <alignment horizontal="right"/>
    </xf>
    <xf numFmtId="0" fontId="0" fillId="0" borderId="3" xfId="0" applyBorder="1"/>
    <xf numFmtId="0" fontId="55" fillId="0" borderId="0" xfId="0" applyFont="1"/>
    <xf numFmtId="0" fontId="0" fillId="2" borderId="0" xfId="0" applyFill="1" applyAlignment="1">
      <alignment horizontal="right"/>
    </xf>
    <xf numFmtId="0" fontId="3" fillId="0" borderId="0" xfId="0" applyFont="1" applyAlignment="1">
      <alignment horizontal="right"/>
    </xf>
    <xf numFmtId="1" fontId="4" fillId="0" borderId="0" xfId="0" applyNumberFormat="1" applyFont="1" applyAlignment="1">
      <alignment horizontal="right"/>
    </xf>
    <xf numFmtId="9" fontId="14" fillId="0" borderId="0" xfId="0" applyNumberFormat="1" applyFont="1" applyAlignment="1">
      <alignment horizontal="right"/>
    </xf>
    <xf numFmtId="166" fontId="0" fillId="0" borderId="10" xfId="3" applyNumberFormat="1" applyFont="1" applyBorder="1" applyAlignment="1">
      <alignment horizontal="right"/>
    </xf>
    <xf numFmtId="0" fontId="16" fillId="0" borderId="0" xfId="0" applyFont="1" applyAlignment="1">
      <alignment horizontal="right"/>
    </xf>
    <xf numFmtId="169" fontId="0" fillId="0" borderId="10" xfId="0" applyNumberFormat="1" applyBorder="1" applyAlignment="1">
      <alignment horizontal="right"/>
    </xf>
    <xf numFmtId="169" fontId="0" fillId="3" borderId="19" xfId="0" applyNumberFormat="1" applyFill="1" applyBorder="1" applyAlignment="1">
      <alignment horizontal="right"/>
    </xf>
    <xf numFmtId="169" fontId="0" fillId="3" borderId="10" xfId="0" applyNumberFormat="1" applyFill="1" applyBorder="1" applyAlignment="1">
      <alignment horizontal="right"/>
    </xf>
    <xf numFmtId="169" fontId="3" fillId="3" borderId="10" xfId="0" applyNumberFormat="1" applyFont="1" applyFill="1" applyBorder="1" applyAlignment="1">
      <alignment horizontal="right"/>
    </xf>
    <xf numFmtId="169" fontId="0" fillId="3" borderId="26" xfId="0" applyNumberFormat="1" applyFill="1" applyBorder="1" applyAlignment="1">
      <alignment horizontal="right"/>
    </xf>
    <xf numFmtId="0" fontId="3" fillId="0" borderId="0" xfId="0" applyFont="1" applyAlignment="1">
      <alignment horizontal="left"/>
    </xf>
    <xf numFmtId="0" fontId="0" fillId="0" borderId="3" xfId="0" applyBorder="1" applyAlignment="1">
      <alignment horizontal="right" wrapText="1"/>
    </xf>
    <xf numFmtId="0" fontId="0" fillId="0" borderId="33" xfId="0" applyBorder="1" applyAlignment="1">
      <alignment wrapText="1"/>
    </xf>
    <xf numFmtId="0" fontId="0" fillId="0" borderId="32" xfId="0" applyBorder="1" applyAlignment="1">
      <alignment vertical="top"/>
    </xf>
    <xf numFmtId="179" fontId="3" fillId="0" borderId="0" xfId="0" applyNumberFormat="1" applyFont="1"/>
    <xf numFmtId="166" fontId="0" fillId="0" borderId="0" xfId="3" applyNumberFormat="1" applyFont="1"/>
    <xf numFmtId="166" fontId="0" fillId="0" borderId="0" xfId="0" applyNumberFormat="1"/>
    <xf numFmtId="43" fontId="0" fillId="0" borderId="0" xfId="0" applyNumberFormat="1"/>
    <xf numFmtId="180" fontId="0" fillId="0" borderId="0" xfId="0" applyNumberFormat="1"/>
    <xf numFmtId="0" fontId="14" fillId="0" borderId="7" xfId="0" applyFont="1" applyBorder="1" applyAlignment="1">
      <alignment horizontal="left" vertical="center"/>
    </xf>
    <xf numFmtId="0" fontId="8" fillId="0" borderId="0" xfId="0" applyFont="1"/>
    <xf numFmtId="0" fontId="8" fillId="2" borderId="0" xfId="0" applyFont="1" applyFill="1"/>
    <xf numFmtId="0" fontId="0" fillId="0" borderId="13" xfId="0" applyBorder="1"/>
    <xf numFmtId="0" fontId="14" fillId="0" borderId="13" xfId="0" applyFont="1" applyBorder="1" applyAlignment="1">
      <alignment horizontal="center"/>
    </xf>
    <xf numFmtId="10" fontId="14" fillId="0" borderId="13" xfId="0" applyNumberFormat="1" applyFont="1" applyBorder="1" applyAlignment="1">
      <alignment horizontal="center"/>
    </xf>
    <xf numFmtId="164" fontId="14" fillId="0" borderId="13" xfId="1" applyNumberFormat="1" applyFont="1" applyBorder="1" applyAlignment="1">
      <alignment horizontal="center"/>
    </xf>
    <xf numFmtId="164" fontId="14" fillId="0" borderId="13" xfId="1" applyNumberFormat="1" applyFont="1" applyFill="1" applyBorder="1" applyAlignment="1">
      <alignment horizontal="center"/>
    </xf>
    <xf numFmtId="165" fontId="14" fillId="0" borderId="13" xfId="0" applyNumberFormat="1" applyFont="1" applyBorder="1" applyAlignment="1">
      <alignment horizontal="center"/>
    </xf>
    <xf numFmtId="10" fontId="14" fillId="0" borderId="13" xfId="1" applyNumberFormat="1" applyFont="1" applyBorder="1" applyAlignment="1">
      <alignment horizontal="center"/>
    </xf>
    <xf numFmtId="9" fontId="0" fillId="0" borderId="0" xfId="0" applyNumberFormat="1" applyAlignment="1">
      <alignment horizontal="right"/>
    </xf>
    <xf numFmtId="9" fontId="3" fillId="0" borderId="6" xfId="0" applyNumberFormat="1" applyFont="1" applyBorder="1"/>
    <xf numFmtId="1" fontId="15" fillId="0" borderId="0" xfId="1" applyNumberFormat="1" applyFont="1"/>
    <xf numFmtId="0" fontId="57" fillId="0" borderId="0" xfId="0" applyFont="1"/>
    <xf numFmtId="10" fontId="0" fillId="0" borderId="17" xfId="0" applyNumberFormat="1" applyBorder="1" applyAlignment="1">
      <alignment horizontal="right"/>
    </xf>
    <xf numFmtId="164" fontId="0" fillId="0" borderId="17" xfId="1" applyNumberFormat="1" applyFont="1" applyBorder="1" applyAlignment="1">
      <alignment horizontal="right"/>
    </xf>
    <xf numFmtId="10" fontId="3" fillId="3" borderId="16" xfId="0" applyNumberFormat="1" applyFont="1" applyFill="1" applyBorder="1" applyAlignment="1">
      <alignment horizontal="right"/>
    </xf>
    <xf numFmtId="10" fontId="0" fillId="0" borderId="0" xfId="0" applyNumberFormat="1" applyAlignment="1">
      <alignment horizontal="right"/>
    </xf>
    <xf numFmtId="10" fontId="3" fillId="3" borderId="16" xfId="1" applyNumberFormat="1" applyFont="1" applyFill="1" applyBorder="1" applyAlignment="1">
      <alignment horizontal="right"/>
    </xf>
    <xf numFmtId="9" fontId="0" fillId="0" borderId="17" xfId="0" applyNumberFormat="1" applyBorder="1" applyAlignment="1">
      <alignment horizontal="right"/>
    </xf>
    <xf numFmtId="10" fontId="0" fillId="0" borderId="18" xfId="0" applyNumberFormat="1" applyBorder="1" applyAlignment="1">
      <alignment horizontal="right"/>
    </xf>
    <xf numFmtId="0" fontId="2" fillId="2" borderId="0" xfId="0" applyFont="1" applyFill="1" applyAlignment="1">
      <alignment horizontal="right"/>
    </xf>
    <xf numFmtId="10" fontId="58" fillId="0" borderId="0" xfId="0" applyNumberFormat="1" applyFont="1"/>
    <xf numFmtId="0" fontId="3" fillId="0" borderId="2" xfId="0" applyFont="1" applyBorder="1" applyAlignment="1">
      <alignment horizontal="left"/>
    </xf>
    <xf numFmtId="0" fontId="0" fillId="0" borderId="3" xfId="0" applyBorder="1" applyAlignment="1">
      <alignment horizontal="left"/>
    </xf>
    <xf numFmtId="0" fontId="0" fillId="0" borderId="13" xfId="0" applyBorder="1" applyAlignment="1">
      <alignment horizontal="center"/>
    </xf>
    <xf numFmtId="174" fontId="0" fillId="0" borderId="0" xfId="0" applyNumberFormat="1" applyAlignment="1">
      <alignment horizontal="right"/>
    </xf>
    <xf numFmtId="0" fontId="3" fillId="0" borderId="21" xfId="0" applyFont="1" applyBorder="1" applyAlignment="1">
      <alignment horizontal="left"/>
    </xf>
    <xf numFmtId="166" fontId="3" fillId="0" borderId="21" xfId="3" applyNumberFormat="1" applyFont="1" applyBorder="1" applyAlignment="1">
      <alignment horizontal="right"/>
    </xf>
    <xf numFmtId="168" fontId="11" fillId="3" borderId="0" xfId="0" applyNumberFormat="1" applyFont="1" applyFill="1" applyAlignment="1">
      <alignment horizontal="right"/>
    </xf>
    <xf numFmtId="166" fontId="16" fillId="0" borderId="0" xfId="3" applyNumberFormat="1" applyFont="1" applyAlignment="1">
      <alignment horizontal="right" vertical="top"/>
    </xf>
    <xf numFmtId="166" fontId="16" fillId="0" borderId="0" xfId="3" applyNumberFormat="1" applyFont="1"/>
    <xf numFmtId="0" fontId="2" fillId="2" borderId="0" xfId="0" applyFont="1" applyFill="1" applyAlignment="1">
      <alignment horizontal="left"/>
    </xf>
    <xf numFmtId="0" fontId="59" fillId="0" borderId="0" xfId="0" applyFont="1"/>
    <xf numFmtId="181" fontId="0" fillId="0" borderId="0" xfId="0" applyNumberFormat="1"/>
    <xf numFmtId="0" fontId="0" fillId="0" borderId="27" xfId="0" applyBorder="1"/>
    <xf numFmtId="0" fontId="0" fillId="0" borderId="34" xfId="0" applyBorder="1"/>
    <xf numFmtId="0" fontId="0" fillId="0" borderId="35" xfId="0" applyBorder="1"/>
    <xf numFmtId="0" fontId="0" fillId="0" borderId="28" xfId="0" applyBorder="1"/>
    <xf numFmtId="0" fontId="0" fillId="0" borderId="29" xfId="0" applyBorder="1"/>
    <xf numFmtId="0" fontId="0" fillId="0" borderId="38" xfId="0" applyBorder="1"/>
    <xf numFmtId="0" fontId="0" fillId="0" borderId="40" xfId="0" applyBorder="1"/>
    <xf numFmtId="164" fontId="56" fillId="5" borderId="10" xfId="1" applyNumberFormat="1" applyFont="1" applyFill="1" applyBorder="1"/>
    <xf numFmtId="2" fontId="56" fillId="0" borderId="10" xfId="1" applyNumberFormat="1" applyFont="1" applyBorder="1"/>
    <xf numFmtId="0" fontId="63" fillId="0" borderId="0" xfId="0" applyFont="1"/>
    <xf numFmtId="180" fontId="16" fillId="0" borderId="10" xfId="3" applyNumberFormat="1" applyFont="1" applyBorder="1"/>
    <xf numFmtId="180" fontId="3" fillId="0" borderId="10" xfId="3" applyNumberFormat="1" applyFont="1" applyBorder="1"/>
    <xf numFmtId="180" fontId="0" fillId="0" borderId="10" xfId="3" applyNumberFormat="1" applyFont="1" applyBorder="1"/>
    <xf numFmtId="180" fontId="16" fillId="0" borderId="27" xfId="3" applyNumberFormat="1" applyFont="1" applyBorder="1"/>
    <xf numFmtId="180" fontId="3" fillId="5" borderId="6" xfId="3" applyNumberFormat="1" applyFont="1" applyFill="1" applyBorder="1"/>
    <xf numFmtId="0" fontId="62" fillId="0" borderId="0" xfId="0" applyFont="1"/>
    <xf numFmtId="0" fontId="0" fillId="10" borderId="13" xfId="0" applyFill="1" applyBorder="1"/>
    <xf numFmtId="0" fontId="0" fillId="10" borderId="5" xfId="0" applyFill="1" applyBorder="1"/>
    <xf numFmtId="0" fontId="0" fillId="10" borderId="6" xfId="0" applyFill="1" applyBorder="1" applyAlignment="1">
      <alignment horizontal="right" vertical="center"/>
    </xf>
    <xf numFmtId="0" fontId="0" fillId="10" borderId="7" xfId="0" applyFill="1" applyBorder="1" applyAlignment="1">
      <alignment horizontal="right" vertical="center"/>
    </xf>
    <xf numFmtId="0" fontId="18" fillId="12" borderId="0" xfId="0" applyFont="1" applyFill="1"/>
    <xf numFmtId="0" fontId="0" fillId="12" borderId="0" xfId="0" applyFill="1"/>
    <xf numFmtId="0" fontId="64" fillId="0" borderId="0" xfId="0" applyFont="1"/>
    <xf numFmtId="0" fontId="0" fillId="14" borderId="0" xfId="0" applyFill="1"/>
    <xf numFmtId="0" fontId="66" fillId="0" borderId="0" xfId="0" applyFont="1" applyAlignment="1">
      <alignment horizontal="center" vertical="center" readingOrder="1"/>
    </xf>
    <xf numFmtId="166" fontId="0" fillId="0" borderId="0" xfId="0" applyNumberFormat="1" applyAlignment="1">
      <alignment horizontal="right" vertical="center"/>
    </xf>
    <xf numFmtId="0" fontId="16" fillId="0" borderId="12" xfId="0" applyFont="1" applyBorder="1"/>
    <xf numFmtId="1" fontId="16" fillId="0" borderId="12" xfId="0" applyNumberFormat="1" applyFont="1" applyBorder="1"/>
    <xf numFmtId="1" fontId="16" fillId="0" borderId="4" xfId="0" applyNumberFormat="1" applyFont="1" applyBorder="1"/>
    <xf numFmtId="170" fontId="16" fillId="0" borderId="0" xfId="0" applyNumberFormat="1" applyFont="1"/>
    <xf numFmtId="172" fontId="8" fillId="0" borderId="13" xfId="0" applyNumberFormat="1" applyFont="1" applyBorder="1"/>
    <xf numFmtId="166" fontId="8" fillId="0" borderId="0" xfId="3" applyNumberFormat="1" applyFont="1"/>
    <xf numFmtId="164" fontId="8" fillId="0" borderId="17" xfId="1" applyNumberFormat="1" applyFont="1" applyBorder="1" applyAlignment="1">
      <alignment horizontal="right"/>
    </xf>
    <xf numFmtId="9" fontId="16" fillId="0" borderId="0" xfId="0" applyNumberFormat="1" applyFont="1" applyAlignment="1">
      <alignment horizontal="right"/>
    </xf>
    <xf numFmtId="10" fontId="16" fillId="0" borderId="17" xfId="0" applyNumberFormat="1" applyFont="1" applyBorder="1" applyAlignment="1">
      <alignment horizontal="right"/>
    </xf>
    <xf numFmtId="2" fontId="16" fillId="0" borderId="17" xfId="0" applyNumberFormat="1" applyFont="1" applyBorder="1" applyAlignment="1">
      <alignment horizontal="right"/>
    </xf>
    <xf numFmtId="164" fontId="16" fillId="0" borderId="17" xfId="1" applyNumberFormat="1" applyFont="1" applyBorder="1" applyAlignment="1">
      <alignment horizontal="right"/>
    </xf>
    <xf numFmtId="164" fontId="15" fillId="0" borderId="17" xfId="1" applyNumberFormat="1" applyFont="1" applyBorder="1" applyAlignment="1">
      <alignment horizontal="right"/>
    </xf>
    <xf numFmtId="2" fontId="16" fillId="0" borderId="18" xfId="0" applyNumberFormat="1" applyFont="1" applyBorder="1" applyAlignment="1">
      <alignment horizontal="right"/>
    </xf>
    <xf numFmtId="10" fontId="16" fillId="0" borderId="0" xfId="0" applyNumberFormat="1" applyFont="1" applyAlignment="1">
      <alignment horizontal="right"/>
    </xf>
    <xf numFmtId="9" fontId="16" fillId="0" borderId="17" xfId="0" applyNumberFormat="1" applyFont="1" applyBorder="1" applyAlignment="1">
      <alignment horizontal="right"/>
    </xf>
    <xf numFmtId="10" fontId="8" fillId="0" borderId="0" xfId="0" applyNumberFormat="1" applyFont="1"/>
    <xf numFmtId="10" fontId="8" fillId="0" borderId="10" xfId="0" applyNumberFormat="1" applyFont="1" applyBorder="1"/>
    <xf numFmtId="164" fontId="8" fillId="0" borderId="10" xfId="1" applyNumberFormat="1" applyFont="1" applyBorder="1"/>
    <xf numFmtId="164" fontId="8" fillId="0" borderId="10" xfId="0" applyNumberFormat="1" applyFont="1" applyBorder="1"/>
    <xf numFmtId="2" fontId="8" fillId="0" borderId="10" xfId="0" applyNumberFormat="1" applyFont="1" applyBorder="1"/>
    <xf numFmtId="0" fontId="8" fillId="0" borderId="10" xfId="0" applyFont="1" applyBorder="1"/>
    <xf numFmtId="0" fontId="15" fillId="0" borderId="10" xfId="0" applyFont="1" applyBorder="1"/>
    <xf numFmtId="2" fontId="16" fillId="0" borderId="0" xfId="0" applyNumberFormat="1" applyFont="1"/>
    <xf numFmtId="0" fontId="3" fillId="0" borderId="10" xfId="0" applyFont="1" applyBorder="1" applyAlignment="1">
      <alignment horizontal="left"/>
    </xf>
    <xf numFmtId="0" fontId="3" fillId="0" borderId="0" xfId="0" applyFont="1" applyAlignment="1">
      <alignment horizontal="center" vertical="center"/>
    </xf>
    <xf numFmtId="0" fontId="4" fillId="2" borderId="0" xfId="0" applyFont="1" applyFill="1" applyAlignment="1">
      <alignment horizontal="center"/>
    </xf>
    <xf numFmtId="9" fontId="8" fillId="0" borderId="0" xfId="0" applyNumberFormat="1" applyFont="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0" fontId="4" fillId="2" borderId="0" xfId="0" applyFont="1" applyFill="1" applyAlignment="1">
      <alignment horizontal="center" vertical="center"/>
    </xf>
    <xf numFmtId="164" fontId="8" fillId="0" borderId="0" xfId="0" applyNumberFormat="1" applyFont="1" applyAlignment="1">
      <alignment horizontal="center" vertical="center"/>
    </xf>
    <xf numFmtId="0" fontId="0" fillId="0" borderId="0" xfId="0" applyAlignment="1">
      <alignment vertical="center"/>
    </xf>
    <xf numFmtId="0" fontId="0" fillId="0" borderId="41" xfId="0" applyBorder="1" applyAlignment="1">
      <alignment horizontal="left"/>
    </xf>
    <xf numFmtId="0" fontId="0" fillId="0" borderId="41" xfId="0" applyBorder="1"/>
    <xf numFmtId="0" fontId="0" fillId="0" borderId="42" xfId="0" applyBorder="1" applyAlignment="1">
      <alignment horizontal="left"/>
    </xf>
    <xf numFmtId="0" fontId="0" fillId="0" borderId="42" xfId="0" applyBorder="1"/>
    <xf numFmtId="0" fontId="0" fillId="0" borderId="43" xfId="0" applyBorder="1"/>
    <xf numFmtId="180" fontId="14" fillId="0" borderId="0" xfId="0" applyNumberFormat="1" applyFont="1"/>
    <xf numFmtId="1" fontId="8" fillId="0" borderId="0" xfId="0" applyNumberFormat="1" applyFont="1" applyAlignment="1">
      <alignment horizontal="center" vertical="center"/>
    </xf>
    <xf numFmtId="0" fontId="6" fillId="0" borderId="6" xfId="0" applyFont="1" applyBorder="1"/>
    <xf numFmtId="0" fontId="15" fillId="9" borderId="0" xfId="0" applyFont="1" applyFill="1"/>
    <xf numFmtId="164" fontId="15" fillId="9" borderId="0" xfId="1" applyNumberFormat="1" applyFont="1" applyFill="1"/>
    <xf numFmtId="0" fontId="8" fillId="0" borderId="41" xfId="0" applyFont="1" applyBorder="1"/>
    <xf numFmtId="169" fontId="0" fillId="0" borderId="34" xfId="0" applyNumberFormat="1" applyBorder="1" applyAlignment="1">
      <alignment horizontal="right"/>
    </xf>
    <xf numFmtId="169" fontId="0" fillId="5" borderId="35" xfId="0" applyNumberFormat="1" applyFill="1" applyBorder="1" applyAlignment="1">
      <alignment horizontal="right"/>
    </xf>
    <xf numFmtId="9" fontId="14" fillId="0" borderId="13" xfId="0" applyNumberFormat="1" applyFont="1" applyBorder="1" applyAlignment="1">
      <alignment horizontal="center"/>
    </xf>
    <xf numFmtId="0" fontId="0" fillId="0" borderId="44" xfId="0" applyBorder="1"/>
    <xf numFmtId="164" fontId="0" fillId="0" borderId="44" xfId="1" applyNumberFormat="1" applyFont="1" applyBorder="1"/>
    <xf numFmtId="164" fontId="0" fillId="0" borderId="17" xfId="1" applyNumberFormat="1" applyFont="1" applyBorder="1"/>
    <xf numFmtId="0" fontId="74" fillId="0" borderId="0" xfId="0" applyFont="1"/>
    <xf numFmtId="166" fontId="8" fillId="0" borderId="10" xfId="3" applyNumberFormat="1" applyFont="1" applyBorder="1"/>
    <xf numFmtId="180" fontId="8" fillId="0" borderId="10" xfId="0" applyNumberFormat="1" applyFont="1" applyBorder="1"/>
    <xf numFmtId="180" fontId="3" fillId="0" borderId="10" xfId="0" applyNumberFormat="1" applyFont="1" applyBorder="1"/>
    <xf numFmtId="180" fontId="0" fillId="0" borderId="10" xfId="0" applyNumberFormat="1" applyBorder="1"/>
    <xf numFmtId="10" fontId="0" fillId="0" borderId="10" xfId="0" applyNumberFormat="1" applyBorder="1"/>
    <xf numFmtId="0" fontId="0" fillId="5" borderId="10" xfId="0" applyFill="1" applyBorder="1"/>
    <xf numFmtId="180" fontId="0" fillId="5" borderId="10" xfId="0" applyNumberFormat="1" applyFill="1" applyBorder="1"/>
    <xf numFmtId="180" fontId="8" fillId="0" borderId="0" xfId="0" applyNumberFormat="1" applyFont="1" applyAlignment="1">
      <alignment horizontal="center" vertical="center"/>
    </xf>
    <xf numFmtId="180" fontId="16" fillId="0" borderId="0" xfId="0" applyNumberFormat="1" applyFont="1" applyAlignment="1">
      <alignment horizontal="center" vertical="center"/>
    </xf>
    <xf numFmtId="3" fontId="0" fillId="0" borderId="0" xfId="0" applyNumberFormat="1" applyAlignment="1">
      <alignment horizontal="center"/>
    </xf>
    <xf numFmtId="3" fontId="0" fillId="0" borderId="4" xfId="0" applyNumberFormat="1" applyBorder="1" applyAlignment="1">
      <alignment horizontal="center"/>
    </xf>
    <xf numFmtId="9" fontId="3" fillId="0" borderId="19" xfId="1" applyFont="1" applyBorder="1"/>
    <xf numFmtId="9" fontId="0" fillId="0" borderId="20" xfId="1" applyFont="1" applyBorder="1"/>
    <xf numFmtId="165" fontId="8" fillId="0" borderId="0" xfId="0" applyNumberFormat="1" applyFont="1"/>
    <xf numFmtId="182" fontId="8" fillId="0" borderId="0" xfId="0" applyNumberFormat="1" applyFont="1"/>
    <xf numFmtId="180" fontId="0" fillId="0" borderId="0" xfId="3" applyNumberFormat="1" applyFont="1" applyAlignment="1">
      <alignment horizontal="right" vertical="top"/>
    </xf>
    <xf numFmtId="180" fontId="3" fillId="0" borderId="4" xfId="3" applyNumberFormat="1" applyFont="1" applyBorder="1" applyAlignment="1">
      <alignment horizontal="right" vertical="top"/>
    </xf>
    <xf numFmtId="180" fontId="16" fillId="0" borderId="0" xfId="3" applyNumberFormat="1" applyFont="1" applyAlignment="1">
      <alignment horizontal="right" vertical="top"/>
    </xf>
    <xf numFmtId="180" fontId="3" fillId="0" borderId="6" xfId="3" applyNumberFormat="1" applyFont="1" applyFill="1" applyBorder="1" applyAlignment="1">
      <alignment horizontal="right" vertical="top"/>
    </xf>
    <xf numFmtId="180" fontId="16" fillId="0" borderId="0" xfId="3" applyNumberFormat="1" applyFont="1"/>
    <xf numFmtId="180" fontId="3" fillId="0" borderId="4" xfId="3" applyNumberFormat="1" applyFont="1" applyBorder="1"/>
    <xf numFmtId="180" fontId="0" fillId="0" borderId="0" xfId="3" applyNumberFormat="1" applyFont="1"/>
    <xf numFmtId="180" fontId="3" fillId="0" borderId="6" xfId="3" applyNumberFormat="1" applyFont="1" applyFill="1" applyBorder="1"/>
    <xf numFmtId="165" fontId="16" fillId="0" borderId="0" xfId="3" applyNumberFormat="1" applyFont="1"/>
    <xf numFmtId="1" fontId="15" fillId="0" borderId="0" xfId="3" applyNumberFormat="1" applyFont="1"/>
    <xf numFmtId="165" fontId="16" fillId="0" borderId="0" xfId="3" applyNumberFormat="1" applyFont="1" applyAlignment="1">
      <alignment horizontal="right" vertical="top"/>
    </xf>
    <xf numFmtId="1" fontId="16" fillId="0" borderId="0" xfId="3" applyNumberFormat="1" applyFont="1" applyAlignment="1">
      <alignment horizontal="right" vertical="top"/>
    </xf>
    <xf numFmtId="180" fontId="3" fillId="0" borderId="4" xfId="0" applyNumberFormat="1" applyFont="1" applyBorder="1"/>
    <xf numFmtId="180" fontId="8" fillId="0" borderId="10" xfId="3" applyNumberFormat="1" applyFont="1" applyBorder="1" applyAlignment="1">
      <alignment horizontal="right"/>
    </xf>
    <xf numFmtId="180" fontId="0" fillId="0" borderId="10" xfId="3" applyNumberFormat="1" applyFont="1" applyBorder="1" applyAlignment="1">
      <alignment horizontal="right"/>
    </xf>
    <xf numFmtId="180" fontId="16" fillId="0" borderId="10" xfId="3" applyNumberFormat="1" applyFont="1" applyBorder="1" applyAlignment="1">
      <alignment horizontal="right"/>
    </xf>
    <xf numFmtId="180" fontId="16" fillId="0" borderId="0" xfId="0" applyNumberFormat="1" applyFont="1"/>
    <xf numFmtId="180" fontId="3" fillId="0" borderId="0" xfId="0" applyNumberFormat="1" applyFont="1"/>
    <xf numFmtId="180" fontId="0" fillId="0" borderId="4" xfId="0" applyNumberFormat="1" applyBorder="1"/>
    <xf numFmtId="180" fontId="3" fillId="0" borderId="8" xfId="0" applyNumberFormat="1" applyFont="1" applyBorder="1"/>
    <xf numFmtId="180" fontId="8" fillId="0" borderId="19" xfId="3" applyNumberFormat="1" applyFont="1" applyBorder="1" applyAlignment="1">
      <alignment horizontal="right"/>
    </xf>
    <xf numFmtId="180" fontId="0" fillId="0" borderId="19" xfId="3" applyNumberFormat="1" applyFont="1" applyBorder="1" applyAlignment="1">
      <alignment horizontal="right"/>
    </xf>
    <xf numFmtId="180" fontId="0" fillId="0" borderId="36" xfId="3" applyNumberFormat="1" applyFont="1" applyBorder="1" applyAlignment="1">
      <alignment horizontal="right"/>
    </xf>
    <xf numFmtId="180" fontId="0" fillId="0" borderId="37" xfId="3" applyNumberFormat="1" applyFont="1" applyBorder="1" applyAlignment="1">
      <alignment horizontal="right"/>
    </xf>
    <xf numFmtId="180" fontId="8" fillId="0" borderId="20" xfId="3" applyNumberFormat="1" applyFont="1" applyBorder="1" applyAlignment="1">
      <alignment horizontal="right"/>
    </xf>
    <xf numFmtId="180" fontId="0" fillId="0" borderId="20" xfId="3" applyNumberFormat="1" applyFont="1" applyBorder="1" applyAlignment="1">
      <alignment horizontal="right"/>
    </xf>
    <xf numFmtId="180" fontId="0" fillId="0" borderId="39" xfId="3" applyNumberFormat="1" applyFont="1" applyBorder="1" applyAlignment="1">
      <alignment horizontal="right"/>
    </xf>
    <xf numFmtId="180" fontId="0" fillId="0" borderId="28" xfId="3" applyNumberFormat="1" applyFont="1" applyBorder="1" applyAlignment="1">
      <alignment horizontal="right"/>
    </xf>
    <xf numFmtId="180" fontId="0" fillId="0" borderId="29" xfId="3" applyNumberFormat="1" applyFont="1" applyBorder="1" applyAlignment="1">
      <alignment horizontal="right"/>
    </xf>
    <xf numFmtId="180" fontId="0" fillId="0" borderId="29" xfId="3" applyNumberFormat="1" applyFont="1" applyFill="1" applyBorder="1" applyAlignment="1">
      <alignment horizontal="right"/>
    </xf>
    <xf numFmtId="180" fontId="0" fillId="0" borderId="10" xfId="3" applyNumberFormat="1" applyFont="1" applyFill="1" applyBorder="1" applyAlignment="1">
      <alignment horizontal="right"/>
    </xf>
    <xf numFmtId="180" fontId="0" fillId="5" borderId="29" xfId="3" applyNumberFormat="1" applyFont="1" applyFill="1" applyBorder="1" applyAlignment="1">
      <alignment horizontal="right"/>
    </xf>
    <xf numFmtId="180" fontId="0" fillId="0" borderId="30" xfId="3" applyNumberFormat="1" applyFont="1" applyBorder="1" applyAlignment="1">
      <alignment horizontal="right"/>
    </xf>
    <xf numFmtId="180" fontId="0" fillId="0" borderId="27" xfId="3" applyNumberFormat="1" applyFont="1" applyBorder="1" applyAlignment="1">
      <alignment horizontal="right"/>
    </xf>
    <xf numFmtId="10" fontId="16" fillId="0" borderId="10" xfId="1" applyNumberFormat="1" applyFont="1" applyBorder="1"/>
    <xf numFmtId="10" fontId="15" fillId="0" borderId="10" xfId="1" applyNumberFormat="1" applyFont="1" applyBorder="1"/>
    <xf numFmtId="10" fontId="0" fillId="0" borderId="10" xfId="1" applyNumberFormat="1" applyFont="1" applyBorder="1"/>
    <xf numFmtId="2" fontId="44" fillId="0" borderId="0" xfId="4" applyNumberFormat="1" applyFont="1"/>
    <xf numFmtId="1" fontId="56" fillId="0" borderId="0" xfId="3" applyNumberFormat="1" applyFont="1" applyAlignment="1">
      <alignment horizontal="right" vertical="center"/>
    </xf>
    <xf numFmtId="1" fontId="3" fillId="0" borderId="2" xfId="3" applyNumberFormat="1" applyFont="1" applyBorder="1" applyAlignment="1">
      <alignment horizontal="right" vertical="center"/>
    </xf>
    <xf numFmtId="1" fontId="56" fillId="0" borderId="3" xfId="3" applyNumberFormat="1" applyFont="1" applyBorder="1" applyAlignment="1">
      <alignment horizontal="right" vertical="center"/>
    </xf>
    <xf numFmtId="1" fontId="3" fillId="0" borderId="0" xfId="3" applyNumberFormat="1" applyFont="1" applyBorder="1" applyAlignment="1">
      <alignment horizontal="right" vertical="center"/>
    </xf>
    <xf numFmtId="1" fontId="0" fillId="0" borderId="0" xfId="3" applyNumberFormat="1" applyFont="1" applyBorder="1" applyAlignment="1">
      <alignment horizontal="right" vertical="center"/>
    </xf>
    <xf numFmtId="1" fontId="56" fillId="0" borderId="0" xfId="3" applyNumberFormat="1" applyFont="1" applyBorder="1" applyAlignment="1">
      <alignment horizontal="right" vertical="center"/>
    </xf>
    <xf numFmtId="164" fontId="8" fillId="5" borderId="0" xfId="0" applyNumberFormat="1" applyFont="1" applyFill="1" applyProtection="1">
      <protection locked="0"/>
    </xf>
    <xf numFmtId="164" fontId="0" fillId="5" borderId="0" xfId="1" applyNumberFormat="1" applyFont="1" applyFill="1" applyProtection="1">
      <protection locked="0"/>
    </xf>
    <xf numFmtId="164" fontId="0" fillId="5" borderId="0" xfId="0" applyNumberFormat="1" applyFill="1" applyProtection="1">
      <protection locked="0"/>
    </xf>
    <xf numFmtId="164" fontId="3" fillId="3" borderId="2" xfId="1" applyNumberFormat="1" applyFont="1" applyFill="1" applyBorder="1" applyProtection="1">
      <protection locked="0"/>
    </xf>
    <xf numFmtId="164" fontId="15" fillId="5" borderId="0" xfId="0" applyNumberFormat="1" applyFont="1" applyFill="1" applyProtection="1">
      <protection locked="0"/>
    </xf>
    <xf numFmtId="164" fontId="0" fillId="3" borderId="2" xfId="1" applyNumberFormat="1" applyFont="1" applyFill="1" applyBorder="1" applyProtection="1">
      <protection locked="0"/>
    </xf>
    <xf numFmtId="9" fontId="8" fillId="5" borderId="0" xfId="0" applyNumberFormat="1" applyFont="1" applyFill="1" applyProtection="1">
      <protection locked="0"/>
    </xf>
    <xf numFmtId="9" fontId="15" fillId="5" borderId="0" xfId="0" applyNumberFormat="1" applyFont="1" applyFill="1" applyProtection="1">
      <protection locked="0"/>
    </xf>
    <xf numFmtId="164" fontId="8" fillId="3" borderId="2" xfId="1" applyNumberFormat="1" applyFont="1" applyFill="1" applyBorder="1" applyProtection="1">
      <protection locked="0"/>
    </xf>
    <xf numFmtId="0" fontId="0" fillId="0" borderId="0" xfId="0" applyProtection="1">
      <protection locked="0"/>
    </xf>
    <xf numFmtId="9" fontId="0" fillId="5" borderId="0" xfId="0" applyNumberFormat="1" applyFill="1" applyProtection="1">
      <protection locked="0"/>
    </xf>
    <xf numFmtId="9" fontId="0" fillId="3" borderId="2" xfId="1" applyFont="1" applyFill="1" applyBorder="1" applyProtection="1">
      <protection locked="0"/>
    </xf>
    <xf numFmtId="164" fontId="17" fillId="0" borderId="0" xfId="1" applyNumberFormat="1" applyFont="1" applyProtection="1">
      <protection locked="0"/>
    </xf>
    <xf numFmtId="9" fontId="15" fillId="0" borderId="0" xfId="0" applyNumberFormat="1" applyFont="1" applyProtection="1">
      <protection locked="0"/>
    </xf>
    <xf numFmtId="9" fontId="16" fillId="0" borderId="0" xfId="0" applyNumberFormat="1" applyFont="1" applyProtection="1">
      <protection locked="0"/>
    </xf>
    <xf numFmtId="164" fontId="16" fillId="0" borderId="0" xfId="1" applyNumberFormat="1" applyFont="1" applyProtection="1">
      <protection locked="0"/>
    </xf>
    <xf numFmtId="1" fontId="0" fillId="0" borderId="0" xfId="0" applyNumberFormat="1" applyProtection="1">
      <protection locked="0"/>
    </xf>
    <xf numFmtId="164" fontId="16" fillId="0" borderId="0" xfId="1" applyNumberFormat="1" applyFont="1" applyBorder="1" applyProtection="1">
      <protection locked="0"/>
    </xf>
    <xf numFmtId="164" fontId="0" fillId="0" borderId="0" xfId="1" applyNumberFormat="1" applyFont="1" applyProtection="1">
      <protection locked="0"/>
    </xf>
    <xf numFmtId="1" fontId="8" fillId="0" borderId="0" xfId="0" applyNumberFormat="1" applyFont="1" applyProtection="1">
      <protection locked="0"/>
    </xf>
    <xf numFmtId="1" fontId="15" fillId="0" borderId="0" xfId="0" applyNumberFormat="1" applyFont="1" applyProtection="1">
      <protection locked="0"/>
    </xf>
    <xf numFmtId="164" fontId="8" fillId="0" borderId="0" xfId="1" applyNumberFormat="1" applyFont="1" applyProtection="1">
      <protection locked="0"/>
    </xf>
    <xf numFmtId="164" fontId="15" fillId="0" borderId="0" xfId="1" applyNumberFormat="1" applyFont="1" applyProtection="1">
      <protection locked="0"/>
    </xf>
    <xf numFmtId="9" fontId="8" fillId="0" borderId="0" xfId="0" applyNumberFormat="1" applyFont="1" applyProtection="1">
      <protection locked="0"/>
    </xf>
    <xf numFmtId="9" fontId="0" fillId="0" borderId="0" xfId="0" applyNumberFormat="1" applyProtection="1">
      <protection locked="0"/>
    </xf>
    <xf numFmtId="164" fontId="14" fillId="0" borderId="0" xfId="1" applyNumberFormat="1" applyFont="1" applyBorder="1" applyProtection="1">
      <protection locked="0"/>
    </xf>
    <xf numFmtId="164" fontId="3" fillId="0" borderId="0" xfId="1" applyNumberFormat="1" applyFont="1" applyBorder="1" applyProtection="1">
      <protection locked="0"/>
    </xf>
    <xf numFmtId="164" fontId="8" fillId="0" borderId="0" xfId="0" applyNumberFormat="1" applyFont="1" applyProtection="1">
      <protection locked="0"/>
    </xf>
    <xf numFmtId="164" fontId="0" fillId="0" borderId="0" xfId="0" applyNumberFormat="1" applyProtection="1">
      <protection locked="0"/>
    </xf>
    <xf numFmtId="164" fontId="0" fillId="0" borderId="2" xfId="0" applyNumberFormat="1" applyBorder="1" applyProtection="1">
      <protection locked="0"/>
    </xf>
    <xf numFmtId="9" fontId="8" fillId="0" borderId="13" xfId="0" applyNumberFormat="1" applyFont="1" applyBorder="1" applyAlignment="1" applyProtection="1">
      <alignment horizontal="center"/>
      <protection locked="0"/>
    </xf>
    <xf numFmtId="9" fontId="8" fillId="0" borderId="0" xfId="1" applyFont="1" applyAlignment="1" applyProtection="1">
      <alignment horizontal="right" vertical="top"/>
      <protection locked="0"/>
    </xf>
    <xf numFmtId="169" fontId="56" fillId="0" borderId="0" xfId="0" applyNumberFormat="1" applyFont="1" applyAlignment="1" applyProtection="1">
      <alignment horizontal="right"/>
      <protection locked="0"/>
    </xf>
    <xf numFmtId="9" fontId="14" fillId="0" borderId="0" xfId="0" applyNumberFormat="1" applyFont="1" applyAlignment="1" applyProtection="1">
      <alignment horizontal="right"/>
      <protection locked="0"/>
    </xf>
    <xf numFmtId="169" fontId="14" fillId="0" borderId="0" xfId="0" applyNumberFormat="1" applyFont="1" applyAlignment="1" applyProtection="1">
      <alignment horizontal="right"/>
      <protection locked="0"/>
    </xf>
    <xf numFmtId="166" fontId="0" fillId="0" borderId="28" xfId="3" applyNumberFormat="1" applyFont="1" applyBorder="1" applyAlignment="1" applyProtection="1">
      <alignment horizontal="right"/>
      <protection locked="0"/>
    </xf>
    <xf numFmtId="166" fontId="0" fillId="0" borderId="19" xfId="3" applyNumberFormat="1" applyFont="1" applyBorder="1" applyAlignment="1" applyProtection="1">
      <alignment horizontal="right"/>
      <protection locked="0"/>
    </xf>
    <xf numFmtId="166" fontId="0" fillId="0" borderId="29" xfId="3" applyNumberFormat="1" applyFont="1" applyBorder="1" applyAlignment="1" applyProtection="1">
      <alignment horizontal="right"/>
      <protection locked="0"/>
    </xf>
    <xf numFmtId="166" fontId="0" fillId="0" borderId="10" xfId="3" applyNumberFormat="1" applyFont="1" applyBorder="1" applyAlignment="1" applyProtection="1">
      <alignment horizontal="right"/>
      <protection locked="0"/>
    </xf>
    <xf numFmtId="166" fontId="0" fillId="0" borderId="29" xfId="3" applyNumberFormat="1" applyFont="1" applyFill="1" applyBorder="1" applyAlignment="1" applyProtection="1">
      <alignment horizontal="right"/>
      <protection locked="0"/>
    </xf>
    <xf numFmtId="166" fontId="0" fillId="10" borderId="10" xfId="3" applyNumberFormat="1" applyFont="1" applyFill="1" applyBorder="1" applyAlignment="1" applyProtection="1">
      <alignment horizontal="right"/>
      <protection locked="0"/>
    </xf>
    <xf numFmtId="166" fontId="0" fillId="0" borderId="30" xfId="3" applyNumberFormat="1" applyFont="1" applyBorder="1" applyAlignment="1" applyProtection="1">
      <alignment horizontal="right"/>
      <protection locked="0"/>
    </xf>
    <xf numFmtId="166" fontId="0" fillId="0" borderId="27" xfId="3" applyNumberFormat="1" applyFont="1" applyBorder="1" applyAlignment="1" applyProtection="1">
      <alignment horizontal="right"/>
      <protection locked="0"/>
    </xf>
    <xf numFmtId="0" fontId="0" fillId="0" borderId="13" xfId="0" applyBorder="1" applyAlignment="1" applyProtection="1">
      <alignment horizontal="center"/>
      <protection locked="0"/>
    </xf>
    <xf numFmtId="2" fontId="49" fillId="4" borderId="13" xfId="4" applyNumberFormat="1" applyFont="1" applyFill="1" applyBorder="1" applyAlignment="1" applyProtection="1">
      <alignment horizontal="right"/>
      <protection locked="0"/>
    </xf>
    <xf numFmtId="180" fontId="0" fillId="0" borderId="0" xfId="0" applyNumberFormat="1" applyProtection="1">
      <protection locked="0"/>
    </xf>
    <xf numFmtId="166" fontId="8" fillId="0" borderId="10" xfId="3" applyNumberFormat="1" applyFont="1" applyBorder="1" applyAlignment="1" applyProtection="1">
      <alignment horizontal="right"/>
      <protection locked="0"/>
    </xf>
    <xf numFmtId="180" fontId="8" fillId="0" borderId="10" xfId="3" applyNumberFormat="1" applyFont="1" applyBorder="1" applyAlignment="1" applyProtection="1">
      <alignment horizontal="right"/>
      <protection locked="0"/>
    </xf>
    <xf numFmtId="0" fontId="0" fillId="3" borderId="0" xfId="0" applyFill="1" applyAlignment="1" applyProtection="1">
      <alignment horizontal="center"/>
      <protection locked="0"/>
    </xf>
    <xf numFmtId="180" fontId="8" fillId="14" borderId="0" xfId="0" applyNumberFormat="1" applyFont="1" applyFill="1" applyAlignment="1" applyProtection="1">
      <alignment horizontal="right"/>
      <protection locked="0"/>
    </xf>
    <xf numFmtId="43" fontId="73" fillId="0" borderId="0" xfId="3" applyFont="1" applyAlignment="1" applyProtection="1">
      <alignment horizontal="right"/>
      <protection locked="0"/>
    </xf>
    <xf numFmtId="180" fontId="8" fillId="0" borderId="0" xfId="0" applyNumberFormat="1" applyFont="1" applyProtection="1">
      <protection locked="0"/>
    </xf>
    <xf numFmtId="0" fontId="12" fillId="0" borderId="0" xfId="0" applyFont="1"/>
    <xf numFmtId="0" fontId="18" fillId="0" borderId="0" xfId="0" applyFont="1"/>
    <xf numFmtId="0" fontId="40" fillId="0" borderId="0" xfId="0" applyFont="1" applyAlignment="1">
      <alignment vertical="top" wrapText="1"/>
    </xf>
    <xf numFmtId="0" fontId="0" fillId="0" borderId="0" xfId="0" quotePrefix="1" applyAlignment="1">
      <alignment wrapText="1"/>
    </xf>
    <xf numFmtId="0" fontId="0" fillId="0" borderId="0" xfId="0" applyAlignment="1">
      <alignment horizontal="left" vertical="center" wrapText="1"/>
    </xf>
    <xf numFmtId="0" fontId="2" fillId="2" borderId="0" xfId="0" applyFont="1" applyFill="1" applyAlignment="1">
      <alignment horizontal="center"/>
    </xf>
    <xf numFmtId="0" fontId="15" fillId="3" borderId="6" xfId="0" applyFont="1" applyFill="1" applyBorder="1" applyAlignment="1">
      <alignment horizontal="center"/>
    </xf>
    <xf numFmtId="0" fontId="15" fillId="3" borderId="7" xfId="0" applyFont="1"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2" fillId="2" borderId="0" xfId="0" applyFont="1" applyFill="1" applyAlignment="1">
      <alignment horizontal="center" vertical="center"/>
    </xf>
    <xf numFmtId="0" fontId="3" fillId="0" borderId="0" xfId="0" applyFont="1" applyAlignment="1">
      <alignment horizontal="right" textRotation="90"/>
    </xf>
    <xf numFmtId="0" fontId="3" fillId="0" borderId="0" xfId="0" applyFont="1" applyAlignment="1">
      <alignment horizontal="right" vertical="center" textRotation="90" wrapText="1"/>
    </xf>
    <xf numFmtId="0" fontId="72" fillId="2" borderId="0" xfId="0" applyFont="1" applyFill="1" applyAlignment="1">
      <alignment horizontal="center" vertical="center"/>
    </xf>
    <xf numFmtId="0" fontId="4" fillId="2" borderId="0" xfId="0" applyFont="1" applyFill="1" applyAlignment="1">
      <alignment horizontal="center"/>
    </xf>
    <xf numFmtId="0" fontId="70" fillId="0" borderId="0" xfId="0" applyFont="1" applyAlignment="1">
      <alignment wrapText="1"/>
    </xf>
    <xf numFmtId="0" fontId="67" fillId="0" borderId="0" xfId="0" applyFont="1" applyAlignment="1">
      <alignment wrapText="1"/>
    </xf>
    <xf numFmtId="0" fontId="4" fillId="2" borderId="25" xfId="0" applyFont="1" applyFill="1" applyBorder="1" applyAlignment="1">
      <alignment horizontal="center"/>
    </xf>
    <xf numFmtId="0" fontId="4" fillId="2" borderId="31" xfId="0" applyFont="1" applyFill="1" applyBorder="1"/>
    <xf numFmtId="0" fontId="4" fillId="2" borderId="0" xfId="0" applyFont="1" applyFill="1"/>
    <xf numFmtId="0" fontId="4" fillId="2" borderId="31" xfId="0" applyFont="1" applyFill="1" applyBorder="1" applyAlignment="1">
      <alignment horizontal="right" wrapText="1"/>
    </xf>
    <xf numFmtId="0" fontId="4" fillId="2" borderId="0" xfId="0" applyFont="1" applyFill="1" applyAlignment="1">
      <alignment horizontal="right" wrapText="1"/>
    </xf>
    <xf numFmtId="0" fontId="60" fillId="11" borderId="0" xfId="0" applyFont="1" applyFill="1" applyAlignment="1">
      <alignment horizontal="left" vertical="center" indent="1"/>
    </xf>
    <xf numFmtId="0" fontId="61" fillId="0" borderId="0" xfId="0" applyFont="1" applyAlignment="1">
      <alignment vertical="top" wrapText="1"/>
    </xf>
    <xf numFmtId="0" fontId="0" fillId="0" borderId="0" xfId="0" applyAlignment="1">
      <alignment wrapText="1"/>
    </xf>
    <xf numFmtId="0" fontId="65" fillId="13" borderId="0" xfId="0" applyFont="1" applyFill="1" applyAlignment="1">
      <alignment horizontal="center" vertical="center"/>
    </xf>
  </cellXfs>
  <cellStyles count="8">
    <cellStyle name="Comma" xfId="3" builtinId="3"/>
    <cellStyle name="Comma 2" xfId="6" xr:uid="{D6D981B2-7FDE-4094-B454-80CF709C03D4}"/>
    <cellStyle name="Currency 3" xfId="5" xr:uid="{C512A0F0-3334-4FCF-9A4C-5A9DFC3ABD1B}"/>
    <cellStyle name="Hyperlink" xfId="2" builtinId="8"/>
    <cellStyle name="Normal" xfId="0" builtinId="0"/>
    <cellStyle name="Normal 6" xfId="4" xr:uid="{29779A26-3FED-40CD-AF95-6F8361B56D81}"/>
    <cellStyle name="Percent" xfId="1" builtinId="5"/>
    <cellStyle name="Percent 5" xfId="7" xr:uid="{22332F3B-BB1E-429D-A7B3-005F18E4DDDF}"/>
  </cellStyles>
  <dxfs count="0"/>
  <tableStyles count="0" defaultTableStyle="TableStyleMedium2" defaultPivotStyle="PivotStyleLight16"/>
  <colors>
    <mruColors>
      <color rgb="FF3333FF"/>
      <color rgb="FF004F9E"/>
      <color rgb="FFFFFFCC"/>
      <color rgb="FFFFFF99"/>
      <color rgb="FFDE0000"/>
      <color rgb="FFFF6D6D"/>
      <color rgb="FFFF33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HOUSING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'Growth Drivers'!$C$16</c:f>
              <c:strCache>
                <c:ptCount val="1"/>
                <c:pt idx="0">
                  <c:v>Housing Units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Drivers'!$B$17:$B$20</c:f>
              <c:numCache>
                <c:formatCode>General</c:formatCode>
                <c:ptCount val="4"/>
                <c:pt idx="0">
                  <c:v>2022</c:v>
                </c:pt>
                <c:pt idx="1">
                  <c:v>2023</c:v>
                </c:pt>
                <c:pt idx="2">
                  <c:v>2024</c:v>
                </c:pt>
                <c:pt idx="3">
                  <c:v>2025</c:v>
                </c:pt>
              </c:numCache>
            </c:numRef>
          </c:cat>
          <c:val>
            <c:numRef>
              <c:f>'Growth Drivers'!$C$17:$C$20</c:f>
              <c:numCache>
                <c:formatCode>0.00</c:formatCode>
                <c:ptCount val="4"/>
                <c:pt idx="0">
                  <c:v>420554</c:v>
                </c:pt>
                <c:pt idx="1">
                  <c:v>484330</c:v>
                </c:pt>
                <c:pt idx="2">
                  <c:v>513811</c:v>
                </c:pt>
                <c:pt idx="3">
                  <c:v>494154</c:v>
                </c:pt>
              </c:numCache>
            </c:numRef>
          </c:val>
          <c:extLst>
            <c:ext xmlns:c16="http://schemas.microsoft.com/office/drawing/2014/chart" uri="{C3380CC4-5D6E-409C-BE32-E72D297353CC}">
              <c16:uniqueId val="{00000000-3472-4ECD-B92A-52DA16B98A50}"/>
            </c:ext>
          </c:extLst>
        </c:ser>
        <c:dLbls>
          <c:dLblPos val="outEnd"/>
          <c:showLegendKey val="0"/>
          <c:showVal val="1"/>
          <c:showCatName val="0"/>
          <c:showSerName val="0"/>
          <c:showPercent val="0"/>
          <c:showBubbleSize val="0"/>
        </c:dLbls>
        <c:gapWidth val="219"/>
        <c:overlap val="-27"/>
        <c:axId val="1124059695"/>
        <c:axId val="1124060175"/>
      </c:barChart>
      <c:catAx>
        <c:axId val="112405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60175"/>
        <c:crosses val="autoZero"/>
        <c:auto val="0"/>
        <c:lblAlgn val="ctr"/>
        <c:lblOffset val="100"/>
        <c:noMultiLvlLbl val="0"/>
      </c:catAx>
      <c:valAx>
        <c:axId val="1124060175"/>
        <c:scaling>
          <c:orientation val="minMax"/>
        </c:scaling>
        <c:delete val="1"/>
        <c:axPos val="l"/>
        <c:numFmt formatCode="0.00" sourceLinked="1"/>
        <c:majorTickMark val="none"/>
        <c:minorTickMark val="none"/>
        <c:tickLblPos val="nextTo"/>
        <c:crossAx val="11240596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Installed Renewable Energy Capacity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'Growth Drivers'!$C$27</c:f>
              <c:strCache>
                <c:ptCount val="1"/>
                <c:pt idx="0">
                  <c:v>Energy Capacity (MW)</c:v>
                </c:pt>
              </c:strCache>
            </c:strRef>
          </c:tx>
          <c:spPr>
            <a:solidFill>
              <a:schemeClr val="accent1"/>
            </a:solidFill>
            <a:ln>
              <a:noFill/>
            </a:ln>
            <a:effectLst/>
          </c:spPr>
          <c:invertIfNegative val="0"/>
          <c:cat>
            <c:numRef>
              <c:f>'Growth Drivers'!$B$28:$B$38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'Growth Drivers'!$C$28:$C$38</c:f>
              <c:numCache>
                <c:formatCode>General</c:formatCode>
                <c:ptCount val="11"/>
                <c:pt idx="0">
                  <c:v>4100.5</c:v>
                </c:pt>
                <c:pt idx="1">
                  <c:v>7141.3</c:v>
                </c:pt>
                <c:pt idx="2">
                  <c:v>11466.81</c:v>
                </c:pt>
                <c:pt idx="3">
                  <c:v>12093.24</c:v>
                </c:pt>
                <c:pt idx="4">
                  <c:v>8760.56</c:v>
                </c:pt>
                <c:pt idx="5">
                  <c:v>8843.31</c:v>
                </c:pt>
                <c:pt idx="6">
                  <c:v>7548.11</c:v>
                </c:pt>
                <c:pt idx="7">
                  <c:v>14081.97</c:v>
                </c:pt>
                <c:pt idx="8">
                  <c:v>15274.43</c:v>
                </c:pt>
                <c:pt idx="9">
                  <c:v>18484.68</c:v>
                </c:pt>
                <c:pt idx="10">
                  <c:v>28723.65</c:v>
                </c:pt>
              </c:numCache>
            </c:numRef>
          </c:val>
          <c:extLst>
            <c:ext xmlns:c16="http://schemas.microsoft.com/office/drawing/2014/chart" uri="{C3380CC4-5D6E-409C-BE32-E72D297353CC}">
              <c16:uniqueId val="{00000000-29C7-48D7-A261-61347B684E2B}"/>
            </c:ext>
          </c:extLst>
        </c:ser>
        <c:dLbls>
          <c:showLegendKey val="0"/>
          <c:showVal val="0"/>
          <c:showCatName val="0"/>
          <c:showSerName val="0"/>
          <c:showPercent val="0"/>
          <c:showBubbleSize val="0"/>
        </c:dLbls>
        <c:gapWidth val="219"/>
        <c:overlap val="-27"/>
        <c:axId val="1309154687"/>
        <c:axId val="1309156127"/>
      </c:barChart>
      <c:catAx>
        <c:axId val="130915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56127"/>
        <c:crossesAt val="0"/>
        <c:auto val="0"/>
        <c:lblAlgn val="ctr"/>
        <c:lblOffset val="100"/>
        <c:noMultiLvlLbl val="0"/>
      </c:catAx>
      <c:valAx>
        <c:axId val="1309156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5468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Monte Carlo Simulation – Blue Star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'DCF Simulation'!$M$34</c:f>
              <c:strCache>
                <c:ptCount val="1"/>
                <c:pt idx="0">
                  <c:v>Count</c:v>
                </c:pt>
              </c:strCache>
            </c:strRef>
          </c:tx>
          <c:spPr>
            <a:solidFill>
              <a:srgbClr val="0070C0"/>
            </a:solidFill>
            <a:ln w="9525" cap="flat" cmpd="sng" algn="ctr">
              <a:solidFill>
                <a:schemeClr val="accent1">
                  <a:shade val="95000"/>
                </a:schemeClr>
              </a:solidFill>
              <a:round/>
            </a:ln>
            <a:effectLst/>
          </c:spPr>
          <c:invertIfNegative val="0"/>
          <c:cat>
            <c:numRef>
              <c:f>'DCF Simulation'!$L$35:$L$46</c:f>
              <c:numCache>
                <c:formatCode>General</c:formatCode>
                <c:ptCount val="12"/>
                <c:pt idx="0">
                  <c:v>200</c:v>
                </c:pt>
                <c:pt idx="1">
                  <c:v>300</c:v>
                </c:pt>
                <c:pt idx="2">
                  <c:v>400</c:v>
                </c:pt>
                <c:pt idx="3">
                  <c:v>500</c:v>
                </c:pt>
                <c:pt idx="4">
                  <c:v>600</c:v>
                </c:pt>
                <c:pt idx="5">
                  <c:v>700</c:v>
                </c:pt>
                <c:pt idx="6">
                  <c:v>800</c:v>
                </c:pt>
                <c:pt idx="7">
                  <c:v>900</c:v>
                </c:pt>
                <c:pt idx="8">
                  <c:v>1000</c:v>
                </c:pt>
                <c:pt idx="9">
                  <c:v>1100</c:v>
                </c:pt>
                <c:pt idx="10">
                  <c:v>1200</c:v>
                </c:pt>
                <c:pt idx="11">
                  <c:v>1300</c:v>
                </c:pt>
              </c:numCache>
            </c:numRef>
          </c:cat>
          <c:val>
            <c:numRef>
              <c:f>'DCF Simulation'!$M$35:$M$46</c:f>
              <c:numCache>
                <c:formatCode>General</c:formatCode>
                <c:ptCount val="12"/>
                <c:pt idx="0">
                  <c:v>0</c:v>
                </c:pt>
                <c:pt idx="1">
                  <c:v>9</c:v>
                </c:pt>
                <c:pt idx="2">
                  <c:v>1301</c:v>
                </c:pt>
                <c:pt idx="3">
                  <c:v>4828</c:v>
                </c:pt>
                <c:pt idx="4">
                  <c:v>3107</c:v>
                </c:pt>
                <c:pt idx="5">
                  <c:v>698</c:v>
                </c:pt>
                <c:pt idx="6">
                  <c:v>55</c:v>
                </c:pt>
                <c:pt idx="7">
                  <c:v>2</c:v>
                </c:pt>
                <c:pt idx="8">
                  <c:v>0</c:v>
                </c:pt>
                <c:pt idx="9">
                  <c:v>0</c:v>
                </c:pt>
                <c:pt idx="10">
                  <c:v>0</c:v>
                </c:pt>
                <c:pt idx="11">
                  <c:v>0</c:v>
                </c:pt>
              </c:numCache>
            </c:numRef>
          </c:val>
          <c:extLst>
            <c:ext xmlns:c16="http://schemas.microsoft.com/office/drawing/2014/chart" uri="{C3380CC4-5D6E-409C-BE32-E72D297353CC}">
              <c16:uniqueId val="{00000000-DA77-4E31-9B13-0110BB33F552}"/>
            </c:ext>
          </c:extLst>
        </c:ser>
        <c:dLbls>
          <c:showLegendKey val="0"/>
          <c:showVal val="0"/>
          <c:showCatName val="0"/>
          <c:showSerName val="0"/>
          <c:showPercent val="0"/>
          <c:showBubbleSize val="0"/>
        </c:dLbls>
        <c:gapWidth val="219"/>
        <c:axId val="2135943056"/>
        <c:axId val="525801424"/>
      </c:barChart>
      <c:lineChart>
        <c:grouping val="standard"/>
        <c:varyColors val="0"/>
        <c:ser>
          <c:idx val="1"/>
          <c:order val="1"/>
          <c:tx>
            <c:strRef>
              <c:f>'DCF Simulation'!$N$34</c:f>
              <c:strCache>
                <c:ptCount val="1"/>
                <c:pt idx="0">
                  <c:v>CMP</c:v>
                </c:pt>
              </c:strCache>
            </c:strRef>
          </c:tx>
          <c:spPr>
            <a:ln w="15875" cap="rnd">
              <a:solidFill>
                <a:schemeClr val="accent2"/>
              </a:solidFill>
              <a:round/>
            </a:ln>
            <a:effectLst/>
          </c:spPr>
          <c:marker>
            <c:symbol val="none"/>
          </c:marker>
          <c:cat>
            <c:numRef>
              <c:f>'DCF Simulation'!$L$35:$L$46</c:f>
              <c:numCache>
                <c:formatCode>General</c:formatCode>
                <c:ptCount val="12"/>
                <c:pt idx="0">
                  <c:v>200</c:v>
                </c:pt>
                <c:pt idx="1">
                  <c:v>300</c:v>
                </c:pt>
                <c:pt idx="2">
                  <c:v>400</c:v>
                </c:pt>
                <c:pt idx="3">
                  <c:v>500</c:v>
                </c:pt>
                <c:pt idx="4">
                  <c:v>600</c:v>
                </c:pt>
                <c:pt idx="5">
                  <c:v>700</c:v>
                </c:pt>
                <c:pt idx="6">
                  <c:v>800</c:v>
                </c:pt>
                <c:pt idx="7">
                  <c:v>900</c:v>
                </c:pt>
                <c:pt idx="8">
                  <c:v>1000</c:v>
                </c:pt>
                <c:pt idx="9">
                  <c:v>1100</c:v>
                </c:pt>
                <c:pt idx="10">
                  <c:v>1200</c:v>
                </c:pt>
                <c:pt idx="11">
                  <c:v>1300</c:v>
                </c:pt>
              </c:numCache>
            </c:numRef>
          </c:cat>
          <c:val>
            <c:numRef>
              <c:f>'DCF Simulation'!$N$35:$N$46</c:f>
              <c:numCache>
                <c:formatCode>General</c:formatCode>
                <c:ptCount val="12"/>
                <c:pt idx="0">
                  <c:v>1605</c:v>
                </c:pt>
                <c:pt idx="1">
                  <c:v>1605</c:v>
                </c:pt>
                <c:pt idx="2">
                  <c:v>1605</c:v>
                </c:pt>
                <c:pt idx="3">
                  <c:v>1605</c:v>
                </c:pt>
                <c:pt idx="4">
                  <c:v>1605</c:v>
                </c:pt>
                <c:pt idx="5">
                  <c:v>1605</c:v>
                </c:pt>
                <c:pt idx="6">
                  <c:v>1605</c:v>
                </c:pt>
                <c:pt idx="7">
                  <c:v>1605</c:v>
                </c:pt>
                <c:pt idx="8">
                  <c:v>1605</c:v>
                </c:pt>
                <c:pt idx="9">
                  <c:v>1605</c:v>
                </c:pt>
                <c:pt idx="10">
                  <c:v>1605</c:v>
                </c:pt>
                <c:pt idx="11">
                  <c:v>1605</c:v>
                </c:pt>
              </c:numCache>
            </c:numRef>
          </c:val>
          <c:smooth val="0"/>
          <c:extLst>
            <c:ext xmlns:c16="http://schemas.microsoft.com/office/drawing/2014/chart" uri="{C3380CC4-5D6E-409C-BE32-E72D297353CC}">
              <c16:uniqueId val="{00000001-DA77-4E31-9B13-0110BB33F552}"/>
            </c:ext>
          </c:extLst>
        </c:ser>
        <c:dLbls>
          <c:showLegendKey val="0"/>
          <c:showVal val="0"/>
          <c:showCatName val="0"/>
          <c:showSerName val="0"/>
          <c:showPercent val="0"/>
          <c:showBubbleSize val="0"/>
        </c:dLbls>
        <c:marker val="1"/>
        <c:smooth val="0"/>
        <c:axId val="715833632"/>
        <c:axId val="525707344"/>
      </c:lineChart>
      <c:catAx>
        <c:axId val="213594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5801424"/>
        <c:crosses val="autoZero"/>
        <c:auto val="1"/>
        <c:lblAlgn val="ctr"/>
        <c:lblOffset val="100"/>
        <c:noMultiLvlLbl val="0"/>
      </c:catAx>
      <c:valAx>
        <c:axId val="52580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5943056"/>
        <c:crosses val="autoZero"/>
        <c:crossBetween val="between"/>
      </c:valAx>
      <c:valAx>
        <c:axId val="5257073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5833632"/>
        <c:crosses val="max"/>
        <c:crossBetween val="between"/>
      </c:valAx>
      <c:catAx>
        <c:axId val="715833632"/>
        <c:scaling>
          <c:orientation val="minMax"/>
        </c:scaling>
        <c:delete val="1"/>
        <c:axPos val="b"/>
        <c:numFmt formatCode="General" sourceLinked="1"/>
        <c:majorTickMark val="none"/>
        <c:minorTickMark val="none"/>
        <c:tickLblPos val="nextTo"/>
        <c:crossAx val="525707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i="0" baseline="0">
                <a:solidFill>
                  <a:srgbClr val="002060"/>
                </a:solidFill>
              </a:rPr>
              <a:t>Football Field Analysis - Valuation Summary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stockChart>
        <c:ser>
          <c:idx val="0"/>
          <c:order val="0"/>
          <c:tx>
            <c:strRef>
              <c:f>'Football Field Analysis'!$M$7</c:f>
              <c:strCache>
                <c:ptCount val="1"/>
                <c:pt idx="0">
                  <c:v>OpenLow </c:v>
                </c:pt>
              </c:strCache>
            </c:strRef>
          </c:tx>
          <c:spPr>
            <a:ln w="19050" cap="rnd">
              <a:noFill/>
              <a:round/>
            </a:ln>
            <a:effectLst/>
          </c:spPr>
          <c:marker>
            <c:symbol val="none"/>
          </c:marker>
          <c:cat>
            <c:strRef>
              <c:f>'Football Field Analysis'!$K$8:$K$12</c:f>
              <c:strCache>
                <c:ptCount val="5"/>
                <c:pt idx="0">
                  <c:v>Comps</c:v>
                </c:pt>
                <c:pt idx="1">
                  <c:v>DCF Bear</c:v>
                </c:pt>
                <c:pt idx="2">
                  <c:v>DCF Base</c:v>
                </c:pt>
                <c:pt idx="3">
                  <c:v>DCF Bull</c:v>
                </c:pt>
                <c:pt idx="4">
                  <c:v>52 Weeks High/Low</c:v>
                </c:pt>
              </c:strCache>
            </c:strRef>
          </c:cat>
          <c:val>
            <c:numRef>
              <c:f>'Football Field Analysis'!$M$8:$M$12</c:f>
              <c:numCache>
                <c:formatCode>"₹"\ #,##0</c:formatCode>
                <c:ptCount val="5"/>
                <c:pt idx="0">
                  <c:v>1641</c:v>
                </c:pt>
                <c:pt idx="1">
                  <c:v>440</c:v>
                </c:pt>
                <c:pt idx="2">
                  <c:v>528</c:v>
                </c:pt>
                <c:pt idx="3">
                  <c:v>664</c:v>
                </c:pt>
                <c:pt idx="4">
                  <c:v>1450</c:v>
                </c:pt>
              </c:numCache>
            </c:numRef>
          </c:val>
          <c:smooth val="0"/>
          <c:extLst>
            <c:ext xmlns:c16="http://schemas.microsoft.com/office/drawing/2014/chart" uri="{C3380CC4-5D6E-409C-BE32-E72D297353CC}">
              <c16:uniqueId val="{00000000-574F-4E44-B258-5ECBF6942A70}"/>
            </c:ext>
          </c:extLst>
        </c:ser>
        <c:ser>
          <c:idx val="1"/>
          <c:order val="1"/>
          <c:tx>
            <c:strRef>
              <c:f>'Football Field Analysis'!$N$7</c:f>
              <c:strCache>
                <c:ptCount val="1"/>
                <c:pt idx="0">
                  <c:v>Low</c:v>
                </c:pt>
              </c:strCache>
            </c:strRef>
          </c:tx>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Analysis'!$K$8:$K$12</c:f>
              <c:strCache>
                <c:ptCount val="5"/>
                <c:pt idx="0">
                  <c:v>Comps</c:v>
                </c:pt>
                <c:pt idx="1">
                  <c:v>DCF Bear</c:v>
                </c:pt>
                <c:pt idx="2">
                  <c:v>DCF Base</c:v>
                </c:pt>
                <c:pt idx="3">
                  <c:v>DCF Bull</c:v>
                </c:pt>
                <c:pt idx="4">
                  <c:v>52 Weeks High/Low</c:v>
                </c:pt>
              </c:strCache>
            </c:strRef>
          </c:cat>
          <c:val>
            <c:numRef>
              <c:f>'Football Field Analysis'!$N$8:$N$12</c:f>
              <c:numCache>
                <c:formatCode>"₹"\ #,##0</c:formatCode>
                <c:ptCount val="5"/>
                <c:pt idx="0">
                  <c:v>1641</c:v>
                </c:pt>
                <c:pt idx="1">
                  <c:v>440</c:v>
                </c:pt>
                <c:pt idx="2">
                  <c:v>528</c:v>
                </c:pt>
                <c:pt idx="3">
                  <c:v>664</c:v>
                </c:pt>
                <c:pt idx="4">
                  <c:v>1450</c:v>
                </c:pt>
              </c:numCache>
            </c:numRef>
          </c:val>
          <c:smooth val="0"/>
          <c:extLst>
            <c:ext xmlns:c16="http://schemas.microsoft.com/office/drawing/2014/chart" uri="{C3380CC4-5D6E-409C-BE32-E72D297353CC}">
              <c16:uniqueId val="{00000001-574F-4E44-B258-5ECBF6942A70}"/>
            </c:ext>
          </c:extLst>
        </c:ser>
        <c:ser>
          <c:idx val="2"/>
          <c:order val="2"/>
          <c:tx>
            <c:strRef>
              <c:f>'Football Field Analysis'!$O$7</c:f>
              <c:strCache>
                <c:ptCount val="1"/>
                <c:pt idx="0">
                  <c:v>OpenHigh</c:v>
                </c:pt>
              </c:strCache>
            </c:strRef>
          </c:tx>
          <c:spPr>
            <a:ln w="19050" cap="rnd">
              <a:noFill/>
              <a:round/>
            </a:ln>
            <a:effectLst/>
          </c:spPr>
          <c:marker>
            <c:symbol val="none"/>
          </c:marker>
          <c:cat>
            <c:strRef>
              <c:f>'Football Field Analysis'!$K$8:$K$12</c:f>
              <c:strCache>
                <c:ptCount val="5"/>
                <c:pt idx="0">
                  <c:v>Comps</c:v>
                </c:pt>
                <c:pt idx="1">
                  <c:v>DCF Bear</c:v>
                </c:pt>
                <c:pt idx="2">
                  <c:v>DCF Base</c:v>
                </c:pt>
                <c:pt idx="3">
                  <c:v>DCF Bull</c:v>
                </c:pt>
                <c:pt idx="4">
                  <c:v>52 Weeks High/Low</c:v>
                </c:pt>
              </c:strCache>
            </c:strRef>
          </c:cat>
          <c:val>
            <c:numRef>
              <c:f>'Football Field Analysis'!$O$8:$O$12</c:f>
              <c:numCache>
                <c:formatCode>"₹"\ #,##0</c:formatCode>
                <c:ptCount val="5"/>
                <c:pt idx="0">
                  <c:v>2959</c:v>
                </c:pt>
                <c:pt idx="1">
                  <c:v>534</c:v>
                </c:pt>
                <c:pt idx="2">
                  <c:v>704</c:v>
                </c:pt>
                <c:pt idx="3">
                  <c:v>1046</c:v>
                </c:pt>
                <c:pt idx="4">
                  <c:v>2040</c:v>
                </c:pt>
              </c:numCache>
            </c:numRef>
          </c:val>
          <c:smooth val="0"/>
          <c:extLst>
            <c:ext xmlns:c16="http://schemas.microsoft.com/office/drawing/2014/chart" uri="{C3380CC4-5D6E-409C-BE32-E72D297353CC}">
              <c16:uniqueId val="{00000002-574F-4E44-B258-5ECBF6942A70}"/>
            </c:ext>
          </c:extLst>
        </c:ser>
        <c:ser>
          <c:idx val="3"/>
          <c:order val="3"/>
          <c:tx>
            <c:strRef>
              <c:f>'Football Field Analysis'!$P$7</c:f>
              <c:strCache>
                <c:ptCount val="1"/>
                <c:pt idx="0">
                  <c:v>High</c:v>
                </c:pt>
              </c:strCache>
            </c:strRef>
          </c:tx>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Analysis'!$K$8:$K$12</c:f>
              <c:strCache>
                <c:ptCount val="5"/>
                <c:pt idx="0">
                  <c:v>Comps</c:v>
                </c:pt>
                <c:pt idx="1">
                  <c:v>DCF Bear</c:v>
                </c:pt>
                <c:pt idx="2">
                  <c:v>DCF Base</c:v>
                </c:pt>
                <c:pt idx="3">
                  <c:v>DCF Bull</c:v>
                </c:pt>
                <c:pt idx="4">
                  <c:v>52 Weeks High/Low</c:v>
                </c:pt>
              </c:strCache>
            </c:strRef>
          </c:cat>
          <c:val>
            <c:numRef>
              <c:f>'Football Field Analysis'!$P$8:$P$12</c:f>
              <c:numCache>
                <c:formatCode>"₹"\ #,##0</c:formatCode>
                <c:ptCount val="5"/>
                <c:pt idx="0">
                  <c:v>2959</c:v>
                </c:pt>
                <c:pt idx="1">
                  <c:v>534</c:v>
                </c:pt>
                <c:pt idx="2">
                  <c:v>704</c:v>
                </c:pt>
                <c:pt idx="3">
                  <c:v>1046</c:v>
                </c:pt>
                <c:pt idx="4">
                  <c:v>2040</c:v>
                </c:pt>
              </c:numCache>
            </c:numRef>
          </c:val>
          <c:smooth val="0"/>
          <c:extLst>
            <c:ext xmlns:c16="http://schemas.microsoft.com/office/drawing/2014/chart" uri="{C3380CC4-5D6E-409C-BE32-E72D297353CC}">
              <c16:uniqueId val="{00000003-574F-4E44-B258-5ECBF6942A7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377954575"/>
        <c:axId val="1377955055"/>
      </c:stockChart>
      <c:catAx>
        <c:axId val="1377954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55055"/>
        <c:crosses val="autoZero"/>
        <c:auto val="1"/>
        <c:lblAlgn val="ctr"/>
        <c:lblOffset val="100"/>
        <c:noMultiLvlLbl val="0"/>
      </c:catAx>
      <c:valAx>
        <c:axId val="13779550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5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i="0" baseline="0">
                <a:solidFill>
                  <a:srgbClr val="002060"/>
                </a:solidFill>
              </a:rPr>
              <a:t>Football Field Analysis - Valuation Summary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stockChart>
        <c:ser>
          <c:idx val="0"/>
          <c:order val="0"/>
          <c:tx>
            <c:strRef>
              <c:f>'Football Field Analysis'!$M$7</c:f>
              <c:strCache>
                <c:ptCount val="1"/>
                <c:pt idx="0">
                  <c:v>OpenLow </c:v>
                </c:pt>
              </c:strCache>
            </c:strRef>
          </c:tx>
          <c:spPr>
            <a:ln w="19050" cap="rnd">
              <a:noFill/>
              <a:round/>
            </a:ln>
            <a:effectLst/>
          </c:spPr>
          <c:marker>
            <c:symbol val="none"/>
          </c:marker>
          <c:cat>
            <c:strRef>
              <c:f>'Football Field Analysis'!$K$8:$K$12</c:f>
              <c:strCache>
                <c:ptCount val="5"/>
                <c:pt idx="0">
                  <c:v>Comps</c:v>
                </c:pt>
                <c:pt idx="1">
                  <c:v>DCF Bear</c:v>
                </c:pt>
                <c:pt idx="2">
                  <c:v>DCF Base</c:v>
                </c:pt>
                <c:pt idx="3">
                  <c:v>DCF Bull</c:v>
                </c:pt>
                <c:pt idx="4">
                  <c:v>52 Weeks High/Low</c:v>
                </c:pt>
              </c:strCache>
            </c:strRef>
          </c:cat>
          <c:val>
            <c:numRef>
              <c:f>'Football Field Analysis'!$M$8:$M$12</c:f>
              <c:numCache>
                <c:formatCode>"₹"\ #,##0</c:formatCode>
                <c:ptCount val="5"/>
                <c:pt idx="0">
                  <c:v>1641</c:v>
                </c:pt>
                <c:pt idx="1">
                  <c:v>440</c:v>
                </c:pt>
                <c:pt idx="2">
                  <c:v>528</c:v>
                </c:pt>
                <c:pt idx="3">
                  <c:v>664</c:v>
                </c:pt>
                <c:pt idx="4">
                  <c:v>1450</c:v>
                </c:pt>
              </c:numCache>
            </c:numRef>
          </c:val>
          <c:smooth val="0"/>
          <c:extLst>
            <c:ext xmlns:c16="http://schemas.microsoft.com/office/drawing/2014/chart" uri="{C3380CC4-5D6E-409C-BE32-E72D297353CC}">
              <c16:uniqueId val="{00000000-91E6-48D7-AEF8-96A1750BFD52}"/>
            </c:ext>
          </c:extLst>
        </c:ser>
        <c:ser>
          <c:idx val="1"/>
          <c:order val="1"/>
          <c:tx>
            <c:strRef>
              <c:f>'Football Field Analysis'!$N$7</c:f>
              <c:strCache>
                <c:ptCount val="1"/>
                <c:pt idx="0">
                  <c:v>Low</c:v>
                </c:pt>
              </c:strCache>
            </c:strRef>
          </c:tx>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Analysis'!$K$8:$K$12</c:f>
              <c:strCache>
                <c:ptCount val="5"/>
                <c:pt idx="0">
                  <c:v>Comps</c:v>
                </c:pt>
                <c:pt idx="1">
                  <c:v>DCF Bear</c:v>
                </c:pt>
                <c:pt idx="2">
                  <c:v>DCF Base</c:v>
                </c:pt>
                <c:pt idx="3">
                  <c:v>DCF Bull</c:v>
                </c:pt>
                <c:pt idx="4">
                  <c:v>52 Weeks High/Low</c:v>
                </c:pt>
              </c:strCache>
            </c:strRef>
          </c:cat>
          <c:val>
            <c:numRef>
              <c:f>'Football Field Analysis'!$N$8:$N$12</c:f>
              <c:numCache>
                <c:formatCode>"₹"\ #,##0</c:formatCode>
                <c:ptCount val="5"/>
                <c:pt idx="0">
                  <c:v>1641</c:v>
                </c:pt>
                <c:pt idx="1">
                  <c:v>440</c:v>
                </c:pt>
                <c:pt idx="2">
                  <c:v>528</c:v>
                </c:pt>
                <c:pt idx="3">
                  <c:v>664</c:v>
                </c:pt>
                <c:pt idx="4">
                  <c:v>1450</c:v>
                </c:pt>
              </c:numCache>
            </c:numRef>
          </c:val>
          <c:smooth val="0"/>
          <c:extLst>
            <c:ext xmlns:c16="http://schemas.microsoft.com/office/drawing/2014/chart" uri="{C3380CC4-5D6E-409C-BE32-E72D297353CC}">
              <c16:uniqueId val="{00000001-91E6-48D7-AEF8-96A1750BFD52}"/>
            </c:ext>
          </c:extLst>
        </c:ser>
        <c:ser>
          <c:idx val="2"/>
          <c:order val="2"/>
          <c:tx>
            <c:strRef>
              <c:f>'Football Field Analysis'!$O$7</c:f>
              <c:strCache>
                <c:ptCount val="1"/>
                <c:pt idx="0">
                  <c:v>OpenHigh</c:v>
                </c:pt>
              </c:strCache>
            </c:strRef>
          </c:tx>
          <c:spPr>
            <a:ln w="19050" cap="rnd">
              <a:noFill/>
              <a:round/>
            </a:ln>
            <a:effectLst/>
          </c:spPr>
          <c:marker>
            <c:symbol val="none"/>
          </c:marker>
          <c:cat>
            <c:strRef>
              <c:f>'Football Field Analysis'!$K$8:$K$12</c:f>
              <c:strCache>
                <c:ptCount val="5"/>
                <c:pt idx="0">
                  <c:v>Comps</c:v>
                </c:pt>
                <c:pt idx="1">
                  <c:v>DCF Bear</c:v>
                </c:pt>
                <c:pt idx="2">
                  <c:v>DCF Base</c:v>
                </c:pt>
                <c:pt idx="3">
                  <c:v>DCF Bull</c:v>
                </c:pt>
                <c:pt idx="4">
                  <c:v>52 Weeks High/Low</c:v>
                </c:pt>
              </c:strCache>
            </c:strRef>
          </c:cat>
          <c:val>
            <c:numRef>
              <c:f>'Football Field Analysis'!$O$8:$O$12</c:f>
              <c:numCache>
                <c:formatCode>"₹"\ #,##0</c:formatCode>
                <c:ptCount val="5"/>
                <c:pt idx="0">
                  <c:v>2959</c:v>
                </c:pt>
                <c:pt idx="1">
                  <c:v>534</c:v>
                </c:pt>
                <c:pt idx="2">
                  <c:v>704</c:v>
                </c:pt>
                <c:pt idx="3">
                  <c:v>1046</c:v>
                </c:pt>
                <c:pt idx="4">
                  <c:v>2040</c:v>
                </c:pt>
              </c:numCache>
            </c:numRef>
          </c:val>
          <c:smooth val="0"/>
          <c:extLst>
            <c:ext xmlns:c16="http://schemas.microsoft.com/office/drawing/2014/chart" uri="{C3380CC4-5D6E-409C-BE32-E72D297353CC}">
              <c16:uniqueId val="{00000002-91E6-48D7-AEF8-96A1750BFD52}"/>
            </c:ext>
          </c:extLst>
        </c:ser>
        <c:ser>
          <c:idx val="3"/>
          <c:order val="3"/>
          <c:tx>
            <c:strRef>
              <c:f>'Football Field Analysis'!$P$7</c:f>
              <c:strCache>
                <c:ptCount val="1"/>
                <c:pt idx="0">
                  <c:v>High</c:v>
                </c:pt>
              </c:strCache>
            </c:strRef>
          </c:tx>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Analysis'!$K$8:$K$12</c:f>
              <c:strCache>
                <c:ptCount val="5"/>
                <c:pt idx="0">
                  <c:v>Comps</c:v>
                </c:pt>
                <c:pt idx="1">
                  <c:v>DCF Bear</c:v>
                </c:pt>
                <c:pt idx="2">
                  <c:v>DCF Base</c:v>
                </c:pt>
                <c:pt idx="3">
                  <c:v>DCF Bull</c:v>
                </c:pt>
                <c:pt idx="4">
                  <c:v>52 Weeks High/Low</c:v>
                </c:pt>
              </c:strCache>
            </c:strRef>
          </c:cat>
          <c:val>
            <c:numRef>
              <c:f>'Football Field Analysis'!$P$8:$P$12</c:f>
              <c:numCache>
                <c:formatCode>"₹"\ #,##0</c:formatCode>
                <c:ptCount val="5"/>
                <c:pt idx="0">
                  <c:v>2959</c:v>
                </c:pt>
                <c:pt idx="1">
                  <c:v>534</c:v>
                </c:pt>
                <c:pt idx="2">
                  <c:v>704</c:v>
                </c:pt>
                <c:pt idx="3">
                  <c:v>1046</c:v>
                </c:pt>
                <c:pt idx="4">
                  <c:v>2040</c:v>
                </c:pt>
              </c:numCache>
            </c:numRef>
          </c:val>
          <c:smooth val="0"/>
          <c:extLst>
            <c:ext xmlns:c16="http://schemas.microsoft.com/office/drawing/2014/chart" uri="{C3380CC4-5D6E-409C-BE32-E72D297353CC}">
              <c16:uniqueId val="{00000003-91E6-48D7-AEF8-96A1750BFD5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377954575"/>
        <c:axId val="1377955055"/>
      </c:stockChart>
      <c:catAx>
        <c:axId val="1377954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377955055"/>
        <c:crosses val="autoZero"/>
        <c:auto val="1"/>
        <c:lblAlgn val="ctr"/>
        <c:lblOffset val="100"/>
        <c:noMultiLvlLbl val="0"/>
      </c:catAx>
      <c:valAx>
        <c:axId val="1377955055"/>
        <c:scaling>
          <c:orientation val="minMax"/>
          <c:max val="3000"/>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377954575"/>
        <c:crosses val="autoZero"/>
        <c:crossBetween val="between"/>
        <c:maj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 lastClr="FFFFFF">
          <a:lumMod val="85000"/>
        </a:sys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Equity - Enterprise Bridge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00000000-A970-4E95-AF82-F602BC092ADE}">
          <cx:dataPt idx="0">
            <cx:spPr>
              <a:solidFill>
                <a:sysClr val="window" lastClr="FFFFFF">
                  <a:lumMod val="65000"/>
                </a:sysClr>
              </a:solidFill>
            </cx:spPr>
          </cx:dataPt>
          <cx:dataPt idx="5">
            <cx:spPr>
              <a:solidFill>
                <a:sysClr val="window" lastClr="FFFFFF">
                  <a:lumMod val="65000"/>
                </a:sysClr>
              </a:solidFill>
            </cx:spPr>
          </cx:dataPt>
          <cx:dataLabels pos="outEnd">
            <cx:visibility seriesName="0" categoryName="0" value="1"/>
          </cx:dataLabels>
          <cx:dataId val="0"/>
          <cx:layoutPr>
            <cx:subtotals>
              <cx:idx val="0"/>
              <cx:idx val="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chemeClr val="accent6"/>
        </a:solidFill>
      </cx:spPr>
    </cx:fmtOvr>
    <cx:fmtOvr idx="1">
      <cx:spPr>
        <a:solidFill>
          <a:schemeClr val="accent2"/>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I$4" fmlaRange="$B$14:$B$16" noThreeD="1" sel="2" val="0"/>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8"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91441</xdr:colOff>
      <xdr:row>41</xdr:row>
      <xdr:rowOff>99061</xdr:rowOff>
    </xdr:from>
    <xdr:to>
      <xdr:col>14</xdr:col>
      <xdr:colOff>502920</xdr:colOff>
      <xdr:row>63</xdr:row>
      <xdr:rowOff>129540</xdr:rowOff>
    </xdr:to>
    <xdr:pic>
      <xdr:nvPicPr>
        <xdr:cNvPr id="3" name="Picture 2">
          <a:extLst>
            <a:ext uri="{FF2B5EF4-FFF2-40B4-BE49-F238E27FC236}">
              <a16:creationId xmlns:a16="http://schemas.microsoft.com/office/drawing/2014/main" id="{A94F8178-0BCC-5841-9D9B-15E2423AC0A0}"/>
            </a:ext>
          </a:extLst>
        </xdr:cNvPr>
        <xdr:cNvPicPr>
          <a:picLocks noChangeAspect="1"/>
        </xdr:cNvPicPr>
      </xdr:nvPicPr>
      <xdr:blipFill>
        <a:blip xmlns:r="http://schemas.openxmlformats.org/officeDocument/2006/relationships" r:embed="rId1"/>
        <a:stretch>
          <a:fillRect/>
        </a:stretch>
      </xdr:blipFill>
      <xdr:spPr>
        <a:xfrm>
          <a:off x="3185161" y="7597141"/>
          <a:ext cx="6507479" cy="4053839"/>
        </a:xfrm>
        <a:prstGeom prst="rect">
          <a:avLst/>
        </a:prstGeom>
      </xdr:spPr>
    </xdr:pic>
    <xdr:clientData/>
  </xdr:twoCellAnchor>
  <xdr:twoCellAnchor>
    <xdr:from>
      <xdr:col>4</xdr:col>
      <xdr:colOff>182880</xdr:colOff>
      <xdr:row>13</xdr:row>
      <xdr:rowOff>7620</xdr:rowOff>
    </xdr:from>
    <xdr:to>
      <xdr:col>10</xdr:col>
      <xdr:colOff>91440</xdr:colOff>
      <xdr:row>23</xdr:row>
      <xdr:rowOff>0</xdr:rowOff>
    </xdr:to>
    <xdr:graphicFrame macro="">
      <xdr:nvGraphicFramePr>
        <xdr:cNvPr id="4" name="Chart 3">
          <a:extLst>
            <a:ext uri="{FF2B5EF4-FFF2-40B4-BE49-F238E27FC236}">
              <a16:creationId xmlns:a16="http://schemas.microsoft.com/office/drawing/2014/main" id="{041C6021-FC7F-DDF4-91BB-A1D37797E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25</xdr:row>
      <xdr:rowOff>80010</xdr:rowOff>
    </xdr:from>
    <xdr:to>
      <xdr:col>12</xdr:col>
      <xdr:colOff>182880</xdr:colOff>
      <xdr:row>40</xdr:row>
      <xdr:rowOff>80010</xdr:rowOff>
    </xdr:to>
    <xdr:graphicFrame macro="">
      <xdr:nvGraphicFramePr>
        <xdr:cNvPr id="7" name="Chart 6">
          <a:extLst>
            <a:ext uri="{FF2B5EF4-FFF2-40B4-BE49-F238E27FC236}">
              <a16:creationId xmlns:a16="http://schemas.microsoft.com/office/drawing/2014/main" id="{E5A0FDCC-D88C-C57B-217D-D716D896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181396</xdr:colOff>
      <xdr:row>1</xdr:row>
      <xdr:rowOff>161505</xdr:rowOff>
    </xdr:from>
    <xdr:to>
      <xdr:col>19</xdr:col>
      <xdr:colOff>574333</xdr:colOff>
      <xdr:row>10</xdr:row>
      <xdr:rowOff>19260</xdr:rowOff>
    </xdr:to>
    <xdr:pic>
      <xdr:nvPicPr>
        <xdr:cNvPr id="3" name="Picture 2">
          <a:extLst>
            <a:ext uri="{FF2B5EF4-FFF2-40B4-BE49-F238E27FC236}">
              <a16:creationId xmlns:a16="http://schemas.microsoft.com/office/drawing/2014/main" id="{5D1ACF3C-0EE6-19A6-B255-6C910531E3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361032" y="339635"/>
          <a:ext cx="3599275" cy="1708326"/>
        </a:xfrm>
        <a:prstGeom prst="rect">
          <a:avLst/>
        </a:prstGeom>
      </xdr:spPr>
    </xdr:pic>
    <xdr:clientData/>
  </xdr:twoCellAnchor>
  <xdr:twoCellAnchor editAs="oneCell">
    <xdr:from>
      <xdr:col>20</xdr:col>
      <xdr:colOff>54231</xdr:colOff>
      <xdr:row>1</xdr:row>
      <xdr:rowOff>201880</xdr:rowOff>
    </xdr:from>
    <xdr:to>
      <xdr:col>26</xdr:col>
      <xdr:colOff>78099</xdr:colOff>
      <xdr:row>11</xdr:row>
      <xdr:rowOff>8256</xdr:rowOff>
    </xdr:to>
    <xdr:pic>
      <xdr:nvPicPr>
        <xdr:cNvPr id="5" name="Picture 4">
          <a:extLst>
            <a:ext uri="{FF2B5EF4-FFF2-40B4-BE49-F238E27FC236}">
              <a16:creationId xmlns:a16="http://schemas.microsoft.com/office/drawing/2014/main" id="{9755BB73-2CF0-89CA-732D-501FFF2B4EE1}"/>
            </a:ext>
          </a:extLst>
        </xdr:cNvPr>
        <xdr:cNvPicPr>
          <a:picLocks noChangeAspect="1"/>
        </xdr:cNvPicPr>
      </xdr:nvPicPr>
      <xdr:blipFill>
        <a:blip xmlns:r="http://schemas.openxmlformats.org/officeDocument/2006/relationships" r:embed="rId2"/>
        <a:stretch>
          <a:fillRect/>
        </a:stretch>
      </xdr:blipFill>
      <xdr:spPr>
        <a:xfrm>
          <a:off x="21053763" y="380010"/>
          <a:ext cx="3705219" cy="1835077"/>
        </a:xfrm>
        <a:prstGeom prst="rect">
          <a:avLst/>
        </a:prstGeom>
      </xdr:spPr>
    </xdr:pic>
    <xdr:clientData/>
  </xdr:twoCellAnchor>
  <xdr:twoCellAnchor editAs="oneCell">
    <xdr:from>
      <xdr:col>9</xdr:col>
      <xdr:colOff>441960</xdr:colOff>
      <xdr:row>58</xdr:row>
      <xdr:rowOff>38100</xdr:rowOff>
    </xdr:from>
    <xdr:to>
      <xdr:col>15</xdr:col>
      <xdr:colOff>469058</xdr:colOff>
      <xdr:row>75</xdr:row>
      <xdr:rowOff>7239</xdr:rowOff>
    </xdr:to>
    <xdr:pic>
      <xdr:nvPicPr>
        <xdr:cNvPr id="4" name="Picture 3">
          <a:extLst>
            <a:ext uri="{FF2B5EF4-FFF2-40B4-BE49-F238E27FC236}">
              <a16:creationId xmlns:a16="http://schemas.microsoft.com/office/drawing/2014/main" id="{A56FA41A-79C5-926E-1A18-67E70A537E99}"/>
            </a:ext>
          </a:extLst>
        </xdr:cNvPr>
        <xdr:cNvPicPr>
          <a:picLocks noChangeAspect="1"/>
        </xdr:cNvPicPr>
      </xdr:nvPicPr>
      <xdr:blipFill>
        <a:blip xmlns:r="http://schemas.openxmlformats.org/officeDocument/2006/relationships" r:embed="rId3"/>
        <a:stretch>
          <a:fillRect/>
        </a:stretch>
      </xdr:blipFill>
      <xdr:spPr>
        <a:xfrm>
          <a:off x="5791200" y="9608820"/>
          <a:ext cx="4095238" cy="3047619"/>
        </a:xfrm>
        <a:prstGeom prst="rect">
          <a:avLst/>
        </a:prstGeom>
      </xdr:spPr>
    </xdr:pic>
    <xdr:clientData/>
  </xdr:twoCellAnchor>
  <xdr:twoCellAnchor editAs="oneCell">
    <xdr:from>
      <xdr:col>16</xdr:col>
      <xdr:colOff>388620</xdr:colOff>
      <xdr:row>59</xdr:row>
      <xdr:rowOff>45720</xdr:rowOff>
    </xdr:from>
    <xdr:to>
      <xdr:col>23</xdr:col>
      <xdr:colOff>540468</xdr:colOff>
      <xdr:row>75</xdr:row>
      <xdr:rowOff>14878</xdr:rowOff>
    </xdr:to>
    <xdr:pic>
      <xdr:nvPicPr>
        <xdr:cNvPr id="7" name="Picture 6">
          <a:extLst>
            <a:ext uri="{FF2B5EF4-FFF2-40B4-BE49-F238E27FC236}">
              <a16:creationId xmlns:a16="http://schemas.microsoft.com/office/drawing/2014/main" id="{AF50ED01-8439-AC46-567F-42B0C1EA5032}"/>
            </a:ext>
          </a:extLst>
        </xdr:cNvPr>
        <xdr:cNvPicPr>
          <a:picLocks noChangeAspect="1"/>
        </xdr:cNvPicPr>
      </xdr:nvPicPr>
      <xdr:blipFill>
        <a:blip xmlns:r="http://schemas.openxmlformats.org/officeDocument/2006/relationships" r:embed="rId4"/>
        <a:stretch>
          <a:fillRect/>
        </a:stretch>
      </xdr:blipFill>
      <xdr:spPr>
        <a:xfrm>
          <a:off x="10005060" y="9799320"/>
          <a:ext cx="4419048" cy="2895238"/>
        </a:xfrm>
        <a:prstGeom prst="rect">
          <a:avLst/>
        </a:prstGeom>
      </xdr:spPr>
    </xdr:pic>
    <xdr:clientData/>
  </xdr:twoCellAnchor>
  <xdr:twoCellAnchor editAs="oneCell">
    <xdr:from>
      <xdr:col>1</xdr:col>
      <xdr:colOff>579120</xdr:colOff>
      <xdr:row>61</xdr:row>
      <xdr:rowOff>45720</xdr:rowOff>
    </xdr:from>
    <xdr:to>
      <xdr:col>1</xdr:col>
      <xdr:colOff>4373092</xdr:colOff>
      <xdr:row>76</xdr:row>
      <xdr:rowOff>60960</xdr:rowOff>
    </xdr:to>
    <xdr:pic>
      <xdr:nvPicPr>
        <xdr:cNvPr id="10" name="Picture 9">
          <a:extLst>
            <a:ext uri="{FF2B5EF4-FFF2-40B4-BE49-F238E27FC236}">
              <a16:creationId xmlns:a16="http://schemas.microsoft.com/office/drawing/2014/main" id="{5CCE457F-30EE-349C-7CB9-7CB10D52926A}"/>
            </a:ext>
          </a:extLst>
        </xdr:cNvPr>
        <xdr:cNvPicPr>
          <a:picLocks noChangeAspect="1"/>
        </xdr:cNvPicPr>
      </xdr:nvPicPr>
      <xdr:blipFill>
        <a:blip xmlns:r="http://schemas.openxmlformats.org/officeDocument/2006/relationships" r:embed="rId5"/>
        <a:stretch>
          <a:fillRect/>
        </a:stretch>
      </xdr:blipFill>
      <xdr:spPr>
        <a:xfrm>
          <a:off x="708660" y="10165080"/>
          <a:ext cx="3795730" cy="2758440"/>
        </a:xfrm>
        <a:prstGeom prst="rect">
          <a:avLst/>
        </a:prstGeom>
      </xdr:spPr>
    </xdr:pic>
    <xdr:clientData/>
  </xdr:twoCellAnchor>
  <xdr:twoCellAnchor editAs="oneCell">
    <xdr:from>
      <xdr:col>17</xdr:col>
      <xdr:colOff>190500</xdr:colOff>
      <xdr:row>75</xdr:row>
      <xdr:rowOff>121920</xdr:rowOff>
    </xdr:from>
    <xdr:to>
      <xdr:col>24</xdr:col>
      <xdr:colOff>586740</xdr:colOff>
      <xdr:row>91</xdr:row>
      <xdr:rowOff>151450</xdr:rowOff>
    </xdr:to>
    <xdr:pic>
      <xdr:nvPicPr>
        <xdr:cNvPr id="12" name="Picture 11">
          <a:extLst>
            <a:ext uri="{FF2B5EF4-FFF2-40B4-BE49-F238E27FC236}">
              <a16:creationId xmlns:a16="http://schemas.microsoft.com/office/drawing/2014/main" id="{4BB618E3-FB84-8331-BC79-34E5EF783EE6}"/>
            </a:ext>
          </a:extLst>
        </xdr:cNvPr>
        <xdr:cNvPicPr>
          <a:picLocks noChangeAspect="1"/>
        </xdr:cNvPicPr>
      </xdr:nvPicPr>
      <xdr:blipFill>
        <a:blip xmlns:r="http://schemas.openxmlformats.org/officeDocument/2006/relationships" r:embed="rId6"/>
        <a:stretch>
          <a:fillRect/>
        </a:stretch>
      </xdr:blipFill>
      <xdr:spPr>
        <a:xfrm>
          <a:off x="10416540" y="12801600"/>
          <a:ext cx="4663440" cy="2955610"/>
        </a:xfrm>
        <a:prstGeom prst="rect">
          <a:avLst/>
        </a:prstGeom>
      </xdr:spPr>
    </xdr:pic>
    <xdr:clientData/>
  </xdr:twoCellAnchor>
  <xdr:twoCellAnchor editAs="oneCell">
    <xdr:from>
      <xdr:col>1</xdr:col>
      <xdr:colOff>22861</xdr:colOff>
      <xdr:row>76</xdr:row>
      <xdr:rowOff>1</xdr:rowOff>
    </xdr:from>
    <xdr:to>
      <xdr:col>1</xdr:col>
      <xdr:colOff>5787463</xdr:colOff>
      <xdr:row>87</xdr:row>
      <xdr:rowOff>60961</xdr:rowOff>
    </xdr:to>
    <xdr:pic>
      <xdr:nvPicPr>
        <xdr:cNvPr id="14" name="Picture 13">
          <a:extLst>
            <a:ext uri="{FF2B5EF4-FFF2-40B4-BE49-F238E27FC236}">
              <a16:creationId xmlns:a16="http://schemas.microsoft.com/office/drawing/2014/main" id="{ECF84559-A688-B7C3-C91E-BA080E67B785}"/>
            </a:ext>
          </a:extLst>
        </xdr:cNvPr>
        <xdr:cNvPicPr>
          <a:picLocks noChangeAspect="1"/>
        </xdr:cNvPicPr>
      </xdr:nvPicPr>
      <xdr:blipFill>
        <a:blip xmlns:r="http://schemas.openxmlformats.org/officeDocument/2006/relationships" r:embed="rId7"/>
        <a:stretch>
          <a:fillRect/>
        </a:stretch>
      </xdr:blipFill>
      <xdr:spPr>
        <a:xfrm>
          <a:off x="152401" y="12862561"/>
          <a:ext cx="5753100" cy="2072640"/>
        </a:xfrm>
        <a:prstGeom prst="rect">
          <a:avLst/>
        </a:prstGeom>
      </xdr:spPr>
    </xdr:pic>
    <xdr:clientData/>
  </xdr:twoCellAnchor>
  <xdr:twoCellAnchor editAs="oneCell">
    <xdr:from>
      <xdr:col>9</xdr:col>
      <xdr:colOff>586740</xdr:colOff>
      <xdr:row>74</xdr:row>
      <xdr:rowOff>104176</xdr:rowOff>
    </xdr:from>
    <xdr:to>
      <xdr:col>15</xdr:col>
      <xdr:colOff>626721</xdr:colOff>
      <xdr:row>91</xdr:row>
      <xdr:rowOff>48751</xdr:rowOff>
    </xdr:to>
    <xdr:pic>
      <xdr:nvPicPr>
        <xdr:cNvPr id="16" name="Picture 15">
          <a:extLst>
            <a:ext uri="{FF2B5EF4-FFF2-40B4-BE49-F238E27FC236}">
              <a16:creationId xmlns:a16="http://schemas.microsoft.com/office/drawing/2014/main" id="{E5BCE287-13D3-0EBB-A46D-BC576E870245}"/>
            </a:ext>
          </a:extLst>
        </xdr:cNvPr>
        <xdr:cNvPicPr>
          <a:picLocks noChangeAspect="1"/>
        </xdr:cNvPicPr>
      </xdr:nvPicPr>
      <xdr:blipFill>
        <a:blip xmlns:r="http://schemas.openxmlformats.org/officeDocument/2006/relationships" r:embed="rId8"/>
        <a:stretch>
          <a:fillRect/>
        </a:stretch>
      </xdr:blipFill>
      <xdr:spPr>
        <a:xfrm>
          <a:off x="5935980" y="12600976"/>
          <a:ext cx="4107180" cy="3053535"/>
        </a:xfrm>
        <a:prstGeom prst="rect">
          <a:avLst/>
        </a:prstGeom>
      </xdr:spPr>
    </xdr:pic>
    <xdr:clientData/>
  </xdr:twoCellAnchor>
  <xdr:twoCellAnchor editAs="oneCell">
    <xdr:from>
      <xdr:col>8</xdr:col>
      <xdr:colOff>24848</xdr:colOff>
      <xdr:row>1</xdr:row>
      <xdr:rowOff>97598</xdr:rowOff>
    </xdr:from>
    <xdr:to>
      <xdr:col>13</xdr:col>
      <xdr:colOff>113376</xdr:colOff>
      <xdr:row>11</xdr:row>
      <xdr:rowOff>118527</xdr:rowOff>
    </xdr:to>
    <xdr:pic>
      <xdr:nvPicPr>
        <xdr:cNvPr id="2" name="Picture 1">
          <a:extLst>
            <a:ext uri="{FF2B5EF4-FFF2-40B4-BE49-F238E27FC236}">
              <a16:creationId xmlns:a16="http://schemas.microsoft.com/office/drawing/2014/main" id="{47F5A23D-FE8B-7989-446C-C56792B241E5}"/>
            </a:ext>
          </a:extLst>
        </xdr:cNvPr>
        <xdr:cNvPicPr>
          <a:picLocks noChangeAspect="1"/>
        </xdr:cNvPicPr>
      </xdr:nvPicPr>
      <xdr:blipFill>
        <a:blip xmlns:r="http://schemas.openxmlformats.org/officeDocument/2006/relationships" r:embed="rId9"/>
        <a:stretch>
          <a:fillRect/>
        </a:stretch>
      </xdr:blipFill>
      <xdr:spPr>
        <a:xfrm>
          <a:off x="7953589" y="281529"/>
          <a:ext cx="4128442" cy="2090153"/>
        </a:xfrm>
        <a:prstGeom prst="rect">
          <a:avLst/>
        </a:prstGeom>
      </xdr:spPr>
    </xdr:pic>
    <xdr:clientData/>
  </xdr:twoCellAnchor>
  <xdr:twoCellAnchor editAs="oneCell">
    <xdr:from>
      <xdr:col>0</xdr:col>
      <xdr:colOff>0</xdr:colOff>
      <xdr:row>148</xdr:row>
      <xdr:rowOff>91440</xdr:rowOff>
    </xdr:from>
    <xdr:to>
      <xdr:col>1</xdr:col>
      <xdr:colOff>7342986</xdr:colOff>
      <xdr:row>154</xdr:row>
      <xdr:rowOff>61023</xdr:rowOff>
    </xdr:to>
    <xdr:pic>
      <xdr:nvPicPr>
        <xdr:cNvPr id="6" name="Picture 5">
          <a:extLst>
            <a:ext uri="{FF2B5EF4-FFF2-40B4-BE49-F238E27FC236}">
              <a16:creationId xmlns:a16="http://schemas.microsoft.com/office/drawing/2014/main" id="{1BD350D0-2000-E589-514B-BBDC86033C0C}"/>
            </a:ext>
          </a:extLst>
        </xdr:cNvPr>
        <xdr:cNvPicPr>
          <a:picLocks noChangeAspect="1"/>
        </xdr:cNvPicPr>
      </xdr:nvPicPr>
      <xdr:blipFill>
        <a:blip xmlns:r="http://schemas.openxmlformats.org/officeDocument/2006/relationships" r:embed="rId10"/>
        <a:stretch>
          <a:fillRect/>
        </a:stretch>
      </xdr:blipFill>
      <xdr:spPr>
        <a:xfrm>
          <a:off x="0" y="21549360"/>
          <a:ext cx="7461219" cy="1066863"/>
        </a:xfrm>
        <a:prstGeom prst="rect">
          <a:avLst/>
        </a:prstGeom>
      </xdr:spPr>
    </xdr:pic>
    <xdr:clientData/>
  </xdr:twoCellAnchor>
  <xdr:twoCellAnchor editAs="oneCell">
    <xdr:from>
      <xdr:col>1</xdr:col>
      <xdr:colOff>1642753</xdr:colOff>
      <xdr:row>155</xdr:row>
      <xdr:rowOff>9897</xdr:rowOff>
    </xdr:from>
    <xdr:to>
      <xdr:col>1</xdr:col>
      <xdr:colOff>7506415</xdr:colOff>
      <xdr:row>163</xdr:row>
      <xdr:rowOff>131817</xdr:rowOff>
    </xdr:to>
    <xdr:pic>
      <xdr:nvPicPr>
        <xdr:cNvPr id="8" name="Picture 7">
          <a:extLst>
            <a:ext uri="{FF2B5EF4-FFF2-40B4-BE49-F238E27FC236}">
              <a16:creationId xmlns:a16="http://schemas.microsoft.com/office/drawing/2014/main" id="{EAF4ABF2-E111-8B5A-7AD1-76E7935A55BF}"/>
            </a:ext>
          </a:extLst>
        </xdr:cNvPr>
        <xdr:cNvPicPr>
          <a:picLocks noChangeAspect="1"/>
        </xdr:cNvPicPr>
      </xdr:nvPicPr>
      <xdr:blipFill>
        <a:blip xmlns:r="http://schemas.openxmlformats.org/officeDocument/2006/relationships" r:embed="rId11"/>
        <a:stretch>
          <a:fillRect/>
        </a:stretch>
      </xdr:blipFill>
      <xdr:spPr>
        <a:xfrm>
          <a:off x="1771402" y="28421611"/>
          <a:ext cx="5863662" cy="1546959"/>
        </a:xfrm>
        <a:prstGeom prst="rect">
          <a:avLst/>
        </a:prstGeom>
      </xdr:spPr>
    </xdr:pic>
    <xdr:clientData/>
  </xdr:twoCellAnchor>
  <xdr:twoCellAnchor editAs="oneCell">
    <xdr:from>
      <xdr:col>0</xdr:col>
      <xdr:colOff>98961</xdr:colOff>
      <xdr:row>199</xdr:row>
      <xdr:rowOff>89065</xdr:rowOff>
    </xdr:from>
    <xdr:to>
      <xdr:col>1</xdr:col>
      <xdr:colOff>6164402</xdr:colOff>
      <xdr:row>207</xdr:row>
      <xdr:rowOff>159764</xdr:rowOff>
    </xdr:to>
    <xdr:pic>
      <xdr:nvPicPr>
        <xdr:cNvPr id="9" name="Picture 8">
          <a:extLst>
            <a:ext uri="{FF2B5EF4-FFF2-40B4-BE49-F238E27FC236}">
              <a16:creationId xmlns:a16="http://schemas.microsoft.com/office/drawing/2014/main" id="{3C4E922F-B2A6-1D15-1E83-67CC32ACA1CE}"/>
            </a:ext>
          </a:extLst>
        </xdr:cNvPr>
        <xdr:cNvPicPr>
          <a:picLocks noChangeAspect="1"/>
        </xdr:cNvPicPr>
      </xdr:nvPicPr>
      <xdr:blipFill>
        <a:blip xmlns:r="http://schemas.openxmlformats.org/officeDocument/2006/relationships" r:embed="rId12"/>
        <a:stretch>
          <a:fillRect/>
        </a:stretch>
      </xdr:blipFill>
      <xdr:spPr>
        <a:xfrm>
          <a:off x="98961" y="37624987"/>
          <a:ext cx="6194090" cy="1495738"/>
        </a:xfrm>
        <a:prstGeom prst="rect">
          <a:avLst/>
        </a:prstGeom>
      </xdr:spPr>
    </xdr:pic>
    <xdr:clientData/>
  </xdr:twoCellAnchor>
  <xdr:twoCellAnchor editAs="oneCell">
    <xdr:from>
      <xdr:col>1</xdr:col>
      <xdr:colOff>6254337</xdr:colOff>
      <xdr:row>199</xdr:row>
      <xdr:rowOff>29689</xdr:rowOff>
    </xdr:from>
    <xdr:to>
      <xdr:col>7</xdr:col>
      <xdr:colOff>529669</xdr:colOff>
      <xdr:row>207</xdr:row>
      <xdr:rowOff>167071</xdr:rowOff>
    </xdr:to>
    <xdr:pic>
      <xdr:nvPicPr>
        <xdr:cNvPr id="11" name="Picture 10">
          <a:extLst>
            <a:ext uri="{FF2B5EF4-FFF2-40B4-BE49-F238E27FC236}">
              <a16:creationId xmlns:a16="http://schemas.microsoft.com/office/drawing/2014/main" id="{71B5E0E7-4847-D041-CC68-8CC71C6D978E}"/>
            </a:ext>
          </a:extLst>
        </xdr:cNvPr>
        <xdr:cNvPicPr>
          <a:picLocks noChangeAspect="1"/>
        </xdr:cNvPicPr>
      </xdr:nvPicPr>
      <xdr:blipFill>
        <a:blip xmlns:r="http://schemas.openxmlformats.org/officeDocument/2006/relationships" r:embed="rId13"/>
        <a:stretch>
          <a:fillRect/>
        </a:stretch>
      </xdr:blipFill>
      <xdr:spPr>
        <a:xfrm>
          <a:off x="6382986" y="37565611"/>
          <a:ext cx="6516813" cy="1562421"/>
        </a:xfrm>
        <a:prstGeom prst="rect">
          <a:avLst/>
        </a:prstGeom>
      </xdr:spPr>
    </xdr:pic>
    <xdr:clientData/>
  </xdr:twoCellAnchor>
  <xdr:twoCellAnchor editAs="oneCell">
    <xdr:from>
      <xdr:col>0</xdr:col>
      <xdr:colOff>0</xdr:colOff>
      <xdr:row>216</xdr:row>
      <xdr:rowOff>29688</xdr:rowOff>
    </xdr:from>
    <xdr:to>
      <xdr:col>1</xdr:col>
      <xdr:colOff>7948528</xdr:colOff>
      <xdr:row>233</xdr:row>
      <xdr:rowOff>47267</xdr:rowOff>
    </xdr:to>
    <xdr:pic>
      <xdr:nvPicPr>
        <xdr:cNvPr id="13" name="Picture 12">
          <a:extLst>
            <a:ext uri="{FF2B5EF4-FFF2-40B4-BE49-F238E27FC236}">
              <a16:creationId xmlns:a16="http://schemas.microsoft.com/office/drawing/2014/main" id="{7A306623-FAA9-7069-F2A5-0EC9DFFABFF5}"/>
            </a:ext>
          </a:extLst>
        </xdr:cNvPr>
        <xdr:cNvPicPr>
          <a:picLocks noChangeAspect="1"/>
        </xdr:cNvPicPr>
      </xdr:nvPicPr>
      <xdr:blipFill>
        <a:blip xmlns:r="http://schemas.openxmlformats.org/officeDocument/2006/relationships" r:embed="rId14"/>
        <a:stretch>
          <a:fillRect/>
        </a:stretch>
      </xdr:blipFill>
      <xdr:spPr>
        <a:xfrm>
          <a:off x="0" y="41148000"/>
          <a:ext cx="8077177" cy="3045786"/>
        </a:xfrm>
        <a:prstGeom prst="rect">
          <a:avLst/>
        </a:prstGeom>
      </xdr:spPr>
    </xdr:pic>
    <xdr:clientData/>
  </xdr:twoCellAnchor>
  <xdr:twoCellAnchor editAs="oneCell">
    <xdr:from>
      <xdr:col>0</xdr:col>
      <xdr:colOff>0</xdr:colOff>
      <xdr:row>102</xdr:row>
      <xdr:rowOff>1582</xdr:rowOff>
    </xdr:from>
    <xdr:to>
      <xdr:col>1</xdr:col>
      <xdr:colOff>6283655</xdr:colOff>
      <xdr:row>109</xdr:row>
      <xdr:rowOff>119449</xdr:rowOff>
    </xdr:to>
    <xdr:pic>
      <xdr:nvPicPr>
        <xdr:cNvPr id="15" name="Picture 14">
          <a:extLst>
            <a:ext uri="{FF2B5EF4-FFF2-40B4-BE49-F238E27FC236}">
              <a16:creationId xmlns:a16="http://schemas.microsoft.com/office/drawing/2014/main" id="{75F3009D-B882-7710-459C-2E46DD921FA2}"/>
            </a:ext>
          </a:extLst>
        </xdr:cNvPr>
        <xdr:cNvPicPr>
          <a:picLocks noChangeAspect="1"/>
        </xdr:cNvPicPr>
      </xdr:nvPicPr>
      <xdr:blipFill>
        <a:blip xmlns:r="http://schemas.openxmlformats.org/officeDocument/2006/relationships" r:embed="rId15"/>
        <a:stretch>
          <a:fillRect/>
        </a:stretch>
      </xdr:blipFill>
      <xdr:spPr>
        <a:xfrm>
          <a:off x="0" y="18438024"/>
          <a:ext cx="6412304" cy="1364776"/>
        </a:xfrm>
        <a:prstGeom prst="rect">
          <a:avLst/>
        </a:prstGeom>
      </xdr:spPr>
    </xdr:pic>
    <xdr:clientData/>
  </xdr:twoCellAnchor>
  <xdr:twoCellAnchor editAs="oneCell">
    <xdr:from>
      <xdr:col>0</xdr:col>
      <xdr:colOff>101336</xdr:colOff>
      <xdr:row>110</xdr:row>
      <xdr:rowOff>59375</xdr:rowOff>
    </xdr:from>
    <xdr:to>
      <xdr:col>1</xdr:col>
      <xdr:colOff>6337360</xdr:colOff>
      <xdr:row>121</xdr:row>
      <xdr:rowOff>6058</xdr:rowOff>
    </xdr:to>
    <xdr:pic>
      <xdr:nvPicPr>
        <xdr:cNvPr id="17" name="Picture 16">
          <a:extLst>
            <a:ext uri="{FF2B5EF4-FFF2-40B4-BE49-F238E27FC236}">
              <a16:creationId xmlns:a16="http://schemas.microsoft.com/office/drawing/2014/main" id="{6BE67C6F-2282-0923-10A4-78C61FCFAF89}"/>
            </a:ext>
          </a:extLst>
        </xdr:cNvPr>
        <xdr:cNvPicPr>
          <a:picLocks noChangeAspect="1"/>
        </xdr:cNvPicPr>
      </xdr:nvPicPr>
      <xdr:blipFill>
        <a:blip xmlns:r="http://schemas.openxmlformats.org/officeDocument/2006/relationships" r:embed="rId16"/>
        <a:stretch>
          <a:fillRect/>
        </a:stretch>
      </xdr:blipFill>
      <xdr:spPr>
        <a:xfrm>
          <a:off x="101336" y="19920856"/>
          <a:ext cx="6364673" cy="1906111"/>
        </a:xfrm>
        <a:prstGeom prst="rect">
          <a:avLst/>
        </a:prstGeom>
      </xdr:spPr>
    </xdr:pic>
    <xdr:clientData/>
  </xdr:twoCellAnchor>
  <xdr:twoCellAnchor editAs="oneCell">
    <xdr:from>
      <xdr:col>1</xdr:col>
      <xdr:colOff>6240979</xdr:colOff>
      <xdr:row>102</xdr:row>
      <xdr:rowOff>15240</xdr:rowOff>
    </xdr:from>
    <xdr:to>
      <xdr:col>9</xdr:col>
      <xdr:colOff>721551</xdr:colOff>
      <xdr:row>110</xdr:row>
      <xdr:rowOff>28781</xdr:rowOff>
    </xdr:to>
    <xdr:pic>
      <xdr:nvPicPr>
        <xdr:cNvPr id="18" name="Picture 17">
          <a:extLst>
            <a:ext uri="{FF2B5EF4-FFF2-40B4-BE49-F238E27FC236}">
              <a16:creationId xmlns:a16="http://schemas.microsoft.com/office/drawing/2014/main" id="{F6C1F455-9D72-DABC-D195-3D7B1F4F1B9E}"/>
            </a:ext>
          </a:extLst>
        </xdr:cNvPr>
        <xdr:cNvPicPr>
          <a:picLocks noChangeAspect="1"/>
        </xdr:cNvPicPr>
      </xdr:nvPicPr>
      <xdr:blipFill>
        <a:blip xmlns:r="http://schemas.openxmlformats.org/officeDocument/2006/relationships" r:embed="rId17"/>
        <a:stretch>
          <a:fillRect/>
        </a:stretch>
      </xdr:blipFill>
      <xdr:spPr>
        <a:xfrm>
          <a:off x="6369628" y="18451682"/>
          <a:ext cx="8156988" cy="1438580"/>
        </a:xfrm>
        <a:prstGeom prst="rect">
          <a:avLst/>
        </a:prstGeom>
      </xdr:spPr>
    </xdr:pic>
    <xdr:clientData/>
  </xdr:twoCellAnchor>
  <xdr:twoCellAnchor editAs="oneCell">
    <xdr:from>
      <xdr:col>1</xdr:col>
      <xdr:colOff>6427421</xdr:colOff>
      <xdr:row>110</xdr:row>
      <xdr:rowOff>160020</xdr:rowOff>
    </xdr:from>
    <xdr:to>
      <xdr:col>10</xdr:col>
      <xdr:colOff>217590</xdr:colOff>
      <xdr:row>118</xdr:row>
      <xdr:rowOff>135457</xdr:rowOff>
    </xdr:to>
    <xdr:pic>
      <xdr:nvPicPr>
        <xdr:cNvPr id="20" name="Picture 19">
          <a:extLst>
            <a:ext uri="{FF2B5EF4-FFF2-40B4-BE49-F238E27FC236}">
              <a16:creationId xmlns:a16="http://schemas.microsoft.com/office/drawing/2014/main" id="{428A9DE7-8674-E36F-C434-7FB8B0B5DFA7}"/>
            </a:ext>
          </a:extLst>
        </xdr:cNvPr>
        <xdr:cNvPicPr>
          <a:picLocks noChangeAspect="1"/>
        </xdr:cNvPicPr>
      </xdr:nvPicPr>
      <xdr:blipFill>
        <a:blip xmlns:r="http://schemas.openxmlformats.org/officeDocument/2006/relationships" r:embed="rId18"/>
        <a:stretch>
          <a:fillRect/>
        </a:stretch>
      </xdr:blipFill>
      <xdr:spPr>
        <a:xfrm>
          <a:off x="6556070" y="20021501"/>
          <a:ext cx="8258273" cy="1400475"/>
        </a:xfrm>
        <a:prstGeom prst="rect">
          <a:avLst/>
        </a:prstGeom>
      </xdr:spPr>
    </xdr:pic>
    <xdr:clientData/>
  </xdr:twoCellAnchor>
  <xdr:twoCellAnchor editAs="oneCell">
    <xdr:from>
      <xdr:col>1</xdr:col>
      <xdr:colOff>8072253</xdr:colOff>
      <xdr:row>119</xdr:row>
      <xdr:rowOff>56507</xdr:rowOff>
    </xdr:from>
    <xdr:to>
      <xdr:col>10</xdr:col>
      <xdr:colOff>3985</xdr:colOff>
      <xdr:row>125</xdr:row>
      <xdr:rowOff>61431</xdr:rowOff>
    </xdr:to>
    <xdr:pic>
      <xdr:nvPicPr>
        <xdr:cNvPr id="21" name="Picture 20">
          <a:extLst>
            <a:ext uri="{FF2B5EF4-FFF2-40B4-BE49-F238E27FC236}">
              <a16:creationId xmlns:a16="http://schemas.microsoft.com/office/drawing/2014/main" id="{27304339-98F4-1D7D-172C-7C73D24A210E}"/>
            </a:ext>
          </a:extLst>
        </xdr:cNvPr>
        <xdr:cNvPicPr>
          <a:picLocks noChangeAspect="1"/>
        </xdr:cNvPicPr>
      </xdr:nvPicPr>
      <xdr:blipFill>
        <a:blip xmlns:r="http://schemas.openxmlformats.org/officeDocument/2006/relationships" r:embed="rId19"/>
        <a:stretch>
          <a:fillRect/>
        </a:stretch>
      </xdr:blipFill>
      <xdr:spPr>
        <a:xfrm>
          <a:off x="8200902" y="21521156"/>
          <a:ext cx="6399836" cy="1073704"/>
        </a:xfrm>
        <a:prstGeom prst="rect">
          <a:avLst/>
        </a:prstGeom>
      </xdr:spPr>
    </xdr:pic>
    <xdr:clientData/>
  </xdr:twoCellAnchor>
  <xdr:twoCellAnchor editAs="oneCell">
    <xdr:from>
      <xdr:col>1</xdr:col>
      <xdr:colOff>0</xdr:colOff>
      <xdr:row>126</xdr:row>
      <xdr:rowOff>0</xdr:rowOff>
    </xdr:from>
    <xdr:to>
      <xdr:col>1</xdr:col>
      <xdr:colOff>8077177</xdr:colOff>
      <xdr:row>138</xdr:row>
      <xdr:rowOff>139391</xdr:rowOff>
    </xdr:to>
    <xdr:pic>
      <xdr:nvPicPr>
        <xdr:cNvPr id="22" name="Picture 21">
          <a:extLst>
            <a:ext uri="{FF2B5EF4-FFF2-40B4-BE49-F238E27FC236}">
              <a16:creationId xmlns:a16="http://schemas.microsoft.com/office/drawing/2014/main" id="{B154F1C6-B493-69F5-48FC-EA5E6D088CF5}"/>
            </a:ext>
          </a:extLst>
        </xdr:cNvPr>
        <xdr:cNvPicPr>
          <a:picLocks noChangeAspect="1"/>
        </xdr:cNvPicPr>
      </xdr:nvPicPr>
      <xdr:blipFill>
        <a:blip xmlns:r="http://schemas.openxmlformats.org/officeDocument/2006/relationships" r:embed="rId20"/>
        <a:stretch>
          <a:fillRect/>
        </a:stretch>
      </xdr:blipFill>
      <xdr:spPr>
        <a:xfrm>
          <a:off x="129540" y="22555200"/>
          <a:ext cx="8068801" cy="2333951"/>
        </a:xfrm>
        <a:prstGeom prst="rect">
          <a:avLst/>
        </a:prstGeom>
      </xdr:spPr>
    </xdr:pic>
    <xdr:clientData/>
  </xdr:twoCellAnchor>
  <xdr:twoCellAnchor>
    <xdr:from>
      <xdr:col>1</xdr:col>
      <xdr:colOff>34204</xdr:colOff>
      <xdr:row>255</xdr:row>
      <xdr:rowOff>117139</xdr:rowOff>
    </xdr:from>
    <xdr:to>
      <xdr:col>10</xdr:col>
      <xdr:colOff>660242</xdr:colOff>
      <xdr:row>269</xdr:row>
      <xdr:rowOff>0</xdr:rowOff>
    </xdr:to>
    <xdr:sp macro="" textlink="">
      <xdr:nvSpPr>
        <xdr:cNvPr id="24" name="TextBox 23">
          <a:extLst>
            <a:ext uri="{FF2B5EF4-FFF2-40B4-BE49-F238E27FC236}">
              <a16:creationId xmlns:a16="http://schemas.microsoft.com/office/drawing/2014/main" id="{E3005943-6C03-0CE6-450E-1465717DD979}"/>
            </a:ext>
          </a:extLst>
        </xdr:cNvPr>
        <xdr:cNvSpPr txBox="1"/>
      </xdr:nvSpPr>
      <xdr:spPr>
        <a:xfrm>
          <a:off x="162853" y="48726801"/>
          <a:ext cx="15094142" cy="2416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has posted revenue of INR 12402 Crores in FY2026. The</a:t>
          </a:r>
          <a:r>
            <a:rPr lang="en-IN" sz="1100" baseline="0"/>
            <a:t> revenue has been grown at a CAGR of 15.8% and 23.8% during the last 3 and 5 years respectively. The management is optimistic on overall growth of Indian Air conditioning market due to factors such as growing demand of air conditioners due to extreme weather conditions, large market potential because of low penetration of air conditioners in India, Increase in household income, huge potential because of establishments like showrooms, shops, malls getting air conditioned, opening of data centres in few years etc. The company experienced decline in AC sales in FY2026 due to unseasonal rainfall in peak summers in april to july month. Commercial refrigeration business has also been impacted through monsoon and some regulatory changes regarding water coolers and GST. The company has given guidance for segment 1 (Electro-magnet projects &amp; commercial air conditioning) CAGR to be 10 - 12% and for segment 2 (room air conditioners &amp; other products) CAGR would be 18% - 20% and segment 3 CAGR to be 10% -12%The Bluestar overall growth based on management guidance would be 13.8%.</a:t>
          </a:r>
        </a:p>
        <a:p>
          <a:endParaRPr lang="en-IN" sz="1100" baseline="0"/>
        </a:p>
        <a:p>
          <a:r>
            <a:rPr lang="en-IN" sz="1100" baseline="0"/>
            <a:t>The analyst's consensus growth for FY2027 is INR 14763 Crores which is 19% growth over FY2026 revenue of INR 12402 Crores.</a:t>
          </a:r>
        </a:p>
        <a:p>
          <a:endParaRPr lang="en-IN" sz="1100" baseline="0"/>
        </a:p>
        <a:p>
          <a:r>
            <a:rPr lang="en-IN" sz="1100" baseline="0"/>
            <a:t>Considering the challenges company might face such as weak summers, unseasonal rainfall, competition from market competitors, increasing cost of raw materials and supply disruptions because of middle east war going on, we assume that company would maintain 13% of growth due to summer setting in and forecasted as hottest summer, rising temperatures due to effect of EL NINO this year and increase in demand by manufacturing and data center sectors and increasing demand of room air conditioners due to low penetration in the market so there is massive opportunity to sell large number of ACs.</a:t>
          </a:r>
        </a:p>
        <a:p>
          <a:endParaRPr lang="en-IN" sz="1100" baseline="0"/>
        </a:p>
        <a:p>
          <a:r>
            <a:rPr lang="en-IN" sz="1100" baseline="0"/>
            <a:t>Indian air conditioning market is expected to grow between 12% to 17% in the next 5 years which also depend on overall GDP growth of the country. </a:t>
          </a:r>
          <a:endParaRPr lang="en-IN" sz="1100"/>
        </a:p>
      </xdr:txBody>
    </xdr:sp>
    <xdr:clientData/>
  </xdr:twoCellAnchor>
  <xdr:twoCellAnchor editAs="oneCell">
    <xdr:from>
      <xdr:col>0</xdr:col>
      <xdr:colOff>0</xdr:colOff>
      <xdr:row>170</xdr:row>
      <xdr:rowOff>104589</xdr:rowOff>
    </xdr:from>
    <xdr:to>
      <xdr:col>1</xdr:col>
      <xdr:colOff>6881561</xdr:colOff>
      <xdr:row>196</xdr:row>
      <xdr:rowOff>15338</xdr:rowOff>
    </xdr:to>
    <xdr:pic>
      <xdr:nvPicPr>
        <xdr:cNvPr id="19" name="Picture 18">
          <a:extLst>
            <a:ext uri="{FF2B5EF4-FFF2-40B4-BE49-F238E27FC236}">
              <a16:creationId xmlns:a16="http://schemas.microsoft.com/office/drawing/2014/main" id="{945263B3-B20B-E7E8-17C0-D1E578796789}"/>
            </a:ext>
          </a:extLst>
        </xdr:cNvPr>
        <xdr:cNvPicPr>
          <a:picLocks noChangeAspect="1"/>
        </xdr:cNvPicPr>
      </xdr:nvPicPr>
      <xdr:blipFill>
        <a:blip xmlns:r="http://schemas.openxmlformats.org/officeDocument/2006/relationships" r:embed="rId21"/>
        <a:stretch>
          <a:fillRect/>
        </a:stretch>
      </xdr:blipFill>
      <xdr:spPr>
        <a:xfrm>
          <a:off x="0" y="32078707"/>
          <a:ext cx="7026249" cy="4572396"/>
        </a:xfrm>
        <a:prstGeom prst="rect">
          <a:avLst/>
        </a:prstGeom>
      </xdr:spPr>
    </xdr:pic>
    <xdr:clientData/>
  </xdr:twoCellAnchor>
  <xdr:twoCellAnchor>
    <xdr:from>
      <xdr:col>0</xdr:col>
      <xdr:colOff>99060</xdr:colOff>
      <xdr:row>374</xdr:row>
      <xdr:rowOff>53341</xdr:rowOff>
    </xdr:from>
    <xdr:to>
      <xdr:col>10</xdr:col>
      <xdr:colOff>411540</xdr:colOff>
      <xdr:row>391</xdr:row>
      <xdr:rowOff>9896</xdr:rowOff>
    </xdr:to>
    <xdr:sp macro="" textlink="">
      <xdr:nvSpPr>
        <xdr:cNvPr id="28" name="TextBox 22">
          <a:extLst>
            <a:ext uri="{FF2B5EF4-FFF2-40B4-BE49-F238E27FC236}">
              <a16:creationId xmlns:a16="http://schemas.microsoft.com/office/drawing/2014/main" id="{B4CC7299-51BE-425B-9926-4B77A9D78068}"/>
            </a:ext>
          </a:extLst>
        </xdr:cNvPr>
        <xdr:cNvSpPr txBox="1"/>
      </xdr:nvSpPr>
      <xdr:spPr>
        <a:xfrm>
          <a:off x="99060" y="85872354"/>
          <a:ext cx="14909233" cy="2984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p>
        <a:p>
          <a:r>
            <a:rPr lang="en-IN" sz="1100" baseline="0"/>
            <a:t>During FY26, gross margins were declined by 110 bps to 23.1% due to weak summer season and experiencing unseasonal rainfall during peak summer which decreased the demand of air conditioners and thereby affecting sales. Despite inflationary pressures in commodity prices and other rawmaterial inputs and shooting up of exchange rate and closing up of infrstaructure projects gross margins are minimally impacted through entering into price variation clause in project businesses and increasing prices of products.</a:t>
          </a:r>
        </a:p>
        <a:p>
          <a:endParaRPr lang="en-IN" sz="1100" baseline="0"/>
        </a:p>
        <a:p>
          <a:r>
            <a:rPr lang="en-IN" sz="1100" baseline="0"/>
            <a:t>The raw material constitute ~ 88% of the total cost of goods sold and ~ 78%  of the revenue. The raw material like copper, aluminum has faced inflationery pressure in FY2026.</a:t>
          </a:r>
        </a:p>
        <a:p>
          <a:endParaRPr lang="en-IN" sz="1100" baseline="0"/>
        </a:p>
        <a:p>
          <a:r>
            <a:rPr lang="en-IN" sz="1100" baseline="0"/>
            <a:t>There is constraint in domestic supply of copper in India and thus it is imported from China and other countries to meet demand. There has been increase in commodity prices and as per the management 8% price hike has been realised and additional 5% price increase will be there in the following months due to energy label change regulatory requirements. This would help in maintaining gross margins.</a:t>
          </a:r>
        </a:p>
        <a:p>
          <a:endParaRPr lang="en-IN" sz="1100" baseline="0"/>
        </a:p>
        <a:p>
          <a:r>
            <a:rPr lang="en-IN" sz="1100" baseline="0"/>
            <a:t>The company has taken short term and long term measures to to achieve supply chain reselience. The company is stating to revise prices of room air conditioners due to increase in commodity prices and depreciating INR.</a:t>
          </a:r>
        </a:p>
        <a:p>
          <a:endParaRPr lang="en-IN" sz="1100" baseline="0"/>
        </a:p>
        <a:p>
          <a:r>
            <a:rPr lang="en-IN" sz="1100" baseline="0"/>
            <a:t>While historically, the company has posted gross margin ~ 29% - 22% with median of 23.9% in last 10 years. Basis our research the average gross margin of India's top HVAC(Heating Ventilation Air Conditioning)  companies is 25% and for global market is 28%.</a:t>
          </a:r>
        </a:p>
        <a:p>
          <a:endParaRPr lang="en-IN" sz="1100" baseline="0"/>
        </a:p>
        <a:p>
          <a:r>
            <a:rPr lang="en-IN" sz="1100" baseline="0"/>
            <a:t>The reduction in margins during the year FY26 was majorly due to unfavourable weather during peak summer months, we assume that margin will  retract to 24% in short term which is also inline with street estimate of ~ 23.9% and converge with global sector margin of 28% in  long term.</a:t>
          </a:r>
        </a:p>
        <a:p>
          <a:endParaRPr lang="en-IN" sz="1100" baseline="0"/>
        </a:p>
      </xdr:txBody>
    </xdr:sp>
    <xdr:clientData/>
  </xdr:twoCellAnchor>
  <xdr:twoCellAnchor editAs="oneCell">
    <xdr:from>
      <xdr:col>1</xdr:col>
      <xdr:colOff>144780</xdr:colOff>
      <xdr:row>344</xdr:row>
      <xdr:rowOff>167640</xdr:rowOff>
    </xdr:from>
    <xdr:to>
      <xdr:col>1</xdr:col>
      <xdr:colOff>5470378</xdr:colOff>
      <xdr:row>359</xdr:row>
      <xdr:rowOff>129540</xdr:rowOff>
    </xdr:to>
    <xdr:pic>
      <xdr:nvPicPr>
        <xdr:cNvPr id="25" name="Picture 24">
          <a:extLst>
            <a:ext uri="{FF2B5EF4-FFF2-40B4-BE49-F238E27FC236}">
              <a16:creationId xmlns:a16="http://schemas.microsoft.com/office/drawing/2014/main" id="{6B72DEA7-3185-8601-27C1-3BE213B711A9}"/>
            </a:ext>
          </a:extLst>
        </xdr:cNvPr>
        <xdr:cNvPicPr>
          <a:picLocks noChangeAspect="1"/>
        </xdr:cNvPicPr>
      </xdr:nvPicPr>
      <xdr:blipFill>
        <a:blip xmlns:r="http://schemas.openxmlformats.org/officeDocument/2006/relationships" r:embed="rId22"/>
        <a:stretch>
          <a:fillRect/>
        </a:stretch>
      </xdr:blipFill>
      <xdr:spPr>
        <a:xfrm>
          <a:off x="274320" y="78013560"/>
          <a:ext cx="5326380" cy="2705100"/>
        </a:xfrm>
        <a:prstGeom prst="rect">
          <a:avLst/>
        </a:prstGeom>
      </xdr:spPr>
    </xdr:pic>
    <xdr:clientData/>
  </xdr:twoCellAnchor>
  <xdr:twoCellAnchor editAs="oneCell">
    <xdr:from>
      <xdr:col>6</xdr:col>
      <xdr:colOff>320040</xdr:colOff>
      <xdr:row>345</xdr:row>
      <xdr:rowOff>60960</xdr:rowOff>
    </xdr:from>
    <xdr:to>
      <xdr:col>14</xdr:col>
      <xdr:colOff>33779</xdr:colOff>
      <xdr:row>359</xdr:row>
      <xdr:rowOff>167637</xdr:rowOff>
    </xdr:to>
    <xdr:pic>
      <xdr:nvPicPr>
        <xdr:cNvPr id="29" name="Picture 28">
          <a:extLst>
            <a:ext uri="{FF2B5EF4-FFF2-40B4-BE49-F238E27FC236}">
              <a16:creationId xmlns:a16="http://schemas.microsoft.com/office/drawing/2014/main" id="{63C3273D-BAE4-CFD7-534A-B922BF723F54}"/>
            </a:ext>
          </a:extLst>
        </xdr:cNvPr>
        <xdr:cNvPicPr>
          <a:picLocks noChangeAspect="1"/>
        </xdr:cNvPicPr>
      </xdr:nvPicPr>
      <xdr:blipFill>
        <a:blip xmlns:r="http://schemas.openxmlformats.org/officeDocument/2006/relationships" r:embed="rId23"/>
        <a:stretch>
          <a:fillRect/>
        </a:stretch>
      </xdr:blipFill>
      <xdr:spPr>
        <a:xfrm>
          <a:off x="6347460" y="78089760"/>
          <a:ext cx="5336360" cy="2666999"/>
        </a:xfrm>
        <a:prstGeom prst="rect">
          <a:avLst/>
        </a:prstGeom>
      </xdr:spPr>
    </xdr:pic>
    <xdr:clientData/>
  </xdr:twoCellAnchor>
  <xdr:oneCellAnchor>
    <xdr:from>
      <xdr:col>1</xdr:col>
      <xdr:colOff>59476</xdr:colOff>
      <xdr:row>416</xdr:row>
      <xdr:rowOff>103612</xdr:rowOff>
    </xdr:from>
    <xdr:ext cx="7208520" cy="2727960"/>
    <xdr:sp macro="" textlink="">
      <xdr:nvSpPr>
        <xdr:cNvPr id="31" name="TextBox 30">
          <a:extLst>
            <a:ext uri="{FF2B5EF4-FFF2-40B4-BE49-F238E27FC236}">
              <a16:creationId xmlns:a16="http://schemas.microsoft.com/office/drawing/2014/main" id="{1CD61DD8-7F4F-0815-9C8B-4304895B93D4}"/>
            </a:ext>
          </a:extLst>
        </xdr:cNvPr>
        <xdr:cNvSpPr txBox="1"/>
      </xdr:nvSpPr>
      <xdr:spPr>
        <a:xfrm>
          <a:off x="188125" y="93463456"/>
          <a:ext cx="7208520" cy="2727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In FY26 The</a:t>
          </a:r>
          <a:r>
            <a:rPr lang="en-IN" sz="1100" baseline="0"/>
            <a:t> company has reported the EBITDA margin of 7.5% as against 7.3% in FY25. The reason for rise in EBITDA margins is because company undertook</a:t>
          </a:r>
          <a:r>
            <a:rPr lang="en-IN" sz="1100" baseline="0">
              <a:solidFill>
                <a:schemeClr val="tx1"/>
              </a:solidFill>
              <a:effectLst/>
              <a:latin typeface="+mn-lt"/>
              <a:ea typeface="+mn-ea"/>
              <a:cs typeface="+mn-cs"/>
            </a:rPr>
            <a:t> cost rationalization measures and</a:t>
          </a:r>
          <a:r>
            <a:rPr lang="en-IN" sz="1100" baseline="0"/>
            <a:t> focused on cost management due to which SG&amp;A % Revenue has fallen to 15.6% from 16.9%.</a:t>
          </a:r>
        </a:p>
        <a:p>
          <a:endParaRPr lang="en-IN" sz="1100" baseline="0"/>
        </a:p>
        <a:p>
          <a:r>
            <a:rPr lang="en-IN" sz="1100" baseline="0"/>
            <a:t>Management has not given any guidance in respect to EBITDA margins in recent concalls but they have stated that they are optimistic about the prospects for FY27. </a:t>
          </a:r>
        </a:p>
        <a:p>
          <a:endParaRPr lang="en-IN" sz="1100" baseline="0"/>
        </a:p>
        <a:p>
          <a:r>
            <a:rPr lang="en-IN" sz="1100" baseline="0"/>
            <a:t>The management is increasing 13% price hike due to increase in commodity price and supply chain disruption and some regulatory changes to maintain margins and also stating that overall margins may improve this financial year.</a:t>
          </a:r>
        </a:p>
        <a:p>
          <a:endParaRPr lang="en-IN" sz="1100" baseline="0"/>
        </a:p>
        <a:p>
          <a:r>
            <a:rPr lang="en-IN" sz="1100" baseline="0"/>
            <a:t>Basis our reasearch we have identified that historically, SG&amp;A % Revenue expenses was 16% - 18% which has been recently reduced to the 10 year low at 15.6%.</a:t>
          </a:r>
        </a:p>
        <a:p>
          <a:endParaRPr lang="en-IN" sz="1100" baseline="0"/>
        </a:p>
        <a:p>
          <a:r>
            <a:rPr lang="en-IN" sz="1100" baseline="0">
              <a:solidFill>
                <a:schemeClr val="tx1"/>
              </a:solidFill>
              <a:effectLst/>
              <a:latin typeface="+mn-lt"/>
              <a:ea typeface="+mn-ea"/>
              <a:cs typeface="+mn-cs"/>
            </a:rPr>
            <a:t>The analyst's consensus EBITDA margin is 8% for FY27. We assume that total SG&amp;A % Revenue  would be 16% so as to maintain EBITDA of 7.5% - 8%</a:t>
          </a:r>
          <a:endParaRPr lang="en-IN" sz="1100" baseline="0"/>
        </a:p>
        <a:p>
          <a:endParaRPr lang="en-IN" sz="1100" baseline="0"/>
        </a:p>
      </xdr:txBody>
    </xdr:sp>
    <xdr:clientData/>
  </xdr:oneCellAnchor>
  <xdr:twoCellAnchor editAs="oneCell">
    <xdr:from>
      <xdr:col>0</xdr:col>
      <xdr:colOff>106680</xdr:colOff>
      <xdr:row>412</xdr:row>
      <xdr:rowOff>15240</xdr:rowOff>
    </xdr:from>
    <xdr:to>
      <xdr:col>1</xdr:col>
      <xdr:colOff>5196510</xdr:colOff>
      <xdr:row>415</xdr:row>
      <xdr:rowOff>152458</xdr:rowOff>
    </xdr:to>
    <xdr:pic>
      <xdr:nvPicPr>
        <xdr:cNvPr id="26" name="Picture 25">
          <a:extLst>
            <a:ext uri="{FF2B5EF4-FFF2-40B4-BE49-F238E27FC236}">
              <a16:creationId xmlns:a16="http://schemas.microsoft.com/office/drawing/2014/main" id="{2F079269-8413-6556-EA6A-6956CC1C2D5D}"/>
            </a:ext>
          </a:extLst>
        </xdr:cNvPr>
        <xdr:cNvPicPr>
          <a:picLocks noChangeAspect="1"/>
        </xdr:cNvPicPr>
      </xdr:nvPicPr>
      <xdr:blipFill>
        <a:blip xmlns:r="http://schemas.openxmlformats.org/officeDocument/2006/relationships" r:embed="rId24"/>
        <a:stretch>
          <a:fillRect/>
        </a:stretch>
      </xdr:blipFill>
      <xdr:spPr>
        <a:xfrm>
          <a:off x="106680" y="92727780"/>
          <a:ext cx="5220152" cy="685859"/>
        </a:xfrm>
        <a:prstGeom prst="rect">
          <a:avLst/>
        </a:prstGeom>
      </xdr:spPr>
    </xdr:pic>
    <xdr:clientData/>
  </xdr:twoCellAnchor>
  <xdr:twoCellAnchor editAs="oneCell">
    <xdr:from>
      <xdr:col>0</xdr:col>
      <xdr:colOff>50321</xdr:colOff>
      <xdr:row>491</xdr:row>
      <xdr:rowOff>123072</xdr:rowOff>
    </xdr:from>
    <xdr:to>
      <xdr:col>1</xdr:col>
      <xdr:colOff>4521503</xdr:colOff>
      <xdr:row>503</xdr:row>
      <xdr:rowOff>113731</xdr:rowOff>
    </xdr:to>
    <xdr:pic>
      <xdr:nvPicPr>
        <xdr:cNvPr id="27" name="Picture 26">
          <a:extLst>
            <a:ext uri="{FF2B5EF4-FFF2-40B4-BE49-F238E27FC236}">
              <a16:creationId xmlns:a16="http://schemas.microsoft.com/office/drawing/2014/main" id="{50DF291B-A4CD-41A0-9B42-6CA65CC2234C}"/>
            </a:ext>
          </a:extLst>
        </xdr:cNvPr>
        <xdr:cNvPicPr>
          <a:picLocks noChangeAspect="1"/>
        </xdr:cNvPicPr>
      </xdr:nvPicPr>
      <xdr:blipFill>
        <a:blip xmlns:r="http://schemas.openxmlformats.org/officeDocument/2006/relationships" r:embed="rId25"/>
        <a:stretch>
          <a:fillRect/>
        </a:stretch>
      </xdr:blipFill>
      <xdr:spPr>
        <a:xfrm>
          <a:off x="50321" y="130949846"/>
          <a:ext cx="4600578" cy="2147260"/>
        </a:xfrm>
        <a:prstGeom prst="rect">
          <a:avLst/>
        </a:prstGeom>
      </xdr:spPr>
    </xdr:pic>
    <xdr:clientData/>
  </xdr:twoCellAnchor>
  <xdr:twoCellAnchor editAs="oneCell">
    <xdr:from>
      <xdr:col>1</xdr:col>
      <xdr:colOff>0</xdr:colOff>
      <xdr:row>505</xdr:row>
      <xdr:rowOff>0</xdr:rowOff>
    </xdr:from>
    <xdr:to>
      <xdr:col>1</xdr:col>
      <xdr:colOff>7034261</xdr:colOff>
      <xdr:row>523</xdr:row>
      <xdr:rowOff>38389</xdr:rowOff>
    </xdr:to>
    <xdr:pic>
      <xdr:nvPicPr>
        <xdr:cNvPr id="30" name="Picture 29">
          <a:extLst>
            <a:ext uri="{FF2B5EF4-FFF2-40B4-BE49-F238E27FC236}">
              <a16:creationId xmlns:a16="http://schemas.microsoft.com/office/drawing/2014/main" id="{D0E26611-C9C7-4BCD-DD73-B8295C1BFCA0}"/>
            </a:ext>
          </a:extLst>
        </xdr:cNvPr>
        <xdr:cNvPicPr>
          <a:picLocks noChangeAspect="1"/>
        </xdr:cNvPicPr>
      </xdr:nvPicPr>
      <xdr:blipFill>
        <a:blip xmlns:r="http://schemas.openxmlformats.org/officeDocument/2006/relationships" r:embed="rId26"/>
        <a:stretch>
          <a:fillRect/>
        </a:stretch>
      </xdr:blipFill>
      <xdr:spPr>
        <a:xfrm>
          <a:off x="129540" y="111556800"/>
          <a:ext cx="7033870" cy="3330229"/>
        </a:xfrm>
        <a:prstGeom prst="rect">
          <a:avLst/>
        </a:prstGeom>
      </xdr:spPr>
    </xdr:pic>
    <xdr:clientData/>
  </xdr:twoCellAnchor>
  <xdr:twoCellAnchor editAs="oneCell">
    <xdr:from>
      <xdr:col>1</xdr:col>
      <xdr:colOff>0</xdr:colOff>
      <xdr:row>525</xdr:row>
      <xdr:rowOff>0</xdr:rowOff>
    </xdr:from>
    <xdr:to>
      <xdr:col>1</xdr:col>
      <xdr:colOff>6752296</xdr:colOff>
      <xdr:row>546</xdr:row>
      <xdr:rowOff>7955</xdr:rowOff>
    </xdr:to>
    <xdr:pic>
      <xdr:nvPicPr>
        <xdr:cNvPr id="32" name="Picture 31">
          <a:extLst>
            <a:ext uri="{FF2B5EF4-FFF2-40B4-BE49-F238E27FC236}">
              <a16:creationId xmlns:a16="http://schemas.microsoft.com/office/drawing/2014/main" id="{77D32056-6C40-9E39-97D0-F29600B9B568}"/>
            </a:ext>
          </a:extLst>
        </xdr:cNvPr>
        <xdr:cNvPicPr>
          <a:picLocks noChangeAspect="1"/>
        </xdr:cNvPicPr>
      </xdr:nvPicPr>
      <xdr:blipFill>
        <a:blip xmlns:r="http://schemas.openxmlformats.org/officeDocument/2006/relationships" r:embed="rId27"/>
        <a:stretch>
          <a:fillRect/>
        </a:stretch>
      </xdr:blipFill>
      <xdr:spPr>
        <a:xfrm>
          <a:off x="129540" y="115214400"/>
          <a:ext cx="6751905" cy="3848433"/>
        </a:xfrm>
        <a:prstGeom prst="rect">
          <a:avLst/>
        </a:prstGeom>
      </xdr:spPr>
    </xdr:pic>
    <xdr:clientData/>
  </xdr:twoCellAnchor>
  <xdr:oneCellAnchor>
    <xdr:from>
      <xdr:col>0</xdr:col>
      <xdr:colOff>123808</xdr:colOff>
      <xdr:row>546</xdr:row>
      <xdr:rowOff>21556</xdr:rowOff>
    </xdr:from>
    <xdr:ext cx="8884920" cy="1928802"/>
    <xdr:sp macro="" textlink="">
      <xdr:nvSpPr>
        <xdr:cNvPr id="33" name="TextBox 32">
          <a:extLst>
            <a:ext uri="{FF2B5EF4-FFF2-40B4-BE49-F238E27FC236}">
              <a16:creationId xmlns:a16="http://schemas.microsoft.com/office/drawing/2014/main" id="{5FAE3B20-1FE6-BE74-CEF0-55896D3356F9}"/>
            </a:ext>
          </a:extLst>
        </xdr:cNvPr>
        <xdr:cNvSpPr txBox="1"/>
      </xdr:nvSpPr>
      <xdr:spPr>
        <a:xfrm>
          <a:off x="123808" y="118394627"/>
          <a:ext cx="8884920" cy="19288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The</a:t>
          </a:r>
          <a:r>
            <a:rPr lang="en-IN" sz="1100" baseline="0"/>
            <a:t> company expects inventory management to remain under control in FY2027, unlike the previous year when inventory planning was disrupted by multiple external factors such as raw material shortages, unpredictable weather. weaker demand, changes in energy efficiency regulations. Now manufacturers are adopting demand driven production approach adjusting output  in line with primary sale trends which will reduce the risk of overstocking.</a:t>
          </a:r>
          <a:endParaRPr lang="en-IN" sz="1100"/>
        </a:p>
        <a:p>
          <a:endParaRPr lang="en-IN" sz="1100"/>
        </a:p>
        <a:p>
          <a:r>
            <a:rPr lang="en-IN" sz="1100"/>
            <a:t>Historically the company was maintaining the</a:t>
          </a:r>
          <a:r>
            <a:rPr lang="en-IN" sz="1100" baseline="0"/>
            <a:t> inventory levels ~ 16% - 17% of Revenue, with inventory days being consistent around 80 days. </a:t>
          </a:r>
        </a:p>
        <a:p>
          <a:pPr algn="l"/>
          <a:r>
            <a:rPr lang="en-IN" sz="1100" baseline="0"/>
            <a:t>The peer companies in the market maintain the inventory levels around 80 days which is line with the historical average  of the company. Further the street estimates suggests that inventory level (revenue) to remain 59 days for FY27 - FY28. Management has guided that inventory management will be far better this year due to moderate production and production as per demand.</a:t>
          </a:r>
        </a:p>
        <a:p>
          <a:r>
            <a:rPr lang="en-US" sz="1100">
              <a:solidFill>
                <a:schemeClr val="tx1"/>
              </a:solidFill>
              <a:effectLst/>
              <a:latin typeface="+mn-lt"/>
              <a:ea typeface="+mn-ea"/>
              <a:cs typeface="+mn-cs"/>
            </a:rPr>
            <a:t>We assumed our inventory levels will be maintained at 75 days from FY2027 to FY2029 and further optimized to 70 days.</a:t>
          </a:r>
          <a:endParaRPr lang="en-IN" sz="1100" baseline="0"/>
        </a:p>
      </xdr:txBody>
    </xdr:sp>
    <xdr:clientData/>
  </xdr:oneCellAnchor>
  <xdr:twoCellAnchor editAs="oneCell">
    <xdr:from>
      <xdr:col>0</xdr:col>
      <xdr:colOff>60961</xdr:colOff>
      <xdr:row>591</xdr:row>
      <xdr:rowOff>160020</xdr:rowOff>
    </xdr:from>
    <xdr:to>
      <xdr:col>1</xdr:col>
      <xdr:colOff>3703907</xdr:colOff>
      <xdr:row>598</xdr:row>
      <xdr:rowOff>121715</xdr:rowOff>
    </xdr:to>
    <xdr:pic>
      <xdr:nvPicPr>
        <xdr:cNvPr id="23" name="Picture 22">
          <a:extLst>
            <a:ext uri="{FF2B5EF4-FFF2-40B4-BE49-F238E27FC236}">
              <a16:creationId xmlns:a16="http://schemas.microsoft.com/office/drawing/2014/main" id="{B4E39936-B7AC-1F93-53D2-303BFBCBE6BD}"/>
            </a:ext>
          </a:extLst>
        </xdr:cNvPr>
        <xdr:cNvPicPr>
          <a:picLocks noChangeAspect="1"/>
        </xdr:cNvPicPr>
      </xdr:nvPicPr>
      <xdr:blipFill>
        <a:blip xmlns:r="http://schemas.openxmlformats.org/officeDocument/2006/relationships" r:embed="rId28"/>
        <a:stretch>
          <a:fillRect/>
        </a:stretch>
      </xdr:blipFill>
      <xdr:spPr>
        <a:xfrm>
          <a:off x="60961" y="131109720"/>
          <a:ext cx="3771900" cy="1241855"/>
        </a:xfrm>
        <a:prstGeom prst="rect">
          <a:avLst/>
        </a:prstGeom>
      </xdr:spPr>
    </xdr:pic>
    <xdr:clientData/>
  </xdr:twoCellAnchor>
  <xdr:twoCellAnchor editAs="oneCell">
    <xdr:from>
      <xdr:col>1</xdr:col>
      <xdr:colOff>76200</xdr:colOff>
      <xdr:row>601</xdr:row>
      <xdr:rowOff>15241</xdr:rowOff>
    </xdr:from>
    <xdr:to>
      <xdr:col>1</xdr:col>
      <xdr:colOff>5945163</xdr:colOff>
      <xdr:row>612</xdr:row>
      <xdr:rowOff>7619</xdr:rowOff>
    </xdr:to>
    <xdr:pic>
      <xdr:nvPicPr>
        <xdr:cNvPr id="34" name="Picture 33">
          <a:extLst>
            <a:ext uri="{FF2B5EF4-FFF2-40B4-BE49-F238E27FC236}">
              <a16:creationId xmlns:a16="http://schemas.microsoft.com/office/drawing/2014/main" id="{B7CD9164-23AB-03D3-FAC7-B8C83018D053}"/>
            </a:ext>
          </a:extLst>
        </xdr:cNvPr>
        <xdr:cNvPicPr>
          <a:picLocks noChangeAspect="1"/>
        </xdr:cNvPicPr>
      </xdr:nvPicPr>
      <xdr:blipFill>
        <a:blip xmlns:r="http://schemas.openxmlformats.org/officeDocument/2006/relationships" r:embed="rId29"/>
        <a:stretch>
          <a:fillRect/>
        </a:stretch>
      </xdr:blipFill>
      <xdr:spPr>
        <a:xfrm>
          <a:off x="205740" y="132793741"/>
          <a:ext cx="5867400" cy="2004060"/>
        </a:xfrm>
        <a:prstGeom prst="rect">
          <a:avLst/>
        </a:prstGeom>
      </xdr:spPr>
    </xdr:pic>
    <xdr:clientData/>
  </xdr:twoCellAnchor>
  <xdr:twoCellAnchor editAs="oneCell">
    <xdr:from>
      <xdr:col>1</xdr:col>
      <xdr:colOff>1</xdr:colOff>
      <xdr:row>614</xdr:row>
      <xdr:rowOff>76200</xdr:rowOff>
    </xdr:from>
    <xdr:to>
      <xdr:col>1</xdr:col>
      <xdr:colOff>7171788</xdr:colOff>
      <xdr:row>635</xdr:row>
      <xdr:rowOff>119337</xdr:rowOff>
    </xdr:to>
    <xdr:pic>
      <xdr:nvPicPr>
        <xdr:cNvPr id="36" name="Picture 35">
          <a:extLst>
            <a:ext uri="{FF2B5EF4-FFF2-40B4-BE49-F238E27FC236}">
              <a16:creationId xmlns:a16="http://schemas.microsoft.com/office/drawing/2014/main" id="{A6110646-37A9-13E0-70F2-9F20C33748E1}"/>
            </a:ext>
          </a:extLst>
        </xdr:cNvPr>
        <xdr:cNvPicPr>
          <a:picLocks noChangeAspect="1"/>
        </xdr:cNvPicPr>
      </xdr:nvPicPr>
      <xdr:blipFill>
        <a:blip xmlns:r="http://schemas.openxmlformats.org/officeDocument/2006/relationships" r:embed="rId30"/>
        <a:stretch>
          <a:fillRect/>
        </a:stretch>
      </xdr:blipFill>
      <xdr:spPr>
        <a:xfrm>
          <a:off x="129541" y="135232140"/>
          <a:ext cx="7170419" cy="3883620"/>
        </a:xfrm>
        <a:prstGeom prst="rect">
          <a:avLst/>
        </a:prstGeom>
      </xdr:spPr>
    </xdr:pic>
    <xdr:clientData/>
  </xdr:twoCellAnchor>
  <xdr:twoCellAnchor editAs="oneCell">
    <xdr:from>
      <xdr:col>1</xdr:col>
      <xdr:colOff>0</xdr:colOff>
      <xdr:row>638</xdr:row>
      <xdr:rowOff>0</xdr:rowOff>
    </xdr:from>
    <xdr:to>
      <xdr:col>1</xdr:col>
      <xdr:colOff>7071751</xdr:colOff>
      <xdr:row>660</xdr:row>
      <xdr:rowOff>129540</xdr:rowOff>
    </xdr:to>
    <xdr:pic>
      <xdr:nvPicPr>
        <xdr:cNvPr id="38" name="Picture 37">
          <a:extLst>
            <a:ext uri="{FF2B5EF4-FFF2-40B4-BE49-F238E27FC236}">
              <a16:creationId xmlns:a16="http://schemas.microsoft.com/office/drawing/2014/main" id="{F5774598-D853-DFA0-3E53-DDDA990C2471}"/>
            </a:ext>
          </a:extLst>
        </xdr:cNvPr>
        <xdr:cNvPicPr>
          <a:picLocks noChangeAspect="1"/>
        </xdr:cNvPicPr>
      </xdr:nvPicPr>
      <xdr:blipFill>
        <a:blip xmlns:r="http://schemas.openxmlformats.org/officeDocument/2006/relationships" r:embed="rId31"/>
        <a:stretch>
          <a:fillRect/>
        </a:stretch>
      </xdr:blipFill>
      <xdr:spPr>
        <a:xfrm>
          <a:off x="129540" y="139545060"/>
          <a:ext cx="7071360" cy="4152900"/>
        </a:xfrm>
        <a:prstGeom prst="rect">
          <a:avLst/>
        </a:prstGeom>
      </xdr:spPr>
    </xdr:pic>
    <xdr:clientData/>
  </xdr:twoCellAnchor>
  <xdr:twoCellAnchor editAs="oneCell">
    <xdr:from>
      <xdr:col>1</xdr:col>
      <xdr:colOff>205741</xdr:colOff>
      <xdr:row>665</xdr:row>
      <xdr:rowOff>121921</xdr:rowOff>
    </xdr:from>
    <xdr:to>
      <xdr:col>1</xdr:col>
      <xdr:colOff>7010792</xdr:colOff>
      <xdr:row>676</xdr:row>
      <xdr:rowOff>114302</xdr:rowOff>
    </xdr:to>
    <xdr:pic>
      <xdr:nvPicPr>
        <xdr:cNvPr id="39" name="Picture 38">
          <a:extLst>
            <a:ext uri="{FF2B5EF4-FFF2-40B4-BE49-F238E27FC236}">
              <a16:creationId xmlns:a16="http://schemas.microsoft.com/office/drawing/2014/main" id="{B90495A1-7727-E313-8326-D3C77312D6D4}"/>
            </a:ext>
          </a:extLst>
        </xdr:cNvPr>
        <xdr:cNvPicPr>
          <a:picLocks noChangeAspect="1"/>
        </xdr:cNvPicPr>
      </xdr:nvPicPr>
      <xdr:blipFill>
        <a:blip xmlns:r="http://schemas.openxmlformats.org/officeDocument/2006/relationships" r:embed="rId32"/>
        <a:stretch>
          <a:fillRect/>
        </a:stretch>
      </xdr:blipFill>
      <xdr:spPr>
        <a:xfrm>
          <a:off x="335281" y="143370301"/>
          <a:ext cx="6804660" cy="2004060"/>
        </a:xfrm>
        <a:prstGeom prst="rect">
          <a:avLst/>
        </a:prstGeom>
      </xdr:spPr>
    </xdr:pic>
    <xdr:clientData/>
  </xdr:twoCellAnchor>
  <xdr:twoCellAnchor editAs="oneCell">
    <xdr:from>
      <xdr:col>1</xdr:col>
      <xdr:colOff>0</xdr:colOff>
      <xdr:row>676</xdr:row>
      <xdr:rowOff>152400</xdr:rowOff>
    </xdr:from>
    <xdr:to>
      <xdr:col>1</xdr:col>
      <xdr:colOff>6911731</xdr:colOff>
      <xdr:row>689</xdr:row>
      <xdr:rowOff>75850</xdr:rowOff>
    </xdr:to>
    <xdr:pic>
      <xdr:nvPicPr>
        <xdr:cNvPr id="40" name="Picture 39">
          <a:extLst>
            <a:ext uri="{FF2B5EF4-FFF2-40B4-BE49-F238E27FC236}">
              <a16:creationId xmlns:a16="http://schemas.microsoft.com/office/drawing/2014/main" id="{1FFA0C77-B94C-B128-B182-23D416F7562A}"/>
            </a:ext>
          </a:extLst>
        </xdr:cNvPr>
        <xdr:cNvPicPr>
          <a:picLocks noChangeAspect="1"/>
        </xdr:cNvPicPr>
      </xdr:nvPicPr>
      <xdr:blipFill>
        <a:blip xmlns:r="http://schemas.openxmlformats.org/officeDocument/2006/relationships" r:embed="rId33"/>
        <a:stretch>
          <a:fillRect/>
        </a:stretch>
      </xdr:blipFill>
      <xdr:spPr>
        <a:xfrm>
          <a:off x="129540" y="145412460"/>
          <a:ext cx="6911340" cy="2300888"/>
        </a:xfrm>
        <a:prstGeom prst="rect">
          <a:avLst/>
        </a:prstGeom>
      </xdr:spPr>
    </xdr:pic>
    <xdr:clientData/>
  </xdr:twoCellAnchor>
  <xdr:twoCellAnchor editAs="oneCell">
    <xdr:from>
      <xdr:col>1</xdr:col>
      <xdr:colOff>22861</xdr:colOff>
      <xdr:row>691</xdr:row>
      <xdr:rowOff>137161</xdr:rowOff>
    </xdr:from>
    <xdr:to>
      <xdr:col>1</xdr:col>
      <xdr:colOff>7048891</xdr:colOff>
      <xdr:row>719</xdr:row>
      <xdr:rowOff>114302</xdr:rowOff>
    </xdr:to>
    <xdr:pic>
      <xdr:nvPicPr>
        <xdr:cNvPr id="41" name="Picture 40">
          <a:extLst>
            <a:ext uri="{FF2B5EF4-FFF2-40B4-BE49-F238E27FC236}">
              <a16:creationId xmlns:a16="http://schemas.microsoft.com/office/drawing/2014/main" id="{19156A76-0056-3465-C451-0E0F1BA08174}"/>
            </a:ext>
          </a:extLst>
        </xdr:cNvPr>
        <xdr:cNvPicPr>
          <a:picLocks noChangeAspect="1"/>
        </xdr:cNvPicPr>
      </xdr:nvPicPr>
      <xdr:blipFill>
        <a:blip xmlns:r="http://schemas.openxmlformats.org/officeDocument/2006/relationships" r:embed="rId34"/>
        <a:stretch>
          <a:fillRect/>
        </a:stretch>
      </xdr:blipFill>
      <xdr:spPr>
        <a:xfrm>
          <a:off x="152401" y="148140421"/>
          <a:ext cx="7025639" cy="5097779"/>
        </a:xfrm>
        <a:prstGeom prst="rect">
          <a:avLst/>
        </a:prstGeom>
      </xdr:spPr>
    </xdr:pic>
    <xdr:clientData/>
  </xdr:twoCellAnchor>
  <xdr:twoCellAnchor editAs="oneCell">
    <xdr:from>
      <xdr:col>1</xdr:col>
      <xdr:colOff>0</xdr:colOff>
      <xdr:row>721</xdr:row>
      <xdr:rowOff>0</xdr:rowOff>
    </xdr:from>
    <xdr:to>
      <xdr:col>1</xdr:col>
      <xdr:colOff>5952783</xdr:colOff>
      <xdr:row>733</xdr:row>
      <xdr:rowOff>121920</xdr:rowOff>
    </xdr:to>
    <xdr:pic>
      <xdr:nvPicPr>
        <xdr:cNvPr id="43" name="Picture 42">
          <a:extLst>
            <a:ext uri="{FF2B5EF4-FFF2-40B4-BE49-F238E27FC236}">
              <a16:creationId xmlns:a16="http://schemas.microsoft.com/office/drawing/2014/main" id="{AD0415D1-29BC-DA33-FAD9-A117134105D7}"/>
            </a:ext>
          </a:extLst>
        </xdr:cNvPr>
        <xdr:cNvPicPr>
          <a:picLocks noChangeAspect="1"/>
        </xdr:cNvPicPr>
      </xdr:nvPicPr>
      <xdr:blipFill>
        <a:blip xmlns:r="http://schemas.openxmlformats.org/officeDocument/2006/relationships" r:embed="rId35"/>
        <a:stretch>
          <a:fillRect/>
        </a:stretch>
      </xdr:blipFill>
      <xdr:spPr>
        <a:xfrm>
          <a:off x="129540" y="152575260"/>
          <a:ext cx="5951220" cy="2316480"/>
        </a:xfrm>
        <a:prstGeom prst="rect">
          <a:avLst/>
        </a:prstGeom>
      </xdr:spPr>
    </xdr:pic>
    <xdr:clientData/>
  </xdr:twoCellAnchor>
  <xdr:oneCellAnchor>
    <xdr:from>
      <xdr:col>1</xdr:col>
      <xdr:colOff>221877</xdr:colOff>
      <xdr:row>734</xdr:row>
      <xdr:rowOff>148365</xdr:rowOff>
    </xdr:from>
    <xdr:ext cx="9349740" cy="1859280"/>
    <xdr:sp macro="" textlink="">
      <xdr:nvSpPr>
        <xdr:cNvPr id="44" name="TextBox 43">
          <a:extLst>
            <a:ext uri="{FF2B5EF4-FFF2-40B4-BE49-F238E27FC236}">
              <a16:creationId xmlns:a16="http://schemas.microsoft.com/office/drawing/2014/main" id="{6320F55F-546E-B5B3-623B-E87B93BBC1C4}"/>
            </a:ext>
          </a:extLst>
        </xdr:cNvPr>
        <xdr:cNvSpPr txBox="1"/>
      </xdr:nvSpPr>
      <xdr:spPr>
        <a:xfrm>
          <a:off x="356348" y="151046777"/>
          <a:ext cx="9349740" cy="1859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During our analysis, there</a:t>
          </a:r>
          <a:r>
            <a:rPr lang="en-IN" sz="1100" baseline="0"/>
            <a:t> was no seasonality in the levels of trade receivables observed during the year. The company has robust  credut review mechanism and individual credit line assessment for each customer along with tight monitoring on outstanding balances due to which company don't have any concentrated bad debts. As per recent reporting the recievable balance outstanding beyond 1 year is 7.9% of total receivables as on 31st March, 2026t. We don't foresee any significant credit impairment by the company in near future.</a:t>
          </a:r>
        </a:p>
        <a:p>
          <a:endParaRPr lang="en-IN" sz="1100" baseline="0"/>
        </a:p>
        <a:p>
          <a:r>
            <a:rPr lang="en-IN" sz="1100" baseline="0"/>
            <a:t>Historically the company was maintaining receivables level at 19% - 20% of the revenue pre COVID, since then the company has brought it down to 16.5% in FY2026 with receivable days of 66 days . The peer companies in the market maintain receivable days of 73 days which is higher than 10 years historical average of company's receivable days. Further street estimate suggest the receivable days to remain flat at 69 days which is more than 10 years historical median.</a:t>
          </a:r>
        </a:p>
        <a:p>
          <a:endParaRPr lang="en-IN" sz="1100" baseline="0"/>
        </a:p>
        <a:p>
          <a:r>
            <a:rPr lang="en-IN" sz="1100" b="1" baseline="0"/>
            <a:t>We foresee our receivable levels to be around 65 days.</a:t>
          </a:r>
          <a:endParaRPr lang="en-IN" sz="1100" b="1"/>
        </a:p>
      </xdr:txBody>
    </xdr:sp>
    <xdr:clientData/>
  </xdr:oneCellAnchor>
  <xdr:twoCellAnchor editAs="oneCell">
    <xdr:from>
      <xdr:col>1</xdr:col>
      <xdr:colOff>1</xdr:colOff>
      <xdr:row>789</xdr:row>
      <xdr:rowOff>0</xdr:rowOff>
    </xdr:from>
    <xdr:to>
      <xdr:col>1</xdr:col>
      <xdr:colOff>5876583</xdr:colOff>
      <xdr:row>800</xdr:row>
      <xdr:rowOff>60955</xdr:rowOff>
    </xdr:to>
    <xdr:pic>
      <xdr:nvPicPr>
        <xdr:cNvPr id="37" name="Picture 36">
          <a:extLst>
            <a:ext uri="{FF2B5EF4-FFF2-40B4-BE49-F238E27FC236}">
              <a16:creationId xmlns:a16="http://schemas.microsoft.com/office/drawing/2014/main" id="{891CB694-1C89-2ECA-E35E-F61EA7E2B06D}"/>
            </a:ext>
          </a:extLst>
        </xdr:cNvPr>
        <xdr:cNvPicPr>
          <a:picLocks noChangeAspect="1"/>
        </xdr:cNvPicPr>
      </xdr:nvPicPr>
      <xdr:blipFill>
        <a:blip xmlns:r="http://schemas.openxmlformats.org/officeDocument/2006/relationships" r:embed="rId36"/>
        <a:stretch>
          <a:fillRect/>
        </a:stretch>
      </xdr:blipFill>
      <xdr:spPr>
        <a:xfrm>
          <a:off x="129541" y="163913820"/>
          <a:ext cx="5875019" cy="2072639"/>
        </a:xfrm>
        <a:prstGeom prst="rect">
          <a:avLst/>
        </a:prstGeom>
      </xdr:spPr>
    </xdr:pic>
    <xdr:clientData/>
  </xdr:twoCellAnchor>
  <xdr:oneCellAnchor>
    <xdr:from>
      <xdr:col>0</xdr:col>
      <xdr:colOff>78440</xdr:colOff>
      <xdr:row>810</xdr:row>
      <xdr:rowOff>137496</xdr:rowOff>
    </xdr:from>
    <xdr:ext cx="7888941" cy="1409700"/>
    <xdr:sp macro="" textlink="">
      <xdr:nvSpPr>
        <xdr:cNvPr id="42" name="TextBox 41">
          <a:extLst>
            <a:ext uri="{FF2B5EF4-FFF2-40B4-BE49-F238E27FC236}">
              <a16:creationId xmlns:a16="http://schemas.microsoft.com/office/drawing/2014/main" id="{33A5C293-60A2-210B-0923-096BBEB55A87}"/>
            </a:ext>
          </a:extLst>
        </xdr:cNvPr>
        <xdr:cNvSpPr txBox="1"/>
      </xdr:nvSpPr>
      <xdr:spPr>
        <a:xfrm>
          <a:off x="78440" y="164662261"/>
          <a:ext cx="7888941" cy="1409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Historically, the company has done consistent capex of 200+ Crores from 2022 to 2025</a:t>
          </a:r>
          <a:r>
            <a:rPr lang="en-IN" sz="1100" baseline="0"/>
            <a:t> and in FY2026 it was around 300+ Crores. The company has provided explicit guidance of 250 to 350 Crores in FY27 and it includes all types of capex. However the Asset turnover ratio is flat at 1.5x for last 10 years. We have analysed the street estimates which is 300 Crores for FY2027 and FY2028.</a:t>
          </a:r>
        </a:p>
        <a:p>
          <a:endParaRPr lang="en-IN" sz="1100" baseline="0"/>
        </a:p>
        <a:p>
          <a:r>
            <a:rPr lang="en-IN" sz="1100" baseline="0"/>
            <a:t>Based on all the available information and historical average, we have assumed capex to be around 2.1% of revenue for FY 2027-FY2029, 2.3% for FY2030-FY2032 and during the terminal year capex is aligned with depreciation (100% maintenance) for stable growth.</a:t>
          </a:r>
        </a:p>
      </xdr:txBody>
    </xdr:sp>
    <xdr:clientData/>
  </xdr:oneCellAnchor>
  <xdr:oneCellAnchor>
    <xdr:from>
      <xdr:col>0</xdr:col>
      <xdr:colOff>121920</xdr:colOff>
      <xdr:row>835</xdr:row>
      <xdr:rowOff>167640</xdr:rowOff>
    </xdr:from>
    <xdr:ext cx="6225540" cy="868680"/>
    <xdr:sp macro="" textlink="">
      <xdr:nvSpPr>
        <xdr:cNvPr id="45" name="TextBox 44">
          <a:extLst>
            <a:ext uri="{FF2B5EF4-FFF2-40B4-BE49-F238E27FC236}">
              <a16:creationId xmlns:a16="http://schemas.microsoft.com/office/drawing/2014/main" id="{D819808E-5FF6-0016-3CD3-F90EA68C7026}"/>
            </a:ext>
          </a:extLst>
        </xdr:cNvPr>
        <xdr:cNvSpPr txBox="1"/>
      </xdr:nvSpPr>
      <xdr:spPr>
        <a:xfrm>
          <a:off x="121920" y="172859700"/>
          <a:ext cx="6225540" cy="868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Historically,</a:t>
          </a:r>
          <a:r>
            <a:rPr lang="en-IN" sz="1100" baseline="0"/>
            <a:t> CWIP was maintained at single digit of 8% of fixed assets which got reduced to 4.5% in FY2026. Basis the overall commentary and conisdering the capex of 250 - 350 Crores in coming years we assume CWIP to be zero.</a:t>
          </a:r>
          <a:endParaRPr lang="en-IN" sz="1100"/>
        </a:p>
      </xdr:txBody>
    </xdr:sp>
    <xdr:clientData/>
  </xdr:oneCellAnchor>
  <xdr:oneCellAnchor>
    <xdr:from>
      <xdr:col>0</xdr:col>
      <xdr:colOff>76200</xdr:colOff>
      <xdr:row>914</xdr:row>
      <xdr:rowOff>83820</xdr:rowOff>
    </xdr:from>
    <xdr:ext cx="8511540" cy="1463040"/>
    <xdr:sp macro="" textlink="">
      <xdr:nvSpPr>
        <xdr:cNvPr id="46" name="TextBox 45">
          <a:extLst>
            <a:ext uri="{FF2B5EF4-FFF2-40B4-BE49-F238E27FC236}">
              <a16:creationId xmlns:a16="http://schemas.microsoft.com/office/drawing/2014/main" id="{7B81034F-1EEF-884C-2BD2-A0F1F05257FC}"/>
            </a:ext>
          </a:extLst>
        </xdr:cNvPr>
        <xdr:cNvSpPr txBox="1"/>
      </xdr:nvSpPr>
      <xdr:spPr>
        <a:xfrm>
          <a:off x="76200" y="185402220"/>
          <a:ext cx="8511540" cy="1463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The company has maintained the trade payable days at median</a:t>
          </a:r>
          <a:r>
            <a:rPr lang="en-IN" sz="1100" baseline="0"/>
            <a:t> of</a:t>
          </a:r>
          <a:r>
            <a:rPr lang="en-IN" sz="1100"/>
            <a:t> 140 days in last 10</a:t>
          </a:r>
          <a:r>
            <a:rPr lang="en-IN" sz="1100" baseline="0"/>
            <a:t> years, before COVID the payable days hovered around 140 days which has been reduced to 122 days in FY2026. The average trade payables is consistently at ~38% of COGS and ~29% of revenue.</a:t>
          </a:r>
        </a:p>
        <a:p>
          <a:endParaRPr lang="en-IN" sz="1100" baseline="0"/>
        </a:p>
        <a:p>
          <a:r>
            <a:rPr lang="en-IN" sz="1100" baseline="0"/>
            <a:t>The peer companies in the market has maintained the payables of 120 days which is lower than the 10 years historical average of the company. Further the peer estimates suggest  that the payable days (revenue) levels to be remain flat at around 100 days.</a:t>
          </a:r>
        </a:p>
        <a:p>
          <a:endParaRPr lang="en-IN" sz="1100" baseline="0"/>
        </a:p>
        <a:p>
          <a:r>
            <a:rPr lang="en-IN" sz="1100" baseline="0"/>
            <a:t>In absence of management guidance and basis our research, we assume payable days to be 140 days (COGS Basis) &amp; 100 days (Revenue basis)</a:t>
          </a:r>
          <a:endParaRPr lang="en-IN" sz="1100"/>
        </a:p>
      </xdr:txBody>
    </xdr:sp>
    <xdr:clientData/>
  </xdr:oneCellAnchor>
  <xdr:oneCellAnchor>
    <xdr:from>
      <xdr:col>1</xdr:col>
      <xdr:colOff>45720</xdr:colOff>
      <xdr:row>953</xdr:row>
      <xdr:rowOff>106680</xdr:rowOff>
    </xdr:from>
    <xdr:ext cx="6073140" cy="1234440"/>
    <xdr:sp macro="" textlink="">
      <xdr:nvSpPr>
        <xdr:cNvPr id="47" name="TextBox 46">
          <a:extLst>
            <a:ext uri="{FF2B5EF4-FFF2-40B4-BE49-F238E27FC236}">
              <a16:creationId xmlns:a16="http://schemas.microsoft.com/office/drawing/2014/main" id="{EEE74182-A45B-0337-9E48-4972E7616F25}"/>
            </a:ext>
          </a:extLst>
        </xdr:cNvPr>
        <xdr:cNvSpPr txBox="1"/>
      </xdr:nvSpPr>
      <xdr:spPr>
        <a:xfrm>
          <a:off x="175260" y="192557400"/>
          <a:ext cx="6073140" cy="1234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The management has reduced the debto to neglibile</a:t>
          </a:r>
          <a:r>
            <a:rPr lang="en-IN" sz="1100" baseline="0"/>
            <a:t> value in past 1 year with Debt to Equity is fixed around 0.34x, Debt to Asset is fixed at 0.09x and Debt to EBITDA is fixed at 1.05x. Then management has not provided any guidance on future debt levels.</a:t>
          </a:r>
          <a:endParaRPr lang="en-IN" sz="1100" b="0" i="0" u="none" strike="noStrike" baseline="0">
            <a:solidFill>
              <a:schemeClr val="tx1"/>
            </a:solidFill>
            <a:effectLst/>
            <a:latin typeface="+mn-lt"/>
            <a:ea typeface="+mn-ea"/>
            <a:cs typeface="+mn-cs"/>
          </a:endParaRPr>
        </a:p>
        <a:p>
          <a:endParaRPr lang="en-IN" sz="1100" b="0" i="0" u="none" strike="noStrike" baseline="0">
            <a:solidFill>
              <a:schemeClr val="tx1"/>
            </a:solidFill>
            <a:effectLst/>
            <a:latin typeface="+mn-lt"/>
            <a:ea typeface="+mn-ea"/>
            <a:cs typeface="+mn-cs"/>
          </a:endParaRPr>
        </a:p>
        <a:p>
          <a:r>
            <a:rPr lang="en-IN" sz="1100" b="0" i="0" u="none" strike="noStrike" baseline="0">
              <a:solidFill>
                <a:schemeClr val="tx1"/>
              </a:solidFill>
              <a:effectLst/>
              <a:latin typeface="+mn-lt"/>
              <a:ea typeface="+mn-ea"/>
              <a:cs typeface="+mn-cs"/>
            </a:rPr>
            <a:t>In absence of  any guidance, we assumed l</a:t>
          </a:r>
          <a:r>
            <a:rPr lang="en-IN" sz="1100" b="0" i="0" u="none" strike="noStrike">
              <a:solidFill>
                <a:schemeClr val="tx1"/>
              </a:solidFill>
              <a:effectLst/>
              <a:latin typeface="+mn-lt"/>
              <a:ea typeface="+mn-ea"/>
              <a:cs typeface="+mn-cs"/>
            </a:rPr>
            <a:t>ong term borrowings to be assumed at 0% of Revenue</a:t>
          </a:r>
          <a:r>
            <a:rPr lang="en-IN" sz="1100" b="0" i="0" u="none" strike="noStrike" baseline="0">
              <a:solidFill>
                <a:schemeClr val="tx1"/>
              </a:solidFill>
              <a:effectLst/>
              <a:latin typeface="+mn-lt"/>
              <a:ea typeface="+mn-ea"/>
              <a:cs typeface="+mn-cs"/>
            </a:rPr>
            <a:t> and </a:t>
          </a:r>
          <a:r>
            <a:rPr lang="en-IN">
              <a:effectLst/>
            </a:rPr>
            <a:t> </a:t>
          </a:r>
          <a:r>
            <a:rPr lang="en-IN" sz="1100" b="0" i="0" u="none" strike="noStrike">
              <a:solidFill>
                <a:schemeClr val="tx1"/>
              </a:solidFill>
              <a:effectLst/>
              <a:latin typeface="+mn-lt"/>
              <a:ea typeface="+mn-ea"/>
              <a:cs typeface="+mn-cs"/>
            </a:rPr>
            <a:t>Short term borrowings to be assumed at 4.6% of Revenue. </a:t>
          </a:r>
          <a:r>
            <a:rPr lang="en-IN">
              <a:effectLst/>
            </a:rPr>
            <a:t> </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22860</xdr:colOff>
          <xdr:row>2</xdr:row>
          <xdr:rowOff>182880</xdr:rowOff>
        </xdr:from>
        <xdr:to>
          <xdr:col>9</xdr:col>
          <xdr:colOff>609600</xdr:colOff>
          <xdr:row>4</xdr:row>
          <xdr:rowOff>7620</xdr:rowOff>
        </xdr:to>
        <xdr:sp macro="" textlink="">
          <xdr:nvSpPr>
            <xdr:cNvPr id="3074" name="Drop Down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12</xdr:col>
      <xdr:colOff>578610</xdr:colOff>
      <xdr:row>2</xdr:row>
      <xdr:rowOff>126626</xdr:rowOff>
    </xdr:from>
    <xdr:to>
      <xdr:col>22</xdr:col>
      <xdr:colOff>91760</xdr:colOff>
      <xdr:row>27</xdr:row>
      <xdr:rowOff>181572</xdr:rowOff>
    </xdr:to>
    <xdr:pic>
      <xdr:nvPicPr>
        <xdr:cNvPr id="3" name="Picture 2">
          <a:extLst>
            <a:ext uri="{FF2B5EF4-FFF2-40B4-BE49-F238E27FC236}">
              <a16:creationId xmlns:a16="http://schemas.microsoft.com/office/drawing/2014/main" id="{FCD72191-15B1-789D-81D3-9FECE72BACDC}"/>
            </a:ext>
          </a:extLst>
        </xdr:cNvPr>
        <xdr:cNvPicPr>
          <a:picLocks noChangeAspect="1"/>
        </xdr:cNvPicPr>
      </xdr:nvPicPr>
      <xdr:blipFill>
        <a:blip xmlns:r="http://schemas.openxmlformats.org/officeDocument/2006/relationships" r:embed="rId1"/>
        <a:stretch>
          <a:fillRect/>
        </a:stretch>
      </xdr:blipFill>
      <xdr:spPr>
        <a:xfrm>
          <a:off x="12709650" y="573666"/>
          <a:ext cx="6940110" cy="4525346"/>
        </a:xfrm>
        <a:prstGeom prst="rect">
          <a:avLst/>
        </a:prstGeom>
      </xdr:spPr>
    </xdr:pic>
    <xdr:clientData/>
  </xdr:twoCellAnchor>
  <xdr:twoCellAnchor editAs="oneCell">
    <xdr:from>
      <xdr:col>22</xdr:col>
      <xdr:colOff>366078</xdr:colOff>
      <xdr:row>14</xdr:row>
      <xdr:rowOff>140343</xdr:rowOff>
    </xdr:from>
    <xdr:to>
      <xdr:col>26</xdr:col>
      <xdr:colOff>551022</xdr:colOff>
      <xdr:row>27</xdr:row>
      <xdr:rowOff>75332</xdr:rowOff>
    </xdr:to>
    <xdr:pic>
      <xdr:nvPicPr>
        <xdr:cNvPr id="5" name="Picture 4">
          <a:extLst>
            <a:ext uri="{FF2B5EF4-FFF2-40B4-BE49-F238E27FC236}">
              <a16:creationId xmlns:a16="http://schemas.microsoft.com/office/drawing/2014/main" id="{D4FD8FD0-2E4D-6A77-0E44-7A1788BB0EEC}"/>
            </a:ext>
          </a:extLst>
        </xdr:cNvPr>
        <xdr:cNvPicPr>
          <a:picLocks noChangeAspect="1"/>
        </xdr:cNvPicPr>
      </xdr:nvPicPr>
      <xdr:blipFill>
        <a:blip xmlns:r="http://schemas.openxmlformats.org/officeDocument/2006/relationships" r:embed="rId2"/>
        <a:stretch>
          <a:fillRect/>
        </a:stretch>
      </xdr:blipFill>
      <xdr:spPr>
        <a:xfrm>
          <a:off x="19924078" y="2619383"/>
          <a:ext cx="2623344" cy="23733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262631</xdr:colOff>
      <xdr:row>31</xdr:row>
      <xdr:rowOff>159797</xdr:rowOff>
    </xdr:from>
    <xdr:to>
      <xdr:col>20</xdr:col>
      <xdr:colOff>541420</xdr:colOff>
      <xdr:row>46</xdr:row>
      <xdr:rowOff>128725</xdr:rowOff>
    </xdr:to>
    <xdr:graphicFrame macro="">
      <xdr:nvGraphicFramePr>
        <xdr:cNvPr id="2" name="Chart 1">
          <a:extLst>
            <a:ext uri="{FF2B5EF4-FFF2-40B4-BE49-F238E27FC236}">
              <a16:creationId xmlns:a16="http://schemas.microsoft.com/office/drawing/2014/main" id="{C0B63987-207C-4415-A7E2-C3B3D61D5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60960</xdr:colOff>
      <xdr:row>2</xdr:row>
      <xdr:rowOff>171450</xdr:rowOff>
    </xdr:from>
    <xdr:to>
      <xdr:col>12</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2C243FE-8D9E-0615-2D73-56F49FD2E8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3300" y="582930"/>
              <a:ext cx="5737860" cy="35699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167640</xdr:colOff>
      <xdr:row>4</xdr:row>
      <xdr:rowOff>140970</xdr:rowOff>
    </xdr:from>
    <xdr:to>
      <xdr:col>8</xdr:col>
      <xdr:colOff>472440</xdr:colOff>
      <xdr:row>19</xdr:row>
      <xdr:rowOff>140970</xdr:rowOff>
    </xdr:to>
    <xdr:graphicFrame macro="">
      <xdr:nvGraphicFramePr>
        <xdr:cNvPr id="2" name="Chart 1">
          <a:extLst>
            <a:ext uri="{FF2B5EF4-FFF2-40B4-BE49-F238E27FC236}">
              <a16:creationId xmlns:a16="http://schemas.microsoft.com/office/drawing/2014/main" id="{B437055E-1DC4-43EB-A986-147954C7A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453320</xdr:colOff>
      <xdr:row>12</xdr:row>
      <xdr:rowOff>83820</xdr:rowOff>
    </xdr:from>
    <xdr:to>
      <xdr:col>8</xdr:col>
      <xdr:colOff>532061</xdr:colOff>
      <xdr:row>12</xdr:row>
      <xdr:rowOff>91440</xdr:rowOff>
    </xdr:to>
    <xdr:cxnSp macro="">
      <xdr:nvCxnSpPr>
        <xdr:cNvPr id="3" name="Straight Connector 2">
          <a:extLst>
            <a:ext uri="{FF2B5EF4-FFF2-40B4-BE49-F238E27FC236}">
              <a16:creationId xmlns:a16="http://schemas.microsoft.com/office/drawing/2014/main" id="{0C7C8127-8289-44F1-9EBC-3FA924FA5261}"/>
            </a:ext>
          </a:extLst>
        </xdr:cNvPr>
        <xdr:cNvCxnSpPr>
          <a:cxnSpLocks/>
        </xdr:cNvCxnSpPr>
      </xdr:nvCxnSpPr>
      <xdr:spPr>
        <a:xfrm>
          <a:off x="1062920" y="2278380"/>
          <a:ext cx="4345941" cy="7620"/>
        </a:xfrm>
        <a:prstGeom prst="line">
          <a:avLst/>
        </a:prstGeom>
        <a:ln w="12700">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1528539</xdr:colOff>
      <xdr:row>68</xdr:row>
      <xdr:rowOff>39087</xdr:rowOff>
    </xdr:from>
    <xdr:ext cx="356893" cy="461628"/>
    <xdr:sp macro="" textlink="">
      <xdr:nvSpPr>
        <xdr:cNvPr id="2" name="TextBox 1">
          <a:extLst>
            <a:ext uri="{FF2B5EF4-FFF2-40B4-BE49-F238E27FC236}">
              <a16:creationId xmlns:a16="http://schemas.microsoft.com/office/drawing/2014/main" id="{65F51162-2D3F-34D2-90F3-B38F48CDF214}"/>
            </a:ext>
          </a:extLst>
        </xdr:cNvPr>
        <xdr:cNvSpPr txBox="1"/>
      </xdr:nvSpPr>
      <xdr:spPr>
        <a:xfrm>
          <a:off x="1662404" y="12735655"/>
          <a:ext cx="356893" cy="461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vert270" wrap="square" rtlCol="0" anchor="t">
          <a:spAutoFit/>
        </a:bodyPr>
        <a:lstStyle/>
        <a:p>
          <a:r>
            <a:rPr lang="en-IN" sz="1100" b="1"/>
            <a:t>WACC</a:t>
          </a:r>
        </a:p>
      </xdr:txBody>
    </xdr:sp>
    <xdr:clientData/>
  </xdr:oneCellAnchor>
  <xdr:twoCellAnchor>
    <xdr:from>
      <xdr:col>1</xdr:col>
      <xdr:colOff>16895</xdr:colOff>
      <xdr:row>18</xdr:row>
      <xdr:rowOff>132927</xdr:rowOff>
    </xdr:from>
    <xdr:to>
      <xdr:col>6</xdr:col>
      <xdr:colOff>11682</xdr:colOff>
      <xdr:row>35</xdr:row>
      <xdr:rowOff>125276</xdr:rowOff>
    </xdr:to>
    <xdr:graphicFrame macro="">
      <xdr:nvGraphicFramePr>
        <xdr:cNvPr id="9" name="Chart 8">
          <a:extLst>
            <a:ext uri="{FF2B5EF4-FFF2-40B4-BE49-F238E27FC236}">
              <a16:creationId xmlns:a16="http://schemas.microsoft.com/office/drawing/2014/main" id="{6EFFABB0-F86A-421A-98FC-B7A903813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629918</xdr:colOff>
      <xdr:row>27</xdr:row>
      <xdr:rowOff>71528</xdr:rowOff>
    </xdr:from>
    <xdr:to>
      <xdr:col>5</xdr:col>
      <xdr:colOff>955377</xdr:colOff>
      <xdr:row>27</xdr:row>
      <xdr:rowOff>71528</xdr:rowOff>
    </xdr:to>
    <xdr:cxnSp macro="">
      <xdr:nvCxnSpPr>
        <xdr:cNvPr id="24" name="Straight Connector 23">
          <a:extLst>
            <a:ext uri="{FF2B5EF4-FFF2-40B4-BE49-F238E27FC236}">
              <a16:creationId xmlns:a16="http://schemas.microsoft.com/office/drawing/2014/main" id="{9DC828EB-7E6A-4169-BD60-CC245D57B210}"/>
            </a:ext>
          </a:extLst>
        </xdr:cNvPr>
        <xdr:cNvCxnSpPr>
          <a:cxnSpLocks/>
        </xdr:cNvCxnSpPr>
      </xdr:nvCxnSpPr>
      <xdr:spPr>
        <a:xfrm>
          <a:off x="756918" y="5074224"/>
          <a:ext cx="5427546" cy="0"/>
        </a:xfrm>
        <a:prstGeom prst="line">
          <a:avLst/>
        </a:prstGeom>
        <a:noFill/>
        <a:ln w="19050" cap="flat" cmpd="sng" algn="ctr">
          <a:solidFill>
            <a:schemeClr val="accent2"/>
          </a:solidFill>
          <a:prstDash val="dash"/>
          <a:miter lim="800000"/>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mnre.gov.in/en/year-wise-achievement" TargetMode="External"/><Relationship Id="rId1" Type="http://schemas.openxmlformats.org/officeDocument/2006/relationships/hyperlink" Target="https://www.credaincr.org/iismgmt/all-images/policypdf/pdf_1753099631.pdf"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oxmaint.com/industries/hvac/hvac-market-size-growth-forecast-2026-global-analysis" TargetMode="External"/><Relationship Id="rId1" Type="http://schemas.openxmlformats.org/officeDocument/2006/relationships/hyperlink" Target="https://www.icra.in/Rating/DownloadResearchSummaryReport?id=6539"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9B7B-580E-464B-AC9E-5C40519FA4C0}">
  <dimension ref="B4:F25"/>
  <sheetViews>
    <sheetView showGridLines="0" zoomScale="96" zoomScaleNormal="400" workbookViewId="0">
      <selection activeCell="C24" sqref="C24"/>
    </sheetView>
  </sheetViews>
  <sheetFormatPr defaultRowHeight="14.4"/>
  <cols>
    <col min="2" max="2" width="48.5546875" customWidth="1"/>
    <col min="3" max="3" width="20.21875" customWidth="1"/>
    <col min="4" max="4" width="36.77734375" customWidth="1"/>
    <col min="7" max="7" width="25.77734375" customWidth="1"/>
  </cols>
  <sheetData>
    <row r="4" spans="2:5">
      <c r="B4" s="35" t="s">
        <v>484</v>
      </c>
    </row>
    <row r="6" spans="2:5">
      <c r="B6" s="177" t="s">
        <v>498</v>
      </c>
      <c r="C6" s="299" t="s">
        <v>690</v>
      </c>
    </row>
    <row r="7" spans="2:5">
      <c r="C7" s="300"/>
    </row>
    <row r="8" spans="2:5">
      <c r="B8" s="35" t="s">
        <v>485</v>
      </c>
      <c r="C8" s="301"/>
      <c r="E8" t="s">
        <v>0</v>
      </c>
    </row>
    <row r="9" spans="2:5">
      <c r="B9" s="302" t="s">
        <v>486</v>
      </c>
      <c r="C9" s="303" t="s">
        <v>596</v>
      </c>
    </row>
    <row r="10" spans="2:5">
      <c r="B10" s="302" t="s">
        <v>487</v>
      </c>
      <c r="C10" s="304">
        <v>6.8599999999999994E-2</v>
      </c>
    </row>
    <row r="11" spans="2:5">
      <c r="B11" s="302" t="str">
        <f>C9&amp;"'s"&amp;" Moody's Sovereign Rating"</f>
        <v>India's Moody's Sovereign Rating</v>
      </c>
      <c r="C11" s="304" t="str">
        <f>VLOOKUP(C9,'Damodaran Data'!B3:D159,3,FALSE)</f>
        <v>Baa3</v>
      </c>
    </row>
    <row r="12" spans="2:5">
      <c r="B12" s="302" t="s">
        <v>488</v>
      </c>
      <c r="C12" s="304">
        <f>VLOOKUP(C9,'Damodaran Data'!B3:E159,4,FALSE)</f>
        <v>2.0899999999999998E-2</v>
      </c>
    </row>
    <row r="13" spans="2:5">
      <c r="B13" s="302" t="s">
        <v>489</v>
      </c>
      <c r="C13" s="304">
        <v>4.1799999999999997E-2</v>
      </c>
    </row>
    <row r="14" spans="2:5">
      <c r="B14" s="302" t="s">
        <v>490</v>
      </c>
      <c r="C14" s="303">
        <v>0.4</v>
      </c>
    </row>
    <row r="15" spans="2:5">
      <c r="B15" s="302" t="s">
        <v>491</v>
      </c>
      <c r="C15" s="303">
        <v>0.05</v>
      </c>
    </row>
    <row r="16" spans="2:5">
      <c r="B16" s="302" t="s">
        <v>768</v>
      </c>
      <c r="C16" s="305">
        <f>'Assumptions Working'!M945</f>
        <v>0.18266543490868184</v>
      </c>
    </row>
    <row r="17" spans="2:6">
      <c r="B17" s="302" t="s">
        <v>492</v>
      </c>
      <c r="C17" s="306">
        <f>'Assumptions Working'!M946</f>
        <v>0.15445233243227924</v>
      </c>
    </row>
    <row r="18" spans="2:6">
      <c r="B18" s="302" t="s">
        <v>493</v>
      </c>
      <c r="C18" s="304">
        <v>0.25119999999999998</v>
      </c>
    </row>
    <row r="19" spans="2:6">
      <c r="B19" s="302" t="s">
        <v>494</v>
      </c>
      <c r="C19" s="303" t="s">
        <v>694</v>
      </c>
      <c r="E19" s="175"/>
      <c r="F19" s="175"/>
    </row>
    <row r="20" spans="2:6">
      <c r="B20" s="302" t="s">
        <v>691</v>
      </c>
      <c r="C20" s="303" t="s">
        <v>692</v>
      </c>
      <c r="E20" s="175" t="s">
        <v>692</v>
      </c>
      <c r="F20" s="175" t="s">
        <v>694</v>
      </c>
    </row>
    <row r="21" spans="2:6">
      <c r="B21" s="302" t="s">
        <v>495</v>
      </c>
      <c r="C21" s="303" t="s">
        <v>717</v>
      </c>
      <c r="E21" s="175" t="s">
        <v>693</v>
      </c>
      <c r="F21" s="175" t="s">
        <v>1012</v>
      </c>
    </row>
    <row r="22" spans="2:6">
      <c r="B22" s="302" t="s">
        <v>472</v>
      </c>
      <c r="C22" s="307">
        <f>'Ratio Analysis'!G87</f>
        <v>10.418769060160793</v>
      </c>
    </row>
    <row r="23" spans="2:6">
      <c r="B23" s="302" t="s">
        <v>734</v>
      </c>
      <c r="C23" s="308">
        <f>IF(C20="L",VLOOKUP(C22,'Damodaran Data'!G4:J19,4,TRUE),VLOOKUP('Input Sheet'!C22,'Damodaran Data'!L4:O19,4,TRUE))</f>
        <v>4.0000000000000001E-3</v>
      </c>
    </row>
    <row r="24" spans="2:6">
      <c r="B24" s="302" t="s">
        <v>496</v>
      </c>
      <c r="C24" s="305">
        <f>'WACC Analysis'!D13</f>
        <v>7.5999999999999998E-2</v>
      </c>
    </row>
    <row r="25" spans="2:6">
      <c r="B25" s="302" t="s">
        <v>497</v>
      </c>
      <c r="C25" s="405">
        <v>0</v>
      </c>
    </row>
  </sheetData>
  <sheetProtection algorithmName="SHA-512" hashValue="q/Qm0J2rRtSQrCwR+qUUHCVc/Qr9ZR55wAKlXpvC/1+ma+urNSd8QPO0NG+rWk+2j3RRH16JmkZp/IYoMJ71bQ==" saltValue="fiOMS22eDuW52bPJdxC4HA==" spinCount="100000" sheet="1" objects="1" scenarios="1"/>
  <dataValidations count="2">
    <dataValidation type="list" allowBlank="1" showInputMessage="1" showErrorMessage="1" sqref="C20" xr:uid="{F5143E70-EB74-451F-BEE9-1E04F907961D}">
      <formula1>$E$20:$E$21</formula1>
    </dataValidation>
    <dataValidation type="list" allowBlank="1" showInputMessage="1" showErrorMessage="1" sqref="C19" xr:uid="{FD8603DB-BAD2-47F9-B347-8E4D5C1C9B18}">
      <formula1>$F$20:$F$21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7EB802C-7CCB-46AA-84E0-0D604B1B4D05}">
          <x14:formula1>
            <xm:f>'Damodaran Data'!$B$3:$B$159</xm:f>
          </x14:formula1>
          <xm:sqref>C9</xm:sqref>
        </x14:dataValidation>
        <x14:dataValidation type="list" allowBlank="1" showInputMessage="1" showErrorMessage="1" xr:uid="{ED921D21-D544-409A-954D-EAA88D958128}">
          <x14:formula1>
            <xm:f>'Damodaran Data'!$I$5:$I$19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C87A9-7A96-4B4D-89EF-16B318043238}">
  <dimension ref="B1:O159"/>
  <sheetViews>
    <sheetView showGridLines="0" workbookViewId="0">
      <selection activeCell="C31" sqref="C31"/>
    </sheetView>
  </sheetViews>
  <sheetFormatPr defaultRowHeight="14.4"/>
  <cols>
    <col min="2" max="2" width="26.33203125" customWidth="1"/>
    <col min="3" max="3" width="30.77734375" customWidth="1"/>
    <col min="4" max="4" width="15" customWidth="1"/>
    <col min="5" max="5" width="25.21875" customWidth="1"/>
  </cols>
  <sheetData>
    <row r="1" spans="2:15">
      <c r="B1" s="2" t="s">
        <v>695</v>
      </c>
      <c r="G1" s="2" t="s">
        <v>696</v>
      </c>
    </row>
    <row r="2" spans="2:15">
      <c r="B2" s="35" t="s">
        <v>499</v>
      </c>
      <c r="C2" s="35" t="s">
        <v>500</v>
      </c>
      <c r="D2" s="35" t="s">
        <v>501</v>
      </c>
      <c r="E2" s="35" t="s">
        <v>502</v>
      </c>
      <c r="F2" s="2"/>
      <c r="G2" s="178" t="s">
        <v>697</v>
      </c>
      <c r="H2" s="179"/>
      <c r="I2" s="179"/>
      <c r="J2" s="179"/>
      <c r="M2" s="188" t="s">
        <v>718</v>
      </c>
      <c r="N2" s="189"/>
      <c r="O2" s="189"/>
    </row>
    <row r="3" spans="2:15">
      <c r="B3" t="s">
        <v>596</v>
      </c>
      <c r="C3" t="s">
        <v>532</v>
      </c>
      <c r="D3" t="s">
        <v>520</v>
      </c>
      <c r="E3" s="46">
        <v>2.0899999999999998E-2</v>
      </c>
      <c r="H3" s="180" t="s">
        <v>698</v>
      </c>
      <c r="I3" s="180"/>
      <c r="J3" s="181"/>
      <c r="M3" s="190" t="s">
        <v>698</v>
      </c>
      <c r="N3" s="191"/>
      <c r="O3" s="184"/>
    </row>
    <row r="4" spans="2:15">
      <c r="B4" t="s">
        <v>682</v>
      </c>
      <c r="C4" t="s">
        <v>510</v>
      </c>
      <c r="D4" t="s">
        <v>537</v>
      </c>
      <c r="E4" s="46">
        <v>5.7000000000000002E-3</v>
      </c>
      <c r="G4" s="182" t="s">
        <v>699</v>
      </c>
      <c r="H4" s="182" t="s">
        <v>700</v>
      </c>
      <c r="I4" s="182" t="s">
        <v>701</v>
      </c>
      <c r="J4" s="183" t="s">
        <v>702</v>
      </c>
      <c r="L4" s="184" t="s">
        <v>719</v>
      </c>
      <c r="M4" s="184" t="s">
        <v>700</v>
      </c>
      <c r="N4" s="184" t="s">
        <v>701</v>
      </c>
      <c r="O4" s="184" t="s">
        <v>702</v>
      </c>
    </row>
    <row r="5" spans="2:15">
      <c r="B5" t="s">
        <v>683</v>
      </c>
      <c r="C5" t="s">
        <v>553</v>
      </c>
      <c r="D5" t="s">
        <v>525</v>
      </c>
      <c r="E5" s="46">
        <v>2.5999999999999999E-3</v>
      </c>
      <c r="G5" s="184">
        <v>-100000</v>
      </c>
      <c r="H5" s="184">
        <v>0.19999900000000001</v>
      </c>
      <c r="I5" s="185" t="s">
        <v>703</v>
      </c>
      <c r="J5" s="186">
        <v>0.19</v>
      </c>
      <c r="L5" s="184">
        <v>-100000</v>
      </c>
      <c r="M5" s="184">
        <v>0.49999900000000003</v>
      </c>
      <c r="N5" s="184" t="s">
        <v>703</v>
      </c>
      <c r="O5" s="186">
        <v>0.19</v>
      </c>
    </row>
    <row r="6" spans="2:15">
      <c r="B6" t="s">
        <v>503</v>
      </c>
      <c r="C6" t="s">
        <v>504</v>
      </c>
      <c r="D6" t="s">
        <v>505</v>
      </c>
      <c r="E6" s="46">
        <v>4.7000000000000002E-3</v>
      </c>
      <c r="G6" s="184">
        <v>0.2</v>
      </c>
      <c r="H6" s="184">
        <v>0.64999899999999999</v>
      </c>
      <c r="I6" s="185" t="s">
        <v>704</v>
      </c>
      <c r="J6" s="186">
        <v>0.16</v>
      </c>
      <c r="L6" s="184">
        <v>0.5</v>
      </c>
      <c r="M6" s="184">
        <v>0.79999900000000002</v>
      </c>
      <c r="N6" s="184" t="s">
        <v>704</v>
      </c>
      <c r="O6" s="186">
        <v>0.16</v>
      </c>
    </row>
    <row r="7" spans="2:15">
      <c r="B7" t="s">
        <v>506</v>
      </c>
      <c r="C7" t="s">
        <v>507</v>
      </c>
      <c r="D7" t="s">
        <v>508</v>
      </c>
      <c r="E7" s="46">
        <v>3.4200000000000001E-2</v>
      </c>
      <c r="G7" s="184">
        <v>0.65</v>
      </c>
      <c r="H7" s="184">
        <v>0.79999900000000002</v>
      </c>
      <c r="I7" s="185" t="s">
        <v>705</v>
      </c>
      <c r="J7" s="186">
        <v>0.12609999999999999</v>
      </c>
      <c r="L7" s="184">
        <v>0.8</v>
      </c>
      <c r="M7" s="184">
        <v>1.2499990000000001</v>
      </c>
      <c r="N7" s="184" t="s">
        <v>705</v>
      </c>
      <c r="O7" s="186">
        <v>0.12609999999999999</v>
      </c>
    </row>
    <row r="8" spans="2:15">
      <c r="B8" t="s">
        <v>509</v>
      </c>
      <c r="C8" t="s">
        <v>510</v>
      </c>
      <c r="D8" t="s">
        <v>511</v>
      </c>
      <c r="E8" s="46">
        <v>1.52E-2</v>
      </c>
      <c r="G8" s="184">
        <v>0.8</v>
      </c>
      <c r="H8" s="184">
        <v>1.2499990000000001</v>
      </c>
      <c r="I8" s="185" t="s">
        <v>706</v>
      </c>
      <c r="J8" s="186">
        <v>8.8499999999999995E-2</v>
      </c>
      <c r="L8" s="184">
        <v>1.25</v>
      </c>
      <c r="M8" s="184">
        <v>1.4999990000000001</v>
      </c>
      <c r="N8" s="184" t="s">
        <v>706</v>
      </c>
      <c r="O8" s="186">
        <v>8.8499999999999995E-2</v>
      </c>
    </row>
    <row r="9" spans="2:15">
      <c r="B9" t="s">
        <v>512</v>
      </c>
      <c r="C9" t="s">
        <v>500</v>
      </c>
      <c r="D9" t="s">
        <v>513</v>
      </c>
      <c r="E9" s="46">
        <v>6.1800000000000001E-2</v>
      </c>
      <c r="G9" s="184">
        <v>1.25</v>
      </c>
      <c r="H9" s="184">
        <v>1.4999990000000001</v>
      </c>
      <c r="I9" s="185" t="s">
        <v>707</v>
      </c>
      <c r="J9" s="186">
        <v>5.0900000000000001E-2</v>
      </c>
      <c r="L9" s="184">
        <v>1.5</v>
      </c>
      <c r="M9" s="184">
        <v>1.9999990000000001</v>
      </c>
      <c r="N9" s="184" t="s">
        <v>707</v>
      </c>
      <c r="O9" s="186">
        <v>5.0900000000000001E-2</v>
      </c>
    </row>
    <row r="10" spans="2:15">
      <c r="B10" t="s">
        <v>514</v>
      </c>
      <c r="C10" t="s">
        <v>515</v>
      </c>
      <c r="D10" t="s">
        <v>516</v>
      </c>
      <c r="E10" s="46">
        <v>7.1400000000000005E-2</v>
      </c>
      <c r="G10" s="184">
        <v>1.5</v>
      </c>
      <c r="H10" s="184">
        <v>1.7499990000000001</v>
      </c>
      <c r="I10" s="185" t="s">
        <v>708</v>
      </c>
      <c r="J10" s="186">
        <v>3.2099999999999997E-2</v>
      </c>
      <c r="L10" s="184">
        <v>2</v>
      </c>
      <c r="M10" s="184">
        <v>2.4999989999999999</v>
      </c>
      <c r="N10" s="184" t="s">
        <v>708</v>
      </c>
      <c r="O10" s="186">
        <v>3.2099999999999997E-2</v>
      </c>
    </row>
    <row r="11" spans="2:15">
      <c r="B11" t="s">
        <v>517</v>
      </c>
      <c r="C11" t="s">
        <v>507</v>
      </c>
      <c r="D11" t="s">
        <v>508</v>
      </c>
      <c r="E11" s="46">
        <v>3.4200000000000001E-2</v>
      </c>
      <c r="G11" s="184">
        <v>1.75</v>
      </c>
      <c r="H11" s="184">
        <v>1.9999990000000001</v>
      </c>
      <c r="I11" s="185" t="s">
        <v>709</v>
      </c>
      <c r="J11" s="186">
        <v>2.75E-2</v>
      </c>
      <c r="L11" s="184">
        <v>2.5</v>
      </c>
      <c r="M11" s="184">
        <v>2.9999989999999999</v>
      </c>
      <c r="N11" s="184" t="s">
        <v>709</v>
      </c>
      <c r="O11" s="186">
        <v>2.75E-2</v>
      </c>
    </row>
    <row r="12" spans="2:15">
      <c r="B12" t="s">
        <v>518</v>
      </c>
      <c r="C12" t="s">
        <v>519</v>
      </c>
      <c r="D12" t="s">
        <v>520</v>
      </c>
      <c r="E12" s="46">
        <v>2.0899999999999998E-2</v>
      </c>
      <c r="G12" s="184">
        <v>2</v>
      </c>
      <c r="H12" s="184">
        <v>2.2499999000000002</v>
      </c>
      <c r="I12" s="185" t="s">
        <v>710</v>
      </c>
      <c r="J12" s="186">
        <v>1.84E-2</v>
      </c>
      <c r="L12" s="184">
        <v>3</v>
      </c>
      <c r="M12" s="184">
        <v>3.4999989999999999</v>
      </c>
      <c r="N12" s="184" t="s">
        <v>710</v>
      </c>
      <c r="O12" s="186">
        <v>1.84E-2</v>
      </c>
    </row>
    <row r="13" spans="2:15">
      <c r="B13" t="s">
        <v>521</v>
      </c>
      <c r="C13" t="s">
        <v>522</v>
      </c>
      <c r="D13" t="s">
        <v>523</v>
      </c>
      <c r="E13" s="46">
        <v>0</v>
      </c>
      <c r="G13" s="184">
        <v>2.25</v>
      </c>
      <c r="H13" s="184">
        <v>2.4999899999999999</v>
      </c>
      <c r="I13" s="185" t="s">
        <v>711</v>
      </c>
      <c r="J13" s="186">
        <v>1.38E-2</v>
      </c>
      <c r="L13" s="184">
        <v>3.5</v>
      </c>
      <c r="M13" s="184">
        <v>3.9999999000000002</v>
      </c>
      <c r="N13" s="184" t="s">
        <v>711</v>
      </c>
      <c r="O13" s="186">
        <v>1.38E-2</v>
      </c>
    </row>
    <row r="14" spans="2:15">
      <c r="B14" t="s">
        <v>524</v>
      </c>
      <c r="C14" t="s">
        <v>510</v>
      </c>
      <c r="D14" t="s">
        <v>525</v>
      </c>
      <c r="E14" s="46">
        <v>2.5999999999999999E-3</v>
      </c>
      <c r="G14" s="184">
        <v>2.5</v>
      </c>
      <c r="H14" s="184">
        <v>2.9999989999999999</v>
      </c>
      <c r="I14" s="185" t="s">
        <v>712</v>
      </c>
      <c r="J14" s="186">
        <v>1.11E-2</v>
      </c>
      <c r="L14" s="184">
        <v>4</v>
      </c>
      <c r="M14" s="184">
        <v>4.4999989999999999</v>
      </c>
      <c r="N14" s="184" t="s">
        <v>712</v>
      </c>
      <c r="O14" s="186">
        <v>1.11E-2</v>
      </c>
    </row>
    <row r="15" spans="2:15">
      <c r="B15" t="s">
        <v>526</v>
      </c>
      <c r="C15" t="s">
        <v>507</v>
      </c>
      <c r="D15" t="s">
        <v>520</v>
      </c>
      <c r="E15" s="46">
        <v>2.0899999999999998E-2</v>
      </c>
      <c r="G15" s="184">
        <v>3</v>
      </c>
      <c r="H15" s="184">
        <v>4.2499989999999999</v>
      </c>
      <c r="I15" s="185" t="s">
        <v>713</v>
      </c>
      <c r="J15" s="186">
        <v>8.8999999999999999E-3</v>
      </c>
      <c r="L15" s="184">
        <v>4.5</v>
      </c>
      <c r="M15" s="184">
        <v>5.9999989999999999</v>
      </c>
      <c r="N15" s="184" t="s">
        <v>713</v>
      </c>
      <c r="O15" s="186">
        <v>8.8999999999999999E-3</v>
      </c>
    </row>
    <row r="16" spans="2:15">
      <c r="B16" t="s">
        <v>527</v>
      </c>
      <c r="C16" t="s">
        <v>519</v>
      </c>
      <c r="D16" t="s">
        <v>528</v>
      </c>
      <c r="E16" s="46">
        <v>4.2799999999999998E-2</v>
      </c>
      <c r="G16" s="184">
        <v>4.25</v>
      </c>
      <c r="H16" s="184">
        <v>5.4999989999999999</v>
      </c>
      <c r="I16" s="185" t="s">
        <v>714</v>
      </c>
      <c r="J16" s="186">
        <v>7.7999999999999996E-3</v>
      </c>
      <c r="L16" s="184">
        <v>6</v>
      </c>
      <c r="M16" s="184">
        <v>7.4999989999999999</v>
      </c>
      <c r="N16" s="184" t="s">
        <v>714</v>
      </c>
      <c r="O16" s="186">
        <v>7.7999999999999996E-3</v>
      </c>
    </row>
    <row r="17" spans="2:15">
      <c r="B17" t="s">
        <v>529</v>
      </c>
      <c r="C17" t="s">
        <v>504</v>
      </c>
      <c r="D17" t="s">
        <v>530</v>
      </c>
      <c r="E17" s="46">
        <v>5.2299999999999999E-2</v>
      </c>
      <c r="G17" s="184">
        <v>5.5</v>
      </c>
      <c r="H17" s="184">
        <v>6.4999989999999999</v>
      </c>
      <c r="I17" s="185" t="s">
        <v>715</v>
      </c>
      <c r="J17" s="186">
        <v>7.0000000000000001E-3</v>
      </c>
      <c r="L17" s="184">
        <v>7.5</v>
      </c>
      <c r="M17" s="184">
        <v>9.4999990000000007</v>
      </c>
      <c r="N17" s="184" t="s">
        <v>715</v>
      </c>
      <c r="O17" s="186">
        <v>7.0000000000000001E-3</v>
      </c>
    </row>
    <row r="18" spans="2:15">
      <c r="B18" t="s">
        <v>531</v>
      </c>
      <c r="C18" t="s">
        <v>532</v>
      </c>
      <c r="D18" t="s">
        <v>530</v>
      </c>
      <c r="E18" s="46">
        <v>5.2299999999999999E-2</v>
      </c>
      <c r="G18" s="184">
        <v>6.5</v>
      </c>
      <c r="H18" s="184">
        <v>8.4999990000000007</v>
      </c>
      <c r="I18" s="185" t="s">
        <v>716</v>
      </c>
      <c r="J18" s="186">
        <v>5.4999999999999997E-3</v>
      </c>
      <c r="L18" s="184">
        <v>9.5</v>
      </c>
      <c r="M18" s="184">
        <v>12.499999000000001</v>
      </c>
      <c r="N18" s="184" t="s">
        <v>716</v>
      </c>
      <c r="O18" s="186">
        <v>5.4999999999999997E-3</v>
      </c>
    </row>
    <row r="19" spans="2:15">
      <c r="B19" t="s">
        <v>533</v>
      </c>
      <c r="C19" t="s">
        <v>519</v>
      </c>
      <c r="D19" t="s">
        <v>530</v>
      </c>
      <c r="E19" s="46">
        <v>5.2299999999999999E-2</v>
      </c>
      <c r="G19" s="187">
        <v>8.5</v>
      </c>
      <c r="H19" s="184">
        <v>100000</v>
      </c>
      <c r="I19" s="185" t="s">
        <v>717</v>
      </c>
      <c r="J19" s="186">
        <v>4.0000000000000001E-3</v>
      </c>
      <c r="L19" s="184">
        <v>12.5</v>
      </c>
      <c r="M19" s="184">
        <v>100000</v>
      </c>
      <c r="N19" s="184" t="s">
        <v>717</v>
      </c>
      <c r="O19" s="186">
        <v>4.0000000000000001E-3</v>
      </c>
    </row>
    <row r="20" spans="2:15">
      <c r="B20" t="s">
        <v>534</v>
      </c>
      <c r="C20" t="s">
        <v>507</v>
      </c>
      <c r="D20" t="s">
        <v>535</v>
      </c>
      <c r="E20" s="46">
        <v>0.17499999999999999</v>
      </c>
    </row>
    <row r="21" spans="2:15">
      <c r="B21" t="s">
        <v>536</v>
      </c>
      <c r="C21" t="s">
        <v>510</v>
      </c>
      <c r="D21" t="s">
        <v>537</v>
      </c>
      <c r="E21" s="46">
        <v>5.7000000000000002E-3</v>
      </c>
    </row>
    <row r="22" spans="2:15">
      <c r="B22" t="s">
        <v>538</v>
      </c>
      <c r="C22" t="s">
        <v>515</v>
      </c>
      <c r="D22" t="s">
        <v>516</v>
      </c>
      <c r="E22" s="46">
        <v>7.1400000000000005E-2</v>
      </c>
    </row>
    <row r="23" spans="2:15">
      <c r="B23" t="s">
        <v>539</v>
      </c>
      <c r="C23" t="s">
        <v>500</v>
      </c>
      <c r="D23" t="s">
        <v>528</v>
      </c>
      <c r="E23" s="46">
        <v>4.2799999999999998E-2</v>
      </c>
    </row>
    <row r="24" spans="2:15">
      <c r="B24" t="s">
        <v>540</v>
      </c>
      <c r="C24" t="s">
        <v>519</v>
      </c>
      <c r="D24" t="s">
        <v>541</v>
      </c>
      <c r="E24" s="46">
        <v>8.0999999999999996E-3</v>
      </c>
    </row>
    <row r="25" spans="2:15">
      <c r="B25" t="s">
        <v>542</v>
      </c>
      <c r="C25" t="s">
        <v>515</v>
      </c>
      <c r="D25" t="s">
        <v>543</v>
      </c>
      <c r="E25" s="46">
        <v>9.5200000000000007E-2</v>
      </c>
    </row>
    <row r="26" spans="2:15">
      <c r="B26" t="s">
        <v>544</v>
      </c>
      <c r="C26" t="s">
        <v>507</v>
      </c>
      <c r="D26" t="s">
        <v>513</v>
      </c>
      <c r="E26" s="46">
        <v>6.1800000000000001E-2</v>
      </c>
    </row>
    <row r="27" spans="2:15">
      <c r="B27" t="s">
        <v>545</v>
      </c>
      <c r="C27" t="s">
        <v>500</v>
      </c>
      <c r="D27" t="s">
        <v>511</v>
      </c>
      <c r="E27" s="46">
        <v>1.52E-2</v>
      </c>
    </row>
    <row r="28" spans="2:15">
      <c r="B28" t="s">
        <v>546</v>
      </c>
      <c r="C28" t="s">
        <v>515</v>
      </c>
      <c r="D28" t="s">
        <v>547</v>
      </c>
      <c r="E28" s="46">
        <v>2.3800000000000002E-2</v>
      </c>
    </row>
    <row r="29" spans="2:15">
      <c r="B29" t="s">
        <v>548</v>
      </c>
      <c r="C29" t="s">
        <v>507</v>
      </c>
      <c r="D29" t="s">
        <v>511</v>
      </c>
      <c r="E29" s="46">
        <v>1.52E-2</v>
      </c>
    </row>
    <row r="30" spans="2:15">
      <c r="B30" t="s">
        <v>549</v>
      </c>
      <c r="C30" t="s">
        <v>500</v>
      </c>
      <c r="D30" t="s">
        <v>516</v>
      </c>
      <c r="E30" s="46">
        <v>7.1400000000000005E-2</v>
      </c>
    </row>
    <row r="31" spans="2:15">
      <c r="B31" t="s">
        <v>550</v>
      </c>
      <c r="C31" t="s">
        <v>532</v>
      </c>
      <c r="D31" t="s">
        <v>530</v>
      </c>
      <c r="E31" s="46">
        <v>5.2299999999999999E-2</v>
      </c>
    </row>
    <row r="32" spans="2:15">
      <c r="B32" t="s">
        <v>551</v>
      </c>
      <c r="C32" t="s">
        <v>500</v>
      </c>
      <c r="D32" t="s">
        <v>516</v>
      </c>
      <c r="E32" s="46">
        <v>7.1400000000000005E-2</v>
      </c>
    </row>
    <row r="33" spans="2:5">
      <c r="B33" t="s">
        <v>552</v>
      </c>
      <c r="C33" t="s">
        <v>553</v>
      </c>
      <c r="D33" t="s">
        <v>523</v>
      </c>
      <c r="E33" s="46">
        <v>0</v>
      </c>
    </row>
    <row r="34" spans="2:5">
      <c r="B34" t="s">
        <v>554</v>
      </c>
      <c r="C34" t="s">
        <v>500</v>
      </c>
      <c r="D34" t="s">
        <v>530</v>
      </c>
      <c r="E34" s="46">
        <v>5.2299999999999999E-2</v>
      </c>
    </row>
    <row r="35" spans="2:5">
      <c r="B35" t="s">
        <v>555</v>
      </c>
      <c r="C35" t="s">
        <v>519</v>
      </c>
      <c r="D35" t="s">
        <v>537</v>
      </c>
      <c r="E35" s="46">
        <v>5.7000000000000002E-3</v>
      </c>
    </row>
    <row r="36" spans="2:5">
      <c r="B36" t="s">
        <v>556</v>
      </c>
      <c r="C36" t="s">
        <v>515</v>
      </c>
      <c r="D36" t="s">
        <v>541</v>
      </c>
      <c r="E36" s="46">
        <v>8.0999999999999996E-3</v>
      </c>
    </row>
    <row r="37" spans="2:5">
      <c r="B37" t="s">
        <v>557</v>
      </c>
      <c r="C37" t="s">
        <v>532</v>
      </c>
      <c r="D37" t="s">
        <v>558</v>
      </c>
      <c r="E37" s="46">
        <v>6.7000000000000002E-3</v>
      </c>
    </row>
    <row r="38" spans="2:5">
      <c r="B38" t="s">
        <v>559</v>
      </c>
      <c r="C38" t="s">
        <v>515</v>
      </c>
      <c r="D38" t="s">
        <v>520</v>
      </c>
      <c r="E38" s="46">
        <v>2.0899999999999998E-2</v>
      </c>
    </row>
    <row r="39" spans="2:5">
      <c r="B39" t="s">
        <v>560</v>
      </c>
      <c r="C39" t="s">
        <v>500</v>
      </c>
      <c r="D39" t="s">
        <v>513</v>
      </c>
      <c r="E39" s="46">
        <v>6.1800000000000001E-2</v>
      </c>
    </row>
    <row r="40" spans="2:5">
      <c r="B40" t="s">
        <v>561</v>
      </c>
      <c r="C40" t="s">
        <v>500</v>
      </c>
      <c r="D40" t="s">
        <v>562</v>
      </c>
      <c r="E40" s="46">
        <v>8.5699999999999998E-2</v>
      </c>
    </row>
    <row r="41" spans="2:5">
      <c r="B41" t="s">
        <v>563</v>
      </c>
      <c r="C41" t="s">
        <v>522</v>
      </c>
      <c r="D41" t="s">
        <v>528</v>
      </c>
      <c r="E41" s="46">
        <v>4.2799999999999998E-2</v>
      </c>
    </row>
    <row r="42" spans="2:5">
      <c r="B42" t="s">
        <v>564</v>
      </c>
      <c r="C42" t="s">
        <v>515</v>
      </c>
      <c r="D42" t="s">
        <v>565</v>
      </c>
      <c r="E42" s="46">
        <v>2.86E-2</v>
      </c>
    </row>
    <row r="43" spans="2:5">
      <c r="B43" t="s">
        <v>566</v>
      </c>
      <c r="C43" t="s">
        <v>500</v>
      </c>
      <c r="D43" t="s">
        <v>565</v>
      </c>
      <c r="E43" s="46">
        <v>2.86E-2</v>
      </c>
    </row>
    <row r="44" spans="2:5">
      <c r="B44" t="s">
        <v>567</v>
      </c>
      <c r="C44" t="s">
        <v>507</v>
      </c>
      <c r="D44" t="s">
        <v>568</v>
      </c>
      <c r="E44" s="46">
        <v>1.14E-2</v>
      </c>
    </row>
    <row r="45" spans="2:5">
      <c r="B45" t="s">
        <v>569</v>
      </c>
      <c r="C45" t="s">
        <v>519</v>
      </c>
      <c r="D45" t="s">
        <v>570</v>
      </c>
      <c r="E45" s="46">
        <v>0.1142</v>
      </c>
    </row>
    <row r="46" spans="2:5">
      <c r="B46" t="s">
        <v>571</v>
      </c>
      <c r="C46" t="s">
        <v>519</v>
      </c>
      <c r="D46" t="s">
        <v>520</v>
      </c>
      <c r="E46" s="46">
        <v>2.0899999999999998E-2</v>
      </c>
    </row>
    <row r="47" spans="2:5">
      <c r="B47" t="s">
        <v>572</v>
      </c>
      <c r="C47" t="s">
        <v>510</v>
      </c>
      <c r="D47" t="s">
        <v>568</v>
      </c>
      <c r="E47" s="46">
        <v>1.14E-2</v>
      </c>
    </row>
    <row r="48" spans="2:5">
      <c r="B48" t="s">
        <v>573</v>
      </c>
      <c r="C48" t="s">
        <v>507</v>
      </c>
      <c r="D48" t="s">
        <v>537</v>
      </c>
      <c r="E48" s="46">
        <v>5.7000000000000002E-3</v>
      </c>
    </row>
    <row r="49" spans="2:5">
      <c r="B49" t="s">
        <v>574</v>
      </c>
      <c r="C49" t="s">
        <v>510</v>
      </c>
      <c r="D49" t="s">
        <v>523</v>
      </c>
      <c r="E49" s="46">
        <v>0</v>
      </c>
    </row>
    <row r="50" spans="2:5">
      <c r="B50" t="s">
        <v>575</v>
      </c>
      <c r="C50" t="s">
        <v>519</v>
      </c>
      <c r="D50" t="s">
        <v>565</v>
      </c>
      <c r="E50" s="46">
        <v>2.86E-2</v>
      </c>
    </row>
    <row r="51" spans="2:5">
      <c r="B51" t="s">
        <v>576</v>
      </c>
      <c r="C51" t="s">
        <v>515</v>
      </c>
      <c r="D51" t="s">
        <v>543</v>
      </c>
      <c r="E51" s="46">
        <v>9.5200000000000007E-2</v>
      </c>
    </row>
    <row r="52" spans="2:5">
      <c r="B52" t="s">
        <v>577</v>
      </c>
      <c r="C52" t="s">
        <v>500</v>
      </c>
      <c r="D52" t="s">
        <v>516</v>
      </c>
      <c r="E52" s="46">
        <v>7.1400000000000005E-2</v>
      </c>
    </row>
    <row r="53" spans="2:5">
      <c r="B53" t="s">
        <v>578</v>
      </c>
      <c r="C53" t="s">
        <v>515</v>
      </c>
      <c r="D53" t="s">
        <v>513</v>
      </c>
      <c r="E53" s="46">
        <v>6.1800000000000001E-2</v>
      </c>
    </row>
    <row r="54" spans="2:5">
      <c r="B54" t="s">
        <v>579</v>
      </c>
      <c r="C54" t="s">
        <v>507</v>
      </c>
      <c r="D54" t="s">
        <v>558</v>
      </c>
      <c r="E54" s="46">
        <v>6.7000000000000002E-3</v>
      </c>
    </row>
    <row r="55" spans="2:5">
      <c r="B55" t="s">
        <v>580</v>
      </c>
      <c r="C55" t="s">
        <v>500</v>
      </c>
      <c r="D55" t="s">
        <v>562</v>
      </c>
      <c r="E55" s="46">
        <v>8.5699999999999998E-2</v>
      </c>
    </row>
    <row r="56" spans="2:5">
      <c r="B56" t="s">
        <v>581</v>
      </c>
      <c r="C56" t="s">
        <v>532</v>
      </c>
      <c r="D56" t="s">
        <v>528</v>
      </c>
      <c r="E56" s="46">
        <v>4.2799999999999998E-2</v>
      </c>
    </row>
    <row r="57" spans="2:5">
      <c r="B57" t="s">
        <v>582</v>
      </c>
      <c r="C57" t="s">
        <v>510</v>
      </c>
      <c r="D57" t="s">
        <v>525</v>
      </c>
      <c r="E57" s="46">
        <v>2.5999999999999999E-3</v>
      </c>
    </row>
    <row r="58" spans="2:5">
      <c r="B58" t="s">
        <v>583</v>
      </c>
      <c r="C58" t="s">
        <v>510</v>
      </c>
      <c r="D58" t="s">
        <v>537</v>
      </c>
      <c r="E58" s="46">
        <v>5.7000000000000002E-3</v>
      </c>
    </row>
    <row r="59" spans="2:5">
      <c r="B59" t="s">
        <v>584</v>
      </c>
      <c r="C59" t="s">
        <v>500</v>
      </c>
      <c r="D59" t="s">
        <v>562</v>
      </c>
      <c r="E59" s="46">
        <v>8.5699999999999998E-2</v>
      </c>
    </row>
    <row r="60" spans="2:5">
      <c r="B60" t="s">
        <v>585</v>
      </c>
      <c r="C60" t="s">
        <v>507</v>
      </c>
      <c r="D60" t="s">
        <v>565</v>
      </c>
      <c r="E60" s="46">
        <v>2.86E-2</v>
      </c>
    </row>
    <row r="61" spans="2:5">
      <c r="B61" t="s">
        <v>586</v>
      </c>
      <c r="C61" t="s">
        <v>510</v>
      </c>
      <c r="D61" t="s">
        <v>523</v>
      </c>
      <c r="E61" s="46">
        <v>0</v>
      </c>
    </row>
    <row r="62" spans="2:5">
      <c r="B62" t="s">
        <v>587</v>
      </c>
      <c r="C62" t="s">
        <v>500</v>
      </c>
      <c r="D62" t="s">
        <v>516</v>
      </c>
      <c r="E62" s="46">
        <v>7.1400000000000005E-2</v>
      </c>
    </row>
    <row r="63" spans="2:5">
      <c r="B63" t="s">
        <v>588</v>
      </c>
      <c r="C63" t="s">
        <v>510</v>
      </c>
      <c r="D63" t="s">
        <v>520</v>
      </c>
      <c r="E63" s="46">
        <v>2.0899999999999998E-2</v>
      </c>
    </row>
    <row r="64" spans="2:5">
      <c r="B64" t="s">
        <v>589</v>
      </c>
      <c r="C64" t="s">
        <v>515</v>
      </c>
      <c r="D64" t="s">
        <v>547</v>
      </c>
      <c r="E64" s="46">
        <v>2.3800000000000002E-2</v>
      </c>
    </row>
    <row r="65" spans="2:5">
      <c r="B65" t="s">
        <v>590</v>
      </c>
      <c r="C65" t="s">
        <v>510</v>
      </c>
      <c r="D65" t="s">
        <v>558</v>
      </c>
      <c r="E65" s="46">
        <v>6.7000000000000002E-3</v>
      </c>
    </row>
    <row r="66" spans="2:5">
      <c r="B66" t="s">
        <v>591</v>
      </c>
      <c r="C66" t="s">
        <v>515</v>
      </c>
      <c r="D66" t="s">
        <v>528</v>
      </c>
      <c r="E66" s="46">
        <v>4.2799999999999998E-2</v>
      </c>
    </row>
    <row r="67" spans="2:5">
      <c r="B67" t="s">
        <v>592</v>
      </c>
      <c r="C67" t="s">
        <v>532</v>
      </c>
      <c r="D67" t="s">
        <v>537</v>
      </c>
      <c r="E67" s="46">
        <v>5.7000000000000002E-3</v>
      </c>
    </row>
    <row r="68" spans="2:5">
      <c r="B68" t="s">
        <v>593</v>
      </c>
      <c r="C68" t="s">
        <v>507</v>
      </c>
      <c r="D68" t="s">
        <v>594</v>
      </c>
      <c r="E68" s="46">
        <v>1.8100000000000002E-2</v>
      </c>
    </row>
    <row r="69" spans="2:5">
      <c r="B69" t="s">
        <v>595</v>
      </c>
      <c r="C69" t="s">
        <v>510</v>
      </c>
      <c r="D69" t="s">
        <v>558</v>
      </c>
      <c r="E69" s="46">
        <v>6.7000000000000002E-3</v>
      </c>
    </row>
    <row r="70" spans="2:5">
      <c r="B70" t="s">
        <v>597</v>
      </c>
      <c r="C70" t="s">
        <v>532</v>
      </c>
      <c r="D70" t="s">
        <v>594</v>
      </c>
      <c r="E70" s="46">
        <v>1.8100000000000002E-2</v>
      </c>
    </row>
    <row r="71" spans="2:5">
      <c r="B71" t="s">
        <v>598</v>
      </c>
      <c r="C71" t="s">
        <v>504</v>
      </c>
      <c r="D71" t="s">
        <v>516</v>
      </c>
      <c r="E71" s="46">
        <v>7.1400000000000005E-2</v>
      </c>
    </row>
    <row r="72" spans="2:5">
      <c r="B72" t="s">
        <v>599</v>
      </c>
      <c r="C72" t="s">
        <v>510</v>
      </c>
      <c r="D72" t="s">
        <v>537</v>
      </c>
      <c r="E72" s="46">
        <v>5.7000000000000002E-3</v>
      </c>
    </row>
    <row r="73" spans="2:5">
      <c r="B73" t="s">
        <v>600</v>
      </c>
      <c r="C73" t="s">
        <v>510</v>
      </c>
      <c r="D73" t="s">
        <v>537</v>
      </c>
      <c r="E73" s="46">
        <v>5.7000000000000002E-3</v>
      </c>
    </row>
    <row r="74" spans="2:5">
      <c r="B74" t="s">
        <v>601</v>
      </c>
      <c r="C74" t="s">
        <v>504</v>
      </c>
      <c r="D74" t="s">
        <v>511</v>
      </c>
      <c r="E74" s="46">
        <v>1.52E-2</v>
      </c>
    </row>
    <row r="75" spans="2:5">
      <c r="B75" t="s">
        <v>602</v>
      </c>
      <c r="C75" t="s">
        <v>510</v>
      </c>
      <c r="D75" t="s">
        <v>594</v>
      </c>
      <c r="E75" s="46">
        <v>1.8100000000000002E-2</v>
      </c>
    </row>
    <row r="76" spans="2:5">
      <c r="B76" t="s">
        <v>603</v>
      </c>
      <c r="C76" t="s">
        <v>519</v>
      </c>
      <c r="D76" t="s">
        <v>508</v>
      </c>
      <c r="E76" s="46">
        <v>3.4200000000000001E-2</v>
      </c>
    </row>
    <row r="77" spans="2:5">
      <c r="B77" t="s">
        <v>604</v>
      </c>
      <c r="C77" t="s">
        <v>532</v>
      </c>
      <c r="D77" t="s">
        <v>558</v>
      </c>
      <c r="E77" s="46">
        <v>6.7000000000000002E-3</v>
      </c>
    </row>
    <row r="78" spans="2:5">
      <c r="B78" t="s">
        <v>605</v>
      </c>
      <c r="C78" t="s">
        <v>510</v>
      </c>
      <c r="D78" t="s">
        <v>537</v>
      </c>
      <c r="E78" s="46">
        <v>5.7000000000000002E-3</v>
      </c>
    </row>
    <row r="79" spans="2:5">
      <c r="B79" t="s">
        <v>606</v>
      </c>
      <c r="C79" t="s">
        <v>504</v>
      </c>
      <c r="D79" t="s">
        <v>508</v>
      </c>
      <c r="E79" s="46">
        <v>3.4200000000000001E-2</v>
      </c>
    </row>
    <row r="80" spans="2:5">
      <c r="B80" t="s">
        <v>607</v>
      </c>
      <c r="C80" t="s">
        <v>507</v>
      </c>
      <c r="D80" t="s">
        <v>511</v>
      </c>
      <c r="E80" s="46">
        <v>1.52E-2</v>
      </c>
    </row>
    <row r="81" spans="2:5">
      <c r="B81" t="s">
        <v>608</v>
      </c>
      <c r="C81" t="s">
        <v>500</v>
      </c>
      <c r="D81" t="s">
        <v>513</v>
      </c>
      <c r="E81" s="46">
        <v>6.1800000000000001E-2</v>
      </c>
    </row>
    <row r="82" spans="2:5">
      <c r="B82" t="s">
        <v>609</v>
      </c>
      <c r="C82" t="s">
        <v>532</v>
      </c>
      <c r="D82" t="s">
        <v>505</v>
      </c>
      <c r="E82" s="46">
        <v>4.7000000000000002E-3</v>
      </c>
    </row>
    <row r="83" spans="2:5">
      <c r="B83" t="s">
        <v>610</v>
      </c>
      <c r="C83" t="s">
        <v>504</v>
      </c>
      <c r="D83" t="s">
        <v>558</v>
      </c>
      <c r="E83" s="46">
        <v>6.7000000000000002E-3</v>
      </c>
    </row>
    <row r="84" spans="2:5">
      <c r="B84" t="s">
        <v>611</v>
      </c>
      <c r="C84" t="s">
        <v>507</v>
      </c>
      <c r="D84" t="s">
        <v>513</v>
      </c>
      <c r="E84" s="46">
        <v>6.1800000000000001E-2</v>
      </c>
    </row>
    <row r="85" spans="2:5">
      <c r="B85" t="s">
        <v>612</v>
      </c>
      <c r="C85" t="s">
        <v>532</v>
      </c>
      <c r="D85" t="s">
        <v>562</v>
      </c>
      <c r="E85" s="46">
        <v>8.5699999999999998E-2</v>
      </c>
    </row>
    <row r="86" spans="2:5">
      <c r="B86" t="s">
        <v>613</v>
      </c>
      <c r="C86" t="s">
        <v>507</v>
      </c>
      <c r="D86" t="s">
        <v>568</v>
      </c>
      <c r="E86" s="46">
        <v>1.14E-2</v>
      </c>
    </row>
    <row r="87" spans="2:5">
      <c r="B87" t="s">
        <v>614</v>
      </c>
      <c r="C87" t="s">
        <v>504</v>
      </c>
      <c r="D87" t="s">
        <v>535</v>
      </c>
      <c r="E87" s="46">
        <v>0.17499999999999999</v>
      </c>
    </row>
    <row r="88" spans="2:5">
      <c r="B88" t="s">
        <v>615</v>
      </c>
      <c r="C88" t="s">
        <v>510</v>
      </c>
      <c r="D88" t="s">
        <v>523</v>
      </c>
      <c r="E88" s="46">
        <v>0</v>
      </c>
    </row>
    <row r="89" spans="2:5">
      <c r="B89" t="s">
        <v>616</v>
      </c>
      <c r="C89" t="s">
        <v>507</v>
      </c>
      <c r="D89" t="s">
        <v>541</v>
      </c>
      <c r="E89" s="46">
        <v>8.0999999999999996E-3</v>
      </c>
    </row>
    <row r="90" spans="2:5">
      <c r="B90" t="s">
        <v>617</v>
      </c>
      <c r="C90" t="s">
        <v>510</v>
      </c>
      <c r="D90" t="s">
        <v>523</v>
      </c>
      <c r="E90" s="46">
        <v>0</v>
      </c>
    </row>
    <row r="91" spans="2:5">
      <c r="B91" t="s">
        <v>618</v>
      </c>
      <c r="C91" t="s">
        <v>532</v>
      </c>
      <c r="D91" t="s">
        <v>537</v>
      </c>
      <c r="E91" s="46">
        <v>5.7000000000000002E-3</v>
      </c>
    </row>
    <row r="92" spans="2:5">
      <c r="B92" t="s">
        <v>619</v>
      </c>
      <c r="C92" t="s">
        <v>507</v>
      </c>
      <c r="D92" t="s">
        <v>508</v>
      </c>
      <c r="E92" s="46">
        <v>3.4200000000000001E-2</v>
      </c>
    </row>
    <row r="93" spans="2:5">
      <c r="B93" t="s">
        <v>620</v>
      </c>
      <c r="C93" t="s">
        <v>532</v>
      </c>
      <c r="D93" t="s">
        <v>568</v>
      </c>
      <c r="E93" s="46">
        <v>1.14E-2</v>
      </c>
    </row>
    <row r="94" spans="2:5">
      <c r="B94" t="s">
        <v>621</v>
      </c>
      <c r="C94" t="s">
        <v>532</v>
      </c>
      <c r="D94" t="s">
        <v>562</v>
      </c>
      <c r="E94" s="46">
        <v>8.5699999999999998E-2</v>
      </c>
    </row>
    <row r="95" spans="2:5">
      <c r="B95" t="s">
        <v>622</v>
      </c>
      <c r="C95" t="s">
        <v>500</v>
      </c>
      <c r="D95" t="s">
        <v>562</v>
      </c>
      <c r="E95" s="46">
        <v>8.5699999999999998E-2</v>
      </c>
    </row>
    <row r="96" spans="2:5">
      <c r="B96" t="s">
        <v>623</v>
      </c>
      <c r="C96" t="s">
        <v>510</v>
      </c>
      <c r="D96" t="s">
        <v>541</v>
      </c>
      <c r="E96" s="46">
        <v>8.0999999999999996E-3</v>
      </c>
    </row>
    <row r="97" spans="2:5">
      <c r="B97" t="s">
        <v>624</v>
      </c>
      <c r="C97" t="s">
        <v>500</v>
      </c>
      <c r="D97" t="s">
        <v>520</v>
      </c>
      <c r="E97" s="46">
        <v>2.0899999999999998E-2</v>
      </c>
    </row>
    <row r="98" spans="2:5">
      <c r="B98" t="s">
        <v>625</v>
      </c>
      <c r="C98" t="s">
        <v>515</v>
      </c>
      <c r="D98" t="s">
        <v>594</v>
      </c>
      <c r="E98" s="46">
        <v>1.8100000000000002E-2</v>
      </c>
    </row>
    <row r="99" spans="2:5">
      <c r="B99" t="s">
        <v>626</v>
      </c>
      <c r="C99" t="s">
        <v>507</v>
      </c>
      <c r="D99" t="s">
        <v>513</v>
      </c>
      <c r="E99" s="46">
        <v>6.1800000000000001E-2</v>
      </c>
    </row>
    <row r="100" spans="2:5">
      <c r="B100" t="s">
        <v>627</v>
      </c>
      <c r="C100" t="s">
        <v>532</v>
      </c>
      <c r="D100" t="s">
        <v>528</v>
      </c>
      <c r="E100" s="46">
        <v>4.2799999999999998E-2</v>
      </c>
    </row>
    <row r="101" spans="2:5">
      <c r="B101" t="s">
        <v>628</v>
      </c>
      <c r="C101" t="s">
        <v>507</v>
      </c>
      <c r="D101" t="s">
        <v>528</v>
      </c>
      <c r="E101" s="46">
        <v>4.2799999999999998E-2</v>
      </c>
    </row>
    <row r="102" spans="2:5">
      <c r="B102" t="s">
        <v>629</v>
      </c>
      <c r="C102" t="s">
        <v>519</v>
      </c>
      <c r="D102" t="s">
        <v>520</v>
      </c>
      <c r="E102" s="46">
        <v>2.0899999999999998E-2</v>
      </c>
    </row>
    <row r="103" spans="2:5">
      <c r="B103" t="s">
        <v>630</v>
      </c>
      <c r="C103" t="s">
        <v>500</v>
      </c>
      <c r="D103" t="s">
        <v>547</v>
      </c>
      <c r="E103" s="46">
        <v>2.3800000000000002E-2</v>
      </c>
    </row>
    <row r="104" spans="2:5">
      <c r="B104" t="s">
        <v>631</v>
      </c>
      <c r="C104" t="s">
        <v>500</v>
      </c>
      <c r="D104" t="s">
        <v>543</v>
      </c>
      <c r="E104" s="46">
        <v>9.5200000000000007E-2</v>
      </c>
    </row>
    <row r="105" spans="2:5">
      <c r="B105" t="s">
        <v>632</v>
      </c>
      <c r="C105" t="s">
        <v>500</v>
      </c>
      <c r="D105" t="s">
        <v>528</v>
      </c>
      <c r="E105" s="46">
        <v>4.2799999999999998E-2</v>
      </c>
    </row>
    <row r="106" spans="2:5">
      <c r="B106" t="s">
        <v>633</v>
      </c>
      <c r="C106" t="s">
        <v>532</v>
      </c>
      <c r="D106" t="s">
        <v>508</v>
      </c>
      <c r="E106" s="46">
        <v>3.4200000000000001E-2</v>
      </c>
    </row>
    <row r="107" spans="2:5">
      <c r="B107" t="s">
        <v>634</v>
      </c>
      <c r="C107" t="s">
        <v>510</v>
      </c>
      <c r="D107" t="s">
        <v>523</v>
      </c>
      <c r="E107" s="46">
        <v>0</v>
      </c>
    </row>
    <row r="108" spans="2:5">
      <c r="B108" t="s">
        <v>635</v>
      </c>
      <c r="C108" t="s">
        <v>522</v>
      </c>
      <c r="D108" t="s">
        <v>523</v>
      </c>
      <c r="E108" s="46">
        <v>0</v>
      </c>
    </row>
    <row r="109" spans="2:5">
      <c r="B109" t="s">
        <v>636</v>
      </c>
      <c r="C109" t="s">
        <v>515</v>
      </c>
      <c r="D109" t="s">
        <v>530</v>
      </c>
      <c r="E109" s="46">
        <v>5.2299999999999999E-2</v>
      </c>
    </row>
    <row r="110" spans="2:5">
      <c r="B110" t="s">
        <v>637</v>
      </c>
      <c r="C110" t="s">
        <v>500</v>
      </c>
      <c r="D110" t="s">
        <v>543</v>
      </c>
      <c r="E110" s="46">
        <v>9.5200000000000007E-2</v>
      </c>
    </row>
    <row r="111" spans="2:5">
      <c r="B111" t="s">
        <v>638</v>
      </c>
      <c r="C111" t="s">
        <v>500</v>
      </c>
      <c r="D111" t="s">
        <v>513</v>
      </c>
      <c r="E111" s="46">
        <v>6.1800000000000001E-2</v>
      </c>
    </row>
    <row r="112" spans="2:5">
      <c r="B112" t="s">
        <v>639</v>
      </c>
      <c r="C112" t="s">
        <v>510</v>
      </c>
      <c r="D112" t="s">
        <v>523</v>
      </c>
      <c r="E112" s="46">
        <v>0</v>
      </c>
    </row>
    <row r="113" spans="2:5">
      <c r="B113" t="s">
        <v>640</v>
      </c>
      <c r="C113" t="s">
        <v>504</v>
      </c>
      <c r="D113" t="s">
        <v>520</v>
      </c>
      <c r="E113" s="46">
        <v>2.0899999999999998E-2</v>
      </c>
    </row>
    <row r="114" spans="2:5">
      <c r="B114" t="s">
        <v>641</v>
      </c>
      <c r="C114" t="s">
        <v>532</v>
      </c>
      <c r="D114" t="s">
        <v>516</v>
      </c>
      <c r="E114" s="46">
        <v>7.1400000000000005E-2</v>
      </c>
    </row>
    <row r="115" spans="2:5">
      <c r="B115" t="s">
        <v>642</v>
      </c>
      <c r="C115" t="s">
        <v>515</v>
      </c>
      <c r="D115" t="s">
        <v>520</v>
      </c>
      <c r="E115" s="46">
        <v>2.0899999999999998E-2</v>
      </c>
    </row>
    <row r="116" spans="2:5">
      <c r="B116" t="s">
        <v>643</v>
      </c>
      <c r="C116" t="s">
        <v>532</v>
      </c>
      <c r="D116" t="s">
        <v>530</v>
      </c>
      <c r="E116" s="46">
        <v>5.2299999999999999E-2</v>
      </c>
    </row>
    <row r="117" spans="2:5">
      <c r="B117" t="s">
        <v>644</v>
      </c>
      <c r="C117" t="s">
        <v>515</v>
      </c>
      <c r="D117" t="s">
        <v>520</v>
      </c>
      <c r="E117" s="46">
        <v>2.0899999999999998E-2</v>
      </c>
    </row>
    <row r="118" spans="2:5">
      <c r="B118" t="s">
        <v>645</v>
      </c>
      <c r="C118" t="s">
        <v>515</v>
      </c>
      <c r="D118" t="s">
        <v>511</v>
      </c>
      <c r="E118" s="46">
        <v>1.52E-2</v>
      </c>
    </row>
    <row r="119" spans="2:5">
      <c r="B119" t="s">
        <v>646</v>
      </c>
      <c r="C119" t="s">
        <v>532</v>
      </c>
      <c r="D119" t="s">
        <v>594</v>
      </c>
      <c r="E119" s="46">
        <v>1.8100000000000002E-2</v>
      </c>
    </row>
    <row r="120" spans="2:5">
      <c r="B120" t="s">
        <v>647</v>
      </c>
      <c r="C120" t="s">
        <v>507</v>
      </c>
      <c r="D120" t="s">
        <v>541</v>
      </c>
      <c r="E120" s="46">
        <v>8.0999999999999996E-3</v>
      </c>
    </row>
    <row r="121" spans="2:5">
      <c r="B121" t="s">
        <v>648</v>
      </c>
      <c r="C121" t="s">
        <v>510</v>
      </c>
      <c r="D121" t="s">
        <v>568</v>
      </c>
      <c r="E121" s="46">
        <v>1.14E-2</v>
      </c>
    </row>
    <row r="122" spans="2:5">
      <c r="B122" t="s">
        <v>649</v>
      </c>
      <c r="C122" t="s">
        <v>504</v>
      </c>
      <c r="D122" t="s">
        <v>505</v>
      </c>
      <c r="E122" s="46">
        <v>4.7000000000000002E-3</v>
      </c>
    </row>
    <row r="123" spans="2:5">
      <c r="B123" t="s">
        <v>650</v>
      </c>
      <c r="C123" t="s">
        <v>504</v>
      </c>
      <c r="D123" t="s">
        <v>568</v>
      </c>
      <c r="E123" s="46">
        <v>1.14E-2</v>
      </c>
    </row>
    <row r="124" spans="2:5">
      <c r="B124" t="s">
        <v>651</v>
      </c>
      <c r="C124" t="s">
        <v>507</v>
      </c>
      <c r="D124" t="s">
        <v>520</v>
      </c>
      <c r="E124" s="46">
        <v>2.0899999999999998E-2</v>
      </c>
    </row>
    <row r="125" spans="2:5">
      <c r="B125" t="s">
        <v>652</v>
      </c>
      <c r="C125" t="s">
        <v>500</v>
      </c>
      <c r="D125" t="s">
        <v>530</v>
      </c>
      <c r="E125" s="46">
        <v>5.2299999999999999E-2</v>
      </c>
    </row>
    <row r="126" spans="2:5">
      <c r="B126" t="s">
        <v>653</v>
      </c>
      <c r="C126" t="s">
        <v>504</v>
      </c>
      <c r="D126" t="s">
        <v>537</v>
      </c>
      <c r="E126" s="46">
        <v>5.7000000000000002E-3</v>
      </c>
    </row>
    <row r="127" spans="2:5">
      <c r="B127" t="s">
        <v>654</v>
      </c>
      <c r="C127" t="s">
        <v>500</v>
      </c>
      <c r="D127" t="s">
        <v>516</v>
      </c>
      <c r="E127" s="46">
        <v>7.1400000000000005E-2</v>
      </c>
    </row>
    <row r="128" spans="2:5">
      <c r="B128" t="s">
        <v>655</v>
      </c>
      <c r="C128" t="s">
        <v>507</v>
      </c>
      <c r="D128" t="s">
        <v>565</v>
      </c>
      <c r="E128" s="46">
        <v>2.86E-2</v>
      </c>
    </row>
    <row r="129" spans="2:5">
      <c r="B129" t="s">
        <v>656</v>
      </c>
      <c r="C129" t="s">
        <v>504</v>
      </c>
      <c r="D129" t="s">
        <v>547</v>
      </c>
      <c r="E129" s="46">
        <v>2.3800000000000002E-2</v>
      </c>
    </row>
    <row r="130" spans="2:5">
      <c r="B130" t="s">
        <v>657</v>
      </c>
      <c r="C130" t="s">
        <v>532</v>
      </c>
      <c r="D130" t="s">
        <v>523</v>
      </c>
      <c r="E130" s="46">
        <v>0</v>
      </c>
    </row>
    <row r="131" spans="2:5">
      <c r="B131" t="s">
        <v>658</v>
      </c>
      <c r="C131" t="s">
        <v>507</v>
      </c>
      <c r="D131" t="s">
        <v>568</v>
      </c>
      <c r="E131" s="46">
        <v>1.14E-2</v>
      </c>
    </row>
    <row r="132" spans="2:5">
      <c r="B132" t="s">
        <v>659</v>
      </c>
      <c r="C132" t="s">
        <v>507</v>
      </c>
      <c r="D132" t="s">
        <v>541</v>
      </c>
      <c r="E132" s="46">
        <v>8.0999999999999996E-3</v>
      </c>
    </row>
    <row r="133" spans="2:5">
      <c r="B133" t="s">
        <v>660</v>
      </c>
      <c r="C133" t="s">
        <v>532</v>
      </c>
      <c r="D133" t="s">
        <v>516</v>
      </c>
      <c r="E133" s="46">
        <v>7.1400000000000005E-2</v>
      </c>
    </row>
    <row r="134" spans="2:5">
      <c r="B134" t="s">
        <v>661</v>
      </c>
      <c r="C134" t="s">
        <v>500</v>
      </c>
      <c r="D134" t="s">
        <v>565</v>
      </c>
      <c r="E134" s="46">
        <v>2.86E-2</v>
      </c>
    </row>
    <row r="135" spans="2:5">
      <c r="B135" t="s">
        <v>662</v>
      </c>
      <c r="C135" t="s">
        <v>510</v>
      </c>
      <c r="D135" t="s">
        <v>568</v>
      </c>
      <c r="E135" s="46">
        <v>1.14E-2</v>
      </c>
    </row>
    <row r="136" spans="2:5">
      <c r="B136" t="s">
        <v>663</v>
      </c>
      <c r="C136" t="s">
        <v>532</v>
      </c>
      <c r="D136" t="s">
        <v>570</v>
      </c>
      <c r="E136" s="46">
        <v>0.1142</v>
      </c>
    </row>
    <row r="137" spans="2:5">
      <c r="B137" t="s">
        <v>664</v>
      </c>
      <c r="C137" t="s">
        <v>519</v>
      </c>
      <c r="D137" t="s">
        <v>565</v>
      </c>
      <c r="E137" s="46">
        <v>2.86E-2</v>
      </c>
    </row>
    <row r="138" spans="2:5">
      <c r="B138" t="s">
        <v>665</v>
      </c>
      <c r="C138" t="s">
        <v>519</v>
      </c>
      <c r="D138" t="s">
        <v>513</v>
      </c>
      <c r="E138" s="46">
        <v>6.1800000000000001E-2</v>
      </c>
    </row>
    <row r="139" spans="2:5">
      <c r="B139" t="s">
        <v>666</v>
      </c>
      <c r="C139" t="s">
        <v>515</v>
      </c>
      <c r="D139" t="s">
        <v>516</v>
      </c>
      <c r="E139" s="46">
        <v>7.1400000000000005E-2</v>
      </c>
    </row>
    <row r="140" spans="2:5">
      <c r="B140" t="s">
        <v>667</v>
      </c>
      <c r="C140" t="s">
        <v>500</v>
      </c>
      <c r="D140" t="s">
        <v>530</v>
      </c>
      <c r="E140" s="46">
        <v>5.2299999999999999E-2</v>
      </c>
    </row>
    <row r="141" spans="2:5">
      <c r="B141" t="s">
        <v>668</v>
      </c>
      <c r="C141" t="s">
        <v>510</v>
      </c>
      <c r="D141" t="s">
        <v>523</v>
      </c>
      <c r="E141" s="46">
        <v>0</v>
      </c>
    </row>
    <row r="142" spans="2:5">
      <c r="B142" t="s">
        <v>669</v>
      </c>
      <c r="C142" t="s">
        <v>510</v>
      </c>
      <c r="D142" t="s">
        <v>523</v>
      </c>
      <c r="E142" s="46">
        <v>0</v>
      </c>
    </row>
    <row r="143" spans="2:5">
      <c r="B143" t="s">
        <v>670</v>
      </c>
      <c r="C143" t="s">
        <v>532</v>
      </c>
      <c r="D143" t="s">
        <v>537</v>
      </c>
      <c r="E143" s="46">
        <v>5.7000000000000002E-3</v>
      </c>
    </row>
    <row r="144" spans="2:5">
      <c r="B144" t="s">
        <v>671</v>
      </c>
      <c r="C144" t="s">
        <v>507</v>
      </c>
      <c r="D144" t="s">
        <v>530</v>
      </c>
      <c r="E144" s="46">
        <v>5.2299999999999999E-2</v>
      </c>
    </row>
    <row r="145" spans="2:5">
      <c r="B145" t="s">
        <v>672</v>
      </c>
      <c r="C145" t="s">
        <v>500</v>
      </c>
      <c r="D145" t="s">
        <v>528</v>
      </c>
      <c r="E145" s="46">
        <v>4.2799999999999998E-2</v>
      </c>
    </row>
    <row r="146" spans="2:5">
      <c r="B146" t="s">
        <v>673</v>
      </c>
      <c r="C146" t="s">
        <v>532</v>
      </c>
      <c r="D146" t="s">
        <v>511</v>
      </c>
      <c r="E146" s="46">
        <v>1.52E-2</v>
      </c>
    </row>
    <row r="147" spans="2:5">
      <c r="B147" t="s">
        <v>674</v>
      </c>
      <c r="C147" t="s">
        <v>500</v>
      </c>
      <c r="D147" t="s">
        <v>513</v>
      </c>
      <c r="E147" s="46">
        <v>6.1800000000000001E-2</v>
      </c>
    </row>
    <row r="148" spans="2:5">
      <c r="B148" t="s">
        <v>675</v>
      </c>
      <c r="C148" t="s">
        <v>519</v>
      </c>
      <c r="D148" t="s">
        <v>565</v>
      </c>
      <c r="E148" s="46">
        <v>2.86E-2</v>
      </c>
    </row>
    <row r="149" spans="2:5">
      <c r="B149" t="s">
        <v>676</v>
      </c>
      <c r="C149" t="s">
        <v>500</v>
      </c>
      <c r="D149" t="s">
        <v>516</v>
      </c>
      <c r="E149" s="46">
        <v>7.1400000000000005E-2</v>
      </c>
    </row>
    <row r="150" spans="2:5">
      <c r="B150" t="s">
        <v>677</v>
      </c>
      <c r="C150" t="s">
        <v>510</v>
      </c>
      <c r="D150" t="s">
        <v>508</v>
      </c>
      <c r="E150" s="46">
        <v>3.4200000000000001E-2</v>
      </c>
    </row>
    <row r="151" spans="2:5">
      <c r="B151" t="s">
        <v>678</v>
      </c>
      <c r="C151" t="s">
        <v>519</v>
      </c>
      <c r="D151" t="s">
        <v>511</v>
      </c>
      <c r="E151" s="46">
        <v>1.52E-2</v>
      </c>
    </row>
    <row r="152" spans="2:5">
      <c r="B152" t="s">
        <v>679</v>
      </c>
      <c r="C152" t="s">
        <v>500</v>
      </c>
      <c r="D152" t="s">
        <v>513</v>
      </c>
      <c r="E152" s="46">
        <v>6.1800000000000001E-2</v>
      </c>
    </row>
    <row r="153" spans="2:5">
      <c r="B153" t="s">
        <v>680</v>
      </c>
      <c r="C153" t="s">
        <v>507</v>
      </c>
      <c r="D153" t="s">
        <v>570</v>
      </c>
      <c r="E153" s="46">
        <v>0.1142</v>
      </c>
    </row>
    <row r="154" spans="2:5">
      <c r="B154" t="s">
        <v>681</v>
      </c>
      <c r="C154" t="s">
        <v>504</v>
      </c>
      <c r="D154" t="s">
        <v>505</v>
      </c>
      <c r="E154" s="46">
        <v>4.7000000000000002E-3</v>
      </c>
    </row>
    <row r="155" spans="2:5">
      <c r="B155" t="s">
        <v>684</v>
      </c>
      <c r="C155" t="s">
        <v>515</v>
      </c>
      <c r="D155" t="s">
        <v>511</v>
      </c>
      <c r="E155" s="46">
        <v>1.52E-2</v>
      </c>
    </row>
    <row r="156" spans="2:5">
      <c r="B156" t="s">
        <v>685</v>
      </c>
      <c r="C156" t="s">
        <v>507</v>
      </c>
      <c r="D156" t="s">
        <v>508</v>
      </c>
      <c r="E156" s="46">
        <v>3.4200000000000001E-2</v>
      </c>
    </row>
    <row r="157" spans="2:5">
      <c r="B157" t="s">
        <v>686</v>
      </c>
      <c r="C157" t="s">
        <v>515</v>
      </c>
      <c r="D157" t="s">
        <v>535</v>
      </c>
      <c r="E157" s="46">
        <v>0.17499999999999999</v>
      </c>
    </row>
    <row r="158" spans="2:5">
      <c r="B158" t="s">
        <v>687</v>
      </c>
      <c r="C158" t="s">
        <v>532</v>
      </c>
      <c r="D158" t="s">
        <v>565</v>
      </c>
      <c r="E158" s="46">
        <v>2.86E-2</v>
      </c>
    </row>
    <row r="159" spans="2:5">
      <c r="B159" t="s">
        <v>688</v>
      </c>
      <c r="C159" t="s">
        <v>500</v>
      </c>
      <c r="D159" t="s">
        <v>562</v>
      </c>
      <c r="E159" s="46">
        <v>8.5699999999999998E-2</v>
      </c>
    </row>
  </sheetData>
  <sheetProtection algorithmName="SHA-512" hashValue="FJIWMv0onysq7NMU8pDkVKMCYXRMcRkypBoQ+Qh1OuvYTkiaOSbCJRzLcwGthbnla3mplqd+hW7N8KzaVpRaYQ==" saltValue="jmnN4Xw4PqkyCKDOUBfb1g=="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A3C1-13E8-4401-8298-023DAB32BA43}">
  <dimension ref="A2:O111"/>
  <sheetViews>
    <sheetView showGridLines="0" zoomScale="79" zoomScaleNormal="270" workbookViewId="0">
      <pane xSplit="2" ySplit="5" topLeftCell="C6" activePane="bottomRight" state="frozen"/>
      <selection pane="topRight" activeCell="C1" sqref="C1"/>
      <selection pane="bottomLeft" activeCell="A6" sqref="A6"/>
      <selection pane="bottomRight" activeCell="E41" sqref="E41"/>
    </sheetView>
  </sheetViews>
  <sheetFormatPr defaultRowHeight="14.4"/>
  <cols>
    <col min="1" max="1" width="1.88671875" customWidth="1"/>
    <col min="2" max="2" width="63.5546875" customWidth="1"/>
    <col min="11" max="11" width="10.88671875" customWidth="1"/>
    <col min="12" max="12" width="11.33203125" customWidth="1"/>
  </cols>
  <sheetData>
    <row r="2" spans="2:15" ht="21">
      <c r="B2" s="33" t="s">
        <v>11</v>
      </c>
      <c r="C2" s="3"/>
      <c r="D2" s="3"/>
      <c r="E2" s="3"/>
    </row>
    <row r="3" spans="2:15">
      <c r="B3" s="6" t="s">
        <v>1</v>
      </c>
      <c r="C3" s="4"/>
      <c r="D3" s="4"/>
      <c r="G3" t="s">
        <v>0</v>
      </c>
    </row>
    <row r="5" spans="2:15">
      <c r="B5" t="s">
        <v>2</v>
      </c>
      <c r="C5" s="5">
        <v>2017</v>
      </c>
      <c r="D5" s="5">
        <f>C5+1</f>
        <v>2018</v>
      </c>
      <c r="E5" s="5">
        <f t="shared" ref="E5:K5" si="0">D5+1</f>
        <v>2019</v>
      </c>
      <c r="F5" s="5">
        <f t="shared" si="0"/>
        <v>2020</v>
      </c>
      <c r="G5" s="5">
        <f t="shared" si="0"/>
        <v>2021</v>
      </c>
      <c r="H5" s="5">
        <f t="shared" si="0"/>
        <v>2022</v>
      </c>
      <c r="I5" s="5">
        <f t="shared" si="0"/>
        <v>2023</v>
      </c>
      <c r="J5" s="5">
        <f t="shared" si="0"/>
        <v>2024</v>
      </c>
      <c r="K5" s="5">
        <f t="shared" si="0"/>
        <v>2025</v>
      </c>
      <c r="L5" s="5">
        <f>K5+1</f>
        <v>2026</v>
      </c>
    </row>
    <row r="7" spans="2:15">
      <c r="B7" s="526" t="s">
        <v>3</v>
      </c>
      <c r="C7" s="526"/>
      <c r="D7" s="526"/>
      <c r="E7" s="526"/>
      <c r="F7" s="526"/>
      <c r="G7" s="526"/>
      <c r="H7" s="526"/>
      <c r="I7" s="526"/>
      <c r="J7" s="526"/>
      <c r="K7" s="526"/>
      <c r="L7" s="526"/>
    </row>
    <row r="8" spans="2:15">
      <c r="B8" t="s">
        <v>12</v>
      </c>
      <c r="C8" s="8">
        <v>4385.24</v>
      </c>
      <c r="D8" s="8">
        <v>4638.95</v>
      </c>
      <c r="E8" s="8">
        <v>5234.84</v>
      </c>
      <c r="F8" s="8">
        <v>5360.19</v>
      </c>
      <c r="G8" s="8">
        <v>4263.59</v>
      </c>
      <c r="H8" s="8">
        <v>6045.58</v>
      </c>
      <c r="I8" s="8">
        <v>7977.32</v>
      </c>
      <c r="J8" s="8">
        <v>9685.36</v>
      </c>
      <c r="K8" s="8">
        <v>11967.65</v>
      </c>
      <c r="L8" s="8">
        <v>12401.99</v>
      </c>
      <c r="M8" s="9"/>
      <c r="N8" s="7"/>
    </row>
    <row r="9" spans="2:15">
      <c r="B9" t="s">
        <v>72</v>
      </c>
      <c r="C9" s="398" t="s">
        <v>240</v>
      </c>
      <c r="D9" s="40">
        <f>D8/C8-1</f>
        <v>5.7855442347511277E-2</v>
      </c>
      <c r="E9" s="40">
        <f t="shared" ref="E9:J9" si="1">E8/D8-1</f>
        <v>0.12845363713771452</v>
      </c>
      <c r="F9" s="40">
        <f t="shared" si="1"/>
        <v>2.3945335483032792E-2</v>
      </c>
      <c r="G9" s="40">
        <f t="shared" si="1"/>
        <v>-0.20458230025428192</v>
      </c>
      <c r="H9" s="40">
        <f t="shared" si="1"/>
        <v>0.41795529119826247</v>
      </c>
      <c r="I9" s="40">
        <f t="shared" si="1"/>
        <v>0.31952930901584287</v>
      </c>
      <c r="J9" s="40">
        <f t="shared" si="1"/>
        <v>0.21411200754137982</v>
      </c>
      <c r="K9" s="40">
        <f>K8/J8-1</f>
        <v>0.23564328016717995</v>
      </c>
      <c r="L9" s="40">
        <f>L8/K8-1</f>
        <v>3.6292839446340874E-2</v>
      </c>
      <c r="M9" s="9"/>
      <c r="N9" s="7"/>
    </row>
    <row r="10" spans="2:15">
      <c r="B10" t="s">
        <v>15</v>
      </c>
      <c r="C10" s="8">
        <v>3112.25</v>
      </c>
      <c r="D10" s="8">
        <v>3454.95</v>
      </c>
      <c r="E10" s="8">
        <v>3931.18</v>
      </c>
      <c r="F10" s="8">
        <v>4018.1100000000006</v>
      </c>
      <c r="G10" s="8">
        <v>3271.35</v>
      </c>
      <c r="H10" s="8">
        <v>4714.68</v>
      </c>
      <c r="I10" s="8">
        <v>6181.67</v>
      </c>
      <c r="J10" s="8">
        <v>7391.9699999999993</v>
      </c>
      <c r="K10" s="8">
        <v>9074.34</v>
      </c>
      <c r="L10" s="8">
        <v>9542.09</v>
      </c>
      <c r="M10" s="9"/>
      <c r="N10" s="7"/>
    </row>
    <row r="11" spans="2:15">
      <c r="B11" s="2" t="s">
        <v>4</v>
      </c>
      <c r="C11" s="12">
        <f>C8-C10</f>
        <v>1272.9899999999998</v>
      </c>
      <c r="D11" s="12">
        <f t="shared" ref="D11:L11" si="2">D8-D10</f>
        <v>1184</v>
      </c>
      <c r="E11" s="12">
        <f t="shared" si="2"/>
        <v>1303.6600000000003</v>
      </c>
      <c r="F11" s="12">
        <f t="shared" si="2"/>
        <v>1342.079999999999</v>
      </c>
      <c r="G11" s="12">
        <f t="shared" si="2"/>
        <v>992.24000000000024</v>
      </c>
      <c r="H11" s="12">
        <f t="shared" si="2"/>
        <v>1330.8999999999996</v>
      </c>
      <c r="I11" s="12">
        <f t="shared" si="2"/>
        <v>1795.6499999999996</v>
      </c>
      <c r="J11" s="12">
        <f t="shared" si="2"/>
        <v>2293.3900000000012</v>
      </c>
      <c r="K11" s="12">
        <f t="shared" si="2"/>
        <v>2893.3099999999995</v>
      </c>
      <c r="L11" s="12">
        <f t="shared" si="2"/>
        <v>2859.8999999999996</v>
      </c>
      <c r="M11" s="9"/>
      <c r="N11" s="7"/>
    </row>
    <row r="12" spans="2:15">
      <c r="B12" s="16" t="s">
        <v>5</v>
      </c>
      <c r="C12" s="17">
        <f>C11/C8</f>
        <v>0.29028969908146413</v>
      </c>
      <c r="D12" s="17">
        <f t="shared" ref="D12:L12" si="3">D11/D8</f>
        <v>0.25523017062050679</v>
      </c>
      <c r="E12" s="17">
        <f t="shared" si="3"/>
        <v>0.24903530957966247</v>
      </c>
      <c r="F12" s="17">
        <f t="shared" si="3"/>
        <v>0.25037918431995865</v>
      </c>
      <c r="G12" s="18">
        <f t="shared" si="3"/>
        <v>0.23272406586937305</v>
      </c>
      <c r="H12" s="18">
        <f t="shared" si="3"/>
        <v>0.2201443037723427</v>
      </c>
      <c r="I12" s="18">
        <f t="shared" si="3"/>
        <v>0.22509439260302955</v>
      </c>
      <c r="J12" s="18">
        <f t="shared" si="3"/>
        <v>0.23678933978706018</v>
      </c>
      <c r="K12" s="18">
        <f t="shared" si="3"/>
        <v>0.24176091379677711</v>
      </c>
      <c r="L12" s="18">
        <f t="shared" si="3"/>
        <v>0.23060008917923652</v>
      </c>
      <c r="M12" s="9"/>
      <c r="N12" s="7"/>
      <c r="O12" s="38"/>
    </row>
    <row r="13" spans="2:15">
      <c r="C13" s="9"/>
      <c r="D13" s="9"/>
      <c r="E13" s="9"/>
      <c r="F13" s="9"/>
      <c r="G13" s="9"/>
      <c r="H13" s="9"/>
      <c r="I13" s="9"/>
      <c r="J13" s="9"/>
      <c r="K13" s="9"/>
      <c r="L13" s="9"/>
      <c r="M13" s="9"/>
      <c r="N13" s="7"/>
    </row>
    <row r="14" spans="2:15">
      <c r="B14" t="s">
        <v>16</v>
      </c>
      <c r="C14" s="8">
        <v>1050.58</v>
      </c>
      <c r="D14" s="8">
        <v>918.1</v>
      </c>
      <c r="E14" s="8">
        <v>957.12</v>
      </c>
      <c r="F14" s="8">
        <v>1059.3</v>
      </c>
      <c r="G14" s="8">
        <v>752.43000000000006</v>
      </c>
      <c r="H14" s="8">
        <v>984.43000000000006</v>
      </c>
      <c r="I14" s="8">
        <v>1302.8699999999999</v>
      </c>
      <c r="J14" s="8">
        <v>1628.45</v>
      </c>
      <c r="K14" s="8">
        <v>2017.3899999999999</v>
      </c>
      <c r="L14" s="8">
        <v>1929.5</v>
      </c>
      <c r="M14" s="9"/>
      <c r="N14" s="7"/>
    </row>
    <row r="15" spans="2:15">
      <c r="B15" t="s">
        <v>79</v>
      </c>
      <c r="C15" s="40">
        <f>C14/C8</f>
        <v>0.23957183643312566</v>
      </c>
      <c r="D15" s="40">
        <f t="shared" ref="D15:L15" si="4">D14/D8</f>
        <v>0.19791116524213453</v>
      </c>
      <c r="E15" s="40">
        <f t="shared" si="4"/>
        <v>0.18283653368584329</v>
      </c>
      <c r="F15" s="40">
        <f t="shared" si="4"/>
        <v>0.19762359170104046</v>
      </c>
      <c r="G15" s="40">
        <f t="shared" si="4"/>
        <v>0.17647803846054616</v>
      </c>
      <c r="H15" s="40">
        <f t="shared" si="4"/>
        <v>0.16283466598738253</v>
      </c>
      <c r="I15" s="40">
        <f t="shared" si="4"/>
        <v>0.16332176721004046</v>
      </c>
      <c r="J15" s="40">
        <f t="shared" si="4"/>
        <v>0.16813520612553379</v>
      </c>
      <c r="K15" s="40">
        <f t="shared" si="4"/>
        <v>0.16857027068806324</v>
      </c>
      <c r="L15" s="40">
        <f t="shared" si="4"/>
        <v>0.1555798706497909</v>
      </c>
      <c r="M15" s="9"/>
      <c r="N15" s="7"/>
    </row>
    <row r="16" spans="2:15">
      <c r="B16" s="2" t="s">
        <v>13</v>
      </c>
      <c r="C16" s="12">
        <f>C11-C14</f>
        <v>222.40999999999985</v>
      </c>
      <c r="D16" s="12">
        <f t="shared" ref="D16:L16" si="5">D11-D14</f>
        <v>265.89999999999998</v>
      </c>
      <c r="E16" s="12">
        <f t="shared" si="5"/>
        <v>346.5400000000003</v>
      </c>
      <c r="F16" s="12">
        <f t="shared" si="5"/>
        <v>282.77999999999906</v>
      </c>
      <c r="G16" s="12">
        <f t="shared" si="5"/>
        <v>239.81000000000017</v>
      </c>
      <c r="H16" s="12">
        <f t="shared" si="5"/>
        <v>346.46999999999957</v>
      </c>
      <c r="I16" s="12">
        <f t="shared" si="5"/>
        <v>492.77999999999975</v>
      </c>
      <c r="J16" s="12">
        <f t="shared" si="5"/>
        <v>664.94000000000119</v>
      </c>
      <c r="K16" s="12">
        <f t="shared" si="5"/>
        <v>875.91999999999962</v>
      </c>
      <c r="L16" s="12">
        <f t="shared" si="5"/>
        <v>930.39999999999964</v>
      </c>
      <c r="M16" s="9"/>
      <c r="N16" s="7"/>
    </row>
    <row r="17" spans="2:14">
      <c r="B17" s="16" t="s">
        <v>6</v>
      </c>
      <c r="C17" s="18">
        <f>C16/C8</f>
        <v>5.071786264833849E-2</v>
      </c>
      <c r="D17" s="18">
        <f t="shared" ref="D17:L17" si="6">D16/D8</f>
        <v>5.7319005378372256E-2</v>
      </c>
      <c r="E17" s="18">
        <f t="shared" si="6"/>
        <v>6.6198775893819159E-2</v>
      </c>
      <c r="F17" s="18">
        <f t="shared" si="6"/>
        <v>5.2755592618918191E-2</v>
      </c>
      <c r="G17" s="18">
        <f t="shared" si="6"/>
        <v>5.6246027408826872E-2</v>
      </c>
      <c r="H17" s="18">
        <f t="shared" si="6"/>
        <v>5.7309637784960184E-2</v>
      </c>
      <c r="I17" s="18">
        <f t="shared" si="6"/>
        <v>6.1772625392989097E-2</v>
      </c>
      <c r="J17" s="18">
        <f t="shared" si="6"/>
        <v>6.8654133661526381E-2</v>
      </c>
      <c r="K17" s="18">
        <f t="shared" si="6"/>
        <v>7.3190643108713885E-2</v>
      </c>
      <c r="L17" s="18">
        <f t="shared" si="6"/>
        <v>7.5020218529445654E-2</v>
      </c>
      <c r="M17" s="9"/>
      <c r="N17" s="7"/>
    </row>
    <row r="18" spans="2:14">
      <c r="C18" s="9"/>
      <c r="D18" s="9"/>
      <c r="E18" s="9"/>
      <c r="F18" s="9"/>
      <c r="G18" s="9"/>
      <c r="H18" s="9"/>
      <c r="I18" s="9"/>
      <c r="J18" s="9"/>
      <c r="K18" s="9"/>
      <c r="L18" s="9"/>
      <c r="M18" s="9"/>
      <c r="N18" s="7"/>
    </row>
    <row r="19" spans="2:14">
      <c r="B19" t="s">
        <v>17</v>
      </c>
      <c r="C19" s="8">
        <v>60.58</v>
      </c>
      <c r="D19" s="8">
        <v>63.81</v>
      </c>
      <c r="E19" s="8">
        <v>74.900000000000006</v>
      </c>
      <c r="F19" s="8">
        <v>87.99</v>
      </c>
      <c r="G19" s="8">
        <v>92.29</v>
      </c>
      <c r="H19" s="8">
        <v>85.98</v>
      </c>
      <c r="I19" s="8">
        <v>84.78</v>
      </c>
      <c r="J19" s="8">
        <v>97.61</v>
      </c>
      <c r="K19" s="8">
        <v>128.37</v>
      </c>
      <c r="L19" s="8">
        <v>178.79</v>
      </c>
      <c r="M19" s="9"/>
      <c r="N19" s="7"/>
    </row>
    <row r="20" spans="2:14">
      <c r="B20" s="2" t="s">
        <v>14</v>
      </c>
      <c r="C20" s="12">
        <f>C16-C19</f>
        <v>161.82999999999987</v>
      </c>
      <c r="D20" s="12">
        <f t="shared" ref="D20:L20" si="7">D16-D19</f>
        <v>202.08999999999997</v>
      </c>
      <c r="E20" s="12">
        <f t="shared" si="7"/>
        <v>271.64000000000033</v>
      </c>
      <c r="F20" s="12">
        <f t="shared" si="7"/>
        <v>194.78999999999905</v>
      </c>
      <c r="G20" s="12">
        <f t="shared" si="7"/>
        <v>147.52000000000015</v>
      </c>
      <c r="H20" s="12">
        <f t="shared" si="7"/>
        <v>260.48999999999955</v>
      </c>
      <c r="I20" s="12">
        <f t="shared" si="7"/>
        <v>407.99999999999977</v>
      </c>
      <c r="J20" s="12">
        <f t="shared" si="7"/>
        <v>567.33000000000118</v>
      </c>
      <c r="K20" s="12">
        <f t="shared" si="7"/>
        <v>747.54999999999961</v>
      </c>
      <c r="L20" s="12">
        <f t="shared" si="7"/>
        <v>751.60999999999967</v>
      </c>
      <c r="M20" s="9"/>
      <c r="N20" s="7"/>
    </row>
    <row r="21" spans="2:14">
      <c r="B21" s="16" t="s">
        <v>7</v>
      </c>
      <c r="C21" s="18">
        <f>C20/C8</f>
        <v>3.6903339383933351E-2</v>
      </c>
      <c r="D21" s="18">
        <f t="shared" ref="D21:L21" si="8">D20/D8</f>
        <v>4.3563737483697816E-2</v>
      </c>
      <c r="E21" s="18">
        <f t="shared" si="8"/>
        <v>5.1890793223861725E-2</v>
      </c>
      <c r="F21" s="18">
        <f t="shared" si="8"/>
        <v>3.6340129734207006E-2</v>
      </c>
      <c r="G21" s="18">
        <f t="shared" si="8"/>
        <v>3.4599949807556575E-2</v>
      </c>
      <c r="H21" s="18">
        <f t="shared" si="8"/>
        <v>4.3087677278275956E-2</v>
      </c>
      <c r="I21" s="18">
        <f t="shared" si="8"/>
        <v>5.1144996063840965E-2</v>
      </c>
      <c r="J21" s="18">
        <f t="shared" si="8"/>
        <v>5.8576036409591505E-2</v>
      </c>
      <c r="K21" s="18">
        <f t="shared" si="8"/>
        <v>6.2464226477211456E-2</v>
      </c>
      <c r="L21" s="18">
        <f t="shared" si="8"/>
        <v>6.0603983715516598E-2</v>
      </c>
      <c r="M21" s="9"/>
      <c r="N21" s="7"/>
    </row>
    <row r="22" spans="2:14">
      <c r="C22" s="10"/>
      <c r="D22" s="10"/>
      <c r="E22" s="10"/>
      <c r="F22" s="10"/>
      <c r="G22" s="10"/>
      <c r="H22" s="10"/>
      <c r="I22" s="10"/>
      <c r="J22" s="10"/>
      <c r="K22" s="10"/>
      <c r="L22" s="10"/>
      <c r="M22" s="9"/>
      <c r="N22" s="7"/>
    </row>
    <row r="23" spans="2:14">
      <c r="B23" t="s">
        <v>8</v>
      </c>
      <c r="C23" s="8">
        <v>13.07</v>
      </c>
      <c r="D23" s="8">
        <v>16.95</v>
      </c>
      <c r="E23" s="8">
        <v>24.69</v>
      </c>
      <c r="F23" s="8">
        <v>44.7</v>
      </c>
      <c r="G23" s="8">
        <v>62.35</v>
      </c>
      <c r="H23" s="8">
        <v>35.72</v>
      </c>
      <c r="I23" s="8">
        <v>30.87</v>
      </c>
      <c r="J23" s="8">
        <v>47.42</v>
      </c>
      <c r="K23" s="8">
        <v>75</v>
      </c>
      <c r="L23" s="8">
        <v>61.91</v>
      </c>
      <c r="M23" s="9"/>
      <c r="N23" s="7"/>
    </row>
    <row r="24" spans="2:14">
      <c r="B24" t="s">
        <v>18</v>
      </c>
      <c r="C24" s="8">
        <v>16.27</v>
      </c>
      <c r="D24" s="8">
        <v>28.74</v>
      </c>
      <c r="E24" s="8">
        <v>47.87</v>
      </c>
      <c r="F24" s="8">
        <v>29.47</v>
      </c>
      <c r="G24" s="8">
        <v>64.72</v>
      </c>
      <c r="H24" s="8">
        <v>46.4</v>
      </c>
      <c r="I24" s="8">
        <v>54.7</v>
      </c>
      <c r="J24" s="8">
        <v>58.08</v>
      </c>
      <c r="K24" s="8">
        <v>48.8</v>
      </c>
      <c r="L24" s="8">
        <v>72.14</v>
      </c>
      <c r="M24" s="9"/>
      <c r="N24" s="7"/>
    </row>
    <row r="25" spans="2:14">
      <c r="B25" t="s">
        <v>19</v>
      </c>
      <c r="C25" s="22">
        <v>0</v>
      </c>
      <c r="D25" s="22">
        <v>-5.27</v>
      </c>
      <c r="E25" s="22">
        <v>-2.68</v>
      </c>
      <c r="F25" s="22">
        <v>4.03</v>
      </c>
      <c r="G25" s="22">
        <v>0</v>
      </c>
      <c r="H25" s="22">
        <v>0</v>
      </c>
      <c r="I25" s="22">
        <v>-170.81</v>
      </c>
      <c r="J25" s="22">
        <v>0</v>
      </c>
      <c r="K25" s="22">
        <v>-12.51</v>
      </c>
      <c r="L25" s="22">
        <v>38.83</v>
      </c>
      <c r="M25" s="9"/>
      <c r="N25" s="7"/>
    </row>
    <row r="26" spans="2:14">
      <c r="B26" s="19" t="s">
        <v>21</v>
      </c>
      <c r="C26" s="20">
        <f>C20+C23-C24-C25</f>
        <v>158.62999999999985</v>
      </c>
      <c r="D26" s="20">
        <f>D20+D23-D24-D25</f>
        <v>195.56999999999996</v>
      </c>
      <c r="E26" s="20">
        <f t="shared" ref="E26:L26" si="9">E20+E23-E24-E25</f>
        <v>251.14000000000033</v>
      </c>
      <c r="F26" s="20">
        <f>F20+F23-F24-F25</f>
        <v>205.98999999999904</v>
      </c>
      <c r="G26" s="20">
        <f t="shared" si="9"/>
        <v>145.15000000000015</v>
      </c>
      <c r="H26" s="20">
        <f t="shared" si="9"/>
        <v>249.80999999999958</v>
      </c>
      <c r="I26" s="20">
        <f t="shared" si="9"/>
        <v>554.97999999999979</v>
      </c>
      <c r="J26" s="20">
        <f t="shared" si="9"/>
        <v>556.6700000000011</v>
      </c>
      <c r="K26" s="20">
        <f t="shared" si="9"/>
        <v>786.25999999999965</v>
      </c>
      <c r="L26" s="20">
        <f t="shared" si="9"/>
        <v>702.54999999999961</v>
      </c>
      <c r="M26" s="9"/>
      <c r="N26" s="7"/>
    </row>
    <row r="27" spans="2:14">
      <c r="B27" s="2" t="s">
        <v>22</v>
      </c>
      <c r="C27" s="11">
        <f>C26/C8</f>
        <v>3.6173618775711215E-2</v>
      </c>
      <c r="D27" s="11">
        <f t="shared" ref="D27:L27" si="10">D26/D8</f>
        <v>4.215824701710516E-2</v>
      </c>
      <c r="E27" s="11">
        <f t="shared" si="10"/>
        <v>4.7974723200709155E-2</v>
      </c>
      <c r="F27" s="11">
        <f t="shared" si="10"/>
        <v>3.8429607905689736E-2</v>
      </c>
      <c r="G27" s="11">
        <f t="shared" si="10"/>
        <v>3.4044080223473681E-2</v>
      </c>
      <c r="H27" s="11">
        <f t="shared" si="10"/>
        <v>4.1321097396775759E-2</v>
      </c>
      <c r="I27" s="11">
        <f t="shared" si="10"/>
        <v>6.956973018507466E-2</v>
      </c>
      <c r="J27" s="11">
        <f t="shared" si="10"/>
        <v>5.7475406180049177E-2</v>
      </c>
      <c r="K27" s="11">
        <f t="shared" si="10"/>
        <v>6.5698779626743739E-2</v>
      </c>
      <c r="L27" s="11">
        <f t="shared" si="10"/>
        <v>5.664816694740115E-2</v>
      </c>
      <c r="M27" s="9"/>
      <c r="N27" s="7"/>
    </row>
    <row r="28" spans="2:14">
      <c r="B28" s="2"/>
      <c r="C28" s="9"/>
      <c r="D28" s="9"/>
      <c r="E28" s="9"/>
      <c r="F28" s="9"/>
      <c r="G28" s="9"/>
      <c r="H28" s="9"/>
      <c r="I28" s="9"/>
      <c r="J28" s="9"/>
      <c r="K28" s="9"/>
      <c r="L28" s="9"/>
      <c r="M28" s="9"/>
      <c r="N28" s="7"/>
    </row>
    <row r="29" spans="2:14">
      <c r="B29" t="s">
        <v>20</v>
      </c>
      <c r="C29" s="21">
        <v>36.67</v>
      </c>
      <c r="D29" s="21">
        <v>49.42</v>
      </c>
      <c r="E29" s="21">
        <v>41.99</v>
      </c>
      <c r="F29" s="21">
        <v>65.319999999999993</v>
      </c>
      <c r="G29" s="21">
        <v>47.09</v>
      </c>
      <c r="H29" s="21">
        <v>82.9</v>
      </c>
      <c r="I29" s="21">
        <v>154.69</v>
      </c>
      <c r="J29" s="21">
        <v>142.85</v>
      </c>
      <c r="K29" s="21">
        <v>193.65</v>
      </c>
      <c r="L29" s="21">
        <v>175.78</v>
      </c>
      <c r="M29" s="9"/>
      <c r="N29" s="7"/>
    </row>
    <row r="30" spans="2:14">
      <c r="B30" s="19" t="s">
        <v>9</v>
      </c>
      <c r="C30" s="20">
        <f>C26-C29</f>
        <v>121.95999999999985</v>
      </c>
      <c r="D30" s="20">
        <f t="shared" ref="D30:L30" si="11">D26-D29</f>
        <v>146.14999999999998</v>
      </c>
      <c r="E30" s="20">
        <f t="shared" si="11"/>
        <v>209.15000000000032</v>
      </c>
      <c r="F30" s="20">
        <f t="shared" si="11"/>
        <v>140.66999999999905</v>
      </c>
      <c r="G30" s="20">
        <f t="shared" si="11"/>
        <v>98.060000000000144</v>
      </c>
      <c r="H30" s="20">
        <f t="shared" si="11"/>
        <v>166.90999999999957</v>
      </c>
      <c r="I30" s="20">
        <f t="shared" si="11"/>
        <v>400.28999999999979</v>
      </c>
      <c r="J30" s="20">
        <f t="shared" si="11"/>
        <v>413.82000000000107</v>
      </c>
      <c r="K30" s="20">
        <f t="shared" si="11"/>
        <v>592.60999999999967</v>
      </c>
      <c r="L30" s="20">
        <f t="shared" si="11"/>
        <v>526.76999999999964</v>
      </c>
      <c r="M30" s="9"/>
      <c r="N30" s="7"/>
    </row>
    <row r="31" spans="2:14">
      <c r="B31" s="138" t="s">
        <v>10</v>
      </c>
      <c r="C31" s="149">
        <f>C30/C8</f>
        <v>2.7811476680865782E-2</v>
      </c>
      <c r="D31" s="149">
        <f t="shared" ref="D31:L31" si="12">D30/D8</f>
        <v>3.1504974185968801E-2</v>
      </c>
      <c r="E31" s="149">
        <f t="shared" si="12"/>
        <v>3.9953465626456644E-2</v>
      </c>
      <c r="F31" s="149">
        <f t="shared" si="12"/>
        <v>2.6243472712720831E-2</v>
      </c>
      <c r="G31" s="149">
        <f t="shared" si="12"/>
        <v>2.2999397221590289E-2</v>
      </c>
      <c r="H31" s="149">
        <f t="shared" si="12"/>
        <v>2.760860000198485E-2</v>
      </c>
      <c r="I31" s="149">
        <f t="shared" si="12"/>
        <v>5.017850606469338E-2</v>
      </c>
      <c r="J31" s="149">
        <f t="shared" si="12"/>
        <v>4.2726341612495666E-2</v>
      </c>
      <c r="K31" s="149">
        <f t="shared" si="12"/>
        <v>4.9517658019744872E-2</v>
      </c>
      <c r="L31" s="149">
        <f t="shared" si="12"/>
        <v>4.247463511904135E-2</v>
      </c>
      <c r="M31" s="9"/>
      <c r="N31" s="7"/>
    </row>
    <row r="32" spans="2:14">
      <c r="B32" s="2" t="s">
        <v>418</v>
      </c>
      <c r="C32" s="146">
        <v>0</v>
      </c>
      <c r="D32" s="146">
        <v>0</v>
      </c>
      <c r="E32" s="146">
        <v>0</v>
      </c>
      <c r="F32" s="146">
        <v>0</v>
      </c>
      <c r="G32" s="146">
        <v>0</v>
      </c>
      <c r="H32" s="146">
        <v>0</v>
      </c>
      <c r="I32" s="146">
        <v>0</v>
      </c>
      <c r="J32" s="146">
        <v>0</v>
      </c>
      <c r="K32" s="146">
        <v>0</v>
      </c>
      <c r="L32" s="146">
        <v>0</v>
      </c>
      <c r="M32" s="9"/>
      <c r="N32" s="145"/>
    </row>
    <row r="33" spans="2:15">
      <c r="B33" t="s">
        <v>419</v>
      </c>
      <c r="C33" s="146">
        <v>0</v>
      </c>
      <c r="D33" s="146">
        <v>0</v>
      </c>
      <c r="E33" s="146">
        <v>0</v>
      </c>
      <c r="F33" s="146">
        <v>0</v>
      </c>
      <c r="G33" s="146">
        <v>0</v>
      </c>
      <c r="H33" s="146">
        <v>0</v>
      </c>
      <c r="I33" s="146">
        <v>0</v>
      </c>
      <c r="J33" s="146">
        <v>0</v>
      </c>
      <c r="K33" s="146">
        <v>0</v>
      </c>
      <c r="L33" s="146">
        <v>0</v>
      </c>
      <c r="M33" s="9"/>
      <c r="N33" s="145"/>
    </row>
    <row r="34" spans="2:15" ht="15" thickBot="1">
      <c r="B34" s="91" t="s">
        <v>420</v>
      </c>
      <c r="C34" s="152">
        <f>C30+C32-C33</f>
        <v>121.95999999999985</v>
      </c>
      <c r="D34" s="152">
        <f t="shared" ref="D34:L34" si="13">D30+D32-D33</f>
        <v>146.14999999999998</v>
      </c>
      <c r="E34" s="152">
        <f t="shared" si="13"/>
        <v>209.15000000000032</v>
      </c>
      <c r="F34" s="152">
        <f t="shared" si="13"/>
        <v>140.66999999999905</v>
      </c>
      <c r="G34" s="152">
        <f t="shared" si="13"/>
        <v>98.060000000000144</v>
      </c>
      <c r="H34" s="152">
        <f t="shared" si="13"/>
        <v>166.90999999999957</v>
      </c>
      <c r="I34" s="152">
        <f t="shared" si="13"/>
        <v>400.28999999999979</v>
      </c>
      <c r="J34" s="152">
        <f t="shared" si="13"/>
        <v>413.82000000000107</v>
      </c>
      <c r="K34" s="152">
        <f t="shared" si="13"/>
        <v>592.60999999999967</v>
      </c>
      <c r="L34" s="152">
        <f t="shared" si="13"/>
        <v>526.76999999999964</v>
      </c>
      <c r="M34" s="150"/>
      <c r="N34" s="151"/>
    </row>
    <row r="35" spans="2:15">
      <c r="B35" s="2"/>
      <c r="C35" s="144"/>
      <c r="D35" s="144"/>
      <c r="E35" s="144"/>
      <c r="F35" s="144"/>
      <c r="G35" s="144"/>
      <c r="H35" s="144"/>
      <c r="I35" s="144"/>
      <c r="J35" s="144"/>
      <c r="K35" s="144"/>
      <c r="L35" s="144"/>
      <c r="M35" s="9"/>
      <c r="N35" s="145"/>
    </row>
    <row r="36" spans="2:15">
      <c r="B36" s="2"/>
      <c r="C36" s="144"/>
      <c r="D36" s="144"/>
      <c r="E36" s="144"/>
      <c r="F36" s="144"/>
      <c r="G36" s="144"/>
      <c r="H36" s="144"/>
      <c r="I36" s="144"/>
      <c r="J36" s="144"/>
      <c r="K36" s="144"/>
      <c r="L36" s="144"/>
      <c r="M36" s="9"/>
      <c r="N36" s="145"/>
    </row>
    <row r="37" spans="2:15">
      <c r="B37" s="2"/>
      <c r="C37" s="144"/>
      <c r="D37" s="144"/>
      <c r="E37" s="144"/>
      <c r="F37" s="144"/>
      <c r="G37" s="144"/>
      <c r="H37" s="144"/>
      <c r="I37" s="144"/>
      <c r="J37" s="144"/>
      <c r="K37" s="144"/>
      <c r="L37" s="144"/>
      <c r="M37" s="9"/>
      <c r="N37" s="145"/>
      <c r="O37" s="38"/>
    </row>
    <row r="38" spans="2:15">
      <c r="C38" s="9"/>
      <c r="D38" s="9"/>
      <c r="E38" s="9"/>
      <c r="F38" s="9"/>
      <c r="G38" s="9"/>
      <c r="H38" s="9"/>
      <c r="I38" s="9"/>
      <c r="J38" s="9"/>
      <c r="K38" s="9"/>
      <c r="L38" s="9"/>
      <c r="M38" s="9"/>
      <c r="N38" s="7"/>
    </row>
    <row r="39" spans="2:15">
      <c r="B39" s="526" t="s">
        <v>23</v>
      </c>
      <c r="C39" s="526"/>
      <c r="D39" s="526"/>
      <c r="E39" s="526"/>
      <c r="F39" s="526"/>
      <c r="G39" s="526"/>
      <c r="H39" s="526"/>
      <c r="I39" s="526"/>
      <c r="J39" s="526"/>
      <c r="K39" s="526"/>
      <c r="L39" s="526"/>
      <c r="M39" s="9"/>
      <c r="N39" s="7"/>
    </row>
    <row r="40" spans="2:15">
      <c r="B40" s="2" t="s">
        <v>42</v>
      </c>
      <c r="C40" s="9"/>
      <c r="D40" s="9"/>
      <c r="E40" s="9"/>
      <c r="F40" s="9"/>
      <c r="G40" s="9"/>
      <c r="H40" s="9"/>
      <c r="I40" s="9"/>
      <c r="J40" s="9"/>
      <c r="K40" s="9"/>
      <c r="L40" s="9"/>
      <c r="M40" s="9"/>
      <c r="N40" s="7"/>
    </row>
    <row r="41" spans="2:15">
      <c r="B41" s="2" t="s">
        <v>24</v>
      </c>
      <c r="C41" s="9"/>
      <c r="D41" s="9"/>
      <c r="E41" s="9"/>
      <c r="F41" s="9"/>
      <c r="G41" s="9"/>
      <c r="H41" s="9"/>
      <c r="I41" s="9"/>
      <c r="J41" s="9"/>
      <c r="K41" s="9"/>
      <c r="L41" s="9"/>
      <c r="M41" s="9"/>
      <c r="N41" s="7"/>
    </row>
    <row r="42" spans="2:15">
      <c r="B42" t="s">
        <v>25</v>
      </c>
      <c r="C42" s="8">
        <v>19.11</v>
      </c>
      <c r="D42" s="8">
        <v>19.2</v>
      </c>
      <c r="E42" s="8">
        <v>19.260000000000002</v>
      </c>
      <c r="F42" s="8">
        <v>19.260000000000002</v>
      </c>
      <c r="G42" s="8">
        <v>19.260000000000002</v>
      </c>
      <c r="H42" s="8">
        <v>19.260000000000002</v>
      </c>
      <c r="I42" s="8">
        <v>19.260000000000002</v>
      </c>
      <c r="J42" s="8">
        <v>41.12</v>
      </c>
      <c r="K42" s="8">
        <v>41.12</v>
      </c>
      <c r="L42" s="8">
        <v>41.12</v>
      </c>
      <c r="M42" s="9"/>
      <c r="N42" s="7"/>
    </row>
    <row r="43" spans="2:15">
      <c r="B43" t="s">
        <v>26</v>
      </c>
      <c r="C43" s="8">
        <v>738.02</v>
      </c>
      <c r="D43" s="8">
        <v>773.53</v>
      </c>
      <c r="E43" s="8">
        <v>853.8</v>
      </c>
      <c r="F43" s="8">
        <v>763.11</v>
      </c>
      <c r="G43" s="8">
        <v>865.92</v>
      </c>
      <c r="H43" s="8">
        <v>998.32</v>
      </c>
      <c r="I43" s="8">
        <v>1311.39</v>
      </c>
      <c r="J43" s="8">
        <v>2568.9499999999998</v>
      </c>
      <c r="K43" s="8">
        <v>3023.9</v>
      </c>
      <c r="L43" s="8">
        <v>3390.29</v>
      </c>
      <c r="M43" s="9"/>
      <c r="N43" s="7"/>
    </row>
    <row r="44" spans="2:15">
      <c r="B44" s="14" t="s">
        <v>27</v>
      </c>
      <c r="C44" s="15">
        <f>SUM(C42:C43)</f>
        <v>757.13</v>
      </c>
      <c r="D44" s="15">
        <f t="shared" ref="D44:L44" si="14">SUM(D42:D43)</f>
        <v>792.73</v>
      </c>
      <c r="E44" s="15">
        <f t="shared" si="14"/>
        <v>873.06</v>
      </c>
      <c r="F44" s="15">
        <f t="shared" si="14"/>
        <v>782.37</v>
      </c>
      <c r="G44" s="15">
        <f t="shared" si="14"/>
        <v>885.18</v>
      </c>
      <c r="H44" s="15">
        <f t="shared" si="14"/>
        <v>1017.58</v>
      </c>
      <c r="I44" s="15">
        <f t="shared" si="14"/>
        <v>1330.65</v>
      </c>
      <c r="J44" s="15">
        <f t="shared" si="14"/>
        <v>2610.0699999999997</v>
      </c>
      <c r="K44" s="15">
        <f t="shared" si="14"/>
        <v>3065.02</v>
      </c>
      <c r="L44" s="15">
        <f t="shared" si="14"/>
        <v>3431.41</v>
      </c>
      <c r="M44" s="9"/>
      <c r="N44" s="7"/>
    </row>
    <row r="45" spans="2:15">
      <c r="B45" t="s">
        <v>28</v>
      </c>
      <c r="C45" s="8">
        <v>1.22</v>
      </c>
      <c r="D45" s="8">
        <v>1.52</v>
      </c>
      <c r="E45" s="8">
        <v>1.83</v>
      </c>
      <c r="F45" s="8">
        <v>2.31</v>
      </c>
      <c r="G45" s="8">
        <v>2.68</v>
      </c>
      <c r="H45" s="8">
        <v>2.96</v>
      </c>
      <c r="I45" s="8">
        <v>3.19</v>
      </c>
      <c r="J45" s="8">
        <v>2.5499999999999998</v>
      </c>
      <c r="K45" s="8">
        <v>2.6</v>
      </c>
      <c r="L45" s="8">
        <v>2.4500000000000002</v>
      </c>
      <c r="M45" s="9"/>
      <c r="N45" s="7"/>
    </row>
    <row r="46" spans="2:15">
      <c r="C46" s="10"/>
      <c r="D46" s="10"/>
      <c r="E46" s="10"/>
      <c r="F46" s="10"/>
      <c r="G46" s="10"/>
      <c r="H46" s="10"/>
      <c r="I46" s="10"/>
      <c r="J46" s="10"/>
      <c r="K46" s="10"/>
      <c r="L46" s="10"/>
      <c r="M46" s="9"/>
      <c r="N46" s="7"/>
    </row>
    <row r="47" spans="2:15">
      <c r="B47" s="2" t="s">
        <v>29</v>
      </c>
      <c r="C47" s="10"/>
      <c r="D47" s="10"/>
      <c r="E47" s="10"/>
      <c r="F47" s="10"/>
      <c r="G47" s="10"/>
      <c r="H47" s="10"/>
      <c r="I47" s="10"/>
      <c r="J47" s="10"/>
      <c r="K47" s="10"/>
      <c r="L47" s="10"/>
      <c r="M47" s="9"/>
      <c r="N47" s="7"/>
    </row>
    <row r="48" spans="2:15">
      <c r="B48" t="s">
        <v>30</v>
      </c>
      <c r="C48" s="8">
        <v>20.2</v>
      </c>
      <c r="D48" s="8">
        <v>25.9</v>
      </c>
      <c r="E48" s="8">
        <v>8.65</v>
      </c>
      <c r="F48" s="8">
        <v>47.71</v>
      </c>
      <c r="G48" s="8">
        <v>349.26</v>
      </c>
      <c r="H48" s="8">
        <v>241.57</v>
      </c>
      <c r="I48" s="8">
        <v>161.74</v>
      </c>
      <c r="J48" s="8">
        <v>0</v>
      </c>
      <c r="K48" s="8">
        <v>0</v>
      </c>
      <c r="L48" s="8">
        <v>0</v>
      </c>
      <c r="M48" s="9"/>
      <c r="N48" s="7"/>
    </row>
    <row r="49" spans="1:13">
      <c r="B49" t="s">
        <v>31</v>
      </c>
      <c r="C49" s="23">
        <v>0</v>
      </c>
      <c r="D49" s="23">
        <v>0</v>
      </c>
      <c r="E49" s="23">
        <v>0</v>
      </c>
      <c r="F49" s="23">
        <v>0</v>
      </c>
      <c r="G49" s="23">
        <v>0</v>
      </c>
      <c r="H49" s="23">
        <v>0</v>
      </c>
      <c r="I49" s="23">
        <v>0</v>
      </c>
      <c r="J49" s="23">
        <v>6.98</v>
      </c>
      <c r="K49" s="23">
        <v>13.45</v>
      </c>
      <c r="L49" s="23">
        <v>31.6</v>
      </c>
      <c r="M49" s="9"/>
    </row>
    <row r="50" spans="1:13">
      <c r="B50" t="s">
        <v>32</v>
      </c>
      <c r="C50" s="25">
        <v>4.08</v>
      </c>
      <c r="D50" s="25">
        <v>6.27</v>
      </c>
      <c r="E50" s="25">
        <v>6.45</v>
      </c>
      <c r="F50" s="25">
        <v>47.92</v>
      </c>
      <c r="G50" s="25">
        <v>40.06</v>
      </c>
      <c r="H50" s="25">
        <v>71.27</v>
      </c>
      <c r="I50" s="25">
        <v>108.32</v>
      </c>
      <c r="J50" s="25">
        <v>103.1</v>
      </c>
      <c r="K50" s="25">
        <v>206.73</v>
      </c>
      <c r="L50" s="25">
        <v>191.49</v>
      </c>
    </row>
    <row r="51" spans="1:13">
      <c r="B51" t="s">
        <v>33</v>
      </c>
      <c r="C51" s="25">
        <v>11.17</v>
      </c>
      <c r="D51" s="25">
        <v>12.54</v>
      </c>
      <c r="E51" s="25">
        <v>12.06</v>
      </c>
      <c r="F51" s="25">
        <v>13.26</v>
      </c>
      <c r="G51" s="25">
        <v>10.82</v>
      </c>
      <c r="H51" s="25">
        <v>10.06</v>
      </c>
      <c r="I51" s="25">
        <v>11.41</v>
      </c>
      <c r="J51" s="25">
        <v>15.93</v>
      </c>
      <c r="K51" s="25">
        <v>25.31</v>
      </c>
      <c r="L51" s="25">
        <v>52.77</v>
      </c>
    </row>
    <row r="52" spans="1:13">
      <c r="B52" s="14" t="s">
        <v>34</v>
      </c>
      <c r="C52" s="30">
        <f>SUM(C48:C51)</f>
        <v>35.450000000000003</v>
      </c>
      <c r="D52" s="30">
        <f t="shared" ref="D52:L52" si="15">SUM(D48:D51)</f>
        <v>44.71</v>
      </c>
      <c r="E52" s="30">
        <f t="shared" si="15"/>
        <v>27.160000000000004</v>
      </c>
      <c r="F52" s="30">
        <f t="shared" si="15"/>
        <v>108.89</v>
      </c>
      <c r="G52" s="30">
        <f t="shared" si="15"/>
        <v>400.14</v>
      </c>
      <c r="H52" s="30">
        <f t="shared" si="15"/>
        <v>322.89999999999998</v>
      </c>
      <c r="I52" s="30">
        <f t="shared" si="15"/>
        <v>281.47000000000003</v>
      </c>
      <c r="J52" s="30">
        <f t="shared" si="15"/>
        <v>126.00999999999999</v>
      </c>
      <c r="K52" s="30">
        <f t="shared" si="15"/>
        <v>245.48999999999998</v>
      </c>
      <c r="L52" s="30">
        <f t="shared" si="15"/>
        <v>275.86</v>
      </c>
    </row>
    <row r="54" spans="1:13">
      <c r="B54" s="2" t="s">
        <v>35</v>
      </c>
    </row>
    <row r="55" spans="1:13">
      <c r="B55" t="s">
        <v>36</v>
      </c>
      <c r="C55" s="25">
        <v>195.92</v>
      </c>
      <c r="D55" s="25">
        <v>344.02</v>
      </c>
      <c r="E55" s="25">
        <v>335.89</v>
      </c>
      <c r="F55" s="25">
        <v>401.23</v>
      </c>
      <c r="G55" s="25">
        <v>102.34</v>
      </c>
      <c r="H55" s="25">
        <v>236.26</v>
      </c>
      <c r="I55" s="25">
        <v>415.9</v>
      </c>
      <c r="J55" s="25">
        <v>166.62</v>
      </c>
      <c r="K55" s="25">
        <v>199.36</v>
      </c>
      <c r="L55" s="25">
        <v>626.79999999999995</v>
      </c>
    </row>
    <row r="56" spans="1:13">
      <c r="B56" t="s">
        <v>37</v>
      </c>
      <c r="C56" s="25">
        <v>1177.23</v>
      </c>
      <c r="D56" s="25">
        <v>1532.69</v>
      </c>
      <c r="E56" s="25">
        <v>1534.62</v>
      </c>
      <c r="F56" s="25">
        <v>1582.36</v>
      </c>
      <c r="G56" s="25">
        <v>1604.89</v>
      </c>
      <c r="H56" s="25">
        <v>2041.67</v>
      </c>
      <c r="I56" s="25">
        <v>2511.16</v>
      </c>
      <c r="J56" s="25">
        <v>2616.6</v>
      </c>
      <c r="K56" s="25">
        <v>3427.62</v>
      </c>
      <c r="L56" s="25">
        <v>2942.86</v>
      </c>
    </row>
    <row r="57" spans="1:13">
      <c r="B57" t="s">
        <v>38</v>
      </c>
      <c r="C57" s="25">
        <v>443.38</v>
      </c>
      <c r="D57" s="25">
        <v>461.55</v>
      </c>
      <c r="E57" s="25">
        <v>491.4</v>
      </c>
      <c r="F57" s="25">
        <v>497.12</v>
      </c>
      <c r="G57" s="25">
        <v>505.85</v>
      </c>
      <c r="H57" s="25">
        <v>630.45000000000005</v>
      </c>
      <c r="I57" s="25">
        <v>791.69</v>
      </c>
      <c r="J57" s="25">
        <v>1019.54</v>
      </c>
      <c r="K57" s="25">
        <v>1206.33</v>
      </c>
      <c r="L57" s="25">
        <v>1160.1099999999999</v>
      </c>
    </row>
    <row r="58" spans="1:13">
      <c r="B58" t="s">
        <v>39</v>
      </c>
      <c r="C58" s="25">
        <v>39.85</v>
      </c>
      <c r="D58" s="25">
        <v>59</v>
      </c>
      <c r="E58" s="25">
        <v>87</v>
      </c>
      <c r="F58" s="25">
        <v>64.98</v>
      </c>
      <c r="G58" s="25">
        <v>48.37</v>
      </c>
      <c r="H58" s="25">
        <v>60.82</v>
      </c>
      <c r="I58" s="25">
        <v>65</v>
      </c>
      <c r="J58" s="25">
        <v>76.86</v>
      </c>
      <c r="K58" s="25">
        <v>111.08</v>
      </c>
      <c r="L58" s="25">
        <v>136.49</v>
      </c>
    </row>
    <row r="59" spans="1:13">
      <c r="B59" s="27" t="s">
        <v>40</v>
      </c>
      <c r="C59" s="28">
        <f>SUM(C55:C58)</f>
        <v>1856.38</v>
      </c>
      <c r="D59" s="28">
        <f t="shared" ref="D59:L59" si="16">SUM(D55:D58)</f>
        <v>2397.2600000000002</v>
      </c>
      <c r="E59" s="28">
        <f t="shared" si="16"/>
        <v>2448.91</v>
      </c>
      <c r="F59" s="28">
        <f t="shared" si="16"/>
        <v>2545.69</v>
      </c>
      <c r="G59" s="28">
        <f t="shared" si="16"/>
        <v>2261.4499999999998</v>
      </c>
      <c r="H59" s="28">
        <f t="shared" si="16"/>
        <v>2969.2000000000003</v>
      </c>
      <c r="I59" s="28">
        <f t="shared" si="16"/>
        <v>3783.75</v>
      </c>
      <c r="J59" s="28">
        <f t="shared" si="16"/>
        <v>3879.62</v>
      </c>
      <c r="K59" s="28">
        <f t="shared" si="16"/>
        <v>4944.3899999999994</v>
      </c>
      <c r="L59" s="28">
        <f t="shared" si="16"/>
        <v>4866.2599999999993</v>
      </c>
    </row>
    <row r="61" spans="1:13" s="2" customFormat="1" ht="15" thickBot="1">
      <c r="A61"/>
      <c r="B61" s="13" t="s">
        <v>41</v>
      </c>
      <c r="C61" s="26">
        <f>SUM(C44,C45,C52,C59)</f>
        <v>2650.1800000000003</v>
      </c>
      <c r="D61" s="26">
        <f t="shared" ref="D61:L61" si="17">SUM(D44,D45,D52,D59)</f>
        <v>3236.2200000000003</v>
      </c>
      <c r="E61" s="26">
        <f t="shared" si="17"/>
        <v>3350.96</v>
      </c>
      <c r="F61" s="26">
        <f t="shared" si="17"/>
        <v>3439.26</v>
      </c>
      <c r="G61" s="26">
        <f t="shared" si="17"/>
        <v>3549.45</v>
      </c>
      <c r="H61" s="26">
        <f t="shared" si="17"/>
        <v>4312.6400000000003</v>
      </c>
      <c r="I61" s="26">
        <f t="shared" si="17"/>
        <v>5399.06</v>
      </c>
      <c r="J61" s="26">
        <f t="shared" si="17"/>
        <v>6618.25</v>
      </c>
      <c r="K61" s="26">
        <f t="shared" si="17"/>
        <v>8257.5</v>
      </c>
      <c r="L61" s="26">
        <f t="shared" si="17"/>
        <v>8575.98</v>
      </c>
    </row>
    <row r="63" spans="1:13">
      <c r="B63" s="2" t="s">
        <v>43</v>
      </c>
    </row>
    <row r="64" spans="1:13">
      <c r="B64" s="2" t="s">
        <v>44</v>
      </c>
    </row>
    <row r="65" spans="2:15">
      <c r="B65" t="s">
        <v>45</v>
      </c>
      <c r="C65" s="25">
        <v>312.38</v>
      </c>
      <c r="D65" s="25">
        <v>335.87</v>
      </c>
      <c r="E65" s="25">
        <v>349.88</v>
      </c>
      <c r="F65" s="25">
        <v>392.4</v>
      </c>
      <c r="G65" s="25">
        <v>331.25</v>
      </c>
      <c r="H65" s="25">
        <v>391.13</v>
      </c>
      <c r="I65" s="25">
        <v>799.93</v>
      </c>
      <c r="J65" s="25">
        <v>1071.32</v>
      </c>
      <c r="K65" s="25">
        <v>1422.38</v>
      </c>
      <c r="L65" s="25">
        <v>1439.17</v>
      </c>
    </row>
    <row r="66" spans="2:15">
      <c r="B66" t="s">
        <v>46</v>
      </c>
      <c r="C66" s="25">
        <v>43.73</v>
      </c>
      <c r="D66" s="25">
        <v>56.13</v>
      </c>
      <c r="E66" s="25">
        <v>50.32</v>
      </c>
      <c r="F66" s="25">
        <v>51.39</v>
      </c>
      <c r="G66" s="25">
        <v>52.31</v>
      </c>
      <c r="H66" s="25">
        <v>41.67</v>
      </c>
      <c r="I66" s="25">
        <v>58.96</v>
      </c>
      <c r="J66" s="25">
        <v>93.22</v>
      </c>
      <c r="K66" s="25">
        <v>113.33</v>
      </c>
      <c r="L66" s="25">
        <v>155.56</v>
      </c>
    </row>
    <row r="67" spans="2:15">
      <c r="B67" t="s">
        <v>47</v>
      </c>
      <c r="C67" s="25">
        <v>21.51</v>
      </c>
      <c r="D67" s="25">
        <v>18.38</v>
      </c>
      <c r="E67" s="25">
        <v>30.77</v>
      </c>
      <c r="F67" s="25">
        <v>56.35</v>
      </c>
      <c r="G67" s="25">
        <v>68.11</v>
      </c>
      <c r="H67" s="25">
        <v>145.09</v>
      </c>
      <c r="I67" s="25">
        <v>60.93</v>
      </c>
      <c r="J67" s="25">
        <v>108.06</v>
      </c>
      <c r="K67" s="25">
        <v>73.36</v>
      </c>
      <c r="L67" s="25">
        <v>65.47</v>
      </c>
    </row>
    <row r="68" spans="2:15">
      <c r="B68" t="s">
        <v>48</v>
      </c>
      <c r="C68" s="25">
        <v>12.09</v>
      </c>
      <c r="D68" s="25">
        <v>6.97</v>
      </c>
      <c r="E68" s="25">
        <v>10.45</v>
      </c>
      <c r="F68" s="25">
        <v>11.01</v>
      </c>
      <c r="G68" s="25">
        <v>3.42</v>
      </c>
      <c r="H68" s="25">
        <v>7.2</v>
      </c>
      <c r="I68" s="25">
        <v>22.39</v>
      </c>
      <c r="J68" s="25">
        <v>19</v>
      </c>
      <c r="K68" s="25">
        <v>49.81</v>
      </c>
      <c r="L68" s="25">
        <v>0</v>
      </c>
    </row>
    <row r="69" spans="2:15">
      <c r="B69" t="s">
        <v>49</v>
      </c>
      <c r="C69" s="25">
        <v>10.97</v>
      </c>
      <c r="D69" s="25">
        <v>13.24</v>
      </c>
      <c r="E69" s="25">
        <v>14.63</v>
      </c>
      <c r="F69" s="25">
        <v>16.87</v>
      </c>
      <c r="G69" s="25">
        <v>15.91</v>
      </c>
      <c r="H69" s="25">
        <v>17.309999999999999</v>
      </c>
      <c r="I69" s="25">
        <v>18.22</v>
      </c>
      <c r="J69" s="25">
        <v>17.88</v>
      </c>
      <c r="K69" s="25">
        <v>17.940000000000001</v>
      </c>
      <c r="L69" s="25">
        <v>21.94</v>
      </c>
    </row>
    <row r="70" spans="2:15">
      <c r="B70" t="s">
        <v>50</v>
      </c>
      <c r="C70" s="25">
        <v>107.66</v>
      </c>
      <c r="D70" s="25">
        <v>113.57</v>
      </c>
      <c r="E70" s="25">
        <v>107.55</v>
      </c>
      <c r="F70" s="25">
        <v>81.75</v>
      </c>
      <c r="G70" s="25">
        <v>47.49</v>
      </c>
      <c r="H70" s="25">
        <v>27.57</v>
      </c>
      <c r="I70" s="25">
        <v>7.94</v>
      </c>
      <c r="J70" s="25">
        <v>7.28</v>
      </c>
      <c r="K70" s="25">
        <v>8.9</v>
      </c>
      <c r="L70" s="25">
        <v>9.26</v>
      </c>
    </row>
    <row r="71" spans="2:15">
      <c r="B71" t="s">
        <v>51</v>
      </c>
      <c r="C71" s="25">
        <v>17.309999999999999</v>
      </c>
      <c r="D71" s="25">
        <v>18.170000000000002</v>
      </c>
      <c r="E71" s="25">
        <v>19.82</v>
      </c>
      <c r="F71" s="25">
        <v>19.28</v>
      </c>
      <c r="G71" s="25">
        <v>22.42</v>
      </c>
      <c r="H71" s="25">
        <v>3.34</v>
      </c>
      <c r="I71" s="25">
        <v>4.6900000000000004</v>
      </c>
      <c r="J71" s="25">
        <v>5.86</v>
      </c>
      <c r="K71" s="25">
        <v>20.05</v>
      </c>
      <c r="L71" s="25">
        <v>23.31</v>
      </c>
    </row>
    <row r="72" spans="2:15">
      <c r="B72" t="s">
        <v>52</v>
      </c>
      <c r="C72" s="25">
        <v>103.08</v>
      </c>
      <c r="D72" s="25">
        <v>95.38</v>
      </c>
      <c r="E72" s="25">
        <v>106.96</v>
      </c>
      <c r="F72" s="25">
        <v>159</v>
      </c>
      <c r="G72" s="25">
        <v>148.97999999999999</v>
      </c>
      <c r="H72" s="25">
        <v>195.9</v>
      </c>
      <c r="I72" s="25">
        <v>175.39</v>
      </c>
      <c r="J72" s="25">
        <v>255.6</v>
      </c>
      <c r="K72" s="25">
        <v>238.96</v>
      </c>
      <c r="L72" s="25">
        <v>473</v>
      </c>
    </row>
    <row r="73" spans="2:15">
      <c r="B73" s="27" t="s">
        <v>53</v>
      </c>
      <c r="C73" s="29">
        <f t="shared" ref="C73:L73" si="18">SUM(C65:C72)</f>
        <v>628.73</v>
      </c>
      <c r="D73" s="29">
        <f t="shared" si="18"/>
        <v>657.71</v>
      </c>
      <c r="E73" s="29">
        <f t="shared" si="18"/>
        <v>690.38</v>
      </c>
      <c r="F73" s="29">
        <f t="shared" si="18"/>
        <v>788.05</v>
      </c>
      <c r="G73" s="29">
        <f t="shared" si="18"/>
        <v>689.89</v>
      </c>
      <c r="H73" s="29">
        <f t="shared" si="18"/>
        <v>829.21</v>
      </c>
      <c r="I73" s="29">
        <f t="shared" si="18"/>
        <v>1148.45</v>
      </c>
      <c r="J73" s="29">
        <f t="shared" si="18"/>
        <v>1578.2199999999998</v>
      </c>
      <c r="K73" s="29">
        <f t="shared" si="18"/>
        <v>1944.73</v>
      </c>
      <c r="L73" s="29">
        <f t="shared" si="18"/>
        <v>2187.71</v>
      </c>
    </row>
    <row r="74" spans="2:15">
      <c r="D74" s="36"/>
      <c r="E74" s="36"/>
      <c r="F74" s="36"/>
      <c r="G74" s="36"/>
      <c r="H74" s="36"/>
      <c r="I74" s="36"/>
      <c r="J74" s="36"/>
      <c r="K74" s="36"/>
      <c r="L74" s="36"/>
      <c r="N74" s="38"/>
      <c r="O74" s="38"/>
    </row>
    <row r="75" spans="2:15">
      <c r="B75" s="2" t="s">
        <v>54</v>
      </c>
    </row>
    <row r="76" spans="2:15">
      <c r="B76" t="s">
        <v>55</v>
      </c>
      <c r="C76" s="25">
        <v>0</v>
      </c>
      <c r="D76" s="25">
        <v>0</v>
      </c>
      <c r="E76" s="25">
        <v>0</v>
      </c>
      <c r="F76" s="25">
        <v>0</v>
      </c>
      <c r="G76" s="25">
        <v>279.06</v>
      </c>
      <c r="H76" s="25">
        <v>145.03</v>
      </c>
      <c r="I76" s="25">
        <v>129.88</v>
      </c>
      <c r="J76" s="25">
        <v>248.92</v>
      </c>
      <c r="K76" s="25">
        <v>414.12</v>
      </c>
      <c r="L76" s="25">
        <v>435.26</v>
      </c>
    </row>
    <row r="77" spans="2:15">
      <c r="B77" t="s">
        <v>56</v>
      </c>
      <c r="C77" s="25">
        <v>595.58000000000004</v>
      </c>
      <c r="D77" s="25">
        <v>1017.08</v>
      </c>
      <c r="E77" s="25">
        <v>869.32</v>
      </c>
      <c r="F77" s="25">
        <v>869.82</v>
      </c>
      <c r="G77" s="25">
        <v>882.42</v>
      </c>
      <c r="H77" s="25">
        <v>1144.24</v>
      </c>
      <c r="I77" s="25">
        <v>1433.39</v>
      </c>
      <c r="J77" s="25">
        <v>1407.18</v>
      </c>
      <c r="K77" s="25">
        <v>2149.15</v>
      </c>
      <c r="L77" s="25">
        <v>2166.1999999999998</v>
      </c>
    </row>
    <row r="78" spans="2:15">
      <c r="B78" t="s">
        <v>57</v>
      </c>
      <c r="C78" s="25">
        <v>938.98</v>
      </c>
      <c r="D78" s="25">
        <v>950.42</v>
      </c>
      <c r="E78" s="25">
        <v>1112.05</v>
      </c>
      <c r="F78" s="25">
        <v>837.67</v>
      </c>
      <c r="G78" s="25">
        <v>810.98</v>
      </c>
      <c r="H78" s="25">
        <v>1189.74</v>
      </c>
      <c r="I78" s="25">
        <v>1548.82</v>
      </c>
      <c r="J78" s="25">
        <v>1952.56</v>
      </c>
      <c r="K78" s="25">
        <v>1959.37</v>
      </c>
      <c r="L78" s="25">
        <v>2139.6999999999998</v>
      </c>
    </row>
    <row r="79" spans="2:15">
      <c r="B79" t="s">
        <v>58</v>
      </c>
      <c r="C79" s="25">
        <v>96.57</v>
      </c>
      <c r="D79" s="25">
        <v>80.88</v>
      </c>
      <c r="E79" s="25">
        <v>100.94</v>
      </c>
      <c r="F79" s="25">
        <v>293.94</v>
      </c>
      <c r="G79" s="25">
        <v>332.16</v>
      </c>
      <c r="H79" s="25">
        <v>269.66000000000003</v>
      </c>
      <c r="I79" s="25">
        <v>247.27</v>
      </c>
      <c r="J79" s="25">
        <v>377.37</v>
      </c>
      <c r="K79" s="25">
        <v>431.92</v>
      </c>
      <c r="L79" s="25">
        <v>402.07</v>
      </c>
    </row>
    <row r="80" spans="2:15">
      <c r="B80" t="s">
        <v>59</v>
      </c>
      <c r="C80" s="25">
        <v>4.01</v>
      </c>
      <c r="D80" s="25">
        <v>14.22</v>
      </c>
      <c r="E80" s="25">
        <v>11.34</v>
      </c>
      <c r="F80" s="25">
        <v>14.63</v>
      </c>
      <c r="G80" s="25">
        <v>20.13</v>
      </c>
      <c r="H80" s="25">
        <v>3.18</v>
      </c>
      <c r="I80" s="25">
        <v>1.92</v>
      </c>
      <c r="J80" s="25">
        <v>2.62</v>
      </c>
      <c r="K80" s="25">
        <v>4.5999999999999996</v>
      </c>
      <c r="L80" s="25">
        <v>4.8099999999999996</v>
      </c>
    </row>
    <row r="81" spans="2:12">
      <c r="B81" t="s">
        <v>60</v>
      </c>
      <c r="C81" s="25">
        <v>386.31</v>
      </c>
      <c r="D81" s="25">
        <v>515.91</v>
      </c>
      <c r="E81" s="25">
        <v>566.92999999999995</v>
      </c>
      <c r="F81" s="25">
        <v>635.15</v>
      </c>
      <c r="G81" s="25">
        <v>534.80999999999995</v>
      </c>
      <c r="H81" s="25">
        <v>731.58</v>
      </c>
      <c r="I81" s="25">
        <v>889.33</v>
      </c>
      <c r="J81" s="25">
        <v>1051.3800000000001</v>
      </c>
      <c r="K81" s="25">
        <v>1353.61</v>
      </c>
      <c r="L81" s="25">
        <v>1240.23</v>
      </c>
    </row>
    <row r="82" spans="2:12">
      <c r="B82" s="27" t="s">
        <v>61</v>
      </c>
      <c r="C82" s="29">
        <f>SUM(C76:C81)</f>
        <v>2021.4499999999998</v>
      </c>
      <c r="D82" s="29">
        <f t="shared" ref="D82:L82" si="19">SUM(D76:D81)</f>
        <v>2578.5099999999998</v>
      </c>
      <c r="E82" s="29">
        <f t="shared" si="19"/>
        <v>2660.58</v>
      </c>
      <c r="F82" s="29">
        <f t="shared" si="19"/>
        <v>2651.21</v>
      </c>
      <c r="G82" s="29">
        <f t="shared" si="19"/>
        <v>2859.56</v>
      </c>
      <c r="H82" s="29">
        <f t="shared" si="19"/>
        <v>3483.43</v>
      </c>
      <c r="I82" s="29">
        <f t="shared" si="19"/>
        <v>4250.6100000000006</v>
      </c>
      <c r="J82" s="29">
        <f t="shared" si="19"/>
        <v>5040.03</v>
      </c>
      <c r="K82" s="29">
        <f t="shared" si="19"/>
        <v>6312.7699999999995</v>
      </c>
      <c r="L82" s="29">
        <f t="shared" si="19"/>
        <v>6388.27</v>
      </c>
    </row>
    <row r="84" spans="2:12" ht="15" thickBot="1">
      <c r="B84" s="13" t="s">
        <v>62</v>
      </c>
      <c r="C84" s="26">
        <f>C73+C82</f>
        <v>2650.18</v>
      </c>
      <c r="D84" s="26">
        <f t="shared" ref="D84:L84" si="20">D73+D82</f>
        <v>3236.22</v>
      </c>
      <c r="E84" s="26">
        <f t="shared" si="20"/>
        <v>3350.96</v>
      </c>
      <c r="F84" s="26">
        <f t="shared" si="20"/>
        <v>3439.26</v>
      </c>
      <c r="G84" s="26">
        <f t="shared" si="20"/>
        <v>3549.45</v>
      </c>
      <c r="H84" s="26">
        <f t="shared" si="20"/>
        <v>4312.6399999999994</v>
      </c>
      <c r="I84" s="26">
        <f t="shared" si="20"/>
        <v>5399.06</v>
      </c>
      <c r="J84" s="26">
        <f t="shared" si="20"/>
        <v>6618.25</v>
      </c>
      <c r="K84" s="26">
        <f t="shared" si="20"/>
        <v>8257.5</v>
      </c>
      <c r="L84" s="26">
        <f t="shared" si="20"/>
        <v>8575.98</v>
      </c>
    </row>
    <row r="86" spans="2:12">
      <c r="B86" s="2"/>
      <c r="C86" s="24"/>
      <c r="D86" s="24"/>
      <c r="E86" s="24"/>
      <c r="F86" s="24"/>
      <c r="G86" s="24"/>
      <c r="H86" s="24"/>
      <c r="I86" s="24"/>
      <c r="J86" s="24"/>
      <c r="K86" s="24"/>
      <c r="L86" s="24"/>
    </row>
    <row r="87" spans="2:12">
      <c r="B87" s="526" t="s">
        <v>63</v>
      </c>
      <c r="C87" s="526"/>
      <c r="D87" s="526"/>
      <c r="E87" s="526"/>
      <c r="F87" s="526"/>
      <c r="G87" s="526"/>
      <c r="H87" s="526"/>
      <c r="I87" s="526"/>
      <c r="J87" s="526"/>
      <c r="K87" s="526"/>
      <c r="L87" s="526"/>
    </row>
    <row r="95" spans="2:12" ht="15" thickBot="1">
      <c r="B95" s="31" t="s">
        <v>64</v>
      </c>
      <c r="C95" s="32">
        <v>128.97</v>
      </c>
      <c r="D95" s="32">
        <v>-29.01</v>
      </c>
      <c r="E95" s="32">
        <v>152.22</v>
      </c>
      <c r="F95" s="32">
        <v>398.34</v>
      </c>
      <c r="G95" s="32">
        <v>308.35000000000002</v>
      </c>
      <c r="H95" s="32">
        <v>57.33</v>
      </c>
      <c r="I95" s="32">
        <v>308.10000000000002</v>
      </c>
      <c r="J95" s="32">
        <v>246.83</v>
      </c>
      <c r="K95" s="32">
        <v>662.2</v>
      </c>
      <c r="L95" s="32">
        <v>41.44</v>
      </c>
    </row>
    <row r="102" spans="2:12" ht="15" thickBot="1">
      <c r="B102" s="31" t="s">
        <v>65</v>
      </c>
      <c r="C102" s="32">
        <v>72.78</v>
      </c>
      <c r="D102" s="32">
        <v>-65.63</v>
      </c>
      <c r="E102" s="32">
        <v>-77.92</v>
      </c>
      <c r="F102" s="32">
        <v>-64.41</v>
      </c>
      <c r="G102" s="32">
        <v>-245.69</v>
      </c>
      <c r="H102" s="32">
        <v>-2.36</v>
      </c>
      <c r="I102" s="32">
        <v>-86.12</v>
      </c>
      <c r="J102" s="32">
        <v>-698.64</v>
      </c>
      <c r="K102" s="32">
        <v>-494.91</v>
      </c>
      <c r="L102" s="32">
        <v>-175.93</v>
      </c>
    </row>
    <row r="105" spans="2:12">
      <c r="C105" s="24"/>
      <c r="D105" s="24"/>
      <c r="E105" s="24"/>
      <c r="F105" s="24"/>
      <c r="G105" s="24"/>
      <c r="H105" s="24"/>
      <c r="I105" s="24"/>
      <c r="J105" s="24"/>
      <c r="K105" s="24"/>
      <c r="L105" s="24"/>
    </row>
    <row r="106" spans="2:12">
      <c r="C106" s="24"/>
      <c r="D106" s="24"/>
      <c r="E106" s="24"/>
      <c r="F106" s="24"/>
      <c r="G106" s="24"/>
      <c r="H106" s="24"/>
      <c r="I106" s="24"/>
      <c r="J106" s="24"/>
      <c r="K106" s="24"/>
      <c r="L106" s="24"/>
    </row>
    <row r="107" spans="2:12">
      <c r="C107" s="24"/>
      <c r="D107" s="24"/>
      <c r="E107" s="24"/>
      <c r="F107" s="24"/>
      <c r="G107" s="24"/>
      <c r="H107" s="24"/>
      <c r="I107" s="24"/>
      <c r="J107" s="24"/>
      <c r="K107" s="24"/>
      <c r="L107" s="24"/>
    </row>
    <row r="108" spans="2:12">
      <c r="C108" s="24"/>
      <c r="D108" s="24"/>
      <c r="E108" s="24"/>
      <c r="F108" s="24"/>
      <c r="G108" s="24"/>
      <c r="H108" s="24"/>
      <c r="I108" s="24"/>
      <c r="J108" s="24"/>
      <c r="K108" s="24"/>
      <c r="L108" s="24"/>
    </row>
    <row r="109" spans="2:12" ht="15" thickBot="1">
      <c r="B109" s="31" t="s">
        <v>66</v>
      </c>
      <c r="C109" s="32">
        <v>-215.43</v>
      </c>
      <c r="D109" s="32">
        <v>72.78</v>
      </c>
      <c r="E109" s="32">
        <v>-104.65</v>
      </c>
      <c r="F109" s="32">
        <v>-137.54</v>
      </c>
      <c r="G109" s="32">
        <v>15.35</v>
      </c>
      <c r="H109" s="32">
        <v>-150.1</v>
      </c>
      <c r="I109" s="32">
        <v>-247.77</v>
      </c>
      <c r="J109" s="32">
        <v>539.09</v>
      </c>
      <c r="K109" s="32">
        <v>-126.1</v>
      </c>
      <c r="L109" s="32">
        <v>127.22</v>
      </c>
    </row>
    <row r="110" spans="2:12">
      <c r="C110" s="24"/>
      <c r="D110" s="24"/>
      <c r="E110" s="24"/>
      <c r="F110" s="24"/>
      <c r="G110" s="24"/>
      <c r="H110" s="24"/>
      <c r="I110" s="24"/>
      <c r="J110" s="24"/>
      <c r="K110" s="24"/>
      <c r="L110" s="24"/>
    </row>
    <row r="111" spans="2:12">
      <c r="C111" s="24"/>
      <c r="D111" s="24"/>
      <c r="E111" s="24"/>
      <c r="F111" s="24"/>
      <c r="G111" s="24"/>
      <c r="H111" s="24"/>
      <c r="I111" s="24"/>
      <c r="J111" s="24"/>
      <c r="K111" s="24"/>
      <c r="L111" s="24"/>
    </row>
  </sheetData>
  <sheetProtection algorithmName="SHA-512" hashValue="zfJd+Vfcy6gBEcjZkRf9IOkdJgPhMUDzdSlXhFh+Ms4YpxKvmxe0r5WBatY3VN5lisIrMApdbGgKJRUD8MPBVw==" saltValue="34ybEhXJ/a37n1DS4DNq+w==" spinCount="100000" sheet="1" objects="1" scenarios="1"/>
  <mergeCells count="3">
    <mergeCell ref="B7:L7"/>
    <mergeCell ref="B39:L39"/>
    <mergeCell ref="B87:L8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AA74-897C-4843-87AE-D0F0EF1FEAD9}">
  <dimension ref="A2:D49"/>
  <sheetViews>
    <sheetView showGridLines="0" zoomScale="65" workbookViewId="0">
      <selection activeCell="X30" sqref="X30"/>
    </sheetView>
  </sheetViews>
  <sheetFormatPr defaultRowHeight="14.4"/>
  <cols>
    <col min="3" max="3" width="18.44140625" customWidth="1"/>
  </cols>
  <sheetData>
    <row r="2" spans="1:3">
      <c r="B2" s="2" t="s">
        <v>1000</v>
      </c>
    </row>
    <row r="4" spans="1:3">
      <c r="A4">
        <v>1</v>
      </c>
      <c r="B4" t="s">
        <v>162</v>
      </c>
    </row>
    <row r="5" spans="1:3">
      <c r="A5">
        <v>2</v>
      </c>
      <c r="B5" t="s">
        <v>163</v>
      </c>
    </row>
    <row r="6" spans="1:3">
      <c r="A6">
        <v>3</v>
      </c>
      <c r="B6" t="s">
        <v>164</v>
      </c>
    </row>
    <row r="7" spans="1:3">
      <c r="A7">
        <v>4</v>
      </c>
      <c r="B7" t="s">
        <v>174</v>
      </c>
    </row>
    <row r="8" spans="1:3">
      <c r="A8">
        <v>5</v>
      </c>
      <c r="B8" t="s">
        <v>165</v>
      </c>
    </row>
    <row r="9" spans="1:3">
      <c r="A9">
        <v>6</v>
      </c>
      <c r="B9" t="s">
        <v>167</v>
      </c>
    </row>
    <row r="10" spans="1:3">
      <c r="A10">
        <v>7</v>
      </c>
      <c r="B10" t="s">
        <v>166</v>
      </c>
    </row>
    <row r="11" spans="1:3">
      <c r="A11">
        <v>8</v>
      </c>
      <c r="B11" t="s">
        <v>168</v>
      </c>
    </row>
    <row r="12" spans="1:3">
      <c r="A12">
        <v>9</v>
      </c>
      <c r="B12" t="s">
        <v>183</v>
      </c>
    </row>
    <row r="16" spans="1:3">
      <c r="B16" t="s">
        <v>169</v>
      </c>
      <c r="C16" t="s">
        <v>170</v>
      </c>
    </row>
    <row r="17" spans="2:4">
      <c r="B17">
        <v>2022</v>
      </c>
      <c r="C17" s="59">
        <v>420554</v>
      </c>
    </row>
    <row r="18" spans="2:4">
      <c r="B18">
        <v>2023</v>
      </c>
      <c r="C18" s="59">
        <v>484330</v>
      </c>
    </row>
    <row r="19" spans="2:4">
      <c r="B19">
        <v>2024</v>
      </c>
      <c r="C19" s="59">
        <v>513811</v>
      </c>
    </row>
    <row r="20" spans="2:4">
      <c r="B20">
        <v>2025</v>
      </c>
      <c r="C20" s="60">
        <v>494154</v>
      </c>
      <c r="D20" s="36"/>
    </row>
    <row r="21" spans="2:4">
      <c r="D21" s="36"/>
    </row>
    <row r="22" spans="2:4">
      <c r="D22" s="36"/>
    </row>
    <row r="23" spans="2:4">
      <c r="B23" s="61"/>
    </row>
    <row r="24" spans="2:4">
      <c r="B24" s="62" t="s">
        <v>171</v>
      </c>
    </row>
    <row r="27" spans="2:4">
      <c r="B27" t="s">
        <v>169</v>
      </c>
      <c r="C27" t="s">
        <v>172</v>
      </c>
    </row>
    <row r="28" spans="2:4">
      <c r="B28">
        <v>2015</v>
      </c>
      <c r="C28">
        <v>4100.5</v>
      </c>
    </row>
    <row r="29" spans="2:4">
      <c r="B29">
        <v>2016</v>
      </c>
      <c r="C29">
        <v>7141.3</v>
      </c>
    </row>
    <row r="30" spans="2:4">
      <c r="B30">
        <v>2017</v>
      </c>
      <c r="C30">
        <v>11466.81</v>
      </c>
    </row>
    <row r="31" spans="2:4">
      <c r="B31">
        <v>2018</v>
      </c>
      <c r="C31">
        <v>12093.24</v>
      </c>
    </row>
    <row r="32" spans="2:4">
      <c r="B32">
        <v>2019</v>
      </c>
      <c r="C32">
        <v>8760.56</v>
      </c>
    </row>
    <row r="33" spans="2:3">
      <c r="B33">
        <v>2020</v>
      </c>
      <c r="C33">
        <v>8843.31</v>
      </c>
    </row>
    <row r="34" spans="2:3">
      <c r="B34">
        <v>2021</v>
      </c>
      <c r="C34">
        <v>7548.11</v>
      </c>
    </row>
    <row r="35" spans="2:3">
      <c r="B35">
        <v>2022</v>
      </c>
      <c r="C35">
        <v>14081.97</v>
      </c>
    </row>
    <row r="36" spans="2:3">
      <c r="B36">
        <v>2023</v>
      </c>
      <c r="C36">
        <v>15274.43</v>
      </c>
    </row>
    <row r="37" spans="2:3">
      <c r="B37">
        <v>2024</v>
      </c>
      <c r="C37">
        <v>18484.68</v>
      </c>
    </row>
    <row r="38" spans="2:3">
      <c r="B38">
        <v>2025</v>
      </c>
      <c r="C38">
        <v>28723.65</v>
      </c>
    </row>
    <row r="42" spans="2:3">
      <c r="B42" s="62" t="s">
        <v>173</v>
      </c>
    </row>
    <row r="45" spans="2:3">
      <c r="B45" t="s">
        <v>169</v>
      </c>
      <c r="C45" t="s">
        <v>175</v>
      </c>
    </row>
    <row r="46" spans="2:3">
      <c r="B46">
        <v>2023</v>
      </c>
      <c r="C46">
        <v>10.199999999999999</v>
      </c>
    </row>
    <row r="47" spans="2:3">
      <c r="B47">
        <v>2024</v>
      </c>
      <c r="C47">
        <v>13.3</v>
      </c>
    </row>
    <row r="48" spans="2:3">
      <c r="B48">
        <v>2025</v>
      </c>
      <c r="C48">
        <v>15.4</v>
      </c>
    </row>
    <row r="49" spans="2:3">
      <c r="B49">
        <v>2026</v>
      </c>
      <c r="C49">
        <v>14.75</v>
      </c>
    </row>
  </sheetData>
  <sheetProtection algorithmName="SHA-512" hashValue="thv/W0w7aom3BF3WXebJKJcvLWuwggaccmuZT2fEy0hl75TOlfVFOqCQfPDoZCTUeAcLYt2FGG0yjj5ujKzfkg==" saltValue="vG0Uf8U6sRFEeVrePfhRVg==" spinCount="100000" sheet="1" objects="1" scenarios="1"/>
  <hyperlinks>
    <hyperlink ref="B24" r:id="rId1" xr:uid="{D11A6888-9639-4635-B1BA-065A0F4EEF60}"/>
    <hyperlink ref="B42" r:id="rId2" xr:uid="{E49D0FFD-4D2F-4240-9510-2796E19A64E4}"/>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6761-7CA9-4B44-850B-A31B6820786F}">
  <dimension ref="A2:BK972"/>
  <sheetViews>
    <sheetView showGridLines="0" zoomScale="75" zoomScaleNormal="67" workbookViewId="0">
      <selection activeCell="B25" sqref="B25"/>
    </sheetView>
  </sheetViews>
  <sheetFormatPr defaultRowHeight="14.4"/>
  <cols>
    <col min="1" max="1" width="1.88671875" customWidth="1"/>
    <col min="2" max="2" width="121.33203125" customWidth="1"/>
    <col min="3" max="3" width="12" customWidth="1"/>
    <col min="4" max="4" width="11.6640625" customWidth="1"/>
    <col min="5" max="5" width="10.21875" customWidth="1"/>
    <col min="6" max="6" width="11.5546875" bestFit="1" customWidth="1"/>
    <col min="7" max="7" width="11.6640625" customWidth="1"/>
    <col min="8" max="8" width="9.44140625" customWidth="1"/>
    <col min="9" max="12" width="11.5546875" bestFit="1" customWidth="1"/>
    <col min="13" max="13" width="12.5546875" bestFit="1" customWidth="1"/>
    <col min="14" max="14" width="2" customWidth="1"/>
    <col min="15" max="16" width="10" bestFit="1" customWidth="1"/>
  </cols>
  <sheetData>
    <row r="2" spans="1:17" ht="18">
      <c r="A2" t="s">
        <v>85</v>
      </c>
      <c r="B2" s="3" t="s">
        <v>86</v>
      </c>
      <c r="C2" s="3"/>
    </row>
    <row r="3" spans="1:17" ht="18">
      <c r="B3" s="3"/>
      <c r="C3" s="3"/>
    </row>
    <row r="4" spans="1:17" ht="18">
      <c r="B4" s="399" t="s">
        <v>177</v>
      </c>
      <c r="C4" s="399"/>
      <c r="D4" s="94"/>
      <c r="E4" s="94" t="s">
        <v>181</v>
      </c>
      <c r="F4" s="94"/>
      <c r="G4" s="94" t="s">
        <v>182</v>
      </c>
      <c r="H4" s="94"/>
      <c r="O4" s="67"/>
    </row>
    <row r="5" spans="1:17" ht="18">
      <c r="B5" s="3"/>
      <c r="C5" s="3"/>
    </row>
    <row r="6" spans="1:17">
      <c r="B6" t="s">
        <v>179</v>
      </c>
      <c r="E6" s="36">
        <f>G6/$G$9</f>
        <v>0.54529914529914536</v>
      </c>
      <c r="G6" s="53">
        <v>6762.8</v>
      </c>
    </row>
    <row r="7" spans="1:17">
      <c r="B7" t="s">
        <v>178</v>
      </c>
      <c r="E7" s="66">
        <f>G7/$G$9</f>
        <v>0.42996290920819219</v>
      </c>
      <c r="G7" s="53">
        <v>5332.4</v>
      </c>
      <c r="I7" t="s">
        <v>0</v>
      </c>
    </row>
    <row r="8" spans="1:17" ht="18">
      <c r="B8" t="s">
        <v>180</v>
      </c>
      <c r="C8" s="3"/>
      <c r="E8" s="36">
        <f>G8/$G$9</f>
        <v>2.4737945492662474E-2</v>
      </c>
      <c r="G8" s="53">
        <v>306.8</v>
      </c>
    </row>
    <row r="9" spans="1:17">
      <c r="G9" s="53">
        <f>SUM(G6:G8)</f>
        <v>12402</v>
      </c>
    </row>
    <row r="13" spans="1:17" ht="15.6">
      <c r="A13" t="s">
        <v>85</v>
      </c>
      <c r="B13" s="44" t="s">
        <v>87</v>
      </c>
      <c r="C13" s="44"/>
    </row>
    <row r="14" spans="1:17">
      <c r="O14" s="35" t="s">
        <v>90</v>
      </c>
      <c r="P14" s="35"/>
      <c r="Q14" s="35"/>
    </row>
    <row r="15" spans="1:17">
      <c r="B15" s="35" t="s">
        <v>88</v>
      </c>
      <c r="C15" s="35"/>
      <c r="D15" s="35">
        <v>2017</v>
      </c>
      <c r="E15" s="35">
        <f>D15+1</f>
        <v>2018</v>
      </c>
      <c r="F15" s="35">
        <f t="shared" ref="F15:L15" si="0">E15+1</f>
        <v>2019</v>
      </c>
      <c r="G15" s="35">
        <f t="shared" si="0"/>
        <v>2020</v>
      </c>
      <c r="H15" s="35">
        <f t="shared" si="0"/>
        <v>2021</v>
      </c>
      <c r="I15" s="35">
        <f t="shared" si="0"/>
        <v>2022</v>
      </c>
      <c r="J15" s="35">
        <f t="shared" si="0"/>
        <v>2023</v>
      </c>
      <c r="K15" s="35">
        <f t="shared" si="0"/>
        <v>2024</v>
      </c>
      <c r="L15" s="35">
        <f t="shared" si="0"/>
        <v>2025</v>
      </c>
      <c r="M15" s="35">
        <f>L15+1</f>
        <v>2026</v>
      </c>
      <c r="O15" s="35" t="s">
        <v>89</v>
      </c>
      <c r="P15" s="35" t="s">
        <v>91</v>
      </c>
      <c r="Q15" s="35" t="s">
        <v>92</v>
      </c>
    </row>
    <row r="16" spans="1:17">
      <c r="B16" t="s">
        <v>12</v>
      </c>
      <c r="D16" s="24">
        <f>'Historical Data'!C8</f>
        <v>4385.24</v>
      </c>
      <c r="E16" s="24">
        <f>'Historical Data'!D8</f>
        <v>4638.95</v>
      </c>
      <c r="F16" s="24">
        <f>'Historical Data'!E8</f>
        <v>5234.84</v>
      </c>
      <c r="G16" s="24">
        <f>'Historical Data'!F8</f>
        <v>5360.19</v>
      </c>
      <c r="H16" s="24">
        <f>'Historical Data'!G8</f>
        <v>4263.59</v>
      </c>
      <c r="I16" s="24">
        <f>'Historical Data'!H8</f>
        <v>6045.58</v>
      </c>
      <c r="J16" s="24">
        <f>'Historical Data'!I8</f>
        <v>7977.32</v>
      </c>
      <c r="K16" s="24">
        <f>'Historical Data'!J8</f>
        <v>9685.36</v>
      </c>
      <c r="L16" s="24">
        <f>'Historical Data'!K8</f>
        <v>11967.65</v>
      </c>
      <c r="M16" s="24">
        <f>'Historical Data'!L8</f>
        <v>12401.99</v>
      </c>
      <c r="O16" s="36">
        <f>_xlfn.RRI(3,J16,M16)</f>
        <v>0.15845220648099945</v>
      </c>
      <c r="P16" s="36">
        <f>_xlfn.RRI(5,H16,M16)</f>
        <v>0.23806426473744535</v>
      </c>
      <c r="Q16" s="36">
        <f>_xlfn.RRI(7,F16,M16)</f>
        <v>0.13113011826188559</v>
      </c>
    </row>
    <row r="17" spans="2:13">
      <c r="B17" t="s">
        <v>264</v>
      </c>
      <c r="E17" s="36">
        <f>'Historical Data'!D9</f>
        <v>5.7855442347511277E-2</v>
      </c>
      <c r="F17" s="36">
        <f>'Historical Data'!E9</f>
        <v>0.12845363713771452</v>
      </c>
      <c r="G17" s="36">
        <f>'Historical Data'!F9</f>
        <v>2.3945335483032792E-2</v>
      </c>
      <c r="H17" s="36">
        <f>'Historical Data'!G9</f>
        <v>-0.20458230025428192</v>
      </c>
      <c r="I17" s="36">
        <f>'Historical Data'!H9</f>
        <v>0.41795529119826247</v>
      </c>
      <c r="J17" s="36">
        <f>'Historical Data'!I9</f>
        <v>0.31952930901584287</v>
      </c>
      <c r="K17" s="36">
        <f>'Historical Data'!J9</f>
        <v>0.21411200754137982</v>
      </c>
      <c r="L17" s="36">
        <f>'Historical Data'!K9</f>
        <v>0.23564328016717995</v>
      </c>
      <c r="M17" s="36">
        <f>'Historical Data'!L9</f>
        <v>3.6292839446340874E-2</v>
      </c>
    </row>
    <row r="20" spans="2:13">
      <c r="B20" s="35" t="s">
        <v>93</v>
      </c>
      <c r="C20" s="35"/>
      <c r="D20" t="s">
        <v>94</v>
      </c>
    </row>
    <row r="22" spans="2:13">
      <c r="B22" t="s">
        <v>95</v>
      </c>
      <c r="D22" s="45" t="s">
        <v>96</v>
      </c>
    </row>
    <row r="23" spans="2:13">
      <c r="B23" t="s">
        <v>97</v>
      </c>
      <c r="D23" s="54">
        <v>0.1462</v>
      </c>
    </row>
    <row r="24" spans="2:13">
      <c r="B24" t="s">
        <v>98</v>
      </c>
      <c r="D24" s="46">
        <v>0.14360000000000001</v>
      </c>
    </row>
    <row r="26" spans="2:13">
      <c r="K26" s="2"/>
    </row>
    <row r="29" spans="2:13">
      <c r="M29" t="s">
        <v>99</v>
      </c>
    </row>
    <row r="30" spans="2:13">
      <c r="B30" s="35" t="s">
        <v>103</v>
      </c>
      <c r="C30" s="35"/>
      <c r="D30" t="s">
        <v>104</v>
      </c>
      <c r="M30" t="s">
        <v>100</v>
      </c>
    </row>
    <row r="32" spans="2:13">
      <c r="B32" s="47" t="s">
        <v>101</v>
      </c>
      <c r="C32" s="47"/>
    </row>
    <row r="33" spans="2:12">
      <c r="B33" s="47" t="s">
        <v>102</v>
      </c>
      <c r="C33" s="47"/>
    </row>
    <row r="35" spans="2:12">
      <c r="B35" s="35" t="s">
        <v>106</v>
      </c>
      <c r="C35" s="35"/>
      <c r="D35" t="s">
        <v>107</v>
      </c>
    </row>
    <row r="37" spans="2:12">
      <c r="B37" s="48" t="s">
        <v>105</v>
      </c>
      <c r="C37" s="48"/>
      <c r="L37" s="55"/>
    </row>
    <row r="39" spans="2:12">
      <c r="B39" s="35" t="s">
        <v>108</v>
      </c>
      <c r="C39" s="35"/>
      <c r="D39" t="s">
        <v>109</v>
      </c>
    </row>
    <row r="41" spans="2:12">
      <c r="B41" s="49" t="s">
        <v>110</v>
      </c>
      <c r="C41" s="49"/>
      <c r="E41" s="55"/>
    </row>
    <row r="43" spans="2:12">
      <c r="B43" s="35" t="s">
        <v>113</v>
      </c>
      <c r="C43" s="35"/>
      <c r="D43" s="50" t="s">
        <v>118</v>
      </c>
    </row>
    <row r="44" spans="2:12">
      <c r="D44" s="50"/>
    </row>
    <row r="45" spans="2:12">
      <c r="B45" t="s">
        <v>111</v>
      </c>
      <c r="K45" s="55"/>
    </row>
    <row r="46" spans="2:12">
      <c r="B46" s="56" t="s">
        <v>112</v>
      </c>
      <c r="C46" s="56"/>
      <c r="D46" s="57" t="s">
        <v>119</v>
      </c>
      <c r="E46" s="56"/>
      <c r="F46" s="56"/>
      <c r="G46" s="56"/>
      <c r="H46" s="56"/>
      <c r="I46" s="56"/>
      <c r="J46" s="56"/>
    </row>
    <row r="47" spans="2:12">
      <c r="B47" s="56" t="s">
        <v>235</v>
      </c>
      <c r="C47" s="56"/>
      <c r="D47" s="58">
        <v>2</v>
      </c>
      <c r="E47" s="56"/>
      <c r="F47" s="56"/>
    </row>
    <row r="48" spans="2:12">
      <c r="B48" t="s">
        <v>114</v>
      </c>
    </row>
    <row r="49" spans="2:12">
      <c r="B49" t="s">
        <v>115</v>
      </c>
    </row>
    <row r="50" spans="2:12">
      <c r="B50" t="s">
        <v>116</v>
      </c>
    </row>
    <row r="51" spans="2:12">
      <c r="B51" t="s">
        <v>117</v>
      </c>
    </row>
    <row r="54" spans="2:12">
      <c r="B54" s="35" t="s">
        <v>121</v>
      </c>
      <c r="C54" s="35"/>
      <c r="D54" t="s">
        <v>122</v>
      </c>
    </row>
    <row r="56" spans="2:12">
      <c r="B56" t="s">
        <v>120</v>
      </c>
    </row>
    <row r="57" spans="2:12">
      <c r="B57" t="s">
        <v>123</v>
      </c>
      <c r="L57" s="55"/>
    </row>
    <row r="58" spans="2:12">
      <c r="B58" t="s">
        <v>124</v>
      </c>
    </row>
    <row r="59" spans="2:12">
      <c r="B59" t="s">
        <v>125</v>
      </c>
    </row>
    <row r="60" spans="2:12">
      <c r="B60" t="s">
        <v>126</v>
      </c>
    </row>
    <row r="89" spans="1:3">
      <c r="B89" t="s">
        <v>141</v>
      </c>
    </row>
    <row r="90" spans="1:3">
      <c r="B90" t="s">
        <v>142</v>
      </c>
    </row>
    <row r="93" spans="1:3">
      <c r="A93" t="s">
        <v>85</v>
      </c>
      <c r="B93" s="35" t="s">
        <v>127</v>
      </c>
      <c r="C93" s="35"/>
    </row>
    <row r="95" spans="1:3">
      <c r="B95" s="51">
        <v>46143</v>
      </c>
      <c r="C95" s="51"/>
    </row>
    <row r="97" spans="2:3">
      <c r="B97" t="s">
        <v>130</v>
      </c>
      <c r="C97" s="52">
        <v>0.1</v>
      </c>
    </row>
    <row r="98" spans="2:3">
      <c r="B98" t="s">
        <v>129</v>
      </c>
      <c r="C98" s="309" t="s">
        <v>913</v>
      </c>
    </row>
    <row r="99" spans="2:3">
      <c r="B99" t="s">
        <v>128</v>
      </c>
    </row>
    <row r="100" spans="2:3">
      <c r="B100" t="s">
        <v>159</v>
      </c>
    </row>
    <row r="101" spans="2:3">
      <c r="B101" t="s">
        <v>160</v>
      </c>
    </row>
    <row r="141" spans="2:3">
      <c r="B141" s="51">
        <v>46054</v>
      </c>
      <c r="C141" s="51"/>
    </row>
    <row r="142" spans="2:3" ht="57.6">
      <c r="B142" s="211" t="s">
        <v>138</v>
      </c>
    </row>
    <row r="143" spans="2:3" ht="28.8">
      <c r="B143" s="211" t="s">
        <v>139</v>
      </c>
    </row>
    <row r="144" spans="2:3">
      <c r="B144" t="s">
        <v>140</v>
      </c>
    </row>
    <row r="145" spans="2:27">
      <c r="B145" t="s">
        <v>143</v>
      </c>
    </row>
    <row r="146" spans="2:27">
      <c r="B146" t="s">
        <v>144</v>
      </c>
    </row>
    <row r="147" spans="2:27">
      <c r="B147" t="s">
        <v>145</v>
      </c>
    </row>
    <row r="148" spans="2:27">
      <c r="B148" t="s">
        <v>146</v>
      </c>
    </row>
    <row r="153" spans="2:27">
      <c r="AA153" t="s">
        <v>0</v>
      </c>
    </row>
    <row r="165" spans="2:20" ht="28.8">
      <c r="B165" s="211" t="s">
        <v>147</v>
      </c>
      <c r="C165" s="211"/>
      <c r="D165" s="211"/>
      <c r="E165" s="211"/>
      <c r="F165" s="211"/>
      <c r="G165" s="211"/>
      <c r="H165" s="211"/>
      <c r="I165" s="211"/>
      <c r="J165" s="211"/>
      <c r="K165" s="211"/>
      <c r="L165" s="211"/>
      <c r="M165" s="211"/>
      <c r="N165" s="211"/>
      <c r="O165" s="211"/>
      <c r="P165" s="211"/>
      <c r="Q165" s="211"/>
      <c r="R165" s="211"/>
      <c r="S165" s="211"/>
      <c r="T165" s="211"/>
    </row>
    <row r="166" spans="2:20">
      <c r="B166" s="211" t="s">
        <v>148</v>
      </c>
      <c r="C166" s="211"/>
      <c r="D166" s="211"/>
      <c r="E166" s="211"/>
      <c r="F166" s="211"/>
      <c r="G166" s="211"/>
      <c r="H166" s="211"/>
      <c r="I166" s="211"/>
      <c r="J166" s="211"/>
      <c r="K166" s="211"/>
      <c r="L166" s="211"/>
      <c r="M166" s="211"/>
      <c r="N166" s="211"/>
      <c r="O166" s="211"/>
      <c r="P166" s="211"/>
      <c r="Q166" s="211"/>
      <c r="R166" s="211"/>
      <c r="S166" s="211"/>
      <c r="T166" s="211"/>
    </row>
    <row r="167" spans="2:20">
      <c r="B167" s="211"/>
      <c r="C167" s="211"/>
      <c r="D167" s="211"/>
      <c r="E167" s="211"/>
      <c r="F167" s="211"/>
      <c r="G167" s="211"/>
      <c r="H167" s="211"/>
      <c r="I167" s="211"/>
      <c r="J167" s="211"/>
      <c r="K167" s="211"/>
      <c r="L167" s="211"/>
      <c r="M167" s="211"/>
      <c r="N167" s="211"/>
      <c r="O167" s="211"/>
      <c r="P167" s="211"/>
      <c r="Q167" s="211"/>
      <c r="R167" s="211"/>
      <c r="S167" s="211"/>
      <c r="T167" s="211"/>
    </row>
    <row r="168" spans="2:20" ht="43.2">
      <c r="B168" s="211" t="s">
        <v>209</v>
      </c>
      <c r="C168" s="211"/>
      <c r="D168" s="211"/>
      <c r="E168" s="211"/>
      <c r="F168" s="211"/>
      <c r="G168" s="211"/>
      <c r="H168" s="211"/>
      <c r="I168" s="211"/>
      <c r="J168" s="211"/>
      <c r="K168" s="211"/>
      <c r="L168" s="211"/>
      <c r="M168" s="211"/>
      <c r="N168" s="211"/>
      <c r="O168" s="211"/>
      <c r="P168" s="211"/>
      <c r="Q168" s="211"/>
      <c r="R168" s="211"/>
      <c r="S168" s="211"/>
      <c r="T168" s="211"/>
    </row>
    <row r="169" spans="2:20">
      <c r="B169" s="211"/>
      <c r="C169" s="211"/>
      <c r="D169" s="211"/>
      <c r="E169" s="211"/>
      <c r="F169" s="211"/>
      <c r="G169" s="211"/>
      <c r="H169" s="211"/>
      <c r="I169" s="211"/>
      <c r="J169" s="211"/>
      <c r="K169" s="211"/>
      <c r="L169" s="211"/>
      <c r="M169" s="211"/>
      <c r="N169" s="211"/>
      <c r="O169" s="211"/>
      <c r="P169" s="211"/>
      <c r="Q169" s="211"/>
      <c r="R169" s="211"/>
      <c r="S169" s="211"/>
      <c r="T169" s="211"/>
    </row>
    <row r="170" spans="2:20" ht="43.2">
      <c r="B170" s="211" t="s">
        <v>220</v>
      </c>
      <c r="C170" s="211"/>
      <c r="D170" s="211"/>
      <c r="E170" s="211"/>
      <c r="F170" s="211"/>
      <c r="G170" s="211"/>
      <c r="H170" s="211"/>
      <c r="I170" s="211"/>
      <c r="J170" s="211"/>
      <c r="K170" s="211"/>
      <c r="L170" s="211"/>
      <c r="M170" s="211"/>
      <c r="N170" s="211"/>
      <c r="O170" s="211"/>
      <c r="P170" s="211"/>
      <c r="Q170" s="211"/>
      <c r="R170" s="211"/>
      <c r="S170" s="211"/>
      <c r="T170" s="211"/>
    </row>
    <row r="171" spans="2:20">
      <c r="B171" s="211"/>
      <c r="C171" s="211"/>
      <c r="D171" s="211"/>
      <c r="E171" s="211"/>
      <c r="F171" s="211"/>
      <c r="G171" s="211"/>
      <c r="H171" s="211"/>
      <c r="I171" s="211"/>
      <c r="J171" s="211"/>
      <c r="K171" s="211"/>
      <c r="L171" s="211"/>
      <c r="M171" s="211"/>
      <c r="N171" s="211"/>
      <c r="O171" s="211"/>
      <c r="P171" s="211"/>
      <c r="Q171" s="211"/>
      <c r="R171" s="211"/>
      <c r="S171" s="211"/>
      <c r="T171" s="211"/>
    </row>
    <row r="197" spans="2:15">
      <c r="B197" s="51">
        <v>45870</v>
      </c>
    </row>
    <row r="198" spans="2:15" ht="43.2">
      <c r="B198" s="211" t="s">
        <v>149</v>
      </c>
      <c r="C198" s="211"/>
      <c r="D198" s="211"/>
      <c r="E198" s="211"/>
      <c r="F198" s="211"/>
      <c r="G198" s="211"/>
      <c r="H198" s="211"/>
      <c r="I198" s="211"/>
      <c r="J198" s="211"/>
      <c r="K198" s="211"/>
      <c r="L198" s="211"/>
      <c r="M198" s="211"/>
      <c r="N198" s="211"/>
      <c r="O198" s="211"/>
    </row>
    <row r="210" spans="2:13" ht="28.8">
      <c r="B210" s="211" t="s">
        <v>150</v>
      </c>
      <c r="C210" s="211"/>
      <c r="D210" s="211"/>
      <c r="E210" s="211"/>
      <c r="F210" s="211"/>
      <c r="G210" s="211"/>
      <c r="H210" s="211"/>
      <c r="I210" s="211"/>
      <c r="J210" s="211"/>
      <c r="K210" s="211"/>
      <c r="L210" s="211"/>
      <c r="M210" s="211"/>
    </row>
    <row r="211" spans="2:13" ht="43.2">
      <c r="B211" s="211" t="s">
        <v>151</v>
      </c>
      <c r="C211" s="211"/>
      <c r="D211" s="211"/>
      <c r="E211" s="211"/>
      <c r="F211" s="211"/>
      <c r="G211" s="211"/>
      <c r="H211" s="211"/>
      <c r="I211" s="211"/>
      <c r="J211" s="211"/>
      <c r="K211" s="211"/>
      <c r="L211" s="211"/>
      <c r="M211" s="211"/>
    </row>
    <row r="212" spans="2:13">
      <c r="B212" s="211"/>
      <c r="C212" s="211"/>
      <c r="D212" s="211"/>
      <c r="E212" s="211"/>
      <c r="F212" s="211"/>
      <c r="G212" s="211"/>
      <c r="H212" s="211"/>
      <c r="I212" s="211"/>
      <c r="J212" s="211"/>
      <c r="K212" s="211"/>
      <c r="L212" s="211"/>
      <c r="M212" s="211"/>
    </row>
    <row r="213" spans="2:13">
      <c r="B213" t="s">
        <v>152</v>
      </c>
    </row>
    <row r="214" spans="2:13">
      <c r="B214" t="s">
        <v>153</v>
      </c>
    </row>
    <row r="215" spans="2:13">
      <c r="B215" t="s">
        <v>154</v>
      </c>
    </row>
    <row r="235" spans="2:9">
      <c r="B235" s="211" t="s">
        <v>155</v>
      </c>
      <c r="C235" s="211"/>
      <c r="D235" s="211"/>
      <c r="E235" s="211"/>
      <c r="F235" s="211"/>
      <c r="G235" s="211"/>
      <c r="H235" s="211"/>
      <c r="I235" s="211"/>
    </row>
    <row r="236" spans="2:9">
      <c r="B236" s="211" t="s">
        <v>156</v>
      </c>
      <c r="C236" s="211"/>
      <c r="D236" s="211"/>
      <c r="E236" s="211"/>
      <c r="F236" s="211"/>
      <c r="G236" s="211"/>
      <c r="H236" s="211"/>
      <c r="I236" s="211"/>
    </row>
    <row r="237" spans="2:9">
      <c r="B237" s="211" t="s">
        <v>157</v>
      </c>
      <c r="C237" s="211"/>
      <c r="D237" s="211"/>
      <c r="E237" s="211"/>
      <c r="F237" s="211"/>
      <c r="G237" s="211"/>
      <c r="H237" s="211"/>
      <c r="I237" s="211"/>
    </row>
    <row r="238" spans="2:9" ht="28.8">
      <c r="B238" s="211" t="s">
        <v>914</v>
      </c>
      <c r="C238" s="211"/>
      <c r="D238" s="211"/>
      <c r="E238" s="211"/>
      <c r="F238" s="211"/>
      <c r="G238" s="211"/>
      <c r="H238" s="211"/>
      <c r="I238" s="211"/>
    </row>
    <row r="239" spans="2:9">
      <c r="B239" s="211" t="s">
        <v>158</v>
      </c>
      <c r="C239" s="211"/>
      <c r="D239" s="211"/>
      <c r="E239" s="211"/>
      <c r="F239" s="211"/>
      <c r="G239" s="211"/>
      <c r="H239" s="211"/>
      <c r="I239" s="211"/>
    </row>
    <row r="240" spans="2:9">
      <c r="B240" s="211"/>
      <c r="C240" s="211"/>
      <c r="D240" s="211"/>
      <c r="E240" s="211"/>
      <c r="F240" s="211"/>
      <c r="G240" s="211"/>
      <c r="H240" s="211"/>
      <c r="I240" s="211"/>
    </row>
    <row r="242" spans="1:6">
      <c r="A242" t="s">
        <v>85</v>
      </c>
      <c r="B242" s="35" t="s">
        <v>132</v>
      </c>
    </row>
    <row r="244" spans="1:6">
      <c r="C244" s="88" t="s">
        <v>1009</v>
      </c>
      <c r="D244" s="88" t="s">
        <v>1008</v>
      </c>
      <c r="E244" s="88" t="s">
        <v>1006</v>
      </c>
      <c r="F244" s="88" t="s">
        <v>1007</v>
      </c>
    </row>
    <row r="245" spans="1:6">
      <c r="B245" t="s">
        <v>131</v>
      </c>
      <c r="C245" s="117">
        <v>11968</v>
      </c>
      <c r="D245" s="116">
        <f>M16</f>
        <v>12401.99</v>
      </c>
      <c r="E245" s="117">
        <v>15109</v>
      </c>
      <c r="F245" s="117" t="s">
        <v>240</v>
      </c>
    </row>
    <row r="246" spans="1:6">
      <c r="B246" t="s">
        <v>136</v>
      </c>
      <c r="C246" s="77"/>
      <c r="D246" s="77">
        <f t="shared" ref="D246:E246" si="1">D245/C245-1</f>
        <v>3.6262533422459775E-2</v>
      </c>
      <c r="E246" s="77">
        <f t="shared" si="1"/>
        <v>0.21827222889229869</v>
      </c>
      <c r="F246" s="77" t="s">
        <v>240</v>
      </c>
    </row>
    <row r="247" spans="1:6">
      <c r="B247" t="s">
        <v>134</v>
      </c>
      <c r="C247" s="116">
        <f>L16</f>
        <v>11967.65</v>
      </c>
      <c r="D247" s="116">
        <v>12401.99</v>
      </c>
      <c r="E247" s="117">
        <v>14370</v>
      </c>
      <c r="F247" s="117">
        <v>16690</v>
      </c>
    </row>
    <row r="248" spans="1:6">
      <c r="B248" t="s">
        <v>136</v>
      </c>
      <c r="C248" s="77"/>
      <c r="D248" s="77">
        <f t="shared" ref="D248:F248" si="2">D247/C247-1</f>
        <v>3.6292839446340874E-2</v>
      </c>
      <c r="E248" s="77">
        <f t="shared" si="2"/>
        <v>0.15868501748509711</v>
      </c>
      <c r="F248" s="77">
        <f t="shared" si="2"/>
        <v>0.16144745998608201</v>
      </c>
    </row>
    <row r="249" spans="1:6">
      <c r="B249" t="s">
        <v>135</v>
      </c>
      <c r="C249" s="117">
        <v>11968</v>
      </c>
      <c r="D249" s="419">
        <v>12401.99</v>
      </c>
      <c r="E249" s="419">
        <v>14628.5</v>
      </c>
      <c r="F249" s="419">
        <v>16854</v>
      </c>
    </row>
    <row r="250" spans="1:6">
      <c r="B250" t="s">
        <v>136</v>
      </c>
      <c r="C250" s="77"/>
      <c r="D250" s="77">
        <f t="shared" ref="D250:E250" si="3">D249/C249-1</f>
        <v>3.6262533422459775E-2</v>
      </c>
      <c r="E250" s="77">
        <f t="shared" si="3"/>
        <v>0.17952844664444978</v>
      </c>
      <c r="F250" s="388" t="s">
        <v>240</v>
      </c>
    </row>
    <row r="251" spans="1:6">
      <c r="B251" t="s">
        <v>137</v>
      </c>
      <c r="C251" s="419">
        <v>11967.7</v>
      </c>
      <c r="D251" s="419">
        <v>12401.99</v>
      </c>
      <c r="E251" s="419">
        <v>14943.5</v>
      </c>
      <c r="F251" s="419">
        <v>17382.400000000001</v>
      </c>
    </row>
    <row r="252" spans="1:6">
      <c r="B252" t="s">
        <v>136</v>
      </c>
      <c r="C252" s="77"/>
      <c r="D252" s="77">
        <f t="shared" ref="D252:F252" si="4">D251/C251-1</f>
        <v>3.628850990582988E-2</v>
      </c>
      <c r="E252" s="77">
        <f t="shared" si="4"/>
        <v>0.20492759629704582</v>
      </c>
      <c r="F252" s="77">
        <f t="shared" si="4"/>
        <v>0.16320808378224649</v>
      </c>
    </row>
    <row r="253" spans="1:6">
      <c r="B253" s="123" t="s">
        <v>133</v>
      </c>
      <c r="C253" s="420">
        <v>11968</v>
      </c>
      <c r="D253" s="420">
        <v>12401.99</v>
      </c>
      <c r="E253" s="420">
        <f>AVERAGE(E245,E247,E249,E251)</f>
        <v>14762.75</v>
      </c>
      <c r="F253" s="420">
        <f>AVERAGE(F247,F249,F251)</f>
        <v>16975.466666666667</v>
      </c>
    </row>
    <row r="254" spans="1:6">
      <c r="B254" t="s">
        <v>161</v>
      </c>
      <c r="C254" s="77" t="s">
        <v>240</v>
      </c>
      <c r="D254" s="77">
        <f t="shared" ref="D254" si="5">D253/C253-1</f>
        <v>3.6262533422459775E-2</v>
      </c>
      <c r="E254" s="77">
        <f>E253/D253-1</f>
        <v>0.19035332232972291</v>
      </c>
      <c r="F254" s="77">
        <f>F253/E253-1</f>
        <v>0.14988512754511629</v>
      </c>
    </row>
    <row r="255" spans="1:6">
      <c r="D255" s="38"/>
      <c r="E255" s="38"/>
      <c r="F255" s="38"/>
    </row>
    <row r="271" spans="1:2" ht="13.2" customHeight="1">
      <c r="A271" t="s">
        <v>85</v>
      </c>
      <c r="B271" s="3" t="s">
        <v>184</v>
      </c>
    </row>
    <row r="273" spans="2:16" ht="15.6">
      <c r="B273" s="44" t="s">
        <v>186</v>
      </c>
      <c r="C273" s="44"/>
    </row>
    <row r="274" spans="2:16">
      <c r="B274" s="35" t="s">
        <v>88</v>
      </c>
      <c r="C274" s="35"/>
      <c r="D274" s="35">
        <v>2017</v>
      </c>
      <c r="E274" s="35">
        <f>D274+1</f>
        <v>2018</v>
      </c>
      <c r="F274" s="35">
        <f t="shared" ref="F274" si="6">E274+1</f>
        <v>2019</v>
      </c>
      <c r="G274" s="35">
        <f t="shared" ref="G274" si="7">F274+1</f>
        <v>2020</v>
      </c>
      <c r="H274" s="35">
        <f t="shared" ref="H274" si="8">G274+1</f>
        <v>2021</v>
      </c>
      <c r="I274" s="35">
        <f t="shared" ref="I274" si="9">H274+1</f>
        <v>2022</v>
      </c>
      <c r="J274" s="35">
        <f t="shared" ref="J274" si="10">I274+1</f>
        <v>2023</v>
      </c>
      <c r="K274" s="35">
        <f t="shared" ref="K274" si="11">J274+1</f>
        <v>2024</v>
      </c>
      <c r="L274" s="35">
        <f t="shared" ref="L274" si="12">K274+1</f>
        <v>2025</v>
      </c>
      <c r="M274" s="35">
        <f>L274+1</f>
        <v>2026</v>
      </c>
      <c r="O274" s="35" t="s">
        <v>187</v>
      </c>
      <c r="P274" s="35" t="s">
        <v>188</v>
      </c>
    </row>
    <row r="275" spans="2:16">
      <c r="B275" t="s">
        <v>185</v>
      </c>
      <c r="D275" s="36">
        <f>'Historical Data'!C12</f>
        <v>0.29028969908146413</v>
      </c>
      <c r="E275" s="36">
        <f>'Historical Data'!D12</f>
        <v>0.25523017062050679</v>
      </c>
      <c r="F275" s="36">
        <f>'Historical Data'!E12</f>
        <v>0.24903530957966247</v>
      </c>
      <c r="G275" s="36">
        <f>'Historical Data'!F12</f>
        <v>0.25037918431995865</v>
      </c>
      <c r="H275" s="36">
        <f>'Historical Data'!G12</f>
        <v>0.23272406586937305</v>
      </c>
      <c r="I275" s="36">
        <f>'Historical Data'!H12</f>
        <v>0.2201443037723427</v>
      </c>
      <c r="J275" s="36">
        <f>'Historical Data'!I12</f>
        <v>0.22509439260302955</v>
      </c>
      <c r="K275" s="36">
        <f>'Historical Data'!J12</f>
        <v>0.23678933978706018</v>
      </c>
      <c r="L275" s="36">
        <f>'Historical Data'!K12</f>
        <v>0.24176091379677711</v>
      </c>
      <c r="M275" s="36">
        <f>'Historical Data'!L12</f>
        <v>0.23060008917923652</v>
      </c>
      <c r="O275" s="38">
        <f>MEDIAN(D275:M275)</f>
        <v>0.23927512679191865</v>
      </c>
      <c r="P275" s="38">
        <f>AVERAGE(D275:M275)</f>
        <v>0.24320474686094107</v>
      </c>
    </row>
    <row r="277" spans="2:16">
      <c r="B277" s="2" t="s">
        <v>189</v>
      </c>
    </row>
    <row r="278" spans="2:16">
      <c r="B278" s="35" t="s">
        <v>247</v>
      </c>
      <c r="D278" s="52"/>
    </row>
    <row r="279" spans="2:16">
      <c r="B279" t="s">
        <v>248</v>
      </c>
      <c r="C279" s="52">
        <v>0.25</v>
      </c>
    </row>
    <row r="281" spans="2:16">
      <c r="B281" s="35" t="s">
        <v>1010</v>
      </c>
    </row>
    <row r="282" spans="2:16">
      <c r="B282" t="s">
        <v>249</v>
      </c>
      <c r="C282" s="46">
        <v>0.23899999999999999</v>
      </c>
    </row>
    <row r="284" spans="2:16">
      <c r="B284" s="35" t="s">
        <v>190</v>
      </c>
    </row>
    <row r="285" spans="2:16">
      <c r="C285" s="52">
        <v>0.28000000000000003</v>
      </c>
    </row>
    <row r="286" spans="2:16">
      <c r="B286" t="s">
        <v>915</v>
      </c>
    </row>
    <row r="287" spans="2:16">
      <c r="B287" s="268" t="s">
        <v>234</v>
      </c>
    </row>
    <row r="288" spans="2:16" ht="13.8" customHeight="1">
      <c r="K288" s="82"/>
    </row>
    <row r="289" spans="2:61" ht="24">
      <c r="B289" s="269" t="s">
        <v>233</v>
      </c>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211"/>
      <c r="AL289" s="211"/>
      <c r="AM289" s="211"/>
      <c r="AN289" s="211"/>
      <c r="AO289" s="211"/>
      <c r="AP289" s="211"/>
      <c r="AQ289" s="211"/>
      <c r="AR289" s="211"/>
      <c r="AS289" s="211"/>
      <c r="AT289" s="211"/>
      <c r="AU289" s="211"/>
      <c r="AV289" s="211"/>
      <c r="AW289" s="211"/>
      <c r="AX289" s="211"/>
      <c r="AY289" s="211"/>
      <c r="AZ289" s="211"/>
      <c r="BA289" s="211"/>
      <c r="BB289" s="211"/>
      <c r="BC289" s="211"/>
      <c r="BD289" s="211"/>
      <c r="BE289" s="211"/>
      <c r="BF289" s="211"/>
      <c r="BG289" s="211"/>
      <c r="BH289" s="211"/>
      <c r="BI289" s="211"/>
    </row>
    <row r="290" spans="2:6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c r="AP290" s="211"/>
      <c r="AQ290" s="211"/>
      <c r="AR290" s="211"/>
      <c r="AS290" s="211"/>
      <c r="AT290" s="211"/>
      <c r="AU290" s="211"/>
      <c r="AV290" s="211"/>
      <c r="AW290" s="211"/>
      <c r="AX290" s="211"/>
      <c r="AY290" s="211"/>
      <c r="AZ290" s="211"/>
      <c r="BA290" s="211"/>
      <c r="BB290" s="211"/>
      <c r="BC290" s="211"/>
      <c r="BD290" s="211"/>
      <c r="BE290" s="211"/>
      <c r="BF290" s="211"/>
      <c r="BG290" s="211"/>
      <c r="BH290" s="211"/>
      <c r="BI290" s="211"/>
    </row>
    <row r="291" spans="2:61">
      <c r="B291" s="211" t="s">
        <v>191</v>
      </c>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c r="AK291" s="211"/>
      <c r="AL291" s="211"/>
      <c r="AM291" s="211"/>
      <c r="AN291" s="211"/>
      <c r="AO291" s="211"/>
      <c r="AP291" s="211"/>
      <c r="AQ291" s="211"/>
      <c r="AR291" s="211"/>
      <c r="AS291" s="211"/>
      <c r="AT291" s="211"/>
      <c r="AU291" s="211"/>
      <c r="AV291" s="211"/>
      <c r="AW291" s="211"/>
      <c r="AX291" s="211"/>
      <c r="AY291" s="211"/>
      <c r="AZ291" s="211"/>
      <c r="BA291" s="211"/>
      <c r="BB291" s="211"/>
      <c r="BC291" s="211"/>
      <c r="BD291" s="211"/>
      <c r="BE291" s="211"/>
      <c r="BF291" s="211"/>
      <c r="BG291" s="211"/>
      <c r="BH291" s="211"/>
      <c r="BI291" s="211"/>
    </row>
    <row r="292" spans="2:61">
      <c r="B292" s="211" t="s">
        <v>192</v>
      </c>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c r="AK292" s="211"/>
      <c r="AL292" s="211"/>
      <c r="AM292" s="211"/>
      <c r="AN292" s="211"/>
      <c r="AO292" s="211"/>
      <c r="AP292" s="211"/>
      <c r="AQ292" s="211"/>
      <c r="AR292" s="211"/>
      <c r="AS292" s="211"/>
      <c r="AT292" s="211"/>
      <c r="AU292" s="211"/>
      <c r="AV292" s="211"/>
      <c r="AW292" s="211"/>
      <c r="AX292" s="211"/>
      <c r="AY292" s="211"/>
      <c r="AZ292" s="211"/>
      <c r="BA292" s="211"/>
      <c r="BB292" s="211"/>
      <c r="BC292" s="211"/>
      <c r="BD292" s="211"/>
      <c r="BE292" s="211"/>
      <c r="BF292" s="211"/>
      <c r="BG292" s="211"/>
      <c r="BH292" s="211"/>
      <c r="BI292" s="211"/>
    </row>
    <row r="293" spans="2:61" ht="28.8">
      <c r="B293" s="211" t="s">
        <v>193</v>
      </c>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c r="AK293" s="211"/>
      <c r="AL293" s="211"/>
      <c r="AM293" s="211"/>
      <c r="AN293" s="211"/>
      <c r="AO293" s="211"/>
      <c r="AP293" s="211"/>
      <c r="AQ293" s="211"/>
      <c r="AR293" s="211"/>
      <c r="AS293" s="211"/>
      <c r="AT293" s="211"/>
      <c r="AU293" s="211"/>
      <c r="AV293" s="211"/>
      <c r="AW293" s="211"/>
      <c r="AX293" s="211"/>
      <c r="AY293" s="211"/>
      <c r="AZ293" s="211"/>
      <c r="BA293" s="211"/>
      <c r="BB293" s="211"/>
      <c r="BC293" s="211"/>
      <c r="BD293" s="211"/>
      <c r="BE293" s="211"/>
      <c r="BF293" s="211"/>
      <c r="BG293" s="211"/>
      <c r="BH293" s="211"/>
      <c r="BI293" s="211"/>
    </row>
    <row r="294" spans="2:6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c r="AK294" s="211"/>
      <c r="AL294" s="211"/>
      <c r="AM294" s="211"/>
      <c r="AN294" s="211"/>
      <c r="AO294" s="211"/>
      <c r="AP294" s="211"/>
      <c r="AQ294" s="211"/>
      <c r="AR294" s="211"/>
      <c r="AS294" s="211"/>
      <c r="AT294" s="211"/>
      <c r="AU294" s="211"/>
      <c r="AV294" s="211"/>
      <c r="AW294" s="211"/>
      <c r="AX294" s="211"/>
      <c r="AY294" s="211"/>
      <c r="AZ294" s="211"/>
      <c r="BA294" s="211"/>
      <c r="BB294" s="211"/>
      <c r="BC294" s="211"/>
      <c r="BD294" s="211"/>
      <c r="BE294" s="211"/>
      <c r="BF294" s="211"/>
      <c r="BG294" s="211"/>
      <c r="BH294" s="211"/>
      <c r="BI294" s="211"/>
    </row>
    <row r="295" spans="2:61" ht="28.8">
      <c r="B295" s="211" t="s">
        <v>194</v>
      </c>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c r="AK295" s="211"/>
      <c r="AL295" s="211"/>
      <c r="AM295" s="211"/>
      <c r="AN295" s="211"/>
      <c r="AO295" s="211"/>
      <c r="AP295" s="211"/>
      <c r="AQ295" s="211"/>
      <c r="AR295" s="211"/>
      <c r="AS295" s="211"/>
      <c r="AT295" s="211"/>
      <c r="AU295" s="211"/>
      <c r="AV295" s="211"/>
      <c r="AW295" s="211"/>
      <c r="AX295" s="211"/>
      <c r="AY295" s="211"/>
      <c r="AZ295" s="211"/>
      <c r="BA295" s="211"/>
      <c r="BB295" s="211"/>
      <c r="BC295" s="211"/>
      <c r="BD295" s="211"/>
      <c r="BE295" s="211"/>
      <c r="BF295" s="211"/>
      <c r="BG295" s="211"/>
      <c r="BH295" s="211"/>
      <c r="BI295" s="211"/>
    </row>
    <row r="296" spans="2:61" ht="57.6">
      <c r="B296" s="211" t="s">
        <v>195</v>
      </c>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c r="AK296" s="211"/>
      <c r="AL296" s="211"/>
      <c r="AM296" s="211"/>
      <c r="AN296" s="211"/>
      <c r="AO296" s="211"/>
      <c r="AP296" s="211"/>
      <c r="AQ296" s="211"/>
      <c r="AR296" s="211"/>
      <c r="AS296" s="211"/>
      <c r="AT296" s="211"/>
      <c r="AU296" s="211"/>
      <c r="AV296" s="211"/>
      <c r="AW296" s="211"/>
      <c r="AX296" s="211"/>
      <c r="AY296" s="211"/>
      <c r="AZ296" s="211"/>
      <c r="BA296" s="211"/>
      <c r="BB296" s="211"/>
      <c r="BC296" s="211"/>
      <c r="BD296" s="211"/>
      <c r="BE296" s="211"/>
      <c r="BF296" s="211"/>
      <c r="BG296" s="211"/>
      <c r="BH296" s="211"/>
      <c r="BI296" s="211"/>
    </row>
    <row r="297" spans="2:6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c r="AQ297" s="211"/>
      <c r="AR297" s="211"/>
      <c r="AS297" s="211"/>
      <c r="AT297" s="211"/>
      <c r="AU297" s="211"/>
      <c r="AV297" s="211"/>
      <c r="AW297" s="211"/>
      <c r="AX297" s="211"/>
      <c r="AY297" s="211"/>
      <c r="AZ297" s="211"/>
      <c r="BA297" s="211"/>
      <c r="BB297" s="211"/>
      <c r="BC297" s="211"/>
      <c r="BD297" s="211"/>
      <c r="BE297" s="211"/>
      <c r="BF297" s="211"/>
      <c r="BG297" s="211"/>
      <c r="BH297" s="211"/>
      <c r="BI297" s="211"/>
    </row>
    <row r="298" spans="2:61" ht="57.6">
      <c r="B298" s="211" t="s">
        <v>196</v>
      </c>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c r="AP298" s="211"/>
      <c r="AQ298" s="211"/>
      <c r="AR298" s="211"/>
      <c r="AS298" s="211"/>
      <c r="AT298" s="211"/>
      <c r="AU298" s="211"/>
      <c r="AV298" s="211"/>
      <c r="AW298" s="211"/>
      <c r="AX298" s="211"/>
      <c r="AY298" s="211"/>
      <c r="AZ298" s="211"/>
      <c r="BA298" s="211"/>
      <c r="BB298" s="211"/>
      <c r="BC298" s="211"/>
      <c r="BD298" s="211"/>
      <c r="BE298" s="211"/>
      <c r="BF298" s="211"/>
      <c r="BG298" s="211"/>
      <c r="BH298" s="211"/>
      <c r="BI298" s="211"/>
    </row>
    <row r="299" spans="2:61" ht="86.4">
      <c r="B299" s="211" t="s">
        <v>197</v>
      </c>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c r="AK299" s="211"/>
      <c r="AL299" s="211"/>
      <c r="AM299" s="211"/>
      <c r="AN299" s="211"/>
      <c r="AO299" s="211"/>
      <c r="AP299" s="211"/>
      <c r="AQ299" s="211"/>
      <c r="AR299" s="211"/>
      <c r="AS299" s="211"/>
      <c r="AT299" s="211"/>
      <c r="AU299" s="211"/>
      <c r="AV299" s="211"/>
      <c r="AW299" s="211"/>
      <c r="AX299" s="211"/>
      <c r="AY299" s="211"/>
      <c r="AZ299" s="211"/>
      <c r="BA299" s="211"/>
      <c r="BB299" s="211"/>
      <c r="BC299" s="211"/>
      <c r="BD299" s="211"/>
      <c r="BE299" s="211"/>
      <c r="BF299" s="211"/>
      <c r="BG299" s="211"/>
      <c r="BH299" s="211"/>
      <c r="BI299" s="211"/>
    </row>
    <row r="300" spans="2:61" ht="86.4">
      <c r="B300" s="211" t="s">
        <v>198</v>
      </c>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c r="AK300" s="211"/>
      <c r="AL300" s="211"/>
      <c r="AM300" s="211"/>
      <c r="AN300" s="211"/>
      <c r="AO300" s="211"/>
      <c r="AP300" s="211"/>
      <c r="AQ300" s="211"/>
      <c r="AR300" s="211"/>
      <c r="AS300" s="211"/>
      <c r="AT300" s="211"/>
      <c r="AU300" s="211"/>
      <c r="AV300" s="211"/>
      <c r="AW300" s="211"/>
      <c r="AX300" s="211"/>
      <c r="AY300" s="211"/>
      <c r="AZ300" s="211"/>
      <c r="BA300" s="211"/>
      <c r="BB300" s="211"/>
      <c r="BC300" s="211"/>
      <c r="BD300" s="211"/>
      <c r="BE300" s="211"/>
      <c r="BF300" s="211"/>
      <c r="BG300" s="211"/>
      <c r="BH300" s="211"/>
      <c r="BI300" s="211"/>
    </row>
    <row r="301" spans="2:6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c r="AK301" s="211"/>
      <c r="AL301" s="211"/>
      <c r="AM301" s="211"/>
      <c r="AN301" s="211"/>
      <c r="AO301" s="211"/>
      <c r="AP301" s="211"/>
      <c r="AQ301" s="211"/>
      <c r="AR301" s="211"/>
      <c r="AS301" s="211"/>
      <c r="AT301" s="211"/>
      <c r="AU301" s="211"/>
      <c r="AV301" s="211"/>
      <c r="AW301" s="211"/>
      <c r="AX301" s="211"/>
      <c r="AY301" s="211"/>
      <c r="AZ301" s="211"/>
      <c r="BA301" s="211"/>
      <c r="BB301" s="211"/>
      <c r="BC301" s="211"/>
      <c r="BD301" s="211"/>
      <c r="BE301" s="211"/>
      <c r="BF301" s="211"/>
      <c r="BG301" s="211"/>
      <c r="BH301" s="211"/>
      <c r="BI301" s="211"/>
    </row>
    <row r="302" spans="2:61">
      <c r="B302" s="35" t="s">
        <v>222</v>
      </c>
    </row>
    <row r="304" spans="2:61" ht="18" customHeight="1">
      <c r="B304" s="51">
        <v>46143</v>
      </c>
    </row>
    <row r="305" spans="2:63" ht="49.8" customHeight="1">
      <c r="B305" s="211" t="s">
        <v>250</v>
      </c>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c r="AK305" s="211"/>
      <c r="AL305" s="211"/>
      <c r="AM305" s="211"/>
      <c r="AN305" s="211"/>
      <c r="AO305" s="211"/>
      <c r="AP305" s="211"/>
      <c r="AQ305" s="211"/>
      <c r="AR305" s="211"/>
      <c r="AS305" s="211"/>
      <c r="AT305" s="211"/>
      <c r="AU305" s="211"/>
      <c r="AV305" s="211"/>
      <c r="AW305" s="211"/>
      <c r="AX305" s="211"/>
      <c r="AY305" s="211"/>
      <c r="AZ305" s="211"/>
      <c r="BA305" s="211"/>
      <c r="BB305" s="211"/>
      <c r="BC305" s="211"/>
      <c r="BD305" s="211"/>
      <c r="BE305" s="211"/>
      <c r="BF305" s="211"/>
      <c r="BG305" s="211"/>
      <c r="BH305" s="211"/>
      <c r="BI305" s="211"/>
      <c r="BJ305" s="211"/>
      <c r="BK305" s="211"/>
    </row>
    <row r="306" spans="2:63" ht="58.2" customHeight="1">
      <c r="B306" s="211" t="s">
        <v>251</v>
      </c>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c r="AK306" s="211"/>
      <c r="AL306" s="211"/>
      <c r="AM306" s="211"/>
      <c r="AN306" s="211"/>
      <c r="AO306" s="211"/>
      <c r="AP306" s="211"/>
      <c r="AQ306" s="211"/>
      <c r="AR306" s="211"/>
      <c r="AS306" s="211"/>
      <c r="AT306" s="211"/>
      <c r="AU306" s="211"/>
      <c r="AV306" s="211"/>
      <c r="AW306" s="211"/>
      <c r="AX306" s="211"/>
      <c r="AY306" s="211"/>
      <c r="AZ306" s="211"/>
      <c r="BA306" s="211"/>
      <c r="BB306" s="211"/>
      <c r="BC306" s="211"/>
      <c r="BD306" s="211"/>
      <c r="BE306" s="211"/>
      <c r="BF306" s="211"/>
      <c r="BG306" s="211"/>
      <c r="BH306" s="211"/>
      <c r="BI306" s="211"/>
      <c r="BJ306" s="211"/>
      <c r="BK306" s="211"/>
    </row>
    <row r="307" spans="2:63">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c r="AK307" s="211"/>
      <c r="AL307" s="211"/>
      <c r="AM307" s="211"/>
      <c r="AN307" s="211"/>
      <c r="AO307" s="211"/>
      <c r="AP307" s="211"/>
      <c r="AQ307" s="211"/>
      <c r="AR307" s="211"/>
      <c r="AS307" s="211"/>
      <c r="AT307" s="211"/>
      <c r="AU307" s="211"/>
      <c r="AV307" s="211"/>
      <c r="AW307" s="211"/>
      <c r="AX307" s="211"/>
      <c r="AY307" s="211"/>
      <c r="AZ307" s="211"/>
      <c r="BA307" s="211"/>
      <c r="BB307" s="211"/>
      <c r="BC307" s="211"/>
      <c r="BD307" s="211"/>
      <c r="BE307" s="211"/>
      <c r="BF307" s="211"/>
      <c r="BG307" s="211"/>
      <c r="BH307" s="211"/>
      <c r="BI307" s="211"/>
      <c r="BJ307" s="211"/>
      <c r="BK307" s="211"/>
    </row>
    <row r="308" spans="2:63" ht="40.799999999999997" customHeight="1">
      <c r="B308" s="211" t="s">
        <v>199</v>
      </c>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c r="AK308" s="211"/>
      <c r="AL308" s="211"/>
      <c r="AM308" s="211"/>
      <c r="AN308" s="211"/>
      <c r="AO308" s="211"/>
      <c r="AP308" s="211"/>
      <c r="AQ308" s="211"/>
      <c r="AR308" s="211"/>
      <c r="AS308" s="211"/>
      <c r="AT308" s="211"/>
      <c r="AU308" s="211"/>
      <c r="AV308" s="211"/>
      <c r="AW308" s="211"/>
      <c r="AX308" s="211"/>
      <c r="AY308" s="211"/>
      <c r="AZ308" s="211"/>
      <c r="BA308" s="211"/>
      <c r="BB308" s="211"/>
      <c r="BC308" s="211"/>
      <c r="BD308" s="211"/>
      <c r="BE308" s="211"/>
      <c r="BF308" s="211"/>
      <c r="BG308" s="211"/>
      <c r="BH308" s="211"/>
      <c r="BI308" s="211"/>
      <c r="BJ308" s="211"/>
      <c r="BK308" s="211"/>
    </row>
    <row r="309" spans="2:63" ht="14.4" customHeight="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c r="AP309" s="211"/>
      <c r="AQ309" s="211"/>
      <c r="AR309" s="211"/>
      <c r="AS309" s="211"/>
      <c r="AT309" s="211"/>
      <c r="AU309" s="211"/>
      <c r="AV309" s="211"/>
      <c r="AW309" s="211"/>
      <c r="AX309" s="211"/>
      <c r="AY309" s="211"/>
      <c r="AZ309" s="211"/>
      <c r="BA309" s="211"/>
      <c r="BB309" s="211"/>
      <c r="BC309" s="211"/>
      <c r="BD309" s="211"/>
      <c r="BE309" s="211"/>
      <c r="BF309" s="211"/>
      <c r="BG309" s="211"/>
      <c r="BH309" s="211"/>
      <c r="BI309" s="211"/>
      <c r="BJ309" s="211"/>
      <c r="BK309" s="211"/>
    </row>
    <row r="310" spans="2:63" ht="87.6" customHeight="1">
      <c r="B310" s="267" t="s">
        <v>200</v>
      </c>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c r="AK310" s="211"/>
      <c r="AL310" s="211"/>
      <c r="AM310" s="211"/>
      <c r="AN310" s="211"/>
      <c r="AO310" s="211"/>
      <c r="AP310" s="211"/>
      <c r="AQ310" s="211"/>
      <c r="AR310" s="211"/>
      <c r="AS310" s="211"/>
      <c r="AT310" s="211"/>
      <c r="AU310" s="211"/>
      <c r="AV310" s="211"/>
      <c r="AW310" s="211"/>
      <c r="AX310" s="211"/>
      <c r="AY310" s="211"/>
      <c r="AZ310" s="211"/>
      <c r="BA310" s="211"/>
      <c r="BB310" s="211"/>
      <c r="BC310" s="211"/>
      <c r="BD310" s="211"/>
      <c r="BE310" s="211"/>
      <c r="BF310" s="211"/>
      <c r="BG310" s="211"/>
      <c r="BH310" s="211"/>
      <c r="BI310" s="211"/>
      <c r="BJ310" s="211"/>
      <c r="BK310" s="211"/>
    </row>
    <row r="311" spans="2:63">
      <c r="B311" s="267"/>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c r="AK311" s="211"/>
      <c r="AL311" s="211"/>
      <c r="AM311" s="211"/>
      <c r="AN311" s="211"/>
      <c r="AO311" s="211"/>
      <c r="AP311" s="211"/>
      <c r="AQ311" s="211"/>
      <c r="AR311" s="211"/>
      <c r="AS311" s="211"/>
      <c r="AT311" s="211"/>
      <c r="AU311" s="211"/>
      <c r="AV311" s="211"/>
      <c r="AW311" s="211"/>
      <c r="AX311" s="211"/>
      <c r="AY311" s="211"/>
      <c r="AZ311" s="211"/>
      <c r="BA311" s="211"/>
      <c r="BB311" s="211"/>
      <c r="BC311" s="211"/>
      <c r="BD311" s="211"/>
      <c r="BE311" s="211"/>
      <c r="BF311" s="211"/>
      <c r="BG311" s="211"/>
      <c r="BH311" s="211"/>
      <c r="BI311" s="211"/>
      <c r="BJ311" s="211"/>
      <c r="BK311" s="211"/>
    </row>
    <row r="312" spans="2:63" ht="90" customHeight="1">
      <c r="B312" s="211" t="s">
        <v>206</v>
      </c>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c r="AK312" s="211"/>
      <c r="AL312" s="211"/>
      <c r="AM312" s="211"/>
      <c r="AN312" s="211"/>
      <c r="AO312" s="211"/>
      <c r="AP312" s="211"/>
      <c r="AQ312" s="211"/>
      <c r="AR312" s="211"/>
      <c r="AS312" s="211"/>
      <c r="AT312" s="211"/>
      <c r="AU312" s="211"/>
      <c r="AV312" s="211"/>
      <c r="AW312" s="211"/>
      <c r="AX312" s="211"/>
      <c r="AY312" s="211"/>
      <c r="AZ312" s="211"/>
      <c r="BA312" s="211"/>
      <c r="BB312" s="211"/>
      <c r="BC312" s="211"/>
      <c r="BD312" s="211"/>
      <c r="BE312" s="211"/>
      <c r="BF312" s="211"/>
      <c r="BG312" s="211"/>
      <c r="BH312" s="211"/>
      <c r="BI312" s="211"/>
      <c r="BJ312" s="211"/>
      <c r="BK312" s="211"/>
    </row>
    <row r="313" spans="2:63">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c r="AK313" s="211"/>
      <c r="AL313" s="211"/>
      <c r="AM313" s="211"/>
      <c r="AN313" s="211"/>
      <c r="AO313" s="211"/>
      <c r="AP313" s="211"/>
      <c r="AQ313" s="211"/>
      <c r="AR313" s="211"/>
      <c r="AS313" s="211"/>
      <c r="AT313" s="211"/>
      <c r="AU313" s="211"/>
      <c r="AV313" s="211"/>
      <c r="AW313" s="211"/>
      <c r="AX313" s="211"/>
      <c r="AY313" s="211"/>
      <c r="AZ313" s="211"/>
      <c r="BA313" s="211"/>
      <c r="BB313" s="211"/>
      <c r="BC313" s="211"/>
      <c r="BD313" s="211"/>
      <c r="BE313" s="211"/>
      <c r="BF313" s="211"/>
      <c r="BG313" s="211"/>
      <c r="BH313" s="211"/>
      <c r="BI313" s="211"/>
      <c r="BJ313" s="211"/>
      <c r="BK313" s="211"/>
    </row>
    <row r="314" spans="2:63" ht="72">
      <c r="B314" s="211" t="s">
        <v>207</v>
      </c>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c r="AK314" s="211"/>
      <c r="AL314" s="211"/>
      <c r="AM314" s="211"/>
      <c r="AN314" s="211"/>
      <c r="AO314" s="211"/>
      <c r="AP314" s="211"/>
      <c r="AQ314" s="211"/>
      <c r="AR314" s="211"/>
      <c r="AS314" s="211"/>
      <c r="AT314" s="211"/>
      <c r="AU314" s="211"/>
      <c r="AV314" s="211"/>
      <c r="AW314" s="211"/>
      <c r="AX314" s="211"/>
      <c r="AY314" s="211"/>
      <c r="AZ314" s="211"/>
      <c r="BA314" s="211"/>
      <c r="BB314" s="211"/>
      <c r="BC314" s="211"/>
      <c r="BD314" s="211"/>
      <c r="BE314" s="211"/>
      <c r="BF314" s="211"/>
      <c r="BG314" s="211"/>
      <c r="BH314" s="211"/>
      <c r="BI314" s="211"/>
      <c r="BJ314" s="211"/>
      <c r="BK314" s="211"/>
    </row>
    <row r="315" spans="2:63" ht="43.2">
      <c r="B315" s="211" t="s">
        <v>208</v>
      </c>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c r="AP315" s="211"/>
      <c r="AQ315" s="211"/>
      <c r="AR315" s="211"/>
      <c r="AS315" s="211"/>
      <c r="AT315" s="211"/>
      <c r="AU315" s="211"/>
      <c r="AV315" s="211"/>
      <c r="AW315" s="211"/>
      <c r="AX315" s="211"/>
      <c r="AY315" s="211"/>
      <c r="AZ315" s="211"/>
      <c r="BA315" s="211"/>
      <c r="BB315" s="211"/>
      <c r="BC315" s="211"/>
      <c r="BD315" s="211"/>
      <c r="BE315" s="211"/>
      <c r="BF315" s="211"/>
      <c r="BG315" s="211"/>
      <c r="BH315" s="211"/>
      <c r="BI315" s="211"/>
      <c r="BJ315" s="211"/>
      <c r="BK315" s="211"/>
    </row>
    <row r="316" spans="2:63">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c r="AQ316" s="211"/>
      <c r="AR316" s="211"/>
      <c r="AS316" s="211"/>
      <c r="AT316" s="211"/>
      <c r="AU316" s="211"/>
      <c r="AV316" s="211"/>
      <c r="AW316" s="211"/>
      <c r="AX316" s="211"/>
      <c r="AY316" s="211"/>
      <c r="AZ316" s="211"/>
      <c r="BA316" s="211"/>
      <c r="BB316" s="211"/>
      <c r="BC316" s="211"/>
      <c r="BD316" s="211"/>
      <c r="BE316" s="211"/>
      <c r="BF316" s="211"/>
      <c r="BG316" s="211"/>
      <c r="BH316" s="211"/>
      <c r="BI316" s="211"/>
      <c r="BJ316" s="211"/>
      <c r="BK316" s="211"/>
    </row>
    <row r="317" spans="2:63" ht="86.4">
      <c r="B317" s="211" t="s">
        <v>212</v>
      </c>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c r="AQ317" s="211"/>
      <c r="AR317" s="211"/>
      <c r="AS317" s="211"/>
      <c r="AT317" s="211"/>
      <c r="AU317" s="211"/>
      <c r="AV317" s="211"/>
      <c r="AW317" s="211"/>
      <c r="AX317" s="211"/>
      <c r="AY317" s="211"/>
      <c r="AZ317" s="211"/>
      <c r="BA317" s="211"/>
      <c r="BB317" s="211"/>
      <c r="BC317" s="211"/>
      <c r="BD317" s="211"/>
      <c r="BE317" s="211"/>
      <c r="BF317" s="211"/>
      <c r="BG317" s="211"/>
      <c r="BH317" s="211"/>
      <c r="BI317" s="211"/>
      <c r="BJ317" s="211"/>
      <c r="BK317" s="211"/>
    </row>
    <row r="318" spans="2:63">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c r="AK318" s="211"/>
      <c r="AL318" s="211"/>
      <c r="AM318" s="211"/>
      <c r="AN318" s="211"/>
      <c r="AO318" s="211"/>
      <c r="AP318" s="211"/>
      <c r="AQ318" s="211"/>
      <c r="AR318" s="211"/>
      <c r="AS318" s="211"/>
      <c r="AT318" s="211"/>
      <c r="AU318" s="211"/>
      <c r="AV318" s="211"/>
      <c r="AW318" s="211"/>
      <c r="AX318" s="211"/>
      <c r="AY318" s="211"/>
      <c r="AZ318" s="211"/>
      <c r="BA318" s="211"/>
      <c r="BB318" s="211"/>
      <c r="BC318" s="211"/>
      <c r="BD318" s="211"/>
      <c r="BE318" s="211"/>
      <c r="BF318" s="211"/>
      <c r="BG318" s="211"/>
      <c r="BH318" s="211"/>
      <c r="BI318" s="211"/>
      <c r="BJ318" s="211"/>
      <c r="BK318" s="211"/>
    </row>
    <row r="319" spans="2:63" ht="28.8">
      <c r="B319" s="211" t="s">
        <v>213</v>
      </c>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c r="AK319" s="211"/>
      <c r="AL319" s="211"/>
      <c r="AM319" s="211"/>
      <c r="AN319" s="211"/>
      <c r="AO319" s="211"/>
      <c r="AP319" s="211"/>
      <c r="AQ319" s="211"/>
      <c r="AR319" s="211"/>
      <c r="AS319" s="211"/>
      <c r="AT319" s="211"/>
      <c r="AU319" s="211"/>
      <c r="AV319" s="211"/>
      <c r="AW319" s="211"/>
      <c r="AX319" s="211"/>
      <c r="AY319" s="211"/>
      <c r="AZ319" s="211"/>
      <c r="BA319" s="211"/>
      <c r="BB319" s="211"/>
      <c r="BC319" s="211"/>
      <c r="BD319" s="211"/>
      <c r="BE319" s="211"/>
      <c r="BF319" s="211"/>
      <c r="BG319" s="211"/>
      <c r="BH319" s="211"/>
      <c r="BI319" s="211"/>
      <c r="BJ319" s="211"/>
      <c r="BK319" s="211"/>
    </row>
    <row r="320" spans="2:63" ht="56.4" customHeight="1">
      <c r="B320" s="211" t="s">
        <v>214</v>
      </c>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c r="AP320" s="211"/>
      <c r="AQ320" s="211"/>
      <c r="AR320" s="211"/>
      <c r="AS320" s="211"/>
      <c r="AT320" s="211"/>
      <c r="AU320" s="211"/>
      <c r="AV320" s="211"/>
      <c r="AW320" s="211"/>
      <c r="AX320" s="211"/>
      <c r="AY320" s="211"/>
      <c r="AZ320" s="211"/>
      <c r="BA320" s="211"/>
      <c r="BB320" s="211"/>
      <c r="BC320" s="211"/>
      <c r="BD320" s="211"/>
      <c r="BE320" s="211"/>
      <c r="BF320" s="211"/>
      <c r="BG320" s="211"/>
      <c r="BH320" s="211"/>
      <c r="BI320" s="211"/>
      <c r="BJ320" s="211"/>
      <c r="BK320" s="211"/>
    </row>
    <row r="321" spans="2:63">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c r="AP321" s="211"/>
      <c r="AQ321" s="211"/>
      <c r="AR321" s="211"/>
      <c r="AS321" s="211"/>
      <c r="AT321" s="211"/>
      <c r="AU321" s="211"/>
      <c r="AV321" s="211"/>
      <c r="AW321" s="211"/>
      <c r="AX321" s="211"/>
      <c r="AY321" s="211"/>
      <c r="AZ321" s="211"/>
      <c r="BA321" s="211"/>
      <c r="BB321" s="211"/>
      <c r="BC321" s="211"/>
      <c r="BD321" s="211"/>
      <c r="BE321" s="211"/>
      <c r="BF321" s="211"/>
      <c r="BG321" s="211"/>
      <c r="BH321" s="211"/>
      <c r="BI321" s="211"/>
      <c r="BJ321" s="211"/>
      <c r="BK321" s="211"/>
    </row>
    <row r="322" spans="2:63">
      <c r="B322" s="270" t="s">
        <v>201</v>
      </c>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c r="AP322" s="211"/>
      <c r="AQ322" s="211"/>
      <c r="AR322" s="211"/>
      <c r="AS322" s="211"/>
      <c r="AT322" s="211"/>
      <c r="AU322" s="211"/>
      <c r="AV322" s="211"/>
      <c r="AW322" s="211"/>
      <c r="AX322" s="211"/>
      <c r="AY322" s="211"/>
      <c r="AZ322" s="211"/>
      <c r="BA322" s="211"/>
      <c r="BB322" s="211"/>
      <c r="BC322" s="211"/>
      <c r="BD322" s="211"/>
      <c r="BE322" s="211"/>
      <c r="BF322" s="211"/>
      <c r="BG322" s="211"/>
      <c r="BH322" s="211"/>
      <c r="BI322" s="211"/>
      <c r="BJ322" s="211"/>
      <c r="BK322" s="211"/>
    </row>
    <row r="323" spans="2:63" ht="60" customHeight="1">
      <c r="B323" s="211" t="s">
        <v>202</v>
      </c>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c r="AP323" s="211"/>
      <c r="AQ323" s="211"/>
      <c r="AR323" s="211"/>
      <c r="AS323" s="211"/>
      <c r="AT323" s="211"/>
      <c r="AU323" s="211"/>
      <c r="AV323" s="211"/>
      <c r="AW323" s="211"/>
      <c r="AX323" s="211"/>
      <c r="AY323" s="211"/>
      <c r="AZ323" s="211"/>
      <c r="BA323" s="211"/>
      <c r="BB323" s="211"/>
      <c r="BC323" s="211"/>
      <c r="BD323" s="211"/>
      <c r="BE323" s="211"/>
      <c r="BF323" s="211"/>
      <c r="BG323" s="211"/>
      <c r="BH323" s="211"/>
      <c r="BI323" s="211"/>
      <c r="BJ323" s="211"/>
      <c r="BK323" s="211"/>
    </row>
    <row r="324" spans="2:63">
      <c r="B324" s="211"/>
      <c r="C324" s="211"/>
      <c r="D324" s="211"/>
      <c r="E324" s="211"/>
      <c r="F324" s="211"/>
      <c r="G324" s="211"/>
      <c r="H324" s="211"/>
      <c r="I324" s="211"/>
      <c r="J324" s="211"/>
      <c r="K324" s="211"/>
      <c r="L324" s="211"/>
      <c r="M324" s="211"/>
      <c r="N324" s="211"/>
      <c r="O324" s="211" t="s">
        <v>0</v>
      </c>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c r="AP324" s="211"/>
      <c r="AQ324" s="211"/>
      <c r="AR324" s="211"/>
      <c r="AS324" s="211"/>
      <c r="AT324" s="211"/>
      <c r="AU324" s="211"/>
      <c r="AV324" s="211"/>
      <c r="AW324" s="211"/>
      <c r="AX324" s="211"/>
      <c r="AY324" s="211"/>
      <c r="AZ324" s="211"/>
      <c r="BA324" s="211"/>
      <c r="BB324" s="211"/>
      <c r="BC324" s="211"/>
      <c r="BD324" s="211"/>
      <c r="BE324" s="211"/>
      <c r="BF324" s="211"/>
      <c r="BG324" s="211"/>
      <c r="BH324" s="211"/>
      <c r="BI324" s="211"/>
      <c r="BJ324" s="211"/>
      <c r="BK324" s="211"/>
    </row>
    <row r="325" spans="2:63" ht="52.8" customHeight="1">
      <c r="B325" s="211" t="s">
        <v>210</v>
      </c>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c r="AK325" s="211"/>
      <c r="AL325" s="211"/>
      <c r="AM325" s="211"/>
      <c r="AN325" s="211"/>
      <c r="AO325" s="211"/>
      <c r="AP325" s="211"/>
      <c r="AQ325" s="211"/>
      <c r="AR325" s="211"/>
      <c r="AS325" s="211"/>
      <c r="AT325" s="211"/>
      <c r="AU325" s="211"/>
      <c r="AV325" s="211"/>
      <c r="AW325" s="211"/>
      <c r="AX325" s="211"/>
      <c r="AY325" s="211"/>
      <c r="AZ325" s="211"/>
      <c r="BA325" s="211"/>
      <c r="BB325" s="211"/>
      <c r="BC325" s="211"/>
      <c r="BD325" s="211"/>
      <c r="BE325" s="211"/>
      <c r="BF325" s="211"/>
      <c r="BG325" s="211"/>
      <c r="BH325" s="211"/>
      <c r="BI325" s="211"/>
      <c r="BJ325" s="211"/>
      <c r="BK325" s="211"/>
    </row>
    <row r="326" spans="2:63" ht="59.4" customHeight="1">
      <c r="B326" s="211" t="s">
        <v>211</v>
      </c>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c r="AK326" s="211"/>
      <c r="AL326" s="211"/>
      <c r="AM326" s="211"/>
      <c r="AN326" s="211"/>
      <c r="AO326" s="211"/>
      <c r="AP326" s="211"/>
      <c r="AQ326" s="211"/>
      <c r="AR326" s="211"/>
      <c r="AS326" s="211"/>
      <c r="AT326" s="211"/>
      <c r="AU326" s="211"/>
      <c r="AV326" s="211"/>
      <c r="AW326" s="211"/>
      <c r="AX326" s="211"/>
      <c r="AY326" s="211"/>
      <c r="AZ326" s="211"/>
      <c r="BA326" s="211"/>
      <c r="BB326" s="211"/>
      <c r="BC326" s="211"/>
      <c r="BD326" s="211"/>
      <c r="BE326" s="211"/>
      <c r="BF326" s="211"/>
      <c r="BG326" s="211"/>
      <c r="BH326" s="211"/>
      <c r="BI326" s="211"/>
      <c r="BJ326" s="211"/>
      <c r="BK326" s="211"/>
    </row>
    <row r="327" spans="2:63" ht="46.8" customHeight="1">
      <c r="B327" s="211" t="s">
        <v>203</v>
      </c>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c r="AK327" s="211"/>
      <c r="AL327" s="211"/>
      <c r="AM327" s="211"/>
      <c r="AN327" s="211"/>
      <c r="AO327" s="211"/>
      <c r="AP327" s="211"/>
      <c r="AQ327" s="211"/>
      <c r="AR327" s="211"/>
      <c r="AS327" s="211"/>
      <c r="AT327" s="211"/>
      <c r="AU327" s="211"/>
      <c r="AV327" s="211"/>
      <c r="AW327" s="211"/>
      <c r="AX327" s="211"/>
      <c r="AY327" s="211"/>
      <c r="AZ327" s="211"/>
      <c r="BA327" s="211"/>
      <c r="BB327" s="211"/>
      <c r="BC327" s="211"/>
      <c r="BD327" s="211"/>
      <c r="BE327" s="211"/>
      <c r="BF327" s="211"/>
      <c r="BG327" s="211"/>
      <c r="BH327" s="211"/>
      <c r="BI327" s="211"/>
      <c r="BJ327" s="211"/>
      <c r="BK327" s="211"/>
    </row>
    <row r="328" spans="2:63" ht="77.400000000000006" customHeight="1">
      <c r="B328" s="211" t="s">
        <v>204</v>
      </c>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c r="AK328" s="211"/>
      <c r="AL328" s="211"/>
      <c r="AM328" s="211"/>
      <c r="AN328" s="211"/>
      <c r="AO328" s="211"/>
      <c r="AP328" s="211"/>
      <c r="AQ328" s="211"/>
      <c r="AR328" s="211"/>
      <c r="AS328" s="211"/>
      <c r="AT328" s="211"/>
      <c r="AU328" s="211"/>
      <c r="AV328" s="211"/>
      <c r="AW328" s="211"/>
      <c r="AX328" s="211"/>
      <c r="AY328" s="211"/>
      <c r="AZ328" s="211"/>
      <c r="BA328" s="211"/>
      <c r="BB328" s="211"/>
      <c r="BC328" s="211"/>
      <c r="BD328" s="211"/>
      <c r="BE328" s="211"/>
      <c r="BF328" s="211"/>
      <c r="BG328" s="211"/>
      <c r="BH328" s="211"/>
      <c r="BI328" s="211"/>
      <c r="BJ328" s="211"/>
      <c r="BK328" s="211"/>
    </row>
    <row r="329" spans="2:63" ht="35.4" customHeight="1">
      <c r="B329" s="211" t="s">
        <v>205</v>
      </c>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c r="AK329" s="211"/>
      <c r="AL329" s="211"/>
      <c r="AM329" s="211"/>
      <c r="AN329" s="211"/>
      <c r="AO329" s="211"/>
      <c r="AP329" s="211"/>
      <c r="AQ329" s="211"/>
      <c r="AR329" s="211"/>
      <c r="AS329" s="211"/>
      <c r="AT329" s="211"/>
      <c r="AU329" s="211"/>
      <c r="AV329" s="211"/>
      <c r="AW329" s="211"/>
      <c r="AX329" s="211"/>
      <c r="AY329" s="211"/>
      <c r="AZ329" s="211"/>
      <c r="BA329" s="211"/>
      <c r="BB329" s="211"/>
      <c r="BC329" s="211"/>
      <c r="BD329" s="211"/>
      <c r="BE329" s="211"/>
      <c r="BF329" s="211"/>
      <c r="BG329" s="211"/>
      <c r="BH329" s="211"/>
      <c r="BI329" s="211"/>
      <c r="BJ329" s="211"/>
      <c r="BK329" s="211"/>
    </row>
    <row r="330" spans="2:63" ht="36" customHeight="1">
      <c r="B330" s="211" t="s">
        <v>215</v>
      </c>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c r="AP330" s="211"/>
      <c r="AQ330" s="211"/>
      <c r="AR330" s="211"/>
      <c r="AS330" s="211"/>
      <c r="AT330" s="211"/>
      <c r="AU330" s="211"/>
      <c r="AV330" s="211"/>
      <c r="AW330" s="211"/>
      <c r="AX330" s="211"/>
      <c r="AY330" s="211"/>
      <c r="AZ330" s="211"/>
      <c r="BA330" s="211"/>
      <c r="BB330" s="211"/>
      <c r="BC330" s="211"/>
      <c r="BD330" s="211"/>
      <c r="BE330" s="211"/>
      <c r="BF330" s="211"/>
      <c r="BG330" s="211"/>
      <c r="BH330" s="211"/>
      <c r="BI330" s="211"/>
      <c r="BJ330" s="211"/>
      <c r="BK330" s="211"/>
    </row>
    <row r="331" spans="2:63" ht="35.4" customHeight="1">
      <c r="B331" s="211" t="s">
        <v>216</v>
      </c>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c r="AK331" s="211"/>
      <c r="AL331" s="211"/>
      <c r="AM331" s="211"/>
      <c r="AN331" s="211"/>
      <c r="AO331" s="211"/>
      <c r="AP331" s="211"/>
      <c r="AQ331" s="211"/>
      <c r="AR331" s="211"/>
      <c r="AS331" s="211"/>
      <c r="AT331" s="211"/>
      <c r="AU331" s="211"/>
      <c r="AV331" s="211"/>
      <c r="AW331" s="211"/>
      <c r="AX331" s="211"/>
      <c r="AY331" s="211"/>
      <c r="AZ331" s="211"/>
      <c r="BA331" s="211"/>
      <c r="BB331" s="211"/>
      <c r="BC331" s="211"/>
      <c r="BD331" s="211"/>
      <c r="BE331" s="211"/>
      <c r="BF331" s="211"/>
      <c r="BG331" s="211"/>
      <c r="BH331" s="211"/>
      <c r="BI331" s="211"/>
      <c r="BJ331" s="211"/>
      <c r="BK331" s="211"/>
    </row>
    <row r="332" spans="2:63">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c r="AK332" s="211"/>
      <c r="AL332" s="211"/>
      <c r="AM332" s="211"/>
      <c r="AN332" s="211"/>
      <c r="AO332" s="211"/>
      <c r="AP332" s="211"/>
      <c r="AQ332" s="211"/>
      <c r="AR332" s="211"/>
      <c r="AS332" s="211"/>
      <c r="AT332" s="211"/>
      <c r="AU332" s="211"/>
      <c r="AV332" s="211"/>
      <c r="AW332" s="211"/>
      <c r="AX332" s="211"/>
      <c r="AY332" s="211"/>
      <c r="AZ332" s="211"/>
      <c r="BA332" s="211"/>
      <c r="BB332" s="211"/>
      <c r="BC332" s="211"/>
      <c r="BD332" s="211"/>
      <c r="BE332" s="211"/>
      <c r="BF332" s="211"/>
      <c r="BG332" s="211"/>
      <c r="BH332" s="211"/>
      <c r="BI332" s="211"/>
      <c r="BJ332" s="211"/>
      <c r="BK332" s="211"/>
    </row>
    <row r="333" spans="2:63" ht="45.6" customHeight="1">
      <c r="B333" s="211" t="s">
        <v>217</v>
      </c>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c r="AK333" s="211"/>
      <c r="AL333" s="211"/>
      <c r="AM333" s="211"/>
      <c r="AN333" s="211"/>
      <c r="AO333" s="211"/>
      <c r="AP333" s="211"/>
      <c r="AQ333" s="211"/>
      <c r="AR333" s="211"/>
      <c r="AS333" s="211"/>
      <c r="AT333" s="211"/>
      <c r="AU333" s="211"/>
      <c r="AV333" s="211"/>
      <c r="AW333" s="211"/>
      <c r="AX333" s="211"/>
      <c r="AY333" s="211"/>
      <c r="AZ333" s="211"/>
      <c r="BA333" s="211"/>
      <c r="BB333" s="211"/>
      <c r="BC333" s="211"/>
      <c r="BD333" s="211"/>
      <c r="BE333" s="211"/>
      <c r="BF333" s="211"/>
      <c r="BG333" s="211"/>
      <c r="BH333" s="211"/>
      <c r="BI333" s="211"/>
      <c r="BJ333" s="211"/>
      <c r="BK333" s="211"/>
    </row>
    <row r="334" spans="2:63" ht="75" customHeight="1">
      <c r="B334" s="211" t="s">
        <v>218</v>
      </c>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c r="AK334" s="211"/>
      <c r="AL334" s="211"/>
      <c r="AM334" s="211"/>
      <c r="AN334" s="211"/>
      <c r="AO334" s="211"/>
      <c r="AP334" s="211"/>
      <c r="AQ334" s="211"/>
      <c r="AR334" s="211"/>
      <c r="AS334" s="211"/>
      <c r="AT334" s="211"/>
      <c r="AU334" s="211"/>
      <c r="AV334" s="211"/>
      <c r="AW334" s="211"/>
      <c r="AX334" s="211"/>
      <c r="AY334" s="211"/>
      <c r="AZ334" s="211"/>
      <c r="BA334" s="211"/>
      <c r="BB334" s="211"/>
      <c r="BC334" s="211"/>
      <c r="BD334" s="211"/>
      <c r="BE334" s="211"/>
      <c r="BF334" s="211"/>
      <c r="BG334" s="211"/>
      <c r="BH334" s="211"/>
      <c r="BI334" s="211"/>
      <c r="BJ334" s="211"/>
      <c r="BK334" s="211"/>
    </row>
    <row r="335" spans="2:63" ht="76.2" customHeight="1">
      <c r="B335" s="211" t="s">
        <v>219</v>
      </c>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c r="AK335" s="211"/>
      <c r="AL335" s="211"/>
      <c r="AM335" s="211"/>
      <c r="AN335" s="211"/>
      <c r="AO335" s="211"/>
      <c r="AP335" s="211"/>
      <c r="AQ335" s="211"/>
      <c r="AR335" s="211"/>
      <c r="AS335" s="211"/>
      <c r="AT335" s="211"/>
      <c r="AU335" s="211"/>
      <c r="AV335" s="211"/>
      <c r="AW335" s="211"/>
      <c r="AX335" s="211"/>
      <c r="AY335" s="211"/>
      <c r="AZ335" s="211"/>
      <c r="BA335" s="211"/>
      <c r="BB335" s="211"/>
      <c r="BC335" s="211"/>
      <c r="BD335" s="211"/>
      <c r="BE335" s="211"/>
      <c r="BF335" s="211"/>
      <c r="BG335" s="211"/>
      <c r="BH335" s="211"/>
      <c r="BI335" s="211"/>
      <c r="BJ335" s="211"/>
      <c r="BK335" s="211"/>
    </row>
    <row r="336" spans="2:63" ht="66" customHeight="1">
      <c r="B336" s="211" t="s">
        <v>221</v>
      </c>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c r="AK336" s="211"/>
      <c r="AL336" s="211"/>
      <c r="AM336" s="211"/>
      <c r="AN336" s="211"/>
      <c r="AO336" s="211"/>
      <c r="AP336" s="211"/>
      <c r="AQ336" s="211"/>
      <c r="AR336" s="211"/>
      <c r="AS336" s="211"/>
      <c r="AT336" s="211"/>
      <c r="AU336" s="211"/>
      <c r="AV336" s="211"/>
      <c r="AW336" s="211"/>
      <c r="AX336" s="211"/>
      <c r="AY336" s="211"/>
      <c r="AZ336" s="211"/>
      <c r="BA336" s="211"/>
      <c r="BB336" s="211"/>
      <c r="BC336" s="211"/>
      <c r="BD336" s="211"/>
      <c r="BE336" s="211"/>
      <c r="BF336" s="211"/>
      <c r="BG336" s="211"/>
      <c r="BH336" s="211"/>
      <c r="BI336" s="211"/>
      <c r="BJ336" s="211"/>
      <c r="BK336" s="211"/>
    </row>
    <row r="337" spans="2:63">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211"/>
      <c r="AL337" s="211"/>
      <c r="AM337" s="211"/>
      <c r="AN337" s="211"/>
      <c r="AO337" s="211"/>
      <c r="AP337" s="211"/>
      <c r="AQ337" s="211"/>
      <c r="AR337" s="211"/>
      <c r="AS337" s="211"/>
      <c r="AT337" s="211"/>
      <c r="AU337" s="211"/>
      <c r="AV337" s="211"/>
      <c r="AW337" s="211"/>
      <c r="AX337" s="211"/>
      <c r="AY337" s="211"/>
      <c r="AZ337" s="211"/>
      <c r="BA337" s="211"/>
      <c r="BB337" s="211"/>
      <c r="BC337" s="211"/>
      <c r="BD337" s="211"/>
      <c r="BE337" s="211"/>
      <c r="BF337" s="211"/>
      <c r="BG337" s="211"/>
      <c r="BH337" s="211"/>
      <c r="BI337" s="211"/>
      <c r="BJ337" s="211"/>
      <c r="BK337" s="211"/>
    </row>
    <row r="338" spans="2:63">
      <c r="B338" s="270" t="s">
        <v>224</v>
      </c>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c r="AQ338" s="211"/>
      <c r="AR338" s="211"/>
      <c r="AS338" s="211"/>
      <c r="AT338" s="211"/>
      <c r="AU338" s="211"/>
      <c r="AV338" s="211"/>
      <c r="AW338" s="211"/>
      <c r="AX338" s="211"/>
      <c r="AY338" s="211"/>
      <c r="AZ338" s="211"/>
      <c r="BA338" s="211"/>
      <c r="BB338" s="211"/>
      <c r="BC338" s="211"/>
      <c r="BD338" s="211"/>
      <c r="BE338" s="211"/>
      <c r="BF338" s="211"/>
      <c r="BG338" s="211"/>
      <c r="BH338" s="211"/>
      <c r="BI338" s="211"/>
      <c r="BJ338" s="211"/>
      <c r="BK338" s="211"/>
    </row>
    <row r="339" spans="2:63" ht="57.6">
      <c r="B339" s="211" t="s">
        <v>223</v>
      </c>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c r="AQ339" s="211"/>
      <c r="AR339" s="211"/>
      <c r="AS339" s="211"/>
      <c r="AT339" s="211"/>
      <c r="AU339" s="211"/>
      <c r="AV339" s="211"/>
      <c r="AW339" s="211"/>
      <c r="AX339" s="211"/>
      <c r="AY339" s="211"/>
      <c r="AZ339" s="211"/>
      <c r="BA339" s="211"/>
      <c r="BB339" s="211"/>
      <c r="BC339" s="211"/>
      <c r="BD339" s="211"/>
      <c r="BE339" s="211"/>
      <c r="BF339" s="211"/>
      <c r="BG339" s="211"/>
      <c r="BH339" s="211"/>
      <c r="BI339" s="211"/>
      <c r="BJ339" s="211"/>
      <c r="BK339" s="211"/>
    </row>
    <row r="340" spans="2:63">
      <c r="B340" s="211" t="s">
        <v>225</v>
      </c>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c r="AK340" s="211"/>
      <c r="AL340" s="211"/>
      <c r="AM340" s="211"/>
      <c r="AN340" s="211"/>
      <c r="AO340" s="211"/>
      <c r="AP340" s="211"/>
      <c r="AQ340" s="211"/>
      <c r="AR340" s="211"/>
      <c r="AS340" s="211"/>
      <c r="AT340" s="211"/>
      <c r="AU340" s="211"/>
      <c r="AV340" s="211"/>
      <c r="AW340" s="211"/>
      <c r="AX340" s="211"/>
      <c r="AY340" s="211"/>
      <c r="AZ340" s="211"/>
      <c r="BA340" s="211"/>
      <c r="BB340" s="211"/>
      <c r="BC340" s="211"/>
      <c r="BD340" s="211"/>
      <c r="BE340" s="211"/>
      <c r="BF340" s="211"/>
      <c r="BG340" s="211"/>
      <c r="BH340" s="211"/>
      <c r="BI340" s="211"/>
      <c r="BJ340" s="211"/>
      <c r="BK340" s="211"/>
    </row>
    <row r="343" spans="2:63">
      <c r="B343" s="35" t="s">
        <v>252</v>
      </c>
      <c r="H343" s="35" t="s">
        <v>254</v>
      </c>
    </row>
    <row r="363" spans="2:4">
      <c r="B363" s="2" t="s">
        <v>230</v>
      </c>
    </row>
    <row r="365" spans="2:4">
      <c r="B365" s="2" t="s">
        <v>231</v>
      </c>
      <c r="C365" s="2" t="s">
        <v>228</v>
      </c>
      <c r="D365" s="2" t="s">
        <v>226</v>
      </c>
    </row>
    <row r="366" spans="2:4">
      <c r="B366" t="s">
        <v>227</v>
      </c>
      <c r="C366">
        <v>143733</v>
      </c>
      <c r="D366">
        <v>166871</v>
      </c>
    </row>
    <row r="367" spans="2:4">
      <c r="B367" t="s">
        <v>229</v>
      </c>
      <c r="C367">
        <v>109381</v>
      </c>
      <c r="D367">
        <v>126655</v>
      </c>
    </row>
    <row r="368" spans="2:4">
      <c r="B368" s="27" t="s">
        <v>184</v>
      </c>
      <c r="C368" s="85">
        <f>(C366-C367)/C366</f>
        <v>0.23899869897657461</v>
      </c>
      <c r="D368" s="85">
        <f>(D366-D367)/D366</f>
        <v>0.24100053334611765</v>
      </c>
    </row>
    <row r="370" spans="2:4">
      <c r="B370" s="2" t="s">
        <v>232</v>
      </c>
    </row>
    <row r="371" spans="2:4">
      <c r="B371" s="2" t="s">
        <v>184</v>
      </c>
      <c r="C371" s="84">
        <v>0.24</v>
      </c>
      <c r="D371" s="84">
        <v>0.24</v>
      </c>
    </row>
    <row r="372" spans="2:4">
      <c r="B372" s="2" t="s">
        <v>253</v>
      </c>
      <c r="C372" s="86">
        <f>MEDIAN(C368,C371)</f>
        <v>0.2394993494882873</v>
      </c>
      <c r="D372" s="86">
        <f>MEDIAN(D368,D371)</f>
        <v>0.24050026667305882</v>
      </c>
    </row>
    <row r="374" spans="2:4">
      <c r="B374" s="2" t="s">
        <v>259</v>
      </c>
      <c r="D374" s="38"/>
    </row>
    <row r="393" spans="1:16" ht="18">
      <c r="A393" t="s">
        <v>85</v>
      </c>
      <c r="B393" s="3" t="s">
        <v>255</v>
      </c>
    </row>
    <row r="395" spans="1:16">
      <c r="B395" s="2" t="s">
        <v>256</v>
      </c>
    </row>
    <row r="396" spans="1:16">
      <c r="B396" s="35" t="s">
        <v>88</v>
      </c>
      <c r="C396" s="35"/>
      <c r="D396" s="35">
        <v>2017</v>
      </c>
      <c r="E396" s="35">
        <f>D396+1</f>
        <v>2018</v>
      </c>
      <c r="F396" s="35">
        <f t="shared" ref="F396" si="13">E396+1</f>
        <v>2019</v>
      </c>
      <c r="G396" s="35">
        <f t="shared" ref="G396" si="14">F396+1</f>
        <v>2020</v>
      </c>
      <c r="H396" s="35">
        <f t="shared" ref="H396" si="15">G396+1</f>
        <v>2021</v>
      </c>
      <c r="I396" s="35">
        <f t="shared" ref="I396" si="16">H396+1</f>
        <v>2022</v>
      </c>
      <c r="J396" s="35">
        <f t="shared" ref="J396" si="17">I396+1</f>
        <v>2023</v>
      </c>
      <c r="K396" s="35">
        <f t="shared" ref="K396" si="18">J396+1</f>
        <v>2024</v>
      </c>
      <c r="L396" s="35">
        <f t="shared" ref="L396" si="19">K396+1</f>
        <v>2025</v>
      </c>
      <c r="M396" s="35">
        <f>L396+1</f>
        <v>2026</v>
      </c>
      <c r="O396" s="35" t="s">
        <v>187</v>
      </c>
      <c r="P396" s="35" t="s">
        <v>188</v>
      </c>
    </row>
    <row r="397" spans="1:16">
      <c r="B397" t="s">
        <v>257</v>
      </c>
      <c r="D397" s="87">
        <f>'Historical Data'!C8</f>
        <v>4385.24</v>
      </c>
      <c r="E397" s="87">
        <f>'Historical Data'!D8</f>
        <v>4638.95</v>
      </c>
      <c r="F397" s="87">
        <f>'Historical Data'!E8</f>
        <v>5234.84</v>
      </c>
      <c r="G397" s="87">
        <f>'Historical Data'!F8</f>
        <v>5360.19</v>
      </c>
      <c r="H397" s="87">
        <f>'Historical Data'!G8</f>
        <v>4263.59</v>
      </c>
      <c r="I397" s="87">
        <f>'Historical Data'!H8</f>
        <v>6045.58</v>
      </c>
      <c r="J397" s="87">
        <f>'Historical Data'!I8</f>
        <v>7977.32</v>
      </c>
      <c r="K397" s="87">
        <f>'Historical Data'!J8</f>
        <v>9685.36</v>
      </c>
      <c r="L397" s="87">
        <f>'Historical Data'!K8</f>
        <v>11967.65</v>
      </c>
      <c r="M397" s="87">
        <f>'Historical Data'!L8</f>
        <v>12401.99</v>
      </c>
      <c r="O397" s="36">
        <f>MEDIAN(E398:M398)</f>
        <v>0.12845363713771452</v>
      </c>
      <c r="P397" s="36">
        <f>AVERAGE(E398:M398)</f>
        <v>0.13657831578699808</v>
      </c>
    </row>
    <row r="398" spans="1:16">
      <c r="B398" t="s">
        <v>258</v>
      </c>
      <c r="E398" s="36">
        <f>E397/D397-1</f>
        <v>5.7855442347511277E-2</v>
      </c>
      <c r="F398" s="36">
        <f t="shared" ref="F398:M398" si="20">F397/E397-1</f>
        <v>0.12845363713771452</v>
      </c>
      <c r="G398" s="36">
        <f t="shared" si="20"/>
        <v>2.3945335483032792E-2</v>
      </c>
      <c r="H398" s="36">
        <f t="shared" si="20"/>
        <v>-0.20458230025428192</v>
      </c>
      <c r="I398" s="36">
        <f t="shared" si="20"/>
        <v>0.41795529119826247</v>
      </c>
      <c r="J398" s="36">
        <f t="shared" si="20"/>
        <v>0.31952930901584287</v>
      </c>
      <c r="K398" s="36">
        <f t="shared" si="20"/>
        <v>0.21411200754137982</v>
      </c>
      <c r="L398" s="36">
        <f t="shared" si="20"/>
        <v>0.23564328016717995</v>
      </c>
      <c r="M398" s="36">
        <f t="shared" si="20"/>
        <v>3.6292839446340874E-2</v>
      </c>
    </row>
    <row r="400" spans="1:16">
      <c r="B400" t="s">
        <v>260</v>
      </c>
      <c r="D400" s="24">
        <f>'Historical Data'!C14</f>
        <v>1050.58</v>
      </c>
      <c r="E400" s="24">
        <f>'Historical Data'!D14</f>
        <v>918.1</v>
      </c>
      <c r="F400" s="24">
        <f>'Historical Data'!E14</f>
        <v>957.12</v>
      </c>
      <c r="G400" s="24">
        <f>'Historical Data'!F14</f>
        <v>1059.3</v>
      </c>
      <c r="H400" s="24">
        <f>'Historical Data'!G14</f>
        <v>752.43000000000006</v>
      </c>
      <c r="I400" s="24">
        <f>'Historical Data'!H14</f>
        <v>984.43000000000006</v>
      </c>
      <c r="J400" s="24">
        <f>'Historical Data'!I14</f>
        <v>1302.8699999999999</v>
      </c>
      <c r="K400" s="24">
        <f>'Historical Data'!J14</f>
        <v>1628.45</v>
      </c>
      <c r="L400" s="24">
        <f>'Historical Data'!K14</f>
        <v>2017.3899999999999</v>
      </c>
      <c r="M400" s="24">
        <f>'Historical Data'!L14</f>
        <v>1929.5</v>
      </c>
    </row>
    <row r="401" spans="2:16">
      <c r="B401" t="s">
        <v>258</v>
      </c>
      <c r="E401" s="36">
        <f>E400/D400-1</f>
        <v>-0.12610177235431852</v>
      </c>
      <c r="F401" s="36">
        <f>F400/E400-1</f>
        <v>4.2500816904476713E-2</v>
      </c>
      <c r="G401" s="36">
        <f t="shared" ref="G401" si="21">G400/F400-1</f>
        <v>0.10675777331995984</v>
      </c>
      <c r="H401" s="36">
        <f t="shared" ref="H401" si="22">H400/G400-1</f>
        <v>-0.28969130557915601</v>
      </c>
      <c r="I401" s="36">
        <f t="shared" ref="I401" si="23">I400/H400-1</f>
        <v>0.30833433010379707</v>
      </c>
      <c r="J401" s="36">
        <f t="shared" ref="J401" si="24">J400/I400-1</f>
        <v>0.32347652956533213</v>
      </c>
      <c r="K401" s="36">
        <f t="shared" ref="K401" si="25">K400/J400-1</f>
        <v>0.24989446376077451</v>
      </c>
      <c r="L401" s="36">
        <f t="shared" ref="L401" si="26">L400/K400-1</f>
        <v>0.23884061530903611</v>
      </c>
      <c r="M401" s="36">
        <f t="shared" ref="M401" si="27">M400/L400-1</f>
        <v>-4.3566191960899947E-2</v>
      </c>
      <c r="O401" s="38">
        <f>MEDIAN(E401:M401)</f>
        <v>0.10675777331995984</v>
      </c>
      <c r="P401" s="38">
        <f>AVERAGE(E401:M401)</f>
        <v>9.0049473229889099E-2</v>
      </c>
    </row>
    <row r="403" spans="2:16">
      <c r="B403" t="s">
        <v>79</v>
      </c>
      <c r="D403" s="36">
        <f>D400/D397</f>
        <v>0.23957183643312566</v>
      </c>
      <c r="E403" s="36">
        <f t="shared" ref="E403:M403" si="28">E400/E397</f>
        <v>0.19791116524213453</v>
      </c>
      <c r="F403" s="36">
        <f t="shared" si="28"/>
        <v>0.18283653368584329</v>
      </c>
      <c r="G403" s="36">
        <f t="shared" si="28"/>
        <v>0.19762359170104046</v>
      </c>
      <c r="H403" s="36">
        <f t="shared" si="28"/>
        <v>0.17647803846054616</v>
      </c>
      <c r="I403" s="36">
        <f t="shared" si="28"/>
        <v>0.16283466598738253</v>
      </c>
      <c r="J403" s="36">
        <f t="shared" si="28"/>
        <v>0.16332176721004046</v>
      </c>
      <c r="K403" s="36">
        <f t="shared" si="28"/>
        <v>0.16813520612553379</v>
      </c>
      <c r="L403" s="36">
        <f t="shared" si="28"/>
        <v>0.16857027068806324</v>
      </c>
      <c r="M403" s="36">
        <f t="shared" si="28"/>
        <v>0.1555798706497909</v>
      </c>
      <c r="O403" s="36">
        <f>MEDIAN(E403:M403)</f>
        <v>0.16857027068806324</v>
      </c>
      <c r="P403" s="36">
        <f>AVERAGE(E403:M403)</f>
        <v>0.17481012330559723</v>
      </c>
    </row>
    <row r="405" spans="2:16">
      <c r="B405" s="2" t="s">
        <v>230</v>
      </c>
    </row>
    <row r="407" spans="2:16">
      <c r="B407" s="2" t="s">
        <v>261</v>
      </c>
      <c r="C407" s="88" t="s">
        <v>228</v>
      </c>
      <c r="D407" s="88" t="s">
        <v>226</v>
      </c>
    </row>
    <row r="408" spans="2:16">
      <c r="B408" t="s">
        <v>231</v>
      </c>
      <c r="C408" s="89">
        <v>8.1000000000000003E-2</v>
      </c>
      <c r="D408" s="89">
        <v>8.4000000000000005E-2</v>
      </c>
    </row>
    <row r="409" spans="2:16">
      <c r="B409" t="s">
        <v>262</v>
      </c>
      <c r="C409" s="90">
        <v>7.1999999999999995E-2</v>
      </c>
      <c r="D409" s="90">
        <v>7.4999999999999997E-2</v>
      </c>
    </row>
    <row r="410" spans="2:16">
      <c r="B410" t="s">
        <v>232</v>
      </c>
      <c r="C410" s="109">
        <v>7.6999999999999999E-2</v>
      </c>
      <c r="D410" s="109">
        <v>7.8E-2</v>
      </c>
    </row>
    <row r="411" spans="2:16" ht="15" thickBot="1">
      <c r="B411" s="91" t="s">
        <v>187</v>
      </c>
      <c r="C411" s="92">
        <f>MEDIAN(C408:C410)</f>
        <v>7.6999999999999999E-2</v>
      </c>
      <c r="D411" s="92">
        <f>MEDIAN(D408:D410)</f>
        <v>7.8E-2</v>
      </c>
    </row>
    <row r="412" spans="2:16">
      <c r="B412" s="2"/>
    </row>
    <row r="413" spans="2:16">
      <c r="B413" s="2"/>
    </row>
    <row r="414" spans="2:16">
      <c r="B414" s="2"/>
    </row>
    <row r="415" spans="2:16">
      <c r="B415" s="2"/>
    </row>
    <row r="416" spans="2:16">
      <c r="B416" s="2"/>
    </row>
    <row r="417" spans="2:4">
      <c r="B417" s="2"/>
    </row>
    <row r="418" spans="2:4">
      <c r="B418" s="2"/>
    </row>
    <row r="419" spans="2:4">
      <c r="B419" s="2"/>
    </row>
    <row r="420" spans="2:4">
      <c r="B420" s="2"/>
    </row>
    <row r="421" spans="2:4">
      <c r="B421" s="2"/>
    </row>
    <row r="422" spans="2:4">
      <c r="B422" s="2"/>
    </row>
    <row r="423" spans="2:4">
      <c r="B423" s="2"/>
    </row>
    <row r="424" spans="2:4">
      <c r="B424" s="2"/>
      <c r="C424" s="84"/>
      <c r="D424" s="84"/>
    </row>
    <row r="426" spans="2:4">
      <c r="B426" s="2"/>
      <c r="C426" s="86"/>
      <c r="D426" s="86"/>
    </row>
    <row r="433" spans="1:16">
      <c r="A433" t="s">
        <v>176</v>
      </c>
      <c r="B433" s="2" t="s">
        <v>54</v>
      </c>
    </row>
    <row r="435" spans="1:16">
      <c r="B435" s="35" t="s">
        <v>88</v>
      </c>
      <c r="C435" s="35"/>
      <c r="D435" s="35">
        <v>2017</v>
      </c>
      <c r="E435" s="35">
        <f>D435+1</f>
        <v>2018</v>
      </c>
      <c r="F435" s="35">
        <f t="shared" ref="F435" si="29">E435+1</f>
        <v>2019</v>
      </c>
      <c r="G435" s="35">
        <f t="shared" ref="G435" si="30">F435+1</f>
        <v>2020</v>
      </c>
      <c r="H435" s="35">
        <f t="shared" ref="H435" si="31">G435+1</f>
        <v>2021</v>
      </c>
      <c r="I435" s="35">
        <f t="shared" ref="I435" si="32">H435+1</f>
        <v>2022</v>
      </c>
      <c r="J435" s="35">
        <f t="shared" ref="J435" si="33">I435+1</f>
        <v>2023</v>
      </c>
      <c r="K435" s="35">
        <f t="shared" ref="K435" si="34">J435+1</f>
        <v>2024</v>
      </c>
      <c r="L435" s="35">
        <f t="shared" ref="L435" si="35">K435+1</f>
        <v>2025</v>
      </c>
      <c r="M435" s="35">
        <f>L435+1</f>
        <v>2026</v>
      </c>
    </row>
    <row r="436" spans="1:16">
      <c r="B436" t="s">
        <v>55</v>
      </c>
      <c r="D436" s="96">
        <v>0</v>
      </c>
      <c r="E436" s="96">
        <v>0</v>
      </c>
      <c r="F436" s="96">
        <v>0</v>
      </c>
      <c r="G436" s="96">
        <v>0</v>
      </c>
      <c r="H436" s="96">
        <v>279.06</v>
      </c>
      <c r="I436" s="96">
        <v>145.03</v>
      </c>
      <c r="J436" s="96">
        <v>129.88</v>
      </c>
      <c r="K436" s="96">
        <v>248.92</v>
      </c>
      <c r="L436" s="96">
        <v>414.12</v>
      </c>
      <c r="M436" s="96">
        <v>435.26</v>
      </c>
    </row>
    <row r="437" spans="1:16">
      <c r="B437" t="s">
        <v>56</v>
      </c>
      <c r="D437" s="96">
        <v>595.58000000000004</v>
      </c>
      <c r="E437" s="96">
        <v>1017.08</v>
      </c>
      <c r="F437" s="96">
        <v>869.32</v>
      </c>
      <c r="G437" s="96">
        <v>869.82</v>
      </c>
      <c r="H437" s="96">
        <v>882.42</v>
      </c>
      <c r="I437" s="96">
        <v>1144.24</v>
      </c>
      <c r="J437" s="96">
        <v>1433.39</v>
      </c>
      <c r="K437" s="96">
        <v>1407.18</v>
      </c>
      <c r="L437" s="96">
        <v>2149.15</v>
      </c>
      <c r="M437" s="96">
        <v>2166.1999999999998</v>
      </c>
      <c r="P437" t="s">
        <v>0</v>
      </c>
    </row>
    <row r="438" spans="1:16">
      <c r="B438" t="s">
        <v>57</v>
      </c>
      <c r="D438" s="96">
        <v>938.98</v>
      </c>
      <c r="E438" s="96">
        <v>950.42</v>
      </c>
      <c r="F438" s="96">
        <v>1112.05</v>
      </c>
      <c r="G438" s="96">
        <v>837.67</v>
      </c>
      <c r="H438" s="96">
        <v>810.98</v>
      </c>
      <c r="I438" s="96">
        <v>1189.74</v>
      </c>
      <c r="J438" s="96">
        <v>1548.82</v>
      </c>
      <c r="K438" s="96">
        <v>1952.56</v>
      </c>
      <c r="L438" s="96">
        <v>1959.37</v>
      </c>
      <c r="M438" s="96">
        <v>2139.6999999999998</v>
      </c>
    </row>
    <row r="439" spans="1:16">
      <c r="B439" t="s">
        <v>58</v>
      </c>
      <c r="D439" s="96">
        <v>96.57</v>
      </c>
      <c r="E439" s="96">
        <v>80.88</v>
      </c>
      <c r="F439" s="96">
        <v>100.94</v>
      </c>
      <c r="G439" s="96">
        <v>293.94</v>
      </c>
      <c r="H439" s="96">
        <v>332.16</v>
      </c>
      <c r="I439" s="96">
        <v>269.66000000000003</v>
      </c>
      <c r="J439" s="96">
        <v>247.27</v>
      </c>
      <c r="K439" s="96">
        <v>377.37</v>
      </c>
      <c r="L439" s="96">
        <v>431.92</v>
      </c>
      <c r="M439" s="96">
        <v>402.07</v>
      </c>
    </row>
    <row r="440" spans="1:16">
      <c r="B440" t="s">
        <v>59</v>
      </c>
      <c r="D440" s="96">
        <v>4.01</v>
      </c>
      <c r="E440" s="96">
        <v>14.22</v>
      </c>
      <c r="F440" s="96">
        <v>11.34</v>
      </c>
      <c r="G440" s="96">
        <v>14.63</v>
      </c>
      <c r="H440" s="96">
        <v>20.13</v>
      </c>
      <c r="I440" s="96">
        <v>3.18</v>
      </c>
      <c r="J440" s="96">
        <v>1.92</v>
      </c>
      <c r="K440" s="96">
        <v>2.62</v>
      </c>
      <c r="L440" s="96">
        <v>4.5999999999999996</v>
      </c>
      <c r="M440" s="96">
        <v>4.8099999999999996</v>
      </c>
    </row>
    <row r="441" spans="1:16">
      <c r="B441" t="s">
        <v>60</v>
      </c>
      <c r="D441" s="96">
        <v>386.31</v>
      </c>
      <c r="E441" s="96">
        <v>515.91</v>
      </c>
      <c r="F441" s="96">
        <v>566.92999999999995</v>
      </c>
      <c r="G441" s="96">
        <v>635.15</v>
      </c>
      <c r="H441" s="96">
        <v>534.80999999999995</v>
      </c>
      <c r="I441" s="96">
        <v>731.58</v>
      </c>
      <c r="J441" s="96">
        <v>889.33</v>
      </c>
      <c r="K441" s="96">
        <v>1051.3800000000001</v>
      </c>
      <c r="L441" s="96">
        <v>1353.61</v>
      </c>
      <c r="M441" s="96">
        <v>1240.23</v>
      </c>
    </row>
    <row r="442" spans="1:16">
      <c r="B442" s="93" t="s">
        <v>61</v>
      </c>
      <c r="C442" s="94"/>
      <c r="D442" s="95">
        <f>SUM(D436:D441)</f>
        <v>2021.4499999999998</v>
      </c>
      <c r="E442" s="95">
        <f>SUM(E436:E441)</f>
        <v>2578.5099999999998</v>
      </c>
      <c r="F442" s="95">
        <f>SUM(F436:F441)</f>
        <v>2660.58</v>
      </c>
      <c r="G442" s="95">
        <f>SUM(G436:G441)</f>
        <v>2651.21</v>
      </c>
      <c r="H442" s="95">
        <f t="shared" ref="H442:K442" si="36">SUM(H436:H441)</f>
        <v>2859.56</v>
      </c>
      <c r="I442" s="95">
        <f t="shared" si="36"/>
        <v>3483.43</v>
      </c>
      <c r="J442" s="95">
        <f>SUM(J436:J441)</f>
        <v>4250.6100000000006</v>
      </c>
      <c r="K442" s="95">
        <f t="shared" si="36"/>
        <v>5040.03</v>
      </c>
      <c r="L442" s="95">
        <f>SUM(L436:L441)</f>
        <v>6312.7699999999995</v>
      </c>
      <c r="M442" s="95">
        <f>SUM(M436:M441)</f>
        <v>6388.27</v>
      </c>
    </row>
    <row r="444" spans="1:16">
      <c r="B444" s="35" t="s">
        <v>88</v>
      </c>
      <c r="C444" s="35"/>
      <c r="D444" s="35">
        <v>2017</v>
      </c>
      <c r="E444" s="35">
        <f>D444+1</f>
        <v>2018</v>
      </c>
      <c r="F444" s="35">
        <f t="shared" ref="F444" si="37">E444+1</f>
        <v>2019</v>
      </c>
      <c r="G444" s="35">
        <f t="shared" ref="G444" si="38">F444+1</f>
        <v>2020</v>
      </c>
      <c r="H444" s="35">
        <f t="shared" ref="H444" si="39">G444+1</f>
        <v>2021</v>
      </c>
      <c r="I444" s="35">
        <f t="shared" ref="I444" si="40">H444+1</f>
        <v>2022</v>
      </c>
      <c r="J444" s="35">
        <f t="shared" ref="J444" si="41">I444+1</f>
        <v>2023</v>
      </c>
      <c r="K444" s="35">
        <f t="shared" ref="K444" si="42">J444+1</f>
        <v>2024</v>
      </c>
      <c r="L444" s="35">
        <f t="shared" ref="L444" si="43">K444+1</f>
        <v>2025</v>
      </c>
      <c r="M444" s="35">
        <f>L444+1</f>
        <v>2026</v>
      </c>
      <c r="O444" s="83" t="s">
        <v>187</v>
      </c>
      <c r="P444" s="83" t="s">
        <v>188</v>
      </c>
    </row>
    <row r="445" spans="1:16">
      <c r="B445" t="s">
        <v>55</v>
      </c>
      <c r="D445" s="97">
        <f>D436/D$442</f>
        <v>0</v>
      </c>
      <c r="E445" s="97">
        <f t="shared" ref="E445:M445" si="44">E436/E$442</f>
        <v>0</v>
      </c>
      <c r="F445" s="97">
        <f t="shared" si="44"/>
        <v>0</v>
      </c>
      <c r="G445" s="97">
        <f t="shared" si="44"/>
        <v>0</v>
      </c>
      <c r="H445" s="97">
        <f t="shared" si="44"/>
        <v>9.7588440179608049E-2</v>
      </c>
      <c r="I445" s="97">
        <f t="shared" si="44"/>
        <v>4.1634251298289335E-2</v>
      </c>
      <c r="J445" s="97">
        <f t="shared" si="44"/>
        <v>3.0555614370643268E-2</v>
      </c>
      <c r="K445" s="97">
        <f t="shared" si="44"/>
        <v>4.9388594909157285E-2</v>
      </c>
      <c r="L445" s="97">
        <f t="shared" si="44"/>
        <v>6.5600362439943175E-2</v>
      </c>
      <c r="M445" s="97">
        <f t="shared" si="44"/>
        <v>6.8134252309310653E-2</v>
      </c>
      <c r="O445" s="46">
        <f>MEDIAN(D445:M445)</f>
        <v>3.6094932834466298E-2</v>
      </c>
      <c r="P445" s="46">
        <f>AVERAGE(D445:M445)</f>
        <v>3.5290151550695176E-2</v>
      </c>
    </row>
    <row r="446" spans="1:16">
      <c r="B446" t="s">
        <v>56</v>
      </c>
      <c r="D446" s="97">
        <f t="shared" ref="D446:M450" si="45">D437/D$442</f>
        <v>0.29463009226050613</v>
      </c>
      <c r="E446" s="97">
        <f t="shared" si="45"/>
        <v>0.39444485381092187</v>
      </c>
      <c r="F446" s="97">
        <f t="shared" si="45"/>
        <v>0.32674078584368826</v>
      </c>
      <c r="G446" s="97">
        <f t="shared" si="45"/>
        <v>0.32808415779964623</v>
      </c>
      <c r="H446" s="97">
        <f t="shared" si="45"/>
        <v>0.30858593629789199</v>
      </c>
      <c r="I446" s="97">
        <f t="shared" si="45"/>
        <v>0.32848083641697984</v>
      </c>
      <c r="J446" s="97">
        <f t="shared" si="45"/>
        <v>0.33721983432966091</v>
      </c>
      <c r="K446" s="97">
        <f t="shared" si="45"/>
        <v>0.27920071904333904</v>
      </c>
      <c r="L446" s="97">
        <f t="shared" si="45"/>
        <v>0.34044484433933125</v>
      </c>
      <c r="M446" s="97">
        <f t="shared" si="45"/>
        <v>0.33909023882835254</v>
      </c>
      <c r="O446" s="46">
        <f>MEDIAN(D446:M446)</f>
        <v>0.32828249710831303</v>
      </c>
      <c r="P446" s="46">
        <f t="shared" ref="P446:P450" si="46">AVERAGE(D446:M446)</f>
        <v>0.32769222989703178</v>
      </c>
    </row>
    <row r="447" spans="1:16">
      <c r="B447" t="s">
        <v>57</v>
      </c>
      <c r="D447" s="97">
        <f t="shared" si="45"/>
        <v>0.46450815009028179</v>
      </c>
      <c r="E447" s="97">
        <f t="shared" si="45"/>
        <v>0.36859271439707431</v>
      </c>
      <c r="F447" s="97">
        <f t="shared" si="45"/>
        <v>0.41797277285403933</v>
      </c>
      <c r="G447" s="97">
        <f t="shared" si="45"/>
        <v>0.31595761935116418</v>
      </c>
      <c r="H447" s="97">
        <f>H438/H$442</f>
        <v>0.28360307180125616</v>
      </c>
      <c r="I447" s="97">
        <f t="shared" si="45"/>
        <v>0.34154267489227574</v>
      </c>
      <c r="J447" s="97">
        <f t="shared" si="45"/>
        <v>0.36437593663027185</v>
      </c>
      <c r="K447" s="97">
        <f t="shared" si="45"/>
        <v>0.38741039239845798</v>
      </c>
      <c r="L447" s="97">
        <f>L438/L$442</f>
        <v>0.31038197178100896</v>
      </c>
      <c r="M447" s="97">
        <f t="shared" si="45"/>
        <v>0.3349420109043606</v>
      </c>
      <c r="O447" s="46">
        <f t="shared" ref="O447:O450" si="47">MEDIAN(D447:M447)</f>
        <v>0.35295930576127377</v>
      </c>
      <c r="P447" s="46">
        <f t="shared" si="46"/>
        <v>0.35892873151001908</v>
      </c>
    </row>
    <row r="448" spans="1:16">
      <c r="B448" t="s">
        <v>58</v>
      </c>
      <c r="D448" s="97">
        <f t="shared" si="45"/>
        <v>4.7772638452595911E-2</v>
      </c>
      <c r="E448" s="97">
        <f t="shared" si="45"/>
        <v>3.1366952232103035E-2</v>
      </c>
      <c r="F448" s="97">
        <f t="shared" si="45"/>
        <v>3.7939095986589393E-2</v>
      </c>
      <c r="G448" s="97">
        <f t="shared" si="45"/>
        <v>0.11087013099679015</v>
      </c>
      <c r="H448" s="97">
        <f t="shared" si="45"/>
        <v>0.1161577305599463</v>
      </c>
      <c r="I448" s="97">
        <f t="shared" si="45"/>
        <v>7.7412205785676771E-2</v>
      </c>
      <c r="J448" s="97">
        <f t="shared" si="45"/>
        <v>5.8172826958954121E-2</v>
      </c>
      <c r="K448" s="97">
        <f t="shared" si="45"/>
        <v>7.4874554318129061E-2</v>
      </c>
      <c r="L448" s="97">
        <f t="shared" si="45"/>
        <v>6.8420043815947684E-2</v>
      </c>
      <c r="M448" s="97">
        <f t="shared" si="45"/>
        <v>6.2938792505639232E-2</v>
      </c>
      <c r="O448" s="46">
        <f t="shared" si="47"/>
        <v>6.5679418160793451E-2</v>
      </c>
      <c r="P448" s="46">
        <f t="shared" si="46"/>
        <v>6.8592497161237165E-2</v>
      </c>
    </row>
    <row r="449" spans="1:16">
      <c r="B449" t="s">
        <v>59</v>
      </c>
      <c r="D449" s="97">
        <f t="shared" si="45"/>
        <v>1.9837245541566698E-3</v>
      </c>
      <c r="E449" s="97">
        <f t="shared" si="45"/>
        <v>5.514812818255505E-3</v>
      </c>
      <c r="F449" s="97">
        <f t="shared" si="45"/>
        <v>4.2622285366348692E-3</v>
      </c>
      <c r="G449" s="97">
        <f t="shared" si="45"/>
        <v>5.5182350700246309E-3</v>
      </c>
      <c r="H449" s="97">
        <f t="shared" si="45"/>
        <v>7.0395445453146632E-3</v>
      </c>
      <c r="I449" s="97">
        <f t="shared" si="45"/>
        <v>9.1289332640529604E-4</v>
      </c>
      <c r="J449" s="97">
        <f t="shared" si="45"/>
        <v>4.5169987366519153E-4</v>
      </c>
      <c r="K449" s="97">
        <f t="shared" si="45"/>
        <v>5.1983817556641536E-4</v>
      </c>
      <c r="L449" s="97">
        <f t="shared" si="45"/>
        <v>7.2868170391127824E-4</v>
      </c>
      <c r="M449" s="97">
        <f t="shared" si="45"/>
        <v>7.5294250243023526E-4</v>
      </c>
      <c r="O449" s="46">
        <f t="shared" si="47"/>
        <v>1.448308940280983E-3</v>
      </c>
      <c r="P449" s="46">
        <f t="shared" si="46"/>
        <v>2.7684601106364756E-3</v>
      </c>
    </row>
    <row r="450" spans="1:16">
      <c r="B450" t="s">
        <v>60</v>
      </c>
      <c r="D450" s="97">
        <f t="shared" si="45"/>
        <v>0.19110539464245963</v>
      </c>
      <c r="E450" s="97">
        <f t="shared" si="45"/>
        <v>0.20008066674164537</v>
      </c>
      <c r="F450" s="97">
        <f t="shared" si="45"/>
        <v>0.21308511677904818</v>
      </c>
      <c r="G450" s="97">
        <f t="shared" si="45"/>
        <v>0.23956985678237483</v>
      </c>
      <c r="H450" s="97">
        <f t="shared" si="45"/>
        <v>0.18702527661598287</v>
      </c>
      <c r="I450" s="97">
        <f t="shared" si="45"/>
        <v>0.21001713828037311</v>
      </c>
      <c r="J450" s="97">
        <f t="shared" si="45"/>
        <v>0.20922408783680457</v>
      </c>
      <c r="K450" s="97">
        <f t="shared" si="45"/>
        <v>0.2086059011553503</v>
      </c>
      <c r="L450" s="97">
        <f t="shared" si="45"/>
        <v>0.2144240959198577</v>
      </c>
      <c r="M450" s="97">
        <f t="shared" si="45"/>
        <v>0.19414176294990662</v>
      </c>
      <c r="O450" s="46">
        <f t="shared" si="47"/>
        <v>0.20891499449607742</v>
      </c>
      <c r="P450" s="46">
        <f t="shared" si="46"/>
        <v>0.20672792977038029</v>
      </c>
    </row>
    <row r="451" spans="1:16">
      <c r="B451" s="93" t="s">
        <v>61</v>
      </c>
      <c r="C451" s="94"/>
      <c r="D451" s="310">
        <f>SUM(D445:D450)</f>
        <v>1.0000000000000002</v>
      </c>
      <c r="E451" s="310">
        <f t="shared" ref="E451:M451" si="48">SUM(E445:E450)</f>
        <v>1</v>
      </c>
      <c r="F451" s="310">
        <f t="shared" si="48"/>
        <v>1</v>
      </c>
      <c r="G451" s="310">
        <f t="shared" si="48"/>
        <v>1</v>
      </c>
      <c r="H451" s="310">
        <f t="shared" si="48"/>
        <v>1</v>
      </c>
      <c r="I451" s="310">
        <f t="shared" si="48"/>
        <v>1</v>
      </c>
      <c r="J451" s="310">
        <f t="shared" si="48"/>
        <v>0.99999999999999989</v>
      </c>
      <c r="K451" s="310">
        <f t="shared" si="48"/>
        <v>1.0000000000000002</v>
      </c>
      <c r="L451" s="310">
        <f t="shared" si="48"/>
        <v>1</v>
      </c>
      <c r="M451" s="310">
        <f t="shared" si="48"/>
        <v>0.99999999999999989</v>
      </c>
    </row>
    <row r="453" spans="1:16">
      <c r="A453" t="s">
        <v>85</v>
      </c>
      <c r="B453" s="35" t="s">
        <v>263</v>
      </c>
    </row>
    <row r="455" spans="1:16">
      <c r="B455" s="35" t="s">
        <v>88</v>
      </c>
      <c r="C455" s="35"/>
      <c r="D455" s="35">
        <v>2017</v>
      </c>
      <c r="E455" s="35">
        <f>D455+1</f>
        <v>2018</v>
      </c>
      <c r="F455" s="35">
        <f t="shared" ref="F455" si="49">E455+1</f>
        <v>2019</v>
      </c>
      <c r="G455" s="35">
        <f t="shared" ref="G455" si="50">F455+1</f>
        <v>2020</v>
      </c>
      <c r="H455" s="35">
        <f t="shared" ref="H455" si="51">G455+1</f>
        <v>2021</v>
      </c>
      <c r="I455" s="35">
        <f t="shared" ref="I455" si="52">H455+1</f>
        <v>2022</v>
      </c>
      <c r="J455" s="35">
        <f t="shared" ref="J455" si="53">I455+1</f>
        <v>2023</v>
      </c>
      <c r="K455" s="35">
        <f t="shared" ref="K455" si="54">J455+1</f>
        <v>2024</v>
      </c>
      <c r="L455" s="35">
        <f t="shared" ref="L455" si="55">K455+1</f>
        <v>2025</v>
      </c>
      <c r="M455" s="35">
        <f>L455+1</f>
        <v>2026</v>
      </c>
      <c r="O455" s="83" t="s">
        <v>187</v>
      </c>
      <c r="P455" s="83" t="s">
        <v>188</v>
      </c>
    </row>
    <row r="456" spans="1:16">
      <c r="B456" t="s">
        <v>12</v>
      </c>
      <c r="D456" s="24">
        <v>4385.24</v>
      </c>
      <c r="E456" s="24">
        <v>4638.95</v>
      </c>
      <c r="F456" s="24">
        <v>5234.84</v>
      </c>
      <c r="G456" s="24">
        <v>5360.19</v>
      </c>
      <c r="H456" s="24">
        <v>4263.59</v>
      </c>
      <c r="I456" s="24">
        <v>6045.58</v>
      </c>
      <c r="J456" s="24">
        <v>7977.32</v>
      </c>
      <c r="K456" s="24">
        <v>9685.36</v>
      </c>
      <c r="L456" s="24">
        <v>11967.65</v>
      </c>
      <c r="M456" s="24">
        <v>12401.99</v>
      </c>
    </row>
    <row r="457" spans="1:16">
      <c r="B457" t="s">
        <v>264</v>
      </c>
      <c r="E457" s="36">
        <v>5.7855442347511297E-2</v>
      </c>
      <c r="F457" s="36">
        <v>0.12845363713771452</v>
      </c>
      <c r="G457" s="36">
        <v>2.3945335483032792E-2</v>
      </c>
      <c r="H457" s="36">
        <v>-0.20458230025428192</v>
      </c>
      <c r="I457" s="36">
        <v>0.41795529119826247</v>
      </c>
      <c r="J457" s="36">
        <v>0.31952930901584287</v>
      </c>
      <c r="K457" s="36">
        <v>0.21411200754137982</v>
      </c>
      <c r="L457" s="36">
        <v>0.23564328016717995</v>
      </c>
      <c r="M457" s="36">
        <v>3.6292839446340874E-2</v>
      </c>
      <c r="O457" s="78">
        <f>MEDIAN(E457:M457)</f>
        <v>0.12845363713771452</v>
      </c>
      <c r="P457" s="78">
        <f>AVERAGE(E457:M457)</f>
        <v>0.13657831578699808</v>
      </c>
    </row>
    <row r="458" spans="1:16">
      <c r="O458" s="78"/>
      <c r="P458" s="78"/>
    </row>
    <row r="459" spans="1:16">
      <c r="B459" t="s">
        <v>265</v>
      </c>
      <c r="D459" s="24">
        <f>'Historical Data'!C77</f>
        <v>595.58000000000004</v>
      </c>
      <c r="E459" s="24">
        <f>'Historical Data'!D77</f>
        <v>1017.08</v>
      </c>
      <c r="F459" s="24">
        <f>'Historical Data'!E77</f>
        <v>869.32</v>
      </c>
      <c r="G459" s="24">
        <f>'Historical Data'!F77</f>
        <v>869.82</v>
      </c>
      <c r="H459" s="24">
        <f>'Historical Data'!G77</f>
        <v>882.42</v>
      </c>
      <c r="I459" s="24">
        <f>'Historical Data'!H77</f>
        <v>1144.24</v>
      </c>
      <c r="J459" s="24">
        <f>'Historical Data'!I77</f>
        <v>1433.39</v>
      </c>
      <c r="K459" s="24">
        <f>'Historical Data'!J77</f>
        <v>1407.18</v>
      </c>
      <c r="L459" s="24">
        <f>'Historical Data'!K77</f>
        <v>2149.15</v>
      </c>
      <c r="M459" s="24">
        <f>'Historical Data'!L77</f>
        <v>2166.1999999999998</v>
      </c>
      <c r="O459" s="78"/>
      <c r="P459" s="78"/>
    </row>
    <row r="460" spans="1:16">
      <c r="B460" t="s">
        <v>264</v>
      </c>
      <c r="E460" s="36">
        <f>E459/D459-1</f>
        <v>0.70771348937170475</v>
      </c>
      <c r="F460" s="36">
        <f t="shared" ref="F460:M460" si="56">F459/E459-1</f>
        <v>-0.14527864081488184</v>
      </c>
      <c r="G460" s="36">
        <f t="shared" si="56"/>
        <v>5.7516219573927607E-4</v>
      </c>
      <c r="H460" s="36">
        <f t="shared" si="56"/>
        <v>1.4485755673587564E-2</v>
      </c>
      <c r="I460" s="36">
        <f t="shared" si="56"/>
        <v>0.29670678361777836</v>
      </c>
      <c r="J460" s="36">
        <f t="shared" si="56"/>
        <v>0.25270048241627641</v>
      </c>
      <c r="K460" s="36">
        <f t="shared" si="56"/>
        <v>-1.8285323603485448E-2</v>
      </c>
      <c r="L460" s="36">
        <f t="shared" si="56"/>
        <v>0.52727440696996819</v>
      </c>
      <c r="M460" s="36">
        <f t="shared" si="56"/>
        <v>7.9333690063512208E-3</v>
      </c>
      <c r="O460" s="78">
        <f>MEDIAN(E460:M460)</f>
        <v>1.4485755673587564E-2</v>
      </c>
      <c r="P460" s="78">
        <f>AVERAGE(E460:M460)</f>
        <v>0.18264727609255982</v>
      </c>
    </row>
    <row r="461" spans="1:16">
      <c r="O461" s="7"/>
      <c r="P461" s="7"/>
    </row>
    <row r="462" spans="1:16">
      <c r="B462" t="s">
        <v>266</v>
      </c>
      <c r="E462" s="24">
        <f>(E459+D459)/2</f>
        <v>806.33</v>
      </c>
      <c r="F462" s="24">
        <f t="shared" ref="F462:M462" si="57">(F459+E459)/2</f>
        <v>943.2</v>
      </c>
      <c r="G462" s="24">
        <f t="shared" si="57"/>
        <v>869.57</v>
      </c>
      <c r="H462" s="24">
        <f t="shared" si="57"/>
        <v>876.12</v>
      </c>
      <c r="I462" s="24">
        <f t="shared" si="57"/>
        <v>1013.3299999999999</v>
      </c>
      <c r="J462" s="24">
        <f t="shared" si="57"/>
        <v>1288.8150000000001</v>
      </c>
      <c r="K462" s="24">
        <f t="shared" si="57"/>
        <v>1420.2850000000001</v>
      </c>
      <c r="L462" s="24">
        <f t="shared" si="57"/>
        <v>1778.165</v>
      </c>
      <c r="M462" s="24">
        <f t="shared" si="57"/>
        <v>2157.6750000000002</v>
      </c>
      <c r="O462" s="100">
        <f>MEDIAN(E462:M462)</f>
        <v>1013.3299999999999</v>
      </c>
      <c r="P462" s="100">
        <f>AVERAGE(E462:M462)</f>
        <v>1239.2766666666664</v>
      </c>
    </row>
    <row r="463" spans="1:16">
      <c r="O463" s="7"/>
      <c r="P463" s="7"/>
    </row>
    <row r="464" spans="1:16">
      <c r="B464" t="s">
        <v>267</v>
      </c>
      <c r="E464" s="36">
        <f>E462/E456</f>
        <v>0.17381735090914971</v>
      </c>
      <c r="F464" s="36">
        <f t="shared" ref="F464:M464" si="58">F462/F456</f>
        <v>0.18017742662621972</v>
      </c>
      <c r="G464" s="36">
        <f t="shared" si="58"/>
        <v>0.16222745835502103</v>
      </c>
      <c r="H464" s="36">
        <f t="shared" si="58"/>
        <v>0.20548880169059408</v>
      </c>
      <c r="I464" s="36">
        <f t="shared" si="58"/>
        <v>0.16761501791391395</v>
      </c>
      <c r="J464" s="36">
        <f t="shared" si="58"/>
        <v>0.16155989730887066</v>
      </c>
      <c r="K464" s="36">
        <f t="shared" si="58"/>
        <v>0.14664245830820952</v>
      </c>
      <c r="L464" s="36">
        <f t="shared" si="58"/>
        <v>0.1485809661880152</v>
      </c>
      <c r="M464" s="36">
        <f t="shared" si="58"/>
        <v>0.17397812770369919</v>
      </c>
      <c r="O464" s="78">
        <f>MEDIAN(E464:M464)</f>
        <v>0.16761501791391395</v>
      </c>
      <c r="P464" s="78">
        <f>AVERAGE(E464:M464)</f>
        <v>0.16889861166707704</v>
      </c>
    </row>
    <row r="465" spans="2:16">
      <c r="B465" t="s">
        <v>76</v>
      </c>
      <c r="E465" s="24">
        <f>'Historical Data'!D10</f>
        <v>3454.95</v>
      </c>
      <c r="F465" s="24">
        <f>'Historical Data'!E10</f>
        <v>3931.18</v>
      </c>
      <c r="G465" s="24">
        <f>'Historical Data'!F10</f>
        <v>4018.1100000000006</v>
      </c>
      <c r="H465" s="24">
        <f>'Historical Data'!G10</f>
        <v>3271.35</v>
      </c>
      <c r="I465" s="24">
        <f>'Historical Data'!H10</f>
        <v>4714.68</v>
      </c>
      <c r="J465" s="24">
        <f>'Historical Data'!I10</f>
        <v>6181.67</v>
      </c>
      <c r="K465" s="24">
        <f>'Historical Data'!J10</f>
        <v>7391.9699999999993</v>
      </c>
      <c r="L465" s="24">
        <f>'Historical Data'!K10</f>
        <v>9074.34</v>
      </c>
      <c r="M465" s="24">
        <f>'Historical Data'!L10</f>
        <v>9542.09</v>
      </c>
      <c r="O465" s="7"/>
      <c r="P465" s="7"/>
    </row>
    <row r="466" spans="2:16">
      <c r="O466" s="7"/>
      <c r="P466" s="7"/>
    </row>
    <row r="467" spans="2:16">
      <c r="B467" t="s">
        <v>268</v>
      </c>
      <c r="E467" s="98">
        <f>E465/E462</f>
        <v>4.2847841454491329</v>
      </c>
      <c r="F467" s="98">
        <f t="shared" ref="F467:M467" si="59">F465/F462</f>
        <v>4.1679177268871923</v>
      </c>
      <c r="G467" s="98">
        <f t="shared" si="59"/>
        <v>4.6208010855940298</v>
      </c>
      <c r="H467" s="98">
        <f t="shared" si="59"/>
        <v>3.7339063142035336</v>
      </c>
      <c r="I467" s="98">
        <f>I465/I462</f>
        <v>4.6526600416448742</v>
      </c>
      <c r="J467" s="98">
        <f t="shared" si="59"/>
        <v>4.7963982417957576</v>
      </c>
      <c r="K467" s="98">
        <f t="shared" si="59"/>
        <v>5.204568097248087</v>
      </c>
      <c r="L467" s="98">
        <f t="shared" si="59"/>
        <v>5.1032047082244905</v>
      </c>
      <c r="M467" s="98">
        <f t="shared" si="59"/>
        <v>4.4223944755350084</v>
      </c>
      <c r="O467" s="101">
        <f>MEDIAN(E467:M467)</f>
        <v>4.6208010855940298</v>
      </c>
      <c r="P467" s="101">
        <f>AVERAGE(E467:M467)</f>
        <v>4.5540705373980117</v>
      </c>
    </row>
    <row r="468" spans="2:16">
      <c r="B468" t="s">
        <v>269</v>
      </c>
      <c r="E468" s="98">
        <f>E456/E462</f>
        <v>5.7531655773690664</v>
      </c>
      <c r="F468" s="98">
        <f t="shared" ref="F468:M468" si="60">F456/F462</f>
        <v>5.5500848176420696</v>
      </c>
      <c r="G468" s="98">
        <f t="shared" si="60"/>
        <v>6.1641845969847155</v>
      </c>
      <c r="H468" s="98">
        <f t="shared" si="60"/>
        <v>4.8664452358124457</v>
      </c>
      <c r="I468" s="98">
        <f t="shared" si="60"/>
        <v>5.9660525199096055</v>
      </c>
      <c r="J468" s="98">
        <f t="shared" si="60"/>
        <v>6.1896548379713145</v>
      </c>
      <c r="K468" s="98">
        <f t="shared" si="60"/>
        <v>6.8193073925303729</v>
      </c>
      <c r="L468" s="98">
        <f t="shared" si="60"/>
        <v>6.7303371734344113</v>
      </c>
      <c r="M468" s="98">
        <f t="shared" si="60"/>
        <v>5.7478489577902137</v>
      </c>
      <c r="O468" s="101">
        <f>MEDIAN(E468:M468)</f>
        <v>5.9660525199096055</v>
      </c>
      <c r="P468" s="101">
        <f>AVERAGE(E468:M468)</f>
        <v>5.9763423454938023</v>
      </c>
    </row>
    <row r="469" spans="2:16">
      <c r="O469" s="7"/>
      <c r="P469" s="7"/>
    </row>
    <row r="470" spans="2:16">
      <c r="B470" t="s">
        <v>271</v>
      </c>
      <c r="E470" s="99">
        <f>$B$472/E467</f>
        <v>85.185154633207446</v>
      </c>
      <c r="F470" s="99">
        <f t="shared" ref="F470:M470" si="61">$B$472/F467</f>
        <v>87.573705604932869</v>
      </c>
      <c r="G470" s="99">
        <f t="shared" si="61"/>
        <v>78.990632411755769</v>
      </c>
      <c r="H470" s="99">
        <f t="shared" si="61"/>
        <v>97.752854326195617</v>
      </c>
      <c r="I470" s="99">
        <f t="shared" si="61"/>
        <v>78.449746324246817</v>
      </c>
      <c r="J470" s="99">
        <f t="shared" si="61"/>
        <v>76.098768617541865</v>
      </c>
      <c r="K470" s="99">
        <f t="shared" si="61"/>
        <v>70.130699258790287</v>
      </c>
      <c r="L470" s="99">
        <f t="shared" si="61"/>
        <v>71.523683816123253</v>
      </c>
      <c r="M470" s="99">
        <f t="shared" si="61"/>
        <v>82.534473579687472</v>
      </c>
      <c r="O470" s="102">
        <f t="shared" ref="O470" si="62">MEDIAN(E470:M470)</f>
        <v>78.990632411755769</v>
      </c>
      <c r="P470" s="102">
        <f t="shared" ref="P470" si="63">AVERAGE(E470:M470)</f>
        <v>80.915524285831253</v>
      </c>
    </row>
    <row r="471" spans="2:16">
      <c r="B471" t="s">
        <v>270</v>
      </c>
      <c r="E471" s="99">
        <f>$B$472/E468</f>
        <v>63.443333081839647</v>
      </c>
      <c r="F471" s="99">
        <f t="shared" ref="F471:M471" si="64">$B$472/F468</f>
        <v>65.764760718570187</v>
      </c>
      <c r="G471" s="99">
        <f t="shared" si="64"/>
        <v>59.213022299582676</v>
      </c>
      <c r="H471" s="99">
        <f t="shared" si="64"/>
        <v>75.003412617066843</v>
      </c>
      <c r="I471" s="99">
        <f t="shared" si="64"/>
        <v>61.179481538578592</v>
      </c>
      <c r="J471" s="99">
        <f t="shared" si="64"/>
        <v>58.969362517737785</v>
      </c>
      <c r="K471" s="99">
        <f>$B$472/K468</f>
        <v>53.524497282496462</v>
      </c>
      <c r="L471" s="99">
        <f t="shared" si="64"/>
        <v>54.232052658625548</v>
      </c>
      <c r="M471" s="99">
        <f t="shared" si="64"/>
        <v>63.502016611850202</v>
      </c>
      <c r="O471" s="102">
        <f>MEDIAN(E471:M471)</f>
        <v>61.179481538578592</v>
      </c>
      <c r="P471" s="102">
        <f>AVERAGE(E471:M471)</f>
        <v>61.647993258483112</v>
      </c>
    </row>
    <row r="472" spans="2:16">
      <c r="B472">
        <v>365</v>
      </c>
      <c r="E472" s="24"/>
      <c r="F472" s="24"/>
      <c r="G472" s="24"/>
      <c r="H472" s="24"/>
      <c r="I472" s="24"/>
      <c r="J472" s="24"/>
      <c r="K472" s="24"/>
      <c r="L472" s="24"/>
      <c r="M472" s="24"/>
    </row>
    <row r="473" spans="2:16">
      <c r="B473" t="s">
        <v>272</v>
      </c>
    </row>
    <row r="474" spans="2:16">
      <c r="B474" s="35" t="s">
        <v>88</v>
      </c>
      <c r="C474" s="35"/>
      <c r="D474" s="35">
        <v>2017</v>
      </c>
      <c r="E474" s="35">
        <v>2018</v>
      </c>
      <c r="F474" s="35">
        <v>2019</v>
      </c>
      <c r="G474" s="35">
        <v>2020</v>
      </c>
      <c r="H474" s="35">
        <v>2021</v>
      </c>
      <c r="I474" s="35">
        <v>2022</v>
      </c>
      <c r="J474" s="35">
        <v>2023</v>
      </c>
      <c r="K474" s="35">
        <v>2024</v>
      </c>
      <c r="L474" s="35">
        <v>2025</v>
      </c>
      <c r="M474" s="35">
        <v>2026</v>
      </c>
      <c r="O474" s="83" t="s">
        <v>187</v>
      </c>
      <c r="P474" s="83" t="s">
        <v>188</v>
      </c>
    </row>
    <row r="475" spans="2:16">
      <c r="B475" s="103" t="s">
        <v>273</v>
      </c>
      <c r="C475" s="103"/>
      <c r="D475" s="103"/>
      <c r="E475" s="104">
        <f t="shared" ref="E475:M475" si="65">E470</f>
        <v>85.185154633207446</v>
      </c>
      <c r="F475" s="104">
        <f t="shared" si="65"/>
        <v>87.573705604932869</v>
      </c>
      <c r="G475" s="104">
        <f t="shared" si="65"/>
        <v>78.990632411755769</v>
      </c>
      <c r="H475" s="104">
        <f t="shared" si="65"/>
        <v>97.752854326195617</v>
      </c>
      <c r="I475" s="104">
        <f t="shared" si="65"/>
        <v>78.449746324246817</v>
      </c>
      <c r="J475" s="104">
        <f t="shared" si="65"/>
        <v>76.098768617541865</v>
      </c>
      <c r="K475" s="104">
        <f t="shared" si="65"/>
        <v>70.130699258790287</v>
      </c>
      <c r="L475" s="104">
        <f t="shared" si="65"/>
        <v>71.523683816123253</v>
      </c>
      <c r="M475" s="105">
        <f t="shared" si="65"/>
        <v>82.534473579687472</v>
      </c>
    </row>
    <row r="476" spans="2:16">
      <c r="B476" s="103" t="s">
        <v>274</v>
      </c>
      <c r="C476" s="103"/>
      <c r="D476" s="103"/>
      <c r="E476" s="104">
        <v>65</v>
      </c>
      <c r="F476" s="104">
        <v>76</v>
      </c>
      <c r="G476" s="104">
        <v>97</v>
      </c>
      <c r="H476" s="104">
        <v>84</v>
      </c>
      <c r="I476" s="104">
        <v>103</v>
      </c>
      <c r="J476" s="104">
        <v>79</v>
      </c>
      <c r="K476" s="104">
        <v>79</v>
      </c>
      <c r="L476" s="104">
        <v>83</v>
      </c>
      <c r="M476" s="105">
        <v>113</v>
      </c>
    </row>
    <row r="477" spans="2:16">
      <c r="B477" s="103" t="s">
        <v>275</v>
      </c>
      <c r="C477" s="103"/>
      <c r="D477" s="103"/>
      <c r="E477" s="104">
        <v>83</v>
      </c>
      <c r="F477" s="104">
        <v>88</v>
      </c>
      <c r="G477" s="104">
        <v>72</v>
      </c>
      <c r="H477" s="104">
        <v>104</v>
      </c>
      <c r="I477" s="104">
        <v>87</v>
      </c>
      <c r="J477" s="104">
        <v>68</v>
      </c>
      <c r="K477" s="104">
        <v>56</v>
      </c>
      <c r="L477" s="104">
        <v>74</v>
      </c>
      <c r="M477" s="105">
        <v>90</v>
      </c>
    </row>
    <row r="478" spans="2:16">
      <c r="B478" s="103" t="s">
        <v>276</v>
      </c>
      <c r="C478" s="103"/>
      <c r="D478" s="103"/>
      <c r="E478" s="106" t="s">
        <v>240</v>
      </c>
      <c r="F478" s="106" t="s">
        <v>240</v>
      </c>
      <c r="G478" s="104">
        <v>80</v>
      </c>
      <c r="H478" s="104">
        <v>99</v>
      </c>
      <c r="I478" s="104">
        <v>75</v>
      </c>
      <c r="J478" s="104">
        <v>69</v>
      </c>
      <c r="K478" s="104">
        <v>59</v>
      </c>
      <c r="L478" s="104">
        <v>67</v>
      </c>
      <c r="M478" s="105">
        <v>63</v>
      </c>
    </row>
    <row r="479" spans="2:16">
      <c r="B479" s="103" t="s">
        <v>277</v>
      </c>
      <c r="C479" s="103"/>
      <c r="D479" s="103"/>
      <c r="E479" s="104">
        <v>70</v>
      </c>
      <c r="F479" s="104">
        <v>75</v>
      </c>
      <c r="G479" s="104">
        <v>105</v>
      </c>
      <c r="H479" s="104">
        <v>124</v>
      </c>
      <c r="I479" s="104">
        <v>129</v>
      </c>
      <c r="J479" s="104">
        <v>87</v>
      </c>
      <c r="K479" s="104">
        <v>83</v>
      </c>
      <c r="L479" s="104">
        <v>88</v>
      </c>
      <c r="M479" s="105">
        <v>79</v>
      </c>
    </row>
    <row r="482" spans="2:16">
      <c r="B482" s="107" t="s">
        <v>187</v>
      </c>
      <c r="C482" s="107"/>
      <c r="D482" s="107"/>
      <c r="E482" s="108">
        <f>MEDIAN(E475:E479)</f>
        <v>76.5</v>
      </c>
      <c r="F482" s="108">
        <f t="shared" ref="F482:M482" si="66">MEDIAN(F475:F479)</f>
        <v>81.786852802466427</v>
      </c>
      <c r="G482" s="108">
        <f t="shared" si="66"/>
        <v>80</v>
      </c>
      <c r="H482" s="108">
        <f t="shared" si="66"/>
        <v>99</v>
      </c>
      <c r="I482" s="108">
        <f t="shared" si="66"/>
        <v>87</v>
      </c>
      <c r="J482" s="108">
        <f t="shared" si="66"/>
        <v>76.098768617541865</v>
      </c>
      <c r="K482" s="108">
        <f t="shared" si="66"/>
        <v>70.130699258790287</v>
      </c>
      <c r="L482" s="108">
        <f t="shared" si="66"/>
        <v>74</v>
      </c>
      <c r="M482" s="108">
        <f t="shared" si="66"/>
        <v>82.534473579687472</v>
      </c>
      <c r="O482" s="99">
        <f>MEDIAN(E482:M482)</f>
        <v>80</v>
      </c>
    </row>
    <row r="483" spans="2:16">
      <c r="B483" s="107" t="s">
        <v>188</v>
      </c>
      <c r="C483" s="107"/>
      <c r="D483" s="107"/>
      <c r="E483" s="108">
        <f>AVERAGE(E475:E479)</f>
        <v>75.796288658301862</v>
      </c>
      <c r="F483" s="108">
        <f t="shared" ref="F483:M483" si="67">AVERAGE(F475:F479)</f>
        <v>81.643426401233214</v>
      </c>
      <c r="G483" s="108">
        <f t="shared" si="67"/>
        <v>86.598126482351148</v>
      </c>
      <c r="H483" s="108">
        <f t="shared" si="67"/>
        <v>101.75057086523913</v>
      </c>
      <c r="I483" s="108">
        <f t="shared" si="67"/>
        <v>94.489949264849358</v>
      </c>
      <c r="J483" s="108">
        <f t="shared" si="67"/>
        <v>75.81975372350837</v>
      </c>
      <c r="K483" s="108">
        <f t="shared" si="67"/>
        <v>69.426139851758052</v>
      </c>
      <c r="L483" s="108">
        <f t="shared" si="67"/>
        <v>76.704736763224645</v>
      </c>
      <c r="M483" s="108">
        <f t="shared" si="67"/>
        <v>85.506894715937491</v>
      </c>
      <c r="P483" s="99">
        <f>AVERAGE(E483:M483)</f>
        <v>83.081765191822598</v>
      </c>
    </row>
    <row r="485" spans="2:16">
      <c r="B485" s="2" t="s">
        <v>230</v>
      </c>
    </row>
    <row r="487" spans="2:16">
      <c r="B487" s="2" t="s">
        <v>278</v>
      </c>
      <c r="C487" s="88" t="s">
        <v>228</v>
      </c>
      <c r="D487" s="88" t="s">
        <v>226</v>
      </c>
    </row>
    <row r="488" spans="2:16">
      <c r="B488" t="s">
        <v>279</v>
      </c>
      <c r="C488" s="110">
        <v>60</v>
      </c>
      <c r="D488" s="110">
        <v>60</v>
      </c>
    </row>
    <row r="489" spans="2:16">
      <c r="B489" t="s">
        <v>262</v>
      </c>
      <c r="C489" s="111">
        <v>58</v>
      </c>
      <c r="D489" s="111">
        <v>58</v>
      </c>
    </row>
    <row r="490" spans="2:16" ht="15" thickBot="1">
      <c r="B490" s="91" t="s">
        <v>187</v>
      </c>
      <c r="C490" s="112">
        <f>MEDIAN(C488,C489)</f>
        <v>59</v>
      </c>
      <c r="D490" s="112">
        <f>MEDIAN(D488,D489)</f>
        <v>59</v>
      </c>
    </row>
    <row r="558" spans="1:16">
      <c r="A558" t="s">
        <v>85</v>
      </c>
      <c r="B558" s="35" t="s">
        <v>281</v>
      </c>
    </row>
    <row r="560" spans="1:16">
      <c r="B560" s="35" t="s">
        <v>88</v>
      </c>
      <c r="C560" s="35"/>
      <c r="D560" s="35">
        <v>2017</v>
      </c>
      <c r="E560" s="35">
        <f>D560+1</f>
        <v>2018</v>
      </c>
      <c r="F560" s="35">
        <f t="shared" ref="F560" si="68">E560+1</f>
        <v>2019</v>
      </c>
      <c r="G560" s="35">
        <f t="shared" ref="G560" si="69">F560+1</f>
        <v>2020</v>
      </c>
      <c r="H560" s="35">
        <f t="shared" ref="H560" si="70">G560+1</f>
        <v>2021</v>
      </c>
      <c r="I560" s="35">
        <f t="shared" ref="I560" si="71">H560+1</f>
        <v>2022</v>
      </c>
      <c r="J560" s="35">
        <f t="shared" ref="J560" si="72">I560+1</f>
        <v>2023</v>
      </c>
      <c r="K560" s="35">
        <f t="shared" ref="K560" si="73">J560+1</f>
        <v>2024</v>
      </c>
      <c r="L560" s="35">
        <f t="shared" ref="L560" si="74">K560+1</f>
        <v>2025</v>
      </c>
      <c r="M560" s="35">
        <f>L560+1</f>
        <v>2026</v>
      </c>
      <c r="O560" s="83" t="s">
        <v>187</v>
      </c>
      <c r="P560" s="83" t="s">
        <v>188</v>
      </c>
    </row>
    <row r="561" spans="2:16">
      <c r="B561" t="s">
        <v>12</v>
      </c>
      <c r="D561" s="24">
        <v>4385.24</v>
      </c>
      <c r="E561" s="24">
        <v>4638.95</v>
      </c>
      <c r="F561" s="24">
        <v>5234.84</v>
      </c>
      <c r="G561" s="24">
        <v>5360.19</v>
      </c>
      <c r="H561" s="24">
        <v>4263.59</v>
      </c>
      <c r="I561" s="24">
        <v>6045.58</v>
      </c>
      <c r="J561" s="24">
        <v>7977.32</v>
      </c>
      <c r="K561" s="24">
        <v>9685.36</v>
      </c>
      <c r="L561" s="24">
        <v>11967.65</v>
      </c>
      <c r="M561" s="24">
        <v>12401.99</v>
      </c>
    </row>
    <row r="562" spans="2:16">
      <c r="B562" t="s">
        <v>264</v>
      </c>
      <c r="E562" s="36">
        <v>5.7855442347511297E-2</v>
      </c>
      <c r="F562" s="36">
        <v>0.12845363713771452</v>
      </c>
      <c r="G562" s="36">
        <v>2.3945335483032792E-2</v>
      </c>
      <c r="H562" s="36">
        <v>-0.20458230025428192</v>
      </c>
      <c r="I562" s="36">
        <v>0.41795529119826247</v>
      </c>
      <c r="J562" s="36">
        <v>0.31952930901584287</v>
      </c>
      <c r="K562" s="36">
        <v>0.21411200754137982</v>
      </c>
      <c r="L562" s="36">
        <v>0.23564328016717995</v>
      </c>
      <c r="M562" s="36">
        <v>3.6292839446340874E-2</v>
      </c>
      <c r="O562" s="36">
        <f>MEDIAN(E562:M562)</f>
        <v>0.12845363713771452</v>
      </c>
      <c r="P562" s="36">
        <f>AVERAGE(E562:M562)</f>
        <v>0.13657831578699808</v>
      </c>
    </row>
    <row r="563" spans="2:16">
      <c r="O563" s="36"/>
      <c r="P563" s="36"/>
    </row>
    <row r="564" spans="2:16">
      <c r="B564" t="s">
        <v>280</v>
      </c>
      <c r="D564" s="24">
        <f>'Historical Data'!C78</f>
        <v>938.98</v>
      </c>
      <c r="E564" s="24">
        <f>'Historical Data'!D78</f>
        <v>950.42</v>
      </c>
      <c r="F564" s="24">
        <f>'Historical Data'!E78</f>
        <v>1112.05</v>
      </c>
      <c r="G564" s="24">
        <f>'Historical Data'!F78</f>
        <v>837.67</v>
      </c>
      <c r="H564" s="24">
        <f>'Historical Data'!G78</f>
        <v>810.98</v>
      </c>
      <c r="I564" s="24">
        <f>'Historical Data'!H78</f>
        <v>1189.74</v>
      </c>
      <c r="J564" s="24">
        <f>'Historical Data'!I78</f>
        <v>1548.82</v>
      </c>
      <c r="K564" s="24">
        <f>'Historical Data'!J78</f>
        <v>1952.56</v>
      </c>
      <c r="L564" s="24">
        <f>'Historical Data'!K78</f>
        <v>1959.37</v>
      </c>
      <c r="M564" s="24">
        <f>'Historical Data'!L78</f>
        <v>2139.6999999999998</v>
      </c>
      <c r="O564" s="36"/>
      <c r="P564" s="36"/>
    </row>
    <row r="565" spans="2:16">
      <c r="B565" t="s">
        <v>264</v>
      </c>
      <c r="E565" s="36">
        <f>E564/D564-1</f>
        <v>1.2183433086966566E-2</v>
      </c>
      <c r="F565" s="36">
        <f t="shared" ref="F565:M565" si="75">F564/E564-1</f>
        <v>0.17006165695166353</v>
      </c>
      <c r="G565" s="36">
        <f t="shared" si="75"/>
        <v>-0.24673351018389467</v>
      </c>
      <c r="H565" s="36">
        <f t="shared" si="75"/>
        <v>-3.1862189167571886E-2</v>
      </c>
      <c r="I565" s="36">
        <f t="shared" si="75"/>
        <v>0.46703987767885757</v>
      </c>
      <c r="J565" s="36">
        <f t="shared" si="75"/>
        <v>0.30181384167969472</v>
      </c>
      <c r="K565" s="36">
        <f t="shared" si="75"/>
        <v>0.26067586937152165</v>
      </c>
      <c r="L565" s="36">
        <f t="shared" si="75"/>
        <v>3.4877289302248649E-3</v>
      </c>
      <c r="M565" s="36">
        <f t="shared" si="75"/>
        <v>9.2034684618014895E-2</v>
      </c>
      <c r="O565" s="36">
        <f>MEDIAN(E565:M565)</f>
        <v>9.2034684618014895E-2</v>
      </c>
      <c r="P565" s="36">
        <f>AVERAGE(E565:M565)</f>
        <v>0.11430015477394193</v>
      </c>
    </row>
    <row r="566" spans="2:16">
      <c r="O566" s="36"/>
      <c r="P566" s="36"/>
    </row>
    <row r="567" spans="2:16">
      <c r="B567" t="s">
        <v>282</v>
      </c>
      <c r="E567" s="24">
        <f>(E564+D564)/2</f>
        <v>944.7</v>
      </c>
      <c r="F567" s="24">
        <f t="shared" ref="F567:M567" si="76">(F564+E564)/2</f>
        <v>1031.2349999999999</v>
      </c>
      <c r="G567" s="24">
        <f t="shared" si="76"/>
        <v>974.8599999999999</v>
      </c>
      <c r="H567" s="24">
        <f t="shared" si="76"/>
        <v>824.32500000000005</v>
      </c>
      <c r="I567" s="24">
        <f t="shared" si="76"/>
        <v>1000.36</v>
      </c>
      <c r="J567" s="24">
        <f t="shared" si="76"/>
        <v>1369.28</v>
      </c>
      <c r="K567" s="24">
        <f t="shared" si="76"/>
        <v>1750.69</v>
      </c>
      <c r="L567" s="24">
        <f t="shared" si="76"/>
        <v>1955.9649999999999</v>
      </c>
      <c r="M567" s="24">
        <f t="shared" si="76"/>
        <v>2049.5349999999999</v>
      </c>
      <c r="O567" s="36"/>
      <c r="P567" s="36"/>
    </row>
    <row r="568" spans="2:16">
      <c r="B568" t="s">
        <v>283</v>
      </c>
      <c r="E568" s="36">
        <f>E567/E561</f>
        <v>0.20364522144019662</v>
      </c>
      <c r="F568" s="36">
        <f t="shared" ref="F568:M568" si="77">F567/F561</f>
        <v>0.19699455952808489</v>
      </c>
      <c r="G568" s="36">
        <f t="shared" si="77"/>
        <v>0.18187041877246887</v>
      </c>
      <c r="H568" s="36">
        <f t="shared" si="77"/>
        <v>0.19334058856503558</v>
      </c>
      <c r="I568" s="36">
        <f t="shared" si="77"/>
        <v>0.16546964890051907</v>
      </c>
      <c r="J568" s="36">
        <f t="shared" si="77"/>
        <v>0.17164661816249066</v>
      </c>
      <c r="K568" s="36">
        <f t="shared" si="77"/>
        <v>0.18075631675022921</v>
      </c>
      <c r="L568" s="36">
        <f t="shared" si="77"/>
        <v>0.16343768409002601</v>
      </c>
      <c r="M568" s="36">
        <f t="shared" si="77"/>
        <v>0.16525855931185238</v>
      </c>
      <c r="O568" s="36">
        <f>MEDIAN(E568:M568)</f>
        <v>0.18075631675022921</v>
      </c>
      <c r="P568" s="36">
        <f>AVERAGE(E568:M568)</f>
        <v>0.18026884616898925</v>
      </c>
    </row>
    <row r="570" spans="2:16">
      <c r="B570" t="s">
        <v>284</v>
      </c>
      <c r="E570" s="98">
        <f>E561/E567</f>
        <v>4.9105006880491153</v>
      </c>
      <c r="F570" s="98">
        <f t="shared" ref="F570:L570" si="78">F561/F567</f>
        <v>5.076282321682255</v>
      </c>
      <c r="G570" s="98">
        <f t="shared" si="78"/>
        <v>5.4984202859897833</v>
      </c>
      <c r="H570" s="98">
        <f t="shared" si="78"/>
        <v>5.172219694901889</v>
      </c>
      <c r="I570" s="98">
        <f t="shared" si="78"/>
        <v>6.0434043744252071</v>
      </c>
      <c r="J570" s="98">
        <f t="shared" si="78"/>
        <v>5.8259231128768407</v>
      </c>
      <c r="K570" s="98">
        <f t="shared" si="78"/>
        <v>5.5323101177250118</v>
      </c>
      <c r="L570" s="98">
        <f t="shared" si="78"/>
        <v>6.1185399534245244</v>
      </c>
      <c r="M570" s="98">
        <f>M561/M567</f>
        <v>6.0511237914941685</v>
      </c>
      <c r="O570" s="98">
        <f>MEDIAN(E570:M570)</f>
        <v>5.5323101177250118</v>
      </c>
      <c r="P570" s="98">
        <f>AVERAGE(E570:M570)</f>
        <v>5.5809693711743105</v>
      </c>
    </row>
    <row r="571" spans="2:16">
      <c r="O571" s="66"/>
      <c r="P571" s="66"/>
    </row>
    <row r="572" spans="2:16">
      <c r="B572" t="s">
        <v>285</v>
      </c>
      <c r="E572" s="24">
        <f>$B$573/E570</f>
        <v>74.330505825671764</v>
      </c>
      <c r="F572" s="24">
        <f t="shared" ref="F572:K572" si="79">$B$573/F570</f>
        <v>71.903014227750987</v>
      </c>
      <c r="G572" s="24">
        <f t="shared" si="79"/>
        <v>66.382702851951137</v>
      </c>
      <c r="H572" s="24">
        <f t="shared" si="79"/>
        <v>70.569314826237985</v>
      </c>
      <c r="I572" s="24">
        <f t="shared" si="79"/>
        <v>60.396421848689457</v>
      </c>
      <c r="J572" s="24">
        <f t="shared" si="79"/>
        <v>62.651015629309086</v>
      </c>
      <c r="K572" s="24">
        <f t="shared" si="79"/>
        <v>65.976055613833651</v>
      </c>
      <c r="L572" s="24">
        <f>$B$573/L570</f>
        <v>59.654754692859498</v>
      </c>
      <c r="M572" s="24">
        <f>$B$573/M570</f>
        <v>60.319374148826114</v>
      </c>
      <c r="O572" s="87">
        <f>MEDIAN(E572:M572)</f>
        <v>65.976055613833651</v>
      </c>
      <c r="P572" s="87">
        <f>AVERAGE(E572:M572)</f>
        <v>65.798128851681071</v>
      </c>
    </row>
    <row r="573" spans="2:16">
      <c r="B573">
        <v>365</v>
      </c>
      <c r="E573" s="24"/>
      <c r="F573" s="24"/>
      <c r="G573" s="24"/>
      <c r="H573" s="24"/>
      <c r="I573" s="24"/>
      <c r="J573" s="24"/>
      <c r="K573" s="24"/>
      <c r="L573" s="24"/>
      <c r="M573" s="24"/>
    </row>
    <row r="574" spans="2:16">
      <c r="B574" t="s">
        <v>291</v>
      </c>
    </row>
    <row r="575" spans="2:16">
      <c r="B575" s="35" t="s">
        <v>88</v>
      </c>
      <c r="C575" s="35"/>
      <c r="D575" s="35">
        <v>2017</v>
      </c>
      <c r="E575" s="35">
        <v>2018</v>
      </c>
      <c r="F575" s="35">
        <v>2019</v>
      </c>
      <c r="G575" s="35">
        <v>2020</v>
      </c>
      <c r="H575" s="35">
        <v>2021</v>
      </c>
      <c r="I575" s="35">
        <v>2022</v>
      </c>
      <c r="J575" s="35">
        <v>2023</v>
      </c>
      <c r="K575" s="35">
        <v>2024</v>
      </c>
      <c r="L575" s="35">
        <v>2025</v>
      </c>
      <c r="M575" s="35">
        <v>2026</v>
      </c>
      <c r="O575" s="83" t="s">
        <v>187</v>
      </c>
      <c r="P575" s="83" t="s">
        <v>188</v>
      </c>
    </row>
    <row r="576" spans="2:16">
      <c r="B576" s="103" t="s">
        <v>273</v>
      </c>
      <c r="C576" s="103"/>
      <c r="D576" s="104">
        <v>78</v>
      </c>
      <c r="E576" s="104">
        <v>75</v>
      </c>
      <c r="F576" s="104">
        <v>78</v>
      </c>
      <c r="G576" s="104">
        <v>57</v>
      </c>
      <c r="H576" s="104">
        <v>69</v>
      </c>
      <c r="I576" s="104">
        <v>72</v>
      </c>
      <c r="J576" s="104">
        <v>71</v>
      </c>
      <c r="K576" s="104">
        <v>74</v>
      </c>
      <c r="L576" s="104">
        <v>60</v>
      </c>
      <c r="M576" s="105">
        <v>63</v>
      </c>
    </row>
    <row r="577" spans="2:16">
      <c r="B577" s="103" t="s">
        <v>274</v>
      </c>
      <c r="C577" s="103"/>
      <c r="D577" s="104">
        <v>78</v>
      </c>
      <c r="E577" s="104">
        <v>65</v>
      </c>
      <c r="F577" s="104">
        <v>76</v>
      </c>
      <c r="G577" s="104">
        <v>97</v>
      </c>
      <c r="H577" s="104">
        <v>84</v>
      </c>
      <c r="I577" s="104">
        <v>103</v>
      </c>
      <c r="J577" s="104">
        <v>79</v>
      </c>
      <c r="K577" s="104">
        <v>79</v>
      </c>
      <c r="L577" s="104">
        <v>83</v>
      </c>
      <c r="M577" s="104">
        <v>113</v>
      </c>
    </row>
    <row r="578" spans="2:16">
      <c r="B578" s="103" t="s">
        <v>275</v>
      </c>
      <c r="C578" s="103"/>
      <c r="D578" s="104">
        <v>69</v>
      </c>
      <c r="E578" s="104">
        <v>65</v>
      </c>
      <c r="F578" s="104">
        <v>104</v>
      </c>
      <c r="G578" s="104">
        <v>79</v>
      </c>
      <c r="H578" s="104">
        <v>129</v>
      </c>
      <c r="I578" s="104">
        <v>114</v>
      </c>
      <c r="J578" s="104">
        <v>93</v>
      </c>
      <c r="K578" s="104">
        <v>85</v>
      </c>
      <c r="L578" s="104">
        <v>64</v>
      </c>
      <c r="M578" s="104">
        <v>67</v>
      </c>
    </row>
    <row r="579" spans="2:16">
      <c r="B579" s="103" t="s">
        <v>276</v>
      </c>
      <c r="C579" s="103"/>
      <c r="D579" s="104"/>
      <c r="E579" s="106" t="s">
        <v>240</v>
      </c>
      <c r="F579" s="106" t="s">
        <v>240</v>
      </c>
      <c r="G579" s="104">
        <v>12</v>
      </c>
      <c r="H579" s="104">
        <v>26</v>
      </c>
      <c r="I579" s="104">
        <v>30</v>
      </c>
      <c r="J579" s="104">
        <v>28</v>
      </c>
      <c r="K579" s="104">
        <v>31</v>
      </c>
      <c r="L579" s="104">
        <v>35</v>
      </c>
      <c r="M579" s="105">
        <v>42</v>
      </c>
    </row>
    <row r="580" spans="2:16">
      <c r="B580" s="103" t="s">
        <v>277</v>
      </c>
      <c r="C580" s="103"/>
      <c r="D580" s="104">
        <v>68</v>
      </c>
      <c r="E580" s="104">
        <v>70</v>
      </c>
      <c r="F580" s="104">
        <v>75</v>
      </c>
      <c r="G580" s="104">
        <v>105</v>
      </c>
      <c r="H580" s="104">
        <v>124</v>
      </c>
      <c r="I580" s="104">
        <v>129</v>
      </c>
      <c r="J580" s="104">
        <v>87</v>
      </c>
      <c r="K580" s="104">
        <v>83</v>
      </c>
      <c r="L580" s="104">
        <v>88</v>
      </c>
      <c r="M580" s="105">
        <v>79</v>
      </c>
    </row>
    <row r="582" spans="2:16">
      <c r="B582" s="107" t="s">
        <v>187</v>
      </c>
      <c r="C582" s="107"/>
      <c r="D582" s="107"/>
      <c r="E582" s="108">
        <f>MEDIAN(E577:E580)</f>
        <v>65</v>
      </c>
      <c r="F582" s="108">
        <f t="shared" ref="F582:M582" si="80">MEDIAN(F577:F580)</f>
        <v>76</v>
      </c>
      <c r="G582" s="108">
        <f t="shared" si="80"/>
        <v>88</v>
      </c>
      <c r="H582" s="108">
        <f t="shared" si="80"/>
        <v>104</v>
      </c>
      <c r="I582" s="108">
        <f t="shared" si="80"/>
        <v>108.5</v>
      </c>
      <c r="J582" s="108">
        <f t="shared" si="80"/>
        <v>83</v>
      </c>
      <c r="K582" s="108">
        <f t="shared" si="80"/>
        <v>81</v>
      </c>
      <c r="L582" s="108">
        <f t="shared" si="80"/>
        <v>73.5</v>
      </c>
      <c r="M582" s="108">
        <f t="shared" si="80"/>
        <v>73</v>
      </c>
      <c r="O582" s="99">
        <f>MEDIAN(E582:M582)</f>
        <v>81</v>
      </c>
    </row>
    <row r="583" spans="2:16">
      <c r="B583" s="107" t="s">
        <v>188</v>
      </c>
      <c r="C583" s="107"/>
      <c r="D583" s="107"/>
      <c r="E583" s="108">
        <f>AVERAGE(E577:E580)</f>
        <v>66.666666666666671</v>
      </c>
      <c r="F583" s="108">
        <f t="shared" ref="F583:M583" si="81">AVERAGE(F577:F580)</f>
        <v>85</v>
      </c>
      <c r="G583" s="108">
        <f t="shared" si="81"/>
        <v>73.25</v>
      </c>
      <c r="H583" s="108">
        <f t="shared" si="81"/>
        <v>90.75</v>
      </c>
      <c r="I583" s="108">
        <f t="shared" si="81"/>
        <v>94</v>
      </c>
      <c r="J583" s="108">
        <f t="shared" si="81"/>
        <v>71.75</v>
      </c>
      <c r="K583" s="108">
        <f t="shared" si="81"/>
        <v>69.5</v>
      </c>
      <c r="L583" s="108">
        <f t="shared" si="81"/>
        <v>67.5</v>
      </c>
      <c r="M583" s="108">
        <f t="shared" si="81"/>
        <v>75.25</v>
      </c>
      <c r="P583" s="99">
        <f>AVERAGE(E583:M583)</f>
        <v>77.074074074074076</v>
      </c>
    </row>
    <row r="585" spans="2:16">
      <c r="B585" s="2" t="s">
        <v>230</v>
      </c>
    </row>
    <row r="587" spans="2:16">
      <c r="B587" s="2" t="s">
        <v>286</v>
      </c>
      <c r="C587" s="88" t="s">
        <v>228</v>
      </c>
      <c r="D587" s="88" t="s">
        <v>226</v>
      </c>
      <c r="F587" t="s">
        <v>0</v>
      </c>
    </row>
    <row r="588" spans="2:16">
      <c r="B588" t="s">
        <v>279</v>
      </c>
      <c r="C588" s="110">
        <v>65</v>
      </c>
      <c r="D588" s="110">
        <v>65</v>
      </c>
    </row>
    <row r="589" spans="2:16">
      <c r="B589" t="s">
        <v>262</v>
      </c>
      <c r="C589" s="111">
        <v>72</v>
      </c>
      <c r="D589" s="111">
        <v>72</v>
      </c>
    </row>
    <row r="590" spans="2:16" ht="15" thickBot="1">
      <c r="B590" s="91" t="s">
        <v>187</v>
      </c>
      <c r="C590" s="112">
        <f>MEDIAN(C588,C589)</f>
        <v>68.5</v>
      </c>
      <c r="D590" s="112">
        <f>MEDIAN(D588,D589)</f>
        <v>68.5</v>
      </c>
    </row>
    <row r="601" spans="2:2">
      <c r="B601" s="2" t="s">
        <v>287</v>
      </c>
    </row>
    <row r="614" spans="2:2">
      <c r="B614" s="35" t="s">
        <v>288</v>
      </c>
    </row>
    <row r="637" spans="2:2">
      <c r="B637" t="s">
        <v>289</v>
      </c>
    </row>
    <row r="664" spans="2:10" ht="18">
      <c r="B664" s="3" t="s">
        <v>290</v>
      </c>
    </row>
    <row r="665" spans="2:10">
      <c r="J665" t="s">
        <v>0</v>
      </c>
    </row>
    <row r="719" spans="9:9">
      <c r="I719" s="36">
        <f>(72.46+43.22+27.35)/1816.99</f>
        <v>7.8718099714362763E-2</v>
      </c>
    </row>
    <row r="748" spans="1:16">
      <c r="A748" t="s">
        <v>85</v>
      </c>
      <c r="B748" s="35" t="s">
        <v>292</v>
      </c>
    </row>
    <row r="750" spans="1:16">
      <c r="B750" s="35" t="s">
        <v>88</v>
      </c>
      <c r="C750" s="35"/>
      <c r="D750" s="35">
        <v>2017</v>
      </c>
      <c r="E750" s="35">
        <v>2018</v>
      </c>
      <c r="F750" s="35">
        <v>2019</v>
      </c>
      <c r="G750" s="35">
        <v>2020</v>
      </c>
      <c r="H750" s="35">
        <v>2021</v>
      </c>
      <c r="I750" s="35">
        <v>2022</v>
      </c>
      <c r="J750" s="35">
        <v>2023</v>
      </c>
      <c r="K750" s="35">
        <v>2024</v>
      </c>
      <c r="L750" s="35">
        <v>2025</v>
      </c>
      <c r="M750" s="35">
        <v>2026</v>
      </c>
      <c r="O750" s="83" t="s">
        <v>187</v>
      </c>
      <c r="P750" s="83" t="s">
        <v>188</v>
      </c>
    </row>
    <row r="751" spans="1:16">
      <c r="B751" t="s">
        <v>1011</v>
      </c>
      <c r="D751" s="24">
        <f>'Historical Data'!C65</f>
        <v>312.38</v>
      </c>
      <c r="E751" s="24">
        <f>'Historical Data'!D65</f>
        <v>335.87</v>
      </c>
      <c r="F751" s="24">
        <f>'Historical Data'!E65</f>
        <v>349.88</v>
      </c>
      <c r="G751" s="24">
        <f>'Historical Data'!F65</f>
        <v>392.4</v>
      </c>
      <c r="H751" s="24">
        <f>'Historical Data'!G65</f>
        <v>331.25</v>
      </c>
      <c r="I751" s="24">
        <f>'Historical Data'!H65</f>
        <v>391.13</v>
      </c>
      <c r="J751" s="24">
        <f>'Historical Data'!I65</f>
        <v>799.93</v>
      </c>
      <c r="K751" s="24">
        <f>'Historical Data'!J65</f>
        <v>1071.32</v>
      </c>
      <c r="L751" s="24">
        <f>'Historical Data'!K65</f>
        <v>1422.38</v>
      </c>
      <c r="M751" s="24">
        <f>'Historical Data'!L65</f>
        <v>1439.17</v>
      </c>
    </row>
    <row r="752" spans="1:16">
      <c r="B752" s="56" t="s">
        <v>46</v>
      </c>
      <c r="D752" s="24">
        <f>'Historical Data'!C66</f>
        <v>43.73</v>
      </c>
      <c r="E752" s="24">
        <f>'Historical Data'!D66</f>
        <v>56.13</v>
      </c>
      <c r="F752" s="24">
        <f>'Historical Data'!E66</f>
        <v>50.32</v>
      </c>
      <c r="G752" s="24">
        <f>'Historical Data'!F66</f>
        <v>51.39</v>
      </c>
      <c r="H752" s="24">
        <f>'Historical Data'!G66</f>
        <v>52.31</v>
      </c>
      <c r="I752" s="24">
        <f>'Historical Data'!H66</f>
        <v>41.67</v>
      </c>
      <c r="J752" s="24">
        <f>'Historical Data'!I66</f>
        <v>58.96</v>
      </c>
      <c r="K752" s="24">
        <f>'Historical Data'!J66</f>
        <v>93.22</v>
      </c>
      <c r="L752" s="24">
        <f>'Historical Data'!K66</f>
        <v>113.33</v>
      </c>
      <c r="M752" s="24">
        <f>'Historical Data'!L66</f>
        <v>155.56</v>
      </c>
    </row>
    <row r="753" spans="2:16">
      <c r="B753" s="27" t="s">
        <v>294</v>
      </c>
      <c r="C753" s="27"/>
      <c r="D753" s="29">
        <f t="shared" ref="D753:M753" si="82">SUM(D751:D752)</f>
        <v>356.11</v>
      </c>
      <c r="E753" s="29">
        <f t="shared" si="82"/>
        <v>392</v>
      </c>
      <c r="F753" s="29">
        <f t="shared" si="82"/>
        <v>400.2</v>
      </c>
      <c r="G753" s="29">
        <f t="shared" si="82"/>
        <v>443.78999999999996</v>
      </c>
      <c r="H753" s="29">
        <f t="shared" si="82"/>
        <v>383.56</v>
      </c>
      <c r="I753" s="29">
        <f t="shared" si="82"/>
        <v>432.8</v>
      </c>
      <c r="J753" s="29">
        <f t="shared" si="82"/>
        <v>858.89</v>
      </c>
      <c r="K753" s="29">
        <f t="shared" si="82"/>
        <v>1164.54</v>
      </c>
      <c r="L753" s="29">
        <f t="shared" si="82"/>
        <v>1535.71</v>
      </c>
      <c r="M753" s="29">
        <f t="shared" si="82"/>
        <v>1594.73</v>
      </c>
    </row>
    <row r="754" spans="2:16">
      <c r="B754" s="2"/>
      <c r="C754" s="2"/>
      <c r="D754" s="135"/>
      <c r="E754" s="135"/>
      <c r="F754" s="135"/>
      <c r="G754" s="135"/>
      <c r="H754" s="135"/>
      <c r="I754" s="135"/>
      <c r="J754" s="135"/>
      <c r="K754" s="135"/>
      <c r="L754" s="135"/>
      <c r="M754" s="135"/>
    </row>
    <row r="755" spans="2:16">
      <c r="B755" t="s">
        <v>907</v>
      </c>
      <c r="D755" s="36">
        <f>D752/D761</f>
        <v>9.9720881867355043E-3</v>
      </c>
      <c r="E755" s="36">
        <f t="shared" ref="E755:M755" si="83">E752/E761</f>
        <v>1.2099720842000885E-2</v>
      </c>
      <c r="F755" s="36">
        <f t="shared" si="83"/>
        <v>9.612519198294504E-3</v>
      </c>
      <c r="G755" s="36">
        <f t="shared" si="83"/>
        <v>9.5873467171872645E-3</v>
      </c>
      <c r="H755" s="36">
        <f t="shared" si="83"/>
        <v>1.2269003351635594E-2</v>
      </c>
      <c r="I755" s="36">
        <f t="shared" si="83"/>
        <v>6.8926389196735469E-3</v>
      </c>
      <c r="J755" s="36">
        <f t="shared" si="83"/>
        <v>7.3909533527550609E-3</v>
      </c>
      <c r="K755" s="36">
        <f t="shared" si="83"/>
        <v>9.6248358347030983E-3</v>
      </c>
      <c r="L755" s="36">
        <f t="shared" si="83"/>
        <v>9.4696953871478522E-3</v>
      </c>
      <c r="M755" s="36">
        <f t="shared" si="83"/>
        <v>1.2543148317326494E-2</v>
      </c>
      <c r="O755" s="36">
        <f>MEDIAN(D755:M755)</f>
        <v>9.6186775164988011E-3</v>
      </c>
      <c r="P755" s="38">
        <f>AVERAGE(E755:M755)</f>
        <v>9.9433179911915873E-3</v>
      </c>
    </row>
    <row r="756" spans="2:16">
      <c r="E756" s="36"/>
      <c r="F756" s="36"/>
      <c r="G756" s="36"/>
      <c r="H756" s="36"/>
      <c r="I756" s="36"/>
      <c r="J756" s="36"/>
      <c r="K756" s="36"/>
      <c r="L756" s="36"/>
      <c r="M756" s="36"/>
      <c r="O756" s="36"/>
      <c r="P756" s="38"/>
    </row>
    <row r="757" spans="2:16">
      <c r="B757" t="s">
        <v>295</v>
      </c>
      <c r="D757" s="24">
        <f>'Historical Data'!C84</f>
        <v>2650.18</v>
      </c>
      <c r="E757" s="24">
        <f>'Historical Data'!D84</f>
        <v>3236.22</v>
      </c>
      <c r="F757" s="24">
        <f>'Historical Data'!E84</f>
        <v>3350.96</v>
      </c>
      <c r="G757" s="24">
        <f>'Historical Data'!F84</f>
        <v>3439.26</v>
      </c>
      <c r="H757" s="24">
        <f>'Historical Data'!G84</f>
        <v>3549.45</v>
      </c>
      <c r="I757" s="24">
        <f>'Historical Data'!H84</f>
        <v>4312.6399999999994</v>
      </c>
      <c r="J757" s="24">
        <f>'Historical Data'!I84</f>
        <v>5399.06</v>
      </c>
      <c r="K757" s="24">
        <f>'Historical Data'!J84</f>
        <v>6618.25</v>
      </c>
      <c r="L757" s="24">
        <f>'Historical Data'!K84</f>
        <v>8257.5</v>
      </c>
      <c r="M757" s="24">
        <f>'Historical Data'!L84</f>
        <v>8575.98</v>
      </c>
    </row>
    <row r="759" spans="2:16">
      <c r="B759" t="s">
        <v>296</v>
      </c>
      <c r="D759" s="36">
        <f>D753/D757</f>
        <v>0.13437200492042051</v>
      </c>
      <c r="E759" s="36">
        <f t="shared" ref="E759:M759" si="84">E753/E757</f>
        <v>0.12112897145435107</v>
      </c>
      <c r="F759" s="36">
        <f t="shared" si="84"/>
        <v>0.11942846229140305</v>
      </c>
      <c r="G759" s="36">
        <f t="shared" si="84"/>
        <v>0.1290364787774114</v>
      </c>
      <c r="H759" s="36">
        <f t="shared" si="84"/>
        <v>0.10806181239346942</v>
      </c>
      <c r="I759" s="36">
        <f t="shared" si="84"/>
        <v>0.10035616235067153</v>
      </c>
      <c r="J759" s="36">
        <f t="shared" si="84"/>
        <v>0.15908139565035392</v>
      </c>
      <c r="K759" s="36">
        <f t="shared" si="84"/>
        <v>0.17595890152230573</v>
      </c>
      <c r="L759" s="36">
        <f t="shared" si="84"/>
        <v>0.18597759612473511</v>
      </c>
      <c r="M759" s="36">
        <f t="shared" si="84"/>
        <v>0.18595309224135317</v>
      </c>
      <c r="O759" s="38">
        <f>MEDIAN(D759:M759)</f>
        <v>0.13170424184891594</v>
      </c>
      <c r="P759" s="38">
        <f>AVERAGE(D759:M759)</f>
        <v>0.14193548777264753</v>
      </c>
    </row>
    <row r="761" spans="2:16">
      <c r="B761" t="s">
        <v>257</v>
      </c>
      <c r="D761" s="24">
        <f>'Historical Data'!C8</f>
        <v>4385.24</v>
      </c>
      <c r="E761" s="24">
        <f>'Historical Data'!D8</f>
        <v>4638.95</v>
      </c>
      <c r="F761" s="24">
        <f>'Historical Data'!E8</f>
        <v>5234.84</v>
      </c>
      <c r="G761" s="24">
        <f>'Historical Data'!F8</f>
        <v>5360.19</v>
      </c>
      <c r="H761" s="24">
        <f>'Historical Data'!G8</f>
        <v>4263.59</v>
      </c>
      <c r="I761" s="24">
        <f>'Historical Data'!H8</f>
        <v>6045.58</v>
      </c>
      <c r="J761" s="24">
        <f>'Historical Data'!I8</f>
        <v>7977.32</v>
      </c>
      <c r="K761" s="24">
        <f>'Historical Data'!J8</f>
        <v>9685.36</v>
      </c>
      <c r="L761" s="24">
        <f>'Historical Data'!K8</f>
        <v>11967.65</v>
      </c>
      <c r="M761" s="24">
        <f>'Historical Data'!L8</f>
        <v>12401.99</v>
      </c>
    </row>
    <row r="763" spans="2:16">
      <c r="B763" t="s">
        <v>297</v>
      </c>
      <c r="D763" s="36">
        <f>D753/D761</f>
        <v>8.1206501810619267E-2</v>
      </c>
      <c r="E763" s="36">
        <f t="shared" ref="E763:L763" si="85">E753/E761</f>
        <v>8.4501880813546176E-2</v>
      </c>
      <c r="F763" s="36">
        <f t="shared" si="85"/>
        <v>7.6449327964178457E-2</v>
      </c>
      <c r="G763" s="36">
        <f t="shared" si="85"/>
        <v>8.2793706939492812E-2</v>
      </c>
      <c r="H763" s="36">
        <f t="shared" si="85"/>
        <v>8.9961745852673455E-2</v>
      </c>
      <c r="I763" s="36">
        <f t="shared" si="85"/>
        <v>7.1589491827086904E-2</v>
      </c>
      <c r="J763" s="36">
        <f t="shared" si="85"/>
        <v>0.10766648448351075</v>
      </c>
      <c r="K763" s="36">
        <f t="shared" si="85"/>
        <v>0.12023714141756217</v>
      </c>
      <c r="L763" s="36">
        <f t="shared" si="85"/>
        <v>0.12832176743136706</v>
      </c>
      <c r="M763" s="36">
        <f>M753/M761</f>
        <v>0.1285866219856652</v>
      </c>
      <c r="O763" s="38">
        <f>MEDIAN(D763:M763)</f>
        <v>8.7231813333109809E-2</v>
      </c>
      <c r="P763" s="38">
        <f>AVERAGE(D763:M763)</f>
        <v>9.7131467052570225E-2</v>
      </c>
    </row>
    <row r="764" spans="2:16">
      <c r="B764" t="s">
        <v>904</v>
      </c>
      <c r="D764" s="36">
        <f>D751/D761</f>
        <v>7.1234413623883761E-2</v>
      </c>
      <c r="E764" s="36">
        <f t="shared" ref="E764:M764" si="86">E751/E761</f>
        <v>7.2402159971545282E-2</v>
      </c>
      <c r="F764" s="36">
        <f t="shared" si="86"/>
        <v>6.6836808765883965E-2</v>
      </c>
      <c r="G764" s="36">
        <f t="shared" si="86"/>
        <v>7.3206360222305547E-2</v>
      </c>
      <c r="H764" s="36">
        <f t="shared" si="86"/>
        <v>7.7692742501037859E-2</v>
      </c>
      <c r="I764" s="36">
        <f t="shared" si="86"/>
        <v>6.4696852907413352E-2</v>
      </c>
      <c r="J764" s="36">
        <f t="shared" si="86"/>
        <v>0.10027553113075569</v>
      </c>
      <c r="K764" s="36">
        <f t="shared" si="86"/>
        <v>0.11061230558285906</v>
      </c>
      <c r="L764" s="36">
        <f t="shared" si="86"/>
        <v>0.11885207204421921</v>
      </c>
      <c r="M764" s="36">
        <f t="shared" si="86"/>
        <v>0.11604347366833871</v>
      </c>
      <c r="O764" s="38">
        <f>MEDIAN(D764:M764)</f>
        <v>7.5449551361671696E-2</v>
      </c>
      <c r="P764" s="38">
        <f>AVERAGE(D764:M764)</f>
        <v>8.7185272041824233E-2</v>
      </c>
    </row>
    <row r="766" spans="2:16">
      <c r="B766" t="s">
        <v>298</v>
      </c>
      <c r="E766" s="24">
        <f>E753-D753</f>
        <v>35.889999999999986</v>
      </c>
      <c r="F766" s="24">
        <f t="shared" ref="F766:M766" si="87">F753-E753</f>
        <v>8.1999999999999886</v>
      </c>
      <c r="G766" s="24">
        <f t="shared" si="87"/>
        <v>43.589999999999975</v>
      </c>
      <c r="H766" s="24">
        <f t="shared" si="87"/>
        <v>-60.229999999999961</v>
      </c>
      <c r="I766" s="24">
        <f t="shared" si="87"/>
        <v>49.240000000000009</v>
      </c>
      <c r="J766" s="24">
        <f t="shared" si="87"/>
        <v>426.09</v>
      </c>
      <c r="K766" s="24">
        <f t="shared" si="87"/>
        <v>305.64999999999998</v>
      </c>
      <c r="L766" s="24">
        <f t="shared" si="87"/>
        <v>371.17000000000007</v>
      </c>
      <c r="M766" s="24">
        <f t="shared" si="87"/>
        <v>59.019999999999982</v>
      </c>
      <c r="N766" s="24"/>
    </row>
    <row r="767" spans="2:16">
      <c r="B767" t="s">
        <v>299</v>
      </c>
      <c r="E767" s="24">
        <f>E761-D761</f>
        <v>253.71000000000004</v>
      </c>
      <c r="F767" s="24">
        <f t="shared" ref="F767:M767" si="88">F761-E761</f>
        <v>595.89000000000033</v>
      </c>
      <c r="G767" s="24">
        <f t="shared" si="88"/>
        <v>125.34999999999945</v>
      </c>
      <c r="H767" s="24">
        <f t="shared" si="88"/>
        <v>-1096.5999999999995</v>
      </c>
      <c r="I767" s="24">
        <f t="shared" si="88"/>
        <v>1781.9899999999998</v>
      </c>
      <c r="J767" s="24">
        <f t="shared" si="88"/>
        <v>1931.7399999999998</v>
      </c>
      <c r="K767" s="24">
        <f t="shared" si="88"/>
        <v>1708.0400000000009</v>
      </c>
      <c r="L767" s="24">
        <f t="shared" si="88"/>
        <v>2282.2899999999991</v>
      </c>
      <c r="M767" s="24">
        <f t="shared" si="88"/>
        <v>434.34000000000015</v>
      </c>
      <c r="N767" s="24"/>
    </row>
    <row r="769" spans="2:24">
      <c r="B769" t="s">
        <v>300</v>
      </c>
      <c r="E769" s="98">
        <f>E767/E766</f>
        <v>7.0691000278629179</v>
      </c>
      <c r="F769" s="98">
        <f t="shared" ref="F769:M769" si="89">F767/F766</f>
        <v>72.669512195122095</v>
      </c>
      <c r="G769" s="98">
        <f t="shared" si="89"/>
        <v>2.8756595549437836</v>
      </c>
      <c r="H769" s="98">
        <f t="shared" si="89"/>
        <v>18.206873651004486</v>
      </c>
      <c r="I769" s="98">
        <f t="shared" si="89"/>
        <v>36.189886271324113</v>
      </c>
      <c r="J769" s="98">
        <f t="shared" si="89"/>
        <v>4.5336431270388884</v>
      </c>
      <c r="K769" s="98">
        <f t="shared" si="89"/>
        <v>5.5882218223458233</v>
      </c>
      <c r="L769" s="98">
        <f t="shared" si="89"/>
        <v>6.1489075086887368</v>
      </c>
      <c r="M769" s="98">
        <f t="shared" si="89"/>
        <v>7.359200271094549</v>
      </c>
      <c r="O769" s="98">
        <f>MEDIAN(E769:M769)</f>
        <v>7.0691000278629179</v>
      </c>
      <c r="P769" s="98">
        <f>AVERAGE(E769:M769)</f>
        <v>17.849000492158375</v>
      </c>
    </row>
    <row r="770" spans="2:24">
      <c r="B770" t="s">
        <v>301</v>
      </c>
      <c r="D770" s="98">
        <f>D761/D757</f>
        <v>1.6546951527820752</v>
      </c>
      <c r="E770" s="98">
        <f>E761/E757</f>
        <v>1.4334470462453108</v>
      </c>
      <c r="F770" s="98">
        <f t="shared" ref="F770:L770" si="90">F761/F757</f>
        <v>1.5621911332871774</v>
      </c>
      <c r="G770" s="98">
        <f t="shared" si="90"/>
        <v>1.5585300326232967</v>
      </c>
      <c r="H770" s="98">
        <f t="shared" si="90"/>
        <v>1.2011973686064039</v>
      </c>
      <c r="I770" s="98">
        <f t="shared" si="90"/>
        <v>1.4018281145655562</v>
      </c>
      <c r="J770" s="98">
        <f t="shared" si="90"/>
        <v>1.477538682659574</v>
      </c>
      <c r="K770" s="98">
        <f t="shared" si="90"/>
        <v>1.4634321761795037</v>
      </c>
      <c r="L770" s="98">
        <f t="shared" si="90"/>
        <v>1.4493066908870724</v>
      </c>
      <c r="M770" s="98">
        <f>M761/M757</f>
        <v>1.4461309378053588</v>
      </c>
      <c r="O770" s="98">
        <f>MEDIAN(D770:M770)</f>
        <v>1.456369433533288</v>
      </c>
      <c r="P770" s="98">
        <f>AVERAGE(D770:M770)</f>
        <v>1.4648297335641329</v>
      </c>
    </row>
    <row r="772" spans="2:24">
      <c r="B772" t="s">
        <v>298</v>
      </c>
      <c r="E772" s="24">
        <f>E766</f>
        <v>35.889999999999986</v>
      </c>
      <c r="F772" s="24">
        <f t="shared" ref="F772:M772" si="91">F766</f>
        <v>8.1999999999999886</v>
      </c>
      <c r="G772" s="24">
        <f t="shared" si="91"/>
        <v>43.589999999999975</v>
      </c>
      <c r="H772" s="24">
        <f t="shared" si="91"/>
        <v>-60.229999999999961</v>
      </c>
      <c r="I772" s="24">
        <f t="shared" si="91"/>
        <v>49.240000000000009</v>
      </c>
      <c r="J772" s="24">
        <f t="shared" si="91"/>
        <v>426.09</v>
      </c>
      <c r="K772" s="24">
        <f t="shared" si="91"/>
        <v>305.64999999999998</v>
      </c>
      <c r="L772" s="24">
        <f t="shared" si="91"/>
        <v>371.17000000000007</v>
      </c>
      <c r="M772" s="24">
        <f t="shared" si="91"/>
        <v>59.019999999999982</v>
      </c>
    </row>
    <row r="773" spans="2:24">
      <c r="B773" t="s">
        <v>302</v>
      </c>
      <c r="D773" s="24">
        <f>'Historical Data'!C19</f>
        <v>60.58</v>
      </c>
      <c r="E773" s="24">
        <f>'Historical Data'!D19</f>
        <v>63.81</v>
      </c>
      <c r="F773" s="24">
        <f>'Historical Data'!E19</f>
        <v>74.900000000000006</v>
      </c>
      <c r="G773" s="24">
        <f>'Historical Data'!F19</f>
        <v>87.99</v>
      </c>
      <c r="H773" s="24">
        <f>'Historical Data'!G19</f>
        <v>92.29</v>
      </c>
      <c r="I773" s="24">
        <f>'Historical Data'!H19</f>
        <v>85.98</v>
      </c>
      <c r="J773" s="24">
        <f>'Historical Data'!I19</f>
        <v>84.78</v>
      </c>
      <c r="K773" s="24">
        <f>'Historical Data'!J19</f>
        <v>97.61</v>
      </c>
      <c r="L773" s="24">
        <f>'Historical Data'!K19</f>
        <v>128.37</v>
      </c>
      <c r="M773" s="24">
        <f>'Historical Data'!L19</f>
        <v>178.79</v>
      </c>
    </row>
    <row r="775" spans="2:24">
      <c r="B775" t="s">
        <v>304</v>
      </c>
      <c r="E775">
        <f>IF(E772&gt;0,E773,0)</f>
        <v>63.81</v>
      </c>
      <c r="F775">
        <f t="shared" ref="F775:M775" si="92">IF(F772&gt;0,F773,0)</f>
        <v>74.900000000000006</v>
      </c>
      <c r="G775">
        <f t="shared" si="92"/>
        <v>87.99</v>
      </c>
      <c r="H775">
        <f t="shared" si="92"/>
        <v>0</v>
      </c>
      <c r="I775">
        <f t="shared" si="92"/>
        <v>85.98</v>
      </c>
      <c r="J775">
        <f t="shared" si="92"/>
        <v>84.78</v>
      </c>
      <c r="K775">
        <f t="shared" si="92"/>
        <v>97.61</v>
      </c>
      <c r="L775">
        <f t="shared" si="92"/>
        <v>128.37</v>
      </c>
      <c r="M775">
        <f t="shared" si="92"/>
        <v>178.79</v>
      </c>
    </row>
    <row r="776" spans="2:24">
      <c r="B776" t="s">
        <v>303</v>
      </c>
      <c r="E776">
        <f>IF(E772&gt;E773,(E772-E773),0)</f>
        <v>0</v>
      </c>
      <c r="F776">
        <f t="shared" ref="F776:M776" si="93">IF(F772&gt;F773,(F772-F773),0)</f>
        <v>0</v>
      </c>
      <c r="G776">
        <f t="shared" si="93"/>
        <v>0</v>
      </c>
      <c r="H776">
        <f t="shared" si="93"/>
        <v>0</v>
      </c>
      <c r="I776">
        <f t="shared" si="93"/>
        <v>0</v>
      </c>
      <c r="J776">
        <f t="shared" si="93"/>
        <v>341.30999999999995</v>
      </c>
      <c r="K776">
        <f t="shared" si="93"/>
        <v>208.03999999999996</v>
      </c>
      <c r="L776">
        <f t="shared" si="93"/>
        <v>242.80000000000007</v>
      </c>
      <c r="M776">
        <f t="shared" si="93"/>
        <v>0</v>
      </c>
    </row>
    <row r="778" spans="2:24">
      <c r="B778" t="s">
        <v>305</v>
      </c>
    </row>
    <row r="779" spans="2:24">
      <c r="B779" s="113" t="s">
        <v>306</v>
      </c>
      <c r="C779" s="114"/>
      <c r="D779" s="114">
        <v>-107</v>
      </c>
      <c r="E779" s="114">
        <v>-98</v>
      </c>
      <c r="F779" s="114">
        <v>-108</v>
      </c>
      <c r="G779" s="114">
        <v>-86</v>
      </c>
      <c r="H779" s="114">
        <v>-64</v>
      </c>
      <c r="I779" s="114">
        <v>-218</v>
      </c>
      <c r="J779" s="114">
        <v>-360</v>
      </c>
      <c r="K779" s="114">
        <v>-441</v>
      </c>
      <c r="L779" s="114">
        <v>-372</v>
      </c>
      <c r="M779" s="114">
        <v>-329</v>
      </c>
    </row>
    <row r="780" spans="2:24">
      <c r="B780" s="113" t="s">
        <v>307</v>
      </c>
      <c r="C780" s="114"/>
      <c r="D780" s="114">
        <v>1</v>
      </c>
      <c r="E780" s="114">
        <v>6</v>
      </c>
      <c r="F780" s="114">
        <v>30</v>
      </c>
      <c r="G780" s="114">
        <v>5</v>
      </c>
      <c r="H780" s="114">
        <v>81</v>
      </c>
      <c r="I780" s="114">
        <v>0</v>
      </c>
      <c r="J780" s="114">
        <v>178</v>
      </c>
      <c r="K780" s="114">
        <v>5</v>
      </c>
      <c r="L780" s="114">
        <v>3</v>
      </c>
      <c r="M780" s="114">
        <v>7</v>
      </c>
    </row>
    <row r="781" spans="2:24">
      <c r="B781" s="2" t="s">
        <v>305</v>
      </c>
      <c r="C781" s="2"/>
      <c r="D781" s="2">
        <f>-(D779+D780)</f>
        <v>106</v>
      </c>
      <c r="E781" s="2">
        <f t="shared" ref="E781:L781" si="94">-(E779+E780)</f>
        <v>92</v>
      </c>
      <c r="F781" s="2">
        <f t="shared" si="94"/>
        <v>78</v>
      </c>
      <c r="G781" s="2">
        <f t="shared" si="94"/>
        <v>81</v>
      </c>
      <c r="H781" s="2">
        <f t="shared" si="94"/>
        <v>-17</v>
      </c>
      <c r="I781" s="2">
        <f t="shared" si="94"/>
        <v>218</v>
      </c>
      <c r="J781" s="2">
        <f t="shared" si="94"/>
        <v>182</v>
      </c>
      <c r="K781" s="2">
        <f t="shared" si="94"/>
        <v>436</v>
      </c>
      <c r="L781" s="2">
        <f t="shared" si="94"/>
        <v>369</v>
      </c>
      <c r="M781" s="2">
        <f>-(M779+M780)</f>
        <v>322</v>
      </c>
      <c r="P781" s="36"/>
      <c r="Q781" s="36"/>
      <c r="R781" s="36"/>
      <c r="S781" s="36"/>
      <c r="T781" s="36"/>
      <c r="U781" s="36"/>
      <c r="V781" s="36"/>
      <c r="W781" s="36"/>
      <c r="X781" s="36"/>
    </row>
    <row r="782" spans="2:24">
      <c r="B782" s="2"/>
      <c r="C782" s="2"/>
      <c r="D782" s="2"/>
      <c r="E782" s="2"/>
      <c r="F782" s="2"/>
      <c r="G782" s="2"/>
      <c r="H782" s="2"/>
      <c r="I782" s="2"/>
      <c r="J782" s="2"/>
      <c r="K782" s="2"/>
      <c r="L782" s="2"/>
      <c r="M782" s="2"/>
      <c r="P782" s="36"/>
      <c r="Q782" s="36"/>
      <c r="R782" s="36"/>
      <c r="S782" s="36"/>
      <c r="T782" s="36"/>
      <c r="U782" s="36"/>
      <c r="V782" s="36"/>
      <c r="W782" s="36"/>
      <c r="X782" s="36"/>
    </row>
    <row r="783" spans="2:24">
      <c r="B783" s="2" t="s">
        <v>903</v>
      </c>
      <c r="C783" s="2"/>
      <c r="D783" s="272">
        <f t="shared" ref="D783:M783" si="95">D781/D561</f>
        <v>2.4171995147357957E-2</v>
      </c>
      <c r="E783" s="272">
        <f t="shared" si="95"/>
        <v>1.9832074068485327E-2</v>
      </c>
      <c r="F783" s="272">
        <f t="shared" si="95"/>
        <v>1.490016886858051E-2</v>
      </c>
      <c r="G783" s="272">
        <f t="shared" si="95"/>
        <v>1.5111404633044724E-2</v>
      </c>
      <c r="H783" s="272">
        <f t="shared" si="95"/>
        <v>-3.9872501811853388E-3</v>
      </c>
      <c r="I783" s="272">
        <f t="shared" si="95"/>
        <v>3.6059402075565954E-2</v>
      </c>
      <c r="J783" s="272">
        <f t="shared" si="95"/>
        <v>2.2814679616713383E-2</v>
      </c>
      <c r="K783" s="272">
        <f t="shared" si="95"/>
        <v>4.5016395879967287E-2</v>
      </c>
      <c r="L783" s="272">
        <f t="shared" si="95"/>
        <v>3.0833120955241839E-2</v>
      </c>
      <c r="M783" s="272">
        <f t="shared" si="95"/>
        <v>2.5963575200431546E-2</v>
      </c>
      <c r="O783" s="38">
        <f>MEDIAN(D783:M783)</f>
        <v>2.349333738203567E-2</v>
      </c>
      <c r="P783" s="36">
        <f>AVERAGE(D783:M783)</f>
        <v>2.3071556626420318E-2</v>
      </c>
      <c r="Q783" s="36"/>
      <c r="R783" s="36"/>
      <c r="S783" s="36"/>
      <c r="T783" s="36"/>
      <c r="U783" s="36"/>
      <c r="V783" s="36"/>
      <c r="W783" s="36"/>
      <c r="X783" s="36"/>
    </row>
    <row r="784" spans="2:24">
      <c r="B784" s="2"/>
      <c r="C784" s="2"/>
      <c r="D784" s="2"/>
      <c r="E784" s="2"/>
      <c r="F784" s="2"/>
      <c r="G784" s="2"/>
      <c r="H784" s="2"/>
      <c r="I784" s="2"/>
      <c r="J784" s="2"/>
      <c r="K784" s="2"/>
      <c r="L784" s="2"/>
      <c r="M784" s="2"/>
      <c r="P784" s="36"/>
      <c r="Q784" s="36"/>
      <c r="R784" s="36"/>
      <c r="S784" s="36"/>
      <c r="T784" s="36"/>
      <c r="U784" s="36"/>
      <c r="V784" s="36"/>
      <c r="W784" s="36"/>
      <c r="X784" s="36"/>
    </row>
    <row r="786" spans="2:16">
      <c r="B786" t="s">
        <v>299</v>
      </c>
      <c r="E786" s="24">
        <f>E767</f>
        <v>253.71000000000004</v>
      </c>
      <c r="F786" s="24">
        <f t="shared" ref="F786:M786" si="96">F767</f>
        <v>595.89000000000033</v>
      </c>
      <c r="G786" s="24">
        <f t="shared" si="96"/>
        <v>125.34999999999945</v>
      </c>
      <c r="H786" s="24">
        <f t="shared" si="96"/>
        <v>-1096.5999999999995</v>
      </c>
      <c r="I786" s="24">
        <f t="shared" si="96"/>
        <v>1781.9899999999998</v>
      </c>
      <c r="J786" s="24">
        <f t="shared" si="96"/>
        <v>1931.7399999999998</v>
      </c>
      <c r="K786" s="24">
        <f t="shared" si="96"/>
        <v>1708.0400000000009</v>
      </c>
      <c r="L786" s="24">
        <f t="shared" si="96"/>
        <v>2282.2899999999991</v>
      </c>
      <c r="M786" s="24">
        <f t="shared" si="96"/>
        <v>434.34000000000015</v>
      </c>
    </row>
    <row r="787" spans="2:16">
      <c r="B787" t="s">
        <v>308</v>
      </c>
      <c r="E787">
        <f>E781-D781</f>
        <v>-14</v>
      </c>
      <c r="F787">
        <f t="shared" ref="F787:M787" si="97">F781-E781</f>
        <v>-14</v>
      </c>
      <c r="G787">
        <f t="shared" si="97"/>
        <v>3</v>
      </c>
      <c r="H787">
        <f t="shared" si="97"/>
        <v>-98</v>
      </c>
      <c r="I787">
        <f t="shared" si="97"/>
        <v>235</v>
      </c>
      <c r="J787">
        <f t="shared" si="97"/>
        <v>-36</v>
      </c>
      <c r="K787">
        <f t="shared" si="97"/>
        <v>254</v>
      </c>
      <c r="L787">
        <f t="shared" si="97"/>
        <v>-67</v>
      </c>
      <c r="M787">
        <f t="shared" si="97"/>
        <v>-47</v>
      </c>
    </row>
    <row r="788" spans="2:16">
      <c r="E788" s="36">
        <f>E751/D751-1</f>
        <v>7.5196875600230584E-2</v>
      </c>
      <c r="F788" s="36">
        <f t="shared" ref="F788:M788" si="98">F751/E751-1</f>
        <v>4.1712567362372388E-2</v>
      </c>
      <c r="G788" s="36">
        <f t="shared" si="98"/>
        <v>0.12152738081627978</v>
      </c>
      <c r="H788" s="36">
        <f t="shared" si="98"/>
        <v>-0.15583588175331287</v>
      </c>
      <c r="I788" s="36">
        <f t="shared" si="98"/>
        <v>0.18076981132075476</v>
      </c>
      <c r="J788" s="36">
        <f t="shared" si="98"/>
        <v>1.0451767954388567</v>
      </c>
      <c r="K788" s="36">
        <f t="shared" si="98"/>
        <v>0.33926718587876437</v>
      </c>
      <c r="L788" s="36">
        <f t="shared" si="98"/>
        <v>0.32768920583952532</v>
      </c>
      <c r="M788" s="36">
        <f t="shared" si="98"/>
        <v>1.1804159226085797E-2</v>
      </c>
      <c r="O788" s="36">
        <f>MEDIAN(D788:M788)</f>
        <v>0.12152738081627978</v>
      </c>
      <c r="P788" s="66">
        <f>AVERAGE(E788:M788)</f>
        <v>0.22081201108106185</v>
      </c>
    </row>
    <row r="803" spans="2:4">
      <c r="B803" s="35" t="s">
        <v>309</v>
      </c>
    </row>
    <row r="805" spans="2:4">
      <c r="B805" s="2" t="s">
        <v>310</v>
      </c>
      <c r="C805" s="88" t="s">
        <v>228</v>
      </c>
      <c r="D805" s="88" t="s">
        <v>226</v>
      </c>
    </row>
    <row r="806" spans="2:4">
      <c r="B806" t="s">
        <v>311</v>
      </c>
      <c r="C806" s="115">
        <v>280</v>
      </c>
      <c r="D806" s="115">
        <v>300</v>
      </c>
    </row>
    <row r="807" spans="2:4">
      <c r="B807" t="s">
        <v>262</v>
      </c>
      <c r="C807" s="116">
        <v>250</v>
      </c>
      <c r="D807" s="116">
        <v>250</v>
      </c>
    </row>
    <row r="808" spans="2:4">
      <c r="B808" t="s">
        <v>232</v>
      </c>
      <c r="C808" s="117">
        <v>401</v>
      </c>
      <c r="D808" s="117">
        <v>469</v>
      </c>
    </row>
    <row r="809" spans="2:4">
      <c r="B809" s="27" t="s">
        <v>187</v>
      </c>
      <c r="C809" s="119">
        <f>MEDIAN(C806:C808)</f>
        <v>280</v>
      </c>
      <c r="D809" s="119">
        <f>MEDIAN(D806:D808)</f>
        <v>300</v>
      </c>
    </row>
    <row r="810" spans="2:4">
      <c r="B810" s="2" t="s">
        <v>188</v>
      </c>
      <c r="C810" s="118">
        <f>AVERAGE(C806:C808)</f>
        <v>310.33333333333331</v>
      </c>
      <c r="D810" s="118">
        <f>AVERAGE(D806:D808)</f>
        <v>339.66666666666669</v>
      </c>
    </row>
    <row r="821" spans="1:16">
      <c r="A821" t="s">
        <v>85</v>
      </c>
      <c r="B821" s="35" t="s">
        <v>312</v>
      </c>
    </row>
    <row r="823" spans="1:16">
      <c r="B823" s="35" t="s">
        <v>88</v>
      </c>
      <c r="C823" s="35"/>
      <c r="D823" s="35">
        <v>2017</v>
      </c>
      <c r="E823" s="35">
        <v>2018</v>
      </c>
      <c r="F823" s="35">
        <v>2019</v>
      </c>
      <c r="G823" s="35">
        <v>2020</v>
      </c>
      <c r="H823" s="35">
        <v>2021</v>
      </c>
      <c r="I823" s="35">
        <v>2022</v>
      </c>
      <c r="J823" s="35">
        <v>2023</v>
      </c>
      <c r="K823" s="35">
        <v>2024</v>
      </c>
      <c r="L823" s="35">
        <v>2025</v>
      </c>
      <c r="M823" s="35">
        <v>2026</v>
      </c>
      <c r="O823" s="83" t="s">
        <v>187</v>
      </c>
      <c r="P823" s="83" t="s">
        <v>188</v>
      </c>
    </row>
    <row r="824" spans="1:16">
      <c r="B824" t="s">
        <v>293</v>
      </c>
      <c r="D824" s="24">
        <f>'Assumptions Working'!D751</f>
        <v>312.38</v>
      </c>
      <c r="E824" s="24">
        <f>'Assumptions Working'!E751</f>
        <v>335.87</v>
      </c>
      <c r="F824" s="24">
        <f>'Assumptions Working'!F751</f>
        <v>349.88</v>
      </c>
      <c r="G824" s="24">
        <f>'Assumptions Working'!G751</f>
        <v>392.4</v>
      </c>
      <c r="H824" s="24">
        <f>'Assumptions Working'!H751</f>
        <v>331.25</v>
      </c>
      <c r="I824" s="24">
        <f>'Assumptions Working'!I751</f>
        <v>391.13</v>
      </c>
      <c r="J824" s="24">
        <f>'Assumptions Working'!J751</f>
        <v>799.93</v>
      </c>
      <c r="K824" s="24">
        <f>'Assumptions Working'!K751</f>
        <v>1071.32</v>
      </c>
      <c r="L824" s="24">
        <f>'Assumptions Working'!L751</f>
        <v>1422.38</v>
      </c>
      <c r="M824" s="24">
        <f>'Assumptions Working'!M751</f>
        <v>1439.17</v>
      </c>
    </row>
    <row r="825" spans="1:16">
      <c r="B825" t="s">
        <v>312</v>
      </c>
      <c r="D825" s="24">
        <f>'Historical Data'!C67</f>
        <v>21.51</v>
      </c>
      <c r="E825" s="24">
        <f>'Historical Data'!D67</f>
        <v>18.38</v>
      </c>
      <c r="F825" s="24">
        <f>'Historical Data'!E67</f>
        <v>30.77</v>
      </c>
      <c r="G825" s="24">
        <f>'Historical Data'!F67</f>
        <v>56.35</v>
      </c>
      <c r="H825" s="24">
        <f>'Historical Data'!G67</f>
        <v>68.11</v>
      </c>
      <c r="I825" s="24">
        <f>'Historical Data'!H67</f>
        <v>145.09</v>
      </c>
      <c r="J825" s="24">
        <f>'Historical Data'!I67</f>
        <v>60.93</v>
      </c>
      <c r="K825" s="24">
        <f>'Historical Data'!J67</f>
        <v>108.06</v>
      </c>
      <c r="L825" s="24">
        <f>'Historical Data'!K67</f>
        <v>73.36</v>
      </c>
      <c r="M825" s="24">
        <f>'Historical Data'!L67</f>
        <v>65.47</v>
      </c>
    </row>
    <row r="826" spans="1:16">
      <c r="B826" t="s">
        <v>313</v>
      </c>
      <c r="D826" s="36">
        <f>D825/D824</f>
        <v>6.8858441641590371E-2</v>
      </c>
      <c r="E826" s="36">
        <f t="shared" ref="E826:M826" si="99">E825/E824</f>
        <v>5.4723553755917462E-2</v>
      </c>
      <c r="F826" s="36">
        <f t="shared" si="99"/>
        <v>8.7944438093060476E-2</v>
      </c>
      <c r="G826" s="36">
        <f t="shared" si="99"/>
        <v>0.14360346585117229</v>
      </c>
      <c r="H826" s="36">
        <f t="shared" si="99"/>
        <v>0.20561509433962263</v>
      </c>
      <c r="I826" s="36">
        <f t="shared" si="99"/>
        <v>0.37095083476082125</v>
      </c>
      <c r="J826" s="36">
        <f t="shared" si="99"/>
        <v>7.6169164801920167E-2</v>
      </c>
      <c r="K826" s="36">
        <f t="shared" si="99"/>
        <v>0.10086622111040586</v>
      </c>
      <c r="L826" s="36">
        <f t="shared" si="99"/>
        <v>5.1575528339824796E-2</v>
      </c>
      <c r="M826" s="36">
        <f t="shared" si="99"/>
        <v>4.5491498572093635E-2</v>
      </c>
      <c r="O826" s="38">
        <f>MEDIAN(D826:M826)</f>
        <v>8.2056801447490321E-2</v>
      </c>
      <c r="P826" s="38">
        <f>AVERAGE(D826:M826)</f>
        <v>0.12057982412664288</v>
      </c>
    </row>
    <row r="828" spans="1:16">
      <c r="B828" s="35" t="s">
        <v>309</v>
      </c>
    </row>
    <row r="830" spans="1:16">
      <c r="B830" s="2" t="s">
        <v>312</v>
      </c>
      <c r="C830" s="88" t="s">
        <v>228</v>
      </c>
      <c r="D830" s="88" t="s">
        <v>226</v>
      </c>
    </row>
    <row r="831" spans="1:16">
      <c r="B831" t="s">
        <v>311</v>
      </c>
      <c r="C831" s="115">
        <v>137</v>
      </c>
      <c r="D831" s="115">
        <v>137</v>
      </c>
    </row>
    <row r="832" spans="1:16">
      <c r="B832" t="s">
        <v>262</v>
      </c>
      <c r="C832" s="116">
        <v>90</v>
      </c>
      <c r="D832" s="116">
        <v>103</v>
      </c>
    </row>
    <row r="833" spans="1:16">
      <c r="B833" t="s">
        <v>232</v>
      </c>
      <c r="C833" s="117">
        <v>168</v>
      </c>
      <c r="D833" s="117">
        <v>198</v>
      </c>
    </row>
    <row r="834" spans="1:16">
      <c r="B834" s="27" t="s">
        <v>187</v>
      </c>
      <c r="C834" s="119">
        <f>MEDIAN(C831:C833)</f>
        <v>137</v>
      </c>
      <c r="D834" s="119">
        <f>MEDIAN(D831:D833)</f>
        <v>137</v>
      </c>
    </row>
    <row r="835" spans="1:16">
      <c r="B835" s="2" t="s">
        <v>188</v>
      </c>
      <c r="C835" s="118">
        <f>AVERAGE(C831:C833)</f>
        <v>131.66666666666666</v>
      </c>
      <c r="D835" s="118">
        <f>AVERAGE(D831:D833)</f>
        <v>146</v>
      </c>
    </row>
    <row r="842" spans="1:16">
      <c r="A842" t="s">
        <v>85</v>
      </c>
      <c r="B842" s="35" t="s">
        <v>325</v>
      </c>
      <c r="G842" t="s">
        <v>0</v>
      </c>
    </row>
    <row r="844" spans="1:16" ht="15" thickBot="1">
      <c r="B844" s="35" t="s">
        <v>88</v>
      </c>
      <c r="C844" s="35"/>
      <c r="D844" s="35">
        <v>2017</v>
      </c>
      <c r="E844" s="35">
        <v>2018</v>
      </c>
      <c r="F844" s="35">
        <v>2019</v>
      </c>
      <c r="G844" s="35">
        <v>2020</v>
      </c>
      <c r="H844" s="35">
        <v>2021</v>
      </c>
      <c r="I844" s="35">
        <v>2022</v>
      </c>
      <c r="J844" s="35">
        <v>2023</v>
      </c>
      <c r="K844" s="35">
        <v>2024</v>
      </c>
      <c r="L844" s="35">
        <v>2025</v>
      </c>
      <c r="M844" s="35">
        <v>2026</v>
      </c>
      <c r="O844" s="83" t="s">
        <v>187</v>
      </c>
      <c r="P844" s="83" t="s">
        <v>188</v>
      </c>
    </row>
    <row r="845" spans="1:16">
      <c r="B845" s="122" t="s">
        <v>314</v>
      </c>
      <c r="C845" s="120"/>
      <c r="D845" s="120">
        <v>438</v>
      </c>
      <c r="E845" s="120">
        <v>529</v>
      </c>
      <c r="F845" s="120">
        <v>608</v>
      </c>
      <c r="G845" s="120">
        <v>734</v>
      </c>
      <c r="H845" s="120">
        <v>728</v>
      </c>
      <c r="I845" s="120">
        <v>856</v>
      </c>
      <c r="J845" s="121">
        <v>1347</v>
      </c>
      <c r="K845" s="121">
        <v>1738</v>
      </c>
      <c r="L845" s="121">
        <v>2166</v>
      </c>
      <c r="M845" s="121">
        <v>1768</v>
      </c>
    </row>
    <row r="846" spans="1:16">
      <c r="B846" t="s">
        <v>316</v>
      </c>
      <c r="D846" s="114">
        <v>23</v>
      </c>
      <c r="E846" s="114">
        <v>29</v>
      </c>
      <c r="F846" s="114">
        <v>19</v>
      </c>
      <c r="G846" s="114">
        <v>19</v>
      </c>
      <c r="H846" s="114">
        <v>19</v>
      </c>
      <c r="I846" s="114">
        <v>19</v>
      </c>
      <c r="J846" s="114">
        <v>20</v>
      </c>
      <c r="K846" s="114">
        <v>29</v>
      </c>
      <c r="L846" s="114">
        <v>29</v>
      </c>
    </row>
    <row r="847" spans="1:16">
      <c r="B847" t="s">
        <v>317</v>
      </c>
      <c r="D847">
        <v>0</v>
      </c>
      <c r="E847">
        <v>0</v>
      </c>
      <c r="F847">
        <v>0</v>
      </c>
      <c r="G847">
        <v>0</v>
      </c>
      <c r="H847">
        <v>0</v>
      </c>
      <c r="I847">
        <v>0</v>
      </c>
      <c r="J847">
        <v>0</v>
      </c>
      <c r="K847">
        <v>0</v>
      </c>
      <c r="L847">
        <v>0</v>
      </c>
    </row>
    <row r="848" spans="1:16">
      <c r="B848" s="27" t="s">
        <v>318</v>
      </c>
      <c r="C848" s="123"/>
      <c r="D848" s="123">
        <f>D845-(D846+D847)</f>
        <v>415</v>
      </c>
      <c r="E848" s="123">
        <f t="shared" ref="E848:L848" si="100">E845-(E846+E847)</f>
        <v>500</v>
      </c>
      <c r="F848" s="123">
        <f t="shared" si="100"/>
        <v>589</v>
      </c>
      <c r="G848" s="123">
        <f t="shared" si="100"/>
        <v>715</v>
      </c>
      <c r="H848" s="123">
        <f t="shared" si="100"/>
        <v>709</v>
      </c>
      <c r="I848" s="123">
        <f t="shared" si="100"/>
        <v>837</v>
      </c>
      <c r="J848" s="123">
        <f t="shared" si="100"/>
        <v>1327</v>
      </c>
      <c r="K848" s="123">
        <f t="shared" si="100"/>
        <v>1709</v>
      </c>
      <c r="L848" s="123">
        <f t="shared" si="100"/>
        <v>2137</v>
      </c>
    </row>
    <row r="849" spans="2:16">
      <c r="B849" t="s">
        <v>315</v>
      </c>
      <c r="D849" s="114">
        <v>82</v>
      </c>
      <c r="E849" s="114">
        <v>137</v>
      </c>
      <c r="F849" s="114">
        <v>208</v>
      </c>
      <c r="G849" s="114">
        <v>291</v>
      </c>
      <c r="H849" s="114">
        <v>344</v>
      </c>
      <c r="I849" s="114">
        <v>423</v>
      </c>
      <c r="J849" s="114">
        <v>488</v>
      </c>
      <c r="K849" s="114">
        <v>573</v>
      </c>
      <c r="L849" s="114">
        <v>631</v>
      </c>
    </row>
    <row r="850" spans="2:16">
      <c r="B850" s="27" t="s">
        <v>322</v>
      </c>
      <c r="C850" s="27"/>
      <c r="D850" s="27">
        <f>D848-D849</f>
        <v>333</v>
      </c>
      <c r="E850" s="27">
        <f t="shared" ref="E850:L850" si="101">E848-E849</f>
        <v>363</v>
      </c>
      <c r="F850" s="27">
        <f t="shared" si="101"/>
        <v>381</v>
      </c>
      <c r="G850" s="27">
        <f t="shared" si="101"/>
        <v>424</v>
      </c>
      <c r="H850" s="27">
        <f t="shared" si="101"/>
        <v>365</v>
      </c>
      <c r="I850" s="27">
        <f t="shared" si="101"/>
        <v>414</v>
      </c>
      <c r="J850" s="27">
        <f t="shared" si="101"/>
        <v>839</v>
      </c>
      <c r="K850" s="27">
        <f t="shared" si="101"/>
        <v>1136</v>
      </c>
      <c r="L850" s="27">
        <f t="shared" si="101"/>
        <v>1506</v>
      </c>
    </row>
    <row r="852" spans="2:16">
      <c r="B852" t="s">
        <v>434</v>
      </c>
      <c r="D852" s="24">
        <f>'Historical Data'!C19</f>
        <v>60.58</v>
      </c>
      <c r="E852" s="24">
        <f>'Historical Data'!D19</f>
        <v>63.81</v>
      </c>
      <c r="F852" s="24">
        <f>'Historical Data'!E19</f>
        <v>74.900000000000006</v>
      </c>
      <c r="G852" s="24">
        <f>'Historical Data'!F19</f>
        <v>87.99</v>
      </c>
      <c r="H852" s="24">
        <f>'Historical Data'!G19</f>
        <v>92.29</v>
      </c>
      <c r="I852" s="24">
        <f>'Historical Data'!H19</f>
        <v>85.98</v>
      </c>
      <c r="J852" s="24">
        <f>'Historical Data'!I19</f>
        <v>84.78</v>
      </c>
      <c r="K852" s="24">
        <f>'Historical Data'!J19</f>
        <v>97.61</v>
      </c>
      <c r="L852" s="24">
        <f>'Historical Data'!K19</f>
        <v>128.37</v>
      </c>
      <c r="M852">
        <v>179</v>
      </c>
    </row>
    <row r="853" spans="2:16">
      <c r="D853" s="24"/>
      <c r="E853" s="24"/>
      <c r="F853" s="24"/>
      <c r="G853" s="24"/>
      <c r="H853" s="24"/>
      <c r="I853" s="24"/>
      <c r="J853" s="24"/>
      <c r="K853" s="24"/>
      <c r="L853" s="24"/>
    </row>
    <row r="854" spans="2:16">
      <c r="B854" t="s">
        <v>435</v>
      </c>
      <c r="D854" s="24">
        <f>D852-D855</f>
        <v>46.3</v>
      </c>
      <c r="E854" s="24">
        <f t="shared" ref="E854:F854" si="102">E852-E855</f>
        <v>45.69</v>
      </c>
      <c r="F854" s="24">
        <f t="shared" si="102"/>
        <v>52.31</v>
      </c>
      <c r="G854" s="24">
        <f>G852-G855</f>
        <v>73.47</v>
      </c>
      <c r="H854" s="24">
        <f>92-18.4</f>
        <v>73.599999999999994</v>
      </c>
      <c r="I854" s="24">
        <f>I852-18.73</f>
        <v>67.25</v>
      </c>
      <c r="J854" s="24">
        <f>85-15.42</f>
        <v>69.58</v>
      </c>
      <c r="K854" s="24">
        <f>98-20.46</f>
        <v>77.539999999999992</v>
      </c>
      <c r="L854" s="24">
        <f>128-23.8</f>
        <v>104.2</v>
      </c>
      <c r="M854" s="24">
        <f>M852-M855</f>
        <v>139.61170737881355</v>
      </c>
    </row>
    <row r="855" spans="2:16">
      <c r="B855" t="s">
        <v>436</v>
      </c>
      <c r="D855" s="24">
        <v>14.28</v>
      </c>
      <c r="E855" s="24">
        <v>18.12</v>
      </c>
      <c r="F855" s="24">
        <v>22.59</v>
      </c>
      <c r="G855" s="24">
        <v>14.52</v>
      </c>
      <c r="H855" s="24">
        <v>18.399999999999999</v>
      </c>
      <c r="I855" s="24">
        <v>18.73</v>
      </c>
      <c r="J855" s="24">
        <v>15.42</v>
      </c>
      <c r="K855" s="24">
        <v>20.46</v>
      </c>
      <c r="L855" s="24">
        <v>23.8</v>
      </c>
      <c r="M855" s="24">
        <f>M852*P858</f>
        <v>39.388292621186451</v>
      </c>
    </row>
    <row r="856" spans="2:16">
      <c r="D856" s="24"/>
      <c r="E856" s="24"/>
      <c r="F856" s="24"/>
      <c r="G856" s="24"/>
      <c r="H856" s="24"/>
      <c r="I856" s="24"/>
      <c r="J856" s="24"/>
      <c r="K856" s="24"/>
      <c r="L856" s="24"/>
      <c r="M856" s="24"/>
    </row>
    <row r="857" spans="2:16">
      <c r="B857" t="s">
        <v>908</v>
      </c>
      <c r="D857" s="67">
        <f t="shared" ref="D857:M857" si="103">D855/D761</f>
        <v>3.2563782141912414E-3</v>
      </c>
      <c r="E857" s="67">
        <f t="shared" si="103"/>
        <v>3.9060563274016754E-3</v>
      </c>
      <c r="F857" s="67">
        <f t="shared" si="103"/>
        <v>4.3153181377081247E-3</v>
      </c>
      <c r="G857" s="67">
        <f t="shared" si="103"/>
        <v>2.7088592008865358E-3</v>
      </c>
      <c r="H857" s="67">
        <f t="shared" si="103"/>
        <v>4.3156119608123667E-3</v>
      </c>
      <c r="I857" s="67">
        <f t="shared" si="103"/>
        <v>3.0981311966759187E-3</v>
      </c>
      <c r="J857" s="67">
        <f t="shared" si="103"/>
        <v>1.9329799982951668E-3</v>
      </c>
      <c r="K857" s="67">
        <f t="shared" si="103"/>
        <v>2.1124666506975474E-3</v>
      </c>
      <c r="L857" s="67">
        <f t="shared" si="103"/>
        <v>1.9886945223164115E-3</v>
      </c>
      <c r="M857" s="67">
        <f t="shared" si="103"/>
        <v>3.1759655201452713E-3</v>
      </c>
      <c r="N857" s="67"/>
      <c r="O857" s="67"/>
      <c r="P857" s="67">
        <f>AVERAGE(D857:L857)</f>
        <v>3.0704995787761099E-3</v>
      </c>
    </row>
    <row r="858" spans="2:16">
      <c r="D858" s="24"/>
      <c r="E858" s="24"/>
      <c r="F858" s="24"/>
      <c r="G858" s="24"/>
      <c r="H858" s="24"/>
      <c r="I858" s="24"/>
      <c r="J858" s="24"/>
      <c r="K858" s="24"/>
      <c r="L858" s="24"/>
      <c r="P858" s="38">
        <f>AVERAGE(D859:L859)</f>
        <v>0.22004632749266173</v>
      </c>
    </row>
    <row r="859" spans="2:16">
      <c r="B859" t="s">
        <v>916</v>
      </c>
      <c r="D859" s="36">
        <f>D855/D852</f>
        <v>0.23572136018487949</v>
      </c>
      <c r="E859" s="36">
        <f t="shared" ref="E859:L859" si="104">E855/E852</f>
        <v>0.28396803008932769</v>
      </c>
      <c r="F859" s="36">
        <f t="shared" si="104"/>
        <v>0.30160213618157539</v>
      </c>
      <c r="G859" s="36">
        <f t="shared" si="104"/>
        <v>0.16501875213092398</v>
      </c>
      <c r="H859" s="36">
        <f t="shared" si="104"/>
        <v>0.19937154621302414</v>
      </c>
      <c r="I859" s="36">
        <f t="shared" si="104"/>
        <v>0.21784135845545474</v>
      </c>
      <c r="J859" s="36">
        <f t="shared" si="104"/>
        <v>0.18188251946213729</v>
      </c>
      <c r="K859" s="36">
        <f t="shared" si="104"/>
        <v>0.20960967114025203</v>
      </c>
      <c r="L859" s="36">
        <f t="shared" si="104"/>
        <v>0.18540157357638076</v>
      </c>
    </row>
    <row r="861" spans="2:16">
      <c r="B861" t="s">
        <v>319</v>
      </c>
      <c r="D861" s="24">
        <f t="shared" ref="D861:L861" si="105">D848/D852</f>
        <v>6.8504456916474084</v>
      </c>
      <c r="E861" s="24">
        <f t="shared" si="105"/>
        <v>7.8357624196834346</v>
      </c>
      <c r="F861" s="24">
        <f t="shared" si="105"/>
        <v>7.8638184245660874</v>
      </c>
      <c r="G861" s="24">
        <f t="shared" si="105"/>
        <v>8.1259234003864087</v>
      </c>
      <c r="H861" s="24">
        <f t="shared" si="105"/>
        <v>7.6823057752735933</v>
      </c>
      <c r="I861" s="24">
        <f t="shared" si="105"/>
        <v>9.7348220516399167</v>
      </c>
      <c r="J861" s="24">
        <f t="shared" si="105"/>
        <v>15.652276480301957</v>
      </c>
      <c r="K861" s="24">
        <f t="shared" si="105"/>
        <v>17.508452002868559</v>
      </c>
      <c r="L861" s="24">
        <f t="shared" si="105"/>
        <v>16.647191711459062</v>
      </c>
      <c r="O861" s="24">
        <f>MEDIAN(D861:L861)</f>
        <v>8.1259234003864087</v>
      </c>
      <c r="P861" s="24">
        <f>AVERAGE(D861:L861)</f>
        <v>10.877888661980712</v>
      </c>
    </row>
    <row r="862" spans="2:16">
      <c r="B862" t="s">
        <v>320</v>
      </c>
      <c r="D862" s="24">
        <f t="shared" ref="D862:L862" si="106">D849/D852</f>
        <v>1.3535820402773193</v>
      </c>
      <c r="E862" s="24">
        <f t="shared" si="106"/>
        <v>2.146998902993261</v>
      </c>
      <c r="F862" s="24">
        <f t="shared" si="106"/>
        <v>2.7770360480640854</v>
      </c>
      <c r="G862" s="24">
        <f t="shared" si="106"/>
        <v>3.3071939993181045</v>
      </c>
      <c r="H862" s="24">
        <f t="shared" si="106"/>
        <v>3.7273810813739296</v>
      </c>
      <c r="I862" s="24">
        <f t="shared" si="106"/>
        <v>4.9197487787857641</v>
      </c>
      <c r="J862" s="24">
        <f t="shared" si="106"/>
        <v>5.7560745458834628</v>
      </c>
      <c r="K862" s="24">
        <f t="shared" si="106"/>
        <v>5.870300174162483</v>
      </c>
      <c r="L862" s="24">
        <f t="shared" si="106"/>
        <v>4.9154786943990025</v>
      </c>
      <c r="O862" s="24">
        <f t="shared" ref="O862:O863" si="107">MEDIAN(D862:L862)</f>
        <v>3.7273810813739296</v>
      </c>
      <c r="P862" s="24">
        <f t="shared" ref="P862:P863" si="108">AVERAGE(D862:L862)</f>
        <v>3.8637549183619351</v>
      </c>
    </row>
    <row r="863" spans="2:16">
      <c r="B863" t="s">
        <v>321</v>
      </c>
      <c r="D863" s="36">
        <f t="shared" ref="D863:L863" si="109">D849/D848</f>
        <v>0.19759036144578312</v>
      </c>
      <c r="E863" s="36">
        <f t="shared" si="109"/>
        <v>0.27400000000000002</v>
      </c>
      <c r="F863" s="36">
        <f t="shared" si="109"/>
        <v>0.35314091680814941</v>
      </c>
      <c r="G863" s="36">
        <f t="shared" si="109"/>
        <v>0.406993006993007</v>
      </c>
      <c r="H863" s="36">
        <f t="shared" si="109"/>
        <v>0.48519040902679833</v>
      </c>
      <c r="I863" s="36">
        <f t="shared" si="109"/>
        <v>0.5053763440860215</v>
      </c>
      <c r="J863" s="36">
        <f t="shared" si="109"/>
        <v>0.36774679728711379</v>
      </c>
      <c r="K863" s="36">
        <f t="shared" si="109"/>
        <v>0.33528379169104738</v>
      </c>
      <c r="L863" s="36">
        <f t="shared" si="109"/>
        <v>0.29527374824520358</v>
      </c>
      <c r="O863" s="36">
        <f t="shared" si="107"/>
        <v>0.35314091680814941</v>
      </c>
      <c r="P863" s="36">
        <f t="shared" si="108"/>
        <v>0.35784393062034714</v>
      </c>
    </row>
    <row r="865" spans="1:16">
      <c r="B865" t="s">
        <v>323</v>
      </c>
      <c r="D865" s="36">
        <f t="shared" ref="D865:L865" si="110">D852/D850</f>
        <v>0.18192192192192191</v>
      </c>
      <c r="E865" s="36">
        <f t="shared" si="110"/>
        <v>0.17578512396694215</v>
      </c>
      <c r="F865" s="36">
        <f t="shared" si="110"/>
        <v>0.19658792650918636</v>
      </c>
      <c r="G865" s="36">
        <f t="shared" si="110"/>
        <v>0.20752358490566036</v>
      </c>
      <c r="H865" s="36">
        <f t="shared" si="110"/>
        <v>0.25284931506849317</v>
      </c>
      <c r="I865" s="36">
        <f t="shared" si="110"/>
        <v>0.20768115942028986</v>
      </c>
      <c r="J865" s="36">
        <f t="shared" si="110"/>
        <v>0.10104886769964243</v>
      </c>
      <c r="K865" s="36">
        <f t="shared" si="110"/>
        <v>8.5924295774647885E-2</v>
      </c>
      <c r="L865" s="36">
        <f t="shared" si="110"/>
        <v>8.5239043824701197E-2</v>
      </c>
      <c r="O865" s="36">
        <f>MEDIAN(D865:L865)</f>
        <v>0.18192192192192191</v>
      </c>
      <c r="P865" s="36">
        <f>AVERAGE(D865:L865)</f>
        <v>0.16606235989905394</v>
      </c>
    </row>
    <row r="866" spans="1:16">
      <c r="B866" t="s">
        <v>324</v>
      </c>
      <c r="D866" s="36">
        <f t="shared" ref="D866:L866" si="111">D852/D848</f>
        <v>0.14597590361445784</v>
      </c>
      <c r="E866" s="36">
        <f t="shared" si="111"/>
        <v>0.12762000000000001</v>
      </c>
      <c r="F866" s="36">
        <f t="shared" si="111"/>
        <v>0.1271646859083192</v>
      </c>
      <c r="G866" s="36">
        <f t="shared" si="111"/>
        <v>0.12306293706293706</v>
      </c>
      <c r="H866" s="36">
        <f t="shared" si="111"/>
        <v>0.13016925246826516</v>
      </c>
      <c r="I866" s="36">
        <f t="shared" si="111"/>
        <v>0.10272401433691757</v>
      </c>
      <c r="J866" s="36">
        <f t="shared" si="111"/>
        <v>6.3888470233609648E-2</v>
      </c>
      <c r="K866" s="36">
        <f t="shared" si="111"/>
        <v>5.7115272088940898E-2</v>
      </c>
      <c r="L866" s="36">
        <f t="shared" si="111"/>
        <v>6.0070191857744502E-2</v>
      </c>
      <c r="O866" s="36">
        <f>MEDIAN(D866:L866)</f>
        <v>0.12306293706293706</v>
      </c>
      <c r="P866" s="36">
        <f>AVERAGE(D866:L866)</f>
        <v>0.10419896973013243</v>
      </c>
    </row>
    <row r="867" spans="1:16">
      <c r="B867" t="s">
        <v>437</v>
      </c>
      <c r="D867" s="36">
        <f t="shared" ref="D867:L867" si="112">D854/D761</f>
        <v>1.0558145050213899E-2</v>
      </c>
      <c r="E867" s="36">
        <f t="shared" si="112"/>
        <v>9.849211567272767E-3</v>
      </c>
      <c r="F867" s="36">
        <f t="shared" si="112"/>
        <v>9.9926645322493141E-3</v>
      </c>
      <c r="G867" s="36">
        <f t="shared" si="112"/>
        <v>1.3706603683824641E-2</v>
      </c>
      <c r="H867" s="36">
        <f t="shared" si="112"/>
        <v>1.7262447843249467E-2</v>
      </c>
      <c r="I867" s="36">
        <f t="shared" si="112"/>
        <v>1.1123829310008304E-2</v>
      </c>
      <c r="J867" s="36">
        <f t="shared" si="112"/>
        <v>8.7222275150050394E-3</v>
      </c>
      <c r="K867" s="36">
        <f t="shared" si="112"/>
        <v>8.0058975608547321E-3</v>
      </c>
      <c r="L867" s="36">
        <f t="shared" si="112"/>
        <v>8.7068054296373983E-3</v>
      </c>
      <c r="O867" s="38">
        <f>MEDIAN(D867:M867)</f>
        <v>9.9926645322493141E-3</v>
      </c>
      <c r="P867" s="38">
        <f t="shared" ref="P867" si="113">AVERAGE(D867:M867)</f>
        <v>1.088087027692395E-2</v>
      </c>
    </row>
    <row r="868" spans="1:16">
      <c r="B868" t="s">
        <v>438</v>
      </c>
      <c r="D868" s="36">
        <f t="shared" ref="D868:L868" si="114">D855/D761</f>
        <v>3.2563782141912414E-3</v>
      </c>
      <c r="E868" s="36">
        <f t="shared" si="114"/>
        <v>3.9060563274016754E-3</v>
      </c>
      <c r="F868" s="36">
        <f t="shared" si="114"/>
        <v>4.3153181377081247E-3</v>
      </c>
      <c r="G868" s="36">
        <f t="shared" si="114"/>
        <v>2.7088592008865358E-3</v>
      </c>
      <c r="H868" s="36">
        <f t="shared" si="114"/>
        <v>4.3156119608123667E-3</v>
      </c>
      <c r="I868" s="36">
        <f t="shared" si="114"/>
        <v>3.0981311966759187E-3</v>
      </c>
      <c r="J868" s="36">
        <f t="shared" si="114"/>
        <v>1.9329799982951668E-3</v>
      </c>
      <c r="K868" s="36">
        <f t="shared" si="114"/>
        <v>2.1124666506975474E-3</v>
      </c>
      <c r="L868" s="36">
        <f t="shared" si="114"/>
        <v>1.9886945223164115E-3</v>
      </c>
      <c r="O868" s="38">
        <f>MEDIAN(D868:M868)</f>
        <v>3.0981311966759187E-3</v>
      </c>
      <c r="P868" s="38">
        <f>AVERAGE(D868:L868)</f>
        <v>3.0704995787761099E-3</v>
      </c>
    </row>
    <row r="870" spans="1:16">
      <c r="B870" s="2" t="s">
        <v>906</v>
      </c>
      <c r="C870" s="2"/>
      <c r="D870" s="2"/>
      <c r="E870" s="2"/>
      <c r="F870" s="2"/>
    </row>
    <row r="871" spans="1:16">
      <c r="B871" s="2"/>
      <c r="C871" s="2"/>
      <c r="D871" s="2"/>
      <c r="E871" s="2"/>
      <c r="F871" s="2"/>
    </row>
    <row r="873" spans="1:16">
      <c r="A873" t="s">
        <v>85</v>
      </c>
      <c r="B873" s="35" t="s">
        <v>35</v>
      </c>
      <c r="G873" t="s">
        <v>0</v>
      </c>
    </row>
    <row r="875" spans="1:16">
      <c r="B875" s="35" t="s">
        <v>88</v>
      </c>
      <c r="C875" s="35"/>
      <c r="D875" s="35">
        <v>2017</v>
      </c>
      <c r="E875" s="35">
        <v>2018</v>
      </c>
      <c r="F875" s="35">
        <v>2019</v>
      </c>
      <c r="G875" s="35">
        <v>2020</v>
      </c>
      <c r="H875" s="35">
        <v>2021</v>
      </c>
      <c r="I875" s="35">
        <v>2022</v>
      </c>
      <c r="J875" s="35">
        <v>2023</v>
      </c>
      <c r="K875" s="35">
        <v>2024</v>
      </c>
      <c r="L875" s="35">
        <v>2025</v>
      </c>
      <c r="M875" s="35">
        <v>2026</v>
      </c>
      <c r="O875" s="83" t="s">
        <v>187</v>
      </c>
      <c r="P875" s="83" t="s">
        <v>188</v>
      </c>
    </row>
    <row r="876" spans="1:16">
      <c r="B876" t="s">
        <v>37</v>
      </c>
      <c r="D876" s="24">
        <f>'Historical Data'!C56</f>
        <v>1177.23</v>
      </c>
      <c r="E876" s="24">
        <f>'Historical Data'!D56</f>
        <v>1532.69</v>
      </c>
      <c r="F876" s="24">
        <f>'Historical Data'!E56</f>
        <v>1534.62</v>
      </c>
      <c r="G876" s="24">
        <f>'Historical Data'!F56</f>
        <v>1582.36</v>
      </c>
      <c r="H876" s="24">
        <f>'Historical Data'!G56</f>
        <v>1604.89</v>
      </c>
      <c r="I876" s="24">
        <f>'Historical Data'!H56</f>
        <v>2041.67</v>
      </c>
      <c r="J876" s="24">
        <f>'Historical Data'!I56</f>
        <v>2511.16</v>
      </c>
      <c r="K876" s="24">
        <f>'Historical Data'!J56</f>
        <v>2616.6</v>
      </c>
      <c r="L876" s="24">
        <f>'Historical Data'!K56</f>
        <v>3427.62</v>
      </c>
      <c r="M876" s="24">
        <f>'Historical Data'!L56</f>
        <v>2942.86</v>
      </c>
    </row>
    <row r="877" spans="1:16">
      <c r="B877" t="s">
        <v>258</v>
      </c>
      <c r="E877" s="36">
        <f>E876/D876-1</f>
        <v>0.30194609379645443</v>
      </c>
      <c r="F877" s="36">
        <f t="shared" ref="F877:M877" si="115">F876/E876-1</f>
        <v>1.2592239787561077E-3</v>
      </c>
      <c r="G877" s="36">
        <f t="shared" si="115"/>
        <v>3.1108678369889731E-2</v>
      </c>
      <c r="H877" s="36">
        <f t="shared" si="115"/>
        <v>1.4238226446573687E-2</v>
      </c>
      <c r="I877" s="36">
        <f t="shared" si="115"/>
        <v>0.27215572406831612</v>
      </c>
      <c r="J877" s="36">
        <f t="shared" si="115"/>
        <v>0.22995391027932999</v>
      </c>
      <c r="K877" s="36">
        <f t="shared" si="115"/>
        <v>4.1988563054524697E-2</v>
      </c>
      <c r="L877" s="36">
        <f t="shared" si="115"/>
        <v>0.30995184590690217</v>
      </c>
      <c r="M877" s="36">
        <f t="shared" si="115"/>
        <v>-0.14142757948664086</v>
      </c>
      <c r="O877" s="38">
        <f>MEDIAN(E877:M877)</f>
        <v>4.1988563054524697E-2</v>
      </c>
      <c r="P877" s="38">
        <f>AVERAGE(E877:M877)</f>
        <v>0.11790829849045623</v>
      </c>
    </row>
    <row r="879" spans="1:16">
      <c r="B879" t="s">
        <v>76</v>
      </c>
      <c r="D879" s="24">
        <f>'Historical Data'!C10</f>
        <v>3112.25</v>
      </c>
      <c r="E879" s="24">
        <f>'Historical Data'!D10</f>
        <v>3454.95</v>
      </c>
      <c r="F879" s="24">
        <f>'Historical Data'!E10</f>
        <v>3931.18</v>
      </c>
      <c r="G879" s="24">
        <f>'Historical Data'!F10</f>
        <v>4018.1100000000006</v>
      </c>
      <c r="H879" s="24">
        <f>'Historical Data'!G10</f>
        <v>3271.35</v>
      </c>
      <c r="I879" s="24">
        <f>'Historical Data'!H10</f>
        <v>4714.68</v>
      </c>
      <c r="J879" s="24">
        <f>'Historical Data'!I10</f>
        <v>6181.67</v>
      </c>
      <c r="K879" s="24">
        <f>'Historical Data'!J10</f>
        <v>7391.9699999999993</v>
      </c>
      <c r="L879" s="24">
        <f>'Historical Data'!K10</f>
        <v>9074.34</v>
      </c>
      <c r="M879" s="24">
        <f>'Historical Data'!L10</f>
        <v>9542.09</v>
      </c>
    </row>
    <row r="880" spans="1:16">
      <c r="B880" t="s">
        <v>326</v>
      </c>
      <c r="D880" s="24"/>
      <c r="E880" s="24">
        <f>(E876+D876)/2</f>
        <v>1354.96</v>
      </c>
      <c r="F880" s="24">
        <f t="shared" ref="F880:M880" si="116">(F876+E876)/2</f>
        <v>1533.655</v>
      </c>
      <c r="G880" s="24">
        <f t="shared" si="116"/>
        <v>1558.4899999999998</v>
      </c>
      <c r="H880" s="24">
        <f t="shared" si="116"/>
        <v>1593.625</v>
      </c>
      <c r="I880" s="24">
        <f t="shared" si="116"/>
        <v>1823.2800000000002</v>
      </c>
      <c r="J880" s="24">
        <f t="shared" si="116"/>
        <v>2276.415</v>
      </c>
      <c r="K880" s="24">
        <f t="shared" si="116"/>
        <v>2563.88</v>
      </c>
      <c r="L880" s="24">
        <f t="shared" si="116"/>
        <v>3022.1099999999997</v>
      </c>
      <c r="M880" s="24">
        <f t="shared" si="116"/>
        <v>3185.24</v>
      </c>
    </row>
    <row r="881" spans="2:17">
      <c r="B881" t="s">
        <v>327</v>
      </c>
      <c r="D881" s="36"/>
      <c r="E881" s="36">
        <f>E880/E879</f>
        <v>0.39217933689344275</v>
      </c>
      <c r="F881" s="36">
        <f t="shared" ref="F881:M881" si="117">F880/F879</f>
        <v>0.39012586551620632</v>
      </c>
      <c r="G881" s="36">
        <f t="shared" si="117"/>
        <v>0.38786643471681947</v>
      </c>
      <c r="H881" s="36">
        <f t="shared" si="117"/>
        <v>0.48714597948859034</v>
      </c>
      <c r="I881" s="36">
        <f t="shared" si="117"/>
        <v>0.38672401944564638</v>
      </c>
      <c r="J881" s="36">
        <f t="shared" si="117"/>
        <v>0.3682524301685467</v>
      </c>
      <c r="K881" s="36">
        <f t="shared" si="117"/>
        <v>0.34684664575207969</v>
      </c>
      <c r="L881" s="36">
        <f t="shared" si="117"/>
        <v>0.33303909705829843</v>
      </c>
      <c r="M881" s="36">
        <f t="shared" si="117"/>
        <v>0.33380946941393341</v>
      </c>
      <c r="O881" s="38">
        <f>MEDIAN(E881:M881)</f>
        <v>0.38672401944564638</v>
      </c>
      <c r="P881" s="38">
        <f>AVERAGE(E881:M881)</f>
        <v>0.3806654753837293</v>
      </c>
    </row>
    <row r="883" spans="2:17">
      <c r="B883" t="s">
        <v>333</v>
      </c>
      <c r="D883" s="99"/>
      <c r="E883" s="99">
        <f>E$881*$B$884</f>
        <v>143.14545796610662</v>
      </c>
      <c r="F883" s="99">
        <f t="shared" ref="F883:M883" si="118">F$881*$B$884</f>
        <v>142.3959409134153</v>
      </c>
      <c r="G883" s="99">
        <f t="shared" si="118"/>
        <v>141.5712486716391</v>
      </c>
      <c r="H883" s="99">
        <f t="shared" si="118"/>
        <v>177.80828251333548</v>
      </c>
      <c r="I883" s="99">
        <f t="shared" si="118"/>
        <v>141.15426709766092</v>
      </c>
      <c r="J883" s="99">
        <f t="shared" si="118"/>
        <v>134.41213701151955</v>
      </c>
      <c r="K883" s="99">
        <f t="shared" si="118"/>
        <v>126.59902569950908</v>
      </c>
      <c r="L883" s="99">
        <f t="shared" si="118"/>
        <v>121.55927042627893</v>
      </c>
      <c r="M883" s="99">
        <f t="shared" si="118"/>
        <v>121.84045633608569</v>
      </c>
      <c r="N883" s="24"/>
      <c r="O883" s="99">
        <f>MEDIAN(E883:M883)</f>
        <v>141.15426709766092</v>
      </c>
      <c r="P883" s="99">
        <f>AVERAGE(E883:M883)</f>
        <v>138.94289851506119</v>
      </c>
    </row>
    <row r="884" spans="2:17">
      <c r="B884">
        <v>365</v>
      </c>
    </row>
    <row r="886" spans="2:17">
      <c r="B886" t="s">
        <v>334</v>
      </c>
      <c r="E886" s="99">
        <f>(E880/E888)*$B$884</f>
        <v>106.61041830586663</v>
      </c>
      <c r="F886" s="99">
        <f t="shared" ref="F886:L886" si="119">(F880/F888)*$B$884</f>
        <v>106.9343236851556</v>
      </c>
      <c r="G886" s="99">
        <f t="shared" si="119"/>
        <v>106.12475490607608</v>
      </c>
      <c r="H886" s="99">
        <f t="shared" si="119"/>
        <v>136.4280160615819</v>
      </c>
      <c r="I886" s="99">
        <f t="shared" si="119"/>
        <v>110.07995924295106</v>
      </c>
      <c r="J886" s="99">
        <f>(J880/J888)*$B$884</f>
        <v>104.15671867243636</v>
      </c>
      <c r="K886" s="99">
        <f t="shared" si="119"/>
        <v>96.621725986437269</v>
      </c>
      <c r="L886" s="99">
        <f t="shared" si="119"/>
        <v>92.170990127552187</v>
      </c>
      <c r="M886" s="99">
        <f>(M880/M888)*$B$884</f>
        <v>93.744036239345448</v>
      </c>
      <c r="O886" s="99">
        <f>MEDIAN(E886:M886)</f>
        <v>106.12475490607608</v>
      </c>
      <c r="P886" s="99">
        <f>AVERAGE(E886:M886)</f>
        <v>105.87454924748916</v>
      </c>
    </row>
    <row r="888" spans="2:17">
      <c r="B888" t="s">
        <v>71</v>
      </c>
      <c r="D888" s="24">
        <f t="shared" ref="D888:M888" si="120">D761</f>
        <v>4385.24</v>
      </c>
      <c r="E888" s="24">
        <f t="shared" si="120"/>
        <v>4638.95</v>
      </c>
      <c r="F888" s="24">
        <f t="shared" si="120"/>
        <v>5234.84</v>
      </c>
      <c r="G888" s="24">
        <f t="shared" si="120"/>
        <v>5360.19</v>
      </c>
      <c r="H888" s="24">
        <f t="shared" si="120"/>
        <v>4263.59</v>
      </c>
      <c r="I888" s="24">
        <f t="shared" si="120"/>
        <v>6045.58</v>
      </c>
      <c r="J888" s="24">
        <f t="shared" si="120"/>
        <v>7977.32</v>
      </c>
      <c r="K888" s="24">
        <f t="shared" si="120"/>
        <v>9685.36</v>
      </c>
      <c r="L888" s="24">
        <f t="shared" si="120"/>
        <v>11967.65</v>
      </c>
      <c r="M888" s="24">
        <f t="shared" si="120"/>
        <v>12401.99</v>
      </c>
      <c r="P888" t="s">
        <v>0</v>
      </c>
    </row>
    <row r="889" spans="2:17">
      <c r="B889" t="s">
        <v>328</v>
      </c>
      <c r="D889" s="36"/>
      <c r="E889" s="36">
        <f t="shared" ref="E889:M889" si="121">E880/E888</f>
        <v>0.29208333782429213</v>
      </c>
      <c r="F889" s="36">
        <f t="shared" si="121"/>
        <v>0.29297074982234411</v>
      </c>
      <c r="G889" s="36">
        <f t="shared" si="121"/>
        <v>0.29075275316733173</v>
      </c>
      <c r="H889" s="36">
        <f t="shared" si="121"/>
        <v>0.3737753864700874</v>
      </c>
      <c r="I889" s="36">
        <f t="shared" si="121"/>
        <v>0.30158892943274263</v>
      </c>
      <c r="J889" s="36">
        <f t="shared" si="121"/>
        <v>0.28536087307516811</v>
      </c>
      <c r="K889" s="36">
        <f t="shared" si="121"/>
        <v>0.2647170574970884</v>
      </c>
      <c r="L889" s="36">
        <f t="shared" si="121"/>
        <v>0.25252326062343067</v>
      </c>
      <c r="M889" s="36">
        <f t="shared" si="121"/>
        <v>0.2568329759982067</v>
      </c>
      <c r="O889" s="124">
        <f>MEDIAN(E889:M889)</f>
        <v>0.29075275316733173</v>
      </c>
      <c r="P889" s="124">
        <f>AVERAGE(E889:M889)</f>
        <v>0.29006725821229906</v>
      </c>
      <c r="Q889" s="36"/>
    </row>
    <row r="890" spans="2:17">
      <c r="B890" t="s">
        <v>329</v>
      </c>
      <c r="E890" s="36">
        <f t="shared" ref="E890:M890" si="122">E568</f>
        <v>0.20364522144019662</v>
      </c>
      <c r="F890" s="36">
        <f t="shared" si="122"/>
        <v>0.19699455952808489</v>
      </c>
      <c r="G890" s="36">
        <f t="shared" si="122"/>
        <v>0.18187041877246887</v>
      </c>
      <c r="H890" s="36">
        <f t="shared" si="122"/>
        <v>0.19334058856503558</v>
      </c>
      <c r="I890" s="36">
        <f t="shared" si="122"/>
        <v>0.16546964890051907</v>
      </c>
      <c r="J890" s="36">
        <f t="shared" si="122"/>
        <v>0.17164661816249066</v>
      </c>
      <c r="K890" s="36">
        <f t="shared" si="122"/>
        <v>0.18075631675022921</v>
      </c>
      <c r="L890" s="36">
        <f t="shared" si="122"/>
        <v>0.16343768409002601</v>
      </c>
      <c r="M890" s="36">
        <f t="shared" si="122"/>
        <v>0.16525855931185238</v>
      </c>
      <c r="O890" s="124">
        <f>MEDIAN(E890:M890)</f>
        <v>0.18075631675022921</v>
      </c>
      <c r="P890" s="124">
        <f>AVERAGE(E890:M890)</f>
        <v>0.18026884616898925</v>
      </c>
      <c r="Q890" s="36"/>
    </row>
    <row r="892" spans="2:17">
      <c r="B892" s="35" t="s">
        <v>331</v>
      </c>
      <c r="G892" t="s">
        <v>0</v>
      </c>
    </row>
    <row r="894" spans="2:17">
      <c r="B894" s="35" t="s">
        <v>330</v>
      </c>
      <c r="C894" s="35"/>
      <c r="D894" s="35">
        <v>2017</v>
      </c>
      <c r="E894" s="35">
        <v>2018</v>
      </c>
      <c r="F894" s="35">
        <v>2019</v>
      </c>
      <c r="G894" s="35">
        <v>2020</v>
      </c>
      <c r="H894" s="35">
        <v>2021</v>
      </c>
      <c r="I894" s="35">
        <v>2022</v>
      </c>
      <c r="J894" s="35">
        <v>2023</v>
      </c>
      <c r="K894" s="35">
        <v>2024</v>
      </c>
      <c r="L894" s="35">
        <v>2025</v>
      </c>
      <c r="M894" s="35">
        <v>2026</v>
      </c>
      <c r="O894" s="83" t="s">
        <v>187</v>
      </c>
      <c r="P894" s="83" t="s">
        <v>188</v>
      </c>
    </row>
    <row r="895" spans="2:17">
      <c r="B895" s="103" t="s">
        <v>273</v>
      </c>
      <c r="C895" s="103"/>
      <c r="D895" s="104" t="s">
        <v>240</v>
      </c>
      <c r="E895" s="104">
        <f>E883</f>
        <v>143.14545796610662</v>
      </c>
      <c r="F895" s="104">
        <f t="shared" ref="F895:M895" si="123">F883</f>
        <v>142.3959409134153</v>
      </c>
      <c r="G895" s="104">
        <f t="shared" si="123"/>
        <v>141.5712486716391</v>
      </c>
      <c r="H895" s="104">
        <f t="shared" si="123"/>
        <v>177.80828251333548</v>
      </c>
      <c r="I895" s="104">
        <f t="shared" si="123"/>
        <v>141.15426709766092</v>
      </c>
      <c r="J895" s="104">
        <f t="shared" si="123"/>
        <v>134.41213701151955</v>
      </c>
      <c r="K895" s="104">
        <f t="shared" si="123"/>
        <v>126.59902569950908</v>
      </c>
      <c r="L895" s="104">
        <f t="shared" si="123"/>
        <v>121.55927042627893</v>
      </c>
      <c r="M895" s="104">
        <f t="shared" si="123"/>
        <v>121.84045633608569</v>
      </c>
    </row>
    <row r="896" spans="2:17">
      <c r="B896" s="103" t="s">
        <v>274</v>
      </c>
      <c r="C896" s="103"/>
      <c r="D896" s="104">
        <v>172</v>
      </c>
      <c r="E896" s="104">
        <v>174</v>
      </c>
      <c r="F896" s="104">
        <v>165</v>
      </c>
      <c r="G896" s="104">
        <v>177</v>
      </c>
      <c r="H896" s="104">
        <v>161</v>
      </c>
      <c r="I896" s="104">
        <v>182</v>
      </c>
      <c r="J896" s="104">
        <v>149</v>
      </c>
      <c r="K896" s="104">
        <v>140</v>
      </c>
      <c r="L896" s="104">
        <v>119</v>
      </c>
      <c r="M896" s="104">
        <v>172</v>
      </c>
    </row>
    <row r="897" spans="2:16">
      <c r="B897" s="103" t="s">
        <v>275</v>
      </c>
      <c r="C897" s="103"/>
      <c r="D897" s="104">
        <v>119</v>
      </c>
      <c r="E897" s="104">
        <v>120</v>
      </c>
      <c r="F897" s="104">
        <v>148</v>
      </c>
      <c r="G897" s="104">
        <v>124</v>
      </c>
      <c r="H897" s="104">
        <v>193</v>
      </c>
      <c r="I897" s="104">
        <v>176</v>
      </c>
      <c r="J897" s="104">
        <v>143</v>
      </c>
      <c r="K897" s="104">
        <v>144</v>
      </c>
      <c r="L897" s="104">
        <v>141</v>
      </c>
      <c r="M897" s="104">
        <v>104</v>
      </c>
    </row>
    <row r="898" spans="2:16">
      <c r="B898" s="103" t="s">
        <v>276</v>
      </c>
      <c r="C898" s="103"/>
      <c r="D898" s="104"/>
      <c r="E898" s="106" t="s">
        <v>240</v>
      </c>
      <c r="F898" s="106" t="s">
        <v>240</v>
      </c>
      <c r="G898" s="104">
        <v>76</v>
      </c>
      <c r="H898" s="104">
        <v>125</v>
      </c>
      <c r="I898" s="104">
        <v>80</v>
      </c>
      <c r="J898" s="104">
        <v>80</v>
      </c>
      <c r="K898" s="104">
        <v>73</v>
      </c>
      <c r="L898" s="104">
        <v>74</v>
      </c>
      <c r="M898" s="105">
        <v>75</v>
      </c>
    </row>
    <row r="899" spans="2:16">
      <c r="B899" s="103" t="s">
        <v>277</v>
      </c>
      <c r="C899" s="103"/>
      <c r="D899" s="104">
        <v>54</v>
      </c>
      <c r="E899" s="104">
        <v>74</v>
      </c>
      <c r="F899" s="104">
        <v>72</v>
      </c>
      <c r="G899" s="104">
        <v>66</v>
      </c>
      <c r="H899" s="104">
        <v>93</v>
      </c>
      <c r="I899" s="104">
        <v>68</v>
      </c>
      <c r="J899" s="104">
        <v>55</v>
      </c>
      <c r="K899" s="104">
        <v>56</v>
      </c>
      <c r="L899" s="104">
        <v>65</v>
      </c>
      <c r="M899" s="105">
        <v>65</v>
      </c>
    </row>
    <row r="901" spans="2:16">
      <c r="B901" s="107" t="s">
        <v>187</v>
      </c>
      <c r="C901" s="107"/>
      <c r="D901" s="108">
        <f>MEDIAN(D895:D899)</f>
        <v>119</v>
      </c>
      <c r="E901" s="108">
        <f t="shared" ref="E901:M901" si="124">MEDIAN(E895:E899)</f>
        <v>131.57272898305331</v>
      </c>
      <c r="F901" s="108">
        <f t="shared" si="124"/>
        <v>145.19797045670765</v>
      </c>
      <c r="G901" s="108">
        <f t="shared" si="124"/>
        <v>124</v>
      </c>
      <c r="H901" s="108">
        <f t="shared" si="124"/>
        <v>161</v>
      </c>
      <c r="I901" s="108">
        <f t="shared" si="124"/>
        <v>141.15426709766092</v>
      </c>
      <c r="J901" s="108">
        <f t="shared" si="124"/>
        <v>134.41213701151955</v>
      </c>
      <c r="K901" s="108">
        <f t="shared" si="124"/>
        <v>126.59902569950908</v>
      </c>
      <c r="L901" s="108">
        <f t="shared" si="124"/>
        <v>119</v>
      </c>
      <c r="M901" s="108">
        <f t="shared" si="124"/>
        <v>104</v>
      </c>
      <c r="N901" s="107"/>
      <c r="O901" s="108">
        <f>MEDIAN(D901:M901)</f>
        <v>129.08587734128119</v>
      </c>
      <c r="P901" s="107"/>
    </row>
    <row r="902" spans="2:16">
      <c r="B902" s="107" t="s">
        <v>188</v>
      </c>
      <c r="C902" s="107"/>
      <c r="D902" s="108">
        <f>AVERAGE(D895:D899)</f>
        <v>115</v>
      </c>
      <c r="E902" s="108">
        <f t="shared" ref="E902:M902" si="125">AVERAGE(E895:E899)</f>
        <v>127.78636449152665</v>
      </c>
      <c r="F902" s="108">
        <f t="shared" si="125"/>
        <v>131.84898522835383</v>
      </c>
      <c r="G902" s="108">
        <f t="shared" si="125"/>
        <v>116.91424973432781</v>
      </c>
      <c r="H902" s="108">
        <f t="shared" si="125"/>
        <v>149.9616565026671</v>
      </c>
      <c r="I902" s="108">
        <f t="shared" si="125"/>
        <v>129.43085341953218</v>
      </c>
      <c r="J902" s="108">
        <f t="shared" si="125"/>
        <v>112.28242740230391</v>
      </c>
      <c r="K902" s="108">
        <f t="shared" si="125"/>
        <v>107.91980513990181</v>
      </c>
      <c r="L902" s="108">
        <f t="shared" si="125"/>
        <v>104.1118540852558</v>
      </c>
      <c r="M902" s="108">
        <f t="shared" si="125"/>
        <v>107.56809126721714</v>
      </c>
      <c r="N902" s="107"/>
      <c r="O902" s="107"/>
      <c r="P902" s="108">
        <f>AVERAGE(D902:M902)</f>
        <v>120.28242872710864</v>
      </c>
    </row>
    <row r="905" spans="2:16">
      <c r="B905" s="35" t="s">
        <v>309</v>
      </c>
    </row>
    <row r="907" spans="2:16">
      <c r="B907" s="2" t="s">
        <v>332</v>
      </c>
      <c r="C907" s="88" t="s">
        <v>228</v>
      </c>
      <c r="D907" s="88" t="s">
        <v>226</v>
      </c>
    </row>
    <row r="908" spans="2:16">
      <c r="B908" t="s">
        <v>335</v>
      </c>
      <c r="C908" s="115">
        <v>90</v>
      </c>
      <c r="D908" s="115">
        <v>90</v>
      </c>
    </row>
    <row r="909" spans="2:16">
      <c r="B909" t="s">
        <v>336</v>
      </c>
      <c r="C909" s="116">
        <v>115</v>
      </c>
      <c r="D909" s="116">
        <v>115</v>
      </c>
    </row>
    <row r="910" spans="2:16">
      <c r="B910" s="27" t="s">
        <v>187</v>
      </c>
      <c r="C910" s="119">
        <f>MEDIAN(C908:C909)</f>
        <v>102.5</v>
      </c>
      <c r="D910" s="119">
        <f>MEDIAN(D908:D909)</f>
        <v>102.5</v>
      </c>
    </row>
    <row r="911" spans="2:16">
      <c r="B911" s="2" t="s">
        <v>188</v>
      </c>
      <c r="C911" s="118">
        <f>AVERAGE(C908:C909)</f>
        <v>102.5</v>
      </c>
      <c r="D911" s="118">
        <f>AVERAGE(D908:D909)</f>
        <v>102.5</v>
      </c>
    </row>
    <row r="913" spans="1:2">
      <c r="B913" s="35" t="s">
        <v>337</v>
      </c>
    </row>
    <row r="924" spans="1:2">
      <c r="A924" t="s">
        <v>85</v>
      </c>
      <c r="B924" s="35" t="s">
        <v>338</v>
      </c>
    </row>
    <row r="925" spans="1:2">
      <c r="B925" t="s">
        <v>339</v>
      </c>
    </row>
    <row r="927" spans="1:2">
      <c r="A927" t="s">
        <v>85</v>
      </c>
      <c r="B927" s="35" t="s">
        <v>340</v>
      </c>
    </row>
    <row r="929" spans="2:16">
      <c r="B929" s="35" t="s">
        <v>88</v>
      </c>
      <c r="C929" s="35"/>
      <c r="D929" s="35">
        <v>2017</v>
      </c>
      <c r="E929" s="35">
        <v>2018</v>
      </c>
      <c r="F929" s="35">
        <v>2019</v>
      </c>
      <c r="G929" s="35">
        <v>2020</v>
      </c>
      <c r="H929" s="35">
        <v>2021</v>
      </c>
      <c r="I929" s="35">
        <v>2022</v>
      </c>
      <c r="J929" s="35">
        <v>2023</v>
      </c>
      <c r="K929" s="35">
        <v>2024</v>
      </c>
      <c r="L929" s="35">
        <v>2025</v>
      </c>
      <c r="M929" s="35">
        <v>2026</v>
      </c>
      <c r="O929" s="83" t="s">
        <v>187</v>
      </c>
      <c r="P929" s="83" t="s">
        <v>188</v>
      </c>
    </row>
    <row r="930" spans="2:16">
      <c r="B930" t="s">
        <v>341</v>
      </c>
      <c r="C930" t="s">
        <v>0</v>
      </c>
      <c r="D930" s="24">
        <f>'Historical Data'!C48</f>
        <v>20.2</v>
      </c>
      <c r="E930" s="24">
        <f>'Historical Data'!D48</f>
        <v>25.9</v>
      </c>
      <c r="F930" s="24">
        <f>'Historical Data'!E48</f>
        <v>8.65</v>
      </c>
      <c r="G930" s="24">
        <f>'Historical Data'!F48</f>
        <v>47.71</v>
      </c>
      <c r="H930" s="24">
        <f>'Historical Data'!G48</f>
        <v>349.26</v>
      </c>
      <c r="I930" s="24">
        <f>'Historical Data'!H48</f>
        <v>241.57</v>
      </c>
      <c r="J930" s="24">
        <f>'Historical Data'!I48</f>
        <v>161.74</v>
      </c>
      <c r="K930" s="24">
        <f>'Historical Data'!J48</f>
        <v>0</v>
      </c>
      <c r="L930" s="24">
        <f>'Historical Data'!K48</f>
        <v>0</v>
      </c>
      <c r="M930" s="24">
        <f>'Historical Data'!L48</f>
        <v>0</v>
      </c>
    </row>
    <row r="931" spans="2:16">
      <c r="B931" t="s">
        <v>342</v>
      </c>
      <c r="D931" s="36"/>
      <c r="E931" s="36">
        <f>E930/D930-1</f>
        <v>0.28217821782178221</v>
      </c>
      <c r="F931" s="36">
        <f t="shared" ref="F931:J931" si="126">F930/E930-1</f>
        <v>-0.66602316602316591</v>
      </c>
      <c r="G931" s="36">
        <f t="shared" si="126"/>
        <v>4.5156069364161846</v>
      </c>
      <c r="H931" s="36">
        <f t="shared" si="126"/>
        <v>6.3204778872353797</v>
      </c>
      <c r="I931" s="36">
        <f t="shared" si="126"/>
        <v>-0.30833762812804211</v>
      </c>
      <c r="J931" s="36">
        <f t="shared" si="126"/>
        <v>-0.33046321977066684</v>
      </c>
      <c r="K931" s="36">
        <f>K930/J930-1</f>
        <v>-1</v>
      </c>
      <c r="L931" s="36">
        <v>0</v>
      </c>
      <c r="M931" s="36">
        <v>0</v>
      </c>
      <c r="O931" s="38">
        <f>MEDIAN(E931:M931)</f>
        <v>0</v>
      </c>
      <c r="P931" s="38">
        <f>AVERAGE(E931:M931)</f>
        <v>0.97927100306127457</v>
      </c>
    </row>
    <row r="932" spans="2:16">
      <c r="B932" t="s">
        <v>343</v>
      </c>
      <c r="D932" s="24">
        <f>'Historical Data'!C55</f>
        <v>195.92</v>
      </c>
      <c r="E932" s="24">
        <f>'Historical Data'!D55</f>
        <v>344.02</v>
      </c>
      <c r="F932" s="24">
        <f>'Historical Data'!E55</f>
        <v>335.89</v>
      </c>
      <c r="G932" s="24">
        <f>'Historical Data'!F55</f>
        <v>401.23</v>
      </c>
      <c r="H932" s="24">
        <f>'Historical Data'!G55</f>
        <v>102.34</v>
      </c>
      <c r="I932" s="24">
        <f>'Historical Data'!H55</f>
        <v>236.26</v>
      </c>
      <c r="J932" s="24">
        <f>'Historical Data'!I55</f>
        <v>415.9</v>
      </c>
      <c r="K932" s="24">
        <f>'Historical Data'!J55</f>
        <v>166.62</v>
      </c>
      <c r="L932" s="24">
        <f>'Historical Data'!K55</f>
        <v>199.36</v>
      </c>
      <c r="M932" s="24">
        <f>'Historical Data'!L55</f>
        <v>626.79999999999995</v>
      </c>
    </row>
    <row r="933" spans="2:16">
      <c r="B933" t="s">
        <v>342</v>
      </c>
      <c r="E933" s="36">
        <f>E932/D932-1</f>
        <v>0.75592078399346674</v>
      </c>
      <c r="F933" s="36">
        <f t="shared" ref="F933:M933" si="127">F932/E932-1</f>
        <v>-2.3632346956572237E-2</v>
      </c>
      <c r="G933" s="36">
        <f t="shared" si="127"/>
        <v>0.19452797046652193</v>
      </c>
      <c r="H933" s="36">
        <f t="shared" si="127"/>
        <v>-0.74493432694464523</v>
      </c>
      <c r="I933" s="36">
        <f t="shared" si="127"/>
        <v>1.3085792456517491</v>
      </c>
      <c r="J933" s="36">
        <f t="shared" si="127"/>
        <v>0.76034876830610343</v>
      </c>
      <c r="K933" s="36">
        <f t="shared" si="127"/>
        <v>-0.5993748497234912</v>
      </c>
      <c r="L933" s="36">
        <f t="shared" si="127"/>
        <v>0.19649501860520946</v>
      </c>
      <c r="M933" s="36">
        <f t="shared" si="127"/>
        <v>2.1440609951845904</v>
      </c>
      <c r="O933" s="38">
        <f>MEDIAN(E933:M933)</f>
        <v>0.19649501860520946</v>
      </c>
      <c r="P933" s="38">
        <f>AVERAGE(E933:M933)</f>
        <v>0.44355458428699246</v>
      </c>
    </row>
    <row r="934" spans="2:16">
      <c r="B934" s="123" t="s">
        <v>344</v>
      </c>
      <c r="C934" s="123"/>
      <c r="D934" s="126">
        <f>SUM(D930,D932)</f>
        <v>216.11999999999998</v>
      </c>
      <c r="E934" s="126">
        <f t="shared" ref="E934:M934" si="128">SUM(E930,E932)</f>
        <v>369.91999999999996</v>
      </c>
      <c r="F934" s="126">
        <f t="shared" si="128"/>
        <v>344.53999999999996</v>
      </c>
      <c r="G934" s="126">
        <f t="shared" si="128"/>
        <v>448.94</v>
      </c>
      <c r="H934" s="126">
        <f t="shared" si="128"/>
        <v>451.6</v>
      </c>
      <c r="I934" s="126">
        <f t="shared" si="128"/>
        <v>477.83</v>
      </c>
      <c r="J934" s="126">
        <f t="shared" si="128"/>
        <v>577.64</v>
      </c>
      <c r="K934" s="126">
        <f t="shared" si="128"/>
        <v>166.62</v>
      </c>
      <c r="L934" s="126">
        <f t="shared" si="128"/>
        <v>199.36</v>
      </c>
      <c r="M934" s="126">
        <f t="shared" si="128"/>
        <v>626.79999999999995</v>
      </c>
    </row>
    <row r="935" spans="2:16">
      <c r="B935" t="s">
        <v>342</v>
      </c>
      <c r="E935" s="36">
        <f>E934/D934-1</f>
        <v>0.71164168054784382</v>
      </c>
      <c r="F935" s="36">
        <f t="shared" ref="F935:L935" si="129">F934/E934-1</f>
        <v>-6.8609429065743965E-2</v>
      </c>
      <c r="G935" s="36">
        <f t="shared" si="129"/>
        <v>0.30301271260231055</v>
      </c>
      <c r="H935" s="36">
        <f t="shared" si="129"/>
        <v>5.9250679378091142E-3</v>
      </c>
      <c r="I935" s="36">
        <f t="shared" si="129"/>
        <v>5.8082373782107899E-2</v>
      </c>
      <c r="J935" s="36">
        <f t="shared" si="129"/>
        <v>0.2088818198941047</v>
      </c>
      <c r="K935" s="36">
        <f>K934/J934-1</f>
        <v>-0.71155044664496914</v>
      </c>
      <c r="L935" s="36">
        <f t="shared" si="129"/>
        <v>0.19649501860520946</v>
      </c>
      <c r="M935" s="36">
        <f>M934/L934-1</f>
        <v>2.1440609951845904</v>
      </c>
      <c r="O935" s="38">
        <f>MEDIAN(E935:M935)</f>
        <v>0.19649501860520946</v>
      </c>
      <c r="P935" s="38">
        <f>AVERAGE(E935:M935)</f>
        <v>0.31643775476036251</v>
      </c>
    </row>
    <row r="937" spans="2:16">
      <c r="B937" s="127" t="s">
        <v>345</v>
      </c>
      <c r="C937" s="127"/>
      <c r="D937" s="130">
        <f>D930/D934</f>
        <v>9.3466592633722007E-2</v>
      </c>
      <c r="E937" s="130">
        <f t="shared" ref="E937:M937" si="130">E930/E934</f>
        <v>7.0015138408304506E-2</v>
      </c>
      <c r="F937" s="130">
        <f t="shared" si="130"/>
        <v>2.5105938352586059E-2</v>
      </c>
      <c r="G937" s="130">
        <f t="shared" si="130"/>
        <v>0.10627255312513922</v>
      </c>
      <c r="H937" s="130">
        <f t="shared" si="130"/>
        <v>0.77338352524357834</v>
      </c>
      <c r="I937" s="130">
        <f t="shared" si="130"/>
        <v>0.50555636942008664</v>
      </c>
      <c r="J937" s="130">
        <f t="shared" si="130"/>
        <v>0.28000138494564092</v>
      </c>
      <c r="K937" s="130">
        <f t="shared" si="130"/>
        <v>0</v>
      </c>
      <c r="L937" s="130">
        <f t="shared" si="130"/>
        <v>0</v>
      </c>
      <c r="M937" s="130">
        <f t="shared" si="130"/>
        <v>0</v>
      </c>
      <c r="N937" s="127"/>
      <c r="O937" s="131">
        <f t="shared" ref="O937:O938" si="131">MEDIAN(E937:M937)</f>
        <v>7.0015138408304506E-2</v>
      </c>
      <c r="P937" s="131">
        <f t="shared" ref="P937:P938" si="132">AVERAGE(E937:M937)</f>
        <v>0.19559276772170395</v>
      </c>
    </row>
    <row r="938" spans="2:16">
      <c r="B938" s="127" t="s">
        <v>346</v>
      </c>
      <c r="C938" s="127"/>
      <c r="D938" s="130">
        <f>D932/D934</f>
        <v>0.90653340736627808</v>
      </c>
      <c r="E938" s="130">
        <f t="shared" ref="E938:M938" si="133">E932/E934</f>
        <v>0.92998486159169558</v>
      </c>
      <c r="F938" s="130">
        <f t="shared" si="133"/>
        <v>0.97489406164741399</v>
      </c>
      <c r="G938" s="130">
        <f t="shared" si="133"/>
        <v>0.89372744687486083</v>
      </c>
      <c r="H938" s="130">
        <f t="shared" si="133"/>
        <v>0.2266164747564216</v>
      </c>
      <c r="I938" s="130">
        <f t="shared" si="133"/>
        <v>0.49444363057991336</v>
      </c>
      <c r="J938" s="130">
        <f t="shared" si="133"/>
        <v>0.71999861505435914</v>
      </c>
      <c r="K938" s="130">
        <f t="shared" si="133"/>
        <v>1</v>
      </c>
      <c r="L938" s="130">
        <f t="shared" si="133"/>
        <v>1</v>
      </c>
      <c r="M938" s="130">
        <f t="shared" si="133"/>
        <v>1</v>
      </c>
      <c r="N938" s="127"/>
      <c r="O938" s="131">
        <f t="shared" si="131"/>
        <v>0.92998486159169558</v>
      </c>
      <c r="P938" s="131">
        <f t="shared" si="132"/>
        <v>0.80440723227829602</v>
      </c>
    </row>
    <row r="940" spans="2:16">
      <c r="B940" t="s">
        <v>71</v>
      </c>
      <c r="D940" s="24">
        <f>D888</f>
        <v>4385.24</v>
      </c>
      <c r="E940" s="24">
        <f t="shared" ref="E940:M940" si="134">E888</f>
        <v>4638.95</v>
      </c>
      <c r="F940" s="24">
        <f t="shared" si="134"/>
        <v>5234.84</v>
      </c>
      <c r="G940" s="24">
        <f t="shared" si="134"/>
        <v>5360.19</v>
      </c>
      <c r="H940" s="24">
        <f t="shared" si="134"/>
        <v>4263.59</v>
      </c>
      <c r="I940" s="24">
        <f t="shared" si="134"/>
        <v>6045.58</v>
      </c>
      <c r="J940" s="24">
        <f t="shared" si="134"/>
        <v>7977.32</v>
      </c>
      <c r="K940" s="24">
        <f t="shared" si="134"/>
        <v>9685.36</v>
      </c>
      <c r="L940" s="24">
        <f t="shared" si="134"/>
        <v>11967.65</v>
      </c>
      <c r="M940" s="24">
        <f t="shared" si="134"/>
        <v>12401.99</v>
      </c>
    </row>
    <row r="941" spans="2:16">
      <c r="D941" t="s">
        <v>354</v>
      </c>
    </row>
    <row r="942" spans="2:16">
      <c r="B942" s="127" t="s">
        <v>347</v>
      </c>
      <c r="C942" s="127"/>
      <c r="D942" s="130">
        <f>D930/D940</f>
        <v>4.6063613394021763E-3</v>
      </c>
      <c r="E942" s="130">
        <f t="shared" ref="E942:M942" si="135">E930/E940</f>
        <v>5.5831599823235861E-3</v>
      </c>
      <c r="F942" s="130">
        <f t="shared" si="135"/>
        <v>1.6523905219643772E-3</v>
      </c>
      <c r="G942" s="130">
        <f t="shared" si="135"/>
        <v>8.9008038894143691E-3</v>
      </c>
      <c r="H942" s="130">
        <f t="shared" si="135"/>
        <v>8.1916882251811263E-2</v>
      </c>
      <c r="I942" s="130">
        <f t="shared" si="135"/>
        <v>3.9958118162359939E-2</v>
      </c>
      <c r="J942" s="130">
        <f t="shared" si="135"/>
        <v>2.0274979567072651E-2</v>
      </c>
      <c r="K942" s="130">
        <f t="shared" si="135"/>
        <v>0</v>
      </c>
      <c r="L942" s="130">
        <f t="shared" si="135"/>
        <v>0</v>
      </c>
      <c r="M942" s="130">
        <f t="shared" si="135"/>
        <v>0</v>
      </c>
      <c r="N942" s="127"/>
      <c r="O942" s="131">
        <f t="shared" ref="O942:O943" si="136">MEDIAN(D942:M942)</f>
        <v>5.0947606608628812E-3</v>
      </c>
      <c r="P942" s="131">
        <f t="shared" ref="P942" si="137">AVERAGE(D942:M942)</f>
        <v>1.6289269571434839E-2</v>
      </c>
    </row>
    <row r="943" spans="2:16">
      <c r="B943" s="127" t="s">
        <v>348</v>
      </c>
      <c r="C943" s="127"/>
      <c r="D943" s="130">
        <f>D932/D940</f>
        <v>4.4677144238399726E-2</v>
      </c>
      <c r="E943" s="130">
        <f t="shared" ref="E943:M943" si="138">E932/E940</f>
        <v>7.4159023054786097E-2</v>
      </c>
      <c r="F943" s="130">
        <f t="shared" si="138"/>
        <v>6.4164329759839836E-2</v>
      </c>
      <c r="G943" s="130">
        <f t="shared" si="138"/>
        <v>7.4853689887858468E-2</v>
      </c>
      <c r="H943" s="130">
        <f t="shared" si="138"/>
        <v>2.4003246090735741E-2</v>
      </c>
      <c r="I943" s="130">
        <f t="shared" si="138"/>
        <v>3.9079790524647759E-2</v>
      </c>
      <c r="J943" s="130">
        <f t="shared" si="138"/>
        <v>5.2135303585665357E-2</v>
      </c>
      <c r="K943" s="130">
        <f t="shared" si="138"/>
        <v>1.7203284131926948E-2</v>
      </c>
      <c r="L943" s="130">
        <f t="shared" si="138"/>
        <v>1.6658241175168058E-2</v>
      </c>
      <c r="M943" s="130">
        <f t="shared" si="138"/>
        <v>5.0540276197610222E-2</v>
      </c>
      <c r="N943" s="127"/>
      <c r="O943" s="131">
        <f t="shared" si="136"/>
        <v>4.7608710218004974E-2</v>
      </c>
      <c r="P943" s="131">
        <f>AVERAGE(D943:M943)</f>
        <v>4.5747432864663824E-2</v>
      </c>
    </row>
    <row r="945" spans="2:16">
      <c r="B945" s="127" t="s">
        <v>349</v>
      </c>
      <c r="C945" s="127"/>
      <c r="D945" s="128">
        <f>D934/'Historical Data'!C44</f>
        <v>0.28544635663624474</v>
      </c>
      <c r="E945" s="128">
        <f>E934/'Historical Data'!D44</f>
        <v>0.46664059641996636</v>
      </c>
      <c r="F945" s="128">
        <f>F934/'Historical Data'!E44</f>
        <v>0.39463496208737087</v>
      </c>
      <c r="G945" s="128">
        <f>G934/'Historical Data'!F44</f>
        <v>0.57382057082965865</v>
      </c>
      <c r="H945" s="128">
        <f>H934/'Historical Data'!G44</f>
        <v>0.51017872071217163</v>
      </c>
      <c r="I945" s="128">
        <f>I934/'Historical Data'!H44</f>
        <v>0.46957487372000234</v>
      </c>
      <c r="J945" s="128">
        <f>J934/'Historical Data'!I44</f>
        <v>0.43410363356254456</v>
      </c>
      <c r="K945" s="128">
        <f>K934/'Historical Data'!J44</f>
        <v>6.3837368346442824E-2</v>
      </c>
      <c r="L945" s="128">
        <f>L934/'Historical Data'!K44</f>
        <v>6.504362124880099E-2</v>
      </c>
      <c r="M945" s="128">
        <f>M934/'Historical Data'!L44</f>
        <v>0.18266543490868184</v>
      </c>
      <c r="N945" s="127"/>
      <c r="O945" s="128">
        <f t="shared" ref="O945:O947" si="139">MEDIAN(D945:M945)</f>
        <v>0.41436929782495768</v>
      </c>
      <c r="P945" s="128">
        <f t="shared" ref="P945:P948" si="140">AVERAGE(D945:M945)</f>
        <v>0.34459461384718854</v>
      </c>
    </row>
    <row r="946" spans="2:16">
      <c r="B946" s="127" t="s">
        <v>350</v>
      </c>
      <c r="C946" s="127"/>
      <c r="D946" s="128">
        <f>D934/('Historical Data'!C44+'Assumptions Working'!D934)</f>
        <v>0.22206010788594913</v>
      </c>
      <c r="E946" s="128">
        <f>E934/('Historical Data'!D44+'Assumptions Working'!E934)</f>
        <v>0.3181696985335225</v>
      </c>
      <c r="F946" s="128">
        <f>F934/('Historical Data'!E44+'Assumptions Working'!F934)</f>
        <v>0.28296649145860708</v>
      </c>
      <c r="G946" s="128">
        <f>G934/('Historical Data'!F44+'Assumptions Working'!G934)</f>
        <v>0.36460355231420194</v>
      </c>
      <c r="H946" s="128">
        <f>H934/('Historical Data'!G44+'Assumptions Working'!H934)</f>
        <v>0.33782671793414026</v>
      </c>
      <c r="I946" s="128">
        <f>I934/('Historical Data'!H44+'Assumptions Working'!I934)</f>
        <v>0.31953109849472716</v>
      </c>
      <c r="J946" s="128">
        <f>J934/('Historical Data'!I44+'Assumptions Working'!J934)</f>
        <v>0.30270032332611918</v>
      </c>
      <c r="K946" s="128">
        <f>K934/('Historical Data'!J44+'Assumptions Working'!K934)</f>
        <v>6.0006698623180851E-2</v>
      </c>
      <c r="L946" s="128">
        <f>L934/('Historical Data'!K44+'Assumptions Working'!L934)</f>
        <v>6.1071321353518893E-2</v>
      </c>
      <c r="M946" s="128">
        <f>M934/('Historical Data'!L44+'Assumptions Working'!M934)</f>
        <v>0.15445233243227924</v>
      </c>
      <c r="N946" s="127"/>
      <c r="O946" s="128">
        <f>MEDIAN(D946:M946)</f>
        <v>0.29283340739236313</v>
      </c>
      <c r="P946" s="128">
        <f>AVERAGE(D946:M946)</f>
        <v>0.24233883423562461</v>
      </c>
    </row>
    <row r="947" spans="2:16">
      <c r="B947" s="127" t="s">
        <v>351</v>
      </c>
      <c r="C947" s="127"/>
      <c r="D947" s="128">
        <f>D934/'Historical Data'!C84</f>
        <v>8.1549177791697167E-2</v>
      </c>
      <c r="E947" s="128">
        <f>E934/'Historical Data'!D84</f>
        <v>0.11430619673569782</v>
      </c>
      <c r="F947" s="128">
        <f>F934/'Historical Data'!E84</f>
        <v>0.10281829684627687</v>
      </c>
      <c r="G947" s="128">
        <f>G934/'Historical Data'!F84</f>
        <v>0.13053389391904072</v>
      </c>
      <c r="H947" s="128">
        <f>H934/'Historical Data'!G84</f>
        <v>0.12723097944752004</v>
      </c>
      <c r="I947" s="128">
        <f>I934/'Historical Data'!H84</f>
        <v>0.11079756251391261</v>
      </c>
      <c r="J947" s="128">
        <f>J934/'Historical Data'!I84</f>
        <v>0.10698899438050326</v>
      </c>
      <c r="K947" s="128">
        <f>K934/'Historical Data'!J84</f>
        <v>2.517583953462018E-2</v>
      </c>
      <c r="L947" s="128">
        <f>L934/'Historical Data'!K84</f>
        <v>2.4142900393581593E-2</v>
      </c>
      <c r="M947" s="128">
        <f>M934/'Historical Data'!L84</f>
        <v>7.3087857014591917E-2</v>
      </c>
      <c r="N947" s="127"/>
      <c r="O947" s="128">
        <f t="shared" si="139"/>
        <v>0.10490364561339006</v>
      </c>
      <c r="P947" s="128">
        <f t="shared" si="140"/>
        <v>8.966316985774421E-2</v>
      </c>
    </row>
    <row r="948" spans="2:16">
      <c r="B948" s="127" t="s">
        <v>352</v>
      </c>
      <c r="C948" s="127"/>
      <c r="D948" s="129">
        <f>D934/'Historical Data'!C16</f>
        <v>0.97171889753158636</v>
      </c>
      <c r="E948" s="129">
        <f>E934/'Historical Data'!D16</f>
        <v>1.3911996991350131</v>
      </c>
      <c r="F948" s="129">
        <f>F934/'Historical Data'!E16</f>
        <v>0.99422866047209457</v>
      </c>
      <c r="G948" s="129">
        <f>G934/'Historical Data'!F16</f>
        <v>1.5875945965061231</v>
      </c>
      <c r="H948" s="129">
        <f>H934/'Historical Data'!G16</f>
        <v>1.8831574996872511</v>
      </c>
      <c r="I948" s="129">
        <f>I934/'Historical Data'!H16</f>
        <v>1.3791381649204855</v>
      </c>
      <c r="J948" s="129">
        <f>J934/'Historical Data'!I16</f>
        <v>1.1722066642315034</v>
      </c>
      <c r="K948" s="129">
        <f>K934/'Historical Data'!J16</f>
        <v>0.25057899960898683</v>
      </c>
      <c r="L948" s="129">
        <f>L934/'Historical Data'!K16</f>
        <v>0.22760069412731768</v>
      </c>
      <c r="M948" s="129">
        <f>M934/'Historical Data'!L16</f>
        <v>0.67368873602751522</v>
      </c>
      <c r="N948" s="127"/>
      <c r="O948" s="128">
        <f>MEDIAN(D948:M948)</f>
        <v>1.0832176623517991</v>
      </c>
      <c r="P948" s="128">
        <f t="shared" si="140"/>
        <v>1.0531112612247875</v>
      </c>
    </row>
    <row r="951" spans="2:16">
      <c r="B951" s="127" t="s">
        <v>353</v>
      </c>
    </row>
    <row r="952" spans="2:16">
      <c r="B952" s="127" t="s">
        <v>399</v>
      </c>
    </row>
    <row r="962" spans="1:16">
      <c r="A962" t="s">
        <v>85</v>
      </c>
      <c r="B962" t="s">
        <v>355</v>
      </c>
    </row>
    <row r="963" spans="1:16">
      <c r="B963" s="35" t="s">
        <v>88</v>
      </c>
      <c r="C963" s="35"/>
      <c r="D963" s="35">
        <v>2017</v>
      </c>
      <c r="E963" s="35">
        <v>2018</v>
      </c>
      <c r="F963" s="35">
        <v>2019</v>
      </c>
      <c r="G963" s="35">
        <v>2020</v>
      </c>
      <c r="H963" s="35">
        <v>2021</v>
      </c>
      <c r="I963" s="35">
        <v>2022</v>
      </c>
      <c r="J963" s="35">
        <v>2023</v>
      </c>
      <c r="K963" s="35">
        <v>2024</v>
      </c>
      <c r="L963" s="35">
        <v>2025</v>
      </c>
      <c r="M963" s="35">
        <v>2026</v>
      </c>
      <c r="O963" s="83" t="s">
        <v>187</v>
      </c>
      <c r="P963" s="83" t="s">
        <v>188</v>
      </c>
    </row>
    <row r="964" spans="1:16">
      <c r="B964" t="s">
        <v>356</v>
      </c>
      <c r="D964" s="24">
        <f t="shared" ref="D964:M964" si="141">D934</f>
        <v>216.11999999999998</v>
      </c>
      <c r="E964" s="24">
        <f t="shared" si="141"/>
        <v>369.91999999999996</v>
      </c>
      <c r="F964" s="24">
        <f t="shared" si="141"/>
        <v>344.53999999999996</v>
      </c>
      <c r="G964" s="24">
        <f t="shared" si="141"/>
        <v>448.94</v>
      </c>
      <c r="H964" s="24">
        <f t="shared" si="141"/>
        <v>451.6</v>
      </c>
      <c r="I964" s="24">
        <f t="shared" si="141"/>
        <v>477.83</v>
      </c>
      <c r="J964" s="24">
        <f t="shared" si="141"/>
        <v>577.64</v>
      </c>
      <c r="K964" s="24">
        <f t="shared" si="141"/>
        <v>166.62</v>
      </c>
      <c r="L964" s="24">
        <f t="shared" si="141"/>
        <v>199.36</v>
      </c>
      <c r="M964" s="24">
        <f t="shared" si="141"/>
        <v>626.79999999999995</v>
      </c>
    </row>
    <row r="965" spans="1:16">
      <c r="B965" t="s">
        <v>357</v>
      </c>
      <c r="D965" s="24">
        <f>'Historical Data'!C24</f>
        <v>16.27</v>
      </c>
      <c r="E965" s="24">
        <f>'Historical Data'!D24</f>
        <v>28.74</v>
      </c>
      <c r="F965" s="24">
        <f>'Historical Data'!E24</f>
        <v>47.87</v>
      </c>
      <c r="G965" s="24">
        <f>'Historical Data'!F24</f>
        <v>29.47</v>
      </c>
      <c r="H965" s="24">
        <f>'Historical Data'!G24</f>
        <v>64.72</v>
      </c>
      <c r="I965" s="24">
        <f>'Historical Data'!H24</f>
        <v>46.4</v>
      </c>
      <c r="J965" s="24">
        <f>'Historical Data'!I24</f>
        <v>54.7</v>
      </c>
      <c r="K965" s="24">
        <f>'Historical Data'!J24</f>
        <v>58.08</v>
      </c>
      <c r="L965" s="24">
        <f>'Historical Data'!K24</f>
        <v>48.8</v>
      </c>
      <c r="M965" s="24">
        <f>'Historical Data'!L24</f>
        <v>72.14</v>
      </c>
    </row>
    <row r="966" spans="1:16">
      <c r="B966" t="s">
        <v>358</v>
      </c>
      <c r="D966" s="36">
        <f>D965/D964</f>
        <v>7.5282250601517678E-2</v>
      </c>
      <c r="E966" s="36">
        <f t="shared" ref="E966:M966" si="142">E965/E964</f>
        <v>7.7692474048442914E-2</v>
      </c>
      <c r="F966" s="36">
        <f t="shared" si="142"/>
        <v>0.13893887502176816</v>
      </c>
      <c r="G966" s="36">
        <f t="shared" si="142"/>
        <v>6.5643515837305655E-2</v>
      </c>
      <c r="H966" s="36">
        <f t="shared" si="142"/>
        <v>0.1433126660761736</v>
      </c>
      <c r="I966" s="36">
        <f t="shared" si="142"/>
        <v>9.7105665194734528E-2</v>
      </c>
      <c r="J966" s="36">
        <f t="shared" si="142"/>
        <v>9.4695658195415838E-2</v>
      </c>
      <c r="K966" s="36">
        <f t="shared" si="142"/>
        <v>0.34857760172848395</v>
      </c>
      <c r="L966" s="36">
        <f t="shared" si="142"/>
        <v>0.24478330658105935</v>
      </c>
      <c r="M966" s="36">
        <f t="shared" si="142"/>
        <v>0.1150925335035099</v>
      </c>
      <c r="O966" s="38">
        <f>MEDIAN(D966:M966)</f>
        <v>0.10609909934912221</v>
      </c>
      <c r="P966" s="38">
        <f>AVERAGE(D966:M966)</f>
        <v>0.14011245467884118</v>
      </c>
    </row>
    <row r="968" spans="1:16">
      <c r="A968" t="s">
        <v>85</v>
      </c>
      <c r="B968" t="s">
        <v>359</v>
      </c>
    </row>
    <row r="969" spans="1:16">
      <c r="B969" s="35" t="s">
        <v>88</v>
      </c>
      <c r="C969" s="35"/>
      <c r="D969" s="35">
        <v>2017</v>
      </c>
      <c r="E969" s="35">
        <v>2018</v>
      </c>
      <c r="F969" s="35">
        <v>2019</v>
      </c>
      <c r="G969" s="35">
        <v>2020</v>
      </c>
      <c r="H969" s="35">
        <v>2021</v>
      </c>
      <c r="I969" s="35">
        <v>2022</v>
      </c>
      <c r="J969" s="35">
        <v>2023</v>
      </c>
      <c r="K969" s="35">
        <v>2024</v>
      </c>
      <c r="L969" s="35">
        <v>2025</v>
      </c>
      <c r="M969" s="35">
        <v>2026</v>
      </c>
      <c r="O969" s="83" t="s">
        <v>187</v>
      </c>
      <c r="P969" s="83" t="s">
        <v>188</v>
      </c>
    </row>
    <row r="970" spans="1:16">
      <c r="B970" t="s">
        <v>360</v>
      </c>
      <c r="D970" s="125">
        <f>-2/-1</f>
        <v>2</v>
      </c>
      <c r="E970" s="125">
        <v>86</v>
      </c>
      <c r="F970" s="125">
        <v>115</v>
      </c>
      <c r="G970" s="125">
        <v>230</v>
      </c>
      <c r="H970" s="125">
        <v>1</v>
      </c>
      <c r="I970" s="125">
        <v>39</v>
      </c>
      <c r="J970" s="125">
        <v>96</v>
      </c>
      <c r="K970" s="125">
        <v>116</v>
      </c>
      <c r="L970" s="125">
        <v>144</v>
      </c>
      <c r="M970" s="125">
        <v>185</v>
      </c>
    </row>
    <row r="971" spans="1:16">
      <c r="B971" t="s">
        <v>361</v>
      </c>
      <c r="D971" s="24">
        <f>'Historical Data'!C30</f>
        <v>121.95999999999985</v>
      </c>
      <c r="E971" s="24">
        <f>'Historical Data'!D30</f>
        <v>146.14999999999998</v>
      </c>
      <c r="F971" s="24">
        <f>'Historical Data'!E30</f>
        <v>209.15000000000032</v>
      </c>
      <c r="G971" s="24">
        <f>'Historical Data'!F30</f>
        <v>140.66999999999905</v>
      </c>
      <c r="H971" s="24">
        <f>'Historical Data'!G30</f>
        <v>98.060000000000144</v>
      </c>
      <c r="I971" s="24">
        <f>'Historical Data'!H30</f>
        <v>166.90999999999957</v>
      </c>
      <c r="J971" s="24">
        <f>'Historical Data'!I30</f>
        <v>400.28999999999979</v>
      </c>
      <c r="K971" s="24">
        <f>'Historical Data'!J30</f>
        <v>413.82000000000107</v>
      </c>
      <c r="L971" s="24">
        <f>'Historical Data'!K30</f>
        <v>592.60999999999967</v>
      </c>
      <c r="M971" s="24">
        <f>'Historical Data'!L30</f>
        <v>526.76999999999964</v>
      </c>
      <c r="O971" s="38"/>
      <c r="P971" s="38"/>
    </row>
    <row r="972" spans="1:16">
      <c r="B972" t="s">
        <v>362</v>
      </c>
      <c r="D972" s="36">
        <f>D970/D971</f>
        <v>1.6398819285011499E-2</v>
      </c>
      <c r="E972" s="36">
        <f t="shared" ref="E972:L972" si="143">E970/E971</f>
        <v>0.58843653780362648</v>
      </c>
      <c r="F972" s="36">
        <f t="shared" si="143"/>
        <v>0.5498446091322009</v>
      </c>
      <c r="G972" s="36">
        <f t="shared" si="143"/>
        <v>1.635032345205101</v>
      </c>
      <c r="H972" s="36">
        <f t="shared" si="143"/>
        <v>1.0197838058331618E-2</v>
      </c>
      <c r="I972" s="36">
        <f t="shared" si="143"/>
        <v>0.23365885806722245</v>
      </c>
      <c r="J972" s="36">
        <f t="shared" si="143"/>
        <v>0.23982612605860765</v>
      </c>
      <c r="K972" s="36">
        <f t="shared" si="143"/>
        <v>0.28031511285099731</v>
      </c>
      <c r="L972" s="36">
        <f t="shared" si="143"/>
        <v>0.24299286208467641</v>
      </c>
      <c r="M972" s="36">
        <f>M970/M971</f>
        <v>0.35119691706057699</v>
      </c>
      <c r="O972" s="38">
        <f>MEDIAN(D972:M972)</f>
        <v>0.26165398746783686</v>
      </c>
      <c r="P972" s="38">
        <f>AVERAGE(D972:M972)</f>
        <v>0.41479000256063514</v>
      </c>
    </row>
  </sheetData>
  <sheetProtection sheet="1" objects="1" scenarios="1"/>
  <hyperlinks>
    <hyperlink ref="D43" r:id="rId1" display="https://www.icra.in/Rating/DownloadResearchSummaryReport?id=6539" xr:uid="{C2128827-070E-4570-A281-67B28B51F3D5}"/>
    <hyperlink ref="B287" r:id="rId2" xr:uid="{6146F2EF-6058-47A4-9DA7-258A7FC6B497}"/>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FE2C-BC51-426A-873F-02686616B592}">
  <dimension ref="A2:T144"/>
  <sheetViews>
    <sheetView showGridLines="0" zoomScale="86" workbookViewId="0">
      <pane xSplit="2" ySplit="7" topLeftCell="C125" activePane="bottomRight" state="frozen"/>
      <selection pane="topRight" activeCell="C1" sqref="C1"/>
      <selection pane="bottomLeft" activeCell="A6" sqref="A6"/>
      <selection pane="bottomRight" activeCell="I156" sqref="I156"/>
    </sheetView>
  </sheetViews>
  <sheetFormatPr defaultRowHeight="14.4"/>
  <cols>
    <col min="1" max="1" width="1.88671875" customWidth="1"/>
    <col min="2" max="2" width="46.33203125" customWidth="1"/>
    <col min="3" max="3" width="0.109375" customWidth="1"/>
    <col min="4" max="4" width="12.33203125" customWidth="1"/>
    <col min="5" max="5" width="10.77734375" bestFit="1" customWidth="1"/>
    <col min="6" max="6" width="11.109375" bestFit="1" customWidth="1"/>
    <col min="7" max="7" width="11.21875" bestFit="1" customWidth="1"/>
    <col min="8" max="8" width="12.88671875" customWidth="1"/>
    <col min="9" max="9" width="13.21875" customWidth="1"/>
    <col min="10" max="10" width="10.33203125" customWidth="1"/>
    <col min="11" max="11" width="12.88671875" customWidth="1"/>
    <col min="12" max="12" width="10.6640625" customWidth="1"/>
  </cols>
  <sheetData>
    <row r="2" spans="1:18" ht="21">
      <c r="B2" s="409" t="s">
        <v>67</v>
      </c>
    </row>
    <row r="3" spans="1:18" ht="15.6">
      <c r="B3" s="44" t="s">
        <v>68</v>
      </c>
    </row>
    <row r="4" spans="1:18" ht="15.6">
      <c r="B4" s="2"/>
      <c r="H4" s="1" t="s">
        <v>237</v>
      </c>
      <c r="I4">
        <v>2</v>
      </c>
    </row>
    <row r="5" spans="1:18">
      <c r="B5" s="2"/>
    </row>
    <row r="6" spans="1:18">
      <c r="C6" s="527"/>
      <c r="D6" s="527"/>
      <c r="E6" s="527"/>
      <c r="F6" s="527"/>
      <c r="G6" s="527"/>
      <c r="H6" s="528"/>
      <c r="I6" s="529" t="s">
        <v>69</v>
      </c>
      <c r="J6" s="530"/>
      <c r="K6" s="530"/>
      <c r="L6" s="530"/>
      <c r="M6" s="530"/>
      <c r="N6" s="530"/>
      <c r="O6" s="530"/>
      <c r="P6" s="530"/>
      <c r="Q6" s="530"/>
      <c r="R6" s="531"/>
    </row>
    <row r="7" spans="1:18">
      <c r="B7" t="s">
        <v>2</v>
      </c>
      <c r="C7" s="5" t="e">
        <f>#REF!+1</f>
        <v>#REF!</v>
      </c>
      <c r="D7" s="5">
        <f>2022</f>
        <v>2022</v>
      </c>
      <c r="E7" s="5">
        <f t="shared" ref="E7:G7" si="0">D7+1</f>
        <v>2023</v>
      </c>
      <c r="F7" s="5">
        <f t="shared" si="0"/>
        <v>2024</v>
      </c>
      <c r="G7" s="5">
        <f t="shared" si="0"/>
        <v>2025</v>
      </c>
      <c r="H7" s="5">
        <f>G7+1</f>
        <v>2026</v>
      </c>
      <c r="I7" s="5">
        <f>H7+1</f>
        <v>2027</v>
      </c>
      <c r="J7" s="5">
        <f t="shared" ref="J7:O7" si="1">I7+1</f>
        <v>2028</v>
      </c>
      <c r="K7" s="5">
        <f t="shared" si="1"/>
        <v>2029</v>
      </c>
      <c r="L7" s="5">
        <f t="shared" si="1"/>
        <v>2030</v>
      </c>
      <c r="M7" s="5">
        <f t="shared" si="1"/>
        <v>2031</v>
      </c>
      <c r="N7" s="5">
        <f t="shared" si="1"/>
        <v>2032</v>
      </c>
      <c r="O7" s="5">
        <f t="shared" si="1"/>
        <v>2033</v>
      </c>
      <c r="P7" s="5">
        <f>O7+1</f>
        <v>2034</v>
      </c>
      <c r="Q7" s="5">
        <f>P7+1</f>
        <v>2035</v>
      </c>
      <c r="R7" s="5">
        <f>Q7+1</f>
        <v>2036</v>
      </c>
    </row>
    <row r="9" spans="1:18">
      <c r="B9" s="2" t="s">
        <v>70</v>
      </c>
      <c r="I9" t="s">
        <v>0</v>
      </c>
    </row>
    <row r="11" spans="1:18">
      <c r="A11" t="s">
        <v>85</v>
      </c>
      <c r="B11" s="35" t="s">
        <v>71</v>
      </c>
      <c r="C11" s="5"/>
      <c r="D11" s="5"/>
      <c r="E11" s="5"/>
      <c r="F11" s="5"/>
      <c r="G11" s="5"/>
      <c r="H11" s="5"/>
      <c r="I11" s="5"/>
      <c r="J11" s="5"/>
      <c r="K11" s="5"/>
      <c r="L11" s="5"/>
      <c r="M11" s="5"/>
      <c r="N11" s="5"/>
      <c r="O11" s="5"/>
      <c r="P11" s="5"/>
      <c r="Q11" s="5"/>
      <c r="R11" s="5"/>
    </row>
    <row r="13" spans="1:18">
      <c r="B13" s="2" t="s">
        <v>73</v>
      </c>
    </row>
    <row r="14" spans="1:18">
      <c r="B14" t="s">
        <v>74</v>
      </c>
      <c r="C14" s="37"/>
      <c r="D14" s="37">
        <f>'Historical Data'!H9</f>
        <v>0.41795529119826247</v>
      </c>
      <c r="E14" s="37">
        <f>'Historical Data'!I9</f>
        <v>0.31952930901584287</v>
      </c>
      <c r="F14" s="37">
        <f>'Historical Data'!J9</f>
        <v>0.21411200754137982</v>
      </c>
      <c r="G14" s="37">
        <f>'Historical Data'!K9</f>
        <v>0.23564328016717995</v>
      </c>
      <c r="H14" s="37">
        <f>'Historical Data'!L9</f>
        <v>3.6292839446340874E-2</v>
      </c>
      <c r="I14" s="469">
        <v>0.13800000000000001</v>
      </c>
      <c r="J14" s="470">
        <f>I14-(($I$14-$R$14)/($R$7-$I$7))</f>
        <v>0.13600000000000001</v>
      </c>
      <c r="K14" s="470">
        <f t="shared" ref="K14:Q14" si="2">J14-(($I$14-$R$14)/($R$7-$I$7))</f>
        <v>0.13400000000000001</v>
      </c>
      <c r="L14" s="470">
        <f t="shared" si="2"/>
        <v>0.13200000000000001</v>
      </c>
      <c r="M14" s="470">
        <f t="shared" si="2"/>
        <v>0.13</v>
      </c>
      <c r="N14" s="470">
        <f t="shared" si="2"/>
        <v>0.128</v>
      </c>
      <c r="O14" s="470">
        <f t="shared" si="2"/>
        <v>0.126</v>
      </c>
      <c r="P14" s="470">
        <f t="shared" si="2"/>
        <v>0.124</v>
      </c>
      <c r="Q14" s="470">
        <f t="shared" si="2"/>
        <v>0.122</v>
      </c>
      <c r="R14" s="469">
        <v>0.12</v>
      </c>
    </row>
    <row r="15" spans="1:18">
      <c r="B15" t="s">
        <v>236</v>
      </c>
      <c r="C15" s="38"/>
      <c r="D15" s="38">
        <f t="shared" ref="D15:H15" si="3">D14</f>
        <v>0.41795529119826247</v>
      </c>
      <c r="E15" s="38">
        <f t="shared" si="3"/>
        <v>0.31952930901584287</v>
      </c>
      <c r="F15" s="38">
        <f t="shared" si="3"/>
        <v>0.21411200754137982</v>
      </c>
      <c r="G15" s="38">
        <f t="shared" si="3"/>
        <v>0.23564328016717995</v>
      </c>
      <c r="H15" s="38">
        <f t="shared" si="3"/>
        <v>3.6292839446340874E-2</v>
      </c>
      <c r="I15" s="469">
        <f>13%</f>
        <v>0.13</v>
      </c>
      <c r="J15" s="471">
        <f>I15-(($I$15-$R$15)/($R$7-$I$7))</f>
        <v>0.12888888888888889</v>
      </c>
      <c r="K15" s="471">
        <f t="shared" ref="K15:Q15" si="4">J15-(($I$15-$R$15)/($R$7-$I$7))</f>
        <v>0.12777777777777777</v>
      </c>
      <c r="L15" s="471">
        <f t="shared" si="4"/>
        <v>0.12666666666666665</v>
      </c>
      <c r="M15" s="471">
        <f t="shared" si="4"/>
        <v>0.12555555555555553</v>
      </c>
      <c r="N15" s="471">
        <f t="shared" si="4"/>
        <v>0.12444444444444441</v>
      </c>
      <c r="O15" s="471">
        <f t="shared" si="4"/>
        <v>0.12333333333333329</v>
      </c>
      <c r="P15" s="471">
        <f t="shared" si="4"/>
        <v>0.12222222222222218</v>
      </c>
      <c r="Q15" s="471">
        <f t="shared" si="4"/>
        <v>0.12111111111111106</v>
      </c>
      <c r="R15" s="469">
        <f>12%</f>
        <v>0.12</v>
      </c>
    </row>
    <row r="16" spans="1:18">
      <c r="B16" t="s">
        <v>75</v>
      </c>
      <c r="C16" s="38"/>
      <c r="D16" s="38">
        <f t="shared" ref="D16:H16" si="5">D14</f>
        <v>0.41795529119826247</v>
      </c>
      <c r="E16" s="38">
        <f t="shared" si="5"/>
        <v>0.31952930901584287</v>
      </c>
      <c r="F16" s="38">
        <f t="shared" si="5"/>
        <v>0.21411200754137982</v>
      </c>
      <c r="G16" s="38">
        <f t="shared" si="5"/>
        <v>0.23564328016717995</v>
      </c>
      <c r="H16" s="38">
        <f t="shared" si="5"/>
        <v>3.6292839446340874E-2</v>
      </c>
      <c r="I16" s="469">
        <f>10%</f>
        <v>0.1</v>
      </c>
      <c r="J16" s="471">
        <f>I16-(($I$16-$R$16)/($R$7-$I$7))</f>
        <v>9.7777777777777783E-2</v>
      </c>
      <c r="K16" s="471">
        <f t="shared" ref="K16:Q16" si="6">J16-(($I$16-$R$16)/($R$7-$I$7))</f>
        <v>9.555555555555556E-2</v>
      </c>
      <c r="L16" s="471">
        <f t="shared" si="6"/>
        <v>9.3333333333333338E-2</v>
      </c>
      <c r="M16" s="471">
        <f t="shared" si="6"/>
        <v>9.1111111111111115E-2</v>
      </c>
      <c r="N16" s="471">
        <f t="shared" si="6"/>
        <v>8.8888888888888892E-2</v>
      </c>
      <c r="O16" s="471">
        <f t="shared" si="6"/>
        <v>8.666666666666667E-2</v>
      </c>
      <c r="P16" s="471">
        <f t="shared" si="6"/>
        <v>8.4444444444444447E-2</v>
      </c>
      <c r="Q16" s="471">
        <f t="shared" si="6"/>
        <v>8.2222222222222224E-2</v>
      </c>
      <c r="R16" s="469">
        <f>8%</f>
        <v>0.08</v>
      </c>
    </row>
    <row r="17" spans="1:19">
      <c r="B17" s="69" t="str">
        <f>"Current Case: "&amp;CHOOSE($I$4,$B$14,$B$15,$B$16)</f>
        <v>Current Case: Base Case</v>
      </c>
      <c r="C17" s="63"/>
      <c r="D17" s="63"/>
      <c r="E17" s="63"/>
      <c r="F17" s="63"/>
      <c r="G17" s="63"/>
      <c r="H17" s="63"/>
      <c r="I17" s="472">
        <f>CHOOSE($I$4,I$14,I$15,I$16)</f>
        <v>0.13</v>
      </c>
      <c r="J17" s="472">
        <f t="shared" ref="J17:R17" si="7">CHOOSE($I$4,J$14,J$15,J$16)</f>
        <v>0.12888888888888889</v>
      </c>
      <c r="K17" s="472">
        <f t="shared" si="7"/>
        <v>0.12777777777777777</v>
      </c>
      <c r="L17" s="472">
        <f t="shared" si="7"/>
        <v>0.12666666666666665</v>
      </c>
      <c r="M17" s="472">
        <f t="shared" si="7"/>
        <v>0.12555555555555553</v>
      </c>
      <c r="N17" s="472">
        <f t="shared" si="7"/>
        <v>0.12444444444444441</v>
      </c>
      <c r="O17" s="472">
        <f t="shared" si="7"/>
        <v>0.12333333333333329</v>
      </c>
      <c r="P17" s="472">
        <f t="shared" si="7"/>
        <v>0.12222222222222218</v>
      </c>
      <c r="Q17" s="472">
        <f t="shared" si="7"/>
        <v>0.12111111111111106</v>
      </c>
      <c r="R17" s="472">
        <f t="shared" si="7"/>
        <v>0.12</v>
      </c>
    </row>
    <row r="19" spans="1:19">
      <c r="A19" t="s">
        <v>85</v>
      </c>
      <c r="B19" s="35" t="s">
        <v>76</v>
      </c>
      <c r="C19" s="5"/>
      <c r="D19" s="5"/>
      <c r="E19" s="5"/>
      <c r="F19" s="5"/>
      <c r="G19" s="5"/>
      <c r="H19" s="5"/>
      <c r="I19" s="5"/>
      <c r="J19" s="5"/>
      <c r="K19" s="5"/>
      <c r="L19" s="5"/>
      <c r="M19" s="5"/>
      <c r="N19" s="5"/>
      <c r="O19" s="5"/>
      <c r="P19" s="5"/>
      <c r="Q19" s="5"/>
      <c r="R19" s="5"/>
    </row>
    <row r="21" spans="1:19">
      <c r="B21" s="2" t="s">
        <v>77</v>
      </c>
    </row>
    <row r="22" spans="1:19">
      <c r="B22" t="s">
        <v>74</v>
      </c>
      <c r="C22" s="37"/>
      <c r="D22" s="37">
        <f>'Historical Data'!H12</f>
        <v>0.2201443037723427</v>
      </c>
      <c r="E22" s="37">
        <f>'Historical Data'!I12</f>
        <v>0.22509439260302955</v>
      </c>
      <c r="F22" s="37">
        <f>'Historical Data'!J12</f>
        <v>0.23678933978706018</v>
      </c>
      <c r="G22" s="37">
        <f>'Historical Data'!K12</f>
        <v>0.24176091379677711</v>
      </c>
      <c r="H22" s="37">
        <f>'Historical Data'!L12</f>
        <v>0.23060008917923652</v>
      </c>
      <c r="I22" s="469">
        <v>0.23899999999999999</v>
      </c>
      <c r="J22" s="473">
        <f>I22</f>
        <v>0.23899999999999999</v>
      </c>
      <c r="K22" s="473">
        <f t="shared" ref="K22:R22" si="8">J22</f>
        <v>0.23899999999999999</v>
      </c>
      <c r="L22" s="473">
        <f t="shared" si="8"/>
        <v>0.23899999999999999</v>
      </c>
      <c r="M22" s="473">
        <f t="shared" si="8"/>
        <v>0.23899999999999999</v>
      </c>
      <c r="N22" s="473">
        <f t="shared" si="8"/>
        <v>0.23899999999999999</v>
      </c>
      <c r="O22" s="473">
        <f t="shared" si="8"/>
        <v>0.23899999999999999</v>
      </c>
      <c r="P22" s="473">
        <f t="shared" si="8"/>
        <v>0.23899999999999999</v>
      </c>
      <c r="Q22" s="473">
        <f t="shared" si="8"/>
        <v>0.23899999999999999</v>
      </c>
      <c r="R22" s="473">
        <f t="shared" si="8"/>
        <v>0.23899999999999999</v>
      </c>
      <c r="S22" t="s">
        <v>0</v>
      </c>
    </row>
    <row r="23" spans="1:19">
      <c r="B23" t="s">
        <v>236</v>
      </c>
      <c r="C23" s="38"/>
      <c r="D23" s="38">
        <f t="shared" ref="D23:H23" si="9">D22</f>
        <v>0.2201443037723427</v>
      </c>
      <c r="E23" s="38">
        <f t="shared" si="9"/>
        <v>0.22509439260302955</v>
      </c>
      <c r="F23" s="38">
        <f t="shared" si="9"/>
        <v>0.23678933978706018</v>
      </c>
      <c r="G23" s="38">
        <f t="shared" si="9"/>
        <v>0.24176091379677711</v>
      </c>
      <c r="H23" s="38">
        <f t="shared" si="9"/>
        <v>0.23060008917923652</v>
      </c>
      <c r="I23" s="469">
        <f>24%</f>
        <v>0.24</v>
      </c>
      <c r="J23" s="473">
        <f>24%</f>
        <v>0.24</v>
      </c>
      <c r="K23" s="473">
        <f>24%</f>
        <v>0.24</v>
      </c>
      <c r="L23" s="473">
        <f>24%</f>
        <v>0.24</v>
      </c>
      <c r="M23" s="473">
        <f>24%</f>
        <v>0.24</v>
      </c>
      <c r="N23" s="473">
        <f>24%</f>
        <v>0.24</v>
      </c>
      <c r="O23" s="473">
        <f>24%</f>
        <v>0.24</v>
      </c>
      <c r="P23" s="473">
        <f>24%</f>
        <v>0.24</v>
      </c>
      <c r="Q23" s="473">
        <f>24%</f>
        <v>0.24</v>
      </c>
      <c r="R23" s="473">
        <f>24%</f>
        <v>0.24</v>
      </c>
    </row>
    <row r="24" spans="1:19">
      <c r="B24" t="s">
        <v>75</v>
      </c>
      <c r="C24" s="38"/>
      <c r="D24" s="38">
        <f t="shared" ref="D24:H24" si="10">D22</f>
        <v>0.2201443037723427</v>
      </c>
      <c r="E24" s="38">
        <f t="shared" si="10"/>
        <v>0.22509439260302955</v>
      </c>
      <c r="F24" s="38">
        <f t="shared" si="10"/>
        <v>0.23678933978706018</v>
      </c>
      <c r="G24" s="38">
        <f t="shared" si="10"/>
        <v>0.24176091379677711</v>
      </c>
      <c r="H24" s="38">
        <f t="shared" si="10"/>
        <v>0.23060008917923652</v>
      </c>
      <c r="I24" s="469">
        <f>22%</f>
        <v>0.22</v>
      </c>
      <c r="J24" s="473">
        <f>22%</f>
        <v>0.22</v>
      </c>
      <c r="K24" s="473">
        <f>22%</f>
        <v>0.22</v>
      </c>
      <c r="L24" s="473">
        <f>22%</f>
        <v>0.22</v>
      </c>
      <c r="M24" s="473">
        <f>22%</f>
        <v>0.22</v>
      </c>
      <c r="N24" s="473">
        <f>22%</f>
        <v>0.22</v>
      </c>
      <c r="O24" s="473">
        <f>22%</f>
        <v>0.22</v>
      </c>
      <c r="P24" s="473">
        <f>22%</f>
        <v>0.22</v>
      </c>
      <c r="Q24" s="473">
        <f>22%</f>
        <v>0.22</v>
      </c>
      <c r="R24" s="473">
        <f>22%</f>
        <v>0.22</v>
      </c>
    </row>
    <row r="25" spans="1:19">
      <c r="B25" s="69" t="str">
        <f>"Current Case: "&amp;CHOOSE($I$4,$B$14,$B$15,$B$16)</f>
        <v>Current Case: Base Case</v>
      </c>
      <c r="C25" s="39"/>
      <c r="D25" s="39"/>
      <c r="E25" s="39"/>
      <c r="F25" s="39"/>
      <c r="G25" s="39"/>
      <c r="H25" s="39"/>
      <c r="I25" s="472">
        <f>CHOOSE($I$4,I$22,I$23,I$24)</f>
        <v>0.24</v>
      </c>
      <c r="J25" s="472">
        <f t="shared" ref="J25:R25" si="11">CHOOSE($I$4,J$22,J$23,J$24)</f>
        <v>0.24</v>
      </c>
      <c r="K25" s="472">
        <f t="shared" si="11"/>
        <v>0.24</v>
      </c>
      <c r="L25" s="472">
        <f t="shared" si="11"/>
        <v>0.24</v>
      </c>
      <c r="M25" s="472">
        <f t="shared" si="11"/>
        <v>0.24</v>
      </c>
      <c r="N25" s="472">
        <f t="shared" si="11"/>
        <v>0.24</v>
      </c>
      <c r="O25" s="472">
        <f t="shared" si="11"/>
        <v>0.24</v>
      </c>
      <c r="P25" s="472">
        <f t="shared" si="11"/>
        <v>0.24</v>
      </c>
      <c r="Q25" s="472">
        <f t="shared" si="11"/>
        <v>0.24</v>
      </c>
      <c r="R25" s="472">
        <f t="shared" si="11"/>
        <v>0.24</v>
      </c>
    </row>
    <row r="27" spans="1:19">
      <c r="B27" s="69" t="s">
        <v>238</v>
      </c>
      <c r="C27" s="69"/>
      <c r="D27" s="69"/>
      <c r="E27" s="69"/>
      <c r="F27" s="69"/>
      <c r="G27" s="69"/>
      <c r="H27" s="69"/>
      <c r="I27" s="472">
        <f>1-I25</f>
        <v>0.76</v>
      </c>
      <c r="J27" s="472">
        <f t="shared" ref="J27:R27" si="12">1-J25</f>
        <v>0.76</v>
      </c>
      <c r="K27" s="472">
        <f t="shared" si="12"/>
        <v>0.76</v>
      </c>
      <c r="L27" s="472">
        <f t="shared" si="12"/>
        <v>0.76</v>
      </c>
      <c r="M27" s="472">
        <f t="shared" si="12"/>
        <v>0.76</v>
      </c>
      <c r="N27" s="472">
        <f t="shared" si="12"/>
        <v>0.76</v>
      </c>
      <c r="O27" s="472">
        <f t="shared" si="12"/>
        <v>0.76</v>
      </c>
      <c r="P27" s="472">
        <f t="shared" si="12"/>
        <v>0.76</v>
      </c>
      <c r="Q27" s="472">
        <f t="shared" si="12"/>
        <v>0.76</v>
      </c>
      <c r="R27" s="472">
        <f t="shared" si="12"/>
        <v>0.76</v>
      </c>
    </row>
    <row r="29" spans="1:19">
      <c r="A29" t="s">
        <v>85</v>
      </c>
      <c r="B29" s="35" t="s">
        <v>78</v>
      </c>
      <c r="C29" s="5"/>
      <c r="D29" s="5"/>
      <c r="E29" s="5"/>
      <c r="F29" s="5"/>
      <c r="G29" s="5"/>
      <c r="H29" s="5"/>
      <c r="I29" s="5"/>
      <c r="J29" s="5"/>
      <c r="K29" s="5"/>
      <c r="L29" s="5"/>
      <c r="M29" s="5"/>
      <c r="N29" s="5"/>
      <c r="O29" s="5"/>
      <c r="P29" s="5"/>
      <c r="Q29" s="5"/>
      <c r="R29" s="5"/>
    </row>
    <row r="31" spans="1:19">
      <c r="B31" s="2" t="s">
        <v>79</v>
      </c>
    </row>
    <row r="32" spans="1:19">
      <c r="B32" t="s">
        <v>74</v>
      </c>
      <c r="C32" s="37"/>
      <c r="D32" s="37">
        <f>'Historical Data'!H15</f>
        <v>0.16283466598738253</v>
      </c>
      <c r="E32" s="37">
        <f>'Historical Data'!I15</f>
        <v>0.16332176721004046</v>
      </c>
      <c r="F32" s="37">
        <f>'Historical Data'!J15</f>
        <v>0.16813520612553379</v>
      </c>
      <c r="G32" s="37">
        <f>'Historical Data'!K15</f>
        <v>0.16857027068806324</v>
      </c>
      <c r="H32" s="37">
        <f>'Historical Data'!L15</f>
        <v>0.1555798706497909</v>
      </c>
      <c r="I32" s="475">
        <v>0.16</v>
      </c>
      <c r="J32" s="476">
        <f>I32</f>
        <v>0.16</v>
      </c>
      <c r="K32" s="476">
        <f t="shared" ref="K32:R32" si="13">J32</f>
        <v>0.16</v>
      </c>
      <c r="L32" s="476">
        <f t="shared" si="13"/>
        <v>0.16</v>
      </c>
      <c r="M32" s="476">
        <f t="shared" si="13"/>
        <v>0.16</v>
      </c>
      <c r="N32" s="476">
        <f t="shared" si="13"/>
        <v>0.16</v>
      </c>
      <c r="O32" s="476">
        <f t="shared" si="13"/>
        <v>0.16</v>
      </c>
      <c r="P32" s="476">
        <f t="shared" si="13"/>
        <v>0.16</v>
      </c>
      <c r="Q32" s="476">
        <f t="shared" si="13"/>
        <v>0.16</v>
      </c>
      <c r="R32" s="476">
        <f t="shared" si="13"/>
        <v>0.16</v>
      </c>
      <c r="S32" s="52"/>
    </row>
    <row r="33" spans="1:19">
      <c r="B33" t="s">
        <v>236</v>
      </c>
      <c r="C33" s="38"/>
      <c r="D33" s="38">
        <f t="shared" ref="D33:H33" si="14">D32</f>
        <v>0.16283466598738253</v>
      </c>
      <c r="E33" s="38">
        <f t="shared" si="14"/>
        <v>0.16332176721004046</v>
      </c>
      <c r="F33" s="38">
        <f t="shared" si="14"/>
        <v>0.16813520612553379</v>
      </c>
      <c r="G33" s="38">
        <f t="shared" si="14"/>
        <v>0.16857027068806324</v>
      </c>
      <c r="H33" s="38">
        <f t="shared" si="14"/>
        <v>0.1555798706497909</v>
      </c>
      <c r="I33" s="475">
        <v>0.16</v>
      </c>
      <c r="J33" s="476">
        <f>I33</f>
        <v>0.16</v>
      </c>
      <c r="K33" s="476">
        <f t="shared" ref="K33:R33" si="15">J33</f>
        <v>0.16</v>
      </c>
      <c r="L33" s="476">
        <f t="shared" si="15"/>
        <v>0.16</v>
      </c>
      <c r="M33" s="476">
        <f t="shared" si="15"/>
        <v>0.16</v>
      </c>
      <c r="N33" s="476">
        <f t="shared" si="15"/>
        <v>0.16</v>
      </c>
      <c r="O33" s="476">
        <f t="shared" si="15"/>
        <v>0.16</v>
      </c>
      <c r="P33" s="476">
        <f t="shared" si="15"/>
        <v>0.16</v>
      </c>
      <c r="Q33" s="476">
        <f t="shared" si="15"/>
        <v>0.16</v>
      </c>
      <c r="R33" s="476">
        <f t="shared" si="15"/>
        <v>0.16</v>
      </c>
      <c r="S33" s="52"/>
    </row>
    <row r="34" spans="1:19">
      <c r="B34" t="s">
        <v>75</v>
      </c>
      <c r="C34" s="38"/>
      <c r="D34" s="38">
        <f t="shared" ref="D34:H34" si="16">D32</f>
        <v>0.16283466598738253</v>
      </c>
      <c r="E34" s="38">
        <f t="shared" si="16"/>
        <v>0.16332176721004046</v>
      </c>
      <c r="F34" s="38">
        <f t="shared" si="16"/>
        <v>0.16813520612553379</v>
      </c>
      <c r="G34" s="38">
        <f t="shared" si="16"/>
        <v>0.16857027068806324</v>
      </c>
      <c r="H34" s="38">
        <f t="shared" si="16"/>
        <v>0.1555798706497909</v>
      </c>
      <c r="I34" s="475">
        <v>0.16</v>
      </c>
      <c r="J34" s="476">
        <f>I34</f>
        <v>0.16</v>
      </c>
      <c r="K34" s="476">
        <f t="shared" ref="K34:R34" si="17">J34</f>
        <v>0.16</v>
      </c>
      <c r="L34" s="476">
        <f t="shared" si="17"/>
        <v>0.16</v>
      </c>
      <c r="M34" s="476">
        <f t="shared" si="17"/>
        <v>0.16</v>
      </c>
      <c r="N34" s="476">
        <f t="shared" si="17"/>
        <v>0.16</v>
      </c>
      <c r="O34" s="476">
        <f t="shared" si="17"/>
        <v>0.16</v>
      </c>
      <c r="P34" s="476">
        <f t="shared" si="17"/>
        <v>0.16</v>
      </c>
      <c r="Q34" s="476">
        <f t="shared" si="17"/>
        <v>0.16</v>
      </c>
      <c r="R34" s="476">
        <f t="shared" si="17"/>
        <v>0.16</v>
      </c>
      <c r="S34" s="52"/>
    </row>
    <row r="35" spans="1:19">
      <c r="B35" s="69" t="str">
        <f>"Current Case: "&amp;CHOOSE($I$4,$B$14,$B$15,$B$16)</f>
        <v>Current Case: Base Case</v>
      </c>
      <c r="C35" s="39"/>
      <c r="D35" s="39"/>
      <c r="E35" s="39"/>
      <c r="F35" s="39"/>
      <c r="G35" s="39"/>
      <c r="H35" s="39"/>
      <c r="I35" s="474">
        <f>CHOOSE($I$4,I32,I$33,I$34)</f>
        <v>0.16</v>
      </c>
      <c r="J35" s="474">
        <f t="shared" ref="J35:R35" si="18">CHOOSE($I$4,J32,J$33,J$34)</f>
        <v>0.16</v>
      </c>
      <c r="K35" s="474">
        <f t="shared" si="18"/>
        <v>0.16</v>
      </c>
      <c r="L35" s="474">
        <f t="shared" si="18"/>
        <v>0.16</v>
      </c>
      <c r="M35" s="474">
        <f t="shared" si="18"/>
        <v>0.16</v>
      </c>
      <c r="N35" s="474">
        <f t="shared" si="18"/>
        <v>0.16</v>
      </c>
      <c r="O35" s="474">
        <f t="shared" si="18"/>
        <v>0.16</v>
      </c>
      <c r="P35" s="474">
        <f t="shared" si="18"/>
        <v>0.16</v>
      </c>
      <c r="Q35" s="474">
        <f t="shared" si="18"/>
        <v>0.16</v>
      </c>
      <c r="R35" s="474">
        <f t="shared" si="18"/>
        <v>0.16</v>
      </c>
    </row>
    <row r="37" spans="1:19">
      <c r="A37" t="s">
        <v>85</v>
      </c>
      <c r="B37" s="35" t="s">
        <v>44</v>
      </c>
      <c r="C37" s="5"/>
      <c r="D37" s="5"/>
      <c r="E37" s="5"/>
      <c r="F37" s="5"/>
      <c r="G37" s="5"/>
      <c r="H37" s="5"/>
      <c r="I37" s="5"/>
      <c r="J37" s="5"/>
      <c r="K37" s="5"/>
      <c r="L37" s="5"/>
      <c r="M37" s="5"/>
      <c r="N37" s="5"/>
      <c r="O37" s="5"/>
      <c r="P37" s="5"/>
      <c r="Q37" s="5"/>
      <c r="R37" s="5"/>
    </row>
    <row r="39" spans="1:19">
      <c r="B39" s="69" t="s">
        <v>907</v>
      </c>
      <c r="C39" s="39"/>
      <c r="D39" s="39"/>
      <c r="E39" s="39"/>
      <c r="F39" s="39"/>
      <c r="G39" s="39"/>
      <c r="H39" s="39"/>
      <c r="I39" s="477">
        <v>0.01</v>
      </c>
      <c r="J39" s="474">
        <f>I39</f>
        <v>0.01</v>
      </c>
      <c r="K39" s="474">
        <f t="shared" ref="K39:R39" si="19">J39</f>
        <v>0.01</v>
      </c>
      <c r="L39" s="474">
        <f t="shared" si="19"/>
        <v>0.01</v>
      </c>
      <c r="M39" s="474">
        <f t="shared" si="19"/>
        <v>0.01</v>
      </c>
      <c r="N39" s="474">
        <f t="shared" si="19"/>
        <v>0.01</v>
      </c>
      <c r="O39" s="474">
        <f t="shared" si="19"/>
        <v>0.01</v>
      </c>
      <c r="P39" s="474">
        <f t="shared" si="19"/>
        <v>0.01</v>
      </c>
      <c r="Q39" s="474">
        <f t="shared" si="19"/>
        <v>0.01</v>
      </c>
      <c r="R39" s="474">
        <f t="shared" si="19"/>
        <v>0.01</v>
      </c>
    </row>
    <row r="41" spans="1:19">
      <c r="B41" s="2" t="s">
        <v>241</v>
      </c>
    </row>
    <row r="42" spans="1:19">
      <c r="B42" t="s">
        <v>74</v>
      </c>
      <c r="C42" s="36"/>
      <c r="D42" s="77" t="s">
        <v>240</v>
      </c>
      <c r="E42" s="77" t="s">
        <v>240</v>
      </c>
      <c r="F42" s="77" t="s">
        <v>240</v>
      </c>
      <c r="G42" s="77" t="s">
        <v>240</v>
      </c>
      <c r="H42" s="77" t="s">
        <v>240</v>
      </c>
      <c r="I42" s="469">
        <v>0</v>
      </c>
      <c r="J42" s="471">
        <f>I42</f>
        <v>0</v>
      </c>
      <c r="K42" s="471">
        <f t="shared" ref="K42:R42" si="20">J42</f>
        <v>0</v>
      </c>
      <c r="L42" s="471">
        <f t="shared" si="20"/>
        <v>0</v>
      </c>
      <c r="M42" s="471">
        <f t="shared" si="20"/>
        <v>0</v>
      </c>
      <c r="N42" s="471">
        <f t="shared" si="20"/>
        <v>0</v>
      </c>
      <c r="O42" s="471">
        <f t="shared" si="20"/>
        <v>0</v>
      </c>
      <c r="P42" s="471">
        <f t="shared" si="20"/>
        <v>0</v>
      </c>
      <c r="Q42" s="471">
        <f t="shared" si="20"/>
        <v>0</v>
      </c>
      <c r="R42" s="471">
        <f t="shared" si="20"/>
        <v>0</v>
      </c>
      <c r="S42" s="38"/>
    </row>
    <row r="43" spans="1:19">
      <c r="B43" t="s">
        <v>236</v>
      </c>
      <c r="C43" s="38"/>
      <c r="D43" s="77" t="s">
        <v>240</v>
      </c>
      <c r="E43" s="77" t="s">
        <v>240</v>
      </c>
      <c r="F43" s="77" t="s">
        <v>240</v>
      </c>
      <c r="G43" s="77" t="s">
        <v>240</v>
      </c>
      <c r="H43" s="77" t="s">
        <v>240</v>
      </c>
      <c r="I43" s="469">
        <v>0</v>
      </c>
      <c r="J43" s="471">
        <f t="shared" ref="J43:R44" si="21">I43</f>
        <v>0</v>
      </c>
      <c r="K43" s="471">
        <f t="shared" si="21"/>
        <v>0</v>
      </c>
      <c r="L43" s="471">
        <f t="shared" si="21"/>
        <v>0</v>
      </c>
      <c r="M43" s="471">
        <f t="shared" si="21"/>
        <v>0</v>
      </c>
      <c r="N43" s="471">
        <f t="shared" si="21"/>
        <v>0</v>
      </c>
      <c r="O43" s="471">
        <f t="shared" si="21"/>
        <v>0</v>
      </c>
      <c r="P43" s="471">
        <f t="shared" si="21"/>
        <v>0</v>
      </c>
      <c r="Q43" s="471">
        <f t="shared" si="21"/>
        <v>0</v>
      </c>
      <c r="R43" s="471">
        <f t="shared" si="21"/>
        <v>0</v>
      </c>
      <c r="S43" s="38"/>
    </row>
    <row r="44" spans="1:19">
      <c r="B44" t="s">
        <v>75</v>
      </c>
      <c r="C44" s="38"/>
      <c r="D44" s="77" t="s">
        <v>240</v>
      </c>
      <c r="E44" s="77" t="s">
        <v>240</v>
      </c>
      <c r="F44" s="77" t="s">
        <v>240</v>
      </c>
      <c r="G44" s="77" t="s">
        <v>240</v>
      </c>
      <c r="H44" s="77" t="s">
        <v>240</v>
      </c>
      <c r="I44" s="469">
        <v>0</v>
      </c>
      <c r="J44" s="471">
        <f t="shared" si="21"/>
        <v>0</v>
      </c>
      <c r="K44" s="471">
        <f t="shared" si="21"/>
        <v>0</v>
      </c>
      <c r="L44" s="471">
        <f t="shared" si="21"/>
        <v>0</v>
      </c>
      <c r="M44" s="471">
        <f t="shared" si="21"/>
        <v>0</v>
      </c>
      <c r="N44" s="471">
        <f t="shared" si="21"/>
        <v>0</v>
      </c>
      <c r="O44" s="471">
        <f t="shared" si="21"/>
        <v>0</v>
      </c>
      <c r="P44" s="471">
        <f t="shared" si="21"/>
        <v>0</v>
      </c>
      <c r="Q44" s="471">
        <f t="shared" si="21"/>
        <v>0</v>
      </c>
      <c r="R44" s="471">
        <f t="shared" si="21"/>
        <v>0</v>
      </c>
      <c r="S44" s="38"/>
    </row>
    <row r="45" spans="1:19">
      <c r="B45" s="69" t="str">
        <f>"Current Case: "&amp;CHOOSE($I$4,$B$14,$B$15,$B$16)</f>
        <v>Current Case: Base Case</v>
      </c>
      <c r="C45" s="39"/>
      <c r="D45" s="39"/>
      <c r="E45" s="39"/>
      <c r="F45" s="39"/>
      <c r="G45" s="39"/>
      <c r="H45" s="39"/>
      <c r="I45" s="474">
        <f t="shared" ref="I45:R45" si="22">CHOOSE($I$4,I$42,I$43,I$44)</f>
        <v>0</v>
      </c>
      <c r="J45" s="474">
        <f t="shared" si="22"/>
        <v>0</v>
      </c>
      <c r="K45" s="474">
        <f t="shared" si="22"/>
        <v>0</v>
      </c>
      <c r="L45" s="474">
        <f t="shared" si="22"/>
        <v>0</v>
      </c>
      <c r="M45" s="474">
        <f t="shared" si="22"/>
        <v>0</v>
      </c>
      <c r="N45" s="474">
        <f t="shared" si="22"/>
        <v>0</v>
      </c>
      <c r="O45" s="474">
        <f t="shared" si="22"/>
        <v>0</v>
      </c>
      <c r="P45" s="474">
        <f t="shared" si="22"/>
        <v>0</v>
      </c>
      <c r="Q45" s="474">
        <f t="shared" si="22"/>
        <v>0</v>
      </c>
      <c r="R45" s="474">
        <f t="shared" si="22"/>
        <v>0</v>
      </c>
    </row>
    <row r="46" spans="1:19">
      <c r="B46" s="79"/>
      <c r="C46" s="80"/>
      <c r="D46" s="80"/>
      <c r="E46" s="80"/>
      <c r="F46" s="80"/>
      <c r="G46" s="80"/>
      <c r="H46" s="80"/>
      <c r="I46" s="81"/>
      <c r="J46" s="81"/>
      <c r="K46" s="81"/>
      <c r="L46" s="81"/>
      <c r="M46" s="81"/>
      <c r="N46" s="81"/>
      <c r="O46" s="81"/>
      <c r="P46" s="81"/>
      <c r="Q46" s="81"/>
      <c r="R46" s="81"/>
    </row>
    <row r="47" spans="1:19">
      <c r="B47" s="2" t="s">
        <v>242</v>
      </c>
    </row>
    <row r="48" spans="1:19">
      <c r="B48" t="s">
        <v>74</v>
      </c>
      <c r="C48" s="36"/>
      <c r="D48" s="77" t="s">
        <v>240</v>
      </c>
      <c r="E48" s="77" t="s">
        <v>240</v>
      </c>
      <c r="F48" s="77" t="s">
        <v>240</v>
      </c>
      <c r="G48" s="77" t="s">
        <v>240</v>
      </c>
      <c r="H48" s="77" t="s">
        <v>240</v>
      </c>
      <c r="I48" s="469">
        <v>0</v>
      </c>
      <c r="J48" s="471">
        <f>I48</f>
        <v>0</v>
      </c>
      <c r="K48" s="471">
        <f t="shared" ref="K48:R48" si="23">J48</f>
        <v>0</v>
      </c>
      <c r="L48" s="471">
        <f t="shared" si="23"/>
        <v>0</v>
      </c>
      <c r="M48" s="471">
        <f t="shared" si="23"/>
        <v>0</v>
      </c>
      <c r="N48" s="471">
        <f t="shared" si="23"/>
        <v>0</v>
      </c>
      <c r="O48" s="471">
        <f t="shared" si="23"/>
        <v>0</v>
      </c>
      <c r="P48" s="471">
        <f t="shared" si="23"/>
        <v>0</v>
      </c>
      <c r="Q48" s="471">
        <f t="shared" si="23"/>
        <v>0</v>
      </c>
      <c r="R48" s="471">
        <f t="shared" si="23"/>
        <v>0</v>
      </c>
    </row>
    <row r="49" spans="2:18">
      <c r="B49" t="s">
        <v>236</v>
      </c>
      <c r="C49" s="38"/>
      <c r="D49" s="77" t="s">
        <v>240</v>
      </c>
      <c r="E49" s="77" t="s">
        <v>240</v>
      </c>
      <c r="F49" s="77" t="s">
        <v>240</v>
      </c>
      <c r="G49" s="77" t="s">
        <v>240</v>
      </c>
      <c r="H49" s="77" t="s">
        <v>240</v>
      </c>
      <c r="I49" s="469">
        <v>0</v>
      </c>
      <c r="J49" s="471">
        <f t="shared" ref="J49:R50" si="24">I49</f>
        <v>0</v>
      </c>
      <c r="K49" s="471">
        <f t="shared" si="24"/>
        <v>0</v>
      </c>
      <c r="L49" s="471">
        <f t="shared" si="24"/>
        <v>0</v>
      </c>
      <c r="M49" s="471">
        <f t="shared" si="24"/>
        <v>0</v>
      </c>
      <c r="N49" s="471">
        <f t="shared" si="24"/>
        <v>0</v>
      </c>
      <c r="O49" s="471">
        <f t="shared" si="24"/>
        <v>0</v>
      </c>
      <c r="P49" s="471">
        <f t="shared" si="24"/>
        <v>0</v>
      </c>
      <c r="Q49" s="471">
        <f t="shared" si="24"/>
        <v>0</v>
      </c>
      <c r="R49" s="471">
        <f t="shared" si="24"/>
        <v>0</v>
      </c>
    </row>
    <row r="50" spans="2:18">
      <c r="B50" t="s">
        <v>75</v>
      </c>
      <c r="C50" s="38"/>
      <c r="D50" s="77" t="s">
        <v>240</v>
      </c>
      <c r="E50" s="77" t="s">
        <v>240</v>
      </c>
      <c r="F50" s="77" t="s">
        <v>240</v>
      </c>
      <c r="G50" s="77" t="s">
        <v>240</v>
      </c>
      <c r="H50" s="77" t="s">
        <v>240</v>
      </c>
      <c r="I50" s="469">
        <v>0</v>
      </c>
      <c r="J50" s="471">
        <f t="shared" si="24"/>
        <v>0</v>
      </c>
      <c r="K50" s="471">
        <f t="shared" si="24"/>
        <v>0</v>
      </c>
      <c r="L50" s="471">
        <f t="shared" si="24"/>
        <v>0</v>
      </c>
      <c r="M50" s="471">
        <f t="shared" si="24"/>
        <v>0</v>
      </c>
      <c r="N50" s="471">
        <f t="shared" si="24"/>
        <v>0</v>
      </c>
      <c r="O50" s="471">
        <f t="shared" si="24"/>
        <v>0</v>
      </c>
      <c r="P50" s="471">
        <f t="shared" si="24"/>
        <v>0</v>
      </c>
      <c r="Q50" s="471">
        <f t="shared" si="24"/>
        <v>0</v>
      </c>
      <c r="R50" s="471">
        <f t="shared" si="24"/>
        <v>0</v>
      </c>
    </row>
    <row r="51" spans="2:18">
      <c r="B51" s="69" t="str">
        <f>"Current Case: "&amp;CHOOSE($I$4,$B$14,$B$15,$B$16)</f>
        <v>Current Case: Base Case</v>
      </c>
      <c r="C51" s="39"/>
      <c r="D51" s="39"/>
      <c r="E51" s="39"/>
      <c r="F51" s="39"/>
      <c r="G51" s="39"/>
      <c r="H51" s="39"/>
      <c r="I51" s="474">
        <f t="shared" ref="I51:R51" si="25">CHOOSE($I$4,I$48,I$49,I$50)</f>
        <v>0</v>
      </c>
      <c r="J51" s="474">
        <f t="shared" si="25"/>
        <v>0</v>
      </c>
      <c r="K51" s="474">
        <f t="shared" si="25"/>
        <v>0</v>
      </c>
      <c r="L51" s="474">
        <f t="shared" si="25"/>
        <v>0</v>
      </c>
      <c r="M51" s="474">
        <f t="shared" si="25"/>
        <v>0</v>
      </c>
      <c r="N51" s="474">
        <f t="shared" si="25"/>
        <v>0</v>
      </c>
      <c r="O51" s="474">
        <f t="shared" si="25"/>
        <v>0</v>
      </c>
      <c r="P51" s="474">
        <f t="shared" si="25"/>
        <v>0</v>
      </c>
      <c r="Q51" s="474">
        <f t="shared" si="25"/>
        <v>0</v>
      </c>
      <c r="R51" s="474">
        <f t="shared" si="25"/>
        <v>0</v>
      </c>
    </row>
    <row r="52" spans="2:18">
      <c r="B52" s="79"/>
      <c r="C52" s="80"/>
      <c r="D52" s="80"/>
      <c r="E52" s="80"/>
      <c r="F52" s="80"/>
      <c r="G52" s="80"/>
      <c r="H52" s="80"/>
      <c r="I52" s="81"/>
      <c r="J52" s="81"/>
      <c r="K52" s="81"/>
      <c r="L52" s="81"/>
      <c r="M52" s="81"/>
      <c r="N52" s="81"/>
      <c r="O52" s="81"/>
      <c r="P52" s="81"/>
      <c r="Q52" s="81"/>
      <c r="R52" s="81"/>
    </row>
    <row r="53" spans="2:18">
      <c r="B53" s="2" t="s">
        <v>243</v>
      </c>
    </row>
    <row r="54" spans="2:18">
      <c r="B54" t="s">
        <v>74</v>
      </c>
      <c r="C54" s="36"/>
      <c r="D54" s="77" t="s">
        <v>240</v>
      </c>
      <c r="E54" s="77" t="s">
        <v>240</v>
      </c>
      <c r="F54" s="77" t="s">
        <v>240</v>
      </c>
      <c r="G54" s="77" t="s">
        <v>240</v>
      </c>
      <c r="H54" s="77" t="s">
        <v>240</v>
      </c>
      <c r="I54" s="469">
        <v>0</v>
      </c>
      <c r="J54" s="471">
        <f>I54</f>
        <v>0</v>
      </c>
      <c r="K54" s="471">
        <f t="shared" ref="K54:R54" si="26">J54</f>
        <v>0</v>
      </c>
      <c r="L54" s="471">
        <f t="shared" si="26"/>
        <v>0</v>
      </c>
      <c r="M54" s="471">
        <f t="shared" si="26"/>
        <v>0</v>
      </c>
      <c r="N54" s="471">
        <f t="shared" si="26"/>
        <v>0</v>
      </c>
      <c r="O54" s="471">
        <f t="shared" si="26"/>
        <v>0</v>
      </c>
      <c r="P54" s="471">
        <f t="shared" si="26"/>
        <v>0</v>
      </c>
      <c r="Q54" s="471">
        <f t="shared" si="26"/>
        <v>0</v>
      </c>
      <c r="R54" s="471">
        <f t="shared" si="26"/>
        <v>0</v>
      </c>
    </row>
    <row r="55" spans="2:18">
      <c r="B55" t="s">
        <v>236</v>
      </c>
      <c r="C55" s="38"/>
      <c r="D55" s="77" t="s">
        <v>240</v>
      </c>
      <c r="E55" s="77" t="s">
        <v>240</v>
      </c>
      <c r="F55" s="77" t="s">
        <v>240</v>
      </c>
      <c r="G55" s="77" t="s">
        <v>240</v>
      </c>
      <c r="H55" s="77" t="s">
        <v>240</v>
      </c>
      <c r="I55" s="469">
        <v>0</v>
      </c>
      <c r="J55" s="471">
        <f t="shared" ref="J55:R56" si="27">I55</f>
        <v>0</v>
      </c>
      <c r="K55" s="471">
        <f t="shared" si="27"/>
        <v>0</v>
      </c>
      <c r="L55" s="471">
        <f t="shared" si="27"/>
        <v>0</v>
      </c>
      <c r="M55" s="471">
        <f t="shared" si="27"/>
        <v>0</v>
      </c>
      <c r="N55" s="471">
        <f t="shared" si="27"/>
        <v>0</v>
      </c>
      <c r="O55" s="471">
        <f t="shared" si="27"/>
        <v>0</v>
      </c>
      <c r="P55" s="471">
        <f t="shared" si="27"/>
        <v>0</v>
      </c>
      <c r="Q55" s="471">
        <f t="shared" si="27"/>
        <v>0</v>
      </c>
      <c r="R55" s="471">
        <f t="shared" si="27"/>
        <v>0</v>
      </c>
    </row>
    <row r="56" spans="2:18">
      <c r="B56" t="s">
        <v>75</v>
      </c>
      <c r="C56" s="38"/>
      <c r="D56" s="77" t="s">
        <v>240</v>
      </c>
      <c r="E56" s="77" t="s">
        <v>240</v>
      </c>
      <c r="F56" s="77" t="s">
        <v>240</v>
      </c>
      <c r="G56" s="77" t="s">
        <v>240</v>
      </c>
      <c r="H56" s="77" t="s">
        <v>240</v>
      </c>
      <c r="I56" s="469">
        <v>0</v>
      </c>
      <c r="J56" s="471">
        <f t="shared" si="27"/>
        <v>0</v>
      </c>
      <c r="K56" s="471">
        <f t="shared" si="27"/>
        <v>0</v>
      </c>
      <c r="L56" s="471">
        <f t="shared" si="27"/>
        <v>0</v>
      </c>
      <c r="M56" s="471">
        <f t="shared" si="27"/>
        <v>0</v>
      </c>
      <c r="N56" s="471">
        <f t="shared" si="27"/>
        <v>0</v>
      </c>
      <c r="O56" s="471">
        <f t="shared" si="27"/>
        <v>0</v>
      </c>
      <c r="P56" s="471">
        <f t="shared" si="27"/>
        <v>0</v>
      </c>
      <c r="Q56" s="471">
        <f t="shared" si="27"/>
        <v>0</v>
      </c>
      <c r="R56" s="471">
        <f t="shared" si="27"/>
        <v>0</v>
      </c>
    </row>
    <row r="57" spans="2:18">
      <c r="B57" s="69" t="str">
        <f>"Current Case: "&amp;CHOOSE($I$4,$B$14,$B$15,$B$16)</f>
        <v>Current Case: Base Case</v>
      </c>
      <c r="C57" s="39"/>
      <c r="D57" s="39"/>
      <c r="E57" s="39"/>
      <c r="F57" s="39"/>
      <c r="G57" s="39"/>
      <c r="H57" s="39"/>
      <c r="I57" s="474">
        <f t="shared" ref="I57:R57" si="28">CHOOSE($I$4,I$54,I$55,I$56)</f>
        <v>0</v>
      </c>
      <c r="J57" s="474">
        <f t="shared" si="28"/>
        <v>0</v>
      </c>
      <c r="K57" s="474">
        <f t="shared" si="28"/>
        <v>0</v>
      </c>
      <c r="L57" s="474">
        <f t="shared" si="28"/>
        <v>0</v>
      </c>
      <c r="M57" s="474">
        <f t="shared" si="28"/>
        <v>0</v>
      </c>
      <c r="N57" s="474">
        <f t="shared" si="28"/>
        <v>0</v>
      </c>
      <c r="O57" s="474">
        <f t="shared" si="28"/>
        <v>0</v>
      </c>
      <c r="P57" s="474">
        <f t="shared" si="28"/>
        <v>0</v>
      </c>
      <c r="Q57" s="474">
        <f t="shared" si="28"/>
        <v>0</v>
      </c>
      <c r="R57" s="474">
        <f t="shared" si="28"/>
        <v>0</v>
      </c>
    </row>
    <row r="58" spans="2:18">
      <c r="B58" s="79"/>
      <c r="C58" s="80"/>
      <c r="D58" s="80"/>
      <c r="E58" s="80"/>
      <c r="F58" s="80"/>
      <c r="G58" s="80"/>
      <c r="H58" s="80"/>
      <c r="I58" s="81"/>
      <c r="J58" s="81"/>
      <c r="K58" s="81"/>
      <c r="L58" s="81"/>
      <c r="M58" s="81"/>
      <c r="N58" s="81"/>
      <c r="O58" s="81"/>
      <c r="P58" s="81"/>
      <c r="Q58" s="81"/>
      <c r="R58" s="81"/>
    </row>
    <row r="59" spans="2:18">
      <c r="B59" s="2" t="s">
        <v>244</v>
      </c>
    </row>
    <row r="60" spans="2:18">
      <c r="B60" t="s">
        <v>74</v>
      </c>
      <c r="C60" s="36"/>
      <c r="D60" s="77" t="s">
        <v>240</v>
      </c>
      <c r="E60" s="77" t="s">
        <v>240</v>
      </c>
      <c r="F60" s="77" t="s">
        <v>240</v>
      </c>
      <c r="G60" s="77" t="s">
        <v>240</v>
      </c>
      <c r="H60" s="77" t="s">
        <v>240</v>
      </c>
      <c r="I60" s="469">
        <v>0</v>
      </c>
      <c r="J60" s="471">
        <f>I60</f>
        <v>0</v>
      </c>
      <c r="K60" s="471">
        <f t="shared" ref="K60:R60" si="29">J60</f>
        <v>0</v>
      </c>
      <c r="L60" s="471">
        <f t="shared" si="29"/>
        <v>0</v>
      </c>
      <c r="M60" s="471">
        <f t="shared" si="29"/>
        <v>0</v>
      </c>
      <c r="N60" s="471">
        <f t="shared" si="29"/>
        <v>0</v>
      </c>
      <c r="O60" s="471">
        <f t="shared" si="29"/>
        <v>0</v>
      </c>
      <c r="P60" s="471">
        <f t="shared" si="29"/>
        <v>0</v>
      </c>
      <c r="Q60" s="471">
        <f t="shared" si="29"/>
        <v>0</v>
      </c>
      <c r="R60" s="471">
        <f t="shared" si="29"/>
        <v>0</v>
      </c>
    </row>
    <row r="61" spans="2:18">
      <c r="B61" t="s">
        <v>236</v>
      </c>
      <c r="C61" s="38"/>
      <c r="D61" s="77" t="s">
        <v>240</v>
      </c>
      <c r="E61" s="77" t="s">
        <v>240</v>
      </c>
      <c r="F61" s="77" t="s">
        <v>240</v>
      </c>
      <c r="G61" s="77" t="s">
        <v>240</v>
      </c>
      <c r="H61" s="77" t="s">
        <v>240</v>
      </c>
      <c r="I61" s="469">
        <v>0</v>
      </c>
      <c r="J61" s="471">
        <f t="shared" ref="J61:R62" si="30">I61</f>
        <v>0</v>
      </c>
      <c r="K61" s="471">
        <f t="shared" si="30"/>
        <v>0</v>
      </c>
      <c r="L61" s="471">
        <f t="shared" si="30"/>
        <v>0</v>
      </c>
      <c r="M61" s="471">
        <f t="shared" si="30"/>
        <v>0</v>
      </c>
      <c r="N61" s="471">
        <f t="shared" si="30"/>
        <v>0</v>
      </c>
      <c r="O61" s="471">
        <f t="shared" si="30"/>
        <v>0</v>
      </c>
      <c r="P61" s="471">
        <f t="shared" si="30"/>
        <v>0</v>
      </c>
      <c r="Q61" s="471">
        <f t="shared" si="30"/>
        <v>0</v>
      </c>
      <c r="R61" s="471">
        <f t="shared" si="30"/>
        <v>0</v>
      </c>
    </row>
    <row r="62" spans="2:18">
      <c r="B62" t="s">
        <v>75</v>
      </c>
      <c r="C62" s="38"/>
      <c r="D62" s="77" t="s">
        <v>240</v>
      </c>
      <c r="E62" s="77" t="s">
        <v>240</v>
      </c>
      <c r="F62" s="77" t="s">
        <v>240</v>
      </c>
      <c r="G62" s="77" t="s">
        <v>240</v>
      </c>
      <c r="H62" s="77" t="s">
        <v>240</v>
      </c>
      <c r="I62" s="469">
        <v>0</v>
      </c>
      <c r="J62" s="471">
        <f t="shared" si="30"/>
        <v>0</v>
      </c>
      <c r="K62" s="471">
        <f t="shared" si="30"/>
        <v>0</v>
      </c>
      <c r="L62" s="471">
        <f t="shared" si="30"/>
        <v>0</v>
      </c>
      <c r="M62" s="471">
        <f t="shared" si="30"/>
        <v>0</v>
      </c>
      <c r="N62" s="471">
        <f t="shared" si="30"/>
        <v>0</v>
      </c>
      <c r="O62" s="471">
        <f t="shared" si="30"/>
        <v>0</v>
      </c>
      <c r="P62" s="471">
        <f t="shared" si="30"/>
        <v>0</v>
      </c>
      <c r="Q62" s="471">
        <f t="shared" si="30"/>
        <v>0</v>
      </c>
      <c r="R62" s="471">
        <f t="shared" si="30"/>
        <v>0</v>
      </c>
    </row>
    <row r="63" spans="2:18">
      <c r="B63" s="69" t="str">
        <f>"Current Case: "&amp;CHOOSE($I$4,$B$14,$B$15,$B$16)</f>
        <v>Current Case: Base Case</v>
      </c>
      <c r="C63" s="39"/>
      <c r="D63" s="39"/>
      <c r="E63" s="39"/>
      <c r="F63" s="39"/>
      <c r="G63" s="39"/>
      <c r="H63" s="39"/>
      <c r="I63" s="474">
        <f t="shared" ref="I63:R63" si="31">CHOOSE($I$4,I$60,I$61,I$62)</f>
        <v>0</v>
      </c>
      <c r="J63" s="474">
        <f t="shared" si="31"/>
        <v>0</v>
      </c>
      <c r="K63" s="474">
        <f t="shared" si="31"/>
        <v>0</v>
      </c>
      <c r="L63" s="474">
        <f t="shared" si="31"/>
        <v>0</v>
      </c>
      <c r="M63" s="474">
        <f t="shared" si="31"/>
        <v>0</v>
      </c>
      <c r="N63" s="474">
        <f t="shared" si="31"/>
        <v>0</v>
      </c>
      <c r="O63" s="474">
        <f t="shared" si="31"/>
        <v>0</v>
      </c>
      <c r="P63" s="474">
        <f t="shared" si="31"/>
        <v>0</v>
      </c>
      <c r="Q63" s="474">
        <f t="shared" si="31"/>
        <v>0</v>
      </c>
      <c r="R63" s="474">
        <f t="shared" si="31"/>
        <v>0</v>
      </c>
    </row>
    <row r="64" spans="2:18">
      <c r="B64" s="79"/>
      <c r="C64" s="80"/>
      <c r="D64" s="80"/>
      <c r="E64" s="80"/>
      <c r="F64" s="80"/>
      <c r="G64" s="80"/>
      <c r="H64" s="80"/>
      <c r="I64" s="81"/>
      <c r="J64" s="81"/>
      <c r="K64" s="81"/>
      <c r="L64" s="81"/>
      <c r="M64" s="81"/>
      <c r="N64" s="81"/>
      <c r="O64" s="81"/>
      <c r="P64" s="81"/>
      <c r="Q64" s="81"/>
      <c r="R64" s="81"/>
    </row>
    <row r="65" spans="1:20">
      <c r="B65" s="2" t="s">
        <v>245</v>
      </c>
    </row>
    <row r="66" spans="1:20">
      <c r="B66" t="s">
        <v>74</v>
      </c>
      <c r="C66" s="36"/>
      <c r="D66" s="77" t="s">
        <v>240</v>
      </c>
      <c r="E66" s="77" t="s">
        <v>240</v>
      </c>
      <c r="F66" s="77" t="s">
        <v>240</v>
      </c>
      <c r="G66" s="77" t="s">
        <v>240</v>
      </c>
      <c r="H66" s="77" t="s">
        <v>240</v>
      </c>
      <c r="I66" s="469">
        <v>0</v>
      </c>
      <c r="J66" s="471">
        <f>I66</f>
        <v>0</v>
      </c>
      <c r="K66" s="471">
        <f t="shared" ref="K66:R66" si="32">J66</f>
        <v>0</v>
      </c>
      <c r="L66" s="471">
        <f t="shared" si="32"/>
        <v>0</v>
      </c>
      <c r="M66" s="471">
        <f t="shared" si="32"/>
        <v>0</v>
      </c>
      <c r="N66" s="471">
        <f t="shared" si="32"/>
        <v>0</v>
      </c>
      <c r="O66" s="471">
        <f t="shared" si="32"/>
        <v>0</v>
      </c>
      <c r="P66" s="471">
        <f t="shared" si="32"/>
        <v>0</v>
      </c>
      <c r="Q66" s="471">
        <f t="shared" si="32"/>
        <v>0</v>
      </c>
      <c r="R66" s="471">
        <f t="shared" si="32"/>
        <v>0</v>
      </c>
    </row>
    <row r="67" spans="1:20">
      <c r="B67" t="s">
        <v>236</v>
      </c>
      <c r="C67" s="38"/>
      <c r="D67" s="77" t="s">
        <v>240</v>
      </c>
      <c r="E67" s="77" t="s">
        <v>240</v>
      </c>
      <c r="F67" s="77" t="s">
        <v>240</v>
      </c>
      <c r="G67" s="77" t="s">
        <v>240</v>
      </c>
      <c r="H67" s="77" t="s">
        <v>240</v>
      </c>
      <c r="I67" s="469">
        <v>0</v>
      </c>
      <c r="J67" s="471">
        <f t="shared" ref="J67:R68" si="33">I67</f>
        <v>0</v>
      </c>
      <c r="K67" s="471">
        <f t="shared" si="33"/>
        <v>0</v>
      </c>
      <c r="L67" s="471">
        <f t="shared" si="33"/>
        <v>0</v>
      </c>
      <c r="M67" s="471">
        <f t="shared" si="33"/>
        <v>0</v>
      </c>
      <c r="N67" s="471">
        <f t="shared" si="33"/>
        <v>0</v>
      </c>
      <c r="O67" s="471">
        <f t="shared" si="33"/>
        <v>0</v>
      </c>
      <c r="P67" s="471">
        <f t="shared" si="33"/>
        <v>0</v>
      </c>
      <c r="Q67" s="471">
        <f t="shared" si="33"/>
        <v>0</v>
      </c>
      <c r="R67" s="471">
        <f t="shared" si="33"/>
        <v>0</v>
      </c>
    </row>
    <row r="68" spans="1:20">
      <c r="B68" t="s">
        <v>75</v>
      </c>
      <c r="C68" s="38"/>
      <c r="D68" s="77" t="s">
        <v>240</v>
      </c>
      <c r="E68" s="77" t="s">
        <v>240</v>
      </c>
      <c r="F68" s="77" t="s">
        <v>240</v>
      </c>
      <c r="G68" s="77" t="s">
        <v>240</v>
      </c>
      <c r="H68" s="77" t="s">
        <v>240</v>
      </c>
      <c r="I68" s="469">
        <v>0</v>
      </c>
      <c r="J68" s="471">
        <f t="shared" si="33"/>
        <v>0</v>
      </c>
      <c r="K68" s="471">
        <f t="shared" si="33"/>
        <v>0</v>
      </c>
      <c r="L68" s="471">
        <f t="shared" si="33"/>
        <v>0</v>
      </c>
      <c r="M68" s="471">
        <f t="shared" si="33"/>
        <v>0</v>
      </c>
      <c r="N68" s="471">
        <f t="shared" si="33"/>
        <v>0</v>
      </c>
      <c r="O68" s="471">
        <f t="shared" si="33"/>
        <v>0</v>
      </c>
      <c r="P68" s="471">
        <f t="shared" si="33"/>
        <v>0</v>
      </c>
      <c r="Q68" s="471">
        <f t="shared" si="33"/>
        <v>0</v>
      </c>
      <c r="R68" s="471">
        <f t="shared" si="33"/>
        <v>0</v>
      </c>
    </row>
    <row r="69" spans="1:20">
      <c r="B69" s="69" t="str">
        <f>"Current Case: "&amp;CHOOSE($I$4,$B$14,$B$15,$B$16)</f>
        <v>Current Case: Base Case</v>
      </c>
      <c r="C69" s="39"/>
      <c r="D69" s="39"/>
      <c r="E69" s="39"/>
      <c r="F69" s="39"/>
      <c r="G69" s="39"/>
      <c r="H69" s="39"/>
      <c r="I69" s="474">
        <f t="shared" ref="I69:R69" si="34">CHOOSE($I$4,I$66,I$67,I$68)</f>
        <v>0</v>
      </c>
      <c r="J69" s="474">
        <f t="shared" si="34"/>
        <v>0</v>
      </c>
      <c r="K69" s="474">
        <f t="shared" si="34"/>
        <v>0</v>
      </c>
      <c r="L69" s="474">
        <f t="shared" si="34"/>
        <v>0</v>
      </c>
      <c r="M69" s="474">
        <f t="shared" si="34"/>
        <v>0</v>
      </c>
      <c r="N69" s="474">
        <f t="shared" si="34"/>
        <v>0</v>
      </c>
      <c r="O69" s="474">
        <f t="shared" si="34"/>
        <v>0</v>
      </c>
      <c r="P69" s="474">
        <f t="shared" si="34"/>
        <v>0</v>
      </c>
      <c r="Q69" s="474">
        <f t="shared" si="34"/>
        <v>0</v>
      </c>
      <c r="R69" s="474">
        <f t="shared" si="34"/>
        <v>0</v>
      </c>
    </row>
    <row r="70" spans="1:20">
      <c r="B70" s="79"/>
      <c r="C70" s="80"/>
      <c r="D70" s="80"/>
      <c r="E70" s="80"/>
      <c r="F70" s="80"/>
      <c r="G70" s="80"/>
      <c r="H70" s="80"/>
      <c r="I70" s="81"/>
      <c r="J70" s="81"/>
      <c r="K70" s="81"/>
      <c r="L70" s="81"/>
      <c r="M70" s="81"/>
      <c r="N70" s="81"/>
      <c r="O70" s="81"/>
      <c r="P70" s="81"/>
      <c r="Q70" s="81"/>
      <c r="R70" s="81"/>
    </row>
    <row r="71" spans="1:20">
      <c r="B71" s="2" t="s">
        <v>246</v>
      </c>
    </row>
    <row r="72" spans="1:20">
      <c r="B72" t="s">
        <v>74</v>
      </c>
      <c r="C72" s="36"/>
      <c r="D72" s="77" t="s">
        <v>240</v>
      </c>
      <c r="E72" s="77" t="s">
        <v>240</v>
      </c>
      <c r="F72" s="77" t="s">
        <v>240</v>
      </c>
      <c r="G72" s="77" t="s">
        <v>240</v>
      </c>
      <c r="H72" s="77" t="s">
        <v>240</v>
      </c>
      <c r="I72" s="469">
        <v>0</v>
      </c>
      <c r="J72" s="471">
        <f>I72</f>
        <v>0</v>
      </c>
      <c r="K72" s="471">
        <f t="shared" ref="K72:R72" si="35">J72</f>
        <v>0</v>
      </c>
      <c r="L72" s="471">
        <f t="shared" si="35"/>
        <v>0</v>
      </c>
      <c r="M72" s="471">
        <f t="shared" si="35"/>
        <v>0</v>
      </c>
      <c r="N72" s="471">
        <f t="shared" si="35"/>
        <v>0</v>
      </c>
      <c r="O72" s="471">
        <f t="shared" si="35"/>
        <v>0</v>
      </c>
      <c r="P72" s="471">
        <f t="shared" si="35"/>
        <v>0</v>
      </c>
      <c r="Q72" s="471">
        <f t="shared" si="35"/>
        <v>0</v>
      </c>
      <c r="R72" s="471">
        <f t="shared" si="35"/>
        <v>0</v>
      </c>
    </row>
    <row r="73" spans="1:20">
      <c r="B73" t="s">
        <v>236</v>
      </c>
      <c r="C73" s="38"/>
      <c r="D73" s="77" t="s">
        <v>240</v>
      </c>
      <c r="E73" s="77" t="s">
        <v>240</v>
      </c>
      <c r="F73" s="77" t="s">
        <v>240</v>
      </c>
      <c r="G73" s="77" t="s">
        <v>240</v>
      </c>
      <c r="H73" s="77" t="s">
        <v>240</v>
      </c>
      <c r="I73" s="469">
        <v>0</v>
      </c>
      <c r="J73" s="471">
        <f t="shared" ref="J73:R74" si="36">I73</f>
        <v>0</v>
      </c>
      <c r="K73" s="471">
        <f t="shared" si="36"/>
        <v>0</v>
      </c>
      <c r="L73" s="471">
        <f t="shared" si="36"/>
        <v>0</v>
      </c>
      <c r="M73" s="471">
        <f t="shared" si="36"/>
        <v>0</v>
      </c>
      <c r="N73" s="471">
        <f t="shared" si="36"/>
        <v>0</v>
      </c>
      <c r="O73" s="471">
        <f t="shared" si="36"/>
        <v>0</v>
      </c>
      <c r="P73" s="471">
        <f t="shared" si="36"/>
        <v>0</v>
      </c>
      <c r="Q73" s="471">
        <f t="shared" si="36"/>
        <v>0</v>
      </c>
      <c r="R73" s="471">
        <f t="shared" si="36"/>
        <v>0</v>
      </c>
      <c r="T73" t="s">
        <v>0</v>
      </c>
    </row>
    <row r="74" spans="1:20">
      <c r="B74" t="s">
        <v>75</v>
      </c>
      <c r="C74" s="38"/>
      <c r="D74" s="77" t="s">
        <v>240</v>
      </c>
      <c r="E74" s="77" t="s">
        <v>240</v>
      </c>
      <c r="F74" s="77" t="s">
        <v>240</v>
      </c>
      <c r="G74" s="77" t="s">
        <v>240</v>
      </c>
      <c r="H74" s="77" t="s">
        <v>240</v>
      </c>
      <c r="I74" s="469">
        <v>0</v>
      </c>
      <c r="J74" s="471">
        <f t="shared" si="36"/>
        <v>0</v>
      </c>
      <c r="K74" s="471">
        <f t="shared" si="36"/>
        <v>0</v>
      </c>
      <c r="L74" s="471">
        <f t="shared" si="36"/>
        <v>0</v>
      </c>
      <c r="M74" s="471">
        <f t="shared" si="36"/>
        <v>0</v>
      </c>
      <c r="N74" s="471">
        <f t="shared" si="36"/>
        <v>0</v>
      </c>
      <c r="O74" s="471">
        <f t="shared" si="36"/>
        <v>0</v>
      </c>
      <c r="P74" s="471">
        <f t="shared" si="36"/>
        <v>0</v>
      </c>
      <c r="Q74" s="471">
        <f t="shared" si="36"/>
        <v>0</v>
      </c>
      <c r="R74" s="471">
        <f t="shared" si="36"/>
        <v>0</v>
      </c>
    </row>
    <row r="75" spans="1:20">
      <c r="B75" s="69" t="str">
        <f>"Current Case: "&amp;CHOOSE($I$4,$B$14,$B$15,$B$16)</f>
        <v>Current Case: Base Case</v>
      </c>
      <c r="C75" s="39"/>
      <c r="D75" s="39"/>
      <c r="E75" s="39"/>
      <c r="F75" s="39"/>
      <c r="G75" s="39"/>
      <c r="H75" s="39"/>
      <c r="I75" s="474">
        <f t="shared" ref="I75:R75" si="37">CHOOSE($I$4,I$72,I$73,I$74)</f>
        <v>0</v>
      </c>
      <c r="J75" s="474">
        <f t="shared" si="37"/>
        <v>0</v>
      </c>
      <c r="K75" s="474">
        <f t="shared" si="37"/>
        <v>0</v>
      </c>
      <c r="L75" s="474">
        <f t="shared" si="37"/>
        <v>0</v>
      </c>
      <c r="M75" s="474">
        <f t="shared" si="37"/>
        <v>0</v>
      </c>
      <c r="N75" s="474">
        <f t="shared" si="37"/>
        <v>0</v>
      </c>
      <c r="O75" s="474">
        <f t="shared" si="37"/>
        <v>0</v>
      </c>
      <c r="P75" s="474">
        <f t="shared" si="37"/>
        <v>0</v>
      </c>
      <c r="Q75" s="474">
        <f t="shared" si="37"/>
        <v>0</v>
      </c>
      <c r="R75" s="474">
        <f t="shared" si="37"/>
        <v>0</v>
      </c>
    </row>
    <row r="77" spans="1:20">
      <c r="A77" t="s">
        <v>85</v>
      </c>
      <c r="B77" s="35" t="s">
        <v>54</v>
      </c>
      <c r="C77" s="5"/>
      <c r="D77" s="5"/>
      <c r="E77" s="5"/>
      <c r="F77" s="5"/>
      <c r="G77" s="5"/>
      <c r="H77" s="5"/>
      <c r="I77" s="5"/>
      <c r="J77" s="5"/>
      <c r="K77" s="5"/>
      <c r="L77" s="5"/>
      <c r="M77" s="5"/>
      <c r="N77" s="5"/>
      <c r="O77" s="5"/>
      <c r="P77" s="5"/>
      <c r="Q77" s="5"/>
      <c r="R77" s="5"/>
    </row>
    <row r="79" spans="1:20">
      <c r="B79" s="2" t="s">
        <v>55</v>
      </c>
    </row>
    <row r="80" spans="1:20">
      <c r="B80" t="s">
        <v>74</v>
      </c>
      <c r="C80" s="36"/>
      <c r="D80" s="77" t="s">
        <v>240</v>
      </c>
      <c r="E80" s="77" t="s">
        <v>240</v>
      </c>
      <c r="F80" s="77" t="s">
        <v>240</v>
      </c>
      <c r="G80" s="77" t="s">
        <v>240</v>
      </c>
      <c r="H80" s="77" t="s">
        <v>240</v>
      </c>
      <c r="I80" s="469">
        <v>0</v>
      </c>
      <c r="J80" s="471">
        <f>I80</f>
        <v>0</v>
      </c>
      <c r="K80" s="471">
        <f t="shared" ref="K80:R80" si="38">J80</f>
        <v>0</v>
      </c>
      <c r="L80" s="471">
        <f t="shared" si="38"/>
        <v>0</v>
      </c>
      <c r="M80" s="471">
        <f t="shared" si="38"/>
        <v>0</v>
      </c>
      <c r="N80" s="471">
        <f t="shared" si="38"/>
        <v>0</v>
      </c>
      <c r="O80" s="471">
        <f t="shared" si="38"/>
        <v>0</v>
      </c>
      <c r="P80" s="471">
        <f t="shared" si="38"/>
        <v>0</v>
      </c>
      <c r="Q80" s="471">
        <f t="shared" si="38"/>
        <v>0</v>
      </c>
      <c r="R80" s="471">
        <f t="shared" si="38"/>
        <v>0</v>
      </c>
    </row>
    <row r="81" spans="2:18">
      <c r="B81" t="s">
        <v>236</v>
      </c>
      <c r="C81" s="38"/>
      <c r="D81" s="77" t="s">
        <v>240</v>
      </c>
      <c r="E81" s="77" t="s">
        <v>240</v>
      </c>
      <c r="F81" s="77" t="s">
        <v>240</v>
      </c>
      <c r="G81" s="77" t="s">
        <v>240</v>
      </c>
      <c r="H81" s="77" t="s">
        <v>240</v>
      </c>
      <c r="I81" s="469">
        <v>0</v>
      </c>
      <c r="J81" s="471">
        <f t="shared" ref="J81:R82" si="39">I81</f>
        <v>0</v>
      </c>
      <c r="K81" s="471">
        <f t="shared" si="39"/>
        <v>0</v>
      </c>
      <c r="L81" s="471">
        <f t="shared" si="39"/>
        <v>0</v>
      </c>
      <c r="M81" s="471">
        <f t="shared" si="39"/>
        <v>0</v>
      </c>
      <c r="N81" s="471">
        <f t="shared" si="39"/>
        <v>0</v>
      </c>
      <c r="O81" s="471">
        <f t="shared" si="39"/>
        <v>0</v>
      </c>
      <c r="P81" s="471">
        <f t="shared" si="39"/>
        <v>0</v>
      </c>
      <c r="Q81" s="471">
        <f t="shared" si="39"/>
        <v>0</v>
      </c>
      <c r="R81" s="471">
        <f t="shared" si="39"/>
        <v>0</v>
      </c>
    </row>
    <row r="82" spans="2:18">
      <c r="B82" t="s">
        <v>75</v>
      </c>
      <c r="C82" s="38"/>
      <c r="D82" s="77" t="s">
        <v>240</v>
      </c>
      <c r="E82" s="77" t="s">
        <v>240</v>
      </c>
      <c r="F82" s="77" t="s">
        <v>240</v>
      </c>
      <c r="G82" s="77" t="s">
        <v>240</v>
      </c>
      <c r="H82" s="77" t="s">
        <v>240</v>
      </c>
      <c r="I82" s="469">
        <v>0</v>
      </c>
      <c r="J82" s="471">
        <f t="shared" si="39"/>
        <v>0</v>
      </c>
      <c r="K82" s="471">
        <f t="shared" si="39"/>
        <v>0</v>
      </c>
      <c r="L82" s="471">
        <f t="shared" si="39"/>
        <v>0</v>
      </c>
      <c r="M82" s="471">
        <f t="shared" si="39"/>
        <v>0</v>
      </c>
      <c r="N82" s="471">
        <f t="shared" si="39"/>
        <v>0</v>
      </c>
      <c r="O82" s="471">
        <f t="shared" si="39"/>
        <v>0</v>
      </c>
      <c r="P82" s="471">
        <f t="shared" si="39"/>
        <v>0</v>
      </c>
      <c r="Q82" s="471">
        <f t="shared" si="39"/>
        <v>0</v>
      </c>
      <c r="R82" s="471">
        <f t="shared" si="39"/>
        <v>0</v>
      </c>
    </row>
    <row r="83" spans="2:18">
      <c r="B83" s="69" t="str">
        <f>"Current Case: "&amp;CHOOSE($I$4,$B$14,$B$15,$B$16)</f>
        <v>Current Case: Base Case</v>
      </c>
      <c r="C83" s="39"/>
      <c r="D83" s="39"/>
      <c r="E83" s="39"/>
      <c r="F83" s="39"/>
      <c r="G83" s="39"/>
      <c r="H83" s="39"/>
      <c r="I83" s="474">
        <f>CHOOSE($I$4,I$80,I$81,I$82)</f>
        <v>0</v>
      </c>
      <c r="J83" s="474">
        <f t="shared" ref="J83:R83" si="40">CHOOSE($I$4,J$80,J$81,J$82)</f>
        <v>0</v>
      </c>
      <c r="K83" s="474">
        <f t="shared" si="40"/>
        <v>0</v>
      </c>
      <c r="L83" s="474">
        <f t="shared" si="40"/>
        <v>0</v>
      </c>
      <c r="M83" s="474">
        <f t="shared" si="40"/>
        <v>0</v>
      </c>
      <c r="N83" s="474">
        <f t="shared" si="40"/>
        <v>0</v>
      </c>
      <c r="O83" s="474">
        <f t="shared" si="40"/>
        <v>0</v>
      </c>
      <c r="P83" s="474">
        <f t="shared" si="40"/>
        <v>0</v>
      </c>
      <c r="Q83" s="474">
        <f t="shared" si="40"/>
        <v>0</v>
      </c>
      <c r="R83" s="474">
        <f t="shared" si="40"/>
        <v>0</v>
      </c>
    </row>
    <row r="84" spans="2:18">
      <c r="B84" s="79"/>
      <c r="C84" s="80"/>
      <c r="D84" s="80"/>
      <c r="E84" s="80"/>
      <c r="F84" s="80"/>
      <c r="G84" s="80"/>
      <c r="H84" s="80"/>
      <c r="I84" s="81"/>
      <c r="J84" s="81"/>
      <c r="K84" s="81"/>
      <c r="L84" s="81"/>
      <c r="M84" s="81"/>
      <c r="N84" s="81"/>
      <c r="O84" s="81"/>
      <c r="P84" s="81"/>
      <c r="Q84" s="81"/>
      <c r="R84" s="81"/>
    </row>
    <row r="85" spans="2:18">
      <c r="B85" s="2" t="s">
        <v>919</v>
      </c>
    </row>
    <row r="86" spans="2:18">
      <c r="B86" t="s">
        <v>74</v>
      </c>
      <c r="C86" s="36"/>
      <c r="D86" s="77" t="s">
        <v>240</v>
      </c>
      <c r="E86" s="77" t="s">
        <v>240</v>
      </c>
      <c r="F86" s="77" t="s">
        <v>240</v>
      </c>
      <c r="G86" s="77" t="s">
        <v>240</v>
      </c>
      <c r="H86" s="77" t="s">
        <v>240</v>
      </c>
      <c r="I86" s="469">
        <v>0</v>
      </c>
      <c r="J86" s="471">
        <f>I86</f>
        <v>0</v>
      </c>
      <c r="K86" s="471">
        <f t="shared" ref="K86:R86" si="41">J86</f>
        <v>0</v>
      </c>
      <c r="L86" s="471">
        <f t="shared" si="41"/>
        <v>0</v>
      </c>
      <c r="M86" s="471">
        <f t="shared" si="41"/>
        <v>0</v>
      </c>
      <c r="N86" s="471">
        <f t="shared" si="41"/>
        <v>0</v>
      </c>
      <c r="O86" s="471">
        <f t="shared" si="41"/>
        <v>0</v>
      </c>
      <c r="P86" s="471">
        <f t="shared" si="41"/>
        <v>0</v>
      </c>
      <c r="Q86" s="471">
        <f t="shared" si="41"/>
        <v>0</v>
      </c>
      <c r="R86" s="471">
        <f t="shared" si="41"/>
        <v>0</v>
      </c>
    </row>
    <row r="87" spans="2:18">
      <c r="B87" t="s">
        <v>236</v>
      </c>
      <c r="C87" s="38"/>
      <c r="D87" s="77" t="s">
        <v>240</v>
      </c>
      <c r="E87" s="77" t="s">
        <v>240</v>
      </c>
      <c r="F87" s="77" t="s">
        <v>240</v>
      </c>
      <c r="G87" s="77" t="s">
        <v>240</v>
      </c>
      <c r="H87" s="77" t="s">
        <v>240</v>
      </c>
      <c r="I87" s="469">
        <v>0</v>
      </c>
      <c r="J87" s="471">
        <f t="shared" ref="J87:R88" si="42">I87</f>
        <v>0</v>
      </c>
      <c r="K87" s="471">
        <f t="shared" si="42"/>
        <v>0</v>
      </c>
      <c r="L87" s="471">
        <f t="shared" si="42"/>
        <v>0</v>
      </c>
      <c r="M87" s="471">
        <f t="shared" si="42"/>
        <v>0</v>
      </c>
      <c r="N87" s="471">
        <f t="shared" si="42"/>
        <v>0</v>
      </c>
      <c r="O87" s="471">
        <f t="shared" si="42"/>
        <v>0</v>
      </c>
      <c r="P87" s="471">
        <f t="shared" si="42"/>
        <v>0</v>
      </c>
      <c r="Q87" s="471">
        <f t="shared" si="42"/>
        <v>0</v>
      </c>
      <c r="R87" s="471">
        <f t="shared" si="42"/>
        <v>0</v>
      </c>
    </row>
    <row r="88" spans="2:18">
      <c r="B88" t="s">
        <v>75</v>
      </c>
      <c r="C88" s="38"/>
      <c r="D88" s="77" t="s">
        <v>240</v>
      </c>
      <c r="E88" s="77" t="s">
        <v>240</v>
      </c>
      <c r="F88" s="77" t="s">
        <v>240</v>
      </c>
      <c r="G88" s="77" t="s">
        <v>240</v>
      </c>
      <c r="H88" s="77" t="s">
        <v>240</v>
      </c>
      <c r="I88" s="469">
        <v>0</v>
      </c>
      <c r="J88" s="471">
        <f t="shared" si="42"/>
        <v>0</v>
      </c>
      <c r="K88" s="471">
        <f t="shared" si="42"/>
        <v>0</v>
      </c>
      <c r="L88" s="471">
        <f t="shared" si="42"/>
        <v>0</v>
      </c>
      <c r="M88" s="471">
        <f t="shared" si="42"/>
        <v>0</v>
      </c>
      <c r="N88" s="471">
        <f t="shared" si="42"/>
        <v>0</v>
      </c>
      <c r="O88" s="471">
        <f t="shared" si="42"/>
        <v>0</v>
      </c>
      <c r="P88" s="471">
        <f t="shared" si="42"/>
        <v>0</v>
      </c>
      <c r="Q88" s="471">
        <f t="shared" si="42"/>
        <v>0</v>
      </c>
      <c r="R88" s="471">
        <f t="shared" si="42"/>
        <v>0</v>
      </c>
    </row>
    <row r="89" spans="2:18">
      <c r="B89" s="69" t="str">
        <f>"Current Case: "&amp;CHOOSE($I$4,$B$14,$B$15,$B$16)</f>
        <v>Current Case: Base Case</v>
      </c>
      <c r="C89" s="39"/>
      <c r="D89" s="39"/>
      <c r="E89" s="39"/>
      <c r="F89" s="39"/>
      <c r="G89" s="39"/>
      <c r="H89" s="39"/>
      <c r="I89" s="474">
        <f>CHOOSE($I$4,I$86,I$87,I$88)</f>
        <v>0</v>
      </c>
      <c r="J89" s="474">
        <f t="shared" ref="J89:R89" si="43">CHOOSE($I$4,J$86,J$87,J$88)</f>
        <v>0</v>
      </c>
      <c r="K89" s="474">
        <f t="shared" si="43"/>
        <v>0</v>
      </c>
      <c r="L89" s="474">
        <f t="shared" si="43"/>
        <v>0</v>
      </c>
      <c r="M89" s="474">
        <f t="shared" si="43"/>
        <v>0</v>
      </c>
      <c r="N89" s="474">
        <f t="shared" si="43"/>
        <v>0</v>
      </c>
      <c r="O89" s="474">
        <f t="shared" si="43"/>
        <v>0</v>
      </c>
      <c r="P89" s="474">
        <f t="shared" si="43"/>
        <v>0</v>
      </c>
      <c r="Q89" s="474">
        <f t="shared" si="43"/>
        <v>0</v>
      </c>
      <c r="R89" s="474">
        <f t="shared" si="43"/>
        <v>0</v>
      </c>
    </row>
    <row r="90" spans="2:18">
      <c r="B90" s="79"/>
      <c r="C90" s="80"/>
      <c r="D90" s="80"/>
      <c r="E90" s="80"/>
      <c r="F90" s="80"/>
      <c r="G90" s="80"/>
      <c r="H90" s="80"/>
      <c r="I90" s="81"/>
      <c r="J90" s="81"/>
      <c r="K90" s="81"/>
      <c r="L90" s="81"/>
      <c r="M90" s="81"/>
      <c r="N90" s="81"/>
      <c r="O90" s="81"/>
      <c r="P90" s="81"/>
      <c r="Q90" s="81"/>
      <c r="R90" s="81"/>
    </row>
    <row r="91" spans="2:18">
      <c r="B91" s="2" t="s">
        <v>389</v>
      </c>
    </row>
    <row r="92" spans="2:18">
      <c r="B92" t="s">
        <v>74</v>
      </c>
      <c r="C92" s="36"/>
      <c r="D92" s="77" t="s">
        <v>240</v>
      </c>
      <c r="E92" s="77" t="s">
        <v>240</v>
      </c>
      <c r="F92" s="77" t="s">
        <v>240</v>
      </c>
      <c r="G92" s="77" t="s">
        <v>240</v>
      </c>
      <c r="H92" s="77" t="s">
        <v>240</v>
      </c>
      <c r="I92" s="469">
        <v>0</v>
      </c>
      <c r="J92" s="471">
        <f>I92</f>
        <v>0</v>
      </c>
      <c r="K92" s="471">
        <f t="shared" ref="K92:R92" si="44">J92</f>
        <v>0</v>
      </c>
      <c r="L92" s="471">
        <f t="shared" si="44"/>
        <v>0</v>
      </c>
      <c r="M92" s="471">
        <f t="shared" si="44"/>
        <v>0</v>
      </c>
      <c r="N92" s="471">
        <f t="shared" si="44"/>
        <v>0</v>
      </c>
      <c r="O92" s="471">
        <f t="shared" si="44"/>
        <v>0</v>
      </c>
      <c r="P92" s="471">
        <f t="shared" si="44"/>
        <v>0</v>
      </c>
      <c r="Q92" s="471">
        <f t="shared" si="44"/>
        <v>0</v>
      </c>
      <c r="R92" s="471">
        <f t="shared" si="44"/>
        <v>0</v>
      </c>
    </row>
    <row r="93" spans="2:18">
      <c r="B93" t="s">
        <v>236</v>
      </c>
      <c r="C93" s="38"/>
      <c r="D93" s="77" t="s">
        <v>240</v>
      </c>
      <c r="E93" s="77" t="s">
        <v>240</v>
      </c>
      <c r="F93" s="77" t="s">
        <v>240</v>
      </c>
      <c r="G93" s="77" t="s">
        <v>240</v>
      </c>
      <c r="H93" s="77" t="s">
        <v>240</v>
      </c>
      <c r="I93" s="469">
        <v>0</v>
      </c>
      <c r="J93" s="471">
        <f t="shared" ref="J93:R94" si="45">I93</f>
        <v>0</v>
      </c>
      <c r="K93" s="471">
        <f t="shared" si="45"/>
        <v>0</v>
      </c>
      <c r="L93" s="471">
        <f t="shared" si="45"/>
        <v>0</v>
      </c>
      <c r="M93" s="471">
        <f t="shared" si="45"/>
        <v>0</v>
      </c>
      <c r="N93" s="471">
        <f t="shared" si="45"/>
        <v>0</v>
      </c>
      <c r="O93" s="471">
        <f t="shared" si="45"/>
        <v>0</v>
      </c>
      <c r="P93" s="471">
        <f t="shared" si="45"/>
        <v>0</v>
      </c>
      <c r="Q93" s="471">
        <f t="shared" si="45"/>
        <v>0</v>
      </c>
      <c r="R93" s="471">
        <f t="shared" si="45"/>
        <v>0</v>
      </c>
    </row>
    <row r="94" spans="2:18">
      <c r="B94" t="s">
        <v>75</v>
      </c>
      <c r="C94" s="38"/>
      <c r="D94" s="77" t="s">
        <v>240</v>
      </c>
      <c r="E94" s="77" t="s">
        <v>240</v>
      </c>
      <c r="F94" s="77" t="s">
        <v>240</v>
      </c>
      <c r="G94" s="77" t="s">
        <v>240</v>
      </c>
      <c r="H94" s="77" t="s">
        <v>240</v>
      </c>
      <c r="I94" s="469">
        <v>0</v>
      </c>
      <c r="J94" s="471">
        <f t="shared" si="45"/>
        <v>0</v>
      </c>
      <c r="K94" s="471">
        <f t="shared" si="45"/>
        <v>0</v>
      </c>
      <c r="L94" s="471">
        <f t="shared" si="45"/>
        <v>0</v>
      </c>
      <c r="M94" s="471">
        <f t="shared" si="45"/>
        <v>0</v>
      </c>
      <c r="N94" s="471">
        <f t="shared" si="45"/>
        <v>0</v>
      </c>
      <c r="O94" s="471">
        <f t="shared" si="45"/>
        <v>0</v>
      </c>
      <c r="P94" s="471">
        <f t="shared" si="45"/>
        <v>0</v>
      </c>
      <c r="Q94" s="471">
        <f t="shared" si="45"/>
        <v>0</v>
      </c>
      <c r="R94" s="471">
        <f t="shared" si="45"/>
        <v>0</v>
      </c>
    </row>
    <row r="95" spans="2:18">
      <c r="B95" s="69" t="str">
        <f>"Current Case: "&amp;CHOOSE($I$4,$B$14,$B$15,$B$16)</f>
        <v>Current Case: Base Case</v>
      </c>
      <c r="C95" s="39"/>
      <c r="D95" s="39"/>
      <c r="E95" s="39"/>
      <c r="F95" s="39"/>
      <c r="G95" s="39"/>
      <c r="H95" s="39"/>
      <c r="I95" s="474">
        <f>CHOOSE($I$4,I$92,I$93,I$94)</f>
        <v>0</v>
      </c>
      <c r="J95" s="474">
        <f t="shared" ref="J95:R95" si="46">CHOOSE($I$4,J$92,J$93,J$94)</f>
        <v>0</v>
      </c>
      <c r="K95" s="474">
        <f t="shared" si="46"/>
        <v>0</v>
      </c>
      <c r="L95" s="474">
        <f t="shared" si="46"/>
        <v>0</v>
      </c>
      <c r="M95" s="474">
        <f t="shared" si="46"/>
        <v>0</v>
      </c>
      <c r="N95" s="474">
        <f t="shared" si="46"/>
        <v>0</v>
      </c>
      <c r="O95" s="474">
        <f t="shared" si="46"/>
        <v>0</v>
      </c>
      <c r="P95" s="474">
        <f t="shared" si="46"/>
        <v>0</v>
      </c>
      <c r="Q95" s="474">
        <f t="shared" si="46"/>
        <v>0</v>
      </c>
      <c r="R95" s="474">
        <f t="shared" si="46"/>
        <v>0</v>
      </c>
    </row>
    <row r="97" spans="1:18">
      <c r="A97" t="s">
        <v>85</v>
      </c>
      <c r="B97" s="35" t="s">
        <v>29</v>
      </c>
      <c r="C97" s="5"/>
      <c r="D97" s="5"/>
      <c r="E97" s="5"/>
      <c r="F97" s="5"/>
      <c r="G97" s="5"/>
      <c r="H97" s="5"/>
      <c r="I97" s="5"/>
      <c r="J97" s="5"/>
      <c r="K97" s="5"/>
      <c r="L97" s="5"/>
      <c r="M97" s="5"/>
      <c r="N97" s="5"/>
      <c r="O97" s="5"/>
      <c r="P97" s="5"/>
      <c r="Q97" s="5"/>
      <c r="R97" s="5"/>
    </row>
    <row r="98" spans="1:18">
      <c r="B98" s="79"/>
      <c r="C98" s="80"/>
      <c r="D98" s="80"/>
      <c r="E98" s="80"/>
      <c r="F98" s="80"/>
      <c r="G98" s="80"/>
      <c r="H98" s="80"/>
      <c r="I98" s="81"/>
      <c r="J98" s="81"/>
      <c r="K98" s="81"/>
      <c r="L98" s="81"/>
      <c r="M98" s="81"/>
      <c r="N98" s="81"/>
      <c r="O98" s="81"/>
      <c r="P98" s="81"/>
      <c r="Q98" s="81"/>
      <c r="R98" s="81"/>
    </row>
    <row r="99" spans="1:18">
      <c r="B99" s="2" t="s">
        <v>478</v>
      </c>
    </row>
    <row r="100" spans="1:18">
      <c r="B100" t="s">
        <v>74</v>
      </c>
      <c r="C100" s="36"/>
      <c r="D100" s="77" t="s">
        <v>240</v>
      </c>
      <c r="E100" s="77" t="s">
        <v>240</v>
      </c>
      <c r="F100" s="77" t="s">
        <v>240</v>
      </c>
      <c r="G100" s="77" t="s">
        <v>240</v>
      </c>
      <c r="H100" s="77" t="s">
        <v>240</v>
      </c>
      <c r="I100" s="469">
        <v>0</v>
      </c>
      <c r="J100" s="471">
        <f>I100</f>
        <v>0</v>
      </c>
      <c r="K100" s="471">
        <f t="shared" ref="K100:R100" si="47">J100</f>
        <v>0</v>
      </c>
      <c r="L100" s="471">
        <f t="shared" si="47"/>
        <v>0</v>
      </c>
      <c r="M100" s="471">
        <f t="shared" si="47"/>
        <v>0</v>
      </c>
      <c r="N100" s="471">
        <f t="shared" si="47"/>
        <v>0</v>
      </c>
      <c r="O100" s="471">
        <f t="shared" si="47"/>
        <v>0</v>
      </c>
      <c r="P100" s="471">
        <f t="shared" si="47"/>
        <v>0</v>
      </c>
      <c r="Q100" s="471">
        <f t="shared" si="47"/>
        <v>0</v>
      </c>
      <c r="R100" s="471">
        <f t="shared" si="47"/>
        <v>0</v>
      </c>
    </row>
    <row r="101" spans="1:18">
      <c r="B101" t="s">
        <v>236</v>
      </c>
      <c r="C101" s="38"/>
      <c r="D101" s="77" t="s">
        <v>240</v>
      </c>
      <c r="E101" s="77" t="s">
        <v>240</v>
      </c>
      <c r="F101" s="77" t="s">
        <v>240</v>
      </c>
      <c r="G101" s="77" t="s">
        <v>240</v>
      </c>
      <c r="H101" s="77" t="s">
        <v>240</v>
      </c>
      <c r="I101" s="469">
        <v>0</v>
      </c>
      <c r="J101" s="471">
        <f t="shared" ref="J101:R102" si="48">I101</f>
        <v>0</v>
      </c>
      <c r="K101" s="471">
        <f t="shared" si="48"/>
        <v>0</v>
      </c>
      <c r="L101" s="471">
        <f t="shared" si="48"/>
        <v>0</v>
      </c>
      <c r="M101" s="471">
        <f t="shared" si="48"/>
        <v>0</v>
      </c>
      <c r="N101" s="471">
        <f t="shared" si="48"/>
        <v>0</v>
      </c>
      <c r="O101" s="471">
        <f t="shared" si="48"/>
        <v>0</v>
      </c>
      <c r="P101" s="471">
        <f t="shared" si="48"/>
        <v>0</v>
      </c>
      <c r="Q101" s="471">
        <f t="shared" si="48"/>
        <v>0</v>
      </c>
      <c r="R101" s="471">
        <f t="shared" si="48"/>
        <v>0</v>
      </c>
    </row>
    <row r="102" spans="1:18">
      <c r="B102" t="s">
        <v>75</v>
      </c>
      <c r="C102" s="38"/>
      <c r="D102" s="77" t="s">
        <v>240</v>
      </c>
      <c r="E102" s="77" t="s">
        <v>240</v>
      </c>
      <c r="F102" s="77" t="s">
        <v>240</v>
      </c>
      <c r="G102" s="77" t="s">
        <v>240</v>
      </c>
      <c r="H102" s="77" t="s">
        <v>240</v>
      </c>
      <c r="I102" s="469">
        <v>0</v>
      </c>
      <c r="J102" s="471">
        <f t="shared" si="48"/>
        <v>0</v>
      </c>
      <c r="K102" s="471">
        <f t="shared" si="48"/>
        <v>0</v>
      </c>
      <c r="L102" s="471">
        <f t="shared" si="48"/>
        <v>0</v>
      </c>
      <c r="M102" s="471">
        <f t="shared" si="48"/>
        <v>0</v>
      </c>
      <c r="N102" s="471">
        <f t="shared" si="48"/>
        <v>0</v>
      </c>
      <c r="O102" s="471">
        <f t="shared" si="48"/>
        <v>0</v>
      </c>
      <c r="P102" s="471">
        <f t="shared" si="48"/>
        <v>0</v>
      </c>
      <c r="Q102" s="471">
        <f t="shared" si="48"/>
        <v>0</v>
      </c>
      <c r="R102" s="471">
        <f t="shared" si="48"/>
        <v>0</v>
      </c>
    </row>
    <row r="103" spans="1:18">
      <c r="B103" s="69" t="str">
        <f>"Current Case: "&amp;CHOOSE($I$4,$B$14,$B$15,$B$16)</f>
        <v>Current Case: Base Case</v>
      </c>
      <c r="C103" s="39"/>
      <c r="D103" s="39"/>
      <c r="E103" s="39"/>
      <c r="F103" s="39"/>
      <c r="G103" s="39"/>
      <c r="H103" s="39"/>
      <c r="I103" s="474">
        <f t="shared" ref="I103:R103" si="49">CHOOSE($I$4,I$60,I$61,I$62)</f>
        <v>0</v>
      </c>
      <c r="J103" s="474">
        <f t="shared" si="49"/>
        <v>0</v>
      </c>
      <c r="K103" s="474">
        <f t="shared" si="49"/>
        <v>0</v>
      </c>
      <c r="L103" s="474">
        <f t="shared" si="49"/>
        <v>0</v>
      </c>
      <c r="M103" s="474">
        <f t="shared" si="49"/>
        <v>0</v>
      </c>
      <c r="N103" s="474">
        <f t="shared" si="49"/>
        <v>0</v>
      </c>
      <c r="O103" s="474">
        <f t="shared" si="49"/>
        <v>0</v>
      </c>
      <c r="P103" s="474">
        <f t="shared" si="49"/>
        <v>0</v>
      </c>
      <c r="Q103" s="474">
        <f t="shared" si="49"/>
        <v>0</v>
      </c>
      <c r="R103" s="474">
        <f t="shared" si="49"/>
        <v>0</v>
      </c>
    </row>
    <row r="104" spans="1:18">
      <c r="B104" s="79"/>
      <c r="C104" s="80"/>
      <c r="D104" s="80"/>
      <c r="E104" s="80"/>
      <c r="F104" s="80"/>
      <c r="G104" s="80"/>
      <c r="H104" s="80"/>
      <c r="I104" s="81"/>
      <c r="J104" s="81"/>
      <c r="K104" s="81"/>
      <c r="L104" s="81"/>
      <c r="M104" s="81"/>
      <c r="N104" s="81"/>
      <c r="O104" s="81"/>
      <c r="P104" s="81"/>
      <c r="Q104" s="81"/>
      <c r="R104" s="81"/>
    </row>
    <row r="105" spans="1:18">
      <c r="B105" s="2" t="s">
        <v>476</v>
      </c>
    </row>
    <row r="106" spans="1:18">
      <c r="B106" t="s">
        <v>74</v>
      </c>
      <c r="C106" s="36"/>
      <c r="D106" s="77" t="s">
        <v>240</v>
      </c>
      <c r="E106" s="77" t="s">
        <v>240</v>
      </c>
      <c r="F106" s="77" t="s">
        <v>240</v>
      </c>
      <c r="G106" s="77" t="s">
        <v>240</v>
      </c>
      <c r="H106" s="77" t="s">
        <v>240</v>
      </c>
      <c r="I106" s="469">
        <v>0</v>
      </c>
      <c r="J106" s="471">
        <f>I106</f>
        <v>0</v>
      </c>
      <c r="K106" s="471">
        <f t="shared" ref="K106:R106" si="50">J106</f>
        <v>0</v>
      </c>
      <c r="L106" s="471">
        <f t="shared" si="50"/>
        <v>0</v>
      </c>
      <c r="M106" s="471">
        <f t="shared" si="50"/>
        <v>0</v>
      </c>
      <c r="N106" s="471">
        <f t="shared" si="50"/>
        <v>0</v>
      </c>
      <c r="O106" s="471">
        <f t="shared" si="50"/>
        <v>0</v>
      </c>
      <c r="P106" s="471">
        <f t="shared" si="50"/>
        <v>0</v>
      </c>
      <c r="Q106" s="471">
        <f t="shared" si="50"/>
        <v>0</v>
      </c>
      <c r="R106" s="471">
        <f t="shared" si="50"/>
        <v>0</v>
      </c>
    </row>
    <row r="107" spans="1:18">
      <c r="B107" t="s">
        <v>236</v>
      </c>
      <c r="C107" s="38"/>
      <c r="D107" s="77" t="s">
        <v>240</v>
      </c>
      <c r="E107" s="77" t="s">
        <v>240</v>
      </c>
      <c r="F107" s="77" t="s">
        <v>240</v>
      </c>
      <c r="G107" s="77" t="s">
        <v>240</v>
      </c>
      <c r="H107" s="77" t="s">
        <v>240</v>
      </c>
      <c r="I107" s="469">
        <v>0</v>
      </c>
      <c r="J107" s="471">
        <f t="shared" ref="J107:R108" si="51">I107</f>
        <v>0</v>
      </c>
      <c r="K107" s="471">
        <f t="shared" si="51"/>
        <v>0</v>
      </c>
      <c r="L107" s="471">
        <f t="shared" si="51"/>
        <v>0</v>
      </c>
      <c r="M107" s="471">
        <f t="shared" si="51"/>
        <v>0</v>
      </c>
      <c r="N107" s="471">
        <f t="shared" si="51"/>
        <v>0</v>
      </c>
      <c r="O107" s="471">
        <f t="shared" si="51"/>
        <v>0</v>
      </c>
      <c r="P107" s="471">
        <f t="shared" si="51"/>
        <v>0</v>
      </c>
      <c r="Q107" s="471">
        <f t="shared" si="51"/>
        <v>0</v>
      </c>
      <c r="R107" s="471">
        <f t="shared" si="51"/>
        <v>0</v>
      </c>
    </row>
    <row r="108" spans="1:18">
      <c r="B108" t="s">
        <v>75</v>
      </c>
      <c r="C108" s="38"/>
      <c r="D108" s="77" t="s">
        <v>240</v>
      </c>
      <c r="E108" s="77" t="s">
        <v>240</v>
      </c>
      <c r="F108" s="77" t="s">
        <v>240</v>
      </c>
      <c r="G108" s="77" t="s">
        <v>240</v>
      </c>
      <c r="H108" s="77" t="s">
        <v>240</v>
      </c>
      <c r="I108" s="469">
        <v>0</v>
      </c>
      <c r="J108" s="471">
        <f t="shared" si="51"/>
        <v>0</v>
      </c>
      <c r="K108" s="471">
        <f t="shared" si="51"/>
        <v>0</v>
      </c>
      <c r="L108" s="471">
        <f t="shared" si="51"/>
        <v>0</v>
      </c>
      <c r="M108" s="471">
        <f t="shared" si="51"/>
        <v>0</v>
      </c>
      <c r="N108" s="471">
        <f t="shared" si="51"/>
        <v>0</v>
      </c>
      <c r="O108" s="471">
        <f t="shared" si="51"/>
        <v>0</v>
      </c>
      <c r="P108" s="471">
        <f t="shared" si="51"/>
        <v>0</v>
      </c>
      <c r="Q108" s="471">
        <f t="shared" si="51"/>
        <v>0</v>
      </c>
      <c r="R108" s="471">
        <f t="shared" si="51"/>
        <v>0</v>
      </c>
    </row>
    <row r="109" spans="1:18">
      <c r="B109" s="69" t="str">
        <f>"Current Case: "&amp;CHOOSE($I$4,$B$14,$B$15,$B$16)</f>
        <v>Current Case: Base Case</v>
      </c>
      <c r="C109" s="39"/>
      <c r="D109" s="39"/>
      <c r="E109" s="39"/>
      <c r="F109" s="39"/>
      <c r="G109" s="39"/>
      <c r="H109" s="39"/>
      <c r="I109" s="474">
        <f t="shared" ref="I109:R109" si="52">CHOOSE($I$4,I$66,I$67,I$68)</f>
        <v>0</v>
      </c>
      <c r="J109" s="474">
        <f t="shared" si="52"/>
        <v>0</v>
      </c>
      <c r="K109" s="474">
        <f t="shared" si="52"/>
        <v>0</v>
      </c>
      <c r="L109" s="474">
        <f t="shared" si="52"/>
        <v>0</v>
      </c>
      <c r="M109" s="474">
        <f t="shared" si="52"/>
        <v>0</v>
      </c>
      <c r="N109" s="474">
        <f t="shared" si="52"/>
        <v>0</v>
      </c>
      <c r="O109" s="474">
        <f t="shared" si="52"/>
        <v>0</v>
      </c>
      <c r="P109" s="474">
        <f t="shared" si="52"/>
        <v>0</v>
      </c>
      <c r="Q109" s="474">
        <f t="shared" si="52"/>
        <v>0</v>
      </c>
      <c r="R109" s="474">
        <f t="shared" si="52"/>
        <v>0</v>
      </c>
    </row>
    <row r="110" spans="1:18">
      <c r="B110" s="79"/>
      <c r="C110" s="80"/>
      <c r="D110" s="80"/>
      <c r="E110" s="80"/>
      <c r="F110" s="80"/>
      <c r="G110" s="80"/>
      <c r="H110" s="80"/>
      <c r="I110" s="81"/>
      <c r="J110" s="81"/>
      <c r="K110" s="81"/>
      <c r="L110" s="81"/>
      <c r="M110" s="81"/>
      <c r="N110" s="81"/>
      <c r="O110" s="81"/>
      <c r="P110" s="81"/>
      <c r="Q110" s="81"/>
      <c r="R110" s="81"/>
    </row>
    <row r="111" spans="1:18">
      <c r="B111" s="2" t="s">
        <v>477</v>
      </c>
      <c r="I111" s="300"/>
    </row>
    <row r="112" spans="1:18">
      <c r="B112" t="s">
        <v>74</v>
      </c>
      <c r="C112" s="36"/>
      <c r="D112" s="77" t="s">
        <v>240</v>
      </c>
      <c r="E112" s="77" t="s">
        <v>240</v>
      </c>
      <c r="F112" s="77" t="s">
        <v>240</v>
      </c>
      <c r="G112" s="77" t="s">
        <v>240</v>
      </c>
      <c r="H112" s="77" t="s">
        <v>240</v>
      </c>
      <c r="I112" s="469">
        <v>0</v>
      </c>
      <c r="J112" s="471">
        <f>I112</f>
        <v>0</v>
      </c>
      <c r="K112" s="471">
        <f t="shared" ref="K112:R112" si="53">J112</f>
        <v>0</v>
      </c>
      <c r="L112" s="471">
        <f t="shared" si="53"/>
        <v>0</v>
      </c>
      <c r="M112" s="471">
        <f t="shared" si="53"/>
        <v>0</v>
      </c>
      <c r="N112" s="471">
        <f t="shared" si="53"/>
        <v>0</v>
      </c>
      <c r="O112" s="471">
        <f t="shared" si="53"/>
        <v>0</v>
      </c>
      <c r="P112" s="471">
        <f t="shared" si="53"/>
        <v>0</v>
      </c>
      <c r="Q112" s="471">
        <f t="shared" si="53"/>
        <v>0</v>
      </c>
      <c r="R112" s="471">
        <f t="shared" si="53"/>
        <v>0</v>
      </c>
    </row>
    <row r="113" spans="1:18">
      <c r="B113" t="s">
        <v>236</v>
      </c>
      <c r="C113" s="38"/>
      <c r="D113" s="77" t="s">
        <v>240</v>
      </c>
      <c r="E113" s="77" t="s">
        <v>240</v>
      </c>
      <c r="F113" s="77" t="s">
        <v>240</v>
      </c>
      <c r="G113" s="77" t="s">
        <v>240</v>
      </c>
      <c r="H113" s="77" t="s">
        <v>240</v>
      </c>
      <c r="I113" s="469">
        <v>0</v>
      </c>
      <c r="J113" s="471">
        <f t="shared" ref="J113:R114" si="54">I113</f>
        <v>0</v>
      </c>
      <c r="K113" s="471">
        <f t="shared" si="54"/>
        <v>0</v>
      </c>
      <c r="L113" s="471">
        <f t="shared" si="54"/>
        <v>0</v>
      </c>
      <c r="M113" s="471">
        <f t="shared" si="54"/>
        <v>0</v>
      </c>
      <c r="N113" s="471">
        <f t="shared" si="54"/>
        <v>0</v>
      </c>
      <c r="O113" s="471">
        <f t="shared" si="54"/>
        <v>0</v>
      </c>
      <c r="P113" s="471">
        <f t="shared" si="54"/>
        <v>0</v>
      </c>
      <c r="Q113" s="471">
        <f t="shared" si="54"/>
        <v>0</v>
      </c>
      <c r="R113" s="471">
        <f t="shared" si="54"/>
        <v>0</v>
      </c>
    </row>
    <row r="114" spans="1:18">
      <c r="B114" t="s">
        <v>75</v>
      </c>
      <c r="C114" s="38"/>
      <c r="D114" s="77" t="s">
        <v>240</v>
      </c>
      <c r="E114" s="77" t="s">
        <v>240</v>
      </c>
      <c r="F114" s="77" t="s">
        <v>240</v>
      </c>
      <c r="G114" s="77" t="s">
        <v>240</v>
      </c>
      <c r="H114" s="77" t="s">
        <v>240</v>
      </c>
      <c r="I114" s="469">
        <v>0</v>
      </c>
      <c r="J114" s="471">
        <f t="shared" si="54"/>
        <v>0</v>
      </c>
      <c r="K114" s="471">
        <f t="shared" si="54"/>
        <v>0</v>
      </c>
      <c r="L114" s="471">
        <f t="shared" si="54"/>
        <v>0</v>
      </c>
      <c r="M114" s="471">
        <f t="shared" si="54"/>
        <v>0</v>
      </c>
      <c r="N114" s="471">
        <f t="shared" si="54"/>
        <v>0</v>
      </c>
      <c r="O114" s="471">
        <f t="shared" si="54"/>
        <v>0</v>
      </c>
      <c r="P114" s="471">
        <f t="shared" si="54"/>
        <v>0</v>
      </c>
      <c r="Q114" s="471">
        <f t="shared" si="54"/>
        <v>0</v>
      </c>
      <c r="R114" s="471">
        <f t="shared" si="54"/>
        <v>0</v>
      </c>
    </row>
    <row r="115" spans="1:18">
      <c r="B115" s="69" t="str">
        <f>"Current Case: "&amp;CHOOSE($I$4,$B$14,$B$15,$B$16)</f>
        <v>Current Case: Base Case</v>
      </c>
      <c r="C115" s="39"/>
      <c r="D115" s="39"/>
      <c r="E115" s="39"/>
      <c r="F115" s="39"/>
      <c r="G115" s="39"/>
      <c r="H115" s="39"/>
      <c r="I115" s="474">
        <f t="shared" ref="I115:R115" si="55">CHOOSE($I$4,I$72,I$73,I$74)</f>
        <v>0</v>
      </c>
      <c r="J115" s="474">
        <f t="shared" si="55"/>
        <v>0</v>
      </c>
      <c r="K115" s="474">
        <f t="shared" si="55"/>
        <v>0</v>
      </c>
      <c r="L115" s="474">
        <f t="shared" si="55"/>
        <v>0</v>
      </c>
      <c r="M115" s="474">
        <f t="shared" si="55"/>
        <v>0</v>
      </c>
      <c r="N115" s="474">
        <f t="shared" si="55"/>
        <v>0</v>
      </c>
      <c r="O115" s="474">
        <f t="shared" si="55"/>
        <v>0</v>
      </c>
      <c r="P115" s="474">
        <f t="shared" si="55"/>
        <v>0</v>
      </c>
      <c r="Q115" s="474">
        <f t="shared" si="55"/>
        <v>0</v>
      </c>
      <c r="R115" s="474">
        <f t="shared" si="55"/>
        <v>0</v>
      </c>
    </row>
    <row r="117" spans="1:18">
      <c r="A117" t="s">
        <v>85</v>
      </c>
      <c r="B117" s="35" t="s">
        <v>35</v>
      </c>
      <c r="C117" s="5"/>
      <c r="D117" s="5"/>
      <c r="E117" s="5"/>
      <c r="F117" s="5"/>
      <c r="G117" s="5"/>
      <c r="H117" s="5"/>
      <c r="I117" s="5"/>
      <c r="J117" s="5"/>
      <c r="K117" s="5"/>
      <c r="L117" s="5"/>
      <c r="M117" s="5"/>
      <c r="N117" s="5"/>
      <c r="O117" s="5"/>
      <c r="P117" s="5"/>
      <c r="Q117" s="5"/>
      <c r="R117" s="5"/>
    </row>
    <row r="118" spans="1:18">
      <c r="B118" s="79"/>
      <c r="C118" s="80"/>
      <c r="D118" s="80"/>
      <c r="E118" s="80"/>
      <c r="F118" s="80"/>
      <c r="G118" s="80"/>
      <c r="H118" s="80"/>
      <c r="I118" s="81"/>
      <c r="J118" s="81"/>
      <c r="K118" s="81"/>
      <c r="L118" s="81"/>
      <c r="M118" s="81"/>
      <c r="N118" s="81"/>
      <c r="O118" s="81"/>
      <c r="P118" s="81"/>
      <c r="Q118" s="81"/>
      <c r="R118" s="81"/>
    </row>
    <row r="119" spans="1:18">
      <c r="B119" s="2" t="s">
        <v>338</v>
      </c>
    </row>
    <row r="120" spans="1:18">
      <c r="B120" t="s">
        <v>74</v>
      </c>
      <c r="C120" s="36"/>
      <c r="D120" s="77" t="s">
        <v>240</v>
      </c>
      <c r="E120" s="77" t="s">
        <v>240</v>
      </c>
      <c r="F120" s="77" t="s">
        <v>240</v>
      </c>
      <c r="G120" s="77" t="s">
        <v>240</v>
      </c>
      <c r="H120" s="77" t="s">
        <v>240</v>
      </c>
      <c r="I120" s="469">
        <v>0</v>
      </c>
      <c r="J120" s="471">
        <f>I120</f>
        <v>0</v>
      </c>
      <c r="K120" s="471">
        <f t="shared" ref="K120:R120" si="56">J120</f>
        <v>0</v>
      </c>
      <c r="L120" s="471">
        <f t="shared" si="56"/>
        <v>0</v>
      </c>
      <c r="M120" s="471">
        <f t="shared" si="56"/>
        <v>0</v>
      </c>
      <c r="N120" s="471">
        <f t="shared" si="56"/>
        <v>0</v>
      </c>
      <c r="O120" s="471">
        <f t="shared" si="56"/>
        <v>0</v>
      </c>
      <c r="P120" s="471">
        <f t="shared" si="56"/>
        <v>0</v>
      </c>
      <c r="Q120" s="471">
        <f t="shared" si="56"/>
        <v>0</v>
      </c>
      <c r="R120" s="471">
        <f t="shared" si="56"/>
        <v>0</v>
      </c>
    </row>
    <row r="121" spans="1:18">
      <c r="B121" t="s">
        <v>236</v>
      </c>
      <c r="C121" s="38"/>
      <c r="D121" s="77" t="s">
        <v>240</v>
      </c>
      <c r="E121" s="77" t="s">
        <v>240</v>
      </c>
      <c r="F121" s="77" t="s">
        <v>240</v>
      </c>
      <c r="G121" s="77" t="s">
        <v>240</v>
      </c>
      <c r="H121" s="77" t="s">
        <v>240</v>
      </c>
      <c r="I121" s="469">
        <v>0</v>
      </c>
      <c r="J121" s="471">
        <f t="shared" ref="J121:R122" si="57">I121</f>
        <v>0</v>
      </c>
      <c r="K121" s="471">
        <f t="shared" si="57"/>
        <v>0</v>
      </c>
      <c r="L121" s="471">
        <f t="shared" si="57"/>
        <v>0</v>
      </c>
      <c r="M121" s="471">
        <f t="shared" si="57"/>
        <v>0</v>
      </c>
      <c r="N121" s="471">
        <f t="shared" si="57"/>
        <v>0</v>
      </c>
      <c r="O121" s="471">
        <f t="shared" si="57"/>
        <v>0</v>
      </c>
      <c r="P121" s="471">
        <f t="shared" si="57"/>
        <v>0</v>
      </c>
      <c r="Q121" s="471">
        <f t="shared" si="57"/>
        <v>0</v>
      </c>
      <c r="R121" s="471">
        <f t="shared" si="57"/>
        <v>0</v>
      </c>
    </row>
    <row r="122" spans="1:18">
      <c r="B122" t="s">
        <v>75</v>
      </c>
      <c r="C122" s="38"/>
      <c r="D122" s="77" t="s">
        <v>240</v>
      </c>
      <c r="E122" s="77" t="s">
        <v>240</v>
      </c>
      <c r="F122" s="77" t="s">
        <v>240</v>
      </c>
      <c r="G122" s="77" t="s">
        <v>240</v>
      </c>
      <c r="H122" s="77" t="s">
        <v>240</v>
      </c>
      <c r="I122" s="469">
        <v>0</v>
      </c>
      <c r="J122" s="471">
        <f t="shared" si="57"/>
        <v>0</v>
      </c>
      <c r="K122" s="471">
        <f t="shared" si="57"/>
        <v>0</v>
      </c>
      <c r="L122" s="471">
        <f t="shared" si="57"/>
        <v>0</v>
      </c>
      <c r="M122" s="471">
        <f t="shared" si="57"/>
        <v>0</v>
      </c>
      <c r="N122" s="471">
        <f t="shared" si="57"/>
        <v>0</v>
      </c>
      <c r="O122" s="471">
        <f t="shared" si="57"/>
        <v>0</v>
      </c>
      <c r="P122" s="471">
        <f t="shared" si="57"/>
        <v>0</v>
      </c>
      <c r="Q122" s="471">
        <f t="shared" si="57"/>
        <v>0</v>
      </c>
      <c r="R122" s="471">
        <f t="shared" si="57"/>
        <v>0</v>
      </c>
    </row>
    <row r="123" spans="1:18">
      <c r="B123" s="69" t="str">
        <f>"Current Case: "&amp;CHOOSE($I$4,$B$14,$B$15,$B$16)</f>
        <v>Current Case: Base Case</v>
      </c>
      <c r="C123" s="39"/>
      <c r="D123" s="39"/>
      <c r="E123" s="39"/>
      <c r="F123" s="39"/>
      <c r="G123" s="39"/>
      <c r="H123" s="39"/>
      <c r="I123" s="474">
        <f t="shared" ref="I123:R123" si="58">CHOOSE($I$4,I$120,I$121,I$122)</f>
        <v>0</v>
      </c>
      <c r="J123" s="474">
        <f t="shared" si="58"/>
        <v>0</v>
      </c>
      <c r="K123" s="474">
        <f t="shared" si="58"/>
        <v>0</v>
      </c>
      <c r="L123" s="474">
        <f t="shared" si="58"/>
        <v>0</v>
      </c>
      <c r="M123" s="474">
        <f t="shared" si="58"/>
        <v>0</v>
      </c>
      <c r="N123" s="474">
        <f t="shared" si="58"/>
        <v>0</v>
      </c>
      <c r="O123" s="474">
        <f t="shared" si="58"/>
        <v>0</v>
      </c>
      <c r="P123" s="474">
        <f t="shared" si="58"/>
        <v>0</v>
      </c>
      <c r="Q123" s="474">
        <f t="shared" si="58"/>
        <v>0</v>
      </c>
      <c r="R123" s="474">
        <f t="shared" si="58"/>
        <v>0</v>
      </c>
    </row>
    <row r="124" spans="1:18">
      <c r="B124" s="79"/>
      <c r="C124" s="80"/>
      <c r="D124" s="80"/>
      <c r="E124" s="80"/>
      <c r="F124" s="80"/>
      <c r="G124" s="80"/>
      <c r="H124" s="80"/>
      <c r="I124" s="81"/>
      <c r="J124" s="81"/>
      <c r="K124" s="81"/>
      <c r="L124" s="81"/>
      <c r="M124" s="81"/>
      <c r="N124" s="81"/>
      <c r="O124" s="81"/>
      <c r="P124" s="81"/>
      <c r="Q124" s="81"/>
      <c r="R124" s="81"/>
    </row>
    <row r="125" spans="1:18">
      <c r="B125" s="2" t="s">
        <v>39</v>
      </c>
    </row>
    <row r="126" spans="1:18">
      <c r="B126" t="s">
        <v>74</v>
      </c>
      <c r="C126" s="36"/>
      <c r="D126" s="77" t="s">
        <v>240</v>
      </c>
      <c r="E126" s="77" t="s">
        <v>240</v>
      </c>
      <c r="F126" s="77" t="s">
        <v>240</v>
      </c>
      <c r="G126" s="77" t="s">
        <v>240</v>
      </c>
      <c r="H126" s="77" t="s">
        <v>240</v>
      </c>
      <c r="I126" s="469">
        <v>0</v>
      </c>
      <c r="J126" s="471">
        <f>I126</f>
        <v>0</v>
      </c>
      <c r="K126" s="471">
        <f t="shared" ref="K126:R126" si="59">J126</f>
        <v>0</v>
      </c>
      <c r="L126" s="471">
        <f t="shared" si="59"/>
        <v>0</v>
      </c>
      <c r="M126" s="471">
        <f t="shared" si="59"/>
        <v>0</v>
      </c>
      <c r="N126" s="471">
        <f t="shared" si="59"/>
        <v>0</v>
      </c>
      <c r="O126" s="471">
        <f t="shared" si="59"/>
        <v>0</v>
      </c>
      <c r="P126" s="471">
        <f t="shared" si="59"/>
        <v>0</v>
      </c>
      <c r="Q126" s="471">
        <f t="shared" si="59"/>
        <v>0</v>
      </c>
      <c r="R126" s="471">
        <f t="shared" si="59"/>
        <v>0</v>
      </c>
    </row>
    <row r="127" spans="1:18">
      <c r="B127" t="s">
        <v>236</v>
      </c>
      <c r="C127" s="38"/>
      <c r="D127" s="77" t="s">
        <v>240</v>
      </c>
      <c r="E127" s="77" t="s">
        <v>240</v>
      </c>
      <c r="F127" s="77" t="s">
        <v>240</v>
      </c>
      <c r="G127" s="77" t="s">
        <v>240</v>
      </c>
      <c r="H127" s="77" t="s">
        <v>240</v>
      </c>
      <c r="I127" s="469">
        <v>0</v>
      </c>
      <c r="J127" s="471">
        <f t="shared" ref="J127:R128" si="60">I127</f>
        <v>0</v>
      </c>
      <c r="K127" s="471">
        <f t="shared" si="60"/>
        <v>0</v>
      </c>
      <c r="L127" s="471">
        <f t="shared" si="60"/>
        <v>0</v>
      </c>
      <c r="M127" s="471">
        <f t="shared" si="60"/>
        <v>0</v>
      </c>
      <c r="N127" s="471">
        <f t="shared" si="60"/>
        <v>0</v>
      </c>
      <c r="O127" s="471">
        <f t="shared" si="60"/>
        <v>0</v>
      </c>
      <c r="P127" s="471">
        <f t="shared" si="60"/>
        <v>0</v>
      </c>
      <c r="Q127" s="471">
        <f t="shared" si="60"/>
        <v>0</v>
      </c>
      <c r="R127" s="471">
        <f t="shared" si="60"/>
        <v>0</v>
      </c>
    </row>
    <row r="128" spans="1:18">
      <c r="B128" t="s">
        <v>75</v>
      </c>
      <c r="C128" s="38"/>
      <c r="D128" s="77" t="s">
        <v>240</v>
      </c>
      <c r="E128" s="77" t="s">
        <v>240</v>
      </c>
      <c r="F128" s="77" t="s">
        <v>240</v>
      </c>
      <c r="G128" s="77" t="s">
        <v>240</v>
      </c>
      <c r="H128" s="77" t="s">
        <v>240</v>
      </c>
      <c r="I128" s="469">
        <v>0</v>
      </c>
      <c r="J128" s="471">
        <f t="shared" si="60"/>
        <v>0</v>
      </c>
      <c r="K128" s="471">
        <f t="shared" si="60"/>
        <v>0</v>
      </c>
      <c r="L128" s="471">
        <f t="shared" si="60"/>
        <v>0</v>
      </c>
      <c r="M128" s="471">
        <f t="shared" si="60"/>
        <v>0</v>
      </c>
      <c r="N128" s="471">
        <f t="shared" si="60"/>
        <v>0</v>
      </c>
      <c r="O128" s="471">
        <f t="shared" si="60"/>
        <v>0</v>
      </c>
      <c r="P128" s="471">
        <f t="shared" si="60"/>
        <v>0</v>
      </c>
      <c r="Q128" s="471">
        <f t="shared" si="60"/>
        <v>0</v>
      </c>
      <c r="R128" s="471">
        <f t="shared" si="60"/>
        <v>0</v>
      </c>
    </row>
    <row r="129" spans="1:18">
      <c r="B129" s="69" t="str">
        <f>"Current Case: "&amp;CHOOSE($I$4,$B$14,$B$15,$B$16)</f>
        <v>Current Case: Base Case</v>
      </c>
      <c r="C129" s="39"/>
      <c r="D129" s="39"/>
      <c r="E129" s="39"/>
      <c r="F129" s="39"/>
      <c r="G129" s="39"/>
      <c r="H129" s="39"/>
      <c r="I129" s="474">
        <f t="shared" ref="I129:R129" si="61">CHOOSE($I$4,I$126,I$127,I$128)</f>
        <v>0</v>
      </c>
      <c r="J129" s="474">
        <f t="shared" si="61"/>
        <v>0</v>
      </c>
      <c r="K129" s="474">
        <f t="shared" si="61"/>
        <v>0</v>
      </c>
      <c r="L129" s="474">
        <f t="shared" si="61"/>
        <v>0</v>
      </c>
      <c r="M129" s="474">
        <f t="shared" si="61"/>
        <v>0</v>
      </c>
      <c r="N129" s="474">
        <f t="shared" si="61"/>
        <v>0</v>
      </c>
      <c r="O129" s="474">
        <f t="shared" si="61"/>
        <v>0</v>
      </c>
      <c r="P129" s="474">
        <f t="shared" si="61"/>
        <v>0</v>
      </c>
      <c r="Q129" s="474">
        <f t="shared" si="61"/>
        <v>0</v>
      </c>
      <c r="R129" s="474">
        <f t="shared" si="61"/>
        <v>0</v>
      </c>
    </row>
    <row r="130" spans="1:18">
      <c r="I130" s="478"/>
      <c r="J130" s="478"/>
      <c r="K130" s="478"/>
      <c r="L130" s="478"/>
      <c r="M130" s="478"/>
      <c r="N130" s="478"/>
      <c r="O130" s="478"/>
      <c r="P130" s="478"/>
      <c r="Q130" s="478"/>
      <c r="R130" s="478"/>
    </row>
    <row r="131" spans="1:18">
      <c r="A131" t="s">
        <v>85</v>
      </c>
      <c r="B131" s="35" t="s">
        <v>310</v>
      </c>
      <c r="C131" s="5"/>
      <c r="D131" s="5"/>
      <c r="E131" s="5"/>
      <c r="F131" s="5"/>
      <c r="G131" s="5"/>
      <c r="H131" s="5"/>
      <c r="I131" s="5"/>
      <c r="J131" s="5"/>
      <c r="K131" s="5"/>
      <c r="L131" s="5"/>
      <c r="M131" s="5"/>
      <c r="N131" s="5"/>
      <c r="O131" s="5"/>
      <c r="P131" s="5"/>
      <c r="Q131" s="5"/>
      <c r="R131" s="5"/>
    </row>
    <row r="132" spans="1:18">
      <c r="B132" s="79"/>
      <c r="C132" s="80"/>
      <c r="D132" s="80"/>
      <c r="E132" s="80"/>
      <c r="F132" s="80"/>
      <c r="G132" s="80"/>
      <c r="H132" s="80"/>
      <c r="I132" s="81"/>
      <c r="J132" s="81"/>
      <c r="K132" s="81"/>
      <c r="L132" s="81"/>
      <c r="M132" s="81"/>
      <c r="N132" s="81"/>
      <c r="O132" s="81"/>
      <c r="P132" s="81"/>
      <c r="Q132" s="81"/>
      <c r="R132" s="81"/>
    </row>
    <row r="133" spans="1:18">
      <c r="B133" s="79" t="s">
        <v>905</v>
      </c>
      <c r="C133" s="80"/>
      <c r="D133" s="80"/>
      <c r="E133" s="80"/>
      <c r="F133" s="80"/>
      <c r="G133" s="80"/>
      <c r="H133" s="80"/>
      <c r="I133" s="81"/>
      <c r="J133" s="81"/>
      <c r="K133" s="81"/>
      <c r="L133" s="81"/>
      <c r="M133" s="81"/>
      <c r="N133" s="81"/>
      <c r="O133" s="81"/>
      <c r="P133" s="81"/>
      <c r="Q133" s="81"/>
      <c r="R133" s="81"/>
    </row>
    <row r="134" spans="1:18">
      <c r="B134" t="s">
        <v>74</v>
      </c>
      <c r="C134" s="36"/>
      <c r="D134" s="77" t="s">
        <v>240</v>
      </c>
      <c r="E134" s="77" t="s">
        <v>240</v>
      </c>
      <c r="F134" s="77" t="s">
        <v>240</v>
      </c>
      <c r="G134" s="77" t="s">
        <v>240</v>
      </c>
      <c r="H134" s="77" t="s">
        <v>240</v>
      </c>
      <c r="I134" s="469">
        <v>2.5000000000000001E-2</v>
      </c>
      <c r="J134" s="471">
        <f t="shared" ref="J134:K136" si="62">I134</f>
        <v>2.5000000000000001E-2</v>
      </c>
      <c r="K134" s="471">
        <f t="shared" si="62"/>
        <v>2.5000000000000001E-2</v>
      </c>
      <c r="L134" s="469">
        <v>2.3E-2</v>
      </c>
      <c r="M134" s="471">
        <f>L134</f>
        <v>2.3E-2</v>
      </c>
      <c r="N134" s="471">
        <f>M134</f>
        <v>2.3E-2</v>
      </c>
      <c r="O134" s="469">
        <v>0.02</v>
      </c>
      <c r="P134" s="471">
        <f>O134</f>
        <v>0.02</v>
      </c>
      <c r="Q134" s="469">
        <v>1.7000000000000001E-2</v>
      </c>
      <c r="R134" s="471">
        <v>1.4999999999999999E-2</v>
      </c>
    </row>
    <row r="135" spans="1:18">
      <c r="B135" t="s">
        <v>236</v>
      </c>
      <c r="C135" s="38"/>
      <c r="D135" s="77" t="s">
        <v>240</v>
      </c>
      <c r="E135" s="77" t="s">
        <v>240</v>
      </c>
      <c r="F135" s="77" t="s">
        <v>240</v>
      </c>
      <c r="G135" s="77" t="s">
        <v>240</v>
      </c>
      <c r="H135" s="77" t="s">
        <v>240</v>
      </c>
      <c r="I135" s="469">
        <v>2.1000000000000001E-2</v>
      </c>
      <c r="J135" s="471">
        <f t="shared" si="62"/>
        <v>2.1000000000000001E-2</v>
      </c>
      <c r="K135" s="471">
        <f t="shared" si="62"/>
        <v>2.1000000000000001E-2</v>
      </c>
      <c r="L135" s="469">
        <v>2.3E-2</v>
      </c>
      <c r="M135" s="471">
        <f t="shared" ref="M135:N136" si="63">L135</f>
        <v>2.3E-2</v>
      </c>
      <c r="N135" s="471">
        <f t="shared" si="63"/>
        <v>2.3E-2</v>
      </c>
      <c r="O135" s="469">
        <v>0.02</v>
      </c>
      <c r="P135" s="471">
        <f t="shared" ref="P135:P136" si="64">O135</f>
        <v>0.02</v>
      </c>
      <c r="Q135" s="469">
        <v>1.7000000000000001E-2</v>
      </c>
      <c r="R135" s="471">
        <v>1.4999999999999999E-2</v>
      </c>
    </row>
    <row r="136" spans="1:18">
      <c r="B136" t="s">
        <v>75</v>
      </c>
      <c r="C136" s="38"/>
      <c r="D136" s="77" t="s">
        <v>240</v>
      </c>
      <c r="E136" s="77" t="s">
        <v>240</v>
      </c>
      <c r="F136" s="77" t="s">
        <v>240</v>
      </c>
      <c r="G136" s="77" t="s">
        <v>240</v>
      </c>
      <c r="H136" s="77" t="s">
        <v>240</v>
      </c>
      <c r="I136" s="469">
        <v>1.7000000000000001E-2</v>
      </c>
      <c r="J136" s="471">
        <f t="shared" si="62"/>
        <v>1.7000000000000001E-2</v>
      </c>
      <c r="K136" s="471">
        <f t="shared" si="62"/>
        <v>1.7000000000000001E-2</v>
      </c>
      <c r="L136" s="469">
        <v>1.4999999999999999E-2</v>
      </c>
      <c r="M136" s="471">
        <f t="shared" si="63"/>
        <v>1.4999999999999999E-2</v>
      </c>
      <c r="N136" s="471">
        <f t="shared" si="63"/>
        <v>1.4999999999999999E-2</v>
      </c>
      <c r="O136" s="469">
        <v>1.4999999999999999E-2</v>
      </c>
      <c r="P136" s="471">
        <f t="shared" si="64"/>
        <v>1.4999999999999999E-2</v>
      </c>
      <c r="Q136" s="469">
        <v>1.4E-2</v>
      </c>
      <c r="R136" s="471">
        <f t="shared" ref="R136" si="65">Q136</f>
        <v>1.4E-2</v>
      </c>
    </row>
    <row r="137" spans="1:18">
      <c r="B137" s="69" t="str">
        <f>"Current Case: "&amp;CHOOSE($I$4,$B$14,$B$15,$B$16)</f>
        <v>Current Case: Base Case</v>
      </c>
      <c r="C137" s="39"/>
      <c r="D137" s="39"/>
      <c r="E137" s="39"/>
      <c r="F137" s="39"/>
      <c r="G137" s="39"/>
      <c r="H137" s="39"/>
      <c r="I137" s="474">
        <f t="shared" ref="I137:R137" si="66">CHOOSE($I$4,I$134,I$135,I$136)</f>
        <v>2.1000000000000001E-2</v>
      </c>
      <c r="J137" s="474">
        <f t="shared" si="66"/>
        <v>2.1000000000000001E-2</v>
      </c>
      <c r="K137" s="474">
        <f t="shared" si="66"/>
        <v>2.1000000000000001E-2</v>
      </c>
      <c r="L137" s="474">
        <f t="shared" si="66"/>
        <v>2.3E-2</v>
      </c>
      <c r="M137" s="474">
        <f t="shared" si="66"/>
        <v>2.3E-2</v>
      </c>
      <c r="N137" s="474">
        <f t="shared" si="66"/>
        <v>2.3E-2</v>
      </c>
      <c r="O137" s="474">
        <f t="shared" si="66"/>
        <v>0.02</v>
      </c>
      <c r="P137" s="474">
        <f t="shared" si="66"/>
        <v>0.02</v>
      </c>
      <c r="Q137" s="474">
        <f t="shared" si="66"/>
        <v>1.7000000000000001E-2</v>
      </c>
      <c r="R137" s="474">
        <f t="shared" si="66"/>
        <v>1.4999999999999999E-2</v>
      </c>
    </row>
    <row r="138" spans="1:18">
      <c r="B138" s="79"/>
      <c r="C138" s="80"/>
      <c r="D138" s="80"/>
      <c r="E138" s="80"/>
      <c r="F138" s="80"/>
      <c r="G138" s="80"/>
      <c r="H138" s="80"/>
      <c r="I138" s="81"/>
      <c r="J138" s="81"/>
      <c r="K138" s="81"/>
      <c r="L138" s="81"/>
      <c r="M138" s="81"/>
      <c r="N138" s="81"/>
      <c r="O138" s="81"/>
      <c r="P138" s="81"/>
      <c r="Q138" s="81"/>
      <c r="R138" s="81"/>
    </row>
    <row r="139" spans="1:18">
      <c r="A139" t="s">
        <v>85</v>
      </c>
      <c r="B139" s="35" t="s">
        <v>362</v>
      </c>
      <c r="C139" s="5"/>
      <c r="D139" s="5"/>
      <c r="E139" s="5"/>
      <c r="F139" s="5"/>
      <c r="G139" s="5"/>
      <c r="H139" s="5"/>
      <c r="I139" s="5"/>
      <c r="J139" s="5"/>
      <c r="K139" s="5"/>
      <c r="L139" s="5"/>
      <c r="M139" s="5"/>
      <c r="N139" s="5"/>
      <c r="O139" s="5"/>
      <c r="P139" s="5"/>
      <c r="Q139" s="5"/>
      <c r="R139" s="5"/>
    </row>
    <row r="140" spans="1:18">
      <c r="B140" s="2"/>
    </row>
    <row r="141" spans="1:18">
      <c r="B141" t="s">
        <v>74</v>
      </c>
      <c r="C141" s="36"/>
      <c r="D141" s="77" t="s">
        <v>240</v>
      </c>
      <c r="E141" s="77" t="s">
        <v>240</v>
      </c>
      <c r="F141" s="77" t="s">
        <v>240</v>
      </c>
      <c r="G141" s="77" t="s">
        <v>240</v>
      </c>
      <c r="H141" s="77" t="s">
        <v>240</v>
      </c>
      <c r="I141" s="475">
        <v>0.3</v>
      </c>
      <c r="J141" s="479">
        <f>I141</f>
        <v>0.3</v>
      </c>
      <c r="K141" s="479">
        <f t="shared" ref="K141:R141" si="67">J141</f>
        <v>0.3</v>
      </c>
      <c r="L141" s="479">
        <f t="shared" si="67"/>
        <v>0.3</v>
      </c>
      <c r="M141" s="479">
        <f t="shared" si="67"/>
        <v>0.3</v>
      </c>
      <c r="N141" s="479">
        <f t="shared" si="67"/>
        <v>0.3</v>
      </c>
      <c r="O141" s="479">
        <f t="shared" si="67"/>
        <v>0.3</v>
      </c>
      <c r="P141" s="479">
        <f t="shared" si="67"/>
        <v>0.3</v>
      </c>
      <c r="Q141" s="479">
        <f t="shared" si="67"/>
        <v>0.3</v>
      </c>
      <c r="R141" s="479">
        <f t="shared" si="67"/>
        <v>0.3</v>
      </c>
    </row>
    <row r="142" spans="1:18">
      <c r="B142" t="s">
        <v>236</v>
      </c>
      <c r="C142" s="38"/>
      <c r="D142" s="77" t="s">
        <v>240</v>
      </c>
      <c r="E142" s="77" t="s">
        <v>240</v>
      </c>
      <c r="F142" s="77" t="s">
        <v>240</v>
      </c>
      <c r="G142" s="77" t="s">
        <v>240</v>
      </c>
      <c r="H142" s="77" t="s">
        <v>240</v>
      </c>
      <c r="I142" s="475">
        <v>0.3</v>
      </c>
      <c r="J142" s="479">
        <f t="shared" ref="J142:R143" si="68">I142</f>
        <v>0.3</v>
      </c>
      <c r="K142" s="479">
        <f t="shared" si="68"/>
        <v>0.3</v>
      </c>
      <c r="L142" s="479">
        <f t="shared" si="68"/>
        <v>0.3</v>
      </c>
      <c r="M142" s="479">
        <f t="shared" si="68"/>
        <v>0.3</v>
      </c>
      <c r="N142" s="479">
        <f t="shared" si="68"/>
        <v>0.3</v>
      </c>
      <c r="O142" s="479">
        <f t="shared" si="68"/>
        <v>0.3</v>
      </c>
      <c r="P142" s="479">
        <f t="shared" si="68"/>
        <v>0.3</v>
      </c>
      <c r="Q142" s="479">
        <f t="shared" si="68"/>
        <v>0.3</v>
      </c>
      <c r="R142" s="479">
        <f t="shared" si="68"/>
        <v>0.3</v>
      </c>
    </row>
    <row r="143" spans="1:18">
      <c r="B143" t="s">
        <v>75</v>
      </c>
      <c r="C143" s="38"/>
      <c r="D143" s="77" t="s">
        <v>240</v>
      </c>
      <c r="E143" s="77" t="s">
        <v>240</v>
      </c>
      <c r="F143" s="77" t="s">
        <v>240</v>
      </c>
      <c r="G143" s="77" t="s">
        <v>240</v>
      </c>
      <c r="H143" s="77" t="s">
        <v>240</v>
      </c>
      <c r="I143" s="475">
        <v>0.25</v>
      </c>
      <c r="J143" s="479">
        <f t="shared" si="68"/>
        <v>0.25</v>
      </c>
      <c r="K143" s="479">
        <f t="shared" si="68"/>
        <v>0.25</v>
      </c>
      <c r="L143" s="479">
        <f t="shared" si="68"/>
        <v>0.25</v>
      </c>
      <c r="M143" s="479">
        <f t="shared" si="68"/>
        <v>0.25</v>
      </c>
      <c r="N143" s="479">
        <f t="shared" si="68"/>
        <v>0.25</v>
      </c>
      <c r="O143" s="479">
        <f t="shared" si="68"/>
        <v>0.25</v>
      </c>
      <c r="P143" s="479">
        <f t="shared" si="68"/>
        <v>0.25</v>
      </c>
      <c r="Q143" s="479">
        <f t="shared" si="68"/>
        <v>0.25</v>
      </c>
      <c r="R143" s="479">
        <f t="shared" si="68"/>
        <v>0.25</v>
      </c>
    </row>
    <row r="144" spans="1:18">
      <c r="B144" s="69" t="str">
        <f>"Current Case: "&amp;CHOOSE($I$4,$B$14,$B$15,$B$16)</f>
        <v>Current Case: Base Case</v>
      </c>
      <c r="C144" s="39"/>
      <c r="D144" s="39"/>
      <c r="E144" s="39"/>
      <c r="F144" s="39"/>
      <c r="G144" s="39"/>
      <c r="H144" s="39"/>
      <c r="I144" s="480">
        <f>CHOOSE($I$4,I$141,I$142,I$143)</f>
        <v>0.3</v>
      </c>
      <c r="J144" s="480">
        <f t="shared" ref="J144:R144" si="69">CHOOSE($I$4,J$141,J$142,J$143)</f>
        <v>0.3</v>
      </c>
      <c r="K144" s="480">
        <f t="shared" si="69"/>
        <v>0.3</v>
      </c>
      <c r="L144" s="480">
        <f>CHOOSE($I$4,L$141,L$142,L$143)</f>
        <v>0.3</v>
      </c>
      <c r="M144" s="480">
        <f t="shared" si="69"/>
        <v>0.3</v>
      </c>
      <c r="N144" s="480">
        <f t="shared" si="69"/>
        <v>0.3</v>
      </c>
      <c r="O144" s="480">
        <f t="shared" si="69"/>
        <v>0.3</v>
      </c>
      <c r="P144" s="480">
        <f t="shared" si="69"/>
        <v>0.3</v>
      </c>
      <c r="Q144" s="480">
        <f t="shared" si="69"/>
        <v>0.3</v>
      </c>
      <c r="R144" s="480">
        <f t="shared" si="69"/>
        <v>0.3</v>
      </c>
    </row>
  </sheetData>
  <sheetProtection sheet="1" objects="1" scenarios="1"/>
  <mergeCells count="2">
    <mergeCell ref="C6:H6"/>
    <mergeCell ref="I6:R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Drop Down 2">
              <controlPr defaultSize="0" autoLine="0" autoPict="0">
                <anchor moveWithCells="1">
                  <from>
                    <xdr:col>8</xdr:col>
                    <xdr:colOff>22860</xdr:colOff>
                    <xdr:row>2</xdr:row>
                    <xdr:rowOff>182880</xdr:rowOff>
                  </from>
                  <to>
                    <xdr:col>9</xdr:col>
                    <xdr:colOff>609600</xdr:colOff>
                    <xdr:row>4</xdr:row>
                    <xdr:rowOff>7620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45A9-F897-47F0-8EFC-C2E89ED6CD0D}">
  <dimension ref="A2:AB241"/>
  <sheetViews>
    <sheetView showGridLines="0" zoomScale="89" zoomScaleNormal="205" workbookViewId="0">
      <pane xSplit="2" ySplit="7" topLeftCell="C99" activePane="bottomRight" state="frozen"/>
      <selection pane="topRight" activeCell="C1" sqref="C1"/>
      <selection pane="bottomLeft" activeCell="A6" sqref="A6"/>
      <selection pane="bottomRight" activeCell="E216" sqref="E216"/>
    </sheetView>
  </sheetViews>
  <sheetFormatPr defaultRowHeight="14.4"/>
  <cols>
    <col min="1" max="1" width="1.88671875" customWidth="1"/>
    <col min="2" max="2" width="43" customWidth="1"/>
    <col min="3" max="3" width="19.21875" customWidth="1"/>
    <col min="4" max="42" width="11.6640625" customWidth="1"/>
  </cols>
  <sheetData>
    <row r="2" spans="1:14" ht="21">
      <c r="B2" s="409" t="s">
        <v>67</v>
      </c>
    </row>
    <row r="3" spans="1:14" ht="15.6">
      <c r="B3" s="44" t="s">
        <v>80</v>
      </c>
    </row>
    <row r="4" spans="1:14">
      <c r="B4" s="2"/>
    </row>
    <row r="5" spans="1:14">
      <c r="B5" s="2"/>
    </row>
    <row r="6" spans="1:14">
      <c r="C6" s="527"/>
      <c r="D6" s="528"/>
      <c r="E6" s="529" t="s">
        <v>69</v>
      </c>
      <c r="F6" s="530"/>
      <c r="G6" s="530"/>
      <c r="H6" s="530"/>
      <c r="I6" s="530"/>
      <c r="J6" s="530"/>
      <c r="K6" s="530"/>
      <c r="L6" s="530"/>
      <c r="M6" s="530"/>
      <c r="N6" s="531"/>
    </row>
    <row r="7" spans="1:14">
      <c r="B7" t="s">
        <v>2</v>
      </c>
      <c r="C7" s="5">
        <f>2025</f>
        <v>2025</v>
      </c>
      <c r="D7" s="5">
        <f>C7+1</f>
        <v>2026</v>
      </c>
      <c r="E7" s="5">
        <f>D7+1</f>
        <v>2027</v>
      </c>
      <c r="F7" s="5">
        <f t="shared" ref="F7:K7" si="0">E7+1</f>
        <v>2028</v>
      </c>
      <c r="G7" s="5">
        <f t="shared" si="0"/>
        <v>2029</v>
      </c>
      <c r="H7" s="5">
        <f t="shared" si="0"/>
        <v>2030</v>
      </c>
      <c r="I7" s="5">
        <f t="shared" si="0"/>
        <v>2031</v>
      </c>
      <c r="J7" s="5">
        <f t="shared" si="0"/>
        <v>2032</v>
      </c>
      <c r="K7" s="5">
        <f t="shared" si="0"/>
        <v>2033</v>
      </c>
      <c r="L7" s="5">
        <f>K7+1</f>
        <v>2034</v>
      </c>
      <c r="M7" s="5">
        <f>L7+1</f>
        <v>2035</v>
      </c>
      <c r="N7" s="5">
        <f>M7+1</f>
        <v>2036</v>
      </c>
    </row>
    <row r="9" spans="1:14">
      <c r="B9" s="2" t="s">
        <v>70</v>
      </c>
      <c r="E9" t="s">
        <v>0</v>
      </c>
    </row>
    <row r="11" spans="1:14">
      <c r="A11" t="s">
        <v>85</v>
      </c>
      <c r="B11" s="35" t="s">
        <v>81</v>
      </c>
      <c r="C11" s="5"/>
      <c r="D11" s="5"/>
      <c r="E11" s="5"/>
      <c r="F11" s="5"/>
      <c r="G11" s="5"/>
      <c r="H11" s="5"/>
      <c r="I11" s="5"/>
      <c r="J11" s="5"/>
      <c r="K11" s="5"/>
      <c r="L11" s="5"/>
      <c r="M11" s="5"/>
      <c r="N11" s="5"/>
    </row>
    <row r="13" spans="1:14">
      <c r="B13" s="19" t="s">
        <v>71</v>
      </c>
      <c r="C13" s="64">
        <f>'Historical Data'!K8</f>
        <v>11967.65</v>
      </c>
      <c r="D13" s="64">
        <f>'Historical Data'!L8</f>
        <v>12401.99</v>
      </c>
      <c r="E13" s="65">
        <f>D13*(1+E15)</f>
        <v>14014.248699999998</v>
      </c>
      <c r="F13" s="65">
        <f t="shared" ref="F13:N13" si="1">E13*(1+F15)</f>
        <v>15820.529643555552</v>
      </c>
      <c r="G13" s="65">
        <f t="shared" si="1"/>
        <v>17842.041764676538</v>
      </c>
      <c r="H13" s="65">
        <f t="shared" si="1"/>
        <v>20102.033721535568</v>
      </c>
      <c r="I13" s="65">
        <f t="shared" si="1"/>
        <v>22625.95573323948</v>
      </c>
      <c r="J13" s="65">
        <f t="shared" si="1"/>
        <v>25441.630224487057</v>
      </c>
      <c r="K13" s="65">
        <f t="shared" si="1"/>
        <v>28579.431285507126</v>
      </c>
      <c r="L13" s="65">
        <f t="shared" si="1"/>
        <v>32072.472887069107</v>
      </c>
      <c r="M13" s="65">
        <f t="shared" si="1"/>
        <v>35956.805714503025</v>
      </c>
      <c r="N13" s="65">
        <f t="shared" si="1"/>
        <v>40271.622400243396</v>
      </c>
    </row>
    <row r="14" spans="1:14">
      <c r="C14" s="37"/>
      <c r="D14" s="37"/>
    </row>
    <row r="15" spans="1:14">
      <c r="B15" s="4" t="s">
        <v>82</v>
      </c>
      <c r="C15" s="42">
        <f>'Control Sheet'!G14</f>
        <v>0.23564328016717995</v>
      </c>
      <c r="D15" s="42">
        <f>'Control Sheet'!H14</f>
        <v>3.6292839446340874E-2</v>
      </c>
      <c r="E15" s="481">
        <f>'Control Sheet'!I17</f>
        <v>0.13</v>
      </c>
      <c r="F15" s="481">
        <f>'Control Sheet'!J17</f>
        <v>0.12888888888888889</v>
      </c>
      <c r="G15" s="481">
        <f>'Control Sheet'!K17</f>
        <v>0.12777777777777777</v>
      </c>
      <c r="H15" s="481">
        <f>'Control Sheet'!L17</f>
        <v>0.12666666666666665</v>
      </c>
      <c r="I15" s="481">
        <f>'Control Sheet'!M17</f>
        <v>0.12555555555555553</v>
      </c>
      <c r="J15" s="481">
        <f>'Control Sheet'!N17</f>
        <v>0.12444444444444441</v>
      </c>
      <c r="K15" s="481">
        <f>'Control Sheet'!O17</f>
        <v>0.12333333333333329</v>
      </c>
      <c r="L15" s="481">
        <f>'Control Sheet'!P17</f>
        <v>0.12222222222222218</v>
      </c>
      <c r="M15" s="481">
        <f>'Control Sheet'!Q17</f>
        <v>0.12111111111111106</v>
      </c>
      <c r="N15" s="481">
        <f>'Control Sheet'!R17</f>
        <v>0.12</v>
      </c>
    </row>
    <row r="16" spans="1:14">
      <c r="C16" s="38"/>
      <c r="D16" s="38"/>
    </row>
    <row r="17" spans="1:18">
      <c r="R17" t="s">
        <v>0</v>
      </c>
    </row>
    <row r="19" spans="1:18">
      <c r="A19" t="s">
        <v>85</v>
      </c>
      <c r="B19" s="35" t="s">
        <v>83</v>
      </c>
      <c r="C19" s="5"/>
      <c r="D19" s="5"/>
      <c r="E19" s="5"/>
      <c r="F19" s="5"/>
      <c r="G19" s="5"/>
      <c r="H19" s="5"/>
      <c r="I19" s="5"/>
      <c r="J19" s="5"/>
      <c r="K19" s="5"/>
      <c r="L19" s="5"/>
      <c r="M19" s="5"/>
      <c r="N19" s="5"/>
    </row>
    <row r="21" spans="1:18">
      <c r="B21" s="19" t="s">
        <v>76</v>
      </c>
      <c r="C21" s="41">
        <f>'Historical Data'!K10</f>
        <v>9074.34</v>
      </c>
      <c r="D21" s="41">
        <f>'Historical Data'!L10</f>
        <v>9542.09</v>
      </c>
      <c r="E21" s="70">
        <f>E13*E23</f>
        <v>10650.829011999998</v>
      </c>
      <c r="F21" s="70">
        <f t="shared" ref="F21:N21" si="2">F13*F23</f>
        <v>12023.60252910222</v>
      </c>
      <c r="G21" s="70">
        <f t="shared" si="2"/>
        <v>13559.951741154169</v>
      </c>
      <c r="H21" s="70">
        <f t="shared" si="2"/>
        <v>15277.545628367032</v>
      </c>
      <c r="I21" s="70">
        <f t="shared" si="2"/>
        <v>17195.726357262003</v>
      </c>
      <c r="J21" s="70">
        <f t="shared" si="2"/>
        <v>19335.638970610162</v>
      </c>
      <c r="K21" s="70">
        <f t="shared" si="2"/>
        <v>21720.367776985415</v>
      </c>
      <c r="L21" s="70">
        <f t="shared" si="2"/>
        <v>24375.079394172521</v>
      </c>
      <c r="M21" s="70">
        <f t="shared" si="2"/>
        <v>27327.172343022299</v>
      </c>
      <c r="N21" s="70">
        <f t="shared" si="2"/>
        <v>30606.433024184982</v>
      </c>
    </row>
    <row r="22" spans="1:18">
      <c r="C22" s="37"/>
      <c r="D22" s="37"/>
    </row>
    <row r="23" spans="1:18">
      <c r="B23" s="4" t="s">
        <v>84</v>
      </c>
      <c r="C23" s="43">
        <f>C21/C13</f>
        <v>0.75823908620322289</v>
      </c>
      <c r="D23" s="43">
        <f>D21/D13</f>
        <v>0.76939991082076342</v>
      </c>
      <c r="E23" s="481">
        <f>'Control Sheet'!I27</f>
        <v>0.76</v>
      </c>
      <c r="F23" s="481">
        <f>'Control Sheet'!J27</f>
        <v>0.76</v>
      </c>
      <c r="G23" s="481">
        <f>'Control Sheet'!K27</f>
        <v>0.76</v>
      </c>
      <c r="H23" s="481">
        <f>'Control Sheet'!L27</f>
        <v>0.76</v>
      </c>
      <c r="I23" s="481">
        <f>'Control Sheet'!M27</f>
        <v>0.76</v>
      </c>
      <c r="J23" s="481">
        <f>'Control Sheet'!N27</f>
        <v>0.76</v>
      </c>
      <c r="K23" s="481">
        <f>'Control Sheet'!O27</f>
        <v>0.76</v>
      </c>
      <c r="L23" s="481">
        <f>'Control Sheet'!P27</f>
        <v>0.76</v>
      </c>
      <c r="M23" s="481">
        <f>'Control Sheet'!Q27</f>
        <v>0.76</v>
      </c>
      <c r="N23" s="481">
        <f>'Control Sheet'!R27</f>
        <v>0.76</v>
      </c>
    </row>
    <row r="24" spans="1:18">
      <c r="C24" s="38"/>
      <c r="D24" s="38"/>
    </row>
    <row r="27" spans="1:18">
      <c r="A27" t="s">
        <v>85</v>
      </c>
      <c r="B27" s="35" t="s">
        <v>78</v>
      </c>
      <c r="C27" s="5"/>
      <c r="D27" s="5"/>
      <c r="E27" s="5"/>
      <c r="F27" s="5"/>
      <c r="G27" s="5"/>
      <c r="H27" s="5"/>
      <c r="I27" s="5"/>
      <c r="J27" s="5"/>
      <c r="K27" s="5"/>
      <c r="L27" s="5"/>
      <c r="M27" s="5"/>
      <c r="N27" s="5"/>
    </row>
    <row r="29" spans="1:18">
      <c r="B29" s="19" t="s">
        <v>363</v>
      </c>
      <c r="C29" s="41">
        <f>'Historical Data'!K14</f>
        <v>2017.3899999999999</v>
      </c>
      <c r="D29" s="41">
        <f>'Historical Data'!L14</f>
        <v>1929.5</v>
      </c>
      <c r="E29" s="70">
        <f>E$13*E31</f>
        <v>2242.2797919999998</v>
      </c>
      <c r="F29" s="70">
        <f t="shared" ref="F29:N29" si="3">F$13*F31</f>
        <v>2531.2847429688882</v>
      </c>
      <c r="G29" s="70">
        <f t="shared" si="3"/>
        <v>2854.726682348246</v>
      </c>
      <c r="H29" s="70">
        <f t="shared" si="3"/>
        <v>3216.3253954456909</v>
      </c>
      <c r="I29" s="70">
        <f t="shared" si="3"/>
        <v>3620.1529173183167</v>
      </c>
      <c r="J29" s="70">
        <f t="shared" si="3"/>
        <v>4070.660835917929</v>
      </c>
      <c r="K29" s="70">
        <f t="shared" si="3"/>
        <v>4572.7090056811403</v>
      </c>
      <c r="L29" s="70">
        <f t="shared" si="3"/>
        <v>5131.5956619310573</v>
      </c>
      <c r="M29" s="70">
        <f t="shared" si="3"/>
        <v>5753.088914320484</v>
      </c>
      <c r="N29" s="70">
        <f t="shared" si="3"/>
        <v>6443.4595840389438</v>
      </c>
    </row>
    <row r="30" spans="1:18">
      <c r="C30" s="37"/>
      <c r="D30" s="37"/>
    </row>
    <row r="31" spans="1:18">
      <c r="B31" s="4" t="s">
        <v>79</v>
      </c>
      <c r="C31" s="43">
        <f t="shared" ref="C31:D31" si="4">C29/C13</f>
        <v>0.16857027068806324</v>
      </c>
      <c r="D31" s="43">
        <f t="shared" si="4"/>
        <v>0.1555798706497909</v>
      </c>
      <c r="E31" s="481">
        <f>'Control Sheet'!I35</f>
        <v>0.16</v>
      </c>
      <c r="F31" s="481">
        <f>'Control Sheet'!J35</f>
        <v>0.16</v>
      </c>
      <c r="G31" s="481">
        <f>'Control Sheet'!K35</f>
        <v>0.16</v>
      </c>
      <c r="H31" s="481">
        <f>'Control Sheet'!L35</f>
        <v>0.16</v>
      </c>
      <c r="I31" s="481">
        <f>'Control Sheet'!M35</f>
        <v>0.16</v>
      </c>
      <c r="J31" s="481">
        <f>'Control Sheet'!N35</f>
        <v>0.16</v>
      </c>
      <c r="K31" s="481">
        <f>'Control Sheet'!O35</f>
        <v>0.16</v>
      </c>
      <c r="L31" s="481">
        <f>'Control Sheet'!P35</f>
        <v>0.16</v>
      </c>
      <c r="M31" s="481">
        <f>'Control Sheet'!Q35</f>
        <v>0.16</v>
      </c>
      <c r="N31" s="481">
        <f>'Control Sheet'!R35</f>
        <v>0.16</v>
      </c>
    </row>
    <row r="33" spans="1:16">
      <c r="A33" t="s">
        <v>85</v>
      </c>
      <c r="B33" s="35" t="s">
        <v>44</v>
      </c>
      <c r="C33" s="5"/>
      <c r="D33" s="5"/>
      <c r="E33" s="5"/>
      <c r="F33" s="5"/>
      <c r="G33" s="5"/>
      <c r="H33" s="5"/>
      <c r="I33" s="5"/>
      <c r="J33" s="5"/>
      <c r="K33" s="5"/>
      <c r="L33" s="5"/>
      <c r="M33" s="5"/>
      <c r="N33" s="5"/>
    </row>
    <row r="35" spans="1:16">
      <c r="B35" s="132" t="s">
        <v>368</v>
      </c>
      <c r="C35" s="133"/>
      <c r="D35" s="133"/>
      <c r="E35" s="133"/>
      <c r="F35" s="133"/>
      <c r="G35" s="133"/>
      <c r="H35" s="133"/>
      <c r="I35" s="133"/>
      <c r="J35" s="133"/>
      <c r="K35" s="133"/>
      <c r="L35" s="133"/>
      <c r="M35" s="133"/>
      <c r="N35" s="133"/>
    </row>
    <row r="36" spans="1:16">
      <c r="C36" s="36"/>
      <c r="D36" s="36"/>
    </row>
    <row r="37" spans="1:16">
      <c r="B37" t="s">
        <v>364</v>
      </c>
      <c r="C37" s="143">
        <f>'Historical Data'!K65</f>
        <v>1422.38</v>
      </c>
      <c r="D37" s="143">
        <f>'Historical Data'!L65</f>
        <v>1439.17</v>
      </c>
      <c r="E37" s="24">
        <f t="shared" ref="E37:N37" si="5">E43</f>
        <v>1579.3124870000001</v>
      </c>
      <c r="F37" s="24">
        <f t="shared" si="5"/>
        <v>1737.5177834355557</v>
      </c>
      <c r="G37" s="24">
        <f t="shared" si="5"/>
        <v>1915.9382010823208</v>
      </c>
      <c r="H37" s="24">
        <f t="shared" si="5"/>
        <v>2157.1626057407475</v>
      </c>
      <c r="I37" s="24">
        <f t="shared" si="5"/>
        <v>2428.6740745396214</v>
      </c>
      <c r="J37" s="24">
        <f t="shared" si="5"/>
        <v>2733.973637233466</v>
      </c>
      <c r="K37" s="24">
        <f t="shared" si="5"/>
        <v>2991.1885188030301</v>
      </c>
      <c r="L37" s="24">
        <f t="shared" si="5"/>
        <v>3279.8407747866518</v>
      </c>
      <c r="M37" s="24">
        <f t="shared" si="5"/>
        <v>3495.5816090736703</v>
      </c>
      <c r="N37" s="24">
        <f t="shared" si="5"/>
        <v>3656.6680986746437</v>
      </c>
    </row>
    <row r="38" spans="1:16">
      <c r="B38" t="s">
        <v>365</v>
      </c>
      <c r="C38" s="38"/>
      <c r="D38" s="38"/>
      <c r="E38" s="482">
        <f>E37/D37-1</f>
        <v>9.7377298720790595E-2</v>
      </c>
      <c r="F38" s="482">
        <f t="shared" ref="F38:N38" si="6">F37/E37-1</f>
        <v>0.10017352343998498</v>
      </c>
      <c r="G38" s="482">
        <f t="shared" si="6"/>
        <v>0.1026869591481121</v>
      </c>
      <c r="H38" s="482">
        <f t="shared" si="6"/>
        <v>0.12590406335765847</v>
      </c>
      <c r="I38" s="482">
        <f t="shared" si="6"/>
        <v>0.12586509152175829</v>
      </c>
      <c r="J38" s="482">
        <f t="shared" si="6"/>
        <v>0.12570627153901537</v>
      </c>
      <c r="K38" s="482">
        <f t="shared" si="6"/>
        <v>9.4080966278022427E-2</v>
      </c>
      <c r="L38" s="482">
        <f t="shared" si="6"/>
        <v>9.6500857157318265E-2</v>
      </c>
      <c r="M38" s="482">
        <f t="shared" si="6"/>
        <v>6.5777837736971323E-2</v>
      </c>
      <c r="N38" s="482">
        <f t="shared" si="6"/>
        <v>4.6082886230672582E-2</v>
      </c>
    </row>
    <row r="39" spans="1:16">
      <c r="C39" s="38"/>
      <c r="D39" s="38"/>
      <c r="E39" s="134"/>
      <c r="F39" s="134"/>
      <c r="G39" s="134"/>
      <c r="H39" s="134"/>
      <c r="I39" s="134"/>
      <c r="J39" s="134"/>
      <c r="K39" s="134"/>
      <c r="L39" s="134"/>
      <c r="M39" s="134"/>
      <c r="N39" s="134"/>
    </row>
    <row r="40" spans="1:16">
      <c r="B40" t="s">
        <v>367</v>
      </c>
      <c r="E40" s="24">
        <f t="shared" ref="E40:N40" si="7">D37</f>
        <v>1439.17</v>
      </c>
      <c r="F40" s="24">
        <f t="shared" si="7"/>
        <v>1579.3124870000001</v>
      </c>
      <c r="G40" s="24">
        <f t="shared" si="7"/>
        <v>1737.5177834355557</v>
      </c>
      <c r="H40" s="24">
        <f t="shared" si="7"/>
        <v>1915.9382010823208</v>
      </c>
      <c r="I40" s="24">
        <f t="shared" si="7"/>
        <v>2157.1626057407475</v>
      </c>
      <c r="J40" s="24">
        <f t="shared" si="7"/>
        <v>2428.6740745396214</v>
      </c>
      <c r="K40" s="24">
        <f t="shared" si="7"/>
        <v>2733.973637233466</v>
      </c>
      <c r="L40" s="24">
        <f t="shared" si="7"/>
        <v>2991.1885188030301</v>
      </c>
      <c r="M40" s="24">
        <f t="shared" si="7"/>
        <v>3279.8407747866518</v>
      </c>
      <c r="N40" s="24">
        <f t="shared" si="7"/>
        <v>3495.5816090736703</v>
      </c>
      <c r="O40" t="s">
        <v>0</v>
      </c>
    </row>
    <row r="41" spans="1:16">
      <c r="B41" s="2" t="s">
        <v>917</v>
      </c>
      <c r="C41" s="2"/>
      <c r="D41" s="2"/>
      <c r="E41" s="135">
        <f>E$13*'Control Sheet'!I137</f>
        <v>294.29922269999997</v>
      </c>
      <c r="F41" s="135">
        <f>F$13*'Control Sheet'!J137</f>
        <v>332.23112251466659</v>
      </c>
      <c r="G41" s="135">
        <f>G$13*'Control Sheet'!K137</f>
        <v>374.68287705820734</v>
      </c>
      <c r="H41" s="135">
        <f>H$13*'Control Sheet'!L137</f>
        <v>462.34677559531809</v>
      </c>
      <c r="I41" s="135">
        <f>I$13*'Control Sheet'!M137</f>
        <v>520.39698186450801</v>
      </c>
      <c r="J41" s="135">
        <f>J$13*'Control Sheet'!N137</f>
        <v>585.15749516320227</v>
      </c>
      <c r="K41" s="135">
        <f>K$13*'Control Sheet'!O137</f>
        <v>571.58862571014254</v>
      </c>
      <c r="L41" s="135">
        <f>L$13*'Control Sheet'!P137</f>
        <v>641.44945774138216</v>
      </c>
      <c r="M41" s="135">
        <f>M$13*'Control Sheet'!Q137</f>
        <v>611.26569714655147</v>
      </c>
      <c r="N41" s="135">
        <f>N$13*'Control Sheet'!R137</f>
        <v>604.07433600365096</v>
      </c>
    </row>
    <row r="42" spans="1:16">
      <c r="B42" t="s">
        <v>413</v>
      </c>
      <c r="E42" s="24">
        <f t="shared" ref="E42:N42" si="8">E13*1.1%</f>
        <v>154.15673569999998</v>
      </c>
      <c r="F42" s="24">
        <f t="shared" si="8"/>
        <v>174.02582607911108</v>
      </c>
      <c r="G42" s="24">
        <f t="shared" si="8"/>
        <v>196.26245941144194</v>
      </c>
      <c r="H42" s="24">
        <f t="shared" si="8"/>
        <v>221.12237093689129</v>
      </c>
      <c r="I42" s="24">
        <f t="shared" si="8"/>
        <v>248.88551306563431</v>
      </c>
      <c r="J42" s="24">
        <f t="shared" si="8"/>
        <v>279.85793246935765</v>
      </c>
      <c r="K42" s="24">
        <f t="shared" si="8"/>
        <v>314.37374414057842</v>
      </c>
      <c r="L42" s="24">
        <f t="shared" si="8"/>
        <v>352.79720175776021</v>
      </c>
      <c r="M42" s="24">
        <f t="shared" si="8"/>
        <v>395.5248628595333</v>
      </c>
      <c r="N42" s="24">
        <f t="shared" si="8"/>
        <v>442.98784640267741</v>
      </c>
      <c r="P42" s="60"/>
    </row>
    <row r="43" spans="1:16">
      <c r="B43" s="123" t="s">
        <v>366</v>
      </c>
      <c r="C43" s="123"/>
      <c r="D43" s="123"/>
      <c r="E43" s="126">
        <f>E40+E41-E42</f>
        <v>1579.3124870000001</v>
      </c>
      <c r="F43" s="126">
        <f t="shared" ref="F43:N43" si="9">F40+F41-F42</f>
        <v>1737.5177834355557</v>
      </c>
      <c r="G43" s="126">
        <f t="shared" si="9"/>
        <v>1915.9382010823208</v>
      </c>
      <c r="H43" s="126">
        <f t="shared" si="9"/>
        <v>2157.1626057407475</v>
      </c>
      <c r="I43" s="126">
        <f t="shared" si="9"/>
        <v>2428.6740745396214</v>
      </c>
      <c r="J43" s="126">
        <f t="shared" si="9"/>
        <v>2733.973637233466</v>
      </c>
      <c r="K43" s="126">
        <f t="shared" si="9"/>
        <v>2991.1885188030301</v>
      </c>
      <c r="L43" s="126">
        <f t="shared" si="9"/>
        <v>3279.8407747866518</v>
      </c>
      <c r="M43" s="126">
        <f t="shared" si="9"/>
        <v>3495.5816090736703</v>
      </c>
      <c r="N43" s="126">
        <f t="shared" si="9"/>
        <v>3656.6680986746437</v>
      </c>
    </row>
    <row r="45" spans="1:16">
      <c r="E45" s="24"/>
      <c r="F45" s="24"/>
      <c r="G45" s="24"/>
      <c r="H45" s="24"/>
      <c r="I45" s="24"/>
      <c r="J45" s="24"/>
      <c r="K45" s="24"/>
      <c r="L45" s="24"/>
      <c r="M45" s="24"/>
      <c r="N45" s="24"/>
    </row>
    <row r="46" spans="1:16">
      <c r="B46" t="s">
        <v>370</v>
      </c>
      <c r="E46" s="36">
        <f t="shared" ref="E46:N46" si="10">E42/E43</f>
        <v>9.7610027761402721E-2</v>
      </c>
      <c r="F46" s="36">
        <f t="shared" si="10"/>
        <v>0.10015772370111438</v>
      </c>
      <c r="G46" s="36">
        <f t="shared" si="10"/>
        <v>0.10243673793892336</v>
      </c>
      <c r="H46" s="36">
        <f t="shared" si="10"/>
        <v>0.10250612093331747</v>
      </c>
      <c r="I46" s="36">
        <f t="shared" si="10"/>
        <v>0.10247793875463218</v>
      </c>
      <c r="J46" s="36">
        <f t="shared" si="10"/>
        <v>0.10236306914522722</v>
      </c>
      <c r="K46" s="36">
        <f t="shared" si="10"/>
        <v>0.10509994343866361</v>
      </c>
      <c r="L46" s="36">
        <f t="shared" si="10"/>
        <v>0.10756534416848607</v>
      </c>
      <c r="M46" s="36">
        <f t="shared" si="10"/>
        <v>0.11314994386995515</v>
      </c>
      <c r="N46" s="36">
        <f t="shared" si="10"/>
        <v>0.12114521593120195</v>
      </c>
    </row>
    <row r="47" spans="1:16">
      <c r="E47" s="24"/>
      <c r="F47" s="24"/>
      <c r="G47" s="24"/>
      <c r="H47" s="24"/>
      <c r="I47" s="24"/>
      <c r="J47" s="24"/>
      <c r="K47" s="24"/>
      <c r="L47" s="24"/>
      <c r="M47" s="24"/>
      <c r="N47" s="24"/>
      <c r="P47" t="s">
        <v>0</v>
      </c>
    </row>
    <row r="48" spans="1:16">
      <c r="B48" s="132" t="s">
        <v>439</v>
      </c>
      <c r="C48" s="133"/>
      <c r="D48" s="133"/>
      <c r="E48" s="133"/>
      <c r="F48" s="133"/>
      <c r="G48" s="133"/>
      <c r="H48" s="133"/>
      <c r="I48" s="133"/>
      <c r="J48" s="133"/>
      <c r="K48" s="133"/>
      <c r="L48" s="133"/>
      <c r="M48" s="133"/>
      <c r="N48" s="133"/>
    </row>
    <row r="49" spans="2:14">
      <c r="B49" s="2"/>
    </row>
    <row r="50" spans="2:14">
      <c r="B50" t="s">
        <v>440</v>
      </c>
      <c r="C50" s="143">
        <f>'Historical Data'!K66</f>
        <v>113.33</v>
      </c>
      <c r="D50" s="143">
        <f>'Historical Data'!L66</f>
        <v>155.56</v>
      </c>
      <c r="E50" s="24">
        <f>E13*E51</f>
        <v>140.14248699999999</v>
      </c>
      <c r="F50" s="24">
        <f t="shared" ref="F50:N50" si="11">F13*F51</f>
        <v>158.20529643555551</v>
      </c>
      <c r="G50" s="24">
        <f t="shared" si="11"/>
        <v>178.42041764676537</v>
      </c>
      <c r="H50" s="24">
        <f t="shared" si="11"/>
        <v>201.02033721535568</v>
      </c>
      <c r="I50" s="24">
        <f t="shared" si="11"/>
        <v>226.25955733239479</v>
      </c>
      <c r="J50" s="24">
        <f t="shared" si="11"/>
        <v>254.41630224487056</v>
      </c>
      <c r="K50" s="24">
        <f t="shared" si="11"/>
        <v>285.79431285507127</v>
      </c>
      <c r="L50" s="24">
        <f t="shared" si="11"/>
        <v>320.72472887069108</v>
      </c>
      <c r="M50" s="24">
        <f t="shared" si="11"/>
        <v>359.56805714503025</v>
      </c>
      <c r="N50" s="24">
        <f t="shared" si="11"/>
        <v>402.71622400243399</v>
      </c>
    </row>
    <row r="51" spans="2:14">
      <c r="B51" t="s">
        <v>907</v>
      </c>
      <c r="C51" s="38"/>
      <c r="D51" s="38"/>
      <c r="E51" s="483">
        <f>'Control Sheet'!I39</f>
        <v>0.01</v>
      </c>
      <c r="F51" s="483">
        <v>0.01</v>
      </c>
      <c r="G51" s="483">
        <v>0.01</v>
      </c>
      <c r="H51" s="483">
        <v>0.01</v>
      </c>
      <c r="I51" s="483">
        <v>0.01</v>
      </c>
      <c r="J51" s="483">
        <v>0.01</v>
      </c>
      <c r="K51" s="483">
        <v>0.01</v>
      </c>
      <c r="L51" s="483">
        <v>0.01</v>
      </c>
      <c r="M51" s="483">
        <v>0.01</v>
      </c>
      <c r="N51" s="483">
        <v>0.01</v>
      </c>
    </row>
    <row r="52" spans="2:14">
      <c r="B52" s="2"/>
    </row>
    <row r="53" spans="2:14">
      <c r="B53" t="s">
        <v>374</v>
      </c>
      <c r="C53" s="24"/>
      <c r="D53" s="24"/>
      <c r="E53" s="24">
        <f>D56</f>
        <v>155.56</v>
      </c>
      <c r="F53" s="24">
        <f>E56</f>
        <v>140.14248699999999</v>
      </c>
      <c r="G53" s="24">
        <f t="shared" ref="G53:N53" si="12">F56</f>
        <v>158.20529643555551</v>
      </c>
      <c r="H53" s="24">
        <f t="shared" si="12"/>
        <v>178.42041764676537</v>
      </c>
      <c r="I53" s="24">
        <f t="shared" si="12"/>
        <v>201.02033721535568</v>
      </c>
      <c r="J53" s="24">
        <f t="shared" si="12"/>
        <v>226.25955733239479</v>
      </c>
      <c r="K53" s="24">
        <f t="shared" si="12"/>
        <v>254.41630224487056</v>
      </c>
      <c r="L53" s="24">
        <f t="shared" si="12"/>
        <v>285.79431285507127</v>
      </c>
      <c r="M53" s="24">
        <f t="shared" si="12"/>
        <v>320.72472887069108</v>
      </c>
      <c r="N53" s="24">
        <f t="shared" si="12"/>
        <v>359.56805714503025</v>
      </c>
    </row>
    <row r="54" spans="2:14">
      <c r="B54" t="s">
        <v>371</v>
      </c>
      <c r="E54" s="24">
        <f>E56-E53+E55</f>
        <v>26.625233099999981</v>
      </c>
      <c r="F54" s="24">
        <f t="shared" ref="F54:N54" si="13">F56-F53+F55</f>
        <v>65.524398366222186</v>
      </c>
      <c r="G54" s="24">
        <f t="shared" si="13"/>
        <v>73.741246505239474</v>
      </c>
      <c r="H54" s="24">
        <f t="shared" si="13"/>
        <v>82.90602073319701</v>
      </c>
      <c r="I54" s="24">
        <f t="shared" si="13"/>
        <v>93.117087316757548</v>
      </c>
      <c r="J54" s="24">
        <f t="shared" si="13"/>
        <v>104.48163558593694</v>
      </c>
      <c r="K54" s="24">
        <f t="shared" si="13"/>
        <v>117.11630446672208</v>
      </c>
      <c r="L54" s="24">
        <f t="shared" si="13"/>
        <v>131.14783467682713</v>
      </c>
      <c r="M54" s="24">
        <f t="shared" si="13"/>
        <v>146.71374541784826</v>
      </c>
      <c r="N54" s="24">
        <f t="shared" si="13"/>
        <v>163.96303405813393</v>
      </c>
    </row>
    <row r="55" spans="2:14">
      <c r="B55" t="s">
        <v>372</v>
      </c>
      <c r="E55" s="24">
        <f>E13*0.3%</f>
        <v>42.042746099999995</v>
      </c>
      <c r="F55" s="24">
        <f t="shared" ref="F55:N55" si="14">F13*0.3%</f>
        <v>47.461588930666657</v>
      </c>
      <c r="G55" s="24">
        <f t="shared" si="14"/>
        <v>53.526125294029619</v>
      </c>
      <c r="H55" s="24">
        <f t="shared" si="14"/>
        <v>60.306101164606709</v>
      </c>
      <c r="I55" s="24">
        <f t="shared" si="14"/>
        <v>67.877867199718438</v>
      </c>
      <c r="J55" s="24">
        <f t="shared" si="14"/>
        <v>76.324890673461169</v>
      </c>
      <c r="K55" s="24">
        <f t="shared" si="14"/>
        <v>85.738293856521381</v>
      </c>
      <c r="L55" s="24">
        <f t="shared" si="14"/>
        <v>96.217418661207319</v>
      </c>
      <c r="M55" s="24">
        <f t="shared" si="14"/>
        <v>107.87041714350907</v>
      </c>
      <c r="N55" s="24">
        <f t="shared" si="14"/>
        <v>120.81486720073019</v>
      </c>
    </row>
    <row r="56" spans="2:14">
      <c r="B56" s="136" t="s">
        <v>373</v>
      </c>
      <c r="C56" s="126"/>
      <c r="D56" s="126">
        <f t="shared" ref="D56" si="15">D50</f>
        <v>155.56</v>
      </c>
      <c r="E56" s="126">
        <f>E50</f>
        <v>140.14248699999999</v>
      </c>
      <c r="F56" s="126">
        <f t="shared" ref="F56:N56" si="16">F50</f>
        <v>158.20529643555551</v>
      </c>
      <c r="G56" s="126">
        <f t="shared" si="16"/>
        <v>178.42041764676537</v>
      </c>
      <c r="H56" s="126">
        <f t="shared" si="16"/>
        <v>201.02033721535568</v>
      </c>
      <c r="I56" s="126">
        <f t="shared" si="16"/>
        <v>226.25955733239479</v>
      </c>
      <c r="J56" s="126">
        <f t="shared" si="16"/>
        <v>254.41630224487056</v>
      </c>
      <c r="K56" s="126">
        <f t="shared" si="16"/>
        <v>285.79431285507127</v>
      </c>
      <c r="L56" s="126">
        <f t="shared" si="16"/>
        <v>320.72472887069108</v>
      </c>
      <c r="M56" s="126">
        <f t="shared" si="16"/>
        <v>359.56805714503025</v>
      </c>
      <c r="N56" s="126">
        <f t="shared" si="16"/>
        <v>402.71622400243399</v>
      </c>
    </row>
    <row r="57" spans="2:14">
      <c r="B57" s="2"/>
    </row>
    <row r="58" spans="2:14">
      <c r="B58" s="132" t="s">
        <v>241</v>
      </c>
      <c r="C58" s="133"/>
      <c r="D58" s="133"/>
      <c r="E58" s="133"/>
      <c r="F58" s="133"/>
      <c r="G58" s="133"/>
      <c r="H58" s="133"/>
      <c r="I58" s="133"/>
      <c r="J58" s="133"/>
      <c r="K58" s="133"/>
      <c r="L58" s="133"/>
      <c r="M58" s="133"/>
      <c r="N58" s="133"/>
    </row>
    <row r="59" spans="2:14">
      <c r="B59" t="s">
        <v>241</v>
      </c>
      <c r="C59" s="143">
        <f>'Historical Data'!K67</f>
        <v>73.36</v>
      </c>
      <c r="D59" s="143">
        <f>'Historical Data'!L67</f>
        <v>65.47</v>
      </c>
      <c r="E59" s="24">
        <f>D59*(1+E60)</f>
        <v>65.47</v>
      </c>
      <c r="F59" s="24">
        <f>E59</f>
        <v>65.47</v>
      </c>
      <c r="G59" s="24">
        <f t="shared" ref="G59:N59" si="17">F59</f>
        <v>65.47</v>
      </c>
      <c r="H59" s="24">
        <f t="shared" si="17"/>
        <v>65.47</v>
      </c>
      <c r="I59" s="24">
        <f t="shared" si="17"/>
        <v>65.47</v>
      </c>
      <c r="J59" s="24">
        <f t="shared" si="17"/>
        <v>65.47</v>
      </c>
      <c r="K59" s="24">
        <f t="shared" si="17"/>
        <v>65.47</v>
      </c>
      <c r="L59" s="24">
        <f t="shared" si="17"/>
        <v>65.47</v>
      </c>
      <c r="M59" s="24">
        <f t="shared" si="17"/>
        <v>65.47</v>
      </c>
      <c r="N59" s="24">
        <f t="shared" si="17"/>
        <v>65.47</v>
      </c>
    </row>
    <row r="60" spans="2:14">
      <c r="B60" t="s">
        <v>258</v>
      </c>
      <c r="C60" s="24"/>
      <c r="D60" s="24"/>
      <c r="E60" s="484">
        <f>'Control Sheet'!I45</f>
        <v>0</v>
      </c>
      <c r="F60" s="484">
        <f>'Control Sheet'!J45</f>
        <v>0</v>
      </c>
      <c r="G60" s="484">
        <f>'Control Sheet'!K45</f>
        <v>0</v>
      </c>
      <c r="H60" s="484">
        <f>'Control Sheet'!L45</f>
        <v>0</v>
      </c>
      <c r="I60" s="484">
        <f>'Control Sheet'!M45</f>
        <v>0</v>
      </c>
      <c r="J60" s="484">
        <f>'Control Sheet'!N45</f>
        <v>0</v>
      </c>
      <c r="K60" s="484">
        <f>'Control Sheet'!O45</f>
        <v>0</v>
      </c>
      <c r="L60" s="484">
        <f>'Control Sheet'!P45</f>
        <v>0</v>
      </c>
      <c r="M60" s="484">
        <f>'Control Sheet'!Q45</f>
        <v>0</v>
      </c>
      <c r="N60" s="484">
        <f>'Control Sheet'!R45</f>
        <v>0</v>
      </c>
    </row>
    <row r="61" spans="2:14">
      <c r="C61" s="24"/>
      <c r="D61" s="24"/>
      <c r="E61" s="24"/>
      <c r="F61" s="24"/>
      <c r="G61" s="24"/>
      <c r="H61" s="24"/>
      <c r="I61" s="24"/>
      <c r="J61" s="24"/>
      <c r="K61" s="24"/>
      <c r="L61" s="24"/>
      <c r="M61" s="24"/>
      <c r="N61" s="24"/>
    </row>
    <row r="62" spans="2:14">
      <c r="B62" s="132" t="s">
        <v>375</v>
      </c>
      <c r="C62" s="133"/>
      <c r="D62" s="133"/>
      <c r="E62" s="133"/>
      <c r="F62" s="133"/>
      <c r="G62" s="133"/>
      <c r="H62" s="133"/>
      <c r="I62" s="133"/>
      <c r="J62" s="133"/>
      <c r="K62" s="133"/>
      <c r="L62" s="133"/>
      <c r="M62" s="133"/>
      <c r="N62" s="133"/>
    </row>
    <row r="63" spans="2:14">
      <c r="B63" t="s">
        <v>241</v>
      </c>
      <c r="C63" s="143">
        <f>'Historical Data'!K68</f>
        <v>49.81</v>
      </c>
      <c r="D63" s="143">
        <f>'Historical Data'!L68</f>
        <v>0</v>
      </c>
      <c r="E63" s="24">
        <f>D63*(1+E64)</f>
        <v>0</v>
      </c>
      <c r="F63" s="24">
        <f>E63</f>
        <v>0</v>
      </c>
      <c r="G63" s="24">
        <f t="shared" ref="G63:N63" si="18">F63</f>
        <v>0</v>
      </c>
      <c r="H63" s="24">
        <f t="shared" si="18"/>
        <v>0</v>
      </c>
      <c r="I63" s="24">
        <f t="shared" si="18"/>
        <v>0</v>
      </c>
      <c r="J63" s="24">
        <f t="shared" si="18"/>
        <v>0</v>
      </c>
      <c r="K63" s="24">
        <f t="shared" si="18"/>
        <v>0</v>
      </c>
      <c r="L63" s="24">
        <f t="shared" si="18"/>
        <v>0</v>
      </c>
      <c r="M63" s="24">
        <f t="shared" si="18"/>
        <v>0</v>
      </c>
      <c r="N63" s="24">
        <f t="shared" si="18"/>
        <v>0</v>
      </c>
    </row>
    <row r="64" spans="2:14">
      <c r="B64" t="s">
        <v>258</v>
      </c>
      <c r="C64" s="24"/>
      <c r="D64" s="24"/>
      <c r="E64" s="484">
        <f>'Control Sheet'!I51</f>
        <v>0</v>
      </c>
      <c r="F64" s="484">
        <f>'Control Sheet'!J51</f>
        <v>0</v>
      </c>
      <c r="G64" s="484">
        <f>'Control Sheet'!K51</f>
        <v>0</v>
      </c>
      <c r="H64" s="484">
        <f>'Control Sheet'!L51</f>
        <v>0</v>
      </c>
      <c r="I64" s="484">
        <f>'Control Sheet'!M51</f>
        <v>0</v>
      </c>
      <c r="J64" s="484">
        <f>'Control Sheet'!N51</f>
        <v>0</v>
      </c>
      <c r="K64" s="484">
        <f>'Control Sheet'!O51</f>
        <v>0</v>
      </c>
      <c r="L64" s="484">
        <f>'Control Sheet'!P51</f>
        <v>0</v>
      </c>
      <c r="M64" s="484">
        <f>'Control Sheet'!Q51</f>
        <v>0</v>
      </c>
      <c r="N64" s="484">
        <f>'Control Sheet'!R51</f>
        <v>0</v>
      </c>
    </row>
    <row r="65" spans="2:14">
      <c r="C65" s="24"/>
      <c r="D65" s="24"/>
      <c r="E65" s="24"/>
      <c r="F65" s="24"/>
      <c r="G65" s="24"/>
      <c r="H65" s="24"/>
      <c r="I65" s="24"/>
      <c r="J65" s="24"/>
      <c r="K65" s="24"/>
      <c r="L65" s="24"/>
      <c r="M65" s="24"/>
      <c r="N65" s="24"/>
    </row>
    <row r="66" spans="2:14">
      <c r="B66" s="132" t="s">
        <v>243</v>
      </c>
      <c r="C66" s="133"/>
      <c r="D66" s="133"/>
      <c r="E66" s="133"/>
      <c r="F66" s="133"/>
      <c r="G66" s="133"/>
      <c r="H66" s="133"/>
      <c r="I66" s="133"/>
      <c r="J66" s="133"/>
      <c r="K66" s="133"/>
      <c r="L66" s="133"/>
      <c r="M66" s="133"/>
      <c r="N66" s="133"/>
    </row>
    <row r="67" spans="2:14">
      <c r="B67" s="123" t="s">
        <v>243</v>
      </c>
      <c r="C67" s="143">
        <f>'Historical Data'!K69</f>
        <v>17.940000000000001</v>
      </c>
      <c r="D67" s="143">
        <f>'Historical Data'!L69</f>
        <v>21.94</v>
      </c>
      <c r="E67" s="24">
        <f>D67*(1+E68)</f>
        <v>21.94</v>
      </c>
      <c r="F67" s="24">
        <f t="shared" ref="F67:N67" si="19">E67</f>
        <v>21.94</v>
      </c>
      <c r="G67" s="24">
        <f t="shared" si="19"/>
        <v>21.94</v>
      </c>
      <c r="H67" s="24">
        <f t="shared" si="19"/>
        <v>21.94</v>
      </c>
      <c r="I67" s="24">
        <f t="shared" si="19"/>
        <v>21.94</v>
      </c>
      <c r="J67" s="24">
        <f t="shared" si="19"/>
        <v>21.94</v>
      </c>
      <c r="K67" s="24">
        <f t="shared" si="19"/>
        <v>21.94</v>
      </c>
      <c r="L67" s="24">
        <f t="shared" si="19"/>
        <v>21.94</v>
      </c>
      <c r="M67" s="24">
        <f t="shared" si="19"/>
        <v>21.94</v>
      </c>
      <c r="N67" s="24">
        <f t="shared" si="19"/>
        <v>21.94</v>
      </c>
    </row>
    <row r="68" spans="2:14">
      <c r="B68" t="s">
        <v>258</v>
      </c>
      <c r="C68" s="143"/>
      <c r="D68" s="143"/>
      <c r="E68" s="484">
        <f>'Control Sheet'!I57</f>
        <v>0</v>
      </c>
      <c r="F68" s="484">
        <f>'Control Sheet'!J57</f>
        <v>0</v>
      </c>
      <c r="G68" s="484">
        <f>'Control Sheet'!K57</f>
        <v>0</v>
      </c>
      <c r="H68" s="484">
        <f>'Control Sheet'!L57</f>
        <v>0</v>
      </c>
      <c r="I68" s="484">
        <f>'Control Sheet'!M57</f>
        <v>0</v>
      </c>
      <c r="J68" s="484">
        <f>'Control Sheet'!N57</f>
        <v>0</v>
      </c>
      <c r="K68" s="484">
        <f>'Control Sheet'!O57</f>
        <v>0</v>
      </c>
      <c r="L68" s="484">
        <f>'Control Sheet'!P57</f>
        <v>0</v>
      </c>
      <c r="M68" s="484">
        <f>'Control Sheet'!Q57</f>
        <v>0</v>
      </c>
      <c r="N68" s="484">
        <f>'Control Sheet'!R57</f>
        <v>0</v>
      </c>
    </row>
    <row r="69" spans="2:14">
      <c r="C69" s="143"/>
      <c r="D69" s="143"/>
      <c r="E69" s="24"/>
      <c r="F69" s="24"/>
      <c r="G69" s="24"/>
      <c r="H69" s="24"/>
      <c r="I69" s="24"/>
      <c r="J69" s="24"/>
      <c r="K69" s="24"/>
      <c r="L69" s="24"/>
      <c r="M69" s="24"/>
      <c r="N69" s="24"/>
    </row>
    <row r="70" spans="2:14">
      <c r="B70" s="132" t="s">
        <v>376</v>
      </c>
      <c r="C70" s="360"/>
      <c r="D70" s="360"/>
      <c r="E70" s="133"/>
      <c r="F70" s="133"/>
      <c r="G70" s="133"/>
      <c r="H70" s="133"/>
      <c r="I70" s="133"/>
      <c r="J70" s="133"/>
      <c r="K70" s="133"/>
      <c r="L70" s="133"/>
      <c r="M70" s="133"/>
      <c r="N70" s="133"/>
    </row>
    <row r="71" spans="2:14">
      <c r="B71" s="123" t="s">
        <v>376</v>
      </c>
      <c r="C71" s="143">
        <f>'Historical Data'!K70</f>
        <v>8.9</v>
      </c>
      <c r="D71" s="143">
        <f>'Historical Data'!L70</f>
        <v>9.26</v>
      </c>
      <c r="E71" s="24">
        <f>D71*(1+E72)</f>
        <v>9.26</v>
      </c>
      <c r="F71" s="24">
        <f t="shared" ref="F71:N71" si="20">E71*(1+F72)</f>
        <v>9.26</v>
      </c>
      <c r="G71" s="24">
        <f t="shared" si="20"/>
        <v>9.26</v>
      </c>
      <c r="H71" s="24">
        <f t="shared" si="20"/>
        <v>9.26</v>
      </c>
      <c r="I71" s="24">
        <f t="shared" si="20"/>
        <v>9.26</v>
      </c>
      <c r="J71" s="24">
        <f t="shared" si="20"/>
        <v>9.26</v>
      </c>
      <c r="K71" s="24">
        <f t="shared" si="20"/>
        <v>9.26</v>
      </c>
      <c r="L71" s="24">
        <f t="shared" si="20"/>
        <v>9.26</v>
      </c>
      <c r="M71" s="24">
        <f t="shared" si="20"/>
        <v>9.26</v>
      </c>
      <c r="N71" s="24">
        <f t="shared" si="20"/>
        <v>9.26</v>
      </c>
    </row>
    <row r="72" spans="2:14">
      <c r="B72" t="s">
        <v>258</v>
      </c>
      <c r="C72" s="143"/>
      <c r="D72" s="143"/>
      <c r="E72" s="484">
        <f>'Control Sheet'!I63</f>
        <v>0</v>
      </c>
      <c r="F72" s="484">
        <f>'Control Sheet'!J63</f>
        <v>0</v>
      </c>
      <c r="G72" s="484">
        <f>'Control Sheet'!K63</f>
        <v>0</v>
      </c>
      <c r="H72" s="484">
        <f>'Control Sheet'!L63</f>
        <v>0</v>
      </c>
      <c r="I72" s="484">
        <f>'Control Sheet'!M63</f>
        <v>0</v>
      </c>
      <c r="J72" s="484">
        <f>'Control Sheet'!N63</f>
        <v>0</v>
      </c>
      <c r="K72" s="484">
        <f>'Control Sheet'!O63</f>
        <v>0</v>
      </c>
      <c r="L72" s="484">
        <f>'Control Sheet'!P63</f>
        <v>0</v>
      </c>
      <c r="M72" s="484">
        <f>'Control Sheet'!Q63</f>
        <v>0</v>
      </c>
      <c r="N72" s="484">
        <f>'Control Sheet'!R63</f>
        <v>0</v>
      </c>
    </row>
    <row r="73" spans="2:14">
      <c r="C73" s="143"/>
      <c r="D73" s="143"/>
      <c r="E73" s="24"/>
      <c r="F73" s="24"/>
      <c r="G73" s="24"/>
      <c r="H73" s="24"/>
      <c r="I73" s="24"/>
      <c r="J73" s="24"/>
      <c r="K73" s="24"/>
      <c r="L73" s="24"/>
      <c r="M73" s="24"/>
      <c r="N73" s="24"/>
    </row>
    <row r="74" spans="2:14">
      <c r="B74" s="132" t="s">
        <v>51</v>
      </c>
      <c r="C74" s="360"/>
      <c r="D74" s="360"/>
      <c r="E74" s="133"/>
      <c r="F74" s="133"/>
      <c r="G74" s="133"/>
      <c r="H74" s="133"/>
      <c r="I74" s="133"/>
      <c r="J74" s="133"/>
      <c r="K74" s="133"/>
      <c r="L74" s="133"/>
      <c r="M74" s="133"/>
      <c r="N74" s="133"/>
    </row>
    <row r="75" spans="2:14">
      <c r="B75" t="s">
        <v>51</v>
      </c>
      <c r="C75" s="143">
        <f>'Historical Data'!K71</f>
        <v>20.05</v>
      </c>
      <c r="D75" s="143">
        <f>'Historical Data'!L71</f>
        <v>23.31</v>
      </c>
      <c r="E75" s="24">
        <f>D75*(1+E76)</f>
        <v>23.31</v>
      </c>
      <c r="F75" s="24">
        <f t="shared" ref="F75:N75" si="21">E75*(1+F76)</f>
        <v>23.31</v>
      </c>
      <c r="G75" s="24">
        <f t="shared" si="21"/>
        <v>23.31</v>
      </c>
      <c r="H75" s="24">
        <f t="shared" si="21"/>
        <v>23.31</v>
      </c>
      <c r="I75" s="24">
        <f t="shared" si="21"/>
        <v>23.31</v>
      </c>
      <c r="J75" s="24">
        <f t="shared" si="21"/>
        <v>23.31</v>
      </c>
      <c r="K75" s="24">
        <f t="shared" si="21"/>
        <v>23.31</v>
      </c>
      <c r="L75" s="24">
        <f t="shared" si="21"/>
        <v>23.31</v>
      </c>
      <c r="M75" s="24">
        <f t="shared" si="21"/>
        <v>23.31</v>
      </c>
      <c r="N75" s="24">
        <f t="shared" si="21"/>
        <v>23.31</v>
      </c>
    </row>
    <row r="76" spans="2:14">
      <c r="B76" t="s">
        <v>258</v>
      </c>
      <c r="C76" s="143"/>
      <c r="D76" s="143"/>
      <c r="E76" s="484">
        <f>'Control Sheet'!I69</f>
        <v>0</v>
      </c>
      <c r="F76" s="484">
        <f>'Control Sheet'!J69</f>
        <v>0</v>
      </c>
      <c r="G76" s="484">
        <f>'Control Sheet'!K69</f>
        <v>0</v>
      </c>
      <c r="H76" s="484">
        <f>'Control Sheet'!L69</f>
        <v>0</v>
      </c>
      <c r="I76" s="484">
        <f>'Control Sheet'!M69</f>
        <v>0</v>
      </c>
      <c r="J76" s="484">
        <f>'Control Sheet'!N69</f>
        <v>0</v>
      </c>
      <c r="K76" s="484">
        <f>'Control Sheet'!O69</f>
        <v>0</v>
      </c>
      <c r="L76" s="484">
        <f>'Control Sheet'!P69</f>
        <v>0</v>
      </c>
      <c r="M76" s="484">
        <f>'Control Sheet'!Q69</f>
        <v>0</v>
      </c>
      <c r="N76" s="484">
        <f>'Control Sheet'!R69</f>
        <v>0</v>
      </c>
    </row>
    <row r="77" spans="2:14">
      <c r="C77" s="143"/>
      <c r="D77" s="143"/>
      <c r="E77" s="24"/>
      <c r="F77" s="24"/>
      <c r="G77" s="24"/>
      <c r="H77" s="24"/>
      <c r="I77" s="24"/>
      <c r="J77" s="24"/>
      <c r="K77" s="24"/>
      <c r="L77" s="24"/>
      <c r="M77" s="24"/>
      <c r="N77" s="24"/>
    </row>
    <row r="78" spans="2:14">
      <c r="B78" s="132" t="s">
        <v>52</v>
      </c>
      <c r="C78" s="360"/>
      <c r="D78" s="360"/>
      <c r="E78" s="133"/>
      <c r="F78" s="133"/>
      <c r="G78" s="133"/>
      <c r="H78" s="133"/>
      <c r="I78" s="133"/>
      <c r="J78" s="133"/>
      <c r="K78" s="133"/>
      <c r="L78" s="133"/>
      <c r="M78" s="133"/>
      <c r="N78" s="133"/>
    </row>
    <row r="79" spans="2:14">
      <c r="B79" t="s">
        <v>52</v>
      </c>
      <c r="C79" s="143">
        <f>'Historical Data'!K72</f>
        <v>238.96</v>
      </c>
      <c r="D79" s="143">
        <f>'Historical Data'!L72</f>
        <v>473</v>
      </c>
      <c r="E79" s="24">
        <f>D79*(1+E80)</f>
        <v>473</v>
      </c>
      <c r="F79" s="24">
        <f t="shared" ref="F79:N79" si="22">E79*(1+F80)</f>
        <v>473</v>
      </c>
      <c r="G79" s="24">
        <f t="shared" si="22"/>
        <v>473</v>
      </c>
      <c r="H79" s="24">
        <f t="shared" si="22"/>
        <v>473</v>
      </c>
      <c r="I79" s="24">
        <f t="shared" si="22"/>
        <v>473</v>
      </c>
      <c r="J79" s="24">
        <f t="shared" si="22"/>
        <v>473</v>
      </c>
      <c r="K79" s="24">
        <f t="shared" si="22"/>
        <v>473</v>
      </c>
      <c r="L79" s="24">
        <f t="shared" si="22"/>
        <v>473</v>
      </c>
      <c r="M79" s="24">
        <f t="shared" si="22"/>
        <v>473</v>
      </c>
      <c r="N79" s="24">
        <f t="shared" si="22"/>
        <v>473</v>
      </c>
    </row>
    <row r="80" spans="2:14">
      <c r="B80" t="s">
        <v>258</v>
      </c>
      <c r="C80" s="24"/>
      <c r="D80" s="24"/>
      <c r="E80" s="484">
        <f>'Control Sheet'!I75</f>
        <v>0</v>
      </c>
      <c r="F80" s="484">
        <f>'Control Sheet'!J75</f>
        <v>0</v>
      </c>
      <c r="G80" s="484">
        <f>'Control Sheet'!K75</f>
        <v>0</v>
      </c>
      <c r="H80" s="484">
        <f>'Control Sheet'!L75</f>
        <v>0</v>
      </c>
      <c r="I80" s="484">
        <f>'Control Sheet'!M75</f>
        <v>0</v>
      </c>
      <c r="J80" s="484">
        <f>'Control Sheet'!N75</f>
        <v>0</v>
      </c>
      <c r="K80" s="484">
        <f>'Control Sheet'!O75</f>
        <v>0</v>
      </c>
      <c r="L80" s="484">
        <f>'Control Sheet'!P75</f>
        <v>0</v>
      </c>
      <c r="M80" s="484">
        <f>'Control Sheet'!Q75</f>
        <v>0</v>
      </c>
      <c r="N80" s="484">
        <f>'Control Sheet'!R75</f>
        <v>0</v>
      </c>
    </row>
    <row r="81" spans="1:28">
      <c r="Q81" s="24"/>
      <c r="R81" s="24"/>
      <c r="S81" s="24"/>
      <c r="T81" s="24"/>
      <c r="U81" s="24"/>
      <c r="V81" s="24"/>
      <c r="W81" s="24"/>
      <c r="X81" s="24"/>
      <c r="Y81" s="24"/>
      <c r="Z81" s="24"/>
      <c r="AA81" s="24"/>
      <c r="AB81" s="24"/>
    </row>
    <row r="82" spans="1:28">
      <c r="A82" t="s">
        <v>85</v>
      </c>
      <c r="B82" s="35" t="s">
        <v>29</v>
      </c>
      <c r="C82" s="5"/>
      <c r="D82" s="5"/>
      <c r="E82" s="5"/>
      <c r="F82" s="5"/>
      <c r="G82" s="5"/>
      <c r="H82" s="5"/>
      <c r="I82" s="5"/>
      <c r="J82" s="5"/>
      <c r="K82" s="5"/>
      <c r="L82" s="5"/>
      <c r="M82" s="5"/>
      <c r="N82" s="5"/>
      <c r="Q82" s="24"/>
      <c r="R82" s="24"/>
      <c r="S82" s="24"/>
      <c r="T82" s="24"/>
      <c r="U82" s="24"/>
      <c r="V82" s="24"/>
      <c r="W82" s="24"/>
      <c r="X82" s="24"/>
      <c r="Y82" s="24"/>
      <c r="Z82" s="24"/>
      <c r="AA82" s="24"/>
      <c r="AB82" s="24"/>
    </row>
    <row r="83" spans="1:28">
      <c r="Q83" s="24"/>
      <c r="R83" s="24"/>
      <c r="S83" s="24"/>
      <c r="T83" s="24"/>
      <c r="U83" s="24"/>
      <c r="V83" s="24"/>
      <c r="W83" s="24"/>
      <c r="X83" s="24"/>
      <c r="Y83" s="24"/>
      <c r="Z83" s="24"/>
      <c r="AA83" s="24"/>
      <c r="AB83" s="24"/>
    </row>
    <row r="84" spans="1:28">
      <c r="B84" s="132" t="s">
        <v>475</v>
      </c>
      <c r="C84" s="361">
        <f>'Historical Data'!K49</f>
        <v>13.45</v>
      </c>
      <c r="D84" s="361">
        <f>'Historical Data'!L49</f>
        <v>31.6</v>
      </c>
      <c r="E84" s="176">
        <f>D84*(1+E86)</f>
        <v>31.6</v>
      </c>
      <c r="F84" s="176">
        <f t="shared" ref="F84" si="23">E84</f>
        <v>31.6</v>
      </c>
      <c r="G84" s="176">
        <f t="shared" ref="G84" si="24">F84</f>
        <v>31.6</v>
      </c>
      <c r="H84" s="176">
        <f t="shared" ref="H84" si="25">G84</f>
        <v>31.6</v>
      </c>
      <c r="I84" s="176">
        <f t="shared" ref="I84" si="26">H84</f>
        <v>31.6</v>
      </c>
      <c r="J84" s="176">
        <f t="shared" ref="J84" si="27">I84</f>
        <v>31.6</v>
      </c>
      <c r="K84" s="176">
        <f t="shared" ref="K84" si="28">J84</f>
        <v>31.6</v>
      </c>
      <c r="L84" s="176">
        <f t="shared" ref="L84" si="29">K84</f>
        <v>31.6</v>
      </c>
      <c r="M84" s="176">
        <f t="shared" ref="M84" si="30">L84</f>
        <v>31.6</v>
      </c>
      <c r="N84" s="176">
        <f t="shared" ref="N84" si="31">M84</f>
        <v>31.6</v>
      </c>
      <c r="Q84" s="24"/>
      <c r="R84" s="24"/>
      <c r="S84" s="24"/>
      <c r="T84" s="24"/>
      <c r="U84" s="24"/>
      <c r="V84" s="24"/>
      <c r="W84" s="24"/>
      <c r="X84" s="24"/>
      <c r="Y84" s="24"/>
      <c r="Z84" s="24"/>
      <c r="AA84" s="24"/>
      <c r="AB84" s="24"/>
    </row>
    <row r="85" spans="1:28">
      <c r="B85" s="123"/>
      <c r="C85" s="158"/>
      <c r="D85" s="158"/>
      <c r="Q85" s="24"/>
      <c r="R85" s="24"/>
      <c r="S85" s="24"/>
      <c r="T85" s="24"/>
      <c r="U85" s="24"/>
      <c r="V85" s="24"/>
      <c r="W85" s="24"/>
      <c r="X85" s="24"/>
      <c r="Y85" s="24"/>
      <c r="Z85" s="24"/>
      <c r="AA85" s="24"/>
      <c r="AB85" s="24"/>
    </row>
    <row r="86" spans="1:28">
      <c r="B86" t="s">
        <v>258</v>
      </c>
      <c r="C86" s="143"/>
      <c r="D86" s="143"/>
      <c r="E86" s="484">
        <f>'Control Sheet'!I103</f>
        <v>0</v>
      </c>
      <c r="F86" s="484">
        <f>'Control Sheet'!J103</f>
        <v>0</v>
      </c>
      <c r="G86" s="484">
        <f>'Control Sheet'!K103</f>
        <v>0</v>
      </c>
      <c r="H86" s="484">
        <f>'Control Sheet'!L103</f>
        <v>0</v>
      </c>
      <c r="I86" s="484">
        <f>'Control Sheet'!M103</f>
        <v>0</v>
      </c>
      <c r="J86" s="484">
        <f>'Control Sheet'!N103</f>
        <v>0</v>
      </c>
      <c r="K86" s="484">
        <f>'Control Sheet'!O103</f>
        <v>0</v>
      </c>
      <c r="L86" s="484">
        <f>'Control Sheet'!P103</f>
        <v>0</v>
      </c>
      <c r="M86" s="484">
        <f>'Control Sheet'!Q103</f>
        <v>0</v>
      </c>
      <c r="N86" s="484">
        <f>'Control Sheet'!R103</f>
        <v>0</v>
      </c>
      <c r="Q86" s="24"/>
      <c r="R86" s="24"/>
      <c r="S86" s="24"/>
      <c r="T86" s="24"/>
      <c r="U86" s="24"/>
      <c r="V86" s="24"/>
      <c r="W86" s="24"/>
      <c r="X86" s="24"/>
      <c r="Y86" s="24"/>
      <c r="Z86" s="24"/>
      <c r="AA86" s="24"/>
      <c r="AB86" s="24"/>
    </row>
    <row r="87" spans="1:28">
      <c r="B87" s="174"/>
      <c r="C87" s="158"/>
      <c r="D87" s="158"/>
      <c r="E87" s="175"/>
      <c r="F87" s="175"/>
      <c r="G87" s="175"/>
      <c r="H87" s="175"/>
      <c r="I87" s="175"/>
      <c r="J87" s="175"/>
      <c r="K87" s="175"/>
      <c r="L87" s="175"/>
      <c r="M87" s="175"/>
      <c r="N87" s="175"/>
      <c r="Q87" s="24"/>
      <c r="R87" s="24"/>
      <c r="S87" s="24"/>
      <c r="T87" s="24"/>
      <c r="U87" s="24"/>
      <c r="V87" s="24"/>
      <c r="W87" s="24"/>
      <c r="X87" s="24"/>
      <c r="Y87" s="24"/>
      <c r="Z87" s="24"/>
      <c r="AA87" s="24"/>
      <c r="AB87" s="24"/>
    </row>
    <row r="88" spans="1:28">
      <c r="B88" s="132" t="s">
        <v>476</v>
      </c>
      <c r="C88" s="361">
        <f>'Historical Data'!K50</f>
        <v>206.73</v>
      </c>
      <c r="D88" s="361">
        <f>'Historical Data'!L50</f>
        <v>191.49</v>
      </c>
      <c r="E88" s="176">
        <f>D88*(1+E89)</f>
        <v>191.49</v>
      </c>
      <c r="F88" s="176">
        <f t="shared" ref="F88:N88" si="32">E88*(1+F89)</f>
        <v>191.49</v>
      </c>
      <c r="G88" s="176">
        <f t="shared" si="32"/>
        <v>191.49</v>
      </c>
      <c r="H88" s="176">
        <f t="shared" si="32"/>
        <v>191.49</v>
      </c>
      <c r="I88" s="176">
        <f t="shared" si="32"/>
        <v>191.49</v>
      </c>
      <c r="J88" s="176">
        <f t="shared" si="32"/>
        <v>191.49</v>
      </c>
      <c r="K88" s="176">
        <f t="shared" si="32"/>
        <v>191.49</v>
      </c>
      <c r="L88" s="176">
        <f t="shared" si="32"/>
        <v>191.49</v>
      </c>
      <c r="M88" s="176">
        <f t="shared" si="32"/>
        <v>191.49</v>
      </c>
      <c r="N88" s="176">
        <f t="shared" si="32"/>
        <v>191.49</v>
      </c>
      <c r="Q88" s="24"/>
      <c r="R88" s="24"/>
      <c r="S88" s="24"/>
      <c r="T88" s="24"/>
      <c r="U88" s="24"/>
      <c r="V88" s="24"/>
      <c r="W88" s="24"/>
      <c r="X88" s="24"/>
      <c r="Y88" s="24"/>
      <c r="Z88" s="24"/>
      <c r="AA88" s="24"/>
      <c r="AB88" s="24"/>
    </row>
    <row r="89" spans="1:28">
      <c r="B89" s="123"/>
      <c r="C89" s="143"/>
      <c r="D89" s="143"/>
      <c r="E89" s="24"/>
      <c r="F89" s="24"/>
      <c r="G89" s="24"/>
      <c r="H89" s="24"/>
      <c r="I89" s="24"/>
      <c r="J89" s="24"/>
      <c r="K89" s="24"/>
      <c r="L89" s="24"/>
      <c r="M89" s="24"/>
      <c r="N89" s="24"/>
      <c r="Q89" s="24"/>
      <c r="R89" s="24"/>
      <c r="S89" s="24"/>
      <c r="T89" s="24"/>
      <c r="U89" s="24"/>
      <c r="V89" s="24"/>
      <c r="W89" s="24"/>
      <c r="X89" s="24"/>
      <c r="Y89" s="24"/>
      <c r="Z89" s="24"/>
      <c r="AA89" s="24"/>
      <c r="AB89" s="24"/>
    </row>
    <row r="90" spans="1:28">
      <c r="B90" t="s">
        <v>258</v>
      </c>
      <c r="C90" s="143"/>
      <c r="D90" s="143"/>
      <c r="E90" s="484">
        <f>'Control Sheet'!I109</f>
        <v>0</v>
      </c>
      <c r="F90" s="484">
        <f>'Control Sheet'!J109</f>
        <v>0</v>
      </c>
      <c r="G90" s="484">
        <f>'Control Sheet'!K109</f>
        <v>0</v>
      </c>
      <c r="H90" s="484">
        <f>'Control Sheet'!L109</f>
        <v>0</v>
      </c>
      <c r="I90" s="484">
        <f>'Control Sheet'!M109</f>
        <v>0</v>
      </c>
      <c r="J90" s="484">
        <f>'Control Sheet'!N109</f>
        <v>0</v>
      </c>
      <c r="K90" s="484">
        <f>'Control Sheet'!O109</f>
        <v>0</v>
      </c>
      <c r="L90" s="484">
        <f>'Control Sheet'!P109</f>
        <v>0</v>
      </c>
      <c r="M90" s="484">
        <f>'Control Sheet'!Q109</f>
        <v>0</v>
      </c>
      <c r="N90" s="484">
        <f>'Control Sheet'!R109</f>
        <v>0</v>
      </c>
      <c r="Q90" s="24"/>
      <c r="R90" s="24"/>
      <c r="S90" s="24"/>
      <c r="T90" s="24"/>
      <c r="U90" s="24"/>
      <c r="V90" s="24"/>
      <c r="W90" s="24"/>
      <c r="X90" s="24"/>
      <c r="Y90" s="24"/>
      <c r="Z90" s="24"/>
      <c r="AA90" s="24"/>
      <c r="AB90" s="24"/>
    </row>
    <row r="91" spans="1:28">
      <c r="C91" s="143"/>
      <c r="D91" s="143"/>
      <c r="E91" s="37"/>
      <c r="F91" s="37"/>
      <c r="G91" s="37"/>
      <c r="H91" s="37"/>
      <c r="I91" s="37"/>
      <c r="J91" s="37"/>
      <c r="K91" s="37"/>
      <c r="L91" s="37"/>
      <c r="M91" s="37"/>
      <c r="N91" s="37"/>
      <c r="Q91" s="485"/>
      <c r="R91" s="24"/>
      <c r="S91" s="24"/>
      <c r="T91" s="24"/>
      <c r="U91" s="24"/>
      <c r="V91" s="24"/>
      <c r="W91" s="24"/>
      <c r="X91" s="24"/>
      <c r="Y91" s="24"/>
      <c r="Z91" s="24"/>
      <c r="AA91" s="24"/>
      <c r="AB91" s="24"/>
    </row>
    <row r="92" spans="1:28">
      <c r="B92" s="132" t="s">
        <v>33</v>
      </c>
      <c r="C92" s="361">
        <f>'Historical Data'!K51</f>
        <v>25.31</v>
      </c>
      <c r="D92" s="361">
        <f>'Historical Data'!L51</f>
        <v>52.77</v>
      </c>
      <c r="E92" s="176">
        <f>D92*(1+E94)</f>
        <v>52.77</v>
      </c>
      <c r="F92" s="176">
        <f t="shared" ref="F92:N92" si="33">E92*(1+F94)</f>
        <v>52.77</v>
      </c>
      <c r="G92" s="176">
        <f t="shared" si="33"/>
        <v>52.77</v>
      </c>
      <c r="H92" s="176">
        <f t="shared" si="33"/>
        <v>52.77</v>
      </c>
      <c r="I92" s="176">
        <f t="shared" si="33"/>
        <v>52.77</v>
      </c>
      <c r="J92" s="176">
        <f t="shared" si="33"/>
        <v>52.77</v>
      </c>
      <c r="K92" s="176">
        <f t="shared" si="33"/>
        <v>52.77</v>
      </c>
      <c r="L92" s="176">
        <f t="shared" si="33"/>
        <v>52.77</v>
      </c>
      <c r="M92" s="176">
        <f t="shared" si="33"/>
        <v>52.77</v>
      </c>
      <c r="N92" s="176">
        <f t="shared" si="33"/>
        <v>52.77</v>
      </c>
      <c r="Q92" s="24"/>
      <c r="R92" s="24"/>
      <c r="S92" s="24"/>
      <c r="T92" s="24"/>
      <c r="U92" s="24"/>
      <c r="V92" s="24"/>
      <c r="W92" s="24"/>
      <c r="X92" s="24"/>
      <c r="Y92" s="24"/>
      <c r="Z92" s="24"/>
      <c r="AA92" s="24"/>
      <c r="AB92" s="24"/>
    </row>
    <row r="93" spans="1:28">
      <c r="B93" s="123"/>
      <c r="C93" s="24"/>
      <c r="D93" s="24"/>
      <c r="E93" s="24"/>
      <c r="F93" s="24"/>
      <c r="G93" s="24"/>
      <c r="H93" s="24"/>
      <c r="I93" s="24"/>
      <c r="J93" s="24"/>
      <c r="K93" s="24"/>
      <c r="L93" s="24"/>
      <c r="M93" s="24"/>
      <c r="N93" s="24"/>
      <c r="Q93" s="24"/>
      <c r="R93" s="24"/>
      <c r="S93" s="24"/>
      <c r="T93" s="24"/>
      <c r="U93" s="24"/>
      <c r="V93" s="24"/>
      <c r="W93" s="24"/>
      <c r="X93" s="24"/>
      <c r="Y93" s="24"/>
      <c r="Z93" s="24"/>
      <c r="AA93" s="24"/>
      <c r="AB93" s="24"/>
    </row>
    <row r="94" spans="1:28">
      <c r="B94" t="s">
        <v>258</v>
      </c>
      <c r="C94" s="24"/>
      <c r="D94" s="24"/>
      <c r="E94" s="484">
        <f>'Control Sheet'!I115</f>
        <v>0</v>
      </c>
      <c r="F94" s="484">
        <f>'Control Sheet'!J115</f>
        <v>0</v>
      </c>
      <c r="G94" s="484">
        <f>'Control Sheet'!K115</f>
        <v>0</v>
      </c>
      <c r="H94" s="484">
        <f>'Control Sheet'!L115</f>
        <v>0</v>
      </c>
      <c r="I94" s="484">
        <f>'Control Sheet'!M115</f>
        <v>0</v>
      </c>
      <c r="J94" s="484">
        <f>'Control Sheet'!N115</f>
        <v>0</v>
      </c>
      <c r="K94" s="484">
        <f>'Control Sheet'!O115</f>
        <v>0</v>
      </c>
      <c r="L94" s="484">
        <f>'Control Sheet'!P115</f>
        <v>0</v>
      </c>
      <c r="M94" s="484">
        <f>'Control Sheet'!Q115</f>
        <v>0</v>
      </c>
      <c r="N94" s="484">
        <f>'Control Sheet'!R115</f>
        <v>0</v>
      </c>
      <c r="Q94" s="24"/>
      <c r="R94" s="24"/>
      <c r="S94" s="24"/>
      <c r="T94" s="24"/>
      <c r="U94" s="24"/>
      <c r="V94" s="24"/>
      <c r="W94" s="24"/>
      <c r="X94" s="24"/>
      <c r="Y94" s="24"/>
      <c r="Z94" s="24"/>
      <c r="AA94" s="24"/>
      <c r="AB94" s="24"/>
    </row>
    <row r="95" spans="1:28">
      <c r="B95" s="174"/>
      <c r="C95" s="175"/>
      <c r="D95" s="175"/>
      <c r="E95" s="175"/>
      <c r="F95" s="175"/>
      <c r="G95" s="175"/>
      <c r="H95" s="175"/>
      <c r="I95" s="175"/>
      <c r="J95" s="175"/>
      <c r="K95" s="175"/>
      <c r="L95" s="175"/>
      <c r="M95" s="175"/>
      <c r="N95" s="175"/>
      <c r="Q95" s="24"/>
      <c r="R95" s="24"/>
      <c r="S95" s="24"/>
      <c r="T95" s="24"/>
      <c r="U95" s="24"/>
      <c r="V95" s="24"/>
      <c r="W95" s="24"/>
      <c r="X95" s="24"/>
      <c r="Y95" s="24"/>
      <c r="Z95" s="24"/>
      <c r="AA95" s="24"/>
      <c r="AB95" s="24"/>
    </row>
    <row r="96" spans="1:28">
      <c r="A96" t="s">
        <v>85</v>
      </c>
      <c r="B96" s="35" t="s">
        <v>480</v>
      </c>
      <c r="C96" s="5"/>
      <c r="D96" s="5"/>
      <c r="E96" s="5"/>
      <c r="F96" s="5"/>
      <c r="G96" s="5"/>
      <c r="H96" s="5"/>
      <c r="I96" s="5"/>
      <c r="J96" s="5"/>
      <c r="K96" s="5"/>
      <c r="L96" s="5"/>
      <c r="M96" s="5"/>
      <c r="N96" s="5"/>
      <c r="Q96" s="24"/>
      <c r="R96" s="24"/>
      <c r="S96" s="24"/>
      <c r="T96" s="24"/>
      <c r="U96" s="24"/>
      <c r="V96" s="24"/>
      <c r="W96" s="24"/>
      <c r="X96" s="24"/>
      <c r="Y96" s="24"/>
      <c r="Z96" s="24"/>
      <c r="AA96" s="24"/>
      <c r="AB96" s="24"/>
    </row>
    <row r="97" spans="1:28">
      <c r="B97" s="174"/>
      <c r="C97" s="175"/>
      <c r="D97" s="175"/>
      <c r="E97" s="175"/>
      <c r="F97" s="175"/>
      <c r="G97" s="175"/>
      <c r="H97" s="175"/>
      <c r="I97" s="175"/>
      <c r="J97" s="175"/>
      <c r="K97" s="175"/>
      <c r="L97" s="175"/>
      <c r="M97" s="175"/>
      <c r="N97" s="175"/>
      <c r="Q97" s="24"/>
      <c r="R97" s="24"/>
      <c r="S97" s="24"/>
      <c r="T97" s="24"/>
      <c r="U97" s="24"/>
      <c r="V97" s="24"/>
      <c r="W97" s="24"/>
      <c r="X97" s="24"/>
      <c r="Y97" s="24"/>
      <c r="Z97" s="24"/>
      <c r="AA97" s="24"/>
      <c r="AB97" s="24"/>
    </row>
    <row r="98" spans="1:28">
      <c r="B98" s="2" t="s">
        <v>338</v>
      </c>
      <c r="Q98" s="24"/>
      <c r="R98" s="24"/>
      <c r="S98" s="24"/>
      <c r="T98" s="24"/>
      <c r="U98" s="24"/>
      <c r="V98" s="24"/>
      <c r="W98" s="24"/>
      <c r="X98" s="24"/>
      <c r="Y98" s="24"/>
      <c r="Z98" s="24"/>
      <c r="AA98" s="24"/>
      <c r="AB98" s="24"/>
    </row>
    <row r="99" spans="1:28">
      <c r="B99" s="123" t="s">
        <v>338</v>
      </c>
      <c r="C99" s="362">
        <f>'Historical Data'!K57</f>
        <v>1206.33</v>
      </c>
      <c r="D99" s="362">
        <f>'Historical Data'!L57</f>
        <v>1160.1099999999999</v>
      </c>
      <c r="E99" s="126">
        <f>D99*(1+E100)</f>
        <v>1160.1099999999999</v>
      </c>
      <c r="F99" s="126">
        <f t="shared" ref="F99:N99" si="34">E99*(1+F100)</f>
        <v>1160.1099999999999</v>
      </c>
      <c r="G99" s="126">
        <f t="shared" si="34"/>
        <v>1160.1099999999999</v>
      </c>
      <c r="H99" s="126">
        <f t="shared" si="34"/>
        <v>1160.1099999999999</v>
      </c>
      <c r="I99" s="126">
        <f t="shared" si="34"/>
        <v>1160.1099999999999</v>
      </c>
      <c r="J99" s="126">
        <f t="shared" si="34"/>
        <v>1160.1099999999999</v>
      </c>
      <c r="K99" s="126">
        <f t="shared" si="34"/>
        <v>1160.1099999999999</v>
      </c>
      <c r="L99" s="126">
        <f t="shared" si="34"/>
        <v>1160.1099999999999</v>
      </c>
      <c r="M99" s="126">
        <f t="shared" si="34"/>
        <v>1160.1099999999999</v>
      </c>
      <c r="N99" s="126">
        <f t="shared" si="34"/>
        <v>1160.1099999999999</v>
      </c>
      <c r="Q99" s="24"/>
      <c r="R99" s="24"/>
      <c r="S99" s="24"/>
      <c r="T99" s="24"/>
      <c r="U99" s="24"/>
      <c r="V99" s="24"/>
      <c r="W99" s="24"/>
      <c r="X99" s="24"/>
      <c r="Y99" s="24"/>
      <c r="Z99" s="24"/>
      <c r="AA99" s="24"/>
      <c r="AB99" s="24"/>
    </row>
    <row r="100" spans="1:28">
      <c r="B100" t="s">
        <v>258</v>
      </c>
      <c r="C100" s="143"/>
      <c r="D100" s="143"/>
      <c r="E100" s="486">
        <f>'Control Sheet'!I123</f>
        <v>0</v>
      </c>
      <c r="F100" s="486">
        <f>'Control Sheet'!J123</f>
        <v>0</v>
      </c>
      <c r="G100" s="486">
        <f>'Control Sheet'!K123</f>
        <v>0</v>
      </c>
      <c r="H100" s="486">
        <f>'Control Sheet'!L123</f>
        <v>0</v>
      </c>
      <c r="I100" s="486">
        <f>'Control Sheet'!M123</f>
        <v>0</v>
      </c>
      <c r="J100" s="486">
        <f>'Control Sheet'!N123</f>
        <v>0</v>
      </c>
      <c r="K100" s="486">
        <f>'Control Sheet'!O123</f>
        <v>0</v>
      </c>
      <c r="L100" s="486">
        <f>'Control Sheet'!P123</f>
        <v>0</v>
      </c>
      <c r="M100" s="486">
        <f>'Control Sheet'!Q123</f>
        <v>0</v>
      </c>
      <c r="N100" s="486">
        <f>'Control Sheet'!R123</f>
        <v>0</v>
      </c>
      <c r="Q100" s="24"/>
      <c r="R100" s="24"/>
      <c r="S100" s="24"/>
      <c r="T100" s="24"/>
      <c r="U100" s="24"/>
      <c r="V100" s="24"/>
      <c r="W100" s="24"/>
      <c r="X100" s="24"/>
      <c r="Y100" s="24"/>
      <c r="Z100" s="24"/>
      <c r="AA100" s="24"/>
      <c r="AB100" s="24"/>
    </row>
    <row r="101" spans="1:28">
      <c r="B101" s="174"/>
      <c r="C101" s="158"/>
      <c r="D101" s="158"/>
      <c r="E101" s="175"/>
      <c r="F101" s="175"/>
      <c r="G101" s="175"/>
      <c r="H101" s="175"/>
      <c r="I101" s="175"/>
      <c r="J101" s="175"/>
      <c r="K101" s="175"/>
      <c r="L101" s="175"/>
      <c r="M101" s="175"/>
      <c r="N101" s="175"/>
      <c r="Q101" s="24"/>
      <c r="R101" s="24"/>
      <c r="S101" s="24"/>
      <c r="T101" s="24"/>
      <c r="U101" s="24"/>
      <c r="V101" s="24"/>
      <c r="W101" s="24"/>
      <c r="X101" s="24"/>
      <c r="Y101" s="24"/>
      <c r="Z101" s="24"/>
      <c r="AA101" s="24"/>
      <c r="AB101" s="24"/>
    </row>
    <row r="102" spans="1:28">
      <c r="B102" s="2" t="s">
        <v>479</v>
      </c>
      <c r="C102" s="158"/>
      <c r="D102" s="158"/>
      <c r="E102" s="176"/>
      <c r="F102" s="176"/>
      <c r="G102" s="176"/>
      <c r="H102" s="176"/>
      <c r="I102" s="176"/>
      <c r="J102" s="176"/>
      <c r="K102" s="176"/>
      <c r="L102" s="176"/>
      <c r="M102" s="176"/>
      <c r="N102" s="176"/>
      <c r="Q102" s="24"/>
      <c r="R102" s="24"/>
      <c r="S102" s="24"/>
      <c r="T102" s="24"/>
      <c r="U102" s="24"/>
      <c r="V102" s="24"/>
      <c r="W102" s="24"/>
      <c r="X102" s="24"/>
      <c r="Y102" s="24"/>
      <c r="Z102" s="24"/>
      <c r="AA102" s="24"/>
      <c r="AB102" s="24"/>
    </row>
    <row r="103" spans="1:28">
      <c r="B103" s="123" t="s">
        <v>479</v>
      </c>
      <c r="C103" s="362">
        <f>'Historical Data'!K58</f>
        <v>111.08</v>
      </c>
      <c r="D103" s="362">
        <f>'Historical Data'!L58</f>
        <v>136.49</v>
      </c>
      <c r="E103" s="24">
        <f>D103*(1+E104)</f>
        <v>136.49</v>
      </c>
      <c r="F103" s="24">
        <f t="shared" ref="F103" si="35">E103*(1+F104)</f>
        <v>136.49</v>
      </c>
      <c r="G103" s="24">
        <f t="shared" ref="G103" si="36">F103*(1+G104)</f>
        <v>136.49</v>
      </c>
      <c r="H103" s="24">
        <f t="shared" ref="H103" si="37">G103*(1+H104)</f>
        <v>136.49</v>
      </c>
      <c r="I103" s="24">
        <f t="shared" ref="I103" si="38">H103*(1+I104)</f>
        <v>136.49</v>
      </c>
      <c r="J103" s="24">
        <f t="shared" ref="J103" si="39">I103*(1+J104)</f>
        <v>136.49</v>
      </c>
      <c r="K103" s="24">
        <f t="shared" ref="K103" si="40">J103*(1+K104)</f>
        <v>136.49</v>
      </c>
      <c r="L103" s="24">
        <f t="shared" ref="L103" si="41">K103*(1+L104)</f>
        <v>136.49</v>
      </c>
      <c r="M103" s="24">
        <f t="shared" ref="M103" si="42">L103*(1+M104)</f>
        <v>136.49</v>
      </c>
      <c r="N103" s="24">
        <f t="shared" ref="N103" si="43">M103*(1+N104)</f>
        <v>136.49</v>
      </c>
      <c r="Q103" s="24"/>
      <c r="R103" s="24"/>
      <c r="S103" s="24"/>
      <c r="T103" s="24"/>
      <c r="U103" s="24"/>
      <c r="V103" s="24"/>
      <c r="W103" s="24"/>
      <c r="X103" s="24"/>
      <c r="Y103" s="24"/>
      <c r="Z103" s="24"/>
      <c r="AA103" s="24"/>
      <c r="AB103" s="24"/>
    </row>
    <row r="104" spans="1:28">
      <c r="B104" t="s">
        <v>258</v>
      </c>
      <c r="C104" s="24"/>
      <c r="D104" s="24"/>
      <c r="E104" s="484">
        <f>'Control Sheet'!I129</f>
        <v>0</v>
      </c>
      <c r="F104" s="484">
        <f>'Control Sheet'!J129</f>
        <v>0</v>
      </c>
      <c r="G104" s="484">
        <f>'Control Sheet'!K129</f>
        <v>0</v>
      </c>
      <c r="H104" s="484">
        <f>'Control Sheet'!L129</f>
        <v>0</v>
      </c>
      <c r="I104" s="484">
        <f>'Control Sheet'!M129</f>
        <v>0</v>
      </c>
      <c r="J104" s="484">
        <f>'Control Sheet'!N129</f>
        <v>0</v>
      </c>
      <c r="K104" s="484">
        <f>'Control Sheet'!O129</f>
        <v>0</v>
      </c>
      <c r="L104" s="484">
        <f>'Control Sheet'!P129</f>
        <v>0</v>
      </c>
      <c r="M104" s="484">
        <f>'Control Sheet'!Q129</f>
        <v>0</v>
      </c>
      <c r="N104" s="484">
        <f>'Control Sheet'!R129</f>
        <v>0</v>
      </c>
      <c r="Q104" s="24"/>
      <c r="R104" s="24"/>
      <c r="S104" s="24"/>
      <c r="T104" s="24"/>
      <c r="U104" s="24"/>
      <c r="V104" s="24"/>
      <c r="W104" s="24"/>
      <c r="X104" s="24"/>
      <c r="Y104" s="24"/>
      <c r="Z104" s="24"/>
      <c r="AA104" s="24"/>
      <c r="AB104" s="24"/>
    </row>
    <row r="105" spans="1:28">
      <c r="B105" s="174"/>
      <c r="C105" s="175"/>
      <c r="D105" s="175"/>
      <c r="E105" s="175"/>
      <c r="F105" s="175"/>
      <c r="G105" s="175"/>
      <c r="H105" s="175"/>
      <c r="I105" s="175"/>
      <c r="J105" s="175"/>
      <c r="K105" s="175"/>
      <c r="L105" s="175"/>
      <c r="M105" s="175"/>
      <c r="N105" s="175"/>
      <c r="Q105" s="24"/>
      <c r="R105" s="24"/>
      <c r="S105" s="24"/>
      <c r="T105" s="24"/>
      <c r="U105" s="24"/>
      <c r="V105" s="24"/>
      <c r="W105" s="24"/>
      <c r="X105" s="24"/>
      <c r="Y105" s="24"/>
      <c r="Z105" s="24"/>
      <c r="AA105" s="24"/>
      <c r="AB105" s="24"/>
    </row>
    <row r="106" spans="1:28">
      <c r="A106" t="s">
        <v>85</v>
      </c>
      <c r="B106" s="35" t="s">
        <v>481</v>
      </c>
      <c r="C106" s="5"/>
      <c r="D106" s="5"/>
      <c r="E106" s="5"/>
      <c r="F106" s="5"/>
      <c r="G106" s="5"/>
      <c r="H106" s="5"/>
      <c r="I106" s="5"/>
      <c r="J106" s="5"/>
      <c r="K106" s="5"/>
      <c r="L106" s="5"/>
      <c r="M106" s="5"/>
      <c r="N106" s="5"/>
    </row>
    <row r="107" spans="1:28">
      <c r="C107" s="24"/>
      <c r="D107" s="24"/>
      <c r="E107" s="24"/>
      <c r="F107" s="24"/>
      <c r="G107" s="24"/>
      <c r="H107" s="24"/>
      <c r="I107" s="24"/>
      <c r="J107" s="24"/>
      <c r="K107" s="24"/>
      <c r="L107" s="24"/>
      <c r="M107" s="24"/>
      <c r="N107" s="24"/>
    </row>
    <row r="108" spans="1:28">
      <c r="C108" s="364">
        <v>11</v>
      </c>
      <c r="D108" s="24"/>
      <c r="E108" s="24"/>
      <c r="F108" s="24"/>
      <c r="G108" s="24"/>
      <c r="H108" s="24"/>
      <c r="I108" s="24"/>
      <c r="J108" s="24"/>
      <c r="K108" s="24"/>
      <c r="L108" s="24"/>
      <c r="M108" s="24"/>
      <c r="N108" s="24"/>
    </row>
    <row r="109" spans="1:28">
      <c r="B109" t="s">
        <v>482</v>
      </c>
      <c r="C109" s="24"/>
      <c r="D109" s="24"/>
      <c r="E109" s="24">
        <f t="shared" ref="E109:N109" si="44">E42+E55</f>
        <v>196.19948179999997</v>
      </c>
      <c r="F109" s="24">
        <f t="shared" si="44"/>
        <v>221.48741500977775</v>
      </c>
      <c r="G109" s="24">
        <f t="shared" si="44"/>
        <v>249.78858470547155</v>
      </c>
      <c r="H109" s="24">
        <f t="shared" si="44"/>
        <v>281.42847210149802</v>
      </c>
      <c r="I109" s="24">
        <f t="shared" si="44"/>
        <v>316.76338026535274</v>
      </c>
      <c r="J109" s="24">
        <f t="shared" si="44"/>
        <v>356.18282314281885</v>
      </c>
      <c r="K109" s="24">
        <f t="shared" si="44"/>
        <v>400.11203799709983</v>
      </c>
      <c r="L109" s="24">
        <f t="shared" si="44"/>
        <v>449.01462041896752</v>
      </c>
      <c r="M109" s="24">
        <f t="shared" si="44"/>
        <v>503.39528000304239</v>
      </c>
      <c r="N109" s="24">
        <f t="shared" si="44"/>
        <v>563.8027136034076</v>
      </c>
    </row>
    <row r="110" spans="1:28">
      <c r="B110" t="s">
        <v>322</v>
      </c>
      <c r="C110" s="24"/>
      <c r="D110" s="24"/>
      <c r="E110" s="24">
        <f t="shared" ref="E110:N110" si="45">E43+E56</f>
        <v>1719.4549740000002</v>
      </c>
      <c r="F110" s="24">
        <f t="shared" si="45"/>
        <v>1895.7230798711112</v>
      </c>
      <c r="G110" s="24">
        <f t="shared" si="45"/>
        <v>2094.3586187290862</v>
      </c>
      <c r="H110" s="24">
        <f t="shared" si="45"/>
        <v>2358.182942956103</v>
      </c>
      <c r="I110" s="24">
        <f t="shared" si="45"/>
        <v>2654.9336318720161</v>
      </c>
      <c r="J110" s="24">
        <f t="shared" si="45"/>
        <v>2988.3899394783366</v>
      </c>
      <c r="K110" s="24">
        <f t="shared" si="45"/>
        <v>3276.9828316581015</v>
      </c>
      <c r="L110" s="24">
        <f t="shared" si="45"/>
        <v>3600.565503657343</v>
      </c>
      <c r="M110" s="24">
        <f t="shared" si="45"/>
        <v>3855.1496662187005</v>
      </c>
      <c r="N110" s="24">
        <f t="shared" si="45"/>
        <v>4059.3843226770778</v>
      </c>
    </row>
    <row r="111" spans="1:28">
      <c r="C111" s="24"/>
      <c r="D111" s="24"/>
      <c r="E111" s="24"/>
      <c r="F111" s="24"/>
      <c r="G111" s="24"/>
      <c r="H111" s="24"/>
      <c r="I111" s="24"/>
      <c r="J111" s="24"/>
      <c r="K111" s="24"/>
      <c r="L111" s="24"/>
      <c r="M111" s="24"/>
      <c r="N111" s="24"/>
    </row>
    <row r="112" spans="1:28">
      <c r="B112" t="s">
        <v>323</v>
      </c>
      <c r="C112" s="24"/>
      <c r="D112" s="24"/>
      <c r="E112" s="36">
        <f>E109/E110</f>
        <v>0.11410562344856141</v>
      </c>
      <c r="F112" s="36">
        <f t="shared" ref="F112:N112" si="46">F109/F110</f>
        <v>0.11683532123522836</v>
      </c>
      <c r="G112" s="36">
        <f t="shared" si="46"/>
        <v>0.119267341548722</v>
      </c>
      <c r="H112" s="36">
        <f t="shared" si="46"/>
        <v>0.11934123810967483</v>
      </c>
      <c r="I112" s="36">
        <f t="shared" si="46"/>
        <v>0.11931122362633231</v>
      </c>
      <c r="J112" s="36">
        <f t="shared" si="46"/>
        <v>0.11918887104973835</v>
      </c>
      <c r="K112" s="36">
        <f t="shared" si="46"/>
        <v>0.12209769124565399</v>
      </c>
      <c r="L112" s="36">
        <f t="shared" si="46"/>
        <v>0.12470669397984077</v>
      </c>
      <c r="M112" s="36">
        <f t="shared" si="46"/>
        <v>0.13057736367905906</v>
      </c>
      <c r="N112" s="36">
        <f t="shared" si="46"/>
        <v>0.13888872518273698</v>
      </c>
    </row>
    <row r="113" spans="2:15">
      <c r="B113" t="s">
        <v>918</v>
      </c>
      <c r="C113" s="24"/>
      <c r="D113" s="24"/>
      <c r="E113" s="487">
        <f>E109/E13</f>
        <v>1.4E-2</v>
      </c>
      <c r="F113" s="487">
        <f t="shared" ref="F113:N113" si="47">F109/F13</f>
        <v>1.4000000000000002E-2</v>
      </c>
      <c r="G113" s="487">
        <f t="shared" si="47"/>
        <v>1.4E-2</v>
      </c>
      <c r="H113" s="487">
        <f t="shared" si="47"/>
        <v>1.4000000000000002E-2</v>
      </c>
      <c r="I113" s="487">
        <f t="shared" si="47"/>
        <v>1.4E-2</v>
      </c>
      <c r="J113" s="487">
        <f t="shared" si="47"/>
        <v>1.4000000000000002E-2</v>
      </c>
      <c r="K113" s="487">
        <f t="shared" si="47"/>
        <v>1.4000000000000002E-2</v>
      </c>
      <c r="L113" s="487">
        <f t="shared" si="47"/>
        <v>1.4E-2</v>
      </c>
      <c r="M113" s="487">
        <f t="shared" si="47"/>
        <v>1.4E-2</v>
      </c>
      <c r="N113" s="487">
        <f t="shared" si="47"/>
        <v>1.4000000000000002E-2</v>
      </c>
    </row>
    <row r="114" spans="2:15">
      <c r="C114" s="24"/>
      <c r="D114" s="24"/>
      <c r="E114" s="24"/>
      <c r="F114" s="24"/>
      <c r="G114" s="24"/>
      <c r="H114" s="24"/>
      <c r="I114" s="24"/>
      <c r="J114" s="24"/>
      <c r="K114" s="24"/>
      <c r="L114" s="24"/>
      <c r="M114" s="24"/>
      <c r="N114" s="24"/>
    </row>
    <row r="115" spans="2:15">
      <c r="B115" t="s">
        <v>483</v>
      </c>
      <c r="C115" s="24"/>
      <c r="D115" s="24"/>
      <c r="E115" s="24"/>
      <c r="F115" s="24"/>
      <c r="G115" s="24"/>
      <c r="H115" s="24"/>
      <c r="I115" s="24"/>
      <c r="J115" s="24"/>
      <c r="K115" s="24"/>
      <c r="L115" s="24"/>
      <c r="M115" s="24"/>
      <c r="N115" s="24"/>
    </row>
    <row r="116" spans="2:15">
      <c r="C116" s="24"/>
      <c r="D116" s="24"/>
      <c r="E116" s="24"/>
      <c r="F116" s="24"/>
      <c r="G116" s="24"/>
      <c r="H116" s="24"/>
      <c r="I116" s="24"/>
      <c r="J116" s="24"/>
      <c r="K116" s="24"/>
      <c r="L116" s="24"/>
      <c r="M116" s="24"/>
      <c r="N116" s="24"/>
    </row>
    <row r="117" spans="2:15">
      <c r="B117">
        <v>2026</v>
      </c>
      <c r="C117" s="24"/>
      <c r="D117" s="24">
        <f>'Historical Data'!L19</f>
        <v>178.79</v>
      </c>
      <c r="E117" s="24">
        <f>D117</f>
        <v>178.79</v>
      </c>
      <c r="F117" s="24">
        <f t="shared" ref="F117:N117" si="48">E117</f>
        <v>178.79</v>
      </c>
      <c r="G117" s="24">
        <f t="shared" si="48"/>
        <v>178.79</v>
      </c>
      <c r="H117" s="24">
        <f t="shared" si="48"/>
        <v>178.79</v>
      </c>
      <c r="I117" s="24">
        <f t="shared" si="48"/>
        <v>178.79</v>
      </c>
      <c r="J117" s="24">
        <f t="shared" si="48"/>
        <v>178.79</v>
      </c>
      <c r="K117" s="24">
        <f t="shared" si="48"/>
        <v>178.79</v>
      </c>
      <c r="L117" s="24">
        <f t="shared" si="48"/>
        <v>178.79</v>
      </c>
      <c r="M117" s="24">
        <f t="shared" si="48"/>
        <v>178.79</v>
      </c>
      <c r="N117" s="24">
        <f t="shared" si="48"/>
        <v>178.79</v>
      </c>
    </row>
    <row r="118" spans="2:15">
      <c r="B118">
        <f>B117+1</f>
        <v>2027</v>
      </c>
      <c r="C118" s="24"/>
      <c r="D118" s="137"/>
      <c r="E118" s="24">
        <f>E109-E117</f>
        <v>17.40948179999998</v>
      </c>
      <c r="F118" s="24">
        <f>E118</f>
        <v>17.40948179999998</v>
      </c>
      <c r="G118" s="24">
        <f t="shared" ref="G118:N118" si="49">F118</f>
        <v>17.40948179999998</v>
      </c>
      <c r="H118" s="24">
        <f t="shared" si="49"/>
        <v>17.40948179999998</v>
      </c>
      <c r="I118" s="24">
        <f t="shared" si="49"/>
        <v>17.40948179999998</v>
      </c>
      <c r="J118" s="24">
        <f t="shared" si="49"/>
        <v>17.40948179999998</v>
      </c>
      <c r="K118" s="24">
        <f t="shared" si="49"/>
        <v>17.40948179999998</v>
      </c>
      <c r="L118" s="24">
        <f t="shared" si="49"/>
        <v>17.40948179999998</v>
      </c>
      <c r="M118" s="24">
        <f t="shared" si="49"/>
        <v>17.40948179999998</v>
      </c>
      <c r="N118" s="24">
        <f t="shared" si="49"/>
        <v>17.40948179999998</v>
      </c>
    </row>
    <row r="119" spans="2:15">
      <c r="B119">
        <f t="shared" ref="B119:B127" si="50">B118+1</f>
        <v>2028</v>
      </c>
      <c r="C119" s="24"/>
      <c r="D119" s="137"/>
      <c r="E119" s="137"/>
      <c r="F119" s="24">
        <f>F109-E109</f>
        <v>25.287933209777776</v>
      </c>
      <c r="G119" s="24">
        <f>F119</f>
        <v>25.287933209777776</v>
      </c>
      <c r="H119" s="24">
        <f t="shared" ref="H119:N119" si="51">G119</f>
        <v>25.287933209777776</v>
      </c>
      <c r="I119" s="24">
        <f t="shared" si="51"/>
        <v>25.287933209777776</v>
      </c>
      <c r="J119" s="24">
        <f t="shared" si="51"/>
        <v>25.287933209777776</v>
      </c>
      <c r="K119" s="24">
        <f t="shared" si="51"/>
        <v>25.287933209777776</v>
      </c>
      <c r="L119" s="24">
        <f t="shared" si="51"/>
        <v>25.287933209777776</v>
      </c>
      <c r="M119" s="24">
        <f t="shared" si="51"/>
        <v>25.287933209777776</v>
      </c>
      <c r="N119" s="24">
        <f t="shared" si="51"/>
        <v>25.287933209777776</v>
      </c>
    </row>
    <row r="120" spans="2:15">
      <c r="B120">
        <f t="shared" si="50"/>
        <v>2029</v>
      </c>
      <c r="C120" s="24"/>
      <c r="D120" s="137"/>
      <c r="E120" s="137"/>
      <c r="F120" s="137"/>
      <c r="G120" s="24">
        <f>G109-F109</f>
        <v>28.301169695693801</v>
      </c>
      <c r="H120" s="24">
        <f>G120</f>
        <v>28.301169695693801</v>
      </c>
      <c r="I120" s="24">
        <f t="shared" ref="I120:N120" si="52">H120</f>
        <v>28.301169695693801</v>
      </c>
      <c r="J120" s="24">
        <f t="shared" si="52"/>
        <v>28.301169695693801</v>
      </c>
      <c r="K120" s="24">
        <f t="shared" si="52"/>
        <v>28.301169695693801</v>
      </c>
      <c r="L120" s="24">
        <f t="shared" si="52"/>
        <v>28.301169695693801</v>
      </c>
      <c r="M120" s="24">
        <f t="shared" si="52"/>
        <v>28.301169695693801</v>
      </c>
      <c r="N120" s="24">
        <f t="shared" si="52"/>
        <v>28.301169695693801</v>
      </c>
    </row>
    <row r="121" spans="2:15">
      <c r="B121">
        <f t="shared" si="50"/>
        <v>2030</v>
      </c>
      <c r="C121" s="24"/>
      <c r="D121" s="137"/>
      <c r="E121" s="137"/>
      <c r="F121" s="137"/>
      <c r="G121" s="137"/>
      <c r="H121" s="24">
        <f>H109-G109</f>
        <v>31.639887396026467</v>
      </c>
      <c r="I121" s="24">
        <f>H121</f>
        <v>31.639887396026467</v>
      </c>
      <c r="J121" s="24">
        <f t="shared" ref="J121:N121" si="53">I121</f>
        <v>31.639887396026467</v>
      </c>
      <c r="K121" s="24">
        <f t="shared" si="53"/>
        <v>31.639887396026467</v>
      </c>
      <c r="L121" s="24">
        <f t="shared" si="53"/>
        <v>31.639887396026467</v>
      </c>
      <c r="M121" s="24">
        <f t="shared" si="53"/>
        <v>31.639887396026467</v>
      </c>
      <c r="N121" s="24">
        <f t="shared" si="53"/>
        <v>31.639887396026467</v>
      </c>
    </row>
    <row r="122" spans="2:15">
      <c r="B122">
        <f t="shared" si="50"/>
        <v>2031</v>
      </c>
      <c r="C122" s="24"/>
      <c r="D122" s="137"/>
      <c r="E122" s="137"/>
      <c r="F122" s="137"/>
      <c r="G122" s="137"/>
      <c r="H122" s="137"/>
      <c r="I122" s="24">
        <f>I109-H109</f>
        <v>35.33490816385472</v>
      </c>
      <c r="J122" s="24">
        <f>I122</f>
        <v>35.33490816385472</v>
      </c>
      <c r="K122" s="24">
        <f>J122</f>
        <v>35.33490816385472</v>
      </c>
      <c r="L122" s="24">
        <f t="shared" ref="L122:N122" si="54">K122</f>
        <v>35.33490816385472</v>
      </c>
      <c r="M122" s="24">
        <f t="shared" si="54"/>
        <v>35.33490816385472</v>
      </c>
      <c r="N122" s="24">
        <f t="shared" si="54"/>
        <v>35.33490816385472</v>
      </c>
    </row>
    <row r="123" spans="2:15">
      <c r="B123">
        <f t="shared" si="50"/>
        <v>2032</v>
      </c>
      <c r="C123" s="24"/>
      <c r="D123" s="137"/>
      <c r="E123" s="137"/>
      <c r="F123" s="137"/>
      <c r="G123" s="137"/>
      <c r="H123" s="137"/>
      <c r="I123" s="137"/>
      <c r="J123" s="24">
        <f>J109-I109</f>
        <v>39.419442877466111</v>
      </c>
      <c r="K123" s="24">
        <f>J123</f>
        <v>39.419442877466111</v>
      </c>
      <c r="L123" s="24">
        <f t="shared" ref="L123:N123" si="55">K123</f>
        <v>39.419442877466111</v>
      </c>
      <c r="M123" s="24">
        <f t="shared" si="55"/>
        <v>39.419442877466111</v>
      </c>
      <c r="N123" s="24">
        <f t="shared" si="55"/>
        <v>39.419442877466111</v>
      </c>
    </row>
    <row r="124" spans="2:15">
      <c r="B124">
        <f t="shared" si="50"/>
        <v>2033</v>
      </c>
      <c r="C124" s="24"/>
      <c r="D124" s="137"/>
      <c r="E124" s="137"/>
      <c r="F124" s="137"/>
      <c r="G124" s="137"/>
      <c r="H124" s="137"/>
      <c r="I124" s="137"/>
      <c r="J124" s="137"/>
      <c r="K124" s="24">
        <f>K109-J109</f>
        <v>43.929214854280985</v>
      </c>
      <c r="L124" s="24">
        <f>K124</f>
        <v>43.929214854280985</v>
      </c>
      <c r="M124" s="24">
        <f t="shared" ref="M124:N124" si="56">L124</f>
        <v>43.929214854280985</v>
      </c>
      <c r="N124" s="24">
        <f t="shared" si="56"/>
        <v>43.929214854280985</v>
      </c>
      <c r="O124" s="24"/>
    </row>
    <row r="125" spans="2:15">
      <c r="B125">
        <f t="shared" si="50"/>
        <v>2034</v>
      </c>
      <c r="C125" s="24"/>
      <c r="D125" s="137"/>
      <c r="E125" s="137"/>
      <c r="F125" s="137"/>
      <c r="G125" s="137"/>
      <c r="H125" s="137"/>
      <c r="I125" s="137"/>
      <c r="J125" s="137"/>
      <c r="K125" s="137"/>
      <c r="L125" s="24">
        <f>L109-K109</f>
        <v>48.902582421867692</v>
      </c>
      <c r="M125" s="24">
        <f>L125</f>
        <v>48.902582421867692</v>
      </c>
      <c r="N125" s="24">
        <f>M125</f>
        <v>48.902582421867692</v>
      </c>
    </row>
    <row r="126" spans="2:15">
      <c r="B126">
        <f t="shared" si="50"/>
        <v>2035</v>
      </c>
      <c r="C126" s="24"/>
      <c r="D126" s="137"/>
      <c r="E126" s="137"/>
      <c r="F126" s="137"/>
      <c r="G126" s="137"/>
      <c r="H126" s="137"/>
      <c r="I126" s="137"/>
      <c r="J126" s="137"/>
      <c r="K126" s="137"/>
      <c r="L126" s="137"/>
      <c r="M126" s="24">
        <f>M109-L109</f>
        <v>54.380659584074863</v>
      </c>
      <c r="N126" s="24">
        <f>M126</f>
        <v>54.380659584074863</v>
      </c>
    </row>
    <row r="127" spans="2:15">
      <c r="B127">
        <f t="shared" si="50"/>
        <v>2036</v>
      </c>
      <c r="C127" s="24"/>
      <c r="D127" s="137"/>
      <c r="E127" s="137"/>
      <c r="F127" s="137"/>
      <c r="G127" s="137"/>
      <c r="H127" s="137"/>
      <c r="I127" s="137"/>
      <c r="J127" s="137"/>
      <c r="K127" s="137"/>
      <c r="L127" s="137"/>
      <c r="M127" s="137"/>
      <c r="N127" s="24">
        <f>N109-M109</f>
        <v>60.407433600365209</v>
      </c>
    </row>
    <row r="128" spans="2:15">
      <c r="B128" t="s">
        <v>377</v>
      </c>
      <c r="C128" s="24"/>
      <c r="D128" s="24">
        <f>SUM(D117:D127)</f>
        <v>178.79</v>
      </c>
      <c r="E128" s="24">
        <f>SUM(E117:E127)</f>
        <v>196.19948179999997</v>
      </c>
      <c r="F128" s="24">
        <f t="shared" ref="F128:N128" si="57">SUM(F117:F127)</f>
        <v>221.48741500977775</v>
      </c>
      <c r="G128" s="24">
        <f t="shared" si="57"/>
        <v>249.78858470547155</v>
      </c>
      <c r="H128" s="24">
        <f t="shared" si="57"/>
        <v>281.42847210149802</v>
      </c>
      <c r="I128" s="24">
        <f t="shared" si="57"/>
        <v>316.76338026535274</v>
      </c>
      <c r="J128" s="24">
        <f t="shared" si="57"/>
        <v>356.18282314281885</v>
      </c>
      <c r="K128" s="24">
        <f t="shared" si="57"/>
        <v>400.11203799709983</v>
      </c>
      <c r="L128" s="24">
        <f t="shared" si="57"/>
        <v>449.01462041896752</v>
      </c>
      <c r="M128" s="24">
        <f t="shared" si="57"/>
        <v>503.39528000304239</v>
      </c>
      <c r="N128" s="24">
        <f t="shared" si="57"/>
        <v>563.8027136034076</v>
      </c>
    </row>
    <row r="129" spans="1:14">
      <c r="C129" s="24"/>
      <c r="D129" s="24"/>
      <c r="E129" s="24"/>
      <c r="F129" s="24"/>
      <c r="G129" s="24"/>
      <c r="H129" s="24"/>
      <c r="I129" s="24"/>
      <c r="J129" s="24"/>
      <c r="K129" s="24"/>
      <c r="L129" s="24"/>
      <c r="M129" s="24"/>
      <c r="N129" s="24"/>
    </row>
    <row r="130" spans="1:14">
      <c r="A130" t="s">
        <v>85</v>
      </c>
      <c r="B130" s="35" t="s">
        <v>378</v>
      </c>
      <c r="C130" s="5"/>
      <c r="D130" s="5"/>
      <c r="E130" s="5"/>
      <c r="F130" s="5"/>
      <c r="G130" s="5"/>
      <c r="H130" s="5"/>
      <c r="I130" s="5"/>
      <c r="J130" s="5"/>
      <c r="K130" s="5"/>
      <c r="L130" s="5"/>
      <c r="M130" s="5"/>
      <c r="N130" s="5"/>
    </row>
    <row r="132" spans="1:14">
      <c r="B132" s="2" t="s">
        <v>379</v>
      </c>
      <c r="E132" s="143">
        <f>'Historical Data'!L43</f>
        <v>3390.29</v>
      </c>
      <c r="F132" s="24">
        <f>E135</f>
        <v>3873.0617227602502</v>
      </c>
      <c r="G132" s="24">
        <f t="shared" ref="G132:N132" si="58">F135</f>
        <v>4420.4811669217934</v>
      </c>
      <c r="H132" s="24">
        <f t="shared" si="58"/>
        <v>5037.826578728942</v>
      </c>
      <c r="I132" s="24">
        <f t="shared" si="58"/>
        <v>5733.344158697475</v>
      </c>
      <c r="J132" s="24">
        <f t="shared" si="58"/>
        <v>6516.159733601834</v>
      </c>
      <c r="K132" s="24">
        <f t="shared" si="58"/>
        <v>7396.3606971245117</v>
      </c>
      <c r="L132" s="24">
        <f t="shared" si="58"/>
        <v>8385.0841436013725</v>
      </c>
      <c r="M132" s="24">
        <f t="shared" si="58"/>
        <v>9494.6114963022465</v>
      </c>
      <c r="N132" s="24">
        <f t="shared" si="58"/>
        <v>10738.469926892618</v>
      </c>
    </row>
    <row r="133" spans="1:14">
      <c r="B133" t="s">
        <v>380</v>
      </c>
      <c r="C133" s="36"/>
      <c r="D133" s="36"/>
      <c r="E133" s="143">
        <f>'3 - Statement Model'!M30</f>
        <v>689.67388965750013</v>
      </c>
      <c r="F133" s="143">
        <f>'3 - Statement Model'!N30</f>
        <v>782.02777737363317</v>
      </c>
      <c r="G133" s="143">
        <f>'3 - Statement Model'!O30</f>
        <v>881.92201686735552</v>
      </c>
      <c r="H133" s="143">
        <f>'3 - Statement Model'!P30</f>
        <v>993.59654281218957</v>
      </c>
      <c r="I133" s="143">
        <f>'3 - Statement Model'!Q30</f>
        <v>1118.307964149084</v>
      </c>
      <c r="J133" s="143">
        <f>'3 - Statement Model'!R30</f>
        <v>1257.4299478895405</v>
      </c>
      <c r="K133" s="143">
        <f>'3 - Statement Model'!S30</f>
        <v>1412.4620663955166</v>
      </c>
      <c r="L133" s="143">
        <f>'3 - Statement Model'!T30</f>
        <v>1585.0390752869632</v>
      </c>
      <c r="M133" s="143">
        <f>'3 - Statement Model'!U30</f>
        <v>1776.9406151291023</v>
      </c>
      <c r="N133" s="143">
        <f>'3 - Statement Model'!V30</f>
        <v>1990.1013258805979</v>
      </c>
    </row>
    <row r="134" spans="1:14">
      <c r="B134" t="s">
        <v>381</v>
      </c>
      <c r="C134" s="38"/>
      <c r="D134" s="38"/>
      <c r="E134" s="24">
        <f>E133*E137</f>
        <v>206.90216689725003</v>
      </c>
      <c r="F134" s="24">
        <f t="shared" ref="F134:N134" si="59">F133*F137</f>
        <v>234.60833321208995</v>
      </c>
      <c r="G134" s="24">
        <f t="shared" si="59"/>
        <v>264.57660506020665</v>
      </c>
      <c r="H134" s="24">
        <f t="shared" si="59"/>
        <v>298.07896284365688</v>
      </c>
      <c r="I134" s="24">
        <f t="shared" si="59"/>
        <v>335.49238924472519</v>
      </c>
      <c r="J134" s="24">
        <f t="shared" si="59"/>
        <v>377.22898436686211</v>
      </c>
      <c r="K134" s="24">
        <f t="shared" si="59"/>
        <v>423.73861991865493</v>
      </c>
      <c r="L134" s="24">
        <f t="shared" si="59"/>
        <v>475.51172258608892</v>
      </c>
      <c r="M134" s="24">
        <f t="shared" si="59"/>
        <v>533.08218453873064</v>
      </c>
      <c r="N134" s="24">
        <f t="shared" si="59"/>
        <v>597.03039776417938</v>
      </c>
    </row>
    <row r="135" spans="1:14">
      <c r="B135" s="138" t="s">
        <v>382</v>
      </c>
      <c r="C135" s="139"/>
      <c r="D135" s="139"/>
      <c r="E135" s="140">
        <f>E132+E133-E134</f>
        <v>3873.0617227602502</v>
      </c>
      <c r="F135" s="140">
        <f t="shared" ref="F135:N135" si="60">F132+F133-F134</f>
        <v>4420.4811669217934</v>
      </c>
      <c r="G135" s="140">
        <f t="shared" si="60"/>
        <v>5037.826578728942</v>
      </c>
      <c r="H135" s="140">
        <f t="shared" si="60"/>
        <v>5733.344158697475</v>
      </c>
      <c r="I135" s="140">
        <f t="shared" si="60"/>
        <v>6516.159733601834</v>
      </c>
      <c r="J135" s="140">
        <f t="shared" si="60"/>
        <v>7396.3606971245117</v>
      </c>
      <c r="K135" s="140">
        <f t="shared" si="60"/>
        <v>8385.0841436013725</v>
      </c>
      <c r="L135" s="140">
        <f t="shared" si="60"/>
        <v>9494.6114963022465</v>
      </c>
      <c r="M135" s="140">
        <f t="shared" si="60"/>
        <v>10738.469926892618</v>
      </c>
      <c r="N135" s="140">
        <f t="shared" si="60"/>
        <v>12131.540855009036</v>
      </c>
    </row>
    <row r="137" spans="1:14">
      <c r="B137" t="s">
        <v>383</v>
      </c>
      <c r="E137" s="483">
        <f>'Control Sheet'!I144</f>
        <v>0.3</v>
      </c>
      <c r="F137" s="483">
        <f>'Control Sheet'!J144</f>
        <v>0.3</v>
      </c>
      <c r="G137" s="483">
        <f>'Control Sheet'!K144</f>
        <v>0.3</v>
      </c>
      <c r="H137" s="483">
        <f>'Control Sheet'!L144</f>
        <v>0.3</v>
      </c>
      <c r="I137" s="483">
        <f>'Control Sheet'!M144</f>
        <v>0.3</v>
      </c>
      <c r="J137" s="483">
        <f>'Control Sheet'!N144</f>
        <v>0.3</v>
      </c>
      <c r="K137" s="483">
        <f>'Control Sheet'!O144</f>
        <v>0.3</v>
      </c>
      <c r="L137" s="483">
        <f>'Control Sheet'!P144</f>
        <v>0.3</v>
      </c>
      <c r="M137" s="483">
        <f>'Control Sheet'!Q144</f>
        <v>0.3</v>
      </c>
      <c r="N137" s="483">
        <f>'Control Sheet'!R144</f>
        <v>0.3</v>
      </c>
    </row>
    <row r="139" spans="1:14">
      <c r="A139" t="s">
        <v>85</v>
      </c>
      <c r="B139" s="35" t="s">
        <v>384</v>
      </c>
      <c r="C139" s="5"/>
      <c r="D139" s="5"/>
      <c r="E139" s="5"/>
      <c r="F139" s="5"/>
      <c r="G139" s="5"/>
      <c r="H139" s="5"/>
      <c r="I139" s="5"/>
      <c r="J139" s="5"/>
      <c r="K139" s="5"/>
      <c r="L139" s="5"/>
      <c r="M139" s="5"/>
      <c r="N139" s="5"/>
    </row>
    <row r="141" spans="1:14">
      <c r="B141" s="132" t="s">
        <v>57</v>
      </c>
      <c r="C141" s="133"/>
      <c r="D141" s="133"/>
      <c r="E141" s="133"/>
      <c r="F141" s="133"/>
      <c r="G141" s="133"/>
      <c r="H141" s="133"/>
      <c r="I141" s="133"/>
      <c r="J141" s="133"/>
      <c r="K141" s="133"/>
      <c r="L141" s="133"/>
      <c r="M141" s="133"/>
      <c r="N141" s="133"/>
    </row>
    <row r="142" spans="1:14">
      <c r="B142" t="s">
        <v>71</v>
      </c>
      <c r="C142" s="87">
        <f t="shared" ref="C142:N142" si="61">C13</f>
        <v>11967.65</v>
      </c>
      <c r="D142" s="87">
        <f t="shared" si="61"/>
        <v>12401.99</v>
      </c>
      <c r="E142" s="87">
        <f t="shared" si="61"/>
        <v>14014.248699999998</v>
      </c>
      <c r="F142" s="87">
        <f t="shared" si="61"/>
        <v>15820.529643555552</v>
      </c>
      <c r="G142" s="87">
        <f t="shared" si="61"/>
        <v>17842.041764676538</v>
      </c>
      <c r="H142" s="87">
        <f t="shared" si="61"/>
        <v>20102.033721535568</v>
      </c>
      <c r="I142" s="87">
        <f t="shared" si="61"/>
        <v>22625.95573323948</v>
      </c>
      <c r="J142" s="87">
        <f t="shared" si="61"/>
        <v>25441.630224487057</v>
      </c>
      <c r="K142" s="87">
        <f t="shared" si="61"/>
        <v>28579.431285507126</v>
      </c>
      <c r="L142" s="87">
        <f t="shared" si="61"/>
        <v>32072.472887069107</v>
      </c>
      <c r="M142" s="87">
        <f t="shared" si="61"/>
        <v>35956.805714503025</v>
      </c>
      <c r="N142" s="87">
        <f t="shared" si="61"/>
        <v>40271.622400243396</v>
      </c>
    </row>
    <row r="143" spans="1:14">
      <c r="B143" t="s">
        <v>57</v>
      </c>
      <c r="C143" s="143">
        <f>'Historical Data'!K78</f>
        <v>1959.37</v>
      </c>
      <c r="D143" s="143">
        <f>'Historical Data'!L78</f>
        <v>2139.6999999999998</v>
      </c>
      <c r="E143" s="24">
        <f>(E144*E142)/365</f>
        <v>2495.688124657534</v>
      </c>
      <c r="F143" s="24">
        <f t="shared" ref="F143:N143" si="62">(F144*F142)/365</f>
        <v>2817.3545940578379</v>
      </c>
      <c r="G143" s="24">
        <f t="shared" si="62"/>
        <v>3177.3499032985615</v>
      </c>
      <c r="H143" s="24">
        <f t="shared" si="62"/>
        <v>3579.8142243830462</v>
      </c>
      <c r="I143" s="24">
        <f t="shared" si="62"/>
        <v>4029.2797881111401</v>
      </c>
      <c r="J143" s="24">
        <f t="shared" si="62"/>
        <v>4530.7012728538593</v>
      </c>
      <c r="K143" s="24">
        <f t="shared" si="62"/>
        <v>5089.4877631725012</v>
      </c>
      <c r="L143" s="24">
        <f t="shared" si="62"/>
        <v>5711.5362675602519</v>
      </c>
      <c r="M143" s="24">
        <f t="shared" si="62"/>
        <v>6403.2667710758806</v>
      </c>
      <c r="N143" s="24">
        <f t="shared" si="62"/>
        <v>7171.6587836049875</v>
      </c>
    </row>
    <row r="144" spans="1:14">
      <c r="B144" t="s">
        <v>385</v>
      </c>
      <c r="C144" s="24">
        <f>(C143/C142)*365</f>
        <v>59.758603401670335</v>
      </c>
      <c r="D144" s="24">
        <f>(D143/D142)*365</f>
        <v>62.972998688113755</v>
      </c>
      <c r="E144" s="488">
        <v>65</v>
      </c>
      <c r="F144" s="489">
        <f>E144</f>
        <v>65</v>
      </c>
      <c r="G144" s="489">
        <f t="shared" ref="G144:N144" si="63">F144</f>
        <v>65</v>
      </c>
      <c r="H144" s="489">
        <f t="shared" si="63"/>
        <v>65</v>
      </c>
      <c r="I144" s="489">
        <f t="shared" si="63"/>
        <v>65</v>
      </c>
      <c r="J144" s="489">
        <f t="shared" si="63"/>
        <v>65</v>
      </c>
      <c r="K144" s="489">
        <f t="shared" si="63"/>
        <v>65</v>
      </c>
      <c r="L144" s="489">
        <f t="shared" si="63"/>
        <v>65</v>
      </c>
      <c r="M144" s="489">
        <f t="shared" si="63"/>
        <v>65</v>
      </c>
      <c r="N144" s="489">
        <f t="shared" si="63"/>
        <v>65</v>
      </c>
    </row>
    <row r="145" spans="2:17">
      <c r="B145" t="s">
        <v>386</v>
      </c>
      <c r="C145" s="36">
        <f>C143/C142</f>
        <v>0.16372220110046667</v>
      </c>
      <c r="D145" s="36">
        <f t="shared" ref="D145:N145" si="64">D143/D142</f>
        <v>0.17252876352907878</v>
      </c>
      <c r="E145" s="36">
        <f t="shared" si="64"/>
        <v>0.17808219178082191</v>
      </c>
      <c r="F145" s="36">
        <f t="shared" si="64"/>
        <v>0.17808219178082191</v>
      </c>
      <c r="G145" s="36">
        <f t="shared" si="64"/>
        <v>0.17808219178082191</v>
      </c>
      <c r="H145" s="36">
        <f t="shared" si="64"/>
        <v>0.17808219178082191</v>
      </c>
      <c r="I145" s="36">
        <f t="shared" si="64"/>
        <v>0.17808219178082191</v>
      </c>
      <c r="J145" s="36">
        <f t="shared" si="64"/>
        <v>0.17808219178082191</v>
      </c>
      <c r="K145" s="36">
        <f t="shared" si="64"/>
        <v>0.17808219178082191</v>
      </c>
      <c r="L145" s="36">
        <f t="shared" si="64"/>
        <v>0.17808219178082191</v>
      </c>
      <c r="M145" s="36">
        <f t="shared" si="64"/>
        <v>0.17808219178082191</v>
      </c>
      <c r="N145" s="36">
        <f t="shared" si="64"/>
        <v>0.17808219178082191</v>
      </c>
    </row>
    <row r="147" spans="2:17">
      <c r="B147" s="132" t="s">
        <v>265</v>
      </c>
      <c r="C147" s="133"/>
      <c r="D147" s="133"/>
      <c r="E147" s="133"/>
      <c r="F147" s="133"/>
      <c r="G147" s="133"/>
      <c r="H147" s="133"/>
      <c r="I147" s="133"/>
      <c r="J147" s="133"/>
      <c r="K147" s="133"/>
      <c r="L147" s="133"/>
      <c r="M147" s="133"/>
      <c r="N147" s="133"/>
    </row>
    <row r="148" spans="2:17">
      <c r="B148" s="2" t="s">
        <v>76</v>
      </c>
      <c r="C148" s="24">
        <f>C166</f>
        <v>9074.34</v>
      </c>
      <c r="D148" s="24">
        <f>D166</f>
        <v>9542.09</v>
      </c>
      <c r="E148" s="296">
        <f t="shared" ref="E148:N148" si="65">E21</f>
        <v>10650.829011999998</v>
      </c>
      <c r="F148" s="296">
        <f t="shared" si="65"/>
        <v>12023.60252910222</v>
      </c>
      <c r="G148" s="296">
        <f t="shared" si="65"/>
        <v>13559.951741154169</v>
      </c>
      <c r="H148" s="296">
        <f t="shared" si="65"/>
        <v>15277.545628367032</v>
      </c>
      <c r="I148" s="296">
        <f t="shared" si="65"/>
        <v>17195.726357262003</v>
      </c>
      <c r="J148" s="296">
        <f t="shared" si="65"/>
        <v>19335.638970610162</v>
      </c>
      <c r="K148" s="296">
        <f t="shared" si="65"/>
        <v>21720.367776985415</v>
      </c>
      <c r="L148" s="296">
        <f t="shared" si="65"/>
        <v>24375.079394172521</v>
      </c>
      <c r="M148" s="296">
        <f t="shared" si="65"/>
        <v>27327.172343022299</v>
      </c>
      <c r="N148" s="296">
        <f t="shared" si="65"/>
        <v>30606.433024184982</v>
      </c>
    </row>
    <row r="149" spans="2:17">
      <c r="B149" t="s">
        <v>265</v>
      </c>
      <c r="C149" s="143">
        <f>'Historical Data'!K77</f>
        <v>2149.15</v>
      </c>
      <c r="D149" s="143">
        <f>'Historical Data'!L77</f>
        <v>2166.1999999999998</v>
      </c>
      <c r="E149" s="24">
        <f>(E150*E148)/365</f>
        <v>2188.5265093150683</v>
      </c>
      <c r="F149" s="24">
        <f t="shared" ref="F149:N149" si="66">(F150*F148)/365</f>
        <v>2470.6032594045655</v>
      </c>
      <c r="G149" s="24">
        <f t="shared" si="66"/>
        <v>2786.2914536618155</v>
      </c>
      <c r="H149" s="24">
        <f t="shared" si="66"/>
        <v>3013.6528362806198</v>
      </c>
      <c r="I149" s="24">
        <f t="shared" si="66"/>
        <v>3392.0336923914087</v>
      </c>
      <c r="J149" s="24">
        <f t="shared" si="66"/>
        <v>3814.153440777895</v>
      </c>
      <c r="K149" s="24">
        <f t="shared" si="66"/>
        <v>4284.5656984738353</v>
      </c>
      <c r="L149" s="24">
        <f t="shared" si="66"/>
        <v>4674.6727605262367</v>
      </c>
      <c r="M149" s="24">
        <f t="shared" si="66"/>
        <v>5240.8275726344136</v>
      </c>
      <c r="N149" s="24">
        <f t="shared" si="66"/>
        <v>5869.7268813505452</v>
      </c>
    </row>
    <row r="150" spans="2:17">
      <c r="B150" t="s">
        <v>278</v>
      </c>
      <c r="C150" s="143">
        <f>'Assumptions Working'!L470</f>
        <v>71.523683816123253</v>
      </c>
      <c r="D150" s="143">
        <f>'Assumptions Working'!M470</f>
        <v>82.534473579687472</v>
      </c>
      <c r="E150" s="488">
        <v>75</v>
      </c>
      <c r="F150" s="485">
        <f>E150</f>
        <v>75</v>
      </c>
      <c r="G150" s="485">
        <f>F150</f>
        <v>75</v>
      </c>
      <c r="H150" s="488">
        <v>72</v>
      </c>
      <c r="I150" s="485">
        <f>H150</f>
        <v>72</v>
      </c>
      <c r="J150" s="485">
        <f t="shared" ref="J150:K150" si="67">I150</f>
        <v>72</v>
      </c>
      <c r="K150" s="485">
        <f t="shared" si="67"/>
        <v>72</v>
      </c>
      <c r="L150" s="488">
        <v>70</v>
      </c>
      <c r="M150" s="485">
        <v>70</v>
      </c>
      <c r="N150" s="485">
        <v>70</v>
      </c>
    </row>
    <row r="151" spans="2:17">
      <c r="B151" t="s">
        <v>909</v>
      </c>
      <c r="C151" s="36">
        <f t="shared" ref="C151:N151" si="68">C149/C148</f>
        <v>0.23683816123266266</v>
      </c>
      <c r="D151" s="36">
        <f t="shared" si="68"/>
        <v>0.22701525556770055</v>
      </c>
      <c r="E151" s="36">
        <f t="shared" si="68"/>
        <v>0.20547945205479454</v>
      </c>
      <c r="F151" s="36">
        <f t="shared" si="68"/>
        <v>0.20547945205479451</v>
      </c>
      <c r="G151" s="36">
        <f t="shared" si="68"/>
        <v>0.20547945205479451</v>
      </c>
      <c r="H151" s="36">
        <f t="shared" si="68"/>
        <v>0.19726027397260273</v>
      </c>
      <c r="I151" s="36">
        <f t="shared" si="68"/>
        <v>0.19726027397260273</v>
      </c>
      <c r="J151" s="36">
        <f t="shared" si="68"/>
        <v>0.19726027397260273</v>
      </c>
      <c r="K151" s="36">
        <f t="shared" si="68"/>
        <v>0.19726027397260273</v>
      </c>
      <c r="L151" s="36">
        <f t="shared" si="68"/>
        <v>0.19178082191780821</v>
      </c>
      <c r="M151" s="36">
        <f t="shared" si="68"/>
        <v>0.19178082191780821</v>
      </c>
      <c r="N151" s="36">
        <f t="shared" si="68"/>
        <v>0.19178082191780824</v>
      </c>
    </row>
    <row r="152" spans="2:17">
      <c r="E152" s="297"/>
      <c r="F152" s="297"/>
      <c r="G152" s="297"/>
      <c r="H152" s="297"/>
      <c r="I152" s="297"/>
      <c r="J152" s="297"/>
      <c r="K152" s="297"/>
      <c r="L152" s="297"/>
      <c r="M152" s="297"/>
      <c r="N152" s="297"/>
    </row>
    <row r="153" spans="2:17">
      <c r="B153" s="132" t="s">
        <v>55</v>
      </c>
      <c r="C153" s="133"/>
      <c r="D153" s="133"/>
      <c r="E153" s="133"/>
      <c r="F153" s="133"/>
      <c r="G153" s="133"/>
      <c r="H153" s="133"/>
      <c r="I153" s="133"/>
      <c r="J153" s="133"/>
      <c r="K153" s="133"/>
      <c r="L153" s="133"/>
      <c r="M153" s="133"/>
      <c r="N153" s="133"/>
    </row>
    <row r="154" spans="2:17">
      <c r="B154" t="s">
        <v>387</v>
      </c>
      <c r="C154" s="143">
        <f>'Historical Data'!K76</f>
        <v>414.12</v>
      </c>
      <c r="D154" s="143">
        <f>'Historical Data'!L76</f>
        <v>435.26</v>
      </c>
      <c r="E154" s="24">
        <f>D154*(1+E155)</f>
        <v>435.26</v>
      </c>
      <c r="F154" s="24">
        <f>E154*(1+F155)</f>
        <v>435.26</v>
      </c>
      <c r="G154" s="24">
        <f t="shared" ref="G154:N154" si="69">F154*(1+G155)</f>
        <v>435.26</v>
      </c>
      <c r="H154" s="24">
        <f t="shared" si="69"/>
        <v>435.26</v>
      </c>
      <c r="I154" s="24">
        <f t="shared" si="69"/>
        <v>435.26</v>
      </c>
      <c r="J154" s="24">
        <f t="shared" si="69"/>
        <v>435.26</v>
      </c>
      <c r="K154" s="24">
        <f t="shared" si="69"/>
        <v>435.26</v>
      </c>
      <c r="L154" s="24">
        <f t="shared" si="69"/>
        <v>435.26</v>
      </c>
      <c r="M154" s="24">
        <f t="shared" si="69"/>
        <v>435.26</v>
      </c>
      <c r="N154" s="24">
        <f t="shared" si="69"/>
        <v>435.26</v>
      </c>
    </row>
    <row r="155" spans="2:17">
      <c r="B155" t="s">
        <v>388</v>
      </c>
      <c r="E155" s="484">
        <f>'Control Sheet'!I83</f>
        <v>0</v>
      </c>
      <c r="F155" s="484">
        <f>'Control Sheet'!J83</f>
        <v>0</v>
      </c>
      <c r="G155" s="484">
        <f>'Control Sheet'!K83</f>
        <v>0</v>
      </c>
      <c r="H155" s="484">
        <f>'Control Sheet'!L83</f>
        <v>0</v>
      </c>
      <c r="I155" s="484">
        <f>'Control Sheet'!M83</f>
        <v>0</v>
      </c>
      <c r="J155" s="484">
        <f>'Control Sheet'!N83</f>
        <v>0</v>
      </c>
      <c r="K155" s="484">
        <f>'Control Sheet'!O83</f>
        <v>0</v>
      </c>
      <c r="L155" s="484">
        <f>'Control Sheet'!P83</f>
        <v>0</v>
      </c>
      <c r="M155" s="484">
        <f>'Control Sheet'!Q83</f>
        <v>0</v>
      </c>
      <c r="N155" s="484">
        <f>'Control Sheet'!R83</f>
        <v>0</v>
      </c>
    </row>
    <row r="156" spans="2:17">
      <c r="C156" s="24"/>
      <c r="D156" s="24"/>
      <c r="E156" s="25"/>
      <c r="F156" s="25"/>
      <c r="G156" s="25"/>
      <c r="H156" s="25"/>
      <c r="I156" s="25"/>
      <c r="J156" s="25"/>
      <c r="K156" s="25"/>
      <c r="L156" s="25"/>
      <c r="M156" s="25"/>
      <c r="N156" s="25"/>
    </row>
    <row r="157" spans="2:17">
      <c r="B157" s="132" t="s">
        <v>59</v>
      </c>
      <c r="C157" s="133"/>
      <c r="D157" s="133"/>
      <c r="E157" s="133"/>
      <c r="F157" s="133"/>
      <c r="G157" s="133"/>
      <c r="H157" s="133"/>
      <c r="I157" s="133"/>
      <c r="J157" s="133"/>
      <c r="K157" s="133"/>
      <c r="L157" s="133"/>
      <c r="M157" s="133"/>
      <c r="N157" s="133"/>
    </row>
    <row r="158" spans="2:17">
      <c r="B158" t="s">
        <v>59</v>
      </c>
      <c r="C158" s="143">
        <f>'Historical Data'!K80</f>
        <v>4.5999999999999996</v>
      </c>
      <c r="D158" s="143">
        <f>'Historical Data'!L80</f>
        <v>4.8099999999999996</v>
      </c>
      <c r="E158" s="24">
        <f>D158*(1+E159)</f>
        <v>4.8099999999999996</v>
      </c>
      <c r="F158" s="24">
        <f t="shared" ref="F158:N158" si="70">E158*(1+F159)</f>
        <v>4.8099999999999996</v>
      </c>
      <c r="G158" s="24">
        <f t="shared" si="70"/>
        <v>4.8099999999999996</v>
      </c>
      <c r="H158" s="24">
        <f t="shared" si="70"/>
        <v>4.8099999999999996</v>
      </c>
      <c r="I158" s="24">
        <f t="shared" si="70"/>
        <v>4.8099999999999996</v>
      </c>
      <c r="J158" s="24">
        <f t="shared" si="70"/>
        <v>4.8099999999999996</v>
      </c>
      <c r="K158" s="24">
        <f t="shared" si="70"/>
        <v>4.8099999999999996</v>
      </c>
      <c r="L158" s="24">
        <f t="shared" si="70"/>
        <v>4.8099999999999996</v>
      </c>
      <c r="M158" s="24">
        <f t="shared" si="70"/>
        <v>4.8099999999999996</v>
      </c>
      <c r="N158" s="24">
        <f t="shared" si="70"/>
        <v>4.8099999999999996</v>
      </c>
    </row>
    <row r="159" spans="2:17">
      <c r="B159" t="s">
        <v>388</v>
      </c>
      <c r="E159" s="484">
        <f>'Control Sheet'!I89</f>
        <v>0</v>
      </c>
      <c r="F159" s="484">
        <f>'Control Sheet'!J89</f>
        <v>0</v>
      </c>
      <c r="G159" s="484">
        <f>'Control Sheet'!K89</f>
        <v>0</v>
      </c>
      <c r="H159" s="484">
        <f>'Control Sheet'!L89</f>
        <v>0</v>
      </c>
      <c r="I159" s="484">
        <f>'Control Sheet'!M89</f>
        <v>0</v>
      </c>
      <c r="J159" s="484">
        <f>'Control Sheet'!N89</f>
        <v>0</v>
      </c>
      <c r="K159" s="484">
        <f>'Control Sheet'!O89</f>
        <v>0</v>
      </c>
      <c r="L159" s="484">
        <f>'Control Sheet'!P89</f>
        <v>0</v>
      </c>
      <c r="M159" s="484">
        <f>'Control Sheet'!Q89</f>
        <v>0</v>
      </c>
      <c r="N159" s="484">
        <f>'Control Sheet'!R89</f>
        <v>0</v>
      </c>
      <c r="P159" t="s">
        <v>0</v>
      </c>
      <c r="Q159" s="300"/>
    </row>
    <row r="161" spans="2:14">
      <c r="B161" s="132" t="s">
        <v>389</v>
      </c>
      <c r="C161" s="133"/>
      <c r="D161" s="133"/>
      <c r="E161" s="133"/>
      <c r="F161" s="133"/>
      <c r="G161" s="133"/>
      <c r="H161" s="133"/>
      <c r="I161" s="133"/>
      <c r="J161" s="133"/>
      <c r="K161" s="133"/>
      <c r="L161" s="133"/>
      <c r="M161" s="133"/>
      <c r="N161" s="133"/>
    </row>
    <row r="162" spans="2:14">
      <c r="B162" s="27" t="s">
        <v>389</v>
      </c>
      <c r="C162" s="143">
        <f>'Historical Data'!K81</f>
        <v>1353.61</v>
      </c>
      <c r="D162" s="143">
        <f>'Historical Data'!L81</f>
        <v>1240.23</v>
      </c>
      <c r="E162" s="24">
        <f>D162*(1+E163)</f>
        <v>1240.23</v>
      </c>
      <c r="F162" s="24">
        <f>E162*(1+F163)</f>
        <v>1240.23</v>
      </c>
      <c r="G162" s="24">
        <f t="shared" ref="G162" si="71">F162*(1+G163)</f>
        <v>1240.23</v>
      </c>
      <c r="H162" s="24">
        <f t="shared" ref="H162" si="72">G162*(1+H163)</f>
        <v>1240.23</v>
      </c>
      <c r="I162" s="24">
        <f t="shared" ref="I162" si="73">H162*(1+I163)</f>
        <v>1240.23</v>
      </c>
      <c r="J162" s="24">
        <f t="shared" ref="J162" si="74">I162*(1+J163)</f>
        <v>1240.23</v>
      </c>
      <c r="K162" s="24">
        <f t="shared" ref="K162" si="75">J162*(1+K163)</f>
        <v>1240.23</v>
      </c>
      <c r="L162" s="24">
        <f t="shared" ref="L162" si="76">K162*(1+L163)</f>
        <v>1240.23</v>
      </c>
      <c r="M162" s="24">
        <f t="shared" ref="M162" si="77">L162*(1+M163)</f>
        <v>1240.23</v>
      </c>
      <c r="N162" s="24">
        <f t="shared" ref="N162" si="78">M162*(1+N163)</f>
        <v>1240.23</v>
      </c>
    </row>
    <row r="163" spans="2:14">
      <c r="B163" t="s">
        <v>388</v>
      </c>
      <c r="E163" s="484">
        <f>'Control Sheet'!I95</f>
        <v>0</v>
      </c>
      <c r="F163" s="484">
        <f>'Control Sheet'!J95</f>
        <v>0</v>
      </c>
      <c r="G163" s="484">
        <f>'Control Sheet'!K95</f>
        <v>0</v>
      </c>
      <c r="H163" s="484">
        <f>'Control Sheet'!L95</f>
        <v>0</v>
      </c>
      <c r="I163" s="484">
        <f>'Control Sheet'!M95</f>
        <v>0</v>
      </c>
      <c r="J163" s="484">
        <f>'Control Sheet'!N95</f>
        <v>0</v>
      </c>
      <c r="K163" s="484">
        <f>'Control Sheet'!O95</f>
        <v>0</v>
      </c>
      <c r="L163" s="484">
        <f>'Control Sheet'!P95</f>
        <v>0</v>
      </c>
      <c r="M163" s="484">
        <f>'Control Sheet'!Q95</f>
        <v>0</v>
      </c>
      <c r="N163" s="484">
        <f>'Control Sheet'!R95</f>
        <v>0</v>
      </c>
    </row>
    <row r="164" spans="2:14">
      <c r="E164" s="141"/>
      <c r="F164" s="141"/>
      <c r="G164" s="141"/>
      <c r="H164" s="141"/>
      <c r="I164" s="141"/>
      <c r="J164" s="141"/>
      <c r="K164" s="141"/>
      <c r="L164" s="141"/>
      <c r="M164" s="141"/>
      <c r="N164" s="141"/>
    </row>
    <row r="165" spans="2:14">
      <c r="B165" s="132" t="s">
        <v>37</v>
      </c>
      <c r="C165" s="133"/>
      <c r="D165" s="133"/>
      <c r="E165" s="133"/>
      <c r="F165" s="133"/>
      <c r="G165" s="133"/>
      <c r="H165" s="133"/>
      <c r="I165" s="133"/>
      <c r="J165" s="133"/>
      <c r="K165" s="133"/>
      <c r="L165" s="133"/>
      <c r="M165" s="133"/>
      <c r="N165" s="133"/>
    </row>
    <row r="166" spans="2:14">
      <c r="B166" t="s">
        <v>76</v>
      </c>
      <c r="C166" s="142">
        <f>'Historical Data'!K10</f>
        <v>9074.34</v>
      </c>
      <c r="D166" s="142">
        <f>'Historical Data'!L10</f>
        <v>9542.09</v>
      </c>
      <c r="E166" s="142">
        <f>'3 - Statement Model'!M10</f>
        <v>10650.829011999998</v>
      </c>
      <c r="F166" s="142">
        <f>'3 - Statement Model'!N10</f>
        <v>12023.60252910222</v>
      </c>
      <c r="G166" s="142">
        <f>'3 - Statement Model'!O10</f>
        <v>13559.951741154169</v>
      </c>
      <c r="H166" s="142">
        <f>'3 - Statement Model'!P10</f>
        <v>15277.545628367032</v>
      </c>
      <c r="I166" s="142">
        <f>'3 - Statement Model'!Q10</f>
        <v>17195.726357262003</v>
      </c>
      <c r="J166" s="142">
        <f>'3 - Statement Model'!R10</f>
        <v>19335.638970610162</v>
      </c>
      <c r="K166" s="142">
        <f>'3 - Statement Model'!S10</f>
        <v>21720.367776985415</v>
      </c>
      <c r="L166" s="142">
        <f>'3 - Statement Model'!T10</f>
        <v>24375.079394172521</v>
      </c>
      <c r="M166" s="142">
        <f>'3 - Statement Model'!U10</f>
        <v>27327.172343022299</v>
      </c>
      <c r="N166" s="142">
        <f>'3 - Statement Model'!V10</f>
        <v>30606.433024184982</v>
      </c>
    </row>
    <row r="167" spans="2:14">
      <c r="B167" t="s">
        <v>37</v>
      </c>
      <c r="C167" s="143">
        <f>'Historical Data'!K56</f>
        <v>3427.62</v>
      </c>
      <c r="D167" s="143">
        <f>'Historical Data'!L56</f>
        <v>2942.86</v>
      </c>
      <c r="E167" s="24">
        <f>(E168*E166)/365</f>
        <v>4085.2494840547938</v>
      </c>
      <c r="F167" s="24">
        <f t="shared" ref="F167:N167" si="79">(F168*F166)/365</f>
        <v>4611.7927508885223</v>
      </c>
      <c r="G167" s="24">
        <f t="shared" si="79"/>
        <v>5201.0773801687228</v>
      </c>
      <c r="H167" s="24">
        <f t="shared" si="79"/>
        <v>5859.8805149900945</v>
      </c>
      <c r="I167" s="24">
        <f t="shared" si="79"/>
        <v>6595.6210685388505</v>
      </c>
      <c r="J167" s="24">
        <f t="shared" si="79"/>
        <v>7416.4094681792394</v>
      </c>
      <c r="K167" s="24">
        <f t="shared" si="79"/>
        <v>8331.0999692546793</v>
      </c>
      <c r="L167" s="24">
        <f t="shared" si="79"/>
        <v>9349.3455210524735</v>
      </c>
      <c r="M167" s="24">
        <f t="shared" si="79"/>
        <v>10481.655145268827</v>
      </c>
      <c r="N167" s="24">
        <f t="shared" si="79"/>
        <v>11739.45376270109</v>
      </c>
    </row>
    <row r="168" spans="2:14">
      <c r="B168" t="s">
        <v>394</v>
      </c>
      <c r="C168" s="24">
        <f>(C167/C166)*365</f>
        <v>137.87022527258179</v>
      </c>
      <c r="D168" s="24">
        <f t="shared" ref="D168" si="80">(D167/D166)*365</f>
        <v>112.56903885836331</v>
      </c>
      <c r="E168" s="488">
        <v>140</v>
      </c>
      <c r="F168" s="489">
        <f>E168</f>
        <v>140</v>
      </c>
      <c r="G168" s="489">
        <f t="shared" ref="G168:N168" si="81">F168</f>
        <v>140</v>
      </c>
      <c r="H168" s="489">
        <f t="shared" si="81"/>
        <v>140</v>
      </c>
      <c r="I168" s="489">
        <f t="shared" si="81"/>
        <v>140</v>
      </c>
      <c r="J168" s="489">
        <f t="shared" si="81"/>
        <v>140</v>
      </c>
      <c r="K168" s="489">
        <f t="shared" si="81"/>
        <v>140</v>
      </c>
      <c r="L168" s="489">
        <f t="shared" si="81"/>
        <v>140</v>
      </c>
      <c r="M168" s="489">
        <f t="shared" si="81"/>
        <v>140</v>
      </c>
      <c r="N168" s="489">
        <f t="shared" si="81"/>
        <v>140</v>
      </c>
    </row>
    <row r="169" spans="2:14">
      <c r="B169" t="s">
        <v>395</v>
      </c>
      <c r="C169" s="36">
        <f>C167/C166</f>
        <v>0.37772664458241589</v>
      </c>
      <c r="D169" s="36">
        <f t="shared" ref="D169:N169" si="82">D167/D166</f>
        <v>0.30840832563935155</v>
      </c>
      <c r="E169" s="36">
        <f t="shared" si="82"/>
        <v>0.38356164383561642</v>
      </c>
      <c r="F169" s="36">
        <f t="shared" si="82"/>
        <v>0.38356164383561642</v>
      </c>
      <c r="G169" s="36">
        <f t="shared" si="82"/>
        <v>0.38356164383561647</v>
      </c>
      <c r="H169" s="36">
        <f t="shared" si="82"/>
        <v>0.38356164383561647</v>
      </c>
      <c r="I169" s="36">
        <f t="shared" si="82"/>
        <v>0.38356164383561642</v>
      </c>
      <c r="J169" s="36">
        <f t="shared" si="82"/>
        <v>0.38356164383561642</v>
      </c>
      <c r="K169" s="36">
        <f t="shared" si="82"/>
        <v>0.38356164383561642</v>
      </c>
      <c r="L169" s="36">
        <f t="shared" si="82"/>
        <v>0.38356164383561642</v>
      </c>
      <c r="M169" s="36">
        <f t="shared" si="82"/>
        <v>0.38356164383561642</v>
      </c>
      <c r="N169" s="36">
        <f t="shared" si="82"/>
        <v>0.38356164383561647</v>
      </c>
    </row>
    <row r="170" spans="2:14">
      <c r="E170" s="251"/>
      <c r="F170" s="251"/>
      <c r="G170" s="251"/>
      <c r="H170" s="251"/>
      <c r="I170" s="251"/>
      <c r="J170" s="251"/>
      <c r="K170" s="251"/>
      <c r="L170" s="251"/>
      <c r="M170" s="251"/>
      <c r="N170" s="251"/>
    </row>
    <row r="171" spans="2:14">
      <c r="B171" s="132" t="s">
        <v>393</v>
      </c>
      <c r="C171" s="133"/>
      <c r="D171" s="133"/>
      <c r="E171" s="133"/>
      <c r="F171" s="133"/>
      <c r="G171" s="133"/>
      <c r="H171" s="133"/>
      <c r="I171" s="133"/>
      <c r="J171" s="133"/>
      <c r="K171" s="133"/>
      <c r="L171" s="133"/>
      <c r="M171" s="133"/>
      <c r="N171" s="133"/>
    </row>
    <row r="172" spans="2:14">
      <c r="B172" t="s">
        <v>390</v>
      </c>
      <c r="C172" s="24"/>
      <c r="D172" s="24"/>
      <c r="E172" s="24">
        <f t="shared" ref="E172" si="83">E143-D143</f>
        <v>355.98812465753417</v>
      </c>
      <c r="F172" s="24">
        <f t="shared" ref="F172" si="84">F143-E143</f>
        <v>321.66646940030387</v>
      </c>
      <c r="G172" s="24">
        <f t="shared" ref="G172" si="85">G143-F143</f>
        <v>359.9953092407236</v>
      </c>
      <c r="H172" s="24">
        <f t="shared" ref="H172" si="86">H143-G143</f>
        <v>402.46432108448471</v>
      </c>
      <c r="I172" s="24">
        <f t="shared" ref="I172" si="87">I143-H143</f>
        <v>449.46556372809391</v>
      </c>
      <c r="J172" s="24">
        <f t="shared" ref="J172" si="88">J143-I143</f>
        <v>501.42148474271926</v>
      </c>
      <c r="K172" s="24">
        <f t="shared" ref="K172" si="89">K143-J143</f>
        <v>558.78649031864188</v>
      </c>
      <c r="L172" s="24">
        <f t="shared" ref="L172" si="90">L143-K143</f>
        <v>622.04850438775065</v>
      </c>
      <c r="M172" s="24">
        <f t="shared" ref="M172" si="91">M143-L143</f>
        <v>691.7305035156287</v>
      </c>
      <c r="N172" s="24">
        <f t="shared" ref="N172" si="92">N143-M143</f>
        <v>768.39201252910698</v>
      </c>
    </row>
    <row r="173" spans="2:14">
      <c r="B173" t="s">
        <v>391</v>
      </c>
      <c r="E173" s="311">
        <f t="shared" ref="E173" si="93">E149-D149</f>
        <v>22.326509315068506</v>
      </c>
      <c r="F173" s="311">
        <f t="shared" ref="F173" si="94">F149-E149</f>
        <v>282.07675008949718</v>
      </c>
      <c r="G173" s="311">
        <f t="shared" ref="G173" si="95">G149-F149</f>
        <v>315.68819425724996</v>
      </c>
      <c r="H173" s="311">
        <f t="shared" ref="H173" si="96">H149-G149</f>
        <v>227.36138261880433</v>
      </c>
      <c r="I173" s="311">
        <f t="shared" ref="I173" si="97">I149-H149</f>
        <v>378.38085611078895</v>
      </c>
      <c r="J173" s="311">
        <f t="shared" ref="J173" si="98">J149-I149</f>
        <v>422.11974838648621</v>
      </c>
      <c r="K173" s="311">
        <f t="shared" ref="K173" si="99">K149-J149</f>
        <v>470.4122576959403</v>
      </c>
      <c r="L173" s="311">
        <f t="shared" ref="L173" si="100">L149-K149</f>
        <v>390.10706205240149</v>
      </c>
      <c r="M173" s="311">
        <f t="shared" ref="M173" si="101">M149-L149</f>
        <v>566.15481210817688</v>
      </c>
      <c r="N173" s="311">
        <f t="shared" ref="N173" si="102">N149-M149</f>
        <v>628.8993087161316</v>
      </c>
    </row>
    <row r="174" spans="2:14">
      <c r="B174" t="s">
        <v>392</v>
      </c>
      <c r="E174" s="24">
        <f>E167-D167</f>
        <v>1142.3894840547937</v>
      </c>
      <c r="F174" s="24">
        <f t="shared" ref="F174:N174" si="103">F167-E167</f>
        <v>526.54326683372847</v>
      </c>
      <c r="G174" s="24">
        <f t="shared" si="103"/>
        <v>589.28462928020053</v>
      </c>
      <c r="H174" s="24">
        <f t="shared" si="103"/>
        <v>658.80313482137171</v>
      </c>
      <c r="I174" s="24">
        <f t="shared" si="103"/>
        <v>735.740553548756</v>
      </c>
      <c r="J174" s="24">
        <f t="shared" si="103"/>
        <v>820.78839964038889</v>
      </c>
      <c r="K174" s="24">
        <f t="shared" si="103"/>
        <v>914.6905010754399</v>
      </c>
      <c r="L174" s="24">
        <f t="shared" si="103"/>
        <v>1018.2455517977942</v>
      </c>
      <c r="M174" s="24">
        <f t="shared" si="103"/>
        <v>1132.3096242163538</v>
      </c>
      <c r="N174" s="24">
        <f t="shared" si="103"/>
        <v>1257.7986174322632</v>
      </c>
    </row>
    <row r="175" spans="2:14">
      <c r="B175" s="27" t="s">
        <v>396</v>
      </c>
      <c r="C175" s="27"/>
      <c r="D175" s="27"/>
      <c r="E175" s="29">
        <f>E172+E173-E174</f>
        <v>-764.07485008219101</v>
      </c>
      <c r="F175" s="29">
        <f t="shared" ref="F175:N175" si="104">F172+F173-F174</f>
        <v>77.199952656072583</v>
      </c>
      <c r="G175" s="29">
        <f t="shared" si="104"/>
        <v>86.398874217773027</v>
      </c>
      <c r="H175" s="29">
        <f t="shared" si="104"/>
        <v>-28.977431118082677</v>
      </c>
      <c r="I175" s="29">
        <f t="shared" si="104"/>
        <v>92.105866290126869</v>
      </c>
      <c r="J175" s="29">
        <f t="shared" si="104"/>
        <v>102.75283348881658</v>
      </c>
      <c r="K175" s="29">
        <f t="shared" si="104"/>
        <v>114.50824693914228</v>
      </c>
      <c r="L175" s="29">
        <f t="shared" si="104"/>
        <v>-6.0899853576420355</v>
      </c>
      <c r="M175" s="29">
        <f t="shared" si="104"/>
        <v>125.57569140745181</v>
      </c>
      <c r="N175" s="29">
        <f t="shared" si="104"/>
        <v>139.49270381297538</v>
      </c>
    </row>
    <row r="177" spans="1:16">
      <c r="A177" t="s">
        <v>85</v>
      </c>
      <c r="B177" s="35" t="s">
        <v>397</v>
      </c>
      <c r="C177" s="5"/>
      <c r="D177" s="5"/>
      <c r="E177" s="5"/>
      <c r="F177" s="5"/>
      <c r="G177" s="5"/>
      <c r="H177" s="5"/>
      <c r="I177" s="5"/>
      <c r="J177" s="5"/>
      <c r="K177" s="5"/>
      <c r="L177" s="5"/>
      <c r="M177" s="5"/>
      <c r="N177" s="5"/>
    </row>
    <row r="179" spans="1:16">
      <c r="B179" s="133" t="s">
        <v>30</v>
      </c>
      <c r="C179" s="133"/>
      <c r="D179" s="133"/>
      <c r="E179" s="133"/>
      <c r="F179" s="133"/>
      <c r="G179" s="133"/>
      <c r="H179" s="133"/>
      <c r="I179" s="133"/>
      <c r="J179" s="133"/>
      <c r="K179" s="133"/>
      <c r="L179" s="133"/>
      <c r="M179" s="133"/>
      <c r="N179" s="133"/>
    </row>
    <row r="180" spans="1:16">
      <c r="B180" t="s">
        <v>71</v>
      </c>
      <c r="C180" s="24">
        <f t="shared" ref="C180:N180" si="105">C142</f>
        <v>11967.65</v>
      </c>
      <c r="D180" s="24">
        <f t="shared" si="105"/>
        <v>12401.99</v>
      </c>
      <c r="E180" s="24">
        <f>E142</f>
        <v>14014.248699999998</v>
      </c>
      <c r="F180" s="24">
        <f t="shared" si="105"/>
        <v>15820.529643555552</v>
      </c>
      <c r="G180" s="24">
        <f t="shared" si="105"/>
        <v>17842.041764676538</v>
      </c>
      <c r="H180" s="24">
        <f t="shared" si="105"/>
        <v>20102.033721535568</v>
      </c>
      <c r="I180" s="24">
        <f t="shared" si="105"/>
        <v>22625.95573323948</v>
      </c>
      <c r="J180" s="24">
        <f t="shared" si="105"/>
        <v>25441.630224487057</v>
      </c>
      <c r="K180" s="24">
        <f t="shared" si="105"/>
        <v>28579.431285507126</v>
      </c>
      <c r="L180" s="24">
        <f t="shared" si="105"/>
        <v>32072.472887069107</v>
      </c>
      <c r="M180" s="24">
        <f t="shared" si="105"/>
        <v>35956.805714503025</v>
      </c>
      <c r="N180" s="24">
        <f t="shared" si="105"/>
        <v>40271.622400243396</v>
      </c>
    </row>
    <row r="181" spans="1:16">
      <c r="B181" t="s">
        <v>30</v>
      </c>
      <c r="C181" s="143">
        <f>'Historical Data'!K48</f>
        <v>0</v>
      </c>
      <c r="D181" s="143">
        <f>'Historical Data'!L48</f>
        <v>0</v>
      </c>
      <c r="E181" s="24">
        <f>E180*E182</f>
        <v>0</v>
      </c>
      <c r="F181" s="24">
        <f t="shared" ref="F181:N181" si="106">F180*F182</f>
        <v>0</v>
      </c>
      <c r="G181" s="24">
        <f t="shared" si="106"/>
        <v>0</v>
      </c>
      <c r="H181" s="24">
        <f t="shared" si="106"/>
        <v>0</v>
      </c>
      <c r="I181" s="24">
        <f t="shared" si="106"/>
        <v>0</v>
      </c>
      <c r="J181" s="24">
        <f t="shared" si="106"/>
        <v>0</v>
      </c>
      <c r="K181" s="24">
        <f t="shared" si="106"/>
        <v>0</v>
      </c>
      <c r="L181" s="24">
        <f t="shared" si="106"/>
        <v>0</v>
      </c>
      <c r="M181" s="24">
        <f t="shared" si="106"/>
        <v>0</v>
      </c>
      <c r="N181" s="24">
        <f t="shared" si="106"/>
        <v>0</v>
      </c>
    </row>
    <row r="182" spans="1:16">
      <c r="B182" t="s">
        <v>347</v>
      </c>
      <c r="E182" s="490">
        <f>0%</f>
        <v>0</v>
      </c>
      <c r="F182" s="491">
        <f>E182</f>
        <v>0</v>
      </c>
      <c r="G182" s="491">
        <f t="shared" ref="G182:N182" si="107">F182</f>
        <v>0</v>
      </c>
      <c r="H182" s="491">
        <f t="shared" si="107"/>
        <v>0</v>
      </c>
      <c r="I182" s="491">
        <f t="shared" si="107"/>
        <v>0</v>
      </c>
      <c r="J182" s="491">
        <f t="shared" si="107"/>
        <v>0</v>
      </c>
      <c r="K182" s="491">
        <f t="shared" si="107"/>
        <v>0</v>
      </c>
      <c r="L182" s="491">
        <f t="shared" si="107"/>
        <v>0</v>
      </c>
      <c r="M182" s="491">
        <f t="shared" si="107"/>
        <v>0</v>
      </c>
      <c r="N182" s="491">
        <f t="shared" si="107"/>
        <v>0</v>
      </c>
    </row>
    <row r="183" spans="1:16">
      <c r="E183" s="36"/>
      <c r="F183" s="36"/>
      <c r="G183" s="36"/>
      <c r="H183" s="36"/>
      <c r="I183" s="36"/>
      <c r="J183" s="36"/>
      <c r="K183" s="36"/>
      <c r="L183" s="36"/>
      <c r="M183" s="36"/>
      <c r="N183" s="36"/>
    </row>
    <row r="184" spans="1:16">
      <c r="B184" t="s">
        <v>398</v>
      </c>
      <c r="E184" s="24">
        <f>E181-D181</f>
        <v>0</v>
      </c>
      <c r="F184" s="24">
        <f t="shared" ref="F184:N184" si="108">F181-E181</f>
        <v>0</v>
      </c>
      <c r="G184" s="24">
        <f t="shared" si="108"/>
        <v>0</v>
      </c>
      <c r="H184" s="24">
        <f t="shared" si="108"/>
        <v>0</v>
      </c>
      <c r="I184" s="24">
        <f t="shared" si="108"/>
        <v>0</v>
      </c>
      <c r="J184" s="24">
        <f t="shared" si="108"/>
        <v>0</v>
      </c>
      <c r="K184" s="24">
        <f t="shared" si="108"/>
        <v>0</v>
      </c>
      <c r="L184" s="24">
        <f t="shared" si="108"/>
        <v>0</v>
      </c>
      <c r="M184" s="24">
        <f t="shared" si="108"/>
        <v>0</v>
      </c>
      <c r="N184" s="24">
        <f t="shared" si="108"/>
        <v>0</v>
      </c>
    </row>
    <row r="186" spans="1:16">
      <c r="B186" s="133" t="s">
        <v>36</v>
      </c>
      <c r="C186" s="133"/>
      <c r="D186" s="133"/>
      <c r="E186" s="133"/>
      <c r="F186" s="133"/>
      <c r="G186" s="133"/>
      <c r="H186" s="133"/>
      <c r="I186" s="133"/>
      <c r="J186" s="133"/>
      <c r="K186" s="133"/>
      <c r="L186" s="133"/>
      <c r="M186" s="133"/>
      <c r="N186" s="133"/>
      <c r="P186" t="s">
        <v>0</v>
      </c>
    </row>
    <row r="187" spans="1:16">
      <c r="B187" t="s">
        <v>71</v>
      </c>
      <c r="C187" s="24">
        <f t="shared" ref="C187:N187" si="109">C180</f>
        <v>11967.65</v>
      </c>
      <c r="D187" s="24">
        <f t="shared" si="109"/>
        <v>12401.99</v>
      </c>
      <c r="E187" s="24">
        <f t="shared" si="109"/>
        <v>14014.248699999998</v>
      </c>
      <c r="F187" s="24">
        <f t="shared" si="109"/>
        <v>15820.529643555552</v>
      </c>
      <c r="G187" s="24">
        <f t="shared" si="109"/>
        <v>17842.041764676538</v>
      </c>
      <c r="H187" s="24">
        <f t="shared" si="109"/>
        <v>20102.033721535568</v>
      </c>
      <c r="I187" s="24">
        <f t="shared" si="109"/>
        <v>22625.95573323948</v>
      </c>
      <c r="J187" s="24">
        <f t="shared" si="109"/>
        <v>25441.630224487057</v>
      </c>
      <c r="K187" s="24">
        <f t="shared" si="109"/>
        <v>28579.431285507126</v>
      </c>
      <c r="L187" s="24">
        <f t="shared" si="109"/>
        <v>32072.472887069107</v>
      </c>
      <c r="M187" s="24">
        <f t="shared" si="109"/>
        <v>35956.805714503025</v>
      </c>
      <c r="N187" s="24">
        <f t="shared" si="109"/>
        <v>40271.622400243396</v>
      </c>
    </row>
    <row r="188" spans="1:16">
      <c r="B188" t="s">
        <v>36</v>
      </c>
      <c r="C188" s="143">
        <f>'Historical Data'!K55</f>
        <v>199.36</v>
      </c>
      <c r="D188" s="143">
        <f>'Historical Data'!L55</f>
        <v>626.79999999999995</v>
      </c>
      <c r="E188" s="24">
        <f>E187*E189</f>
        <v>630.64119149999988</v>
      </c>
      <c r="F188" s="24">
        <f t="shared" ref="F188:N188" si="110">F187*F189</f>
        <v>711.9238339599998</v>
      </c>
      <c r="G188" s="24">
        <f t="shared" si="110"/>
        <v>802.89187941044418</v>
      </c>
      <c r="H188" s="24">
        <f t="shared" si="110"/>
        <v>904.59151746910049</v>
      </c>
      <c r="I188" s="24">
        <f t="shared" si="110"/>
        <v>1018.1680079957765</v>
      </c>
      <c r="J188" s="24">
        <f t="shared" si="110"/>
        <v>1144.8733601019176</v>
      </c>
      <c r="K188" s="24">
        <f t="shared" si="110"/>
        <v>1286.0744078478206</v>
      </c>
      <c r="L188" s="24">
        <f t="shared" si="110"/>
        <v>1443.2612799181097</v>
      </c>
      <c r="M188" s="24">
        <f t="shared" si="110"/>
        <v>1618.0562571526361</v>
      </c>
      <c r="N188" s="24">
        <f t="shared" si="110"/>
        <v>1812.2230080109528</v>
      </c>
    </row>
    <row r="189" spans="1:16">
      <c r="B189" t="s">
        <v>348</v>
      </c>
      <c r="E189" s="490">
        <v>4.4999999999999998E-2</v>
      </c>
      <c r="F189" s="491">
        <f>E189</f>
        <v>4.4999999999999998E-2</v>
      </c>
      <c r="G189" s="491">
        <f t="shared" ref="G189:N189" si="111">F189</f>
        <v>4.4999999999999998E-2</v>
      </c>
      <c r="H189" s="491">
        <f t="shared" si="111"/>
        <v>4.4999999999999998E-2</v>
      </c>
      <c r="I189" s="491">
        <f t="shared" si="111"/>
        <v>4.4999999999999998E-2</v>
      </c>
      <c r="J189" s="491">
        <f t="shared" si="111"/>
        <v>4.4999999999999998E-2</v>
      </c>
      <c r="K189" s="491">
        <f t="shared" si="111"/>
        <v>4.4999999999999998E-2</v>
      </c>
      <c r="L189" s="491">
        <f t="shared" si="111"/>
        <v>4.4999999999999998E-2</v>
      </c>
      <c r="M189" s="491">
        <f t="shared" si="111"/>
        <v>4.4999999999999998E-2</v>
      </c>
      <c r="N189" s="491">
        <f t="shared" si="111"/>
        <v>4.4999999999999998E-2</v>
      </c>
    </row>
    <row r="191" spans="1:16">
      <c r="B191" t="s">
        <v>400</v>
      </c>
      <c r="E191" s="24">
        <f>E188-D188</f>
        <v>3.8411914999999226</v>
      </c>
      <c r="F191" s="24">
        <f t="shared" ref="F191:N191" si="112">F188-E188</f>
        <v>81.28264245999992</v>
      </c>
      <c r="G191" s="24">
        <f t="shared" si="112"/>
        <v>90.968045450444379</v>
      </c>
      <c r="H191" s="24">
        <f t="shared" si="112"/>
        <v>101.69963805865632</v>
      </c>
      <c r="I191" s="24">
        <f t="shared" si="112"/>
        <v>113.57649052667603</v>
      </c>
      <c r="J191" s="24">
        <f t="shared" si="112"/>
        <v>126.70535210614105</v>
      </c>
      <c r="K191" s="24">
        <f t="shared" si="112"/>
        <v>141.201047745903</v>
      </c>
      <c r="L191" s="24">
        <f t="shared" si="112"/>
        <v>157.18687207028916</v>
      </c>
      <c r="M191" s="24">
        <f t="shared" si="112"/>
        <v>174.79497723452641</v>
      </c>
      <c r="N191" s="24">
        <f t="shared" si="112"/>
        <v>194.16675085831662</v>
      </c>
    </row>
    <row r="193" spans="1:14">
      <c r="B193" t="s">
        <v>356</v>
      </c>
      <c r="D193" s="24">
        <f>D188+D181</f>
        <v>626.79999999999995</v>
      </c>
      <c r="E193" s="24">
        <f t="shared" ref="E193:N193" si="113">E188+E181</f>
        <v>630.64119149999988</v>
      </c>
      <c r="F193" s="24">
        <f t="shared" si="113"/>
        <v>711.9238339599998</v>
      </c>
      <c r="G193" s="24">
        <f t="shared" si="113"/>
        <v>802.89187941044418</v>
      </c>
      <c r="H193" s="24">
        <f t="shared" si="113"/>
        <v>904.59151746910049</v>
      </c>
      <c r="I193" s="24">
        <f t="shared" si="113"/>
        <v>1018.1680079957765</v>
      </c>
      <c r="J193" s="24">
        <f t="shared" si="113"/>
        <v>1144.8733601019176</v>
      </c>
      <c r="K193" s="24">
        <f t="shared" si="113"/>
        <v>1286.0744078478206</v>
      </c>
      <c r="L193" s="24">
        <f t="shared" si="113"/>
        <v>1443.2612799181097</v>
      </c>
      <c r="M193" s="24">
        <f t="shared" si="113"/>
        <v>1618.0562571526361</v>
      </c>
      <c r="N193" s="24">
        <f t="shared" si="113"/>
        <v>1812.2230080109528</v>
      </c>
    </row>
    <row r="194" spans="1:14">
      <c r="B194" s="400" t="s">
        <v>401</v>
      </c>
      <c r="C194" s="400"/>
      <c r="D194" s="400"/>
      <c r="E194" s="401">
        <f t="shared" ref="E194:N194" si="114">E181/E193</f>
        <v>0</v>
      </c>
      <c r="F194" s="401">
        <f t="shared" si="114"/>
        <v>0</v>
      </c>
      <c r="G194" s="401">
        <f t="shared" si="114"/>
        <v>0</v>
      </c>
      <c r="H194" s="401">
        <f t="shared" si="114"/>
        <v>0</v>
      </c>
      <c r="I194" s="401">
        <f t="shared" si="114"/>
        <v>0</v>
      </c>
      <c r="J194" s="401">
        <f t="shared" si="114"/>
        <v>0</v>
      </c>
      <c r="K194" s="401">
        <f t="shared" si="114"/>
        <v>0</v>
      </c>
      <c r="L194" s="401">
        <f t="shared" si="114"/>
        <v>0</v>
      </c>
      <c r="M194" s="401">
        <f t="shared" si="114"/>
        <v>0</v>
      </c>
      <c r="N194" s="401">
        <f t="shared" si="114"/>
        <v>0</v>
      </c>
    </row>
    <row r="195" spans="1:14">
      <c r="B195" s="400" t="s">
        <v>402</v>
      </c>
      <c r="C195" s="400"/>
      <c r="D195" s="400"/>
      <c r="E195" s="401">
        <f>E188/E193</f>
        <v>1</v>
      </c>
      <c r="F195" s="401">
        <f t="shared" ref="F195:N195" si="115">F188/F193</f>
        <v>1</v>
      </c>
      <c r="G195" s="401">
        <f t="shared" si="115"/>
        <v>1</v>
      </c>
      <c r="H195" s="401">
        <f t="shared" si="115"/>
        <v>1</v>
      </c>
      <c r="I195" s="401">
        <f t="shared" si="115"/>
        <v>1</v>
      </c>
      <c r="J195" s="401">
        <f t="shared" si="115"/>
        <v>1</v>
      </c>
      <c r="K195" s="401">
        <f t="shared" si="115"/>
        <v>1</v>
      </c>
      <c r="L195" s="401">
        <f t="shared" si="115"/>
        <v>1</v>
      </c>
      <c r="M195" s="401">
        <f t="shared" si="115"/>
        <v>1</v>
      </c>
      <c r="N195" s="401">
        <f t="shared" si="115"/>
        <v>1</v>
      </c>
    </row>
    <row r="197" spans="1:14">
      <c r="A197" t="s">
        <v>85</v>
      </c>
      <c r="B197" s="35" t="s">
        <v>403</v>
      </c>
      <c r="C197" s="5"/>
      <c r="D197" s="5"/>
      <c r="E197" s="5"/>
      <c r="F197" s="5"/>
      <c r="G197" s="5"/>
      <c r="H197" s="5"/>
      <c r="I197" s="5"/>
      <c r="J197" s="5"/>
      <c r="K197" s="5"/>
      <c r="L197" s="5"/>
      <c r="M197" s="5"/>
      <c r="N197" s="5"/>
    </row>
    <row r="198" spans="1:14">
      <c r="B198" t="s">
        <v>404</v>
      </c>
      <c r="E198" s="492">
        <v>0.12</v>
      </c>
      <c r="F198" s="493">
        <f>E198</f>
        <v>0.12</v>
      </c>
      <c r="G198" s="493">
        <f t="shared" ref="G198:N198" si="116">F198</f>
        <v>0.12</v>
      </c>
      <c r="H198" s="493">
        <f t="shared" si="116"/>
        <v>0.12</v>
      </c>
      <c r="I198" s="493">
        <f t="shared" si="116"/>
        <v>0.12</v>
      </c>
      <c r="J198" s="493">
        <f t="shared" si="116"/>
        <v>0.12</v>
      </c>
      <c r="K198" s="493">
        <f t="shared" si="116"/>
        <v>0.12</v>
      </c>
      <c r="L198" s="493">
        <f t="shared" si="116"/>
        <v>0.12</v>
      </c>
      <c r="M198" s="493">
        <f t="shared" si="116"/>
        <v>0.12</v>
      </c>
      <c r="N198" s="493">
        <f t="shared" si="116"/>
        <v>0.12</v>
      </c>
    </row>
    <row r="199" spans="1:14">
      <c r="B199" t="s">
        <v>405</v>
      </c>
      <c r="E199" s="24">
        <f>(E193+D193)/2</f>
        <v>628.72059574999992</v>
      </c>
      <c r="F199" s="24">
        <f t="shared" ref="F199:N199" si="117">(F193+E193)/2</f>
        <v>671.28251272999978</v>
      </c>
      <c r="G199" s="24">
        <f t="shared" si="117"/>
        <v>757.40785668522199</v>
      </c>
      <c r="H199" s="24">
        <f t="shared" si="117"/>
        <v>853.74169843977234</v>
      </c>
      <c r="I199" s="24">
        <f t="shared" si="117"/>
        <v>961.37976273243851</v>
      </c>
      <c r="J199" s="24">
        <f t="shared" si="117"/>
        <v>1081.520684048847</v>
      </c>
      <c r="K199" s="24">
        <f t="shared" si="117"/>
        <v>1215.4738839748691</v>
      </c>
      <c r="L199" s="24">
        <f t="shared" si="117"/>
        <v>1364.6678438829651</v>
      </c>
      <c r="M199" s="24">
        <f t="shared" si="117"/>
        <v>1530.6587685353729</v>
      </c>
      <c r="N199" s="24">
        <f t="shared" si="117"/>
        <v>1715.1396325817946</v>
      </c>
    </row>
    <row r="200" spans="1:14">
      <c r="B200" s="27" t="s">
        <v>406</v>
      </c>
      <c r="C200" s="27"/>
      <c r="D200" s="27"/>
      <c r="E200" s="29">
        <f>E199*E198</f>
        <v>75.446471489999993</v>
      </c>
      <c r="F200" s="29">
        <f t="shared" ref="F200:N200" si="118">F199*F198</f>
        <v>80.553901527599976</v>
      </c>
      <c r="G200" s="29">
        <f t="shared" si="118"/>
        <v>90.888942802226637</v>
      </c>
      <c r="H200" s="29">
        <f t="shared" si="118"/>
        <v>102.44900381277267</v>
      </c>
      <c r="I200" s="29">
        <f t="shared" si="118"/>
        <v>115.36557152789261</v>
      </c>
      <c r="J200" s="29">
        <f t="shared" si="118"/>
        <v>129.78248208586163</v>
      </c>
      <c r="K200" s="29">
        <f t="shared" si="118"/>
        <v>145.85686607698429</v>
      </c>
      <c r="L200" s="29">
        <f t="shared" si="118"/>
        <v>163.76014126595581</v>
      </c>
      <c r="M200" s="29">
        <f t="shared" si="118"/>
        <v>183.67905222424474</v>
      </c>
      <c r="N200" s="29">
        <f t="shared" si="118"/>
        <v>205.81675590981533</v>
      </c>
    </row>
    <row r="202" spans="1:14">
      <c r="A202" t="s">
        <v>85</v>
      </c>
      <c r="B202" s="35" t="s">
        <v>8</v>
      </c>
      <c r="C202" s="5"/>
      <c r="D202" s="5"/>
      <c r="E202" s="5"/>
      <c r="F202" s="5"/>
      <c r="G202" s="5"/>
      <c r="H202" s="5"/>
      <c r="I202" s="5"/>
      <c r="J202" s="5"/>
      <c r="K202" s="5"/>
      <c r="L202" s="5"/>
      <c r="M202" s="5"/>
      <c r="N202" s="5"/>
    </row>
    <row r="203" spans="1:14">
      <c r="B203" t="s">
        <v>71</v>
      </c>
      <c r="C203" s="24">
        <f>C187</f>
        <v>11967.65</v>
      </c>
      <c r="D203" s="24">
        <f>D187</f>
        <v>12401.99</v>
      </c>
      <c r="E203" s="24">
        <f>E187</f>
        <v>14014.248699999998</v>
      </c>
      <c r="F203" s="24">
        <f t="shared" ref="F203:N203" si="119">F187</f>
        <v>15820.529643555552</v>
      </c>
      <c r="G203" s="24">
        <f t="shared" si="119"/>
        <v>17842.041764676538</v>
      </c>
      <c r="H203" s="24">
        <f t="shared" si="119"/>
        <v>20102.033721535568</v>
      </c>
      <c r="I203" s="24">
        <f t="shared" si="119"/>
        <v>22625.95573323948</v>
      </c>
      <c r="J203" s="24">
        <f t="shared" si="119"/>
        <v>25441.630224487057</v>
      </c>
      <c r="K203" s="24">
        <f t="shared" si="119"/>
        <v>28579.431285507126</v>
      </c>
      <c r="L203" s="24">
        <f t="shared" si="119"/>
        <v>32072.472887069107</v>
      </c>
      <c r="M203" s="24">
        <f t="shared" si="119"/>
        <v>35956.805714503025</v>
      </c>
      <c r="N203" s="24">
        <f t="shared" si="119"/>
        <v>40271.622400243396</v>
      </c>
    </row>
    <row r="204" spans="1:14">
      <c r="B204" t="s">
        <v>407</v>
      </c>
      <c r="E204" s="494">
        <v>5.0000000000000001E-3</v>
      </c>
      <c r="F204" s="495">
        <f>E204</f>
        <v>5.0000000000000001E-3</v>
      </c>
      <c r="G204" s="495">
        <f t="shared" ref="G204:N204" si="120">F204</f>
        <v>5.0000000000000001E-3</v>
      </c>
      <c r="H204" s="495">
        <f t="shared" si="120"/>
        <v>5.0000000000000001E-3</v>
      </c>
      <c r="I204" s="495">
        <f t="shared" si="120"/>
        <v>5.0000000000000001E-3</v>
      </c>
      <c r="J204" s="495">
        <f t="shared" si="120"/>
        <v>5.0000000000000001E-3</v>
      </c>
      <c r="K204" s="495">
        <f t="shared" si="120"/>
        <v>5.0000000000000001E-3</v>
      </c>
      <c r="L204" s="495">
        <f t="shared" si="120"/>
        <v>5.0000000000000001E-3</v>
      </c>
      <c r="M204" s="495">
        <f t="shared" si="120"/>
        <v>5.0000000000000001E-3</v>
      </c>
      <c r="N204" s="495">
        <f t="shared" si="120"/>
        <v>5.0000000000000001E-3</v>
      </c>
    </row>
    <row r="205" spans="1:14">
      <c r="B205" s="27" t="s">
        <v>408</v>
      </c>
      <c r="C205" s="27"/>
      <c r="D205" s="27"/>
      <c r="E205" s="126">
        <f>E203*E204</f>
        <v>70.071243499999994</v>
      </c>
      <c r="F205" s="126">
        <f t="shared" ref="F205:N205" si="121">F203*F204</f>
        <v>79.102648217777755</v>
      </c>
      <c r="G205" s="126">
        <f t="shared" si="121"/>
        <v>89.210208823382686</v>
      </c>
      <c r="H205" s="126">
        <f t="shared" si="121"/>
        <v>100.51016860767784</v>
      </c>
      <c r="I205" s="126">
        <f t="shared" si="121"/>
        <v>113.1297786661974</v>
      </c>
      <c r="J205" s="126">
        <f t="shared" si="121"/>
        <v>127.20815112243528</v>
      </c>
      <c r="K205" s="126">
        <f t="shared" si="121"/>
        <v>142.89715642753563</v>
      </c>
      <c r="L205" s="126">
        <f t="shared" si="121"/>
        <v>160.36236443534554</v>
      </c>
      <c r="M205" s="126">
        <f t="shared" si="121"/>
        <v>179.78402857251513</v>
      </c>
      <c r="N205" s="126">
        <f t="shared" si="121"/>
        <v>201.35811200121699</v>
      </c>
    </row>
    <row r="207" spans="1:14">
      <c r="B207" s="35" t="s">
        <v>445</v>
      </c>
      <c r="C207" s="5"/>
      <c r="D207" s="5"/>
      <c r="E207" s="5"/>
      <c r="F207" s="5"/>
      <c r="G207" s="5"/>
      <c r="H207" s="5"/>
      <c r="I207" s="5"/>
      <c r="J207" s="5"/>
      <c r="K207" s="5"/>
      <c r="L207" s="5"/>
      <c r="M207" s="5"/>
      <c r="N207" s="5"/>
    </row>
    <row r="208" spans="1:14">
      <c r="B208" t="s">
        <v>71</v>
      </c>
      <c r="C208" s="24">
        <f>C203</f>
        <v>11967.65</v>
      </c>
      <c r="D208" s="24">
        <f t="shared" ref="D208:N208" si="122">D203</f>
        <v>12401.99</v>
      </c>
      <c r="E208" s="24">
        <f t="shared" si="122"/>
        <v>14014.248699999998</v>
      </c>
      <c r="F208" s="24">
        <f t="shared" si="122"/>
        <v>15820.529643555552</v>
      </c>
      <c r="G208" s="24">
        <f t="shared" si="122"/>
        <v>17842.041764676538</v>
      </c>
      <c r="H208" s="24">
        <f t="shared" si="122"/>
        <v>20102.033721535568</v>
      </c>
      <c r="I208" s="24">
        <f t="shared" si="122"/>
        <v>22625.95573323948</v>
      </c>
      <c r="J208" s="24">
        <f t="shared" si="122"/>
        <v>25441.630224487057</v>
      </c>
      <c r="K208" s="24">
        <f t="shared" si="122"/>
        <v>28579.431285507126</v>
      </c>
      <c r="L208" s="24">
        <f t="shared" si="122"/>
        <v>32072.472887069107</v>
      </c>
      <c r="M208" s="24">
        <f t="shared" si="122"/>
        <v>35956.805714503025</v>
      </c>
      <c r="N208" s="24">
        <f t="shared" si="122"/>
        <v>40271.622400243396</v>
      </c>
    </row>
    <row r="209" spans="1:14">
      <c r="B209" t="s">
        <v>920</v>
      </c>
      <c r="E209" s="494">
        <v>0</v>
      </c>
      <c r="F209" s="495">
        <f>E209</f>
        <v>0</v>
      </c>
      <c r="G209" s="495">
        <f t="shared" ref="G209:N209" si="123">F209</f>
        <v>0</v>
      </c>
      <c r="H209" s="495">
        <f t="shared" si="123"/>
        <v>0</v>
      </c>
      <c r="I209" s="495">
        <f t="shared" si="123"/>
        <v>0</v>
      </c>
      <c r="J209" s="495">
        <f t="shared" si="123"/>
        <v>0</v>
      </c>
      <c r="K209" s="495">
        <f t="shared" si="123"/>
        <v>0</v>
      </c>
      <c r="L209" s="495">
        <f t="shared" si="123"/>
        <v>0</v>
      </c>
      <c r="M209" s="495">
        <f t="shared" si="123"/>
        <v>0</v>
      </c>
      <c r="N209" s="495">
        <f t="shared" si="123"/>
        <v>0</v>
      </c>
    </row>
    <row r="210" spans="1:14">
      <c r="B210" s="27" t="s">
        <v>445</v>
      </c>
      <c r="C210" s="27"/>
      <c r="D210" s="27"/>
      <c r="E210" s="126">
        <f>E208*E209</f>
        <v>0</v>
      </c>
      <c r="F210" s="126">
        <f t="shared" ref="F210:N210" si="124">F208*F209</f>
        <v>0</v>
      </c>
      <c r="G210" s="126">
        <f t="shared" si="124"/>
        <v>0</v>
      </c>
      <c r="H210" s="126">
        <f t="shared" si="124"/>
        <v>0</v>
      </c>
      <c r="I210" s="126">
        <f t="shared" si="124"/>
        <v>0</v>
      </c>
      <c r="J210" s="126">
        <f t="shared" si="124"/>
        <v>0</v>
      </c>
      <c r="K210" s="126">
        <f t="shared" si="124"/>
        <v>0</v>
      </c>
      <c r="L210" s="126">
        <f t="shared" si="124"/>
        <v>0</v>
      </c>
      <c r="M210" s="126">
        <f t="shared" si="124"/>
        <v>0</v>
      </c>
      <c r="N210" s="126">
        <f t="shared" si="124"/>
        <v>0</v>
      </c>
    </row>
    <row r="212" spans="1:14">
      <c r="A212" t="s">
        <v>85</v>
      </c>
      <c r="B212" s="35" t="s">
        <v>410</v>
      </c>
      <c r="C212" s="5"/>
      <c r="D212" s="5"/>
      <c r="E212" s="5"/>
      <c r="F212" s="5"/>
      <c r="G212" s="5"/>
      <c r="H212" s="5"/>
      <c r="I212" s="5"/>
      <c r="J212" s="5"/>
      <c r="K212" s="5"/>
      <c r="L212" s="5"/>
      <c r="M212" s="5"/>
      <c r="N212" s="5"/>
    </row>
    <row r="213" spans="1:14">
      <c r="B213" s="174"/>
      <c r="C213" s="175"/>
      <c r="D213" s="175"/>
      <c r="E213" s="175"/>
      <c r="F213" s="175"/>
      <c r="G213" s="175"/>
      <c r="H213" s="175"/>
      <c r="I213" s="175"/>
      <c r="J213" s="175"/>
      <c r="K213" s="175"/>
      <c r="L213" s="175"/>
      <c r="M213" s="175"/>
      <c r="N213" s="175"/>
    </row>
    <row r="214" spans="1:14">
      <c r="B214" t="s">
        <v>71</v>
      </c>
      <c r="E214" s="24">
        <f>E203</f>
        <v>14014.248699999998</v>
      </c>
      <c r="F214" s="24">
        <f t="shared" ref="F214:N214" si="125">F203</f>
        <v>15820.529643555552</v>
      </c>
      <c r="G214" s="24">
        <f t="shared" si="125"/>
        <v>17842.041764676538</v>
      </c>
      <c r="H214" s="24">
        <f t="shared" si="125"/>
        <v>20102.033721535568</v>
      </c>
      <c r="I214" s="24">
        <f t="shared" si="125"/>
        <v>22625.95573323948</v>
      </c>
      <c r="J214" s="24">
        <f t="shared" si="125"/>
        <v>25441.630224487057</v>
      </c>
      <c r="K214" s="24">
        <f t="shared" si="125"/>
        <v>28579.431285507126</v>
      </c>
      <c r="L214" s="24">
        <f t="shared" si="125"/>
        <v>32072.472887069107</v>
      </c>
      <c r="M214" s="24">
        <f t="shared" si="125"/>
        <v>35956.805714503025</v>
      </c>
      <c r="N214" s="24">
        <f t="shared" si="125"/>
        <v>40271.622400243396</v>
      </c>
    </row>
    <row r="215" spans="1:14">
      <c r="B215" s="2" t="s">
        <v>411</v>
      </c>
      <c r="E215" s="143">
        <f>'3 - Statement Model'!M10</f>
        <v>10650.829011999998</v>
      </c>
      <c r="F215" s="143">
        <f>'3 - Statement Model'!N10</f>
        <v>12023.60252910222</v>
      </c>
      <c r="G215" s="143">
        <f>'3 - Statement Model'!O10</f>
        <v>13559.951741154169</v>
      </c>
      <c r="H215" s="143">
        <f>'3 - Statement Model'!P10</f>
        <v>15277.545628367032</v>
      </c>
      <c r="I215" s="143">
        <f>'3 - Statement Model'!Q10</f>
        <v>17195.726357262003</v>
      </c>
      <c r="J215" s="143">
        <f>'3 - Statement Model'!R10</f>
        <v>19335.638970610162</v>
      </c>
      <c r="K215" s="143">
        <f>'3 - Statement Model'!S10</f>
        <v>21720.367776985415</v>
      </c>
      <c r="L215" s="143">
        <f>'3 - Statement Model'!T10</f>
        <v>24375.079394172521</v>
      </c>
      <c r="M215" s="143">
        <f>'3 - Statement Model'!U10</f>
        <v>27327.172343022299</v>
      </c>
      <c r="N215" s="143">
        <f>'3 - Statement Model'!V10</f>
        <v>30606.433024184982</v>
      </c>
    </row>
    <row r="216" spans="1:14">
      <c r="B216" t="s">
        <v>412</v>
      </c>
      <c r="C216" s="36"/>
      <c r="D216" s="36"/>
      <c r="E216" s="143">
        <f>'3 - Statement Model'!M14</f>
        <v>2242.2797919999998</v>
      </c>
      <c r="F216" s="143">
        <f>'3 - Statement Model'!N14</f>
        <v>2531.2847429688882</v>
      </c>
      <c r="G216" s="143">
        <f>'3 - Statement Model'!O14</f>
        <v>2854.726682348246</v>
      </c>
      <c r="H216" s="143">
        <f>'3 - Statement Model'!P14</f>
        <v>3216.3253954456909</v>
      </c>
      <c r="I216" s="143">
        <f>'3 - Statement Model'!Q14</f>
        <v>3620.1529173183167</v>
      </c>
      <c r="J216" s="143">
        <f>'3 - Statement Model'!R14</f>
        <v>4070.660835917929</v>
      </c>
      <c r="K216" s="143">
        <f>'3 - Statement Model'!S14</f>
        <v>4572.7090056811403</v>
      </c>
      <c r="L216" s="143">
        <f>'3 - Statement Model'!T14</f>
        <v>5131.5956619310573</v>
      </c>
      <c r="M216" s="143">
        <f>'3 - Statement Model'!U14</f>
        <v>5753.088914320484</v>
      </c>
      <c r="N216" s="143">
        <f>'3 - Statement Model'!V14</f>
        <v>6443.4595840389438</v>
      </c>
    </row>
    <row r="217" spans="1:14">
      <c r="B217" t="s">
        <v>413</v>
      </c>
      <c r="C217" s="38"/>
      <c r="D217" s="38"/>
      <c r="E217" s="143">
        <f>'3 - Statement Model'!M19</f>
        <v>196.19948179999997</v>
      </c>
      <c r="F217" s="143">
        <f>'3 - Statement Model'!N19</f>
        <v>221.48741500977775</v>
      </c>
      <c r="G217" s="143">
        <f>'3 - Statement Model'!O19</f>
        <v>249.78858470547155</v>
      </c>
      <c r="H217" s="143">
        <f>'3 - Statement Model'!P19</f>
        <v>281.42847210149802</v>
      </c>
      <c r="I217" s="143">
        <f>'3 - Statement Model'!Q19</f>
        <v>316.76338026535274</v>
      </c>
      <c r="J217" s="143">
        <f>'3 - Statement Model'!R19</f>
        <v>356.18282314281885</v>
      </c>
      <c r="K217" s="143">
        <f>'3 - Statement Model'!S19</f>
        <v>400.11203799709983</v>
      </c>
      <c r="L217" s="143">
        <f>'3 - Statement Model'!T19</f>
        <v>449.01462041896752</v>
      </c>
      <c r="M217" s="143">
        <f>'3 - Statement Model'!U19</f>
        <v>503.39528000304239</v>
      </c>
      <c r="N217" s="143">
        <f>'3 - Statement Model'!V19</f>
        <v>563.8027136034076</v>
      </c>
    </row>
    <row r="218" spans="1:14">
      <c r="B218" t="s">
        <v>414</v>
      </c>
      <c r="C218" s="38"/>
      <c r="D218" s="38"/>
      <c r="E218" s="143">
        <f>'3 - Statement Model'!M24</f>
        <v>75.446471489999993</v>
      </c>
      <c r="F218" s="143">
        <f>'3 - Statement Model'!N24</f>
        <v>80.553901527599976</v>
      </c>
      <c r="G218" s="143">
        <f>'3 - Statement Model'!O24</f>
        <v>90.888942802226637</v>
      </c>
      <c r="H218" s="143">
        <f>'3 - Statement Model'!P24</f>
        <v>102.44900381277267</v>
      </c>
      <c r="I218" s="143">
        <f>'3 - Statement Model'!Q24</f>
        <v>115.36557152789261</v>
      </c>
      <c r="J218" s="143">
        <f>'3 - Statement Model'!R24</f>
        <v>129.78248208586163</v>
      </c>
      <c r="K218" s="143">
        <f>'3 - Statement Model'!S24</f>
        <v>145.85686607698429</v>
      </c>
      <c r="L218" s="143">
        <f>'3 - Statement Model'!T24</f>
        <v>163.76014126595581</v>
      </c>
      <c r="M218" s="143">
        <f>'3 - Statement Model'!U24</f>
        <v>183.67905222424474</v>
      </c>
      <c r="N218" s="143">
        <f>'3 - Statement Model'!V24</f>
        <v>205.81675590981533</v>
      </c>
    </row>
    <row r="219" spans="1:14">
      <c r="B219" t="s">
        <v>415</v>
      </c>
      <c r="C219" s="38"/>
      <c r="D219" s="38"/>
      <c r="E219" s="143">
        <f>'3 - Statement Model'!M23</f>
        <v>70.071243499999994</v>
      </c>
      <c r="F219" s="143">
        <f>'3 - Statement Model'!N23</f>
        <v>79.102648217777755</v>
      </c>
      <c r="G219" s="143">
        <f>'3 - Statement Model'!O23</f>
        <v>89.210208823382686</v>
      </c>
      <c r="H219" s="143">
        <f>'3 - Statement Model'!P23</f>
        <v>100.51016860767784</v>
      </c>
      <c r="I219" s="143">
        <f>'3 - Statement Model'!Q23</f>
        <v>113.1297786661974</v>
      </c>
      <c r="J219" s="143">
        <f>'3 - Statement Model'!R23</f>
        <v>127.20815112243528</v>
      </c>
      <c r="K219" s="143">
        <f>'3 - Statement Model'!S23</f>
        <v>142.89715642753563</v>
      </c>
      <c r="L219" s="143">
        <f>'3 - Statement Model'!T23</f>
        <v>160.36236443534554</v>
      </c>
      <c r="M219" s="143">
        <f>'3 - Statement Model'!U23</f>
        <v>179.78402857251513</v>
      </c>
      <c r="N219" s="143">
        <f>'3 - Statement Model'!V23</f>
        <v>201.35811200121699</v>
      </c>
    </row>
    <row r="220" spans="1:14">
      <c r="B220" s="39" t="s">
        <v>416</v>
      </c>
      <c r="C220" s="39"/>
      <c r="D220" s="39"/>
      <c r="E220" s="148">
        <f>E214-E215-E216-E217-E218+E219</f>
        <v>919.56518621000021</v>
      </c>
      <c r="F220" s="148">
        <f t="shared" ref="F220:N220" si="126">F214-F215-F216-F217-F218+F219</f>
        <v>1042.7037031648442</v>
      </c>
      <c r="G220" s="148">
        <f t="shared" si="126"/>
        <v>1175.8960224898074</v>
      </c>
      <c r="H220" s="148">
        <f t="shared" si="126"/>
        <v>1324.7953904162528</v>
      </c>
      <c r="I220" s="148">
        <f t="shared" si="126"/>
        <v>1491.077285532112</v>
      </c>
      <c r="J220" s="148">
        <f t="shared" si="126"/>
        <v>1676.5732638527206</v>
      </c>
      <c r="K220" s="148">
        <f t="shared" si="126"/>
        <v>1883.2827551940222</v>
      </c>
      <c r="L220" s="148">
        <f t="shared" si="126"/>
        <v>2113.385433715951</v>
      </c>
      <c r="M220" s="148">
        <f t="shared" si="126"/>
        <v>2369.2541535054697</v>
      </c>
      <c r="N220" s="148">
        <f t="shared" si="126"/>
        <v>2653.4684345074638</v>
      </c>
    </row>
    <row r="221" spans="1:14">
      <c r="B221" t="s">
        <v>20</v>
      </c>
      <c r="E221" s="24">
        <f>E220*E224</f>
        <v>229.89129655250005</v>
      </c>
      <c r="F221" s="24">
        <f t="shared" ref="F221:N221" si="127">F220*F224</f>
        <v>260.67592579121106</v>
      </c>
      <c r="G221" s="24">
        <f t="shared" si="127"/>
        <v>293.97400562245184</v>
      </c>
      <c r="H221" s="24">
        <f t="shared" si="127"/>
        <v>331.19884760406319</v>
      </c>
      <c r="I221" s="24">
        <f t="shared" si="127"/>
        <v>372.769321383028</v>
      </c>
      <c r="J221" s="24">
        <f t="shared" si="127"/>
        <v>419.14331596318016</v>
      </c>
      <c r="K221" s="24">
        <f t="shared" si="127"/>
        <v>470.82068879850556</v>
      </c>
      <c r="L221" s="24">
        <f t="shared" si="127"/>
        <v>528.34635842898774</v>
      </c>
      <c r="M221" s="24">
        <f t="shared" si="127"/>
        <v>592.31353837636743</v>
      </c>
      <c r="N221" s="24">
        <f t="shared" si="127"/>
        <v>663.36710862686596</v>
      </c>
    </row>
    <row r="222" spans="1:14">
      <c r="B222" t="s">
        <v>9</v>
      </c>
      <c r="E222" s="24">
        <f>E220-E221</f>
        <v>689.67388965750013</v>
      </c>
      <c r="F222" s="24">
        <f t="shared" ref="F222:N222" si="128">F220-F221</f>
        <v>782.02777737363317</v>
      </c>
      <c r="G222" s="24">
        <f t="shared" si="128"/>
        <v>881.92201686735552</v>
      </c>
      <c r="H222" s="24">
        <f t="shared" si="128"/>
        <v>993.59654281218957</v>
      </c>
      <c r="I222" s="24">
        <f t="shared" si="128"/>
        <v>1118.307964149084</v>
      </c>
      <c r="J222" s="24">
        <f t="shared" si="128"/>
        <v>1257.4299478895405</v>
      </c>
      <c r="K222" s="24">
        <f t="shared" si="128"/>
        <v>1412.4620663955166</v>
      </c>
      <c r="L222" s="24">
        <f t="shared" si="128"/>
        <v>1585.0390752869632</v>
      </c>
      <c r="M222" s="24">
        <f t="shared" si="128"/>
        <v>1776.9406151291023</v>
      </c>
      <c r="N222" s="24">
        <f t="shared" si="128"/>
        <v>1990.1013258805979</v>
      </c>
    </row>
    <row r="224" spans="1:14">
      <c r="B224" t="s">
        <v>417</v>
      </c>
      <c r="E224" s="490">
        <f>25%</f>
        <v>0.25</v>
      </c>
      <c r="F224" s="487">
        <f>E224</f>
        <v>0.25</v>
      </c>
      <c r="G224" s="487">
        <f t="shared" ref="G224:N224" si="129">F224</f>
        <v>0.25</v>
      </c>
      <c r="H224" s="487">
        <f t="shared" si="129"/>
        <v>0.25</v>
      </c>
      <c r="I224" s="487">
        <f t="shared" si="129"/>
        <v>0.25</v>
      </c>
      <c r="J224" s="487">
        <f t="shared" si="129"/>
        <v>0.25</v>
      </c>
      <c r="K224" s="487">
        <f t="shared" si="129"/>
        <v>0.25</v>
      </c>
      <c r="L224" s="487">
        <f t="shared" si="129"/>
        <v>0.25</v>
      </c>
      <c r="M224" s="487">
        <f t="shared" si="129"/>
        <v>0.25</v>
      </c>
      <c r="N224" s="487">
        <f t="shared" si="129"/>
        <v>0.25</v>
      </c>
    </row>
    <row r="227" spans="1:14">
      <c r="A227" t="s">
        <v>85</v>
      </c>
      <c r="B227" s="35" t="s">
        <v>441</v>
      </c>
      <c r="C227" s="5"/>
      <c r="D227" s="5"/>
      <c r="E227" s="5"/>
      <c r="F227" s="5"/>
      <c r="G227" s="5"/>
      <c r="H227" s="5"/>
      <c r="I227" s="5"/>
      <c r="J227" s="5"/>
      <c r="K227" s="5"/>
      <c r="L227" s="5"/>
      <c r="M227" s="5"/>
      <c r="N227" s="5"/>
    </row>
    <row r="228" spans="1:14">
      <c r="B228" s="174"/>
      <c r="C228" s="175"/>
      <c r="D228" s="175"/>
      <c r="E228" s="175"/>
      <c r="F228" s="175"/>
      <c r="G228" s="175"/>
      <c r="H228" s="175"/>
      <c r="I228" s="175"/>
      <c r="J228" s="175"/>
      <c r="K228" s="175"/>
      <c r="L228" s="175"/>
      <c r="M228" s="175"/>
      <c r="N228" s="175"/>
    </row>
    <row r="229" spans="1:14">
      <c r="B229" t="s">
        <v>71</v>
      </c>
      <c r="E229" s="24">
        <f t="shared" ref="E229:N229" si="130">E214</f>
        <v>14014.248699999998</v>
      </c>
      <c r="F229" s="24">
        <f t="shared" si="130"/>
        <v>15820.529643555552</v>
      </c>
      <c r="G229" s="24">
        <f t="shared" si="130"/>
        <v>17842.041764676538</v>
      </c>
      <c r="H229" s="24">
        <f t="shared" si="130"/>
        <v>20102.033721535568</v>
      </c>
      <c r="I229" s="24">
        <f t="shared" si="130"/>
        <v>22625.95573323948</v>
      </c>
      <c r="J229" s="24">
        <f t="shared" si="130"/>
        <v>25441.630224487057</v>
      </c>
      <c r="K229" s="24">
        <f t="shared" si="130"/>
        <v>28579.431285507126</v>
      </c>
      <c r="L229" s="24">
        <f t="shared" si="130"/>
        <v>32072.472887069107</v>
      </c>
      <c r="M229" s="24">
        <f t="shared" si="130"/>
        <v>35956.805714503025</v>
      </c>
      <c r="N229" s="24">
        <f t="shared" si="130"/>
        <v>40271.622400243396</v>
      </c>
    </row>
    <row r="230" spans="1:14">
      <c r="B230" t="s">
        <v>442</v>
      </c>
      <c r="E230" s="496">
        <v>0</v>
      </c>
      <c r="F230" s="497">
        <f>E230</f>
        <v>0</v>
      </c>
      <c r="G230" s="497">
        <f t="shared" ref="G230:N230" si="131">F230</f>
        <v>0</v>
      </c>
      <c r="H230" s="497">
        <f t="shared" si="131"/>
        <v>0</v>
      </c>
      <c r="I230" s="497">
        <f t="shared" si="131"/>
        <v>0</v>
      </c>
      <c r="J230" s="497">
        <f t="shared" si="131"/>
        <v>0</v>
      </c>
      <c r="K230" s="497">
        <f t="shared" si="131"/>
        <v>0</v>
      </c>
      <c r="L230" s="497">
        <f t="shared" si="131"/>
        <v>0</v>
      </c>
      <c r="M230" s="497">
        <f t="shared" si="131"/>
        <v>0</v>
      </c>
      <c r="N230" s="497">
        <f t="shared" si="131"/>
        <v>0</v>
      </c>
    </row>
    <row r="231" spans="1:14">
      <c r="B231" t="s">
        <v>443</v>
      </c>
      <c r="E231" s="496">
        <v>0</v>
      </c>
      <c r="F231" s="497">
        <f>E231</f>
        <v>0</v>
      </c>
      <c r="G231" s="497">
        <f t="shared" ref="G231:N231" si="132">F231</f>
        <v>0</v>
      </c>
      <c r="H231" s="497">
        <f t="shared" si="132"/>
        <v>0</v>
      </c>
      <c r="I231" s="497">
        <f t="shared" si="132"/>
        <v>0</v>
      </c>
      <c r="J231" s="497">
        <f t="shared" si="132"/>
        <v>0</v>
      </c>
      <c r="K231" s="497">
        <f t="shared" si="132"/>
        <v>0</v>
      </c>
      <c r="L231" s="497">
        <f t="shared" si="132"/>
        <v>0</v>
      </c>
      <c r="M231" s="497">
        <f t="shared" si="132"/>
        <v>0</v>
      </c>
      <c r="N231" s="497">
        <f t="shared" si="132"/>
        <v>0</v>
      </c>
    </row>
    <row r="232" spans="1:14">
      <c r="B232" s="138" t="s">
        <v>442</v>
      </c>
      <c r="C232" s="138"/>
      <c r="D232" s="138"/>
      <c r="E232" s="498">
        <f t="shared" ref="E232:N232" si="133">E230*E229</f>
        <v>0</v>
      </c>
      <c r="F232" s="498">
        <f t="shared" si="133"/>
        <v>0</v>
      </c>
      <c r="G232" s="498">
        <f t="shared" si="133"/>
        <v>0</v>
      </c>
      <c r="H232" s="498">
        <f t="shared" si="133"/>
        <v>0</v>
      </c>
      <c r="I232" s="498">
        <f t="shared" si="133"/>
        <v>0</v>
      </c>
      <c r="J232" s="498">
        <f t="shared" si="133"/>
        <v>0</v>
      </c>
      <c r="K232" s="498">
        <f t="shared" si="133"/>
        <v>0</v>
      </c>
      <c r="L232" s="498">
        <f t="shared" si="133"/>
        <v>0</v>
      </c>
      <c r="M232" s="498">
        <f t="shared" si="133"/>
        <v>0</v>
      </c>
      <c r="N232" s="498">
        <f t="shared" si="133"/>
        <v>0</v>
      </c>
    </row>
    <row r="233" spans="1:14">
      <c r="B233" t="s">
        <v>443</v>
      </c>
      <c r="E233" s="497">
        <f t="shared" ref="E233:N233" si="134">E231*E229</f>
        <v>0</v>
      </c>
      <c r="F233" s="497">
        <f t="shared" si="134"/>
        <v>0</v>
      </c>
      <c r="G233" s="497">
        <f t="shared" si="134"/>
        <v>0</v>
      </c>
      <c r="H233" s="497">
        <f t="shared" si="134"/>
        <v>0</v>
      </c>
      <c r="I233" s="497">
        <f t="shared" si="134"/>
        <v>0</v>
      </c>
      <c r="J233" s="497">
        <f t="shared" si="134"/>
        <v>0</v>
      </c>
      <c r="K233" s="497">
        <f t="shared" si="134"/>
        <v>0</v>
      </c>
      <c r="L233" s="497">
        <f t="shared" si="134"/>
        <v>0</v>
      </c>
      <c r="M233" s="497">
        <f t="shared" si="134"/>
        <v>0</v>
      </c>
      <c r="N233" s="497">
        <f t="shared" si="134"/>
        <v>0</v>
      </c>
    </row>
    <row r="235" spans="1:14">
      <c r="A235" t="s">
        <v>85</v>
      </c>
      <c r="B235" s="35" t="s">
        <v>25</v>
      </c>
      <c r="C235" s="5"/>
      <c r="D235" s="5"/>
      <c r="E235" s="5"/>
      <c r="F235" s="5"/>
      <c r="G235" s="5"/>
      <c r="H235" s="5"/>
      <c r="I235" s="5"/>
      <c r="J235" s="5"/>
      <c r="K235" s="5"/>
      <c r="L235" s="5"/>
      <c r="M235" s="5"/>
      <c r="N235" s="5"/>
    </row>
    <row r="237" spans="1:14">
      <c r="B237" s="2" t="s">
        <v>25</v>
      </c>
      <c r="C237" s="143">
        <f>'Historical Data'!K42</f>
        <v>41.12</v>
      </c>
      <c r="D237" s="143">
        <f>'Historical Data'!L42</f>
        <v>41.12</v>
      </c>
      <c r="E237" s="24">
        <f>D237</f>
        <v>41.12</v>
      </c>
      <c r="F237" s="24">
        <f t="shared" ref="F237:M237" si="135">E237</f>
        <v>41.12</v>
      </c>
      <c r="G237" s="24">
        <f t="shared" si="135"/>
        <v>41.12</v>
      </c>
      <c r="H237" s="24">
        <f t="shared" si="135"/>
        <v>41.12</v>
      </c>
      <c r="I237" s="24">
        <f t="shared" si="135"/>
        <v>41.12</v>
      </c>
      <c r="J237" s="24">
        <f t="shared" si="135"/>
        <v>41.12</v>
      </c>
      <c r="K237" s="24">
        <f t="shared" si="135"/>
        <v>41.12</v>
      </c>
      <c r="L237" s="24">
        <f t="shared" si="135"/>
        <v>41.12</v>
      </c>
      <c r="M237" s="24">
        <f t="shared" si="135"/>
        <v>41.12</v>
      </c>
      <c r="N237" s="24">
        <f>M237</f>
        <v>41.12</v>
      </c>
    </row>
    <row r="238" spans="1:14">
      <c r="C238" s="36"/>
      <c r="D238" s="36"/>
    </row>
    <row r="239" spans="1:14">
      <c r="A239" t="s">
        <v>85</v>
      </c>
      <c r="B239" s="35" t="s">
        <v>474</v>
      </c>
      <c r="C239" s="5"/>
      <c r="D239" s="5"/>
      <c r="E239" s="5"/>
      <c r="F239" s="5"/>
      <c r="G239" s="5"/>
      <c r="H239" s="5"/>
      <c r="I239" s="5"/>
      <c r="J239" s="5"/>
      <c r="K239" s="5"/>
      <c r="L239" s="5"/>
      <c r="M239" s="5"/>
      <c r="N239" s="5"/>
    </row>
    <row r="241" spans="2:14">
      <c r="B241" s="2" t="s">
        <v>474</v>
      </c>
      <c r="C241" s="143">
        <f>'Historical Data'!K45</f>
        <v>2.6</v>
      </c>
      <c r="D241" s="143">
        <f>'Historical Data'!L45</f>
        <v>2.4500000000000002</v>
      </c>
      <c r="E241" s="24">
        <f>D241</f>
        <v>2.4500000000000002</v>
      </c>
      <c r="F241" s="24">
        <f t="shared" ref="F241:N241" si="136">E241</f>
        <v>2.4500000000000002</v>
      </c>
      <c r="G241" s="24">
        <f t="shared" si="136"/>
        <v>2.4500000000000002</v>
      </c>
      <c r="H241" s="24">
        <f t="shared" si="136"/>
        <v>2.4500000000000002</v>
      </c>
      <c r="I241" s="24">
        <f t="shared" si="136"/>
        <v>2.4500000000000002</v>
      </c>
      <c r="J241" s="24">
        <f t="shared" si="136"/>
        <v>2.4500000000000002</v>
      </c>
      <c r="K241" s="24">
        <f t="shared" si="136"/>
        <v>2.4500000000000002</v>
      </c>
      <c r="L241" s="24">
        <f t="shared" si="136"/>
        <v>2.4500000000000002</v>
      </c>
      <c r="M241" s="24">
        <f t="shared" si="136"/>
        <v>2.4500000000000002</v>
      </c>
      <c r="N241" s="24">
        <f t="shared" si="136"/>
        <v>2.4500000000000002</v>
      </c>
    </row>
  </sheetData>
  <sheetProtection algorithmName="SHA-512" hashValue="/QjQxMKxiDEBPn1jmHYnbJtx7Yd5j1eRglZHKKr+gzqfu9fzLCz34evETd3x5clIHD/iP4FH4cGW+O0zPRZwcA==" saltValue="HrMytE1qx697/0o+R7zbmw==" spinCount="100000" sheet="1" objects="1" scenarios="1"/>
  <mergeCells count="2">
    <mergeCell ref="C6:D6"/>
    <mergeCell ref="E6:N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7C2F-A4B5-43AC-BA08-7FCC23B8362D}">
  <dimension ref="A2:AG87"/>
  <sheetViews>
    <sheetView showGridLines="0" zoomScale="92" workbookViewId="0">
      <pane xSplit="2" ySplit="5" topLeftCell="C6" activePane="bottomRight" state="frozen"/>
      <selection pane="topRight" activeCell="C1" sqref="C1"/>
      <selection pane="bottomLeft" activeCell="A6" sqref="A6"/>
      <selection pane="bottomRight" activeCell="R26" sqref="R26"/>
    </sheetView>
  </sheetViews>
  <sheetFormatPr defaultRowHeight="14.4"/>
  <cols>
    <col min="1" max="1" width="1.88671875" customWidth="1"/>
    <col min="2" max="2" width="26.77734375" customWidth="1"/>
    <col min="3" max="17" width="10.77734375" customWidth="1"/>
  </cols>
  <sheetData>
    <row r="2" spans="1:33" ht="21">
      <c r="B2" s="33" t="s">
        <v>446</v>
      </c>
    </row>
    <row r="3" spans="1:33">
      <c r="B3" s="6" t="s">
        <v>1</v>
      </c>
    </row>
    <row r="5" spans="1:33">
      <c r="B5" t="s">
        <v>2</v>
      </c>
      <c r="C5" s="71">
        <f>2022</f>
        <v>2022</v>
      </c>
      <c r="D5" s="71">
        <f t="shared" ref="D5:F5" si="0">C5+1</f>
        <v>2023</v>
      </c>
      <c r="E5" s="71">
        <f t="shared" si="0"/>
        <v>2024</v>
      </c>
      <c r="F5" s="71">
        <f t="shared" si="0"/>
        <v>2025</v>
      </c>
      <c r="G5" s="71">
        <f>F5+1</f>
        <v>2026</v>
      </c>
      <c r="H5" s="72">
        <f>G5+1</f>
        <v>2027</v>
      </c>
      <c r="I5" s="72">
        <f>H5+1</f>
        <v>2028</v>
      </c>
      <c r="J5" s="72">
        <f>I5+1</f>
        <v>2029</v>
      </c>
      <c r="K5" s="72">
        <f t="shared" ref="K5:Q5" si="1">J5+1</f>
        <v>2030</v>
      </c>
      <c r="L5" s="72">
        <f t="shared" si="1"/>
        <v>2031</v>
      </c>
      <c r="M5" s="72">
        <f t="shared" si="1"/>
        <v>2032</v>
      </c>
      <c r="N5" s="72">
        <f t="shared" si="1"/>
        <v>2033</v>
      </c>
      <c r="O5" s="72">
        <f t="shared" si="1"/>
        <v>2034</v>
      </c>
      <c r="P5" s="72">
        <f t="shared" si="1"/>
        <v>2035</v>
      </c>
      <c r="Q5" s="72">
        <f t="shared" si="1"/>
        <v>2036</v>
      </c>
    </row>
    <row r="7" spans="1:33">
      <c r="A7" t="s">
        <v>85</v>
      </c>
      <c r="B7" s="35" t="s">
        <v>447</v>
      </c>
      <c r="C7" s="5"/>
      <c r="D7" s="5"/>
      <c r="E7" s="5"/>
      <c r="F7" s="5"/>
      <c r="G7" s="5"/>
      <c r="H7" s="5"/>
      <c r="I7" s="5"/>
      <c r="J7" s="5"/>
      <c r="K7" s="5"/>
      <c r="L7" s="5"/>
      <c r="M7" s="5"/>
      <c r="N7" s="5"/>
      <c r="O7" s="5"/>
      <c r="P7" s="5"/>
      <c r="Q7" s="5"/>
    </row>
    <row r="9" spans="1:33">
      <c r="B9" t="s">
        <v>54</v>
      </c>
      <c r="C9" s="330">
        <f>'3 - Statement Model'!H80</f>
        <v>3483.43</v>
      </c>
      <c r="D9" s="330">
        <f>'3 - Statement Model'!I80</f>
        <v>4250.6100000000006</v>
      </c>
      <c r="E9" s="330">
        <f>'3 - Statement Model'!J80</f>
        <v>5040.03</v>
      </c>
      <c r="F9" s="330">
        <f>'3 - Statement Model'!K80</f>
        <v>6312.7699999999995</v>
      </c>
      <c r="G9" s="330">
        <f>'3 - Statement Model'!L80</f>
        <v>6388.27</v>
      </c>
      <c r="H9" s="330">
        <f>'3 - Statement Model'!M80</f>
        <v>7892.5474243150438</v>
      </c>
      <c r="I9" s="330">
        <f>'3 - Statement Model'!N80</f>
        <v>8871.5246718992039</v>
      </c>
      <c r="J9" s="330">
        <f>'3 - Statement Model'!O80</f>
        <v>9970.4872195790213</v>
      </c>
      <c r="K9" s="330">
        <f>'3 - Statement Model'!P80</f>
        <v>11162.683248200565</v>
      </c>
      <c r="L9" s="330">
        <f>'3 - Statement Model'!Q80</f>
        <v>12498.065178264444</v>
      </c>
      <c r="M9" s="330">
        <f>'3 - Statement Model'!R80</f>
        <v>13992.303585927331</v>
      </c>
      <c r="N9" s="330">
        <f>'3 - Statement Model'!S80</f>
        <v>15748.325689045769</v>
      </c>
      <c r="O9" s="330">
        <f>'3 - Statement Model'!T80</f>
        <v>17709.702793615488</v>
      </c>
      <c r="P9" s="330">
        <f>'3 - Statement Model'!U80</f>
        <v>20006.081663095385</v>
      </c>
      <c r="Q9" s="330">
        <f>'3 - Statement Model'!V80</f>
        <v>22646.883303044004</v>
      </c>
    </row>
    <row r="10" spans="1:33">
      <c r="B10" t="s">
        <v>35</v>
      </c>
      <c r="C10" s="330">
        <f>'3 - Statement Model'!H57</f>
        <v>2969.2000000000003</v>
      </c>
      <c r="D10" s="330">
        <f>'3 - Statement Model'!I57</f>
        <v>3783.75</v>
      </c>
      <c r="E10" s="330">
        <f>'3 - Statement Model'!J57</f>
        <v>3879.62</v>
      </c>
      <c r="F10" s="330">
        <f>'3 - Statement Model'!K57</f>
        <v>4944.3899999999994</v>
      </c>
      <c r="G10" s="330">
        <f>'3 - Statement Model'!L57</f>
        <v>4866.2599999999993</v>
      </c>
      <c r="H10" s="330">
        <f>'3 - Statement Model'!M57</f>
        <v>6012.4906755547936</v>
      </c>
      <c r="I10" s="330">
        <f>'3 - Statement Model'!N57</f>
        <v>6620.3165848485214</v>
      </c>
      <c r="J10" s="330">
        <f>'3 - Statement Model'!O57</f>
        <v>7300.5692595791661</v>
      </c>
      <c r="K10" s="330">
        <f>'3 - Statement Model'!P57</f>
        <v>8061.0720324591948</v>
      </c>
      <c r="L10" s="330">
        <f>'3 - Statement Model'!Q57</f>
        <v>8910.3890765346277</v>
      </c>
      <c r="M10" s="330">
        <f>'3 - Statement Model'!R57</f>
        <v>9857.8828282811573</v>
      </c>
      <c r="N10" s="330">
        <f>'3 - Statement Model'!S57</f>
        <v>10913.7743771025</v>
      </c>
      <c r="O10" s="330">
        <f>'3 - Statement Model'!T57</f>
        <v>12089.206800970584</v>
      </c>
      <c r="P10" s="330">
        <f>'3 - Statement Model'!U57</f>
        <v>13396.311402421465</v>
      </c>
      <c r="Q10" s="330">
        <f>'3 - Statement Model'!V57</f>
        <v>14848.276770712044</v>
      </c>
    </row>
    <row r="11" spans="1:33">
      <c r="A11" s="98"/>
      <c r="B11" s="27" t="s">
        <v>448</v>
      </c>
      <c r="C11" s="172">
        <f t="shared" ref="C11:Q11" si="2">C9/C10</f>
        <v>1.1731880641250167</v>
      </c>
      <c r="D11" s="172">
        <f t="shared" si="2"/>
        <v>1.1233855302279485</v>
      </c>
      <c r="E11" s="172">
        <f t="shared" si="2"/>
        <v>1.299104035962285</v>
      </c>
      <c r="F11" s="172">
        <f t="shared" si="2"/>
        <v>1.2767540586401964</v>
      </c>
      <c r="G11" s="172">
        <f t="shared" si="2"/>
        <v>1.3127679162231367</v>
      </c>
      <c r="H11" s="172">
        <f t="shared" si="2"/>
        <v>1.3126918360811879</v>
      </c>
      <c r="I11" s="172">
        <f t="shared" si="2"/>
        <v>1.3400453827544854</v>
      </c>
      <c r="J11" s="172">
        <f t="shared" si="2"/>
        <v>1.3657136676700414</v>
      </c>
      <c r="K11" s="172">
        <f t="shared" si="2"/>
        <v>1.3847641111817679</v>
      </c>
      <c r="L11" s="172">
        <f t="shared" si="2"/>
        <v>1.4026396682472493</v>
      </c>
      <c r="M11" s="172">
        <f t="shared" si="2"/>
        <v>1.419402505554741</v>
      </c>
      <c r="N11" s="172">
        <f t="shared" si="2"/>
        <v>1.4429770256279382</v>
      </c>
      <c r="O11" s="172">
        <f t="shared" si="2"/>
        <v>1.4649185083171596</v>
      </c>
      <c r="P11" s="172">
        <f t="shared" si="2"/>
        <v>1.4934022554506432</v>
      </c>
      <c r="Q11" s="172">
        <f t="shared" si="2"/>
        <v>1.5252196367806512</v>
      </c>
      <c r="U11" s="295"/>
    </row>
    <row r="13" spans="1:33">
      <c r="B13" t="s">
        <v>54</v>
      </c>
      <c r="C13" s="295">
        <f>'Ratio Analysis'!C9</f>
        <v>3483.43</v>
      </c>
      <c r="D13" s="295">
        <f>'Ratio Analysis'!D9</f>
        <v>4250.6100000000006</v>
      </c>
      <c r="E13" s="295">
        <f>'Ratio Analysis'!E9</f>
        <v>5040.03</v>
      </c>
      <c r="F13" s="295">
        <f>'Ratio Analysis'!F9</f>
        <v>6312.7699999999995</v>
      </c>
      <c r="G13" s="295">
        <f>'Ratio Analysis'!G9</f>
        <v>6388.27</v>
      </c>
      <c r="H13" s="295">
        <f>'Ratio Analysis'!H9</f>
        <v>7892.5474243150438</v>
      </c>
      <c r="I13" s="295">
        <f>'Ratio Analysis'!I9</f>
        <v>8871.5246718992039</v>
      </c>
      <c r="J13" s="295">
        <f>'Ratio Analysis'!J9</f>
        <v>9970.4872195790213</v>
      </c>
      <c r="K13" s="295">
        <f>'Ratio Analysis'!K9</f>
        <v>11162.683248200565</v>
      </c>
      <c r="L13" s="295">
        <f>'Ratio Analysis'!L9</f>
        <v>12498.065178264444</v>
      </c>
      <c r="M13" s="295">
        <f>'Ratio Analysis'!M9</f>
        <v>13992.303585927331</v>
      </c>
      <c r="N13" s="295">
        <f>'Ratio Analysis'!N9</f>
        <v>15748.325689045769</v>
      </c>
      <c r="O13" s="295">
        <f>'Ratio Analysis'!O9</f>
        <v>17709.702793615488</v>
      </c>
      <c r="P13" s="295">
        <f>'Ratio Analysis'!P9</f>
        <v>20006.081663095385</v>
      </c>
      <c r="Q13" s="295">
        <f>'Ratio Analysis'!Q9</f>
        <v>22646.883303044004</v>
      </c>
    </row>
    <row r="14" spans="1:33">
      <c r="B14" t="s">
        <v>263</v>
      </c>
      <c r="C14" s="330">
        <f>'3 - Statement Model'!H75</f>
        <v>1144.24</v>
      </c>
      <c r="D14" s="330">
        <f>'3 - Statement Model'!I75</f>
        <v>1433.39</v>
      </c>
      <c r="E14" s="330">
        <f>'3 - Statement Model'!J75</f>
        <v>1407.18</v>
      </c>
      <c r="F14" s="330">
        <f>'3 - Statement Model'!K75</f>
        <v>2149.15</v>
      </c>
      <c r="G14" s="330">
        <f>'3 - Statement Model'!L75</f>
        <v>2166.1999999999998</v>
      </c>
      <c r="H14" s="330">
        <f>'3 - Statement Model'!M75</f>
        <v>2188.5265093150683</v>
      </c>
      <c r="I14" s="330">
        <f>'3 - Statement Model'!N75</f>
        <v>2470.6032594045655</v>
      </c>
      <c r="J14" s="330">
        <f>'3 - Statement Model'!O75</f>
        <v>2786.2914536618155</v>
      </c>
      <c r="K14" s="330">
        <f>'3 - Statement Model'!P75</f>
        <v>3013.6528362806198</v>
      </c>
      <c r="L14" s="330">
        <f>'3 - Statement Model'!Q75</f>
        <v>3392.0336923914087</v>
      </c>
      <c r="M14" s="330">
        <f>'3 - Statement Model'!R75</f>
        <v>3814.153440777895</v>
      </c>
      <c r="N14" s="330">
        <f>'3 - Statement Model'!S75</f>
        <v>4284.5656984738353</v>
      </c>
      <c r="O14" s="330">
        <f>'3 - Statement Model'!T75</f>
        <v>4674.6727605262367</v>
      </c>
      <c r="P14" s="330">
        <f>'3 - Statement Model'!U75</f>
        <v>5240.8275726344136</v>
      </c>
      <c r="Q14" s="330">
        <f>'3 - Statement Model'!V75</f>
        <v>5869.7268813505452</v>
      </c>
    </row>
    <row r="15" spans="1:33">
      <c r="B15" t="s">
        <v>449</v>
      </c>
      <c r="C15" s="365">
        <v>0</v>
      </c>
      <c r="D15" s="295">
        <f>C15</f>
        <v>0</v>
      </c>
      <c r="E15" s="295">
        <f t="shared" ref="E15:Q15" si="3">D15</f>
        <v>0</v>
      </c>
      <c r="F15" s="295">
        <f t="shared" si="3"/>
        <v>0</v>
      </c>
      <c r="G15" s="295">
        <f t="shared" si="3"/>
        <v>0</v>
      </c>
      <c r="H15" s="295">
        <f t="shared" si="3"/>
        <v>0</v>
      </c>
      <c r="I15" s="295">
        <f t="shared" si="3"/>
        <v>0</v>
      </c>
      <c r="J15" s="295">
        <f t="shared" si="3"/>
        <v>0</v>
      </c>
      <c r="K15" s="295">
        <f t="shared" si="3"/>
        <v>0</v>
      </c>
      <c r="L15" s="295">
        <f t="shared" si="3"/>
        <v>0</v>
      </c>
      <c r="M15" s="295">
        <f t="shared" si="3"/>
        <v>0</v>
      </c>
      <c r="N15" s="295">
        <f t="shared" si="3"/>
        <v>0</v>
      </c>
      <c r="O15" s="295">
        <f t="shared" si="3"/>
        <v>0</v>
      </c>
      <c r="P15" s="295">
        <f t="shared" si="3"/>
        <v>0</v>
      </c>
      <c r="Q15" s="295">
        <f t="shared" si="3"/>
        <v>0</v>
      </c>
      <c r="T15" s="171"/>
      <c r="U15" s="171"/>
      <c r="V15" s="171"/>
      <c r="W15" s="171"/>
      <c r="X15" s="171"/>
      <c r="Y15" s="171"/>
      <c r="Z15" s="171"/>
      <c r="AA15" s="171"/>
      <c r="AB15" s="171"/>
      <c r="AC15" s="171"/>
      <c r="AD15" s="171"/>
      <c r="AE15" s="171"/>
      <c r="AF15" s="171"/>
      <c r="AG15" s="171"/>
    </row>
    <row r="16" spans="1:33">
      <c r="B16" t="s">
        <v>450</v>
      </c>
      <c r="C16" s="295">
        <f t="shared" ref="C16:Q16" si="4">C10</f>
        <v>2969.2000000000003</v>
      </c>
      <c r="D16" s="295">
        <f t="shared" si="4"/>
        <v>3783.75</v>
      </c>
      <c r="E16" s="295">
        <f t="shared" si="4"/>
        <v>3879.62</v>
      </c>
      <c r="F16" s="295">
        <f t="shared" si="4"/>
        <v>4944.3899999999994</v>
      </c>
      <c r="G16" s="295">
        <f t="shared" si="4"/>
        <v>4866.2599999999993</v>
      </c>
      <c r="H16" s="295">
        <f t="shared" si="4"/>
        <v>6012.4906755547936</v>
      </c>
      <c r="I16" s="295">
        <f t="shared" si="4"/>
        <v>6620.3165848485214</v>
      </c>
      <c r="J16" s="295">
        <f t="shared" si="4"/>
        <v>7300.5692595791661</v>
      </c>
      <c r="K16" s="295">
        <f t="shared" si="4"/>
        <v>8061.0720324591948</v>
      </c>
      <c r="L16" s="295">
        <f t="shared" si="4"/>
        <v>8910.3890765346277</v>
      </c>
      <c r="M16" s="295">
        <f t="shared" si="4"/>
        <v>9857.8828282811573</v>
      </c>
      <c r="N16" s="295">
        <f t="shared" si="4"/>
        <v>10913.7743771025</v>
      </c>
      <c r="O16" s="295">
        <f t="shared" si="4"/>
        <v>12089.206800970584</v>
      </c>
      <c r="P16" s="295">
        <f t="shared" si="4"/>
        <v>13396.311402421465</v>
      </c>
      <c r="Q16" s="295">
        <f t="shared" si="4"/>
        <v>14848.276770712044</v>
      </c>
    </row>
    <row r="17" spans="1:17">
      <c r="B17" s="27" t="s">
        <v>451</v>
      </c>
      <c r="C17" s="172">
        <f t="shared" ref="C17:Q17" si="5">(C13-C14-C15)/C16</f>
        <v>0.78781826754681372</v>
      </c>
      <c r="D17" s="172">
        <f t="shared" si="5"/>
        <v>0.74455764783614142</v>
      </c>
      <c r="E17" s="172">
        <f t="shared" si="5"/>
        <v>0.93639325500951109</v>
      </c>
      <c r="F17" s="172">
        <f t="shared" si="5"/>
        <v>0.84208972188682518</v>
      </c>
      <c r="G17" s="172">
        <f t="shared" si="5"/>
        <v>0.86762112998483465</v>
      </c>
      <c r="H17" s="172">
        <f t="shared" si="5"/>
        <v>0.94869517855404328</v>
      </c>
      <c r="I17" s="172">
        <f t="shared" si="5"/>
        <v>0.96686032011580858</v>
      </c>
      <c r="J17" s="172">
        <f t="shared" si="5"/>
        <v>0.98405966856498683</v>
      </c>
      <c r="K17" s="172">
        <f t="shared" si="5"/>
        <v>1.0109114990049179</v>
      </c>
      <c r="L17" s="172">
        <f t="shared" si="5"/>
        <v>1.0219566629086521</v>
      </c>
      <c r="M17" s="172">
        <f t="shared" si="5"/>
        <v>1.0324884483257875</v>
      </c>
      <c r="N17" s="172">
        <f t="shared" si="5"/>
        <v>1.0503937129782821</v>
      </c>
      <c r="O17" s="172">
        <f t="shared" si="5"/>
        <v>1.0782369966607512</v>
      </c>
      <c r="P17" s="172">
        <f t="shared" si="5"/>
        <v>1.1021880312361252</v>
      </c>
      <c r="Q17" s="172">
        <f t="shared" si="5"/>
        <v>1.1299059601842885</v>
      </c>
    </row>
    <row r="19" spans="1:17">
      <c r="B19" t="s">
        <v>278</v>
      </c>
      <c r="C19" s="363">
        <f>'Assumptions Working'!I470</f>
        <v>78.449746324246817</v>
      </c>
      <c r="D19" s="363">
        <f>'Assumptions Working'!J470</f>
        <v>76.098768617541865</v>
      </c>
      <c r="E19" s="363">
        <f>'Assumptions Working'!K470</f>
        <v>70.130699258790287</v>
      </c>
      <c r="F19" s="363">
        <f>'Assumptions Working'!L470</f>
        <v>71.523683816123253</v>
      </c>
      <c r="G19" s="363">
        <f>'Assumptions Working'!M470</f>
        <v>82.534473579687472</v>
      </c>
      <c r="H19" s="363">
        <f>Schedule!E150</f>
        <v>75</v>
      </c>
      <c r="I19" s="363">
        <f>Schedule!F150</f>
        <v>75</v>
      </c>
      <c r="J19" s="363">
        <f>Schedule!G150</f>
        <v>75</v>
      </c>
      <c r="K19" s="363">
        <f>Schedule!H150</f>
        <v>72</v>
      </c>
      <c r="L19" s="363">
        <f>Schedule!I150</f>
        <v>72</v>
      </c>
      <c r="M19" s="363">
        <f>Schedule!J150</f>
        <v>72</v>
      </c>
      <c r="N19" s="363">
        <f>Schedule!K150</f>
        <v>72</v>
      </c>
      <c r="O19" s="363">
        <f>Schedule!L150</f>
        <v>70</v>
      </c>
      <c r="P19" s="363">
        <f>Schedule!M150</f>
        <v>70</v>
      </c>
      <c r="Q19" s="363">
        <f>Schedule!N150</f>
        <v>70</v>
      </c>
    </row>
    <row r="20" spans="1:17">
      <c r="B20" t="s">
        <v>385</v>
      </c>
      <c r="C20" s="363">
        <f>'Assumptions Working'!I572</f>
        <v>60.396421848689457</v>
      </c>
      <c r="D20" s="363">
        <f>'Assumptions Working'!J572</f>
        <v>62.651015629309086</v>
      </c>
      <c r="E20" s="363">
        <f>'Assumptions Working'!K572</f>
        <v>65.976055613833651</v>
      </c>
      <c r="F20" s="363">
        <f>Schedule!C144</f>
        <v>59.758603401670335</v>
      </c>
      <c r="G20" s="363">
        <f>Schedule!D144</f>
        <v>62.972998688113755</v>
      </c>
      <c r="H20" s="363">
        <f>Schedule!E144</f>
        <v>65</v>
      </c>
      <c r="I20" s="363">
        <f>Schedule!F144</f>
        <v>65</v>
      </c>
      <c r="J20" s="363">
        <f>Schedule!G144</f>
        <v>65</v>
      </c>
      <c r="K20" s="363">
        <f>Schedule!H144</f>
        <v>65</v>
      </c>
      <c r="L20" s="363">
        <f>Schedule!I144</f>
        <v>65</v>
      </c>
      <c r="M20" s="363">
        <f>Schedule!J144</f>
        <v>65</v>
      </c>
      <c r="N20" s="363">
        <f>Schedule!K144</f>
        <v>65</v>
      </c>
      <c r="O20" s="363">
        <f>Schedule!L144</f>
        <v>65</v>
      </c>
      <c r="P20" s="363">
        <f>Schedule!M144</f>
        <v>65</v>
      </c>
      <c r="Q20" s="363">
        <f>Schedule!N144</f>
        <v>65</v>
      </c>
    </row>
    <row r="21" spans="1:17">
      <c r="B21" t="s">
        <v>394</v>
      </c>
      <c r="C21" s="363">
        <f>'Assumptions Working'!I883</f>
        <v>141.15426709766092</v>
      </c>
      <c r="D21" s="363">
        <f>'Assumptions Working'!J883</f>
        <v>134.41213701151955</v>
      </c>
      <c r="E21" s="363">
        <f>'Assumptions Working'!K883</f>
        <v>126.59902569950908</v>
      </c>
      <c r="F21" s="363">
        <f>Schedule!C168</f>
        <v>137.87022527258179</v>
      </c>
      <c r="G21" s="363">
        <f>Schedule!D168</f>
        <v>112.56903885836331</v>
      </c>
      <c r="H21" s="363">
        <f>Schedule!E168</f>
        <v>140</v>
      </c>
      <c r="I21" s="363">
        <f>Schedule!F168</f>
        <v>140</v>
      </c>
      <c r="J21" s="363">
        <f>Schedule!G168</f>
        <v>140</v>
      </c>
      <c r="K21" s="363">
        <f>Schedule!H168</f>
        <v>140</v>
      </c>
      <c r="L21" s="363">
        <f>Schedule!I168</f>
        <v>140</v>
      </c>
      <c r="M21" s="363">
        <f>Schedule!J168</f>
        <v>140</v>
      </c>
      <c r="N21" s="363">
        <f>Schedule!K168</f>
        <v>140</v>
      </c>
      <c r="O21" s="363">
        <f>Schedule!L168</f>
        <v>140</v>
      </c>
      <c r="P21" s="363">
        <f>Schedule!M168</f>
        <v>140</v>
      </c>
      <c r="Q21" s="363">
        <f>Schedule!N168</f>
        <v>140</v>
      </c>
    </row>
    <row r="22" spans="1:17" s="123" customFormat="1">
      <c r="A22"/>
      <c r="B22" s="27" t="s">
        <v>452</v>
      </c>
      <c r="C22" s="170">
        <f>365/('3 - Statement Model'!H8/('Ratio Analysis'!C9-'Ratio Analysis'!C10))</f>
        <v>31.04647527615214</v>
      </c>
      <c r="D22" s="170">
        <f>365/('3 - Statement Model'!I8/('Ratio Analysis'!D9-'Ratio Analysis'!D10))</f>
        <v>21.361046065595989</v>
      </c>
      <c r="E22" s="170">
        <f>365/('3 - Statement Model'!J8/('Ratio Analysis'!E9-'Ratio Analysis'!E10))</f>
        <v>43.730914493627488</v>
      </c>
      <c r="F22" s="170">
        <f>365/('3 - Statement Model'!K8/('Ratio Analysis'!F9-'Ratio Analysis'!F10))</f>
        <v>41.734066420725874</v>
      </c>
      <c r="G22" s="170">
        <f>365/('3 - Statement Model'!L8/('Ratio Analysis'!G9-'Ratio Analysis'!G10))</f>
        <v>44.793912106041084</v>
      </c>
      <c r="H22" s="170">
        <f>365/('3 - Statement Model'!M8/('Ratio Analysis'!H9-'Ratio Analysis'!H10))</f>
        <v>48.96592946131257</v>
      </c>
      <c r="I22" s="170">
        <f>365/('3 - Statement Model'!N8/('Ratio Analysis'!I9-'Ratio Analysis'!I10))</f>
        <v>51.938270733446188</v>
      </c>
      <c r="J22" s="170">
        <f>365/('3 - Statement Model'!O8/('Ratio Analysis'!J9-'Ratio Analysis'!J10))</f>
        <v>54.619312534582804</v>
      </c>
      <c r="K22" s="170">
        <f>365/('3 - Statement Model'!P8/('Ratio Analysis'!K9-'Ratio Analysis'!K10))</f>
        <v>56.317092560280571</v>
      </c>
      <c r="L22" s="170">
        <f>365/('3 - Statement Model'!Q8/('Ratio Analysis'!L9-'Ratio Analysis'!L10))</f>
        <v>57.876086763822833</v>
      </c>
      <c r="M22" s="170">
        <f>365/('3 - Statement Model'!R8/('Ratio Analysis'!M9-'Ratio Analysis'!M10))</f>
        <v>59.314735857154716</v>
      </c>
      <c r="N22" s="170">
        <f>365/('3 - Statement Model'!S8/('Ratio Analysis'!N9-'Ratio Analysis'!N10))</f>
        <v>61.744098797170345</v>
      </c>
      <c r="O22" s="170">
        <f>365/('3 - Statement Model'!T8/('Ratio Analysis'!O9-'Ratio Analysis'!O10))</f>
        <v>63.96391835886471</v>
      </c>
      <c r="P22" s="170">
        <f>365/('3 - Statement Model'!U8/('Ratio Analysis'!P9-'Ratio Analysis'!P10))</f>
        <v>67.096231080751494</v>
      </c>
      <c r="Q22" s="170">
        <f>365/('3 - Statement Model'!V8/('Ratio Analysis'!Q9-'Ratio Analysis'!Q10))</f>
        <v>70.682312125670933</v>
      </c>
    </row>
    <row r="23" spans="1:17">
      <c r="B23" s="2" t="s">
        <v>453</v>
      </c>
      <c r="C23" s="294">
        <f>(C19+C20-C21)</f>
        <v>-2.3080989247246464</v>
      </c>
      <c r="D23" s="294">
        <f t="shared" ref="D23:Q23" si="6">(D19+D20-D21)</f>
        <v>4.3376472353313886</v>
      </c>
      <c r="E23" s="294">
        <f t="shared" si="6"/>
        <v>9.5077291731148392</v>
      </c>
      <c r="F23" s="294">
        <f t="shared" si="6"/>
        <v>-6.5879380547881965</v>
      </c>
      <c r="G23" s="294">
        <f t="shared" si="6"/>
        <v>32.93843340943792</v>
      </c>
      <c r="H23" s="294">
        <f t="shared" si="6"/>
        <v>0</v>
      </c>
      <c r="I23" s="294">
        <f t="shared" si="6"/>
        <v>0</v>
      </c>
      <c r="J23" s="294">
        <f t="shared" si="6"/>
        <v>0</v>
      </c>
      <c r="K23" s="294">
        <f t="shared" si="6"/>
        <v>-3</v>
      </c>
      <c r="L23" s="294">
        <f t="shared" si="6"/>
        <v>-3</v>
      </c>
      <c r="M23" s="294">
        <f t="shared" si="6"/>
        <v>-3</v>
      </c>
      <c r="N23" s="294">
        <f t="shared" si="6"/>
        <v>-3</v>
      </c>
      <c r="O23" s="294">
        <f t="shared" si="6"/>
        <v>-5</v>
      </c>
      <c r="P23" s="294">
        <f t="shared" si="6"/>
        <v>-5</v>
      </c>
      <c r="Q23" s="294">
        <f t="shared" si="6"/>
        <v>-5</v>
      </c>
    </row>
    <row r="25" spans="1:17">
      <c r="A25" t="s">
        <v>85</v>
      </c>
      <c r="B25" s="35" t="s">
        <v>457</v>
      </c>
      <c r="C25" s="5"/>
      <c r="D25" s="5"/>
      <c r="E25" s="5"/>
      <c r="F25" s="5"/>
      <c r="G25" s="5"/>
      <c r="H25" s="5"/>
      <c r="I25" s="5"/>
      <c r="J25" s="5"/>
      <c r="K25" s="5"/>
      <c r="L25" s="5"/>
      <c r="M25" s="5"/>
      <c r="N25" s="5"/>
      <c r="O25" s="5"/>
      <c r="P25" s="5"/>
      <c r="Q25" s="5"/>
    </row>
    <row r="27" spans="1:17">
      <c r="B27" t="s">
        <v>454</v>
      </c>
      <c r="C27" s="330">
        <f>'3 - Statement Model'!H46+'3 - Statement Model'!H53</f>
        <v>477.83</v>
      </c>
      <c r="D27" s="330">
        <f>'3 - Statement Model'!I46+'3 - Statement Model'!I53</f>
        <v>577.64</v>
      </c>
      <c r="E27" s="330">
        <f>'3 - Statement Model'!J46+'3 - Statement Model'!J53</f>
        <v>166.62</v>
      </c>
      <c r="F27" s="330">
        <f>'3 - Statement Model'!K46+'3 - Statement Model'!K53</f>
        <v>199.36</v>
      </c>
      <c r="G27" s="330">
        <f>'3 - Statement Model'!L46+'3 - Statement Model'!L53</f>
        <v>626.79999999999995</v>
      </c>
      <c r="H27" s="330">
        <f>'3 - Statement Model'!M46+'3 - Statement Model'!M53</f>
        <v>630.64119149999988</v>
      </c>
      <c r="I27" s="330">
        <f>'3 - Statement Model'!N46+'3 - Statement Model'!N53</f>
        <v>711.9238339599998</v>
      </c>
      <c r="J27" s="330">
        <f>'3 - Statement Model'!O46+'3 - Statement Model'!O53</f>
        <v>802.89187941044418</v>
      </c>
      <c r="K27" s="330">
        <f>'3 - Statement Model'!P46+'3 - Statement Model'!P53</f>
        <v>904.59151746910049</v>
      </c>
      <c r="L27" s="330">
        <f>'3 - Statement Model'!Q46+'3 - Statement Model'!Q53</f>
        <v>1018.1680079957765</v>
      </c>
      <c r="M27" s="330">
        <f>'3 - Statement Model'!R46+'3 - Statement Model'!R53</f>
        <v>1144.8733601019176</v>
      </c>
      <c r="N27" s="330">
        <f>'3 - Statement Model'!S46+'3 - Statement Model'!S53</f>
        <v>1286.0744078478206</v>
      </c>
      <c r="O27" s="330">
        <f>'3 - Statement Model'!T46+'3 - Statement Model'!T53</f>
        <v>1443.2612799181097</v>
      </c>
      <c r="P27" s="330">
        <f>'3 - Statement Model'!U46+'3 - Statement Model'!U53</f>
        <v>1618.0562571526361</v>
      </c>
      <c r="Q27" s="330">
        <f>'3 - Statement Model'!V46+'3 - Statement Model'!V53</f>
        <v>1812.2230080109528</v>
      </c>
    </row>
    <row r="28" spans="1:17">
      <c r="B28" t="s">
        <v>455</v>
      </c>
      <c r="C28" s="330">
        <f>'3 - Statement Model'!H42</f>
        <v>1017.58</v>
      </c>
      <c r="D28" s="330">
        <f>'3 - Statement Model'!I42</f>
        <v>1330.65</v>
      </c>
      <c r="E28" s="330">
        <f>'3 - Statement Model'!J42</f>
        <v>2610.0699999999997</v>
      </c>
      <c r="F28" s="330">
        <f>'3 - Statement Model'!K42</f>
        <v>3065.02</v>
      </c>
      <c r="G28" s="330">
        <f>'3 - Statement Model'!L42</f>
        <v>3431.41</v>
      </c>
      <c r="H28" s="330">
        <f>'3 - Statement Model'!M42</f>
        <v>3914.1817227602501</v>
      </c>
      <c r="I28" s="330">
        <f>'3 - Statement Model'!N42</f>
        <v>4461.6011669217933</v>
      </c>
      <c r="J28" s="330">
        <f>'3 - Statement Model'!O42</f>
        <v>5078.9465787289419</v>
      </c>
      <c r="K28" s="330">
        <f>'3 - Statement Model'!P42</f>
        <v>5774.4641586974749</v>
      </c>
      <c r="L28" s="330">
        <f>'3 - Statement Model'!Q42</f>
        <v>6557.2797336018339</v>
      </c>
      <c r="M28" s="330">
        <f>'3 - Statement Model'!R42</f>
        <v>7437.4806971245116</v>
      </c>
      <c r="N28" s="330">
        <f>'3 - Statement Model'!S42</f>
        <v>8426.2041436013733</v>
      </c>
      <c r="O28" s="330">
        <f>'3 - Statement Model'!T42</f>
        <v>9535.7314963022473</v>
      </c>
      <c r="P28" s="330">
        <f>'3 - Statement Model'!U42</f>
        <v>10779.589926892619</v>
      </c>
      <c r="Q28" s="330">
        <f>'3 - Statement Model'!V42</f>
        <v>12172.660855009037</v>
      </c>
    </row>
    <row r="29" spans="1:17">
      <c r="B29" s="27" t="s">
        <v>349</v>
      </c>
      <c r="C29" s="173">
        <f t="shared" ref="C29:Q29" si="7">C27/C28</f>
        <v>0.46957487372000234</v>
      </c>
      <c r="D29" s="173">
        <f t="shared" si="7"/>
        <v>0.43410363356254456</v>
      </c>
      <c r="E29" s="173">
        <f t="shared" si="7"/>
        <v>6.3837368346442824E-2</v>
      </c>
      <c r="F29" s="173">
        <f t="shared" si="7"/>
        <v>6.504362124880099E-2</v>
      </c>
      <c r="G29" s="173">
        <f t="shared" si="7"/>
        <v>0.18266543490868184</v>
      </c>
      <c r="H29" s="173">
        <f t="shared" si="7"/>
        <v>0.16111699358078774</v>
      </c>
      <c r="I29" s="173">
        <f t="shared" si="7"/>
        <v>0.1595668925403253</v>
      </c>
      <c r="J29" s="173">
        <f t="shared" si="7"/>
        <v>0.15808236353046581</v>
      </c>
      <c r="K29" s="173">
        <f t="shared" si="7"/>
        <v>0.15665375913825846</v>
      </c>
      <c r="L29" s="173">
        <f t="shared" si="7"/>
        <v>0.15527292556672875</v>
      </c>
      <c r="M29" s="173">
        <f t="shared" si="7"/>
        <v>0.15393295212780181</v>
      </c>
      <c r="N29" s="173">
        <f t="shared" si="7"/>
        <v>0.15262796698611081</v>
      </c>
      <c r="O29" s="173">
        <f t="shared" si="7"/>
        <v>0.15135296966758927</v>
      </c>
      <c r="P29" s="173">
        <f t="shared" si="7"/>
        <v>0.15010369300931892</v>
      </c>
      <c r="Q29" s="173">
        <f t="shared" si="7"/>
        <v>0.14887648884633345</v>
      </c>
    </row>
    <row r="31" spans="1:17">
      <c r="B31" t="s">
        <v>454</v>
      </c>
      <c r="C31" s="295">
        <f t="shared" ref="C31:Q31" si="8">C27</f>
        <v>477.83</v>
      </c>
      <c r="D31" s="295">
        <f t="shared" si="8"/>
        <v>577.64</v>
      </c>
      <c r="E31" s="295">
        <f t="shared" si="8"/>
        <v>166.62</v>
      </c>
      <c r="F31" s="295">
        <f t="shared" si="8"/>
        <v>199.36</v>
      </c>
      <c r="G31" s="295">
        <f t="shared" si="8"/>
        <v>626.79999999999995</v>
      </c>
      <c r="H31" s="295">
        <f t="shared" si="8"/>
        <v>630.64119149999988</v>
      </c>
      <c r="I31" s="295">
        <f t="shared" si="8"/>
        <v>711.9238339599998</v>
      </c>
      <c r="J31" s="295">
        <f t="shared" si="8"/>
        <v>802.89187941044418</v>
      </c>
      <c r="K31" s="295">
        <f t="shared" si="8"/>
        <v>904.59151746910049</v>
      </c>
      <c r="L31" s="295">
        <f t="shared" si="8"/>
        <v>1018.1680079957765</v>
      </c>
      <c r="M31" s="295">
        <f t="shared" si="8"/>
        <v>1144.8733601019176</v>
      </c>
      <c r="N31" s="295">
        <f t="shared" si="8"/>
        <v>1286.0744078478206</v>
      </c>
      <c r="O31" s="295">
        <f t="shared" si="8"/>
        <v>1443.2612799181097</v>
      </c>
      <c r="P31" s="295">
        <f t="shared" si="8"/>
        <v>1618.0562571526361</v>
      </c>
      <c r="Q31" s="295">
        <f t="shared" si="8"/>
        <v>1812.2230080109528</v>
      </c>
    </row>
    <row r="32" spans="1:17">
      <c r="B32" t="s">
        <v>62</v>
      </c>
      <c r="C32" s="330">
        <f>'3 - Statement Model'!H82</f>
        <v>4312.6399999999994</v>
      </c>
      <c r="D32" s="330">
        <f>'3 - Statement Model'!I82</f>
        <v>5399.06</v>
      </c>
      <c r="E32" s="330">
        <f>'3 - Statement Model'!J82</f>
        <v>6618.25</v>
      </c>
      <c r="F32" s="330">
        <f>'3 - Statement Model'!K82</f>
        <v>8257.5</v>
      </c>
      <c r="G32" s="330">
        <f>'3 - Statement Model'!L82</f>
        <v>8575.98</v>
      </c>
      <c r="H32" s="330">
        <f>'3 - Statement Model'!M82</f>
        <v>10204.982398315044</v>
      </c>
      <c r="I32" s="330">
        <f>'3 - Statement Model'!N82</f>
        <v>11360.227751770315</v>
      </c>
      <c r="J32" s="330">
        <f>'3 - Statement Model'!O82</f>
        <v>12657.825838308108</v>
      </c>
      <c r="K32" s="330">
        <f>'3 - Statement Model'!P82</f>
        <v>14113.846191156668</v>
      </c>
      <c r="L32" s="330">
        <f>'3 - Statement Model'!Q82</f>
        <v>15745.978810136459</v>
      </c>
      <c r="M32" s="330">
        <f>'3 - Statement Model'!R82</f>
        <v>17573.673525405669</v>
      </c>
      <c r="N32" s="330">
        <f>'3 - Statement Model'!S82</f>
        <v>19618.288520703871</v>
      </c>
      <c r="O32" s="330">
        <f>'3 - Statement Model'!T82</f>
        <v>21903.248297272832</v>
      </c>
      <c r="P32" s="330">
        <f>'3 - Statement Model'!U82</f>
        <v>24454.211329314086</v>
      </c>
      <c r="Q32" s="330">
        <f>'3 - Statement Model'!V82</f>
        <v>27299.24762572108</v>
      </c>
    </row>
    <row r="33" spans="1:18">
      <c r="B33" s="27" t="s">
        <v>351</v>
      </c>
      <c r="C33" s="173">
        <f t="shared" ref="C33:Q33" si="9">C31/C32</f>
        <v>0.11079756251391261</v>
      </c>
      <c r="D33" s="173">
        <f t="shared" si="9"/>
        <v>0.10698899438050326</v>
      </c>
      <c r="E33" s="173">
        <f t="shared" si="9"/>
        <v>2.517583953462018E-2</v>
      </c>
      <c r="F33" s="173">
        <f t="shared" si="9"/>
        <v>2.4142900393581593E-2</v>
      </c>
      <c r="G33" s="173">
        <f t="shared" si="9"/>
        <v>7.3087857014591917E-2</v>
      </c>
      <c r="H33" s="173">
        <f t="shared" si="9"/>
        <v>6.1797381600984025E-2</v>
      </c>
      <c r="I33" s="173">
        <f t="shared" si="9"/>
        <v>6.2668095175209632E-2</v>
      </c>
      <c r="J33" s="173">
        <f t="shared" si="9"/>
        <v>6.3430472947458544E-2</v>
      </c>
      <c r="K33" s="173">
        <f t="shared" si="9"/>
        <v>6.4092487987852068E-2</v>
      </c>
      <c r="L33" s="173">
        <f t="shared" si="9"/>
        <v>6.466209692472924E-2</v>
      </c>
      <c r="M33" s="173">
        <f t="shared" si="9"/>
        <v>6.5147071182744612E-2</v>
      </c>
      <c r="N33" s="173">
        <f t="shared" si="9"/>
        <v>6.5554872765306763E-2</v>
      </c>
      <c r="O33" s="173">
        <f t="shared" si="9"/>
        <v>6.589256809446889E-2</v>
      </c>
      <c r="P33" s="173">
        <f t="shared" si="9"/>
        <v>6.616677329573159E-2</v>
      </c>
      <c r="Q33" s="173">
        <f t="shared" si="9"/>
        <v>6.6383624664567473E-2</v>
      </c>
    </row>
    <row r="35" spans="1:18">
      <c r="B35" t="s">
        <v>455</v>
      </c>
      <c r="C35" s="295">
        <f t="shared" ref="C35:Q35" si="10">C28</f>
        <v>1017.58</v>
      </c>
      <c r="D35" s="295">
        <f t="shared" si="10"/>
        <v>1330.65</v>
      </c>
      <c r="E35" s="295">
        <f t="shared" si="10"/>
        <v>2610.0699999999997</v>
      </c>
      <c r="F35" s="295">
        <f t="shared" si="10"/>
        <v>3065.02</v>
      </c>
      <c r="G35" s="295">
        <f t="shared" si="10"/>
        <v>3431.41</v>
      </c>
      <c r="H35" s="295">
        <f t="shared" si="10"/>
        <v>3914.1817227602501</v>
      </c>
      <c r="I35" s="295">
        <f t="shared" si="10"/>
        <v>4461.6011669217933</v>
      </c>
      <c r="J35" s="295">
        <f t="shared" si="10"/>
        <v>5078.9465787289419</v>
      </c>
      <c r="K35" s="295">
        <f t="shared" si="10"/>
        <v>5774.4641586974749</v>
      </c>
      <c r="L35" s="295">
        <f t="shared" si="10"/>
        <v>6557.2797336018339</v>
      </c>
      <c r="M35" s="295">
        <f t="shared" si="10"/>
        <v>7437.4806971245116</v>
      </c>
      <c r="N35" s="295">
        <f t="shared" si="10"/>
        <v>8426.2041436013733</v>
      </c>
      <c r="O35" s="295">
        <f t="shared" si="10"/>
        <v>9535.7314963022473</v>
      </c>
      <c r="P35" s="295">
        <f t="shared" si="10"/>
        <v>10779.589926892619</v>
      </c>
      <c r="Q35" s="295">
        <f t="shared" si="10"/>
        <v>12172.660855009037</v>
      </c>
    </row>
    <row r="36" spans="1:18">
      <c r="B36" t="s">
        <v>62</v>
      </c>
      <c r="C36" s="295">
        <f t="shared" ref="C36:Q36" si="11">C32</f>
        <v>4312.6399999999994</v>
      </c>
      <c r="D36" s="295">
        <f t="shared" si="11"/>
        <v>5399.06</v>
      </c>
      <c r="E36" s="295">
        <f t="shared" si="11"/>
        <v>6618.25</v>
      </c>
      <c r="F36" s="295">
        <f t="shared" si="11"/>
        <v>8257.5</v>
      </c>
      <c r="G36" s="295">
        <f t="shared" si="11"/>
        <v>8575.98</v>
      </c>
      <c r="H36" s="295">
        <f t="shared" si="11"/>
        <v>10204.982398315044</v>
      </c>
      <c r="I36" s="295">
        <f t="shared" si="11"/>
        <v>11360.227751770315</v>
      </c>
      <c r="J36" s="295">
        <f t="shared" si="11"/>
        <v>12657.825838308108</v>
      </c>
      <c r="K36" s="295">
        <f t="shared" si="11"/>
        <v>14113.846191156668</v>
      </c>
      <c r="L36" s="295">
        <f t="shared" si="11"/>
        <v>15745.978810136459</v>
      </c>
      <c r="M36" s="295">
        <f t="shared" si="11"/>
        <v>17573.673525405669</v>
      </c>
      <c r="N36" s="295">
        <f t="shared" si="11"/>
        <v>19618.288520703871</v>
      </c>
      <c r="O36" s="295">
        <f t="shared" si="11"/>
        <v>21903.248297272832</v>
      </c>
      <c r="P36" s="295">
        <f t="shared" si="11"/>
        <v>24454.211329314086</v>
      </c>
      <c r="Q36" s="295">
        <f t="shared" si="11"/>
        <v>27299.24762572108</v>
      </c>
    </row>
    <row r="37" spans="1:18">
      <c r="B37" s="27" t="s">
        <v>456</v>
      </c>
      <c r="C37" s="173">
        <f t="shared" ref="C37:Q37" si="12">C35/C36</f>
        <v>0.23595291978927066</v>
      </c>
      <c r="D37" s="173">
        <f t="shared" si="12"/>
        <v>0.24645956888791754</v>
      </c>
      <c r="E37" s="173">
        <f t="shared" si="12"/>
        <v>0.39437464586559889</v>
      </c>
      <c r="F37" s="173">
        <f t="shared" si="12"/>
        <v>0.37118013926733273</v>
      </c>
      <c r="G37" s="173">
        <f t="shared" si="12"/>
        <v>0.40011870363503649</v>
      </c>
      <c r="H37" s="173">
        <f t="shared" si="12"/>
        <v>0.38355595041560531</v>
      </c>
      <c r="I37" s="173">
        <f t="shared" si="12"/>
        <v>0.39273870774523179</v>
      </c>
      <c r="J37" s="173">
        <f t="shared" si="12"/>
        <v>0.40124952291236554</v>
      </c>
      <c r="K37" s="173">
        <f t="shared" si="12"/>
        <v>0.40913469514182382</v>
      </c>
      <c r="L37" s="173">
        <f t="shared" si="12"/>
        <v>0.41644154438850073</v>
      </c>
      <c r="M37" s="173">
        <f t="shared" si="12"/>
        <v>0.42321718827724869</v>
      </c>
      <c r="N37" s="173">
        <f t="shared" si="12"/>
        <v>0.42950760636988816</v>
      </c>
      <c r="O37" s="173">
        <f t="shared" si="12"/>
        <v>0.43535695559318199</v>
      </c>
      <c r="P37" s="173">
        <f t="shared" si="12"/>
        <v>0.44080709787482542</v>
      </c>
      <c r="Q37" s="173">
        <f t="shared" si="12"/>
        <v>0.44589730170951952</v>
      </c>
    </row>
    <row r="39" spans="1:18">
      <c r="A39" t="s">
        <v>85</v>
      </c>
      <c r="B39" s="35" t="s">
        <v>458</v>
      </c>
      <c r="C39" s="5"/>
      <c r="D39" s="5"/>
      <c r="E39" s="5"/>
      <c r="F39" s="5"/>
      <c r="G39" s="5"/>
      <c r="H39" s="5"/>
      <c r="I39" s="5"/>
      <c r="J39" s="5"/>
      <c r="K39" s="5"/>
      <c r="L39" s="5"/>
      <c r="M39" s="5"/>
      <c r="N39" s="5"/>
      <c r="O39" s="5"/>
      <c r="P39" s="5"/>
      <c r="Q39" s="5"/>
    </row>
    <row r="41" spans="1:18">
      <c r="B41" t="s">
        <v>4</v>
      </c>
      <c r="C41" s="330">
        <f>'3 - Statement Model'!H11</f>
        <v>1330.8999999999996</v>
      </c>
      <c r="D41" s="330">
        <f>'3 - Statement Model'!I11</f>
        <v>1795.6499999999996</v>
      </c>
      <c r="E41" s="330">
        <f>'3 - Statement Model'!J11</f>
        <v>2293.3900000000012</v>
      </c>
      <c r="F41" s="330">
        <f>'3 - Statement Model'!K11</f>
        <v>2893.3099999999995</v>
      </c>
      <c r="G41" s="330">
        <f>'3 - Statement Model'!L11</f>
        <v>2859.8999999999996</v>
      </c>
      <c r="H41" s="330">
        <f>'3 - Statement Model'!M11</f>
        <v>3363.419688</v>
      </c>
      <c r="I41" s="330">
        <f>'3 - Statement Model'!N11</f>
        <v>3796.9271144533323</v>
      </c>
      <c r="J41" s="330">
        <f>'3 - Statement Model'!O11</f>
        <v>4282.0900235223689</v>
      </c>
      <c r="K41" s="330">
        <f>'3 - Statement Model'!P11</f>
        <v>4824.4880931685366</v>
      </c>
      <c r="L41" s="330">
        <f>'3 - Statement Model'!Q11</f>
        <v>5430.2293759774766</v>
      </c>
      <c r="M41" s="330">
        <f>'3 - Statement Model'!R11</f>
        <v>6105.9912538768949</v>
      </c>
      <c r="N41" s="330">
        <f>'3 - Statement Model'!S11</f>
        <v>6859.0635085217109</v>
      </c>
      <c r="O41" s="330">
        <f>'3 - Statement Model'!T11</f>
        <v>7697.3934928965864</v>
      </c>
      <c r="P41" s="330">
        <f>'3 - Statement Model'!U11</f>
        <v>8629.6333714807261</v>
      </c>
      <c r="Q41" s="330">
        <f>'3 - Statement Model'!V11</f>
        <v>9665.1893760584135</v>
      </c>
      <c r="R41" s="295"/>
    </row>
    <row r="42" spans="1:18">
      <c r="B42" t="s">
        <v>459</v>
      </c>
      <c r="C42" s="330">
        <f>'3 - Statement Model'!H8</f>
        <v>6045.58</v>
      </c>
      <c r="D42" s="330">
        <f>'3 - Statement Model'!I8</f>
        <v>7977.32</v>
      </c>
      <c r="E42" s="330">
        <f>'3 - Statement Model'!J8</f>
        <v>9685.36</v>
      </c>
      <c r="F42" s="330">
        <f>'3 - Statement Model'!K8</f>
        <v>11967.65</v>
      </c>
      <c r="G42" s="330">
        <f>'3 - Statement Model'!L8</f>
        <v>12401.99</v>
      </c>
      <c r="H42" s="330">
        <f>'3 - Statement Model'!M8</f>
        <v>14014.248699999998</v>
      </c>
      <c r="I42" s="330">
        <f>'3 - Statement Model'!N8</f>
        <v>15820.529643555552</v>
      </c>
      <c r="J42" s="330">
        <f>'3 - Statement Model'!O8</f>
        <v>17842.041764676538</v>
      </c>
      <c r="K42" s="330">
        <f>'3 - Statement Model'!P8</f>
        <v>20102.033721535568</v>
      </c>
      <c r="L42" s="330">
        <f>'3 - Statement Model'!Q8</f>
        <v>22625.95573323948</v>
      </c>
      <c r="M42" s="330">
        <f>'3 - Statement Model'!R8</f>
        <v>25441.630224487057</v>
      </c>
      <c r="N42" s="330">
        <f>'3 - Statement Model'!S8</f>
        <v>28579.431285507126</v>
      </c>
      <c r="O42" s="330">
        <f>'3 - Statement Model'!T8</f>
        <v>32072.472887069107</v>
      </c>
      <c r="P42" s="330">
        <f>'3 - Statement Model'!U8</f>
        <v>35956.805714503025</v>
      </c>
      <c r="Q42" s="330">
        <f>'3 - Statement Model'!V8</f>
        <v>40271.622400243396</v>
      </c>
      <c r="R42" s="295"/>
    </row>
    <row r="43" spans="1:18">
      <c r="B43" s="27" t="s">
        <v>184</v>
      </c>
      <c r="C43" s="85">
        <f t="shared" ref="C43:Q43" si="13">C41/C42</f>
        <v>0.2201443037723427</v>
      </c>
      <c r="D43" s="85">
        <f t="shared" si="13"/>
        <v>0.22509439260302955</v>
      </c>
      <c r="E43" s="85">
        <f t="shared" si="13"/>
        <v>0.23678933978706018</v>
      </c>
      <c r="F43" s="85">
        <f t="shared" si="13"/>
        <v>0.24176091379677711</v>
      </c>
      <c r="G43" s="85">
        <f t="shared" si="13"/>
        <v>0.23060008917923652</v>
      </c>
      <c r="H43" s="85">
        <f t="shared" si="13"/>
        <v>0.24000000000000002</v>
      </c>
      <c r="I43" s="85">
        <f t="shared" si="13"/>
        <v>0.24</v>
      </c>
      <c r="J43" s="85">
        <f t="shared" si="13"/>
        <v>0.24</v>
      </c>
      <c r="K43" s="85">
        <f t="shared" si="13"/>
        <v>0.24000000000000002</v>
      </c>
      <c r="L43" s="85">
        <f t="shared" si="13"/>
        <v>0.24000000000000007</v>
      </c>
      <c r="M43" s="85">
        <f t="shared" si="13"/>
        <v>0.24000000000000005</v>
      </c>
      <c r="N43" s="85">
        <f t="shared" si="13"/>
        <v>0.24000000000000002</v>
      </c>
      <c r="O43" s="85">
        <f t="shared" si="13"/>
        <v>0.24000000000000002</v>
      </c>
      <c r="P43" s="85">
        <f t="shared" si="13"/>
        <v>0.24</v>
      </c>
      <c r="Q43" s="85">
        <f t="shared" si="13"/>
        <v>0.23999999999999996</v>
      </c>
    </row>
    <row r="45" spans="1:18">
      <c r="B45" t="s">
        <v>460</v>
      </c>
      <c r="C45" s="330">
        <f>'3 - Statement Model'!H16</f>
        <v>346.46999999999957</v>
      </c>
      <c r="D45" s="330">
        <f>'3 - Statement Model'!I16</f>
        <v>492.77999999999975</v>
      </c>
      <c r="E45" s="330">
        <f>'3 - Statement Model'!J16</f>
        <v>664.94000000000119</v>
      </c>
      <c r="F45" s="330">
        <f>'3 - Statement Model'!K16</f>
        <v>875.91999999999962</v>
      </c>
      <c r="G45" s="330">
        <f>'3 - Statement Model'!L16</f>
        <v>930.39999999999964</v>
      </c>
      <c r="H45" s="330">
        <f>'3 - Statement Model'!M16</f>
        <v>1121.1398960000001</v>
      </c>
      <c r="I45" s="330">
        <f>'3 - Statement Model'!N16</f>
        <v>1265.6423714844441</v>
      </c>
      <c r="J45" s="330">
        <f>'3 - Statement Model'!O16</f>
        <v>1427.363341174123</v>
      </c>
      <c r="K45" s="330">
        <f>'3 - Statement Model'!P16</f>
        <v>1608.1626977228457</v>
      </c>
      <c r="L45" s="330">
        <f>'3 - Statement Model'!Q16</f>
        <v>1810.0764586591599</v>
      </c>
      <c r="M45" s="330">
        <f>'3 - Statement Model'!R16</f>
        <v>2035.3304179589659</v>
      </c>
      <c r="N45" s="330">
        <f>'3 - Statement Model'!S16</f>
        <v>2286.3545028405706</v>
      </c>
      <c r="O45" s="330">
        <f>'3 - Statement Model'!T16</f>
        <v>2565.7978309655291</v>
      </c>
      <c r="P45" s="330">
        <f>'3 - Statement Model'!U16</f>
        <v>2876.544457160242</v>
      </c>
      <c r="Q45" s="330">
        <f>'3 - Statement Model'!V16</f>
        <v>3221.7297920194696</v>
      </c>
    </row>
    <row r="46" spans="1:18">
      <c r="B46" t="s">
        <v>459</v>
      </c>
      <c r="C46" s="295">
        <f t="shared" ref="C46:Q46" si="14">C42</f>
        <v>6045.58</v>
      </c>
      <c r="D46" s="295">
        <f t="shared" si="14"/>
        <v>7977.32</v>
      </c>
      <c r="E46" s="295">
        <f t="shared" si="14"/>
        <v>9685.36</v>
      </c>
      <c r="F46" s="295">
        <f t="shared" si="14"/>
        <v>11967.65</v>
      </c>
      <c r="G46" s="295">
        <f t="shared" si="14"/>
        <v>12401.99</v>
      </c>
      <c r="H46" s="295">
        <f t="shared" si="14"/>
        <v>14014.248699999998</v>
      </c>
      <c r="I46" s="295">
        <f t="shared" si="14"/>
        <v>15820.529643555552</v>
      </c>
      <c r="J46" s="295">
        <f t="shared" si="14"/>
        <v>17842.041764676538</v>
      </c>
      <c r="K46" s="295">
        <f t="shared" si="14"/>
        <v>20102.033721535568</v>
      </c>
      <c r="L46" s="295">
        <f t="shared" si="14"/>
        <v>22625.95573323948</v>
      </c>
      <c r="M46" s="295">
        <f t="shared" si="14"/>
        <v>25441.630224487057</v>
      </c>
      <c r="N46" s="295">
        <f t="shared" si="14"/>
        <v>28579.431285507126</v>
      </c>
      <c r="O46" s="295">
        <f t="shared" si="14"/>
        <v>32072.472887069107</v>
      </c>
      <c r="P46" s="295">
        <f t="shared" si="14"/>
        <v>35956.805714503025</v>
      </c>
      <c r="Q46" s="295">
        <f t="shared" si="14"/>
        <v>40271.622400243396</v>
      </c>
    </row>
    <row r="47" spans="1:18">
      <c r="B47" s="27" t="s">
        <v>261</v>
      </c>
      <c r="C47" s="85">
        <f t="shared" ref="C47:Q47" si="15">C45/C46</f>
        <v>5.7309637784960184E-2</v>
      </c>
      <c r="D47" s="85">
        <f t="shared" si="15"/>
        <v>6.1772625392989097E-2</v>
      </c>
      <c r="E47" s="85">
        <f t="shared" si="15"/>
        <v>6.8654133661526381E-2</v>
      </c>
      <c r="F47" s="85">
        <f t="shared" si="15"/>
        <v>7.3190643108713885E-2</v>
      </c>
      <c r="G47" s="85">
        <f t="shared" si="15"/>
        <v>7.5020218529445654E-2</v>
      </c>
      <c r="H47" s="85">
        <f t="shared" si="15"/>
        <v>8.0000000000000016E-2</v>
      </c>
      <c r="I47" s="85">
        <f t="shared" si="15"/>
        <v>0.08</v>
      </c>
      <c r="J47" s="85">
        <f t="shared" si="15"/>
        <v>0.08</v>
      </c>
      <c r="K47" s="85">
        <f t="shared" si="15"/>
        <v>8.0000000000000016E-2</v>
      </c>
      <c r="L47" s="85">
        <f t="shared" si="15"/>
        <v>8.0000000000000071E-2</v>
      </c>
      <c r="M47" s="85">
        <f t="shared" si="15"/>
        <v>8.0000000000000057E-2</v>
      </c>
      <c r="N47" s="85">
        <f t="shared" si="15"/>
        <v>8.0000000000000016E-2</v>
      </c>
      <c r="O47" s="85">
        <f t="shared" si="15"/>
        <v>8.0000000000000016E-2</v>
      </c>
      <c r="P47" s="85">
        <f t="shared" si="15"/>
        <v>0.08</v>
      </c>
      <c r="Q47" s="85">
        <f t="shared" si="15"/>
        <v>7.9999999999999946E-2</v>
      </c>
    </row>
    <row r="49" spans="2:19">
      <c r="B49" t="s">
        <v>461</v>
      </c>
      <c r="C49" s="330">
        <f>'3 - Statement Model'!H20</f>
        <v>260.48999999999955</v>
      </c>
      <c r="D49" s="330">
        <f>'3 - Statement Model'!I20</f>
        <v>407.99999999999977</v>
      </c>
      <c r="E49" s="330">
        <f>'3 - Statement Model'!J20</f>
        <v>567.33000000000118</v>
      </c>
      <c r="F49" s="330">
        <f>'3 - Statement Model'!K20</f>
        <v>747.54999999999961</v>
      </c>
      <c r="G49" s="330">
        <f>'3 - Statement Model'!L20</f>
        <v>751.60999999999967</v>
      </c>
      <c r="H49" s="330">
        <f>'3 - Statement Model'!M20</f>
        <v>924.94041420000019</v>
      </c>
      <c r="I49" s="330">
        <f>'3 - Statement Model'!N20</f>
        <v>1044.1549564746663</v>
      </c>
      <c r="J49" s="330">
        <f>'3 - Statement Model'!O20</f>
        <v>1177.5747564686515</v>
      </c>
      <c r="K49" s="330">
        <f>'3 - Statement Model'!P20</f>
        <v>1326.7342256213476</v>
      </c>
      <c r="L49" s="330">
        <f>'3 - Statement Model'!Q20</f>
        <v>1493.3130783938072</v>
      </c>
      <c r="M49" s="330">
        <f>'3 - Statement Model'!R20</f>
        <v>1679.1475948161469</v>
      </c>
      <c r="N49" s="330">
        <f>'3 - Statement Model'!S20</f>
        <v>1886.2424648434708</v>
      </c>
      <c r="O49" s="330">
        <f>'3 - Statement Model'!T20</f>
        <v>2116.7832105465613</v>
      </c>
      <c r="P49" s="330">
        <f>'3 - Statement Model'!U20</f>
        <v>2373.1491771571996</v>
      </c>
      <c r="Q49" s="330">
        <f>'3 - Statement Model'!V20</f>
        <v>2657.9270784160622</v>
      </c>
      <c r="S49" s="295"/>
    </row>
    <row r="50" spans="2:19">
      <c r="B50" t="s">
        <v>459</v>
      </c>
      <c r="C50" s="295">
        <f t="shared" ref="C50:Q50" si="16">C46</f>
        <v>6045.58</v>
      </c>
      <c r="D50" s="295">
        <f t="shared" si="16"/>
        <v>7977.32</v>
      </c>
      <c r="E50" s="295">
        <f t="shared" si="16"/>
        <v>9685.36</v>
      </c>
      <c r="F50" s="295">
        <f t="shared" si="16"/>
        <v>11967.65</v>
      </c>
      <c r="G50" s="295">
        <f t="shared" si="16"/>
        <v>12401.99</v>
      </c>
      <c r="H50" s="295">
        <f t="shared" si="16"/>
        <v>14014.248699999998</v>
      </c>
      <c r="I50" s="295">
        <f t="shared" si="16"/>
        <v>15820.529643555552</v>
      </c>
      <c r="J50" s="295">
        <f t="shared" si="16"/>
        <v>17842.041764676538</v>
      </c>
      <c r="K50" s="295">
        <f t="shared" si="16"/>
        <v>20102.033721535568</v>
      </c>
      <c r="L50" s="295">
        <f t="shared" si="16"/>
        <v>22625.95573323948</v>
      </c>
      <c r="M50" s="295">
        <f t="shared" si="16"/>
        <v>25441.630224487057</v>
      </c>
      <c r="N50" s="295">
        <f t="shared" si="16"/>
        <v>28579.431285507126</v>
      </c>
      <c r="O50" s="295">
        <f t="shared" si="16"/>
        <v>32072.472887069107</v>
      </c>
      <c r="P50" s="295">
        <f t="shared" si="16"/>
        <v>35956.805714503025</v>
      </c>
      <c r="Q50" s="295">
        <f t="shared" si="16"/>
        <v>40271.622400243396</v>
      </c>
    </row>
    <row r="51" spans="2:19">
      <c r="B51" s="27" t="s">
        <v>912</v>
      </c>
      <c r="C51" s="85">
        <f t="shared" ref="C51:Q51" si="17">C49/C50</f>
        <v>4.3087677278275956E-2</v>
      </c>
      <c r="D51" s="85">
        <f t="shared" si="17"/>
        <v>5.1144996063840965E-2</v>
      </c>
      <c r="E51" s="85">
        <f t="shared" si="17"/>
        <v>5.8576036409591505E-2</v>
      </c>
      <c r="F51" s="85">
        <f t="shared" si="17"/>
        <v>6.2464226477211456E-2</v>
      </c>
      <c r="G51" s="85">
        <f t="shared" si="17"/>
        <v>6.0603983715516598E-2</v>
      </c>
      <c r="H51" s="85">
        <f t="shared" si="17"/>
        <v>6.6000000000000017E-2</v>
      </c>
      <c r="I51" s="85">
        <f t="shared" si="17"/>
        <v>6.5999999999999989E-2</v>
      </c>
      <c r="J51" s="85">
        <f t="shared" si="17"/>
        <v>6.6000000000000003E-2</v>
      </c>
      <c r="K51" s="85">
        <f t="shared" si="17"/>
        <v>6.6000000000000003E-2</v>
      </c>
      <c r="L51" s="85">
        <f t="shared" si="17"/>
        <v>6.6000000000000072E-2</v>
      </c>
      <c r="M51" s="85">
        <f t="shared" si="17"/>
        <v>6.6000000000000045E-2</v>
      </c>
      <c r="N51" s="85">
        <f t="shared" si="17"/>
        <v>6.6000000000000017E-2</v>
      </c>
      <c r="O51" s="85">
        <f t="shared" si="17"/>
        <v>6.6000000000000003E-2</v>
      </c>
      <c r="P51" s="85">
        <f t="shared" si="17"/>
        <v>6.6000000000000003E-2</v>
      </c>
      <c r="Q51" s="85">
        <f t="shared" si="17"/>
        <v>6.5999999999999948E-2</v>
      </c>
    </row>
    <row r="53" spans="2:19">
      <c r="B53" t="s">
        <v>462</v>
      </c>
      <c r="C53" s="330">
        <f>'3 - Statement Model'!H30</f>
        <v>166.90999999999957</v>
      </c>
      <c r="D53" s="330">
        <f>'3 - Statement Model'!I30</f>
        <v>400.28999999999979</v>
      </c>
      <c r="E53" s="330">
        <f>'3 - Statement Model'!J30</f>
        <v>413.82000000000107</v>
      </c>
      <c r="F53" s="330">
        <f>'3 - Statement Model'!K30</f>
        <v>592.60999999999967</v>
      </c>
      <c r="G53" s="330">
        <f>'3 - Statement Model'!L30</f>
        <v>526.76999999999964</v>
      </c>
      <c r="H53" s="330">
        <f>'3 - Statement Model'!M30</f>
        <v>689.67388965750013</v>
      </c>
      <c r="I53" s="330">
        <f>'3 - Statement Model'!N30</f>
        <v>782.02777737363317</v>
      </c>
      <c r="J53" s="330">
        <f>'3 - Statement Model'!O30</f>
        <v>881.92201686735552</v>
      </c>
      <c r="K53" s="330">
        <f>'3 - Statement Model'!P30</f>
        <v>993.59654281218957</v>
      </c>
      <c r="L53" s="330">
        <f>'3 - Statement Model'!Q30</f>
        <v>1118.307964149084</v>
      </c>
      <c r="M53" s="330">
        <f>'3 - Statement Model'!R30</f>
        <v>1257.4299478895405</v>
      </c>
      <c r="N53" s="330">
        <f>'3 - Statement Model'!S30</f>
        <v>1412.4620663955166</v>
      </c>
      <c r="O53" s="330">
        <f>'3 - Statement Model'!T30</f>
        <v>1585.0390752869632</v>
      </c>
      <c r="P53" s="330">
        <f>'3 - Statement Model'!U30</f>
        <v>1776.9406151291023</v>
      </c>
      <c r="Q53" s="330">
        <f>'3 - Statement Model'!V30</f>
        <v>1990.1013258805979</v>
      </c>
    </row>
    <row r="54" spans="2:19">
      <c r="B54" t="s">
        <v>459</v>
      </c>
      <c r="C54" s="295">
        <f t="shared" ref="C54:Q54" si="18">C50</f>
        <v>6045.58</v>
      </c>
      <c r="D54" s="295">
        <f t="shared" si="18"/>
        <v>7977.32</v>
      </c>
      <c r="E54" s="295">
        <f t="shared" si="18"/>
        <v>9685.36</v>
      </c>
      <c r="F54" s="295">
        <f t="shared" si="18"/>
        <v>11967.65</v>
      </c>
      <c r="G54" s="295">
        <f t="shared" si="18"/>
        <v>12401.99</v>
      </c>
      <c r="H54" s="295">
        <f t="shared" si="18"/>
        <v>14014.248699999998</v>
      </c>
      <c r="I54" s="295">
        <f t="shared" si="18"/>
        <v>15820.529643555552</v>
      </c>
      <c r="J54" s="295">
        <f t="shared" si="18"/>
        <v>17842.041764676538</v>
      </c>
      <c r="K54" s="295">
        <f t="shared" si="18"/>
        <v>20102.033721535568</v>
      </c>
      <c r="L54" s="295">
        <f t="shared" si="18"/>
        <v>22625.95573323948</v>
      </c>
      <c r="M54" s="295">
        <f t="shared" si="18"/>
        <v>25441.630224487057</v>
      </c>
      <c r="N54" s="295">
        <f t="shared" si="18"/>
        <v>28579.431285507126</v>
      </c>
      <c r="O54" s="295">
        <f t="shared" si="18"/>
        <v>32072.472887069107</v>
      </c>
      <c r="P54" s="295">
        <f t="shared" si="18"/>
        <v>35956.805714503025</v>
      </c>
      <c r="Q54" s="295">
        <f t="shared" si="18"/>
        <v>40271.622400243396</v>
      </c>
    </row>
    <row r="55" spans="2:19">
      <c r="B55" s="27" t="s">
        <v>463</v>
      </c>
      <c r="C55" s="85">
        <f t="shared" ref="C55:Q55" si="19">C53/C54</f>
        <v>2.760860000198485E-2</v>
      </c>
      <c r="D55" s="85">
        <f t="shared" si="19"/>
        <v>5.017850606469338E-2</v>
      </c>
      <c r="E55" s="85">
        <f t="shared" si="19"/>
        <v>4.2726341612495666E-2</v>
      </c>
      <c r="F55" s="85">
        <f t="shared" si="19"/>
        <v>4.9517658019744872E-2</v>
      </c>
      <c r="G55" s="85">
        <f t="shared" si="19"/>
        <v>4.247463511904135E-2</v>
      </c>
      <c r="H55" s="85">
        <f t="shared" si="19"/>
        <v>4.9212334133723501E-2</v>
      </c>
      <c r="I55" s="85">
        <f t="shared" si="19"/>
        <v>4.9431200787401576E-2</v>
      </c>
      <c r="J55" s="85">
        <f t="shared" si="19"/>
        <v>4.9429433497536937E-2</v>
      </c>
      <c r="K55" s="85">
        <f t="shared" si="19"/>
        <v>4.9427662721893494E-2</v>
      </c>
      <c r="L55" s="85">
        <f t="shared" si="19"/>
        <v>4.9425888450148128E-2</v>
      </c>
      <c r="M55" s="85">
        <f t="shared" si="19"/>
        <v>4.9424110671936798E-2</v>
      </c>
      <c r="N55" s="85">
        <f t="shared" si="19"/>
        <v>4.9422329376854611E-2</v>
      </c>
      <c r="O55" s="85">
        <f t="shared" si="19"/>
        <v>4.9420544554455451E-2</v>
      </c>
      <c r="P55" s="85">
        <f t="shared" si="19"/>
        <v>4.9418756194251727E-2</v>
      </c>
      <c r="Q55" s="85">
        <f t="shared" si="19"/>
        <v>4.9416964285714252E-2</v>
      </c>
    </row>
    <row r="57" spans="2:19">
      <c r="B57" t="s">
        <v>9</v>
      </c>
      <c r="C57" s="295">
        <f t="shared" ref="C57:Q57" si="20">C53</f>
        <v>166.90999999999957</v>
      </c>
      <c r="D57" s="295">
        <f t="shared" si="20"/>
        <v>400.28999999999979</v>
      </c>
      <c r="E57" s="295">
        <f t="shared" si="20"/>
        <v>413.82000000000107</v>
      </c>
      <c r="F57" s="295">
        <f t="shared" si="20"/>
        <v>592.60999999999967</v>
      </c>
      <c r="G57" s="295">
        <f t="shared" si="20"/>
        <v>526.76999999999964</v>
      </c>
      <c r="H57" s="295">
        <f t="shared" si="20"/>
        <v>689.67388965750013</v>
      </c>
      <c r="I57" s="295">
        <f t="shared" si="20"/>
        <v>782.02777737363317</v>
      </c>
      <c r="J57" s="295">
        <f t="shared" si="20"/>
        <v>881.92201686735552</v>
      </c>
      <c r="K57" s="295">
        <f t="shared" si="20"/>
        <v>993.59654281218957</v>
      </c>
      <c r="L57" s="295">
        <f t="shared" si="20"/>
        <v>1118.307964149084</v>
      </c>
      <c r="M57" s="295">
        <f t="shared" si="20"/>
        <v>1257.4299478895405</v>
      </c>
      <c r="N57" s="295">
        <f t="shared" si="20"/>
        <v>1412.4620663955166</v>
      </c>
      <c r="O57" s="295">
        <f t="shared" si="20"/>
        <v>1585.0390752869632</v>
      </c>
      <c r="P57" s="295">
        <f t="shared" si="20"/>
        <v>1776.9406151291023</v>
      </c>
      <c r="Q57" s="295">
        <f t="shared" si="20"/>
        <v>1990.1013258805979</v>
      </c>
    </row>
    <row r="58" spans="2:19">
      <c r="B58" t="s">
        <v>62</v>
      </c>
      <c r="C58" s="295">
        <f t="shared" ref="C58:Q58" si="21">C32</f>
        <v>4312.6399999999994</v>
      </c>
      <c r="D58" s="295">
        <f t="shared" si="21"/>
        <v>5399.06</v>
      </c>
      <c r="E58" s="295">
        <f t="shared" si="21"/>
        <v>6618.25</v>
      </c>
      <c r="F58" s="295">
        <f t="shared" si="21"/>
        <v>8257.5</v>
      </c>
      <c r="G58" s="295">
        <f t="shared" si="21"/>
        <v>8575.98</v>
      </c>
      <c r="H58" s="295">
        <f t="shared" si="21"/>
        <v>10204.982398315044</v>
      </c>
      <c r="I58" s="295">
        <f t="shared" si="21"/>
        <v>11360.227751770315</v>
      </c>
      <c r="J58" s="295">
        <f t="shared" si="21"/>
        <v>12657.825838308108</v>
      </c>
      <c r="K58" s="295">
        <f t="shared" si="21"/>
        <v>14113.846191156668</v>
      </c>
      <c r="L58" s="295">
        <f t="shared" si="21"/>
        <v>15745.978810136459</v>
      </c>
      <c r="M58" s="295">
        <f t="shared" si="21"/>
        <v>17573.673525405669</v>
      </c>
      <c r="N58" s="295">
        <f t="shared" si="21"/>
        <v>19618.288520703871</v>
      </c>
      <c r="O58" s="295">
        <f t="shared" si="21"/>
        <v>21903.248297272832</v>
      </c>
      <c r="P58" s="295">
        <f t="shared" si="21"/>
        <v>24454.211329314086</v>
      </c>
      <c r="Q58" s="295">
        <f t="shared" si="21"/>
        <v>27299.24762572108</v>
      </c>
    </row>
    <row r="59" spans="2:19">
      <c r="B59" s="27" t="s">
        <v>464</v>
      </c>
      <c r="C59" s="85">
        <f t="shared" ref="C59:Q59" si="22">C57/C58</f>
        <v>3.870251168657704E-2</v>
      </c>
      <c r="D59" s="85">
        <f t="shared" si="22"/>
        <v>7.41406837486525E-2</v>
      </c>
      <c r="E59" s="85">
        <f t="shared" si="22"/>
        <v>6.2527103086163424E-2</v>
      </c>
      <c r="F59" s="85">
        <f t="shared" si="22"/>
        <v>7.1766273085074134E-2</v>
      </c>
      <c r="G59" s="85">
        <f t="shared" si="22"/>
        <v>6.1423883917639692E-2</v>
      </c>
      <c r="H59" s="85">
        <f t="shared" si="22"/>
        <v>6.7582075376374284E-2</v>
      </c>
      <c r="I59" s="85">
        <f t="shared" si="22"/>
        <v>6.8839093234883977E-2</v>
      </c>
      <c r="J59" s="85">
        <f t="shared" si="22"/>
        <v>6.9674052094971503E-2</v>
      </c>
      <c r="K59" s="85">
        <f t="shared" si="22"/>
        <v>7.039870842823473E-2</v>
      </c>
      <c r="L59" s="85">
        <f t="shared" si="22"/>
        <v>7.1021813101207421E-2</v>
      </c>
      <c r="M59" s="85">
        <f t="shared" si="22"/>
        <v>7.1551912357522535E-2</v>
      </c>
      <c r="N59" s="85">
        <f t="shared" si="22"/>
        <v>7.199721142366193E-2</v>
      </c>
      <c r="O59" s="85">
        <f t="shared" si="22"/>
        <v>7.2365479940448646E-2</v>
      </c>
      <c r="P59" s="85">
        <f t="shared" si="22"/>
        <v>7.2663991948046333E-2</v>
      </c>
      <c r="Q59" s="85">
        <f t="shared" si="22"/>
        <v>7.2899493537893115E-2</v>
      </c>
    </row>
    <row r="61" spans="2:19">
      <c r="B61" t="s">
        <v>9</v>
      </c>
      <c r="C61" s="295">
        <f t="shared" ref="C61:Q61" si="23">C57</f>
        <v>166.90999999999957</v>
      </c>
      <c r="D61" s="295">
        <f t="shared" si="23"/>
        <v>400.28999999999979</v>
      </c>
      <c r="E61" s="295">
        <f t="shared" si="23"/>
        <v>413.82000000000107</v>
      </c>
      <c r="F61" s="295">
        <f t="shared" si="23"/>
        <v>592.60999999999967</v>
      </c>
      <c r="G61" s="295">
        <f t="shared" si="23"/>
        <v>526.76999999999964</v>
      </c>
      <c r="H61" s="295">
        <f t="shared" si="23"/>
        <v>689.67388965750013</v>
      </c>
      <c r="I61" s="295">
        <f t="shared" si="23"/>
        <v>782.02777737363317</v>
      </c>
      <c r="J61" s="295">
        <f t="shared" si="23"/>
        <v>881.92201686735552</v>
      </c>
      <c r="K61" s="295">
        <f t="shared" si="23"/>
        <v>993.59654281218957</v>
      </c>
      <c r="L61" s="295">
        <f t="shared" si="23"/>
        <v>1118.307964149084</v>
      </c>
      <c r="M61" s="295">
        <f t="shared" si="23"/>
        <v>1257.4299478895405</v>
      </c>
      <c r="N61" s="295">
        <f t="shared" si="23"/>
        <v>1412.4620663955166</v>
      </c>
      <c r="O61" s="295">
        <f t="shared" si="23"/>
        <v>1585.0390752869632</v>
      </c>
      <c r="P61" s="295">
        <f t="shared" si="23"/>
        <v>1776.9406151291023</v>
      </c>
      <c r="Q61" s="295">
        <f t="shared" si="23"/>
        <v>1990.1013258805979</v>
      </c>
    </row>
    <row r="62" spans="2:19">
      <c r="B62" t="s">
        <v>455</v>
      </c>
      <c r="C62" s="295">
        <f t="shared" ref="C62:Q62" si="24">C35</f>
        <v>1017.58</v>
      </c>
      <c r="D62" s="295">
        <f t="shared" si="24"/>
        <v>1330.65</v>
      </c>
      <c r="E62" s="295">
        <f t="shared" si="24"/>
        <v>2610.0699999999997</v>
      </c>
      <c r="F62" s="295">
        <f t="shared" si="24"/>
        <v>3065.02</v>
      </c>
      <c r="G62" s="295">
        <f t="shared" si="24"/>
        <v>3431.41</v>
      </c>
      <c r="H62" s="295">
        <f t="shared" si="24"/>
        <v>3914.1817227602501</v>
      </c>
      <c r="I62" s="295">
        <f t="shared" si="24"/>
        <v>4461.6011669217933</v>
      </c>
      <c r="J62" s="295">
        <f t="shared" si="24"/>
        <v>5078.9465787289419</v>
      </c>
      <c r="K62" s="295">
        <f t="shared" si="24"/>
        <v>5774.4641586974749</v>
      </c>
      <c r="L62" s="295">
        <f t="shared" si="24"/>
        <v>6557.2797336018339</v>
      </c>
      <c r="M62" s="295">
        <f t="shared" si="24"/>
        <v>7437.4806971245116</v>
      </c>
      <c r="N62" s="295">
        <f t="shared" si="24"/>
        <v>8426.2041436013733</v>
      </c>
      <c r="O62" s="295">
        <f t="shared" si="24"/>
        <v>9535.7314963022473</v>
      </c>
      <c r="P62" s="295">
        <f t="shared" si="24"/>
        <v>10779.589926892619</v>
      </c>
      <c r="Q62" s="295">
        <f t="shared" si="24"/>
        <v>12172.660855009037</v>
      </c>
    </row>
    <row r="63" spans="2:19">
      <c r="B63" s="27" t="s">
        <v>465</v>
      </c>
      <c r="C63" s="85">
        <f t="shared" ref="C63:Q63" si="25">C61/C62</f>
        <v>0.164026415613514</v>
      </c>
      <c r="D63" s="85">
        <f t="shared" si="25"/>
        <v>0.30082290609852308</v>
      </c>
      <c r="E63" s="85">
        <f t="shared" si="25"/>
        <v>0.15854747190688415</v>
      </c>
      <c r="F63" s="85">
        <f t="shared" si="25"/>
        <v>0.19334620981266018</v>
      </c>
      <c r="G63" s="85">
        <f t="shared" si="25"/>
        <v>0.15351415307410063</v>
      </c>
      <c r="H63" s="85">
        <f t="shared" si="25"/>
        <v>0.17619874050486026</v>
      </c>
      <c r="I63" s="85">
        <f t="shared" si="25"/>
        <v>0.17527962453739004</v>
      </c>
      <c r="J63" s="85">
        <f t="shared" si="25"/>
        <v>0.17364270389472486</v>
      </c>
      <c r="K63" s="85">
        <f t="shared" si="25"/>
        <v>0.17206731490672403</v>
      </c>
      <c r="L63" s="85">
        <f t="shared" si="25"/>
        <v>0.17054449551976197</v>
      </c>
      <c r="M63" s="85">
        <f t="shared" si="25"/>
        <v>0.16906665026716503</v>
      </c>
      <c r="N63" s="85">
        <f t="shared" si="25"/>
        <v>0.16762732570016134</v>
      </c>
      <c r="O63" s="85">
        <f t="shared" si="25"/>
        <v>0.1662210262423609</v>
      </c>
      <c r="P63" s="85">
        <f t="shared" si="25"/>
        <v>0.16484306241520752</v>
      </c>
      <c r="Q63" s="85">
        <f t="shared" si="25"/>
        <v>0.16348942516226214</v>
      </c>
    </row>
    <row r="65" spans="1:19">
      <c r="A65" t="s">
        <v>85</v>
      </c>
      <c r="B65" s="35" t="s">
        <v>466</v>
      </c>
      <c r="C65" s="5"/>
      <c r="D65" s="5"/>
      <c r="E65" s="5"/>
      <c r="F65" s="5"/>
      <c r="G65" s="5"/>
      <c r="H65" s="5"/>
      <c r="I65" s="5"/>
      <c r="J65" s="5"/>
      <c r="K65" s="5"/>
      <c r="L65" s="5"/>
      <c r="M65" s="5"/>
      <c r="N65" s="5"/>
      <c r="O65" s="5"/>
      <c r="P65" s="5"/>
      <c r="Q65" s="5"/>
    </row>
    <row r="67" spans="1:19">
      <c r="B67" t="s">
        <v>71</v>
      </c>
      <c r="C67" s="295">
        <f t="shared" ref="C67:Q67" si="26">C54</f>
        <v>6045.58</v>
      </c>
      <c r="D67" s="295">
        <f t="shared" si="26"/>
        <v>7977.32</v>
      </c>
      <c r="E67" s="295">
        <f t="shared" si="26"/>
        <v>9685.36</v>
      </c>
      <c r="F67" s="295">
        <f t="shared" si="26"/>
        <v>11967.65</v>
      </c>
      <c r="G67" s="295">
        <f t="shared" si="26"/>
        <v>12401.99</v>
      </c>
      <c r="H67" s="295">
        <f t="shared" si="26"/>
        <v>14014.248699999998</v>
      </c>
      <c r="I67" s="295">
        <f t="shared" si="26"/>
        <v>15820.529643555552</v>
      </c>
      <c r="J67" s="295">
        <f t="shared" si="26"/>
        <v>17842.041764676538</v>
      </c>
      <c r="K67" s="295">
        <f t="shared" si="26"/>
        <v>20102.033721535568</v>
      </c>
      <c r="L67" s="295">
        <f t="shared" si="26"/>
        <v>22625.95573323948</v>
      </c>
      <c r="M67" s="295">
        <f t="shared" si="26"/>
        <v>25441.630224487057</v>
      </c>
      <c r="N67" s="295">
        <f t="shared" si="26"/>
        <v>28579.431285507126</v>
      </c>
      <c r="O67" s="295">
        <f t="shared" si="26"/>
        <v>32072.472887069107</v>
      </c>
      <c r="P67" s="295">
        <f t="shared" si="26"/>
        <v>35956.805714503025</v>
      </c>
      <c r="Q67" s="295">
        <f t="shared" si="26"/>
        <v>40271.622400243396</v>
      </c>
    </row>
    <row r="68" spans="1:19">
      <c r="B68" t="s">
        <v>62</v>
      </c>
      <c r="C68" s="295">
        <f t="shared" ref="C68:Q68" si="27">C32</f>
        <v>4312.6399999999994</v>
      </c>
      <c r="D68" s="295">
        <f t="shared" si="27"/>
        <v>5399.06</v>
      </c>
      <c r="E68" s="295">
        <f t="shared" si="27"/>
        <v>6618.25</v>
      </c>
      <c r="F68" s="295">
        <f t="shared" si="27"/>
        <v>8257.5</v>
      </c>
      <c r="G68" s="295">
        <f t="shared" si="27"/>
        <v>8575.98</v>
      </c>
      <c r="H68" s="295">
        <f t="shared" si="27"/>
        <v>10204.982398315044</v>
      </c>
      <c r="I68" s="295">
        <f t="shared" si="27"/>
        <v>11360.227751770315</v>
      </c>
      <c r="J68" s="295">
        <f t="shared" si="27"/>
        <v>12657.825838308108</v>
      </c>
      <c r="K68" s="295">
        <f t="shared" si="27"/>
        <v>14113.846191156668</v>
      </c>
      <c r="L68" s="295">
        <f t="shared" si="27"/>
        <v>15745.978810136459</v>
      </c>
      <c r="M68" s="295">
        <f t="shared" si="27"/>
        <v>17573.673525405669</v>
      </c>
      <c r="N68" s="295">
        <f t="shared" si="27"/>
        <v>19618.288520703871</v>
      </c>
      <c r="O68" s="295">
        <f t="shared" si="27"/>
        <v>21903.248297272832</v>
      </c>
      <c r="P68" s="295">
        <f t="shared" si="27"/>
        <v>24454.211329314086</v>
      </c>
      <c r="Q68" s="295">
        <f t="shared" si="27"/>
        <v>27299.24762572108</v>
      </c>
    </row>
    <row r="69" spans="1:19">
      <c r="B69" s="27" t="s">
        <v>467</v>
      </c>
      <c r="C69" s="173">
        <f t="shared" ref="C69:Q69" si="28">C67/C68</f>
        <v>1.4018281145655562</v>
      </c>
      <c r="D69" s="173">
        <f t="shared" si="28"/>
        <v>1.477538682659574</v>
      </c>
      <c r="E69" s="173">
        <f t="shared" si="28"/>
        <v>1.4634321761795037</v>
      </c>
      <c r="F69" s="173">
        <f t="shared" si="28"/>
        <v>1.4493066908870724</v>
      </c>
      <c r="G69" s="173">
        <f t="shared" si="28"/>
        <v>1.4461309378053588</v>
      </c>
      <c r="H69" s="173">
        <f t="shared" si="28"/>
        <v>1.373275146688534</v>
      </c>
      <c r="I69" s="173">
        <f t="shared" si="28"/>
        <v>1.3926243372268807</v>
      </c>
      <c r="J69" s="173">
        <f t="shared" si="28"/>
        <v>1.4095660654990787</v>
      </c>
      <c r="K69" s="173">
        <f t="shared" si="28"/>
        <v>1.4242775108411574</v>
      </c>
      <c r="L69" s="173">
        <f t="shared" si="28"/>
        <v>1.4369354872162055</v>
      </c>
      <c r="M69" s="173">
        <f t="shared" si="28"/>
        <v>1.4477126929498803</v>
      </c>
      <c r="N69" s="173">
        <f t="shared" si="28"/>
        <v>1.4567749503401506</v>
      </c>
      <c r="O69" s="173">
        <f t="shared" si="28"/>
        <v>1.4642792909881974</v>
      </c>
      <c r="P69" s="173">
        <f t="shared" si="28"/>
        <v>1.4703727399051463</v>
      </c>
      <c r="Q69" s="173">
        <f t="shared" si="28"/>
        <v>1.4751916592126104</v>
      </c>
    </row>
    <row r="71" spans="1:19">
      <c r="B71" t="s">
        <v>299</v>
      </c>
      <c r="C71" s="330">
        <f>'Historical Data'!H8-'Historical Data'!G8</f>
        <v>1781.9899999999998</v>
      </c>
      <c r="D71" s="295">
        <f t="shared" ref="D71:Q71" si="29">D67-C67</f>
        <v>1931.7399999999998</v>
      </c>
      <c r="E71" s="295">
        <f t="shared" si="29"/>
        <v>1708.0400000000009</v>
      </c>
      <c r="F71" s="295">
        <f t="shared" si="29"/>
        <v>2282.2899999999991</v>
      </c>
      <c r="G71" s="295">
        <f t="shared" si="29"/>
        <v>434.34000000000015</v>
      </c>
      <c r="H71" s="295">
        <f t="shared" si="29"/>
        <v>1612.2586999999985</v>
      </c>
      <c r="I71" s="295">
        <f t="shared" si="29"/>
        <v>1806.2809435555537</v>
      </c>
      <c r="J71" s="295">
        <f t="shared" si="29"/>
        <v>2021.5121211209862</v>
      </c>
      <c r="K71" s="295">
        <f t="shared" si="29"/>
        <v>2259.9919568590303</v>
      </c>
      <c r="L71" s="295">
        <f t="shared" si="29"/>
        <v>2523.9220117039113</v>
      </c>
      <c r="M71" s="295">
        <f t="shared" si="29"/>
        <v>2815.674491247577</v>
      </c>
      <c r="N71" s="295">
        <f t="shared" si="29"/>
        <v>3137.801061020069</v>
      </c>
      <c r="O71" s="295">
        <f t="shared" si="29"/>
        <v>3493.0416015619812</v>
      </c>
      <c r="P71" s="295">
        <f t="shared" si="29"/>
        <v>3884.3328274339183</v>
      </c>
      <c r="Q71" s="295">
        <f t="shared" si="29"/>
        <v>4314.8166857403703</v>
      </c>
      <c r="S71" s="295"/>
    </row>
    <row r="72" spans="1:19">
      <c r="B72" t="s">
        <v>468</v>
      </c>
      <c r="C72" s="330">
        <f>'Historical Data'!H84-'Historical Data'!G84</f>
        <v>763.1899999999996</v>
      </c>
      <c r="D72" s="295">
        <f t="shared" ref="D72:Q72" si="30">D68-C68</f>
        <v>1086.420000000001</v>
      </c>
      <c r="E72" s="295">
        <f t="shared" si="30"/>
        <v>1219.1899999999996</v>
      </c>
      <c r="F72" s="295">
        <f t="shared" si="30"/>
        <v>1639.25</v>
      </c>
      <c r="G72" s="295">
        <f t="shared" si="30"/>
        <v>318.47999999999956</v>
      </c>
      <c r="H72" s="295">
        <f t="shared" si="30"/>
        <v>1629.002398315044</v>
      </c>
      <c r="I72" s="295">
        <f t="shared" si="30"/>
        <v>1155.2453534552715</v>
      </c>
      <c r="J72" s="295">
        <f t="shared" si="30"/>
        <v>1297.5980865377933</v>
      </c>
      <c r="K72" s="295">
        <f t="shared" si="30"/>
        <v>1456.0203528485599</v>
      </c>
      <c r="L72" s="295">
        <f t="shared" si="30"/>
        <v>1632.132618979791</v>
      </c>
      <c r="M72" s="295">
        <f t="shared" si="30"/>
        <v>1827.6947152692101</v>
      </c>
      <c r="N72" s="295">
        <f t="shared" si="30"/>
        <v>2044.6149952982014</v>
      </c>
      <c r="O72" s="295">
        <f t="shared" si="30"/>
        <v>2284.9597765689614</v>
      </c>
      <c r="P72" s="295">
        <f t="shared" si="30"/>
        <v>2550.9630320412543</v>
      </c>
      <c r="Q72" s="295">
        <f t="shared" si="30"/>
        <v>2845.0362964069936</v>
      </c>
    </row>
    <row r="73" spans="1:19">
      <c r="B73" s="27" t="s">
        <v>469</v>
      </c>
      <c r="C73" s="173">
        <f t="shared" ref="C73:Q73" si="31">C71/C72</f>
        <v>2.3349231515087996</v>
      </c>
      <c r="D73" s="173">
        <f t="shared" si="31"/>
        <v>1.7780784595276211</v>
      </c>
      <c r="E73" s="173">
        <f t="shared" si="31"/>
        <v>1.4009629344072716</v>
      </c>
      <c r="F73" s="173">
        <f t="shared" si="31"/>
        <v>1.392276955924965</v>
      </c>
      <c r="G73" s="173">
        <f t="shared" si="31"/>
        <v>1.363790504898269</v>
      </c>
      <c r="H73" s="173">
        <f t="shared" si="31"/>
        <v>0.98972150174096463</v>
      </c>
      <c r="I73" s="173">
        <f t="shared" si="31"/>
        <v>1.5635474647468373</v>
      </c>
      <c r="J73" s="173">
        <f t="shared" si="31"/>
        <v>1.5578877173861403</v>
      </c>
      <c r="K73" s="173">
        <f t="shared" si="31"/>
        <v>1.5521705808834192</v>
      </c>
      <c r="L73" s="173">
        <f t="shared" si="31"/>
        <v>1.5463951779124159</v>
      </c>
      <c r="M73" s="173">
        <f t="shared" si="31"/>
        <v>1.5405606131726668</v>
      </c>
      <c r="N73" s="173">
        <f t="shared" si="31"/>
        <v>1.5346659729268148</v>
      </c>
      <c r="O73" s="173">
        <f t="shared" si="31"/>
        <v>1.5287103245235438</v>
      </c>
      <c r="P73" s="173">
        <f t="shared" si="31"/>
        <v>1.5226927159056927</v>
      </c>
      <c r="Q73" s="173">
        <f t="shared" si="31"/>
        <v>1.516612175102851</v>
      </c>
    </row>
    <row r="75" spans="1:19">
      <c r="B75" t="s">
        <v>76</v>
      </c>
      <c r="C75" s="330">
        <f>'3 - Statement Model'!H10</f>
        <v>4714.68</v>
      </c>
      <c r="D75" s="330">
        <f>'3 - Statement Model'!I10</f>
        <v>6181.67</v>
      </c>
      <c r="E75" s="330">
        <f>'3 - Statement Model'!J10</f>
        <v>7391.9699999999993</v>
      </c>
      <c r="F75" s="330">
        <f>'3 - Statement Model'!K10</f>
        <v>9074.34</v>
      </c>
      <c r="G75" s="330">
        <f>'3 - Statement Model'!L10</f>
        <v>9542.09</v>
      </c>
      <c r="H75" s="330">
        <f>'3 - Statement Model'!M10</f>
        <v>10650.829011999998</v>
      </c>
      <c r="I75" s="330">
        <f>'3 - Statement Model'!N10</f>
        <v>12023.60252910222</v>
      </c>
      <c r="J75" s="330">
        <f>'3 - Statement Model'!O10</f>
        <v>13559.951741154169</v>
      </c>
      <c r="K75" s="330">
        <f>'3 - Statement Model'!P10</f>
        <v>15277.545628367032</v>
      </c>
      <c r="L75" s="330">
        <f>'3 - Statement Model'!Q10</f>
        <v>17195.726357262003</v>
      </c>
      <c r="M75" s="330">
        <f>'3 - Statement Model'!R10</f>
        <v>19335.638970610162</v>
      </c>
      <c r="N75" s="330">
        <f>'3 - Statement Model'!S10</f>
        <v>21720.367776985415</v>
      </c>
      <c r="O75" s="330">
        <f>'3 - Statement Model'!T10</f>
        <v>24375.079394172521</v>
      </c>
      <c r="P75" s="330">
        <f>'3 - Statement Model'!U10</f>
        <v>27327.172343022299</v>
      </c>
      <c r="Q75" s="330">
        <f>'3 - Statement Model'!V10</f>
        <v>30606.433024184982</v>
      </c>
    </row>
    <row r="76" spans="1:19">
      <c r="B76" t="s">
        <v>263</v>
      </c>
      <c r="C76" s="330">
        <f>'3 - Statement Model'!H75</f>
        <v>1144.24</v>
      </c>
      <c r="D76" s="330">
        <f>'3 - Statement Model'!I75</f>
        <v>1433.39</v>
      </c>
      <c r="E76" s="330">
        <f>'3 - Statement Model'!J75</f>
        <v>1407.18</v>
      </c>
      <c r="F76" s="330">
        <f>'3 - Statement Model'!K75</f>
        <v>2149.15</v>
      </c>
      <c r="G76" s="330">
        <f>'3 - Statement Model'!L75</f>
        <v>2166.1999999999998</v>
      </c>
      <c r="H76" s="330">
        <f>'3 - Statement Model'!M75</f>
        <v>2188.5265093150683</v>
      </c>
      <c r="I76" s="330">
        <f>'3 - Statement Model'!N75</f>
        <v>2470.6032594045655</v>
      </c>
      <c r="J76" s="330">
        <f>'3 - Statement Model'!O75</f>
        <v>2786.2914536618155</v>
      </c>
      <c r="K76" s="330">
        <f>'3 - Statement Model'!P75</f>
        <v>3013.6528362806198</v>
      </c>
      <c r="L76" s="330">
        <f>'3 - Statement Model'!Q75</f>
        <v>3392.0336923914087</v>
      </c>
      <c r="M76" s="330">
        <f>'3 - Statement Model'!R75</f>
        <v>3814.153440777895</v>
      </c>
      <c r="N76" s="330">
        <f>'3 - Statement Model'!S75</f>
        <v>4284.5656984738353</v>
      </c>
      <c r="O76" s="330">
        <f>'3 - Statement Model'!T75</f>
        <v>4674.6727605262367</v>
      </c>
      <c r="P76" s="330">
        <f>'3 - Statement Model'!U75</f>
        <v>5240.8275726344136</v>
      </c>
      <c r="Q76" s="330">
        <f>'3 - Statement Model'!V75</f>
        <v>5869.7268813505452</v>
      </c>
    </row>
    <row r="77" spans="1:19">
      <c r="B77" s="27" t="s">
        <v>470</v>
      </c>
      <c r="C77" s="173">
        <f t="shared" ref="C77:Q77" si="32">C75/C76</f>
        <v>4.1203593651681469</v>
      </c>
      <c r="D77" s="173">
        <f t="shared" si="32"/>
        <v>4.3126225242257865</v>
      </c>
      <c r="E77" s="173">
        <f t="shared" si="32"/>
        <v>5.2530379908753675</v>
      </c>
      <c r="F77" s="173">
        <f t="shared" si="32"/>
        <v>4.22229253425773</v>
      </c>
      <c r="G77" s="173">
        <f t="shared" si="32"/>
        <v>4.4049903056042847</v>
      </c>
      <c r="H77" s="173">
        <f t="shared" si="32"/>
        <v>4.8666666666666663</v>
      </c>
      <c r="I77" s="173">
        <f t="shared" si="32"/>
        <v>4.8666666666666671</v>
      </c>
      <c r="J77" s="173">
        <f t="shared" si="32"/>
        <v>4.8666666666666671</v>
      </c>
      <c r="K77" s="173">
        <f t="shared" si="32"/>
        <v>5.0694444444444446</v>
      </c>
      <c r="L77" s="173">
        <f t="shared" si="32"/>
        <v>5.0694444444444446</v>
      </c>
      <c r="M77" s="173">
        <f t="shared" si="32"/>
        <v>5.0694444444444446</v>
      </c>
      <c r="N77" s="173">
        <f t="shared" si="32"/>
        <v>5.0694444444444446</v>
      </c>
      <c r="O77" s="173">
        <f t="shared" si="32"/>
        <v>5.2142857142857144</v>
      </c>
      <c r="P77" s="173">
        <f t="shared" si="32"/>
        <v>5.2142857142857144</v>
      </c>
      <c r="Q77" s="173">
        <f t="shared" si="32"/>
        <v>5.2142857142857135</v>
      </c>
    </row>
    <row r="79" spans="1:19">
      <c r="A79" t="s">
        <v>85</v>
      </c>
      <c r="B79" s="35" t="s">
        <v>471</v>
      </c>
      <c r="C79" s="5"/>
      <c r="D79" s="5"/>
      <c r="E79" s="5"/>
      <c r="F79" s="5"/>
      <c r="G79" s="5"/>
      <c r="H79" s="5"/>
      <c r="I79" s="5"/>
      <c r="J79" s="5"/>
      <c r="K79" s="5"/>
      <c r="L79" s="5"/>
      <c r="M79" s="5"/>
      <c r="N79" s="5"/>
      <c r="O79" s="5"/>
      <c r="P79" s="5"/>
      <c r="Q79" s="5"/>
    </row>
    <row r="80" spans="1:19">
      <c r="C80" s="24"/>
      <c r="D80" s="24"/>
      <c r="E80" s="24"/>
      <c r="F80" s="24"/>
      <c r="G80" s="24"/>
      <c r="H80" s="24"/>
      <c r="I80" s="24"/>
      <c r="J80" s="24"/>
      <c r="K80" s="24"/>
      <c r="L80" s="24"/>
      <c r="M80" s="24"/>
      <c r="N80" s="24"/>
      <c r="O80" s="24"/>
      <c r="P80" s="24"/>
      <c r="Q80" s="24"/>
    </row>
    <row r="81" spans="2:17">
      <c r="B81" t="s">
        <v>454</v>
      </c>
      <c r="C81" s="295">
        <f t="shared" ref="C81:Q81" si="33">C31</f>
        <v>477.83</v>
      </c>
      <c r="D81" s="295">
        <f t="shared" si="33"/>
        <v>577.64</v>
      </c>
      <c r="E81" s="295">
        <f t="shared" si="33"/>
        <v>166.62</v>
      </c>
      <c r="F81" s="295">
        <f t="shared" si="33"/>
        <v>199.36</v>
      </c>
      <c r="G81" s="295">
        <f t="shared" si="33"/>
        <v>626.79999999999995</v>
      </c>
      <c r="H81" s="295">
        <f t="shared" si="33"/>
        <v>630.64119149999988</v>
      </c>
      <c r="I81" s="295">
        <f t="shared" si="33"/>
        <v>711.9238339599998</v>
      </c>
      <c r="J81" s="295">
        <f t="shared" si="33"/>
        <v>802.89187941044418</v>
      </c>
      <c r="K81" s="295">
        <f t="shared" si="33"/>
        <v>904.59151746910049</v>
      </c>
      <c r="L81" s="295">
        <f t="shared" si="33"/>
        <v>1018.1680079957765</v>
      </c>
      <c r="M81" s="295">
        <f t="shared" si="33"/>
        <v>1144.8733601019176</v>
      </c>
      <c r="N81" s="295">
        <f t="shared" si="33"/>
        <v>1286.0744078478206</v>
      </c>
      <c r="O81" s="295">
        <f t="shared" si="33"/>
        <v>1443.2612799181097</v>
      </c>
      <c r="P81" s="295">
        <f t="shared" si="33"/>
        <v>1618.0562571526361</v>
      </c>
      <c r="Q81" s="295">
        <f t="shared" si="33"/>
        <v>1812.2230080109528</v>
      </c>
    </row>
    <row r="82" spans="2:17">
      <c r="B82" t="s">
        <v>460</v>
      </c>
      <c r="C82" s="295">
        <f t="shared" ref="C82:Q82" si="34">C45</f>
        <v>346.46999999999957</v>
      </c>
      <c r="D82" s="295">
        <f t="shared" si="34"/>
        <v>492.77999999999975</v>
      </c>
      <c r="E82" s="295">
        <f t="shared" si="34"/>
        <v>664.94000000000119</v>
      </c>
      <c r="F82" s="295">
        <f t="shared" si="34"/>
        <v>875.91999999999962</v>
      </c>
      <c r="G82" s="295">
        <f t="shared" si="34"/>
        <v>930.39999999999964</v>
      </c>
      <c r="H82" s="295">
        <f t="shared" si="34"/>
        <v>1121.1398960000001</v>
      </c>
      <c r="I82" s="295">
        <f t="shared" si="34"/>
        <v>1265.6423714844441</v>
      </c>
      <c r="J82" s="295">
        <f t="shared" si="34"/>
        <v>1427.363341174123</v>
      </c>
      <c r="K82" s="295">
        <f t="shared" si="34"/>
        <v>1608.1626977228457</v>
      </c>
      <c r="L82" s="295">
        <f t="shared" si="34"/>
        <v>1810.0764586591599</v>
      </c>
      <c r="M82" s="295">
        <f t="shared" si="34"/>
        <v>2035.3304179589659</v>
      </c>
      <c r="N82" s="295">
        <f t="shared" si="34"/>
        <v>2286.3545028405706</v>
      </c>
      <c r="O82" s="295">
        <f t="shared" si="34"/>
        <v>2565.7978309655291</v>
      </c>
      <c r="P82" s="295">
        <f t="shared" si="34"/>
        <v>2876.544457160242</v>
      </c>
      <c r="Q82" s="295">
        <f t="shared" si="34"/>
        <v>3221.7297920194696</v>
      </c>
    </row>
    <row r="83" spans="2:17">
      <c r="B83" s="27" t="s">
        <v>473</v>
      </c>
      <c r="C83" s="173">
        <f t="shared" ref="C83:Q83" si="35">C81/C82</f>
        <v>1.3791381649204855</v>
      </c>
      <c r="D83" s="173">
        <f t="shared" si="35"/>
        <v>1.1722066642315034</v>
      </c>
      <c r="E83" s="173">
        <f t="shared" si="35"/>
        <v>0.25057899960898683</v>
      </c>
      <c r="F83" s="173">
        <f t="shared" si="35"/>
        <v>0.22760069412731768</v>
      </c>
      <c r="G83" s="173">
        <f t="shared" si="35"/>
        <v>0.67368873602751522</v>
      </c>
      <c r="H83" s="173">
        <f t="shared" si="35"/>
        <v>0.56249999999999978</v>
      </c>
      <c r="I83" s="173">
        <f t="shared" si="35"/>
        <v>0.5625</v>
      </c>
      <c r="J83" s="173">
        <f t="shared" si="35"/>
        <v>0.5625</v>
      </c>
      <c r="K83" s="173">
        <f t="shared" si="35"/>
        <v>0.56249999999999989</v>
      </c>
      <c r="L83" s="173">
        <f t="shared" si="35"/>
        <v>0.56249999999999944</v>
      </c>
      <c r="M83" s="173">
        <f t="shared" si="35"/>
        <v>0.56249999999999967</v>
      </c>
      <c r="N83" s="173">
        <f t="shared" si="35"/>
        <v>0.56249999999999978</v>
      </c>
      <c r="O83" s="173">
        <f t="shared" si="35"/>
        <v>0.56249999999999989</v>
      </c>
      <c r="P83" s="173">
        <f t="shared" si="35"/>
        <v>0.5625</v>
      </c>
      <c r="Q83" s="173">
        <f t="shared" si="35"/>
        <v>0.56250000000000033</v>
      </c>
    </row>
    <row r="85" spans="2:17">
      <c r="B85" t="s">
        <v>461</v>
      </c>
      <c r="C85" s="295">
        <f t="shared" ref="C85:Q85" si="36">C49</f>
        <v>260.48999999999955</v>
      </c>
      <c r="D85" s="295">
        <f t="shared" si="36"/>
        <v>407.99999999999977</v>
      </c>
      <c r="E85" s="295">
        <f t="shared" si="36"/>
        <v>567.33000000000118</v>
      </c>
      <c r="F85" s="295">
        <f t="shared" si="36"/>
        <v>747.54999999999961</v>
      </c>
      <c r="G85" s="295">
        <f t="shared" si="36"/>
        <v>751.60999999999967</v>
      </c>
      <c r="H85" s="295">
        <f t="shared" si="36"/>
        <v>924.94041420000019</v>
      </c>
      <c r="I85" s="295">
        <f t="shared" si="36"/>
        <v>1044.1549564746663</v>
      </c>
      <c r="J85" s="295">
        <f t="shared" si="36"/>
        <v>1177.5747564686515</v>
      </c>
      <c r="K85" s="295">
        <f t="shared" si="36"/>
        <v>1326.7342256213476</v>
      </c>
      <c r="L85" s="295">
        <f t="shared" si="36"/>
        <v>1493.3130783938072</v>
      </c>
      <c r="M85" s="295">
        <f t="shared" si="36"/>
        <v>1679.1475948161469</v>
      </c>
      <c r="N85" s="295">
        <f t="shared" si="36"/>
        <v>1886.2424648434708</v>
      </c>
      <c r="O85" s="295">
        <f t="shared" si="36"/>
        <v>2116.7832105465613</v>
      </c>
      <c r="P85" s="295">
        <f t="shared" si="36"/>
        <v>2373.1491771571996</v>
      </c>
      <c r="Q85" s="295">
        <f t="shared" si="36"/>
        <v>2657.9270784160622</v>
      </c>
    </row>
    <row r="86" spans="2:17">
      <c r="B86" t="s">
        <v>406</v>
      </c>
      <c r="C86" s="330">
        <f>'3 - Statement Model'!H24</f>
        <v>46.4</v>
      </c>
      <c r="D86" s="330">
        <f>'3 - Statement Model'!I24</f>
        <v>54.7</v>
      </c>
      <c r="E86" s="330">
        <f>'3 - Statement Model'!J24</f>
        <v>58.08</v>
      </c>
      <c r="F86" s="330">
        <f>'3 - Statement Model'!K24</f>
        <v>48.8</v>
      </c>
      <c r="G86" s="330">
        <f>'3 - Statement Model'!L24</f>
        <v>72.14</v>
      </c>
      <c r="H86" s="330">
        <f>'3 - Statement Model'!M24</f>
        <v>75.446471489999993</v>
      </c>
      <c r="I86" s="330">
        <f>'3 - Statement Model'!N24</f>
        <v>80.553901527599976</v>
      </c>
      <c r="J86" s="330">
        <f>'3 - Statement Model'!O24</f>
        <v>90.888942802226637</v>
      </c>
      <c r="K86" s="330">
        <f>'3 - Statement Model'!P24</f>
        <v>102.44900381277267</v>
      </c>
      <c r="L86" s="330">
        <f>'3 - Statement Model'!Q24</f>
        <v>115.36557152789261</v>
      </c>
      <c r="M86" s="330">
        <f>'3 - Statement Model'!R24</f>
        <v>129.78248208586163</v>
      </c>
      <c r="N86" s="330">
        <f>'3 - Statement Model'!S24</f>
        <v>145.85686607698429</v>
      </c>
      <c r="O86" s="330">
        <f>'3 - Statement Model'!T24</f>
        <v>163.76014126595581</v>
      </c>
      <c r="P86" s="330">
        <f>'3 - Statement Model'!U24</f>
        <v>183.67905222424474</v>
      </c>
      <c r="Q86" s="330">
        <f>'3 - Statement Model'!V24</f>
        <v>205.81675590981533</v>
      </c>
    </row>
    <row r="87" spans="2:17">
      <c r="B87" s="27" t="s">
        <v>472</v>
      </c>
      <c r="C87" s="173">
        <f t="shared" ref="C87:Q87" si="37">C85/C86</f>
        <v>5.6140086206896456</v>
      </c>
      <c r="D87" s="173">
        <f t="shared" si="37"/>
        <v>7.4588665447897577</v>
      </c>
      <c r="E87" s="173">
        <f t="shared" si="37"/>
        <v>9.7680785123967144</v>
      </c>
      <c r="F87" s="173">
        <f t="shared" si="37"/>
        <v>15.3186475409836</v>
      </c>
      <c r="G87" s="173">
        <f t="shared" si="37"/>
        <v>10.418769060160793</v>
      </c>
      <c r="H87" s="173">
        <f t="shared" si="37"/>
        <v>12.259558279310594</v>
      </c>
      <c r="I87" s="173">
        <f t="shared" si="37"/>
        <v>12.962189747158432</v>
      </c>
      <c r="J87" s="173">
        <f t="shared" si="37"/>
        <v>12.95619379170293</v>
      </c>
      <c r="K87" s="173">
        <f t="shared" si="37"/>
        <v>12.950191570881229</v>
      </c>
      <c r="L87" s="173">
        <f t="shared" si="37"/>
        <v>12.94418307486788</v>
      </c>
      <c r="M87" s="173">
        <f t="shared" si="37"/>
        <v>12.93816829381684</v>
      </c>
      <c r="N87" s="173">
        <f t="shared" si="37"/>
        <v>12.932147217861507</v>
      </c>
      <c r="O87" s="173">
        <f t="shared" si="37"/>
        <v>12.926119837114605</v>
      </c>
      <c r="P87" s="173">
        <f t="shared" si="37"/>
        <v>12.92008614166812</v>
      </c>
      <c r="Q87" s="173">
        <f t="shared" si="37"/>
        <v>12.914046121593284</v>
      </c>
    </row>
  </sheetData>
  <sheetProtection algorithmName="SHA-512" hashValue="/ljPCQ/AV2O9ccoUfB/TFfdyvGBh1qfrTr1KdLJmTkWPoEkknh3jSywa7pfFBsx4sBngP+PgdWBdnXTL8brVkw==" saltValue="pRfPkiJZ2+U6d428fhFtVQ==" spinCount="100000" sheet="1" objects="1" scenarios="1"/>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BFE4-67CC-4D2D-A44D-0E080A00F883}">
  <dimension ref="A2:X115"/>
  <sheetViews>
    <sheetView showGridLines="0" zoomScale="80" zoomScaleNormal="90" workbookViewId="0">
      <pane xSplit="2" ySplit="5" topLeftCell="C6" activePane="bottomRight" state="frozen"/>
      <selection pane="topRight" activeCell="C1" sqref="C1"/>
      <selection pane="bottomLeft" activeCell="A6" sqref="A6"/>
      <selection pane="bottomRight" activeCell="Q9" sqref="Q9"/>
    </sheetView>
  </sheetViews>
  <sheetFormatPr defaultRowHeight="14.4"/>
  <cols>
    <col min="1" max="1" width="1.88671875" customWidth="1"/>
    <col min="2" max="2" width="63.21875" customWidth="1"/>
    <col min="3" max="6" width="11.77734375" hidden="1" customWidth="1"/>
    <col min="7" max="7" width="13" hidden="1" customWidth="1"/>
    <col min="8" max="29" width="11.77734375" customWidth="1"/>
  </cols>
  <sheetData>
    <row r="2" spans="2:22" ht="21">
      <c r="B2" s="33" t="s">
        <v>239</v>
      </c>
      <c r="C2" s="3"/>
      <c r="D2" s="3"/>
      <c r="E2" s="3"/>
    </row>
    <row r="3" spans="2:22">
      <c r="B3" s="6" t="s">
        <v>1</v>
      </c>
      <c r="C3" s="4"/>
      <c r="D3" s="4"/>
      <c r="G3" t="s">
        <v>0</v>
      </c>
      <c r="M3" t="s">
        <v>0</v>
      </c>
    </row>
    <row r="5" spans="2:22">
      <c r="B5" t="s">
        <v>2</v>
      </c>
      <c r="C5" s="71">
        <v>2017</v>
      </c>
      <c r="D5" s="71">
        <f>C5+1</f>
        <v>2018</v>
      </c>
      <c r="E5" s="71">
        <f t="shared" ref="E5:K5" si="0">D5+1</f>
        <v>2019</v>
      </c>
      <c r="F5" s="71">
        <f t="shared" si="0"/>
        <v>2020</v>
      </c>
      <c r="G5" s="71">
        <f t="shared" si="0"/>
        <v>2021</v>
      </c>
      <c r="H5" s="71">
        <f t="shared" si="0"/>
        <v>2022</v>
      </c>
      <c r="I5" s="71">
        <f t="shared" si="0"/>
        <v>2023</v>
      </c>
      <c r="J5" s="71">
        <f t="shared" si="0"/>
        <v>2024</v>
      </c>
      <c r="K5" s="71">
        <f t="shared" si="0"/>
        <v>2025</v>
      </c>
      <c r="L5" s="71">
        <f>K5+1</f>
        <v>2026</v>
      </c>
      <c r="M5" s="72">
        <f>L5+1</f>
        <v>2027</v>
      </c>
      <c r="N5" s="72">
        <f>M5+1</f>
        <v>2028</v>
      </c>
      <c r="O5" s="72">
        <f>N5+1</f>
        <v>2029</v>
      </c>
      <c r="P5" s="72">
        <f t="shared" ref="P5:U5" si="1">O5+1</f>
        <v>2030</v>
      </c>
      <c r="Q5" s="72">
        <f t="shared" si="1"/>
        <v>2031</v>
      </c>
      <c r="R5" s="72">
        <f t="shared" si="1"/>
        <v>2032</v>
      </c>
      <c r="S5" s="72">
        <f t="shared" si="1"/>
        <v>2033</v>
      </c>
      <c r="T5" s="72">
        <f t="shared" si="1"/>
        <v>2034</v>
      </c>
      <c r="U5" s="72">
        <f t="shared" si="1"/>
        <v>2035</v>
      </c>
      <c r="V5" s="72">
        <f>U5+1</f>
        <v>2036</v>
      </c>
    </row>
    <row r="7" spans="2:22">
      <c r="B7" s="526" t="s">
        <v>3</v>
      </c>
      <c r="C7" s="526"/>
      <c r="D7" s="526"/>
      <c r="E7" s="526"/>
      <c r="F7" s="526"/>
      <c r="G7" s="526"/>
      <c r="H7" s="526"/>
      <c r="I7" s="526"/>
      <c r="J7" s="526"/>
      <c r="K7" s="526"/>
      <c r="L7" s="526"/>
    </row>
    <row r="8" spans="2:22">
      <c r="B8" t="s">
        <v>12</v>
      </c>
      <c r="C8" s="74">
        <f>'Historical Data'!C8</f>
        <v>4385.24</v>
      </c>
      <c r="D8" s="74">
        <f>'Historical Data'!D8</f>
        <v>4638.95</v>
      </c>
      <c r="E8" s="74">
        <f>'Historical Data'!E8</f>
        <v>5234.84</v>
      </c>
      <c r="F8" s="74">
        <f>'Historical Data'!F8</f>
        <v>5360.19</v>
      </c>
      <c r="G8" s="74">
        <f>'Historical Data'!G8</f>
        <v>4263.59</v>
      </c>
      <c r="H8" s="74">
        <f>'Historical Data'!H8</f>
        <v>6045.58</v>
      </c>
      <c r="I8" s="74">
        <f>'Historical Data'!I8</f>
        <v>7977.32</v>
      </c>
      <c r="J8" s="74">
        <f>'Historical Data'!J8</f>
        <v>9685.36</v>
      </c>
      <c r="K8" s="74">
        <f>'Historical Data'!K8</f>
        <v>11967.65</v>
      </c>
      <c r="L8" s="74">
        <f>'Historical Data'!L8</f>
        <v>12401.99</v>
      </c>
      <c r="M8" s="74">
        <f>Schedule!E13</f>
        <v>14014.248699999998</v>
      </c>
      <c r="N8" s="74">
        <f>Schedule!F13</f>
        <v>15820.529643555552</v>
      </c>
      <c r="O8" s="74">
        <f>Schedule!G13</f>
        <v>17842.041764676538</v>
      </c>
      <c r="P8" s="74">
        <f>Schedule!H13</f>
        <v>20102.033721535568</v>
      </c>
      <c r="Q8" s="74">
        <f>Schedule!I13</f>
        <v>22625.95573323948</v>
      </c>
      <c r="R8" s="74">
        <f>Schedule!J13</f>
        <v>25441.630224487057</v>
      </c>
      <c r="S8" s="74">
        <f>Schedule!K13</f>
        <v>28579.431285507126</v>
      </c>
      <c r="T8" s="74">
        <f>Schedule!L13</f>
        <v>32072.472887069107</v>
      </c>
      <c r="U8" s="74">
        <f>Schedule!M13</f>
        <v>35956.805714503025</v>
      </c>
      <c r="V8" s="74">
        <f>Schedule!N13</f>
        <v>40271.622400243396</v>
      </c>
    </row>
    <row r="9" spans="2:22">
      <c r="B9" t="s">
        <v>72</v>
      </c>
      <c r="C9" s="76"/>
      <c r="D9" s="40">
        <f>D8/C8-1</f>
        <v>5.7855442347511277E-2</v>
      </c>
      <c r="E9" s="40">
        <f t="shared" ref="E9:U9" si="2">E8/D8-1</f>
        <v>0.12845363713771452</v>
      </c>
      <c r="F9" s="40">
        <f t="shared" si="2"/>
        <v>2.3945335483032792E-2</v>
      </c>
      <c r="G9" s="40">
        <f t="shared" si="2"/>
        <v>-0.20458230025428192</v>
      </c>
      <c r="H9" s="40">
        <f t="shared" si="2"/>
        <v>0.41795529119826247</v>
      </c>
      <c r="I9" s="40">
        <f t="shared" si="2"/>
        <v>0.31952930901584287</v>
      </c>
      <c r="J9" s="40">
        <f>J8/I8-1</f>
        <v>0.21411200754137982</v>
      </c>
      <c r="K9" s="40">
        <f t="shared" si="2"/>
        <v>0.23564328016717995</v>
      </c>
      <c r="L9" s="40">
        <f t="shared" si="2"/>
        <v>3.6292839446340874E-2</v>
      </c>
      <c r="M9" s="40">
        <f>M8/L8-1</f>
        <v>0.12999999999999989</v>
      </c>
      <c r="N9" s="40">
        <f>N8/M8-1</f>
        <v>0.12888888888888883</v>
      </c>
      <c r="O9" s="40">
        <f>O8/N8-1</f>
        <v>0.12777777777777777</v>
      </c>
      <c r="P9" s="40">
        <f t="shared" si="2"/>
        <v>0.12666666666666671</v>
      </c>
      <c r="Q9" s="40">
        <f t="shared" si="2"/>
        <v>0.12555555555555564</v>
      </c>
      <c r="R9" s="40">
        <f t="shared" si="2"/>
        <v>0.12444444444444436</v>
      </c>
      <c r="S9" s="40">
        <f t="shared" si="2"/>
        <v>0.12333333333333329</v>
      </c>
      <c r="T9" s="40">
        <f t="shared" si="2"/>
        <v>0.12222222222222223</v>
      </c>
      <c r="U9" s="40">
        <f t="shared" si="2"/>
        <v>0.12111111111111095</v>
      </c>
      <c r="V9" s="40">
        <f>V8/U8-1</f>
        <v>0.12000000000000011</v>
      </c>
    </row>
    <row r="10" spans="2:22">
      <c r="B10" t="s">
        <v>15</v>
      </c>
      <c r="C10" s="74">
        <f>'Historical Data'!C10</f>
        <v>3112.25</v>
      </c>
      <c r="D10" s="74">
        <f>'Historical Data'!D10</f>
        <v>3454.95</v>
      </c>
      <c r="E10" s="74">
        <f>'Historical Data'!E10</f>
        <v>3931.18</v>
      </c>
      <c r="F10" s="74">
        <f>'Historical Data'!F10</f>
        <v>4018.1100000000006</v>
      </c>
      <c r="G10" s="74">
        <f>'Historical Data'!G10</f>
        <v>3271.35</v>
      </c>
      <c r="H10" s="74">
        <f>'Historical Data'!H10</f>
        <v>4714.68</v>
      </c>
      <c r="I10" s="74">
        <f>'Historical Data'!I10</f>
        <v>6181.67</v>
      </c>
      <c r="J10" s="74">
        <f>'Historical Data'!J10</f>
        <v>7391.9699999999993</v>
      </c>
      <c r="K10" s="74">
        <f>'Historical Data'!K10</f>
        <v>9074.34</v>
      </c>
      <c r="L10" s="74">
        <f>'Historical Data'!L10</f>
        <v>9542.09</v>
      </c>
      <c r="M10" s="74">
        <f>Schedule!E21</f>
        <v>10650.829011999998</v>
      </c>
      <c r="N10" s="74">
        <f>Schedule!F21</f>
        <v>12023.60252910222</v>
      </c>
      <c r="O10" s="74">
        <f>Schedule!G21</f>
        <v>13559.951741154169</v>
      </c>
      <c r="P10" s="74">
        <f>Schedule!H21</f>
        <v>15277.545628367032</v>
      </c>
      <c r="Q10" s="74">
        <f>Schedule!I21</f>
        <v>17195.726357262003</v>
      </c>
      <c r="R10" s="74">
        <f>Schedule!J21</f>
        <v>19335.638970610162</v>
      </c>
      <c r="S10" s="74">
        <f>Schedule!K21</f>
        <v>21720.367776985415</v>
      </c>
      <c r="T10" s="74">
        <f>Schedule!L21</f>
        <v>24375.079394172521</v>
      </c>
      <c r="U10" s="74">
        <f>Schedule!M21</f>
        <v>27327.172343022299</v>
      </c>
      <c r="V10" s="74">
        <f>Schedule!N21</f>
        <v>30606.433024184982</v>
      </c>
    </row>
    <row r="11" spans="2:22">
      <c r="B11" s="2" t="s">
        <v>4</v>
      </c>
      <c r="C11" s="75">
        <f>C8-C10</f>
        <v>1272.9899999999998</v>
      </c>
      <c r="D11" s="75">
        <f t="shared" ref="D11:L11" si="3">D8-D10</f>
        <v>1184</v>
      </c>
      <c r="E11" s="75">
        <f t="shared" si="3"/>
        <v>1303.6600000000003</v>
      </c>
      <c r="F11" s="75">
        <f t="shared" si="3"/>
        <v>1342.079999999999</v>
      </c>
      <c r="G11" s="75">
        <f t="shared" si="3"/>
        <v>992.24000000000024</v>
      </c>
      <c r="H11" s="75">
        <f t="shared" si="3"/>
        <v>1330.8999999999996</v>
      </c>
      <c r="I11" s="75">
        <f t="shared" si="3"/>
        <v>1795.6499999999996</v>
      </c>
      <c r="J11" s="75">
        <f t="shared" si="3"/>
        <v>2293.3900000000012</v>
      </c>
      <c r="K11" s="75">
        <f t="shared" si="3"/>
        <v>2893.3099999999995</v>
      </c>
      <c r="L11" s="75">
        <f t="shared" si="3"/>
        <v>2859.8999999999996</v>
      </c>
      <c r="M11" s="75">
        <f t="shared" ref="M11:V11" si="4">M8-M10</f>
        <v>3363.419688</v>
      </c>
      <c r="N11" s="75">
        <f t="shared" si="4"/>
        <v>3796.9271144533323</v>
      </c>
      <c r="O11" s="75">
        <f t="shared" si="4"/>
        <v>4282.0900235223689</v>
      </c>
      <c r="P11" s="75">
        <f t="shared" si="4"/>
        <v>4824.4880931685366</v>
      </c>
      <c r="Q11" s="75">
        <f t="shared" si="4"/>
        <v>5430.2293759774766</v>
      </c>
      <c r="R11" s="75">
        <f t="shared" si="4"/>
        <v>6105.9912538768949</v>
      </c>
      <c r="S11" s="75">
        <f t="shared" si="4"/>
        <v>6859.0635085217109</v>
      </c>
      <c r="T11" s="75">
        <f t="shared" si="4"/>
        <v>7697.3934928965864</v>
      </c>
      <c r="U11" s="75">
        <f t="shared" si="4"/>
        <v>8629.6333714807261</v>
      </c>
      <c r="V11" s="75">
        <f t="shared" si="4"/>
        <v>9665.1893760584135</v>
      </c>
    </row>
    <row r="12" spans="2:22">
      <c r="B12" s="16" t="s">
        <v>5</v>
      </c>
      <c r="C12" s="18">
        <f>C11/C8</f>
        <v>0.29028969908146413</v>
      </c>
      <c r="D12" s="18">
        <f t="shared" ref="D12:L12" si="5">D11/D8</f>
        <v>0.25523017062050679</v>
      </c>
      <c r="E12" s="18">
        <f t="shared" si="5"/>
        <v>0.24903530957966247</v>
      </c>
      <c r="F12" s="18">
        <f t="shared" si="5"/>
        <v>0.25037918431995865</v>
      </c>
      <c r="G12" s="18">
        <f t="shared" si="5"/>
        <v>0.23272406586937305</v>
      </c>
      <c r="H12" s="18">
        <f t="shared" si="5"/>
        <v>0.2201443037723427</v>
      </c>
      <c r="I12" s="18">
        <f t="shared" si="5"/>
        <v>0.22509439260302955</v>
      </c>
      <c r="J12" s="18">
        <f t="shared" si="5"/>
        <v>0.23678933978706018</v>
      </c>
      <c r="K12" s="18">
        <f t="shared" si="5"/>
        <v>0.24176091379677711</v>
      </c>
      <c r="L12" s="18">
        <f t="shared" si="5"/>
        <v>0.23060008917923652</v>
      </c>
      <c r="M12" s="18">
        <f t="shared" ref="M12:V12" si="6">M11/M8</f>
        <v>0.24000000000000002</v>
      </c>
      <c r="N12" s="18">
        <f t="shared" si="6"/>
        <v>0.24</v>
      </c>
      <c r="O12" s="18">
        <f t="shared" si="6"/>
        <v>0.24</v>
      </c>
      <c r="P12" s="18">
        <f t="shared" si="6"/>
        <v>0.24000000000000002</v>
      </c>
      <c r="Q12" s="18">
        <f t="shared" si="6"/>
        <v>0.24000000000000007</v>
      </c>
      <c r="R12" s="18">
        <f t="shared" si="6"/>
        <v>0.24000000000000005</v>
      </c>
      <c r="S12" s="18">
        <f t="shared" si="6"/>
        <v>0.24000000000000002</v>
      </c>
      <c r="T12" s="18">
        <f t="shared" si="6"/>
        <v>0.24000000000000002</v>
      </c>
      <c r="U12" s="18">
        <f t="shared" si="6"/>
        <v>0.24</v>
      </c>
      <c r="V12" s="18">
        <f t="shared" si="6"/>
        <v>0.23999999999999996</v>
      </c>
    </row>
    <row r="13" spans="2:22">
      <c r="C13" s="9"/>
      <c r="D13" s="9"/>
      <c r="E13" s="9"/>
      <c r="F13" s="9"/>
      <c r="G13" s="9"/>
      <c r="H13" s="9"/>
      <c r="I13" s="9"/>
      <c r="J13" s="9"/>
      <c r="K13" s="9"/>
      <c r="L13" s="9"/>
      <c r="M13" s="9"/>
      <c r="N13" s="7"/>
    </row>
    <row r="14" spans="2:22">
      <c r="B14" t="s">
        <v>16</v>
      </c>
      <c r="C14" s="73">
        <f>'Historical Data'!C14</f>
        <v>1050.58</v>
      </c>
      <c r="D14" s="73">
        <f>'Historical Data'!D14</f>
        <v>918.1</v>
      </c>
      <c r="E14" s="73">
        <f>'Historical Data'!E14</f>
        <v>957.12</v>
      </c>
      <c r="F14" s="73">
        <f>'Historical Data'!F14</f>
        <v>1059.3</v>
      </c>
      <c r="G14" s="73">
        <f>'Historical Data'!G14</f>
        <v>752.43000000000006</v>
      </c>
      <c r="H14" s="73">
        <f>'Historical Data'!H14</f>
        <v>984.43000000000006</v>
      </c>
      <c r="I14" s="73">
        <f>'Historical Data'!I14</f>
        <v>1302.8699999999999</v>
      </c>
      <c r="J14" s="73">
        <f>'Historical Data'!J14</f>
        <v>1628.45</v>
      </c>
      <c r="K14" s="73">
        <f>'Historical Data'!K14</f>
        <v>2017.3899999999999</v>
      </c>
      <c r="L14" s="73">
        <f>'Historical Data'!L14</f>
        <v>1929.5</v>
      </c>
      <c r="M14" s="73">
        <f>Schedule!E29</f>
        <v>2242.2797919999998</v>
      </c>
      <c r="N14" s="73">
        <f>Schedule!F29</f>
        <v>2531.2847429688882</v>
      </c>
      <c r="O14" s="73">
        <f>Schedule!G29</f>
        <v>2854.726682348246</v>
      </c>
      <c r="P14" s="73">
        <f>Schedule!H29</f>
        <v>3216.3253954456909</v>
      </c>
      <c r="Q14" s="73">
        <f>Schedule!I29</f>
        <v>3620.1529173183167</v>
      </c>
      <c r="R14" s="73">
        <f>Schedule!J29</f>
        <v>4070.660835917929</v>
      </c>
      <c r="S14" s="73">
        <f>Schedule!K29</f>
        <v>4572.7090056811403</v>
      </c>
      <c r="T14" s="73">
        <f>Schedule!L29</f>
        <v>5131.5956619310573</v>
      </c>
      <c r="U14" s="73">
        <f>Schedule!M29</f>
        <v>5753.088914320484</v>
      </c>
      <c r="V14" s="73">
        <f>Schedule!N29</f>
        <v>6443.4595840389438</v>
      </c>
    </row>
    <row r="15" spans="2:22">
      <c r="B15" t="s">
        <v>79</v>
      </c>
      <c r="C15" s="40">
        <f>C14/C8</f>
        <v>0.23957183643312566</v>
      </c>
      <c r="D15" s="40">
        <f t="shared" ref="D15:L15" si="7">D14/D8</f>
        <v>0.19791116524213453</v>
      </c>
      <c r="E15" s="40">
        <f t="shared" si="7"/>
        <v>0.18283653368584329</v>
      </c>
      <c r="F15" s="40">
        <f t="shared" si="7"/>
        <v>0.19762359170104046</v>
      </c>
      <c r="G15" s="40">
        <f t="shared" si="7"/>
        <v>0.17647803846054616</v>
      </c>
      <c r="H15" s="40">
        <f t="shared" si="7"/>
        <v>0.16283466598738253</v>
      </c>
      <c r="I15" s="40">
        <f t="shared" si="7"/>
        <v>0.16332176721004046</v>
      </c>
      <c r="J15" s="40">
        <f t="shared" si="7"/>
        <v>0.16813520612553379</v>
      </c>
      <c r="K15" s="40">
        <f t="shared" si="7"/>
        <v>0.16857027068806324</v>
      </c>
      <c r="L15" s="40">
        <f t="shared" si="7"/>
        <v>0.1555798706497909</v>
      </c>
      <c r="M15" s="40">
        <f t="shared" ref="M15:P15" si="8">M14/M8</f>
        <v>0.16</v>
      </c>
      <c r="N15" s="40">
        <f t="shared" si="8"/>
        <v>0.16</v>
      </c>
      <c r="O15" s="40">
        <f t="shared" si="8"/>
        <v>0.16</v>
      </c>
      <c r="P15" s="40">
        <f t="shared" si="8"/>
        <v>0.16</v>
      </c>
      <c r="Q15" s="159">
        <f>Schedule!I31</f>
        <v>0.16</v>
      </c>
      <c r="R15" s="159">
        <f>Schedule!J31</f>
        <v>0.16</v>
      </c>
      <c r="S15" s="159">
        <f>Schedule!K31</f>
        <v>0.16</v>
      </c>
      <c r="T15" s="159">
        <f>Schedule!L31</f>
        <v>0.16</v>
      </c>
      <c r="U15" s="159">
        <f>Schedule!M31</f>
        <v>0.16</v>
      </c>
      <c r="V15" s="159">
        <f>Schedule!N31</f>
        <v>0.16</v>
      </c>
    </row>
    <row r="16" spans="2:22">
      <c r="B16" s="2" t="s">
        <v>13</v>
      </c>
      <c r="C16" s="12">
        <f>C11-C14</f>
        <v>222.40999999999985</v>
      </c>
      <c r="D16" s="12">
        <f t="shared" ref="D16:L16" si="9">D11-D14</f>
        <v>265.89999999999998</v>
      </c>
      <c r="E16" s="12">
        <f t="shared" si="9"/>
        <v>346.5400000000003</v>
      </c>
      <c r="F16" s="12">
        <f t="shared" si="9"/>
        <v>282.77999999999906</v>
      </c>
      <c r="G16" s="12">
        <f t="shared" si="9"/>
        <v>239.81000000000017</v>
      </c>
      <c r="H16" s="12">
        <f t="shared" si="9"/>
        <v>346.46999999999957</v>
      </c>
      <c r="I16" s="12">
        <f t="shared" si="9"/>
        <v>492.77999999999975</v>
      </c>
      <c r="J16" s="12">
        <f t="shared" si="9"/>
        <v>664.94000000000119</v>
      </c>
      <c r="K16" s="12">
        <f t="shared" si="9"/>
        <v>875.91999999999962</v>
      </c>
      <c r="L16" s="12">
        <f t="shared" si="9"/>
        <v>930.39999999999964</v>
      </c>
      <c r="M16" s="12">
        <f t="shared" ref="M16:V16" si="10">M11-M14</f>
        <v>1121.1398960000001</v>
      </c>
      <c r="N16" s="12">
        <f t="shared" si="10"/>
        <v>1265.6423714844441</v>
      </c>
      <c r="O16" s="12">
        <f t="shared" si="10"/>
        <v>1427.363341174123</v>
      </c>
      <c r="P16" s="12">
        <f t="shared" si="10"/>
        <v>1608.1626977228457</v>
      </c>
      <c r="Q16" s="12">
        <f t="shared" si="10"/>
        <v>1810.0764586591599</v>
      </c>
      <c r="R16" s="12">
        <f t="shared" si="10"/>
        <v>2035.3304179589659</v>
      </c>
      <c r="S16" s="12">
        <f t="shared" si="10"/>
        <v>2286.3545028405706</v>
      </c>
      <c r="T16" s="12">
        <f t="shared" si="10"/>
        <v>2565.7978309655291</v>
      </c>
      <c r="U16" s="12">
        <f t="shared" si="10"/>
        <v>2876.544457160242</v>
      </c>
      <c r="V16" s="12">
        <f t="shared" si="10"/>
        <v>3221.7297920194696</v>
      </c>
    </row>
    <row r="17" spans="2:22">
      <c r="B17" s="16" t="s">
        <v>6</v>
      </c>
      <c r="C17" s="18">
        <f>C16/C8</f>
        <v>5.071786264833849E-2</v>
      </c>
      <c r="D17" s="18">
        <f t="shared" ref="D17:L17" si="11">D16/D8</f>
        <v>5.7319005378372256E-2</v>
      </c>
      <c r="E17" s="18">
        <f t="shared" si="11"/>
        <v>6.6198775893819159E-2</v>
      </c>
      <c r="F17" s="18">
        <f t="shared" si="11"/>
        <v>5.2755592618918191E-2</v>
      </c>
      <c r="G17" s="18">
        <f t="shared" si="11"/>
        <v>5.6246027408826872E-2</v>
      </c>
      <c r="H17" s="18">
        <f t="shared" si="11"/>
        <v>5.7309637784960184E-2</v>
      </c>
      <c r="I17" s="18">
        <f t="shared" si="11"/>
        <v>6.1772625392989097E-2</v>
      </c>
      <c r="J17" s="18">
        <f t="shared" si="11"/>
        <v>6.8654133661526381E-2</v>
      </c>
      <c r="K17" s="18">
        <f t="shared" si="11"/>
        <v>7.3190643108713885E-2</v>
      </c>
      <c r="L17" s="18">
        <f t="shared" si="11"/>
        <v>7.5020218529445654E-2</v>
      </c>
      <c r="M17" s="18">
        <f t="shared" ref="M17:V17" si="12">M16/M8</f>
        <v>8.0000000000000016E-2</v>
      </c>
      <c r="N17" s="18">
        <f t="shared" si="12"/>
        <v>0.08</v>
      </c>
      <c r="O17" s="18">
        <f t="shared" si="12"/>
        <v>0.08</v>
      </c>
      <c r="P17" s="18">
        <f t="shared" si="12"/>
        <v>8.0000000000000016E-2</v>
      </c>
      <c r="Q17" s="18">
        <f t="shared" si="12"/>
        <v>8.0000000000000071E-2</v>
      </c>
      <c r="R17" s="18">
        <f t="shared" si="12"/>
        <v>8.0000000000000057E-2</v>
      </c>
      <c r="S17" s="18">
        <f t="shared" si="12"/>
        <v>8.0000000000000016E-2</v>
      </c>
      <c r="T17" s="18">
        <f t="shared" si="12"/>
        <v>8.0000000000000016E-2</v>
      </c>
      <c r="U17" s="18">
        <f t="shared" si="12"/>
        <v>0.08</v>
      </c>
      <c r="V17" s="18">
        <f t="shared" si="12"/>
        <v>7.9999999999999946E-2</v>
      </c>
    </row>
    <row r="18" spans="2:22">
      <c r="C18" s="9"/>
      <c r="D18" s="9"/>
      <c r="E18" s="9"/>
      <c r="F18" s="9"/>
      <c r="G18" s="9"/>
      <c r="H18" s="9"/>
      <c r="I18" s="9"/>
      <c r="J18" s="9"/>
      <c r="K18" s="9"/>
      <c r="L18" s="9"/>
      <c r="M18" s="9"/>
      <c r="N18" s="7"/>
    </row>
    <row r="19" spans="2:22">
      <c r="B19" t="s">
        <v>17</v>
      </c>
      <c r="C19" s="73">
        <f>'Historical Data'!C19</f>
        <v>60.58</v>
      </c>
      <c r="D19" s="73">
        <f>'Historical Data'!D19</f>
        <v>63.81</v>
      </c>
      <c r="E19" s="73">
        <f>'Historical Data'!E19</f>
        <v>74.900000000000006</v>
      </c>
      <c r="F19" s="73">
        <f>'Historical Data'!F19</f>
        <v>87.99</v>
      </c>
      <c r="G19" s="73">
        <f>'Historical Data'!G19</f>
        <v>92.29</v>
      </c>
      <c r="H19" s="73">
        <f>'Historical Data'!H19</f>
        <v>85.98</v>
      </c>
      <c r="I19" s="73">
        <f>'Historical Data'!I19</f>
        <v>84.78</v>
      </c>
      <c r="J19" s="73">
        <f>'Historical Data'!J19</f>
        <v>97.61</v>
      </c>
      <c r="K19" s="73">
        <f>'Historical Data'!K19</f>
        <v>128.37</v>
      </c>
      <c r="L19" s="73">
        <f>'Historical Data'!L19</f>
        <v>178.79</v>
      </c>
      <c r="M19" s="73">
        <f>Schedule!E128</f>
        <v>196.19948179999997</v>
      </c>
      <c r="N19" s="73">
        <f>Schedule!F128</f>
        <v>221.48741500977775</v>
      </c>
      <c r="O19" s="73">
        <f>Schedule!G128</f>
        <v>249.78858470547155</v>
      </c>
      <c r="P19" s="73">
        <f>Schedule!H128</f>
        <v>281.42847210149802</v>
      </c>
      <c r="Q19" s="73">
        <f>Schedule!I128</f>
        <v>316.76338026535274</v>
      </c>
      <c r="R19" s="73">
        <f>Schedule!J128</f>
        <v>356.18282314281885</v>
      </c>
      <c r="S19" s="73">
        <f>Schedule!K128</f>
        <v>400.11203799709983</v>
      </c>
      <c r="T19" s="73">
        <f>Schedule!L128</f>
        <v>449.01462041896752</v>
      </c>
      <c r="U19" s="73">
        <f>Schedule!M128</f>
        <v>503.39528000304239</v>
      </c>
      <c r="V19" s="73">
        <f>Schedule!N128</f>
        <v>563.8027136034076</v>
      </c>
    </row>
    <row r="20" spans="2:22">
      <c r="B20" s="2" t="s">
        <v>14</v>
      </c>
      <c r="C20" s="12">
        <f>C16-C19</f>
        <v>161.82999999999987</v>
      </c>
      <c r="D20" s="12">
        <f t="shared" ref="D20:V20" si="13">D16-D19</f>
        <v>202.08999999999997</v>
      </c>
      <c r="E20" s="12">
        <f t="shared" si="13"/>
        <v>271.64000000000033</v>
      </c>
      <c r="F20" s="12">
        <f t="shared" si="13"/>
        <v>194.78999999999905</v>
      </c>
      <c r="G20" s="12">
        <f t="shared" si="13"/>
        <v>147.52000000000015</v>
      </c>
      <c r="H20" s="12">
        <f t="shared" si="13"/>
        <v>260.48999999999955</v>
      </c>
      <c r="I20" s="12">
        <f t="shared" si="13"/>
        <v>407.99999999999977</v>
      </c>
      <c r="J20" s="12">
        <f t="shared" si="13"/>
        <v>567.33000000000118</v>
      </c>
      <c r="K20" s="12">
        <f t="shared" si="13"/>
        <v>747.54999999999961</v>
      </c>
      <c r="L20" s="12">
        <f t="shared" si="13"/>
        <v>751.60999999999967</v>
      </c>
      <c r="M20" s="12">
        <f t="shared" si="13"/>
        <v>924.94041420000019</v>
      </c>
      <c r="N20" s="12">
        <f t="shared" si="13"/>
        <v>1044.1549564746663</v>
      </c>
      <c r="O20" s="12">
        <f t="shared" si="13"/>
        <v>1177.5747564686515</v>
      </c>
      <c r="P20" s="12">
        <f t="shared" si="13"/>
        <v>1326.7342256213476</v>
      </c>
      <c r="Q20" s="12">
        <f t="shared" si="13"/>
        <v>1493.3130783938072</v>
      </c>
      <c r="R20" s="12">
        <f t="shared" si="13"/>
        <v>1679.1475948161469</v>
      </c>
      <c r="S20" s="12">
        <f t="shared" si="13"/>
        <v>1886.2424648434708</v>
      </c>
      <c r="T20" s="12">
        <f t="shared" si="13"/>
        <v>2116.7832105465613</v>
      </c>
      <c r="U20" s="12">
        <f t="shared" si="13"/>
        <v>2373.1491771571996</v>
      </c>
      <c r="V20" s="12">
        <f t="shared" si="13"/>
        <v>2657.9270784160622</v>
      </c>
    </row>
    <row r="21" spans="2:22">
      <c r="B21" s="16" t="s">
        <v>7</v>
      </c>
      <c r="C21" s="18">
        <f>C20/C8</f>
        <v>3.6903339383933351E-2</v>
      </c>
      <c r="D21" s="18">
        <f t="shared" ref="D21:V21" si="14">D20/D8</f>
        <v>4.3563737483697816E-2</v>
      </c>
      <c r="E21" s="18">
        <f t="shared" si="14"/>
        <v>5.1890793223861725E-2</v>
      </c>
      <c r="F21" s="18">
        <f t="shared" si="14"/>
        <v>3.6340129734207006E-2</v>
      </c>
      <c r="G21" s="18">
        <f t="shared" si="14"/>
        <v>3.4599949807556575E-2</v>
      </c>
      <c r="H21" s="18">
        <f t="shared" si="14"/>
        <v>4.3087677278275956E-2</v>
      </c>
      <c r="I21" s="18">
        <f t="shared" si="14"/>
        <v>5.1144996063840965E-2</v>
      </c>
      <c r="J21" s="18">
        <f t="shared" si="14"/>
        <v>5.8576036409591505E-2</v>
      </c>
      <c r="K21" s="18">
        <f t="shared" si="14"/>
        <v>6.2464226477211456E-2</v>
      </c>
      <c r="L21" s="18">
        <f t="shared" si="14"/>
        <v>6.0603983715516598E-2</v>
      </c>
      <c r="M21" s="18">
        <f t="shared" si="14"/>
        <v>6.6000000000000017E-2</v>
      </c>
      <c r="N21" s="18">
        <f t="shared" si="14"/>
        <v>6.5999999999999989E-2</v>
      </c>
      <c r="O21" s="18">
        <f t="shared" si="14"/>
        <v>6.6000000000000003E-2</v>
      </c>
      <c r="P21" s="18">
        <f t="shared" si="14"/>
        <v>6.6000000000000003E-2</v>
      </c>
      <c r="Q21" s="18">
        <f t="shared" si="14"/>
        <v>6.6000000000000072E-2</v>
      </c>
      <c r="R21" s="18">
        <f t="shared" si="14"/>
        <v>6.6000000000000045E-2</v>
      </c>
      <c r="S21" s="18">
        <f t="shared" si="14"/>
        <v>6.6000000000000017E-2</v>
      </c>
      <c r="T21" s="18">
        <f t="shared" si="14"/>
        <v>6.6000000000000003E-2</v>
      </c>
      <c r="U21" s="18">
        <f t="shared" si="14"/>
        <v>6.6000000000000003E-2</v>
      </c>
      <c r="V21" s="18">
        <f t="shared" si="14"/>
        <v>6.5999999999999948E-2</v>
      </c>
    </row>
    <row r="22" spans="2:22">
      <c r="C22" s="10"/>
      <c r="D22" s="10"/>
      <c r="E22" s="10"/>
      <c r="F22" s="10"/>
      <c r="G22" s="10"/>
      <c r="H22" s="10"/>
      <c r="I22" s="10"/>
      <c r="J22" s="10"/>
      <c r="K22" s="10"/>
      <c r="L22" s="10"/>
      <c r="M22" s="9"/>
      <c r="N22" s="7"/>
    </row>
    <row r="23" spans="2:22">
      <c r="B23" t="s">
        <v>8</v>
      </c>
      <c r="C23" s="73">
        <f>'Historical Data'!C23</f>
        <v>13.07</v>
      </c>
      <c r="D23" s="73">
        <f>'Historical Data'!D23</f>
        <v>16.95</v>
      </c>
      <c r="E23" s="73">
        <f>'Historical Data'!E23</f>
        <v>24.69</v>
      </c>
      <c r="F23" s="73">
        <f>'Historical Data'!F23</f>
        <v>44.7</v>
      </c>
      <c r="G23" s="73">
        <f>'Historical Data'!G23</f>
        <v>62.35</v>
      </c>
      <c r="H23" s="73">
        <f>'Historical Data'!H23</f>
        <v>35.72</v>
      </c>
      <c r="I23" s="73">
        <f>'Historical Data'!I23</f>
        <v>30.87</v>
      </c>
      <c r="J23" s="73">
        <f>'Historical Data'!J23</f>
        <v>47.42</v>
      </c>
      <c r="K23" s="73">
        <f>'Historical Data'!K23</f>
        <v>75</v>
      </c>
      <c r="L23" s="73">
        <f>'Historical Data'!L23</f>
        <v>61.91</v>
      </c>
      <c r="M23" s="73">
        <f>Schedule!E205</f>
        <v>70.071243499999994</v>
      </c>
      <c r="N23" s="73">
        <f>Schedule!F205</f>
        <v>79.102648217777755</v>
      </c>
      <c r="O23" s="73">
        <f>Schedule!G205</f>
        <v>89.210208823382686</v>
      </c>
      <c r="P23" s="73">
        <f>Schedule!H205</f>
        <v>100.51016860767784</v>
      </c>
      <c r="Q23" s="73">
        <f>Schedule!I205</f>
        <v>113.1297786661974</v>
      </c>
      <c r="R23" s="73">
        <f>Schedule!J205</f>
        <v>127.20815112243528</v>
      </c>
      <c r="S23" s="73">
        <f>Schedule!K205</f>
        <v>142.89715642753563</v>
      </c>
      <c r="T23" s="73">
        <f>Schedule!L205</f>
        <v>160.36236443534554</v>
      </c>
      <c r="U23" s="73">
        <f>Schedule!M205</f>
        <v>179.78402857251513</v>
      </c>
      <c r="V23" s="73">
        <f>Schedule!N205</f>
        <v>201.35811200121699</v>
      </c>
    </row>
    <row r="24" spans="2:22">
      <c r="B24" t="s">
        <v>18</v>
      </c>
      <c r="C24" s="73">
        <f>'Historical Data'!C24</f>
        <v>16.27</v>
      </c>
      <c r="D24" s="73">
        <f>'Historical Data'!D24</f>
        <v>28.74</v>
      </c>
      <c r="E24" s="73">
        <f>'Historical Data'!E24</f>
        <v>47.87</v>
      </c>
      <c r="F24" s="73">
        <f>'Historical Data'!F24</f>
        <v>29.47</v>
      </c>
      <c r="G24" s="73">
        <f>'Historical Data'!G24</f>
        <v>64.72</v>
      </c>
      <c r="H24" s="73">
        <f>'Historical Data'!H24</f>
        <v>46.4</v>
      </c>
      <c r="I24" s="73">
        <f>'Historical Data'!I24</f>
        <v>54.7</v>
      </c>
      <c r="J24" s="73">
        <f>'Historical Data'!J24</f>
        <v>58.08</v>
      </c>
      <c r="K24" s="73">
        <f>'Historical Data'!K24</f>
        <v>48.8</v>
      </c>
      <c r="L24" s="73">
        <f>'Historical Data'!L24</f>
        <v>72.14</v>
      </c>
      <c r="M24" s="73">
        <f>Schedule!E200</f>
        <v>75.446471489999993</v>
      </c>
      <c r="N24" s="73">
        <f>Schedule!F200</f>
        <v>80.553901527599976</v>
      </c>
      <c r="O24" s="73">
        <f>Schedule!G200</f>
        <v>90.888942802226637</v>
      </c>
      <c r="P24" s="73">
        <f>Schedule!H200</f>
        <v>102.44900381277267</v>
      </c>
      <c r="Q24" s="73">
        <f>Schedule!I200</f>
        <v>115.36557152789261</v>
      </c>
      <c r="R24" s="73">
        <f>Schedule!J200</f>
        <v>129.78248208586163</v>
      </c>
      <c r="S24" s="73">
        <f>Schedule!K200</f>
        <v>145.85686607698429</v>
      </c>
      <c r="T24" s="73">
        <f>Schedule!L200</f>
        <v>163.76014126595581</v>
      </c>
      <c r="U24" s="73">
        <f>Schedule!M200</f>
        <v>183.67905222424474</v>
      </c>
      <c r="V24" s="73">
        <f>Schedule!N200</f>
        <v>205.81675590981533</v>
      </c>
    </row>
    <row r="25" spans="2:22">
      <c r="B25" t="s">
        <v>19</v>
      </c>
      <c r="C25" s="157">
        <f>'Historical Data'!C25</f>
        <v>0</v>
      </c>
      <c r="D25" s="157">
        <f>'Historical Data'!D25</f>
        <v>-5.27</v>
      </c>
      <c r="E25" s="157">
        <f>'Historical Data'!E25</f>
        <v>-2.68</v>
      </c>
      <c r="F25" s="157">
        <f>'Historical Data'!F25</f>
        <v>4.03</v>
      </c>
      <c r="G25" s="157">
        <f>'Historical Data'!G25</f>
        <v>0</v>
      </c>
      <c r="H25" s="157">
        <f>'Historical Data'!H25</f>
        <v>0</v>
      </c>
      <c r="I25" s="157">
        <f>'Historical Data'!I25</f>
        <v>-170.81</v>
      </c>
      <c r="J25" s="157">
        <f>'Historical Data'!J25</f>
        <v>0</v>
      </c>
      <c r="K25" s="157">
        <f>'Historical Data'!K25</f>
        <v>-12.51</v>
      </c>
      <c r="L25" s="157">
        <f>'Historical Data'!L25</f>
        <v>38.83</v>
      </c>
      <c r="M25" s="73">
        <f>Schedule!E210</f>
        <v>0</v>
      </c>
      <c r="N25" s="73">
        <f>Schedule!F210</f>
        <v>0</v>
      </c>
      <c r="O25" s="73">
        <f>Schedule!G210</f>
        <v>0</v>
      </c>
      <c r="P25" s="73">
        <f>Schedule!H210</f>
        <v>0</v>
      </c>
      <c r="Q25" s="73">
        <f>Schedule!I210</f>
        <v>0</v>
      </c>
      <c r="R25" s="73">
        <f>Schedule!J210</f>
        <v>0</v>
      </c>
      <c r="S25" s="73">
        <f>Schedule!K210</f>
        <v>0</v>
      </c>
      <c r="T25" s="73">
        <f>Schedule!L210</f>
        <v>0</v>
      </c>
      <c r="U25" s="73">
        <f>Schedule!M210</f>
        <v>0</v>
      </c>
      <c r="V25" s="73">
        <f>Schedule!N210</f>
        <v>0</v>
      </c>
    </row>
    <row r="26" spans="2:22">
      <c r="B26" s="2" t="s">
        <v>409</v>
      </c>
      <c r="C26" s="146">
        <f t="shared" ref="C26:V26" si="15">C20+C23-C24-C25</f>
        <v>158.62999999999985</v>
      </c>
      <c r="D26" s="146">
        <f t="shared" si="15"/>
        <v>195.56999999999996</v>
      </c>
      <c r="E26" s="146">
        <f t="shared" si="15"/>
        <v>251.14000000000033</v>
      </c>
      <c r="F26" s="146">
        <f t="shared" si="15"/>
        <v>205.98999999999904</v>
      </c>
      <c r="G26" s="146">
        <f t="shared" si="15"/>
        <v>145.15000000000015</v>
      </c>
      <c r="H26" s="146">
        <f t="shared" si="15"/>
        <v>249.80999999999958</v>
      </c>
      <c r="I26" s="146">
        <f t="shared" si="15"/>
        <v>554.97999999999979</v>
      </c>
      <c r="J26" s="146">
        <f t="shared" si="15"/>
        <v>556.6700000000011</v>
      </c>
      <c r="K26" s="146">
        <f t="shared" si="15"/>
        <v>786.25999999999965</v>
      </c>
      <c r="L26" s="146">
        <f t="shared" si="15"/>
        <v>702.54999999999961</v>
      </c>
      <c r="M26" s="146">
        <f t="shared" si="15"/>
        <v>919.56518621000021</v>
      </c>
      <c r="N26" s="146">
        <f t="shared" si="15"/>
        <v>1042.7037031648442</v>
      </c>
      <c r="O26" s="146">
        <f t="shared" si="15"/>
        <v>1175.8960224898074</v>
      </c>
      <c r="P26" s="146">
        <f t="shared" si="15"/>
        <v>1324.7953904162528</v>
      </c>
      <c r="Q26" s="146">
        <f t="shared" si="15"/>
        <v>1491.077285532112</v>
      </c>
      <c r="R26" s="146">
        <f t="shared" si="15"/>
        <v>1676.5732638527206</v>
      </c>
      <c r="S26" s="146">
        <f t="shared" si="15"/>
        <v>1883.2827551940222</v>
      </c>
      <c r="T26" s="146">
        <f t="shared" si="15"/>
        <v>2113.385433715951</v>
      </c>
      <c r="U26" s="146">
        <f t="shared" si="15"/>
        <v>2369.2541535054697</v>
      </c>
      <c r="V26" s="146">
        <f t="shared" si="15"/>
        <v>2653.4684345074638</v>
      </c>
    </row>
    <row r="27" spans="2:22">
      <c r="B27" s="162" t="s">
        <v>444</v>
      </c>
      <c r="C27" s="147">
        <f>C26/C8</f>
        <v>3.6173618775711215E-2</v>
      </c>
      <c r="D27" s="147">
        <f t="shared" ref="D27:V27" si="16">D26/D8</f>
        <v>4.215824701710516E-2</v>
      </c>
      <c r="E27" s="147">
        <f t="shared" si="16"/>
        <v>4.7974723200709155E-2</v>
      </c>
      <c r="F27" s="147">
        <f t="shared" si="16"/>
        <v>3.8429607905689736E-2</v>
      </c>
      <c r="G27" s="147">
        <f t="shared" si="16"/>
        <v>3.4044080223473681E-2</v>
      </c>
      <c r="H27" s="147">
        <f t="shared" si="16"/>
        <v>4.1321097396775759E-2</v>
      </c>
      <c r="I27" s="147">
        <f t="shared" si="16"/>
        <v>6.956973018507466E-2</v>
      </c>
      <c r="J27" s="147">
        <f t="shared" si="16"/>
        <v>5.7475406180049177E-2</v>
      </c>
      <c r="K27" s="147">
        <f t="shared" si="16"/>
        <v>6.5698779626743739E-2</v>
      </c>
      <c r="L27" s="147">
        <f t="shared" si="16"/>
        <v>5.664816694740115E-2</v>
      </c>
      <c r="M27" s="147">
        <f t="shared" si="16"/>
        <v>6.5616445511631344E-2</v>
      </c>
      <c r="N27" s="147">
        <f t="shared" si="16"/>
        <v>6.5908267716535435E-2</v>
      </c>
      <c r="O27" s="147">
        <f t="shared" si="16"/>
        <v>6.5905911330049249E-2</v>
      </c>
      <c r="P27" s="147">
        <f t="shared" si="16"/>
        <v>6.5903550295857996E-2</v>
      </c>
      <c r="Q27" s="147">
        <f t="shared" si="16"/>
        <v>6.5901184600197504E-2</v>
      </c>
      <c r="R27" s="147">
        <f t="shared" si="16"/>
        <v>6.5898814229249064E-2</v>
      </c>
      <c r="S27" s="147">
        <f t="shared" si="16"/>
        <v>6.5896439169139481E-2</v>
      </c>
      <c r="T27" s="147">
        <f t="shared" si="16"/>
        <v>6.5894059405940605E-2</v>
      </c>
      <c r="U27" s="147">
        <f t="shared" si="16"/>
        <v>6.5891674925668969E-2</v>
      </c>
      <c r="V27" s="147">
        <f t="shared" si="16"/>
        <v>6.5889285714285664E-2</v>
      </c>
    </row>
    <row r="28" spans="2:22">
      <c r="B28" s="2"/>
      <c r="C28" s="9"/>
      <c r="D28" s="9"/>
      <c r="E28" s="9"/>
      <c r="F28" s="9"/>
      <c r="G28" s="9"/>
      <c r="H28" s="9"/>
      <c r="I28" s="9"/>
      <c r="J28" s="9"/>
      <c r="K28" s="9"/>
      <c r="L28" s="9"/>
      <c r="M28" s="9"/>
      <c r="N28" s="7"/>
    </row>
    <row r="29" spans="2:22">
      <c r="B29" t="s">
        <v>20</v>
      </c>
      <c r="C29" s="156">
        <f>'Historical Data'!C29</f>
        <v>36.67</v>
      </c>
      <c r="D29" s="156">
        <f>'Historical Data'!D29</f>
        <v>49.42</v>
      </c>
      <c r="E29" s="156">
        <f>'Historical Data'!E29</f>
        <v>41.99</v>
      </c>
      <c r="F29" s="156">
        <f>'Historical Data'!F29</f>
        <v>65.319999999999993</v>
      </c>
      <c r="G29" s="156">
        <f>'Historical Data'!G29</f>
        <v>47.09</v>
      </c>
      <c r="H29" s="156">
        <f>'Historical Data'!H29</f>
        <v>82.9</v>
      </c>
      <c r="I29" s="156">
        <f>'Historical Data'!I29</f>
        <v>154.69</v>
      </c>
      <c r="J29" s="156">
        <f>'Historical Data'!J29</f>
        <v>142.85</v>
      </c>
      <c r="K29" s="156">
        <f>'Historical Data'!K29</f>
        <v>193.65</v>
      </c>
      <c r="L29" s="156">
        <f>'Historical Data'!L29</f>
        <v>175.78</v>
      </c>
      <c r="M29" s="73">
        <f>Schedule!E221</f>
        <v>229.89129655250005</v>
      </c>
      <c r="N29" s="73">
        <f>Schedule!F221</f>
        <v>260.67592579121106</v>
      </c>
      <c r="O29" s="73">
        <f>Schedule!G221</f>
        <v>293.97400562245184</v>
      </c>
      <c r="P29" s="73">
        <f>Schedule!H221</f>
        <v>331.19884760406319</v>
      </c>
      <c r="Q29" s="73">
        <f>Schedule!I221</f>
        <v>372.769321383028</v>
      </c>
      <c r="R29" s="73">
        <f>Schedule!J221</f>
        <v>419.14331596318016</v>
      </c>
      <c r="S29" s="73">
        <f>Schedule!K221</f>
        <v>470.82068879850556</v>
      </c>
      <c r="T29" s="73">
        <f>Schedule!L221</f>
        <v>528.34635842898774</v>
      </c>
      <c r="U29" s="73">
        <f>Schedule!M221</f>
        <v>592.31353837636743</v>
      </c>
      <c r="V29" s="73">
        <f>Schedule!N221</f>
        <v>663.36710862686596</v>
      </c>
    </row>
    <row r="30" spans="2:22">
      <c r="B30" s="14" t="s">
        <v>9</v>
      </c>
      <c r="C30" s="15">
        <f>C26-C29</f>
        <v>121.95999999999985</v>
      </c>
      <c r="D30" s="15">
        <f t="shared" ref="D30:V30" si="17">D26-D29</f>
        <v>146.14999999999998</v>
      </c>
      <c r="E30" s="15">
        <f t="shared" si="17"/>
        <v>209.15000000000032</v>
      </c>
      <c r="F30" s="15">
        <f t="shared" si="17"/>
        <v>140.66999999999905</v>
      </c>
      <c r="G30" s="15">
        <f t="shared" si="17"/>
        <v>98.060000000000144</v>
      </c>
      <c r="H30" s="15">
        <f t="shared" si="17"/>
        <v>166.90999999999957</v>
      </c>
      <c r="I30" s="15">
        <f t="shared" si="17"/>
        <v>400.28999999999979</v>
      </c>
      <c r="J30" s="15">
        <f t="shared" si="17"/>
        <v>413.82000000000107</v>
      </c>
      <c r="K30" s="15">
        <f t="shared" si="17"/>
        <v>592.60999999999967</v>
      </c>
      <c r="L30" s="15">
        <f t="shared" si="17"/>
        <v>526.76999999999964</v>
      </c>
      <c r="M30" s="15">
        <f t="shared" si="17"/>
        <v>689.67388965750013</v>
      </c>
      <c r="N30" s="15">
        <f t="shared" si="17"/>
        <v>782.02777737363317</v>
      </c>
      <c r="O30" s="15">
        <f t="shared" si="17"/>
        <v>881.92201686735552</v>
      </c>
      <c r="P30" s="15">
        <f t="shared" si="17"/>
        <v>993.59654281218957</v>
      </c>
      <c r="Q30" s="15">
        <f t="shared" si="17"/>
        <v>1118.307964149084</v>
      </c>
      <c r="R30" s="15">
        <f t="shared" si="17"/>
        <v>1257.4299478895405</v>
      </c>
      <c r="S30" s="15">
        <f t="shared" si="17"/>
        <v>1412.4620663955166</v>
      </c>
      <c r="T30" s="15">
        <f t="shared" si="17"/>
        <v>1585.0390752869632</v>
      </c>
      <c r="U30" s="15">
        <f t="shared" si="17"/>
        <v>1776.9406151291023</v>
      </c>
      <c r="V30" s="15">
        <f t="shared" si="17"/>
        <v>1990.1013258805979</v>
      </c>
    </row>
    <row r="31" spans="2:22">
      <c r="B31" s="4" t="s">
        <v>10</v>
      </c>
      <c r="C31" s="161">
        <f>C30/C8</f>
        <v>2.7811476680865782E-2</v>
      </c>
      <c r="D31" s="161">
        <f t="shared" ref="D31:V31" si="18">D30/D8</f>
        <v>3.1504974185968801E-2</v>
      </c>
      <c r="E31" s="161">
        <f t="shared" si="18"/>
        <v>3.9953465626456644E-2</v>
      </c>
      <c r="F31" s="161">
        <f t="shared" si="18"/>
        <v>2.6243472712720831E-2</v>
      </c>
      <c r="G31" s="161">
        <f t="shared" si="18"/>
        <v>2.2999397221590289E-2</v>
      </c>
      <c r="H31" s="161">
        <f t="shared" si="18"/>
        <v>2.760860000198485E-2</v>
      </c>
      <c r="I31" s="161">
        <f t="shared" si="18"/>
        <v>5.017850606469338E-2</v>
      </c>
      <c r="J31" s="161">
        <f t="shared" si="18"/>
        <v>4.2726341612495666E-2</v>
      </c>
      <c r="K31" s="161">
        <f t="shared" si="18"/>
        <v>4.9517658019744872E-2</v>
      </c>
      <c r="L31" s="161">
        <f t="shared" si="18"/>
        <v>4.247463511904135E-2</v>
      </c>
      <c r="M31" s="161">
        <f t="shared" si="18"/>
        <v>4.9212334133723501E-2</v>
      </c>
      <c r="N31" s="161">
        <f t="shared" si="18"/>
        <v>4.9431200787401576E-2</v>
      </c>
      <c r="O31" s="161">
        <f t="shared" si="18"/>
        <v>4.9429433497536937E-2</v>
      </c>
      <c r="P31" s="161">
        <f t="shared" si="18"/>
        <v>4.9427662721893494E-2</v>
      </c>
      <c r="Q31" s="161">
        <f t="shared" si="18"/>
        <v>4.9425888450148128E-2</v>
      </c>
      <c r="R31" s="161">
        <f t="shared" si="18"/>
        <v>4.9424110671936798E-2</v>
      </c>
      <c r="S31" s="161">
        <f t="shared" si="18"/>
        <v>4.9422329376854611E-2</v>
      </c>
      <c r="T31" s="161">
        <f t="shared" si="18"/>
        <v>4.9420544554455451E-2</v>
      </c>
      <c r="U31" s="161">
        <f t="shared" si="18"/>
        <v>4.9418756194251727E-2</v>
      </c>
      <c r="V31" s="161">
        <f t="shared" si="18"/>
        <v>4.9416964285714252E-2</v>
      </c>
    </row>
    <row r="32" spans="2:22">
      <c r="B32" t="s">
        <v>418</v>
      </c>
      <c r="C32" s="160">
        <f>'Historical Data'!C32</f>
        <v>0</v>
      </c>
      <c r="D32" s="160">
        <f>'Historical Data'!D32</f>
        <v>0</v>
      </c>
      <c r="E32" s="160">
        <f>'Historical Data'!E32</f>
        <v>0</v>
      </c>
      <c r="F32" s="160">
        <f>'Historical Data'!F32</f>
        <v>0</v>
      </c>
      <c r="G32" s="160">
        <f>'Historical Data'!G32</f>
        <v>0</v>
      </c>
      <c r="H32" s="160">
        <f>'Historical Data'!H32</f>
        <v>0</v>
      </c>
      <c r="I32" s="160">
        <f>'Historical Data'!I32</f>
        <v>0</v>
      </c>
      <c r="J32" s="160">
        <f>'Historical Data'!J32</f>
        <v>0</v>
      </c>
      <c r="K32" s="160">
        <f>'Historical Data'!K32</f>
        <v>0</v>
      </c>
      <c r="L32" s="160">
        <f>'Historical Data'!L32</f>
        <v>0</v>
      </c>
      <c r="M32" s="157">
        <f>Schedule!E232</f>
        <v>0</v>
      </c>
      <c r="N32" s="157">
        <f>Schedule!F232</f>
        <v>0</v>
      </c>
      <c r="O32" s="157">
        <f>Schedule!G232</f>
        <v>0</v>
      </c>
      <c r="P32" s="157">
        <f>Schedule!H232</f>
        <v>0</v>
      </c>
      <c r="Q32" s="157">
        <f>Schedule!I232</f>
        <v>0</v>
      </c>
      <c r="R32" s="157">
        <f>Schedule!J232</f>
        <v>0</v>
      </c>
      <c r="S32" s="157">
        <f>Schedule!K232</f>
        <v>0</v>
      </c>
      <c r="T32" s="157">
        <f>Schedule!L232</f>
        <v>0</v>
      </c>
      <c r="U32" s="157">
        <f>Schedule!M232</f>
        <v>0</v>
      </c>
      <c r="V32" s="157">
        <f>Schedule!N232</f>
        <v>0</v>
      </c>
    </row>
    <row r="33" spans="2:22">
      <c r="B33" t="s">
        <v>419</v>
      </c>
      <c r="C33" s="160">
        <f>'Historical Data'!C33</f>
        <v>0</v>
      </c>
      <c r="D33" s="160">
        <f>'Historical Data'!D33</f>
        <v>0</v>
      </c>
      <c r="E33" s="160">
        <f>'Historical Data'!E33</f>
        <v>0</v>
      </c>
      <c r="F33" s="160">
        <f>'Historical Data'!F33</f>
        <v>0</v>
      </c>
      <c r="G33" s="160">
        <f>'Historical Data'!G33</f>
        <v>0</v>
      </c>
      <c r="H33" s="160">
        <f>'Historical Data'!H33</f>
        <v>0</v>
      </c>
      <c r="I33" s="160">
        <f>'Historical Data'!I33</f>
        <v>0</v>
      </c>
      <c r="J33" s="160">
        <f>'Historical Data'!J33</f>
        <v>0</v>
      </c>
      <c r="K33" s="160">
        <f>'Historical Data'!K33</f>
        <v>0</v>
      </c>
      <c r="L33" s="160">
        <f>'Historical Data'!L33</f>
        <v>0</v>
      </c>
      <c r="M33" s="157">
        <f>Schedule!E233</f>
        <v>0</v>
      </c>
      <c r="N33" s="157">
        <f>Schedule!F233</f>
        <v>0</v>
      </c>
      <c r="O33" s="157">
        <f>Schedule!G233</f>
        <v>0</v>
      </c>
      <c r="P33" s="157">
        <f>Schedule!H233</f>
        <v>0</v>
      </c>
      <c r="Q33" s="157">
        <f>Schedule!I233</f>
        <v>0</v>
      </c>
      <c r="R33" s="157">
        <f>Schedule!J233</f>
        <v>0</v>
      </c>
      <c r="S33" s="157">
        <f>Schedule!K233</f>
        <v>0</v>
      </c>
      <c r="T33" s="157">
        <f>Schedule!L233</f>
        <v>0</v>
      </c>
      <c r="U33" s="157">
        <f>Schedule!M233</f>
        <v>0</v>
      </c>
      <c r="V33" s="157">
        <f>Schedule!N233</f>
        <v>0</v>
      </c>
    </row>
    <row r="34" spans="2:22" ht="15" thickBot="1">
      <c r="B34" s="91" t="s">
        <v>420</v>
      </c>
      <c r="C34" s="152">
        <f>C30+C32-C33</f>
        <v>121.95999999999985</v>
      </c>
      <c r="D34" s="152">
        <f t="shared" ref="D34:V34" si="19">D30+D32-D33</f>
        <v>146.14999999999998</v>
      </c>
      <c r="E34" s="152">
        <f t="shared" si="19"/>
        <v>209.15000000000032</v>
      </c>
      <c r="F34" s="152">
        <f t="shared" si="19"/>
        <v>140.66999999999905</v>
      </c>
      <c r="G34" s="152">
        <f t="shared" si="19"/>
        <v>98.060000000000144</v>
      </c>
      <c r="H34" s="152">
        <f t="shared" si="19"/>
        <v>166.90999999999957</v>
      </c>
      <c r="I34" s="152">
        <f t="shared" si="19"/>
        <v>400.28999999999979</v>
      </c>
      <c r="J34" s="152">
        <f t="shared" si="19"/>
        <v>413.82000000000107</v>
      </c>
      <c r="K34" s="152">
        <f t="shared" si="19"/>
        <v>592.60999999999967</v>
      </c>
      <c r="L34" s="152">
        <f t="shared" si="19"/>
        <v>526.76999999999964</v>
      </c>
      <c r="M34" s="152">
        <f>M30+M32-M33</f>
        <v>689.67388965750013</v>
      </c>
      <c r="N34" s="152">
        <f t="shared" si="19"/>
        <v>782.02777737363317</v>
      </c>
      <c r="O34" s="152">
        <f t="shared" si="19"/>
        <v>881.92201686735552</v>
      </c>
      <c r="P34" s="152">
        <f t="shared" si="19"/>
        <v>993.59654281218957</v>
      </c>
      <c r="Q34" s="152">
        <f t="shared" si="19"/>
        <v>1118.307964149084</v>
      </c>
      <c r="R34" s="152">
        <f t="shared" si="19"/>
        <v>1257.4299478895405</v>
      </c>
      <c r="S34" s="152">
        <f t="shared" si="19"/>
        <v>1412.4620663955166</v>
      </c>
      <c r="T34" s="152">
        <f t="shared" si="19"/>
        <v>1585.0390752869632</v>
      </c>
      <c r="U34" s="152">
        <f t="shared" si="19"/>
        <v>1776.9406151291023</v>
      </c>
      <c r="V34" s="152">
        <f t="shared" si="19"/>
        <v>1990.1013258805979</v>
      </c>
    </row>
    <row r="35" spans="2:22">
      <c r="B35" s="2"/>
      <c r="C35" s="12"/>
      <c r="D35" s="12"/>
      <c r="E35" s="12"/>
      <c r="F35" s="12"/>
      <c r="G35" s="12"/>
      <c r="H35" s="12"/>
      <c r="I35" s="12"/>
      <c r="J35" s="12"/>
      <c r="K35" s="12"/>
      <c r="L35" s="359"/>
      <c r="M35" s="359"/>
      <c r="N35" s="359"/>
      <c r="O35" s="359"/>
      <c r="P35" s="359"/>
      <c r="Q35" s="359"/>
      <c r="R35" s="359"/>
      <c r="S35" s="359"/>
      <c r="T35" s="359"/>
      <c r="U35" s="359"/>
      <c r="V35" s="359"/>
    </row>
    <row r="36" spans="2:22">
      <c r="C36" s="9"/>
      <c r="D36" s="9"/>
      <c r="E36" s="9"/>
      <c r="F36" s="9"/>
      <c r="G36" s="9"/>
      <c r="H36" s="9"/>
      <c r="I36" s="9"/>
      <c r="J36" s="9"/>
      <c r="K36" s="9"/>
      <c r="L36" s="9"/>
      <c r="M36" s="9"/>
      <c r="N36" s="9"/>
      <c r="O36" s="9"/>
      <c r="P36" s="9"/>
      <c r="Q36" s="9"/>
      <c r="R36" s="9"/>
      <c r="S36" s="9"/>
      <c r="T36" s="9"/>
      <c r="U36" s="9"/>
      <c r="V36" s="9"/>
    </row>
    <row r="37" spans="2:22">
      <c r="B37" s="532" t="s">
        <v>23</v>
      </c>
      <c r="C37" s="532"/>
      <c r="D37" s="532"/>
      <c r="E37" s="532"/>
      <c r="F37" s="532"/>
      <c r="G37" s="532"/>
      <c r="H37" s="532"/>
      <c r="I37" s="532"/>
      <c r="J37" s="532"/>
      <c r="K37" s="532"/>
      <c r="L37" s="8"/>
      <c r="M37" s="9"/>
      <c r="N37" s="7"/>
    </row>
    <row r="38" spans="2:22">
      <c r="B38" s="2" t="s">
        <v>42</v>
      </c>
      <c r="C38" s="9"/>
      <c r="D38" s="9"/>
      <c r="E38" s="9"/>
      <c r="F38" s="9"/>
      <c r="G38" s="9"/>
      <c r="H38" s="9"/>
      <c r="I38" s="9"/>
      <c r="J38" s="9"/>
      <c r="K38" s="9"/>
      <c r="L38" s="8"/>
      <c r="M38" s="9"/>
      <c r="N38" s="7"/>
    </row>
    <row r="39" spans="2:22">
      <c r="B39" s="2" t="s">
        <v>24</v>
      </c>
      <c r="C39" s="9"/>
      <c r="D39" s="9"/>
      <c r="E39" s="9"/>
      <c r="F39" s="9"/>
      <c r="G39" s="9"/>
      <c r="H39" s="9"/>
      <c r="I39" s="9"/>
      <c r="J39" s="9"/>
      <c r="K39" s="9"/>
      <c r="L39" s="12"/>
      <c r="M39" s="9"/>
      <c r="N39" s="7"/>
    </row>
    <row r="40" spans="2:22">
      <c r="B40" t="s">
        <v>25</v>
      </c>
      <c r="C40" s="73">
        <f>'Historical Data'!C42</f>
        <v>19.11</v>
      </c>
      <c r="D40" s="73">
        <f>'Historical Data'!D42</f>
        <v>19.2</v>
      </c>
      <c r="E40" s="73">
        <f>'Historical Data'!E42</f>
        <v>19.260000000000002</v>
      </c>
      <c r="F40" s="73">
        <f>'Historical Data'!F42</f>
        <v>19.260000000000002</v>
      </c>
      <c r="G40" s="73">
        <f>'Historical Data'!G42</f>
        <v>19.260000000000002</v>
      </c>
      <c r="H40" s="73">
        <f>'Historical Data'!H42</f>
        <v>19.260000000000002</v>
      </c>
      <c r="I40" s="73">
        <f>'Historical Data'!I42</f>
        <v>19.260000000000002</v>
      </c>
      <c r="J40" s="73">
        <f>'Historical Data'!J42</f>
        <v>41.12</v>
      </c>
      <c r="K40" s="73">
        <f>'Historical Data'!K42</f>
        <v>41.12</v>
      </c>
      <c r="L40" s="73">
        <f>'Historical Data'!L42</f>
        <v>41.12</v>
      </c>
      <c r="M40" s="73">
        <f>Schedule!E237</f>
        <v>41.12</v>
      </c>
      <c r="N40" s="73">
        <f>Schedule!F237</f>
        <v>41.12</v>
      </c>
      <c r="O40" s="73">
        <f>Schedule!G237</f>
        <v>41.12</v>
      </c>
      <c r="P40" s="73">
        <f>Schedule!H237</f>
        <v>41.12</v>
      </c>
      <c r="Q40" s="73">
        <f>Schedule!I237</f>
        <v>41.12</v>
      </c>
      <c r="R40" s="73">
        <f>Schedule!J237</f>
        <v>41.12</v>
      </c>
      <c r="S40" s="73">
        <f>Schedule!K237</f>
        <v>41.12</v>
      </c>
      <c r="T40" s="73">
        <f>Schedule!L237</f>
        <v>41.12</v>
      </c>
      <c r="U40" s="73">
        <f>Schedule!M237</f>
        <v>41.12</v>
      </c>
      <c r="V40" s="73">
        <f>Schedule!N237</f>
        <v>41.12</v>
      </c>
    </row>
    <row r="41" spans="2:22">
      <c r="B41" t="s">
        <v>26</v>
      </c>
      <c r="C41" s="73">
        <f>'Historical Data'!C43</f>
        <v>738.02</v>
      </c>
      <c r="D41" s="73">
        <f>'Historical Data'!D43</f>
        <v>773.53</v>
      </c>
      <c r="E41" s="73">
        <f>'Historical Data'!E43</f>
        <v>853.8</v>
      </c>
      <c r="F41" s="73">
        <f>'Historical Data'!F43</f>
        <v>763.11</v>
      </c>
      <c r="G41" s="73">
        <f>'Historical Data'!G43</f>
        <v>865.92</v>
      </c>
      <c r="H41" s="73">
        <f>'Historical Data'!H43</f>
        <v>998.32</v>
      </c>
      <c r="I41" s="73">
        <f>'Historical Data'!I43</f>
        <v>1311.39</v>
      </c>
      <c r="J41" s="73">
        <f>'Historical Data'!J43</f>
        <v>2568.9499999999998</v>
      </c>
      <c r="K41" s="73">
        <f>'Historical Data'!K43</f>
        <v>3023.9</v>
      </c>
      <c r="L41" s="73">
        <f>'Historical Data'!L43</f>
        <v>3390.29</v>
      </c>
      <c r="M41" s="73">
        <f>Schedule!E135</f>
        <v>3873.0617227602502</v>
      </c>
      <c r="N41" s="73">
        <f>Schedule!F135</f>
        <v>4420.4811669217934</v>
      </c>
      <c r="O41" s="73">
        <f>Schedule!G135</f>
        <v>5037.826578728942</v>
      </c>
      <c r="P41" s="73">
        <f>Schedule!H135</f>
        <v>5733.344158697475</v>
      </c>
      <c r="Q41" s="73">
        <f>Schedule!I135</f>
        <v>6516.159733601834</v>
      </c>
      <c r="R41" s="73">
        <f>Schedule!J135</f>
        <v>7396.3606971245117</v>
      </c>
      <c r="S41" s="73">
        <f>Schedule!K135</f>
        <v>8385.0841436013725</v>
      </c>
      <c r="T41" s="73">
        <f>Schedule!L135</f>
        <v>9494.6114963022465</v>
      </c>
      <c r="U41" s="73">
        <f>Schedule!M135</f>
        <v>10738.469926892618</v>
      </c>
      <c r="V41" s="73">
        <f>Schedule!N135</f>
        <v>12131.540855009036</v>
      </c>
    </row>
    <row r="42" spans="2:22">
      <c r="B42" s="14" t="s">
        <v>27</v>
      </c>
      <c r="C42" s="15">
        <f t="shared" ref="C42:V42" si="20">C40+C41</f>
        <v>757.13</v>
      </c>
      <c r="D42" s="15">
        <f t="shared" si="20"/>
        <v>792.73</v>
      </c>
      <c r="E42" s="15">
        <f t="shared" si="20"/>
        <v>873.06</v>
      </c>
      <c r="F42" s="15">
        <f t="shared" si="20"/>
        <v>782.37</v>
      </c>
      <c r="G42" s="15">
        <f t="shared" si="20"/>
        <v>885.18</v>
      </c>
      <c r="H42" s="15">
        <f t="shared" si="20"/>
        <v>1017.58</v>
      </c>
      <c r="I42" s="15">
        <f t="shared" si="20"/>
        <v>1330.65</v>
      </c>
      <c r="J42" s="15">
        <f t="shared" si="20"/>
        <v>2610.0699999999997</v>
      </c>
      <c r="K42" s="15">
        <f t="shared" si="20"/>
        <v>3065.02</v>
      </c>
      <c r="L42" s="15">
        <f t="shared" si="20"/>
        <v>3431.41</v>
      </c>
      <c r="M42" s="15">
        <f t="shared" si="20"/>
        <v>3914.1817227602501</v>
      </c>
      <c r="N42" s="15">
        <f t="shared" si="20"/>
        <v>4461.6011669217933</v>
      </c>
      <c r="O42" s="15">
        <f t="shared" si="20"/>
        <v>5078.9465787289419</v>
      </c>
      <c r="P42" s="15">
        <f t="shared" si="20"/>
        <v>5774.4641586974749</v>
      </c>
      <c r="Q42" s="15">
        <f t="shared" si="20"/>
        <v>6557.2797336018339</v>
      </c>
      <c r="R42" s="15">
        <f t="shared" si="20"/>
        <v>7437.4806971245116</v>
      </c>
      <c r="S42" s="15">
        <f t="shared" si="20"/>
        <v>8426.2041436013733</v>
      </c>
      <c r="T42" s="15">
        <f t="shared" si="20"/>
        <v>9535.7314963022473</v>
      </c>
      <c r="U42" s="15">
        <f t="shared" si="20"/>
        <v>10779.589926892619</v>
      </c>
      <c r="V42" s="15">
        <f t="shared" si="20"/>
        <v>12172.660855009037</v>
      </c>
    </row>
    <row r="43" spans="2:22">
      <c r="B43" t="s">
        <v>28</v>
      </c>
      <c r="C43" s="73">
        <f>'Historical Data'!C45</f>
        <v>1.22</v>
      </c>
      <c r="D43" s="73">
        <f>'Historical Data'!D45</f>
        <v>1.52</v>
      </c>
      <c r="E43" s="73">
        <f>'Historical Data'!E45</f>
        <v>1.83</v>
      </c>
      <c r="F43" s="73">
        <f>'Historical Data'!F45</f>
        <v>2.31</v>
      </c>
      <c r="G43" s="73">
        <f>'Historical Data'!G45</f>
        <v>2.68</v>
      </c>
      <c r="H43" s="73">
        <f>'Historical Data'!H45</f>
        <v>2.96</v>
      </c>
      <c r="I43" s="73">
        <f>'Historical Data'!I45</f>
        <v>3.19</v>
      </c>
      <c r="J43" s="73">
        <f>'Historical Data'!J45</f>
        <v>2.5499999999999998</v>
      </c>
      <c r="K43" s="73">
        <f>'Historical Data'!K45</f>
        <v>2.6</v>
      </c>
      <c r="L43" s="73">
        <f>'Historical Data'!L45</f>
        <v>2.4500000000000002</v>
      </c>
      <c r="M43" s="73">
        <f>Schedule!E241</f>
        <v>2.4500000000000002</v>
      </c>
      <c r="N43" s="73">
        <f>Schedule!F241</f>
        <v>2.4500000000000002</v>
      </c>
      <c r="O43" s="73">
        <f>Schedule!G241</f>
        <v>2.4500000000000002</v>
      </c>
      <c r="P43" s="73">
        <f>Schedule!H241</f>
        <v>2.4500000000000002</v>
      </c>
      <c r="Q43" s="73">
        <f>Schedule!I241</f>
        <v>2.4500000000000002</v>
      </c>
      <c r="R43" s="73">
        <f>Schedule!J241</f>
        <v>2.4500000000000002</v>
      </c>
      <c r="S43" s="73">
        <f>Schedule!K241</f>
        <v>2.4500000000000002</v>
      </c>
      <c r="T43" s="73">
        <f>Schedule!L241</f>
        <v>2.4500000000000002</v>
      </c>
      <c r="U43" s="73">
        <f>Schedule!M241</f>
        <v>2.4500000000000002</v>
      </c>
      <c r="V43" s="73">
        <f>Schedule!N241</f>
        <v>2.4500000000000002</v>
      </c>
    </row>
    <row r="44" spans="2:22">
      <c r="C44" s="10"/>
      <c r="D44" s="10"/>
      <c r="E44" s="10"/>
      <c r="F44" s="10"/>
      <c r="G44" s="10"/>
      <c r="H44" s="10"/>
      <c r="I44" s="10"/>
      <c r="J44" s="10"/>
      <c r="K44" s="10"/>
      <c r="L44" s="23"/>
      <c r="M44" s="9"/>
    </row>
    <row r="45" spans="2:22">
      <c r="B45" s="2" t="s">
        <v>29</v>
      </c>
      <c r="C45" s="10"/>
      <c r="D45" s="10"/>
      <c r="E45" s="10"/>
      <c r="F45" s="10"/>
      <c r="G45" s="10"/>
      <c r="H45" s="10"/>
      <c r="I45" s="10"/>
      <c r="J45" s="10"/>
      <c r="K45" s="10"/>
      <c r="L45" s="25"/>
    </row>
    <row r="46" spans="2:22">
      <c r="B46" t="s">
        <v>30</v>
      </c>
      <c r="C46" s="73">
        <f>'Historical Data'!C48</f>
        <v>20.2</v>
      </c>
      <c r="D46" s="73">
        <f>'Historical Data'!D48</f>
        <v>25.9</v>
      </c>
      <c r="E46" s="73">
        <f>'Historical Data'!E48</f>
        <v>8.65</v>
      </c>
      <c r="F46" s="73">
        <f>'Historical Data'!F48</f>
        <v>47.71</v>
      </c>
      <c r="G46" s="73">
        <f>'Historical Data'!G48</f>
        <v>349.26</v>
      </c>
      <c r="H46" s="73">
        <f>'Historical Data'!H48</f>
        <v>241.57</v>
      </c>
      <c r="I46" s="73">
        <f>'Historical Data'!I48</f>
        <v>161.74</v>
      </c>
      <c r="J46" s="73">
        <f>'Historical Data'!J48</f>
        <v>0</v>
      </c>
      <c r="K46" s="73">
        <f>'Historical Data'!K48</f>
        <v>0</v>
      </c>
      <c r="L46" s="73">
        <f>'Historical Data'!L48</f>
        <v>0</v>
      </c>
      <c r="M46" s="143">
        <f>Schedule!E181</f>
        <v>0</v>
      </c>
      <c r="N46" s="143">
        <f>Schedule!F181</f>
        <v>0</v>
      </c>
      <c r="O46" s="143">
        <f>Schedule!G181</f>
        <v>0</v>
      </c>
      <c r="P46" s="143">
        <f>Schedule!H181</f>
        <v>0</v>
      </c>
      <c r="Q46" s="143">
        <f>Schedule!I181</f>
        <v>0</v>
      </c>
      <c r="R46" s="143">
        <f>Schedule!J181</f>
        <v>0</v>
      </c>
      <c r="S46" s="143">
        <f>Schedule!K181</f>
        <v>0</v>
      </c>
      <c r="T46" s="143">
        <f>Schedule!L181</f>
        <v>0</v>
      </c>
      <c r="U46" s="143">
        <f>Schedule!M181</f>
        <v>0</v>
      </c>
      <c r="V46" s="143">
        <f>Schedule!N181</f>
        <v>0</v>
      </c>
    </row>
    <row r="47" spans="2:22">
      <c r="B47" t="s">
        <v>31</v>
      </c>
      <c r="C47" s="157">
        <f>'Historical Data'!C49</f>
        <v>0</v>
      </c>
      <c r="D47" s="157">
        <f>'Historical Data'!D49</f>
        <v>0</v>
      </c>
      <c r="E47" s="157">
        <f>'Historical Data'!E49</f>
        <v>0</v>
      </c>
      <c r="F47" s="157">
        <f>'Historical Data'!F49</f>
        <v>0</v>
      </c>
      <c r="G47" s="157">
        <f>'Historical Data'!G49</f>
        <v>0</v>
      </c>
      <c r="H47" s="73">
        <f>'Historical Data'!H49</f>
        <v>0</v>
      </c>
      <c r="I47" s="73">
        <f>'Historical Data'!I49</f>
        <v>0</v>
      </c>
      <c r="J47" s="73">
        <f>'Historical Data'!J49</f>
        <v>6.98</v>
      </c>
      <c r="K47" s="73">
        <f>'Historical Data'!K49</f>
        <v>13.45</v>
      </c>
      <c r="L47" s="73">
        <f>'Historical Data'!L49</f>
        <v>31.6</v>
      </c>
      <c r="M47" s="143">
        <f>Schedule!E84</f>
        <v>31.6</v>
      </c>
      <c r="N47" s="143">
        <f>Schedule!F84</f>
        <v>31.6</v>
      </c>
      <c r="O47" s="143">
        <f>Schedule!G84</f>
        <v>31.6</v>
      </c>
      <c r="P47" s="143">
        <f>Schedule!H84</f>
        <v>31.6</v>
      </c>
      <c r="Q47" s="143">
        <f>Schedule!I84</f>
        <v>31.6</v>
      </c>
      <c r="R47" s="143">
        <f>Schedule!J84</f>
        <v>31.6</v>
      </c>
      <c r="S47" s="143">
        <f>Schedule!K84</f>
        <v>31.6</v>
      </c>
      <c r="T47" s="143">
        <f>Schedule!L84</f>
        <v>31.6</v>
      </c>
      <c r="U47" s="143">
        <f>Schedule!M84</f>
        <v>31.6</v>
      </c>
      <c r="V47" s="143">
        <f>Schedule!N84</f>
        <v>31.6</v>
      </c>
    </row>
    <row r="48" spans="2:22">
      <c r="B48" t="s">
        <v>32</v>
      </c>
      <c r="C48" s="143">
        <f>'Historical Data'!C50</f>
        <v>4.08</v>
      </c>
      <c r="D48" s="143">
        <f>'Historical Data'!D50</f>
        <v>6.27</v>
      </c>
      <c r="E48" s="143">
        <f>'Historical Data'!E50</f>
        <v>6.45</v>
      </c>
      <c r="F48" s="143">
        <f>'Historical Data'!F50</f>
        <v>47.92</v>
      </c>
      <c r="G48" s="143">
        <f>'Historical Data'!G50</f>
        <v>40.06</v>
      </c>
      <c r="H48" s="143">
        <f>'Historical Data'!H50</f>
        <v>71.27</v>
      </c>
      <c r="I48" s="143">
        <f>'Historical Data'!I50</f>
        <v>108.32</v>
      </c>
      <c r="J48" s="143">
        <f>'Historical Data'!J50</f>
        <v>103.1</v>
      </c>
      <c r="K48" s="143">
        <f>'Historical Data'!K50</f>
        <v>206.73</v>
      </c>
      <c r="L48" s="143">
        <f>'Historical Data'!L50</f>
        <v>191.49</v>
      </c>
      <c r="M48" s="143">
        <f>Schedule!E88</f>
        <v>191.49</v>
      </c>
      <c r="N48" s="143">
        <f>Schedule!F88</f>
        <v>191.49</v>
      </c>
      <c r="O48" s="143">
        <f>Schedule!G88</f>
        <v>191.49</v>
      </c>
      <c r="P48" s="143">
        <f>Schedule!H88</f>
        <v>191.49</v>
      </c>
      <c r="Q48" s="143">
        <f>Schedule!I88</f>
        <v>191.49</v>
      </c>
      <c r="R48" s="143">
        <f>Schedule!J88</f>
        <v>191.49</v>
      </c>
      <c r="S48" s="143">
        <f>Schedule!K88</f>
        <v>191.49</v>
      </c>
      <c r="T48" s="143">
        <f>Schedule!L88</f>
        <v>191.49</v>
      </c>
      <c r="U48" s="143">
        <f>Schedule!M88</f>
        <v>191.49</v>
      </c>
      <c r="V48" s="143">
        <f>Schedule!N88</f>
        <v>191.49</v>
      </c>
    </row>
    <row r="49" spans="1:24">
      <c r="B49" t="s">
        <v>33</v>
      </c>
      <c r="C49" s="143">
        <f>'Historical Data'!C51</f>
        <v>11.17</v>
      </c>
      <c r="D49" s="143">
        <f>'Historical Data'!D51</f>
        <v>12.54</v>
      </c>
      <c r="E49" s="143">
        <f>'Historical Data'!E51</f>
        <v>12.06</v>
      </c>
      <c r="F49" s="143">
        <f>'Historical Data'!F51</f>
        <v>13.26</v>
      </c>
      <c r="G49" s="143">
        <f>'Historical Data'!G51</f>
        <v>10.82</v>
      </c>
      <c r="H49" s="143">
        <f>'Historical Data'!H51</f>
        <v>10.06</v>
      </c>
      <c r="I49" s="143">
        <f>'Historical Data'!I51</f>
        <v>11.41</v>
      </c>
      <c r="J49" s="143">
        <f>'Historical Data'!J51</f>
        <v>15.93</v>
      </c>
      <c r="K49" s="143">
        <f>'Historical Data'!K51</f>
        <v>25.31</v>
      </c>
      <c r="L49" s="143">
        <f>'Historical Data'!L51</f>
        <v>52.77</v>
      </c>
      <c r="M49" s="143">
        <f>Schedule!E92</f>
        <v>52.77</v>
      </c>
      <c r="N49" s="143">
        <f>Schedule!F92</f>
        <v>52.77</v>
      </c>
      <c r="O49" s="143">
        <f>Schedule!G92</f>
        <v>52.77</v>
      </c>
      <c r="P49" s="143">
        <f>Schedule!H92</f>
        <v>52.77</v>
      </c>
      <c r="Q49" s="143">
        <f>Schedule!I92</f>
        <v>52.77</v>
      </c>
      <c r="R49" s="143">
        <f>Schedule!J92</f>
        <v>52.77</v>
      </c>
      <c r="S49" s="143">
        <f>Schedule!K92</f>
        <v>52.77</v>
      </c>
      <c r="T49" s="143">
        <f>Schedule!L92</f>
        <v>52.77</v>
      </c>
      <c r="U49" s="143">
        <f>Schedule!M92</f>
        <v>52.77</v>
      </c>
      <c r="V49" s="143">
        <f>Schedule!N92</f>
        <v>52.77</v>
      </c>
    </row>
    <row r="50" spans="1:24">
      <c r="B50" s="14" t="s">
        <v>34</v>
      </c>
      <c r="C50" s="30">
        <f>SUM(C46:C49)</f>
        <v>35.450000000000003</v>
      </c>
      <c r="D50" s="30">
        <f t="shared" ref="D50:V50" si="21">SUM(D46:D49)</f>
        <v>44.71</v>
      </c>
      <c r="E50" s="30">
        <f t="shared" si="21"/>
        <v>27.160000000000004</v>
      </c>
      <c r="F50" s="30">
        <f t="shared" si="21"/>
        <v>108.89</v>
      </c>
      <c r="G50" s="30">
        <f t="shared" si="21"/>
        <v>400.14</v>
      </c>
      <c r="H50" s="30">
        <f t="shared" si="21"/>
        <v>322.89999999999998</v>
      </c>
      <c r="I50" s="30">
        <f t="shared" si="21"/>
        <v>281.47000000000003</v>
      </c>
      <c r="J50" s="30">
        <f t="shared" si="21"/>
        <v>126.00999999999999</v>
      </c>
      <c r="K50" s="30">
        <f t="shared" si="21"/>
        <v>245.48999999999998</v>
      </c>
      <c r="L50" s="30">
        <f t="shared" si="21"/>
        <v>275.86</v>
      </c>
      <c r="M50" s="30">
        <f t="shared" si="21"/>
        <v>275.86</v>
      </c>
      <c r="N50" s="30">
        <f t="shared" si="21"/>
        <v>275.86</v>
      </c>
      <c r="O50" s="30">
        <f t="shared" si="21"/>
        <v>275.86</v>
      </c>
      <c r="P50" s="30">
        <f t="shared" si="21"/>
        <v>275.86</v>
      </c>
      <c r="Q50" s="30">
        <f t="shared" si="21"/>
        <v>275.86</v>
      </c>
      <c r="R50" s="30">
        <f t="shared" si="21"/>
        <v>275.86</v>
      </c>
      <c r="S50" s="30">
        <f t="shared" si="21"/>
        <v>275.86</v>
      </c>
      <c r="T50" s="30">
        <f t="shared" si="21"/>
        <v>275.86</v>
      </c>
      <c r="U50" s="30">
        <f t="shared" si="21"/>
        <v>275.86</v>
      </c>
      <c r="V50" s="30">
        <f t="shared" si="21"/>
        <v>275.86</v>
      </c>
    </row>
    <row r="51" spans="1:24">
      <c r="L51" s="25"/>
    </row>
    <row r="52" spans="1:24">
      <c r="B52" s="2" t="s">
        <v>35</v>
      </c>
      <c r="L52" s="25"/>
    </row>
    <row r="53" spans="1:24">
      <c r="B53" t="s">
        <v>36</v>
      </c>
      <c r="C53" s="143">
        <f>'Historical Data'!C55</f>
        <v>195.92</v>
      </c>
      <c r="D53" s="143">
        <f>'Historical Data'!D55</f>
        <v>344.02</v>
      </c>
      <c r="E53" s="143">
        <f>'Historical Data'!E55</f>
        <v>335.89</v>
      </c>
      <c r="F53" s="143">
        <f>'Historical Data'!F55</f>
        <v>401.23</v>
      </c>
      <c r="G53" s="143">
        <f>'Historical Data'!G55</f>
        <v>102.34</v>
      </c>
      <c r="H53" s="143">
        <f>'Historical Data'!H55</f>
        <v>236.26</v>
      </c>
      <c r="I53" s="143">
        <f>'Historical Data'!I55</f>
        <v>415.9</v>
      </c>
      <c r="J53" s="143">
        <f>'Historical Data'!J55</f>
        <v>166.62</v>
      </c>
      <c r="K53" s="143">
        <f>'Historical Data'!K55</f>
        <v>199.36</v>
      </c>
      <c r="L53" s="143">
        <f>'Historical Data'!L55</f>
        <v>626.79999999999995</v>
      </c>
      <c r="M53" s="143">
        <f>Schedule!E188</f>
        <v>630.64119149999988</v>
      </c>
      <c r="N53" s="143">
        <f>Schedule!F188</f>
        <v>711.9238339599998</v>
      </c>
      <c r="O53" s="143">
        <f>Schedule!G188</f>
        <v>802.89187941044418</v>
      </c>
      <c r="P53" s="143">
        <f>Schedule!H188</f>
        <v>904.59151746910049</v>
      </c>
      <c r="Q53" s="143">
        <f>Schedule!I188</f>
        <v>1018.1680079957765</v>
      </c>
      <c r="R53" s="143">
        <f>Schedule!J188</f>
        <v>1144.8733601019176</v>
      </c>
      <c r="S53" s="143">
        <f>Schedule!K188</f>
        <v>1286.0744078478206</v>
      </c>
      <c r="T53" s="143">
        <f>Schedule!L188</f>
        <v>1443.2612799181097</v>
      </c>
      <c r="U53" s="143">
        <f>Schedule!M188</f>
        <v>1618.0562571526361</v>
      </c>
      <c r="V53" s="143">
        <f>Schedule!N188</f>
        <v>1812.2230080109528</v>
      </c>
    </row>
    <row r="54" spans="1:24">
      <c r="B54" t="s">
        <v>37</v>
      </c>
      <c r="C54" s="143">
        <f>'Historical Data'!C56</f>
        <v>1177.23</v>
      </c>
      <c r="D54" s="143">
        <f>'Historical Data'!D56</f>
        <v>1532.69</v>
      </c>
      <c r="E54" s="143">
        <f>'Historical Data'!E56</f>
        <v>1534.62</v>
      </c>
      <c r="F54" s="143">
        <f>'Historical Data'!F56</f>
        <v>1582.36</v>
      </c>
      <c r="G54" s="143">
        <f>'Historical Data'!G56</f>
        <v>1604.89</v>
      </c>
      <c r="H54" s="143">
        <f>'Historical Data'!H56</f>
        <v>2041.67</v>
      </c>
      <c r="I54" s="143">
        <f>'Historical Data'!I56</f>
        <v>2511.16</v>
      </c>
      <c r="J54" s="143">
        <f>'Historical Data'!J56</f>
        <v>2616.6</v>
      </c>
      <c r="K54" s="143">
        <f>'Historical Data'!K56</f>
        <v>3427.62</v>
      </c>
      <c r="L54" s="143">
        <f>'Historical Data'!L56</f>
        <v>2942.86</v>
      </c>
      <c r="M54" s="143">
        <f>Schedule!E167</f>
        <v>4085.2494840547938</v>
      </c>
      <c r="N54" s="143">
        <f>Schedule!F167</f>
        <v>4611.7927508885223</v>
      </c>
      <c r="O54" s="143">
        <f>Schedule!G167</f>
        <v>5201.0773801687228</v>
      </c>
      <c r="P54" s="143">
        <f>Schedule!H167</f>
        <v>5859.8805149900945</v>
      </c>
      <c r="Q54" s="143">
        <f>Schedule!I167</f>
        <v>6595.6210685388505</v>
      </c>
      <c r="R54" s="143">
        <f>Schedule!J167</f>
        <v>7416.4094681792394</v>
      </c>
      <c r="S54" s="143">
        <f>Schedule!K167</f>
        <v>8331.0999692546793</v>
      </c>
      <c r="T54" s="143">
        <f>Schedule!L167</f>
        <v>9349.3455210524735</v>
      </c>
      <c r="U54" s="143">
        <f>Schedule!M167</f>
        <v>10481.655145268827</v>
      </c>
      <c r="V54" s="143">
        <f>Schedule!N167</f>
        <v>11739.45376270109</v>
      </c>
    </row>
    <row r="55" spans="1:24">
      <c r="B55" t="s">
        <v>38</v>
      </c>
      <c r="C55" s="143">
        <f>'Historical Data'!C57</f>
        <v>443.38</v>
      </c>
      <c r="D55" s="143">
        <f>'Historical Data'!D57</f>
        <v>461.55</v>
      </c>
      <c r="E55" s="143">
        <f>'Historical Data'!E57</f>
        <v>491.4</v>
      </c>
      <c r="F55" s="143">
        <f>'Historical Data'!F57</f>
        <v>497.12</v>
      </c>
      <c r="G55" s="143">
        <f>'Historical Data'!G57</f>
        <v>505.85</v>
      </c>
      <c r="H55" s="143">
        <f>'Historical Data'!H57</f>
        <v>630.45000000000005</v>
      </c>
      <c r="I55" s="143">
        <f>'Historical Data'!I57</f>
        <v>791.69</v>
      </c>
      <c r="J55" s="143">
        <f>'Historical Data'!J57</f>
        <v>1019.54</v>
      </c>
      <c r="K55" s="143">
        <f>'Historical Data'!K57</f>
        <v>1206.33</v>
      </c>
      <c r="L55" s="143">
        <f>'Historical Data'!L57</f>
        <v>1160.1099999999999</v>
      </c>
      <c r="M55" s="143">
        <f>Schedule!E99</f>
        <v>1160.1099999999999</v>
      </c>
      <c r="N55" s="143">
        <f>Schedule!F99</f>
        <v>1160.1099999999999</v>
      </c>
      <c r="O55" s="143">
        <f>Schedule!G99</f>
        <v>1160.1099999999999</v>
      </c>
      <c r="P55" s="143">
        <f>Schedule!H99</f>
        <v>1160.1099999999999</v>
      </c>
      <c r="Q55" s="143">
        <f>Schedule!I99</f>
        <v>1160.1099999999999</v>
      </c>
      <c r="R55" s="143">
        <f>Schedule!J99</f>
        <v>1160.1099999999999</v>
      </c>
      <c r="S55" s="143">
        <f>Schedule!K99</f>
        <v>1160.1099999999999</v>
      </c>
      <c r="T55" s="143">
        <f>Schedule!L99</f>
        <v>1160.1099999999999</v>
      </c>
      <c r="U55" s="143">
        <f>Schedule!M99</f>
        <v>1160.1099999999999</v>
      </c>
      <c r="V55" s="143">
        <f>Schedule!N99</f>
        <v>1160.1099999999999</v>
      </c>
    </row>
    <row r="56" spans="1:24" s="2" customFormat="1">
      <c r="A56"/>
      <c r="B56" t="s">
        <v>39</v>
      </c>
      <c r="C56" s="143">
        <f>'Historical Data'!C58</f>
        <v>39.85</v>
      </c>
      <c r="D56" s="143">
        <f>'Historical Data'!D58</f>
        <v>59</v>
      </c>
      <c r="E56" s="143">
        <f>'Historical Data'!E58</f>
        <v>87</v>
      </c>
      <c r="F56" s="143">
        <f>'Historical Data'!F58</f>
        <v>64.98</v>
      </c>
      <c r="G56" s="143">
        <f>'Historical Data'!G58</f>
        <v>48.37</v>
      </c>
      <c r="H56" s="143">
        <f>'Historical Data'!H58</f>
        <v>60.82</v>
      </c>
      <c r="I56" s="143">
        <f>'Historical Data'!I58</f>
        <v>65</v>
      </c>
      <c r="J56" s="143">
        <f>'Historical Data'!J58</f>
        <v>76.86</v>
      </c>
      <c r="K56" s="143">
        <f>'Historical Data'!K58</f>
        <v>111.08</v>
      </c>
      <c r="L56" s="143">
        <f>'Historical Data'!L58</f>
        <v>136.49</v>
      </c>
      <c r="M56" s="143">
        <f>Schedule!E103</f>
        <v>136.49</v>
      </c>
      <c r="N56" s="143">
        <f>Schedule!F103</f>
        <v>136.49</v>
      </c>
      <c r="O56" s="143">
        <f>Schedule!G103</f>
        <v>136.49</v>
      </c>
      <c r="P56" s="143">
        <f>Schedule!H103</f>
        <v>136.49</v>
      </c>
      <c r="Q56" s="143">
        <f>Schedule!I103</f>
        <v>136.49</v>
      </c>
      <c r="R56" s="143">
        <f>Schedule!J103</f>
        <v>136.49</v>
      </c>
      <c r="S56" s="143">
        <f>Schedule!K103</f>
        <v>136.49</v>
      </c>
      <c r="T56" s="143">
        <f>Schedule!L103</f>
        <v>136.49</v>
      </c>
      <c r="U56" s="143">
        <f>Schedule!M103</f>
        <v>136.49</v>
      </c>
      <c r="V56" s="143">
        <f>Schedule!N103</f>
        <v>136.49</v>
      </c>
    </row>
    <row r="57" spans="1:24">
      <c r="B57" s="14" t="s">
        <v>40</v>
      </c>
      <c r="C57" s="154">
        <f>SUM(C53:C56)</f>
        <v>1856.38</v>
      </c>
      <c r="D57" s="154">
        <f t="shared" ref="D57:V57" si="22">SUM(D53:D56)</f>
        <v>2397.2600000000002</v>
      </c>
      <c r="E57" s="154">
        <f t="shared" si="22"/>
        <v>2448.91</v>
      </c>
      <c r="F57" s="154">
        <f t="shared" si="22"/>
        <v>2545.69</v>
      </c>
      <c r="G57" s="154">
        <f t="shared" si="22"/>
        <v>2261.4499999999998</v>
      </c>
      <c r="H57" s="154">
        <f t="shared" si="22"/>
        <v>2969.2000000000003</v>
      </c>
      <c r="I57" s="154">
        <f t="shared" si="22"/>
        <v>3783.75</v>
      </c>
      <c r="J57" s="154">
        <f t="shared" si="22"/>
        <v>3879.62</v>
      </c>
      <c r="K57" s="154">
        <f t="shared" si="22"/>
        <v>4944.3899999999994</v>
      </c>
      <c r="L57" s="154">
        <f t="shared" si="22"/>
        <v>4866.2599999999993</v>
      </c>
      <c r="M57" s="154">
        <f t="shared" si="22"/>
        <v>6012.4906755547936</v>
      </c>
      <c r="N57" s="154">
        <f t="shared" si="22"/>
        <v>6620.3165848485214</v>
      </c>
      <c r="O57" s="154">
        <f t="shared" si="22"/>
        <v>7300.5692595791661</v>
      </c>
      <c r="P57" s="154">
        <f t="shared" si="22"/>
        <v>8061.0720324591948</v>
      </c>
      <c r="Q57" s="154">
        <f t="shared" si="22"/>
        <v>8910.3890765346277</v>
      </c>
      <c r="R57" s="154">
        <f t="shared" si="22"/>
        <v>9857.8828282811573</v>
      </c>
      <c r="S57" s="154">
        <f t="shared" si="22"/>
        <v>10913.7743771025</v>
      </c>
      <c r="T57" s="154">
        <f t="shared" si="22"/>
        <v>12089.206800970584</v>
      </c>
      <c r="U57" s="154">
        <f t="shared" si="22"/>
        <v>13396.311402421465</v>
      </c>
      <c r="V57" s="154">
        <f t="shared" si="22"/>
        <v>14848.276770712044</v>
      </c>
    </row>
    <row r="58" spans="1:24">
      <c r="X58" t="s">
        <v>0</v>
      </c>
    </row>
    <row r="59" spans="1:24" ht="15" thickBot="1">
      <c r="B59" s="13" t="s">
        <v>41</v>
      </c>
      <c r="C59" s="26">
        <f>SUM(C42,C43,C50,C57)</f>
        <v>2650.1800000000003</v>
      </c>
      <c r="D59" s="26">
        <f t="shared" ref="D59:V59" si="23">SUM(D42,D43,D50,D57)</f>
        <v>3236.2200000000003</v>
      </c>
      <c r="E59" s="26">
        <f t="shared" si="23"/>
        <v>3350.96</v>
      </c>
      <c r="F59" s="26">
        <f t="shared" si="23"/>
        <v>3439.26</v>
      </c>
      <c r="G59" s="26">
        <f t="shared" si="23"/>
        <v>3549.45</v>
      </c>
      <c r="H59" s="26">
        <f t="shared" si="23"/>
        <v>4312.6400000000003</v>
      </c>
      <c r="I59" s="26">
        <f t="shared" si="23"/>
        <v>5399.06</v>
      </c>
      <c r="J59" s="26">
        <f t="shared" si="23"/>
        <v>6618.25</v>
      </c>
      <c r="K59" s="26">
        <f t="shared" si="23"/>
        <v>8257.5</v>
      </c>
      <c r="L59" s="26">
        <f t="shared" si="23"/>
        <v>8575.98</v>
      </c>
      <c r="M59" s="26">
        <f t="shared" si="23"/>
        <v>10204.982398315044</v>
      </c>
      <c r="N59" s="26">
        <f>SUM(N42,L86,N43,N50,N57)</f>
        <v>11360.227751770315</v>
      </c>
      <c r="O59" s="26">
        <f t="shared" si="23"/>
        <v>12657.825838308108</v>
      </c>
      <c r="P59" s="26">
        <f t="shared" si="23"/>
        <v>14113.84619115667</v>
      </c>
      <c r="Q59" s="26">
        <f t="shared" si="23"/>
        <v>15745.978810136461</v>
      </c>
      <c r="R59" s="26">
        <f t="shared" si="23"/>
        <v>17573.673525405669</v>
      </c>
      <c r="S59" s="26">
        <f t="shared" si="23"/>
        <v>19618.288520703874</v>
      </c>
      <c r="T59" s="26">
        <f t="shared" si="23"/>
        <v>21903.248297272832</v>
      </c>
      <c r="U59" s="26">
        <f t="shared" si="23"/>
        <v>24454.211329314086</v>
      </c>
      <c r="V59" s="26">
        <f t="shared" si="23"/>
        <v>27299.24762572108</v>
      </c>
    </row>
    <row r="60" spans="1:24">
      <c r="L60" s="25"/>
    </row>
    <row r="61" spans="1:24">
      <c r="B61" s="2" t="s">
        <v>43</v>
      </c>
      <c r="L61" s="25"/>
    </row>
    <row r="62" spans="1:24">
      <c r="B62" s="2" t="s">
        <v>44</v>
      </c>
      <c r="L62" s="25"/>
      <c r="O62" s="158"/>
    </row>
    <row r="63" spans="1:24">
      <c r="B63" t="s">
        <v>45</v>
      </c>
      <c r="C63" s="143">
        <f>'Historical Data'!C65</f>
        <v>312.38</v>
      </c>
      <c r="D63" s="143">
        <f>'Historical Data'!D65</f>
        <v>335.87</v>
      </c>
      <c r="E63" s="143">
        <f>'Historical Data'!E65</f>
        <v>349.88</v>
      </c>
      <c r="F63" s="143">
        <f>'Historical Data'!F65</f>
        <v>392.4</v>
      </c>
      <c r="G63" s="143">
        <f>'Historical Data'!G65</f>
        <v>331.25</v>
      </c>
      <c r="H63" s="143">
        <f>'Historical Data'!H65</f>
        <v>391.13</v>
      </c>
      <c r="I63" s="143">
        <f>'Historical Data'!I65</f>
        <v>799.93</v>
      </c>
      <c r="J63" s="143">
        <f>'Historical Data'!J65</f>
        <v>1071.32</v>
      </c>
      <c r="K63" s="143">
        <f>'Historical Data'!K65</f>
        <v>1422.38</v>
      </c>
      <c r="L63" s="143">
        <f>'Historical Data'!L65</f>
        <v>1439.17</v>
      </c>
      <c r="M63" s="143">
        <f>Schedule!E43</f>
        <v>1579.3124870000001</v>
      </c>
      <c r="N63" s="143">
        <f>Schedule!F43</f>
        <v>1737.5177834355557</v>
      </c>
      <c r="O63" s="143">
        <f>Schedule!G43</f>
        <v>1915.9382010823208</v>
      </c>
      <c r="P63" s="143">
        <f>Schedule!H43</f>
        <v>2157.1626057407475</v>
      </c>
      <c r="Q63" s="143">
        <f>Schedule!I43</f>
        <v>2428.6740745396214</v>
      </c>
      <c r="R63" s="143">
        <f>Schedule!J43</f>
        <v>2733.973637233466</v>
      </c>
      <c r="S63" s="143">
        <f>Schedule!K43</f>
        <v>2991.1885188030301</v>
      </c>
      <c r="T63" s="143">
        <f>Schedule!L43</f>
        <v>3279.8407747866518</v>
      </c>
      <c r="U63" s="143">
        <f>Schedule!M43</f>
        <v>3495.5816090736703</v>
      </c>
      <c r="V63" s="143">
        <f>Schedule!N43</f>
        <v>3656.6680986746437</v>
      </c>
    </row>
    <row r="64" spans="1:24">
      <c r="B64" t="s">
        <v>46</v>
      </c>
      <c r="C64" s="143">
        <f>'Historical Data'!C66</f>
        <v>43.73</v>
      </c>
      <c r="D64" s="143">
        <f>'Historical Data'!D66</f>
        <v>56.13</v>
      </c>
      <c r="E64" s="143">
        <f>'Historical Data'!E66</f>
        <v>50.32</v>
      </c>
      <c r="F64" s="143">
        <f>'Historical Data'!F66</f>
        <v>51.39</v>
      </c>
      <c r="G64" s="143">
        <f>'Historical Data'!G66</f>
        <v>52.31</v>
      </c>
      <c r="H64" s="143">
        <f>'Historical Data'!H66</f>
        <v>41.67</v>
      </c>
      <c r="I64" s="143">
        <f>'Historical Data'!I66</f>
        <v>58.96</v>
      </c>
      <c r="J64" s="143">
        <f>'Historical Data'!J66</f>
        <v>93.22</v>
      </c>
      <c r="K64" s="143">
        <f>'Historical Data'!K66</f>
        <v>113.33</v>
      </c>
      <c r="L64" s="143">
        <f>'Historical Data'!L66</f>
        <v>155.56</v>
      </c>
      <c r="M64" s="143">
        <f>Schedule!E56</f>
        <v>140.14248699999999</v>
      </c>
      <c r="N64" s="143">
        <f>Schedule!F56</f>
        <v>158.20529643555551</v>
      </c>
      <c r="O64" s="143">
        <f>Schedule!G56</f>
        <v>178.42041764676537</v>
      </c>
      <c r="P64" s="143">
        <f>Schedule!H56</f>
        <v>201.02033721535568</v>
      </c>
      <c r="Q64" s="143">
        <f>Schedule!I56</f>
        <v>226.25955733239479</v>
      </c>
      <c r="R64" s="143">
        <f>Schedule!J56</f>
        <v>254.41630224487056</v>
      </c>
      <c r="S64" s="143">
        <f>Schedule!K56</f>
        <v>285.79431285507127</v>
      </c>
      <c r="T64" s="143">
        <f>Schedule!L56</f>
        <v>320.72472887069108</v>
      </c>
      <c r="U64" s="143">
        <f>Schedule!M56</f>
        <v>359.56805714503025</v>
      </c>
      <c r="V64" s="143">
        <f>Schedule!N56</f>
        <v>402.71622400243399</v>
      </c>
    </row>
    <row r="65" spans="2:23">
      <c r="B65" t="s">
        <v>47</v>
      </c>
      <c r="C65" s="143">
        <f>'Historical Data'!C67</f>
        <v>21.51</v>
      </c>
      <c r="D65" s="143">
        <f>'Historical Data'!D67</f>
        <v>18.38</v>
      </c>
      <c r="E65" s="143">
        <f>'Historical Data'!E67</f>
        <v>30.77</v>
      </c>
      <c r="F65" s="143">
        <f>'Historical Data'!F67</f>
        <v>56.35</v>
      </c>
      <c r="G65" s="143">
        <f>'Historical Data'!G67</f>
        <v>68.11</v>
      </c>
      <c r="H65" s="143">
        <f>'Historical Data'!H67</f>
        <v>145.09</v>
      </c>
      <c r="I65" s="143">
        <f>'Historical Data'!I67</f>
        <v>60.93</v>
      </c>
      <c r="J65" s="143">
        <f>'Historical Data'!J67</f>
        <v>108.06</v>
      </c>
      <c r="K65" s="143">
        <f>'Historical Data'!K67</f>
        <v>73.36</v>
      </c>
      <c r="L65" s="143">
        <f>'Historical Data'!L67</f>
        <v>65.47</v>
      </c>
      <c r="M65" s="143">
        <f>Schedule!E59</f>
        <v>65.47</v>
      </c>
      <c r="N65" s="143">
        <f>Schedule!F59</f>
        <v>65.47</v>
      </c>
      <c r="O65" s="143">
        <f>Schedule!G59</f>
        <v>65.47</v>
      </c>
      <c r="P65" s="143">
        <f>Schedule!H59</f>
        <v>65.47</v>
      </c>
      <c r="Q65" s="143">
        <f>Schedule!I59</f>
        <v>65.47</v>
      </c>
      <c r="R65" s="143">
        <f>Schedule!J59</f>
        <v>65.47</v>
      </c>
      <c r="S65" s="143">
        <f>Schedule!K59</f>
        <v>65.47</v>
      </c>
      <c r="T65" s="143">
        <f>Schedule!L59</f>
        <v>65.47</v>
      </c>
      <c r="U65" s="143">
        <f>Schedule!M59</f>
        <v>65.47</v>
      </c>
      <c r="V65" s="143">
        <f>Schedule!N59</f>
        <v>65.47</v>
      </c>
    </row>
    <row r="66" spans="2:23">
      <c r="B66" t="s">
        <v>48</v>
      </c>
      <c r="C66" s="143">
        <f>'Historical Data'!C68</f>
        <v>12.09</v>
      </c>
      <c r="D66" s="143">
        <f>'Historical Data'!D68</f>
        <v>6.97</v>
      </c>
      <c r="E66" s="143">
        <f>'Historical Data'!E68</f>
        <v>10.45</v>
      </c>
      <c r="F66" s="143">
        <f>'Historical Data'!F68</f>
        <v>11.01</v>
      </c>
      <c r="G66" s="143">
        <f>'Historical Data'!G68</f>
        <v>3.42</v>
      </c>
      <c r="H66" s="143">
        <f>'Historical Data'!H68</f>
        <v>7.2</v>
      </c>
      <c r="I66" s="143">
        <f>'Historical Data'!I68</f>
        <v>22.39</v>
      </c>
      <c r="J66" s="143">
        <f>'Historical Data'!J68</f>
        <v>19</v>
      </c>
      <c r="K66" s="143">
        <f>'Historical Data'!K68</f>
        <v>49.81</v>
      </c>
      <c r="L66" s="143">
        <f>'Historical Data'!L68</f>
        <v>0</v>
      </c>
      <c r="M66" s="143">
        <f>Schedule!E63</f>
        <v>0</v>
      </c>
      <c r="N66" s="143">
        <f>Schedule!F63</f>
        <v>0</v>
      </c>
      <c r="O66" s="143">
        <f>Schedule!G63</f>
        <v>0</v>
      </c>
      <c r="P66" s="143">
        <f>Schedule!H63</f>
        <v>0</v>
      </c>
      <c r="Q66" s="143">
        <f>Schedule!I63</f>
        <v>0</v>
      </c>
      <c r="R66" s="143">
        <f>Schedule!J63</f>
        <v>0</v>
      </c>
      <c r="S66" s="143">
        <f>Schedule!K63</f>
        <v>0</v>
      </c>
      <c r="T66" s="143">
        <f>Schedule!L63</f>
        <v>0</v>
      </c>
      <c r="U66" s="143">
        <f>Schedule!M63</f>
        <v>0</v>
      </c>
      <c r="V66" s="143">
        <f>Schedule!N63</f>
        <v>0</v>
      </c>
    </row>
    <row r="67" spans="2:23">
      <c r="B67" t="s">
        <v>49</v>
      </c>
      <c r="C67" s="143">
        <f>'Historical Data'!C69</f>
        <v>10.97</v>
      </c>
      <c r="D67" s="143">
        <f>'Historical Data'!D69</f>
        <v>13.24</v>
      </c>
      <c r="E67" s="143">
        <f>'Historical Data'!E69</f>
        <v>14.63</v>
      </c>
      <c r="F67" s="143">
        <f>'Historical Data'!F69</f>
        <v>16.87</v>
      </c>
      <c r="G67" s="143">
        <f>'Historical Data'!G69</f>
        <v>15.91</v>
      </c>
      <c r="H67" s="143">
        <f>'Historical Data'!H69</f>
        <v>17.309999999999999</v>
      </c>
      <c r="I67" s="143">
        <f>'Historical Data'!I69</f>
        <v>18.22</v>
      </c>
      <c r="J67" s="143">
        <f>'Historical Data'!J69</f>
        <v>17.88</v>
      </c>
      <c r="K67" s="143">
        <f>'Historical Data'!K69</f>
        <v>17.940000000000001</v>
      </c>
      <c r="L67" s="143">
        <f>'Historical Data'!L69</f>
        <v>21.94</v>
      </c>
      <c r="M67" s="143">
        <f>Schedule!E67</f>
        <v>21.94</v>
      </c>
      <c r="N67" s="143">
        <f>Schedule!F67</f>
        <v>21.94</v>
      </c>
      <c r="O67" s="143">
        <f>Schedule!G67</f>
        <v>21.94</v>
      </c>
      <c r="P67" s="143">
        <f>Schedule!H67</f>
        <v>21.94</v>
      </c>
      <c r="Q67" s="143">
        <f>Schedule!I67</f>
        <v>21.94</v>
      </c>
      <c r="R67" s="143">
        <f>Schedule!J67</f>
        <v>21.94</v>
      </c>
      <c r="S67" s="143">
        <f>Schedule!K67</f>
        <v>21.94</v>
      </c>
      <c r="T67" s="143">
        <f>Schedule!L67</f>
        <v>21.94</v>
      </c>
      <c r="U67" s="143">
        <f>Schedule!M67</f>
        <v>21.94</v>
      </c>
      <c r="V67" s="143">
        <f>Schedule!N67</f>
        <v>21.94</v>
      </c>
    </row>
    <row r="68" spans="2:23">
      <c r="B68" t="s">
        <v>50</v>
      </c>
      <c r="C68" s="143">
        <f>'Historical Data'!C70</f>
        <v>107.66</v>
      </c>
      <c r="D68" s="143">
        <f>'Historical Data'!D70</f>
        <v>113.57</v>
      </c>
      <c r="E68" s="143">
        <f>'Historical Data'!E70</f>
        <v>107.55</v>
      </c>
      <c r="F68" s="143">
        <f>'Historical Data'!F70</f>
        <v>81.75</v>
      </c>
      <c r="G68" s="143">
        <f>'Historical Data'!G70</f>
        <v>47.49</v>
      </c>
      <c r="H68" s="143">
        <f>'Historical Data'!H70</f>
        <v>27.57</v>
      </c>
      <c r="I68" s="143">
        <f>'Historical Data'!I70</f>
        <v>7.94</v>
      </c>
      <c r="J68" s="143">
        <f>'Historical Data'!J70</f>
        <v>7.28</v>
      </c>
      <c r="K68" s="143">
        <f>'Historical Data'!K70</f>
        <v>8.9</v>
      </c>
      <c r="L68" s="143">
        <f>'Historical Data'!L70</f>
        <v>9.26</v>
      </c>
      <c r="M68" s="143">
        <f>Schedule!E71</f>
        <v>9.26</v>
      </c>
      <c r="N68" s="143">
        <f>Schedule!F71</f>
        <v>9.26</v>
      </c>
      <c r="O68" s="143">
        <f>Schedule!G71</f>
        <v>9.26</v>
      </c>
      <c r="P68" s="143">
        <f>Schedule!H71</f>
        <v>9.26</v>
      </c>
      <c r="Q68" s="143">
        <f>Schedule!I71</f>
        <v>9.26</v>
      </c>
      <c r="R68" s="143">
        <f>Schedule!J71</f>
        <v>9.26</v>
      </c>
      <c r="S68" s="143">
        <f>Schedule!K71</f>
        <v>9.26</v>
      </c>
      <c r="T68" s="143">
        <f>Schedule!L71</f>
        <v>9.26</v>
      </c>
      <c r="U68" s="143">
        <f>Schedule!M71</f>
        <v>9.26</v>
      </c>
      <c r="V68" s="143">
        <f>Schedule!N71</f>
        <v>9.26</v>
      </c>
    </row>
    <row r="69" spans="2:23">
      <c r="B69" t="s">
        <v>51</v>
      </c>
      <c r="C69" s="143">
        <f>'Historical Data'!C71</f>
        <v>17.309999999999999</v>
      </c>
      <c r="D69" s="143">
        <f>'Historical Data'!D71</f>
        <v>18.170000000000002</v>
      </c>
      <c r="E69" s="143">
        <f>'Historical Data'!E71</f>
        <v>19.82</v>
      </c>
      <c r="F69" s="143">
        <f>'Historical Data'!F71</f>
        <v>19.28</v>
      </c>
      <c r="G69" s="143">
        <f>'Historical Data'!G71</f>
        <v>22.42</v>
      </c>
      <c r="H69" s="143">
        <f>'Historical Data'!H71</f>
        <v>3.34</v>
      </c>
      <c r="I69" s="143">
        <f>'Historical Data'!I71</f>
        <v>4.6900000000000004</v>
      </c>
      <c r="J69" s="143">
        <f>'Historical Data'!J71</f>
        <v>5.86</v>
      </c>
      <c r="K69" s="143">
        <f>'Historical Data'!K71</f>
        <v>20.05</v>
      </c>
      <c r="L69" s="143">
        <f>'Historical Data'!L71</f>
        <v>23.31</v>
      </c>
      <c r="M69" s="143">
        <f>Schedule!E75</f>
        <v>23.31</v>
      </c>
      <c r="N69" s="143">
        <f>Schedule!F75</f>
        <v>23.31</v>
      </c>
      <c r="O69" s="143">
        <f>Schedule!G75</f>
        <v>23.31</v>
      </c>
      <c r="P69" s="143">
        <f>Schedule!H75</f>
        <v>23.31</v>
      </c>
      <c r="Q69" s="143">
        <f>Schedule!I75</f>
        <v>23.31</v>
      </c>
      <c r="R69" s="143">
        <f>Schedule!J75</f>
        <v>23.31</v>
      </c>
      <c r="S69" s="143">
        <f>Schedule!K75</f>
        <v>23.31</v>
      </c>
      <c r="T69" s="143">
        <f>Schedule!L75</f>
        <v>23.31</v>
      </c>
      <c r="U69" s="143">
        <f>Schedule!M75</f>
        <v>23.31</v>
      </c>
      <c r="V69" s="143">
        <f>Schedule!N75</f>
        <v>23.31</v>
      </c>
    </row>
    <row r="70" spans="2:23">
      <c r="B70" t="s">
        <v>52</v>
      </c>
      <c r="C70" s="143">
        <f>'Historical Data'!C72</f>
        <v>103.08</v>
      </c>
      <c r="D70" s="143">
        <f>'Historical Data'!D72</f>
        <v>95.38</v>
      </c>
      <c r="E70" s="143">
        <f>'Historical Data'!E72</f>
        <v>106.96</v>
      </c>
      <c r="F70" s="143">
        <f>'Historical Data'!F72</f>
        <v>159</v>
      </c>
      <c r="G70" s="143">
        <f>'Historical Data'!G72</f>
        <v>148.97999999999999</v>
      </c>
      <c r="H70" s="143">
        <f>'Historical Data'!H72</f>
        <v>195.9</v>
      </c>
      <c r="I70" s="143">
        <f>'Historical Data'!I72</f>
        <v>175.39</v>
      </c>
      <c r="J70" s="143">
        <f>'Historical Data'!J72</f>
        <v>255.6</v>
      </c>
      <c r="K70" s="143">
        <f>'Historical Data'!K72</f>
        <v>238.96</v>
      </c>
      <c r="L70" s="143">
        <f>'Historical Data'!L72</f>
        <v>473</v>
      </c>
      <c r="M70" s="143">
        <f>Schedule!E79</f>
        <v>473</v>
      </c>
      <c r="N70" s="143">
        <f>Schedule!F79</f>
        <v>473</v>
      </c>
      <c r="O70" s="143">
        <f>Schedule!G79</f>
        <v>473</v>
      </c>
      <c r="P70" s="143">
        <f>Schedule!H79</f>
        <v>473</v>
      </c>
      <c r="Q70" s="143">
        <f>Schedule!I79</f>
        <v>473</v>
      </c>
      <c r="R70" s="143">
        <f>Schedule!J79</f>
        <v>473</v>
      </c>
      <c r="S70" s="143">
        <f>Schedule!K79</f>
        <v>473</v>
      </c>
      <c r="T70" s="143">
        <f>Schedule!L79</f>
        <v>473</v>
      </c>
      <c r="U70" s="143">
        <f>Schedule!M79</f>
        <v>473</v>
      </c>
      <c r="V70" s="143">
        <f>Schedule!N79</f>
        <v>473</v>
      </c>
      <c r="W70" s="24"/>
    </row>
    <row r="71" spans="2:23">
      <c r="B71" s="27" t="s">
        <v>53</v>
      </c>
      <c r="C71" s="29">
        <f>SUM(C63:C70)</f>
        <v>628.73</v>
      </c>
      <c r="D71" s="29">
        <f t="shared" ref="D71:V71" si="24">SUM(D63:D70)</f>
        <v>657.71</v>
      </c>
      <c r="E71" s="29">
        <f t="shared" si="24"/>
        <v>690.38</v>
      </c>
      <c r="F71" s="29">
        <f t="shared" si="24"/>
        <v>788.05</v>
      </c>
      <c r="G71" s="29">
        <f t="shared" si="24"/>
        <v>689.89</v>
      </c>
      <c r="H71" s="29">
        <f t="shared" si="24"/>
        <v>829.21</v>
      </c>
      <c r="I71" s="29">
        <f t="shared" si="24"/>
        <v>1148.45</v>
      </c>
      <c r="J71" s="29">
        <f t="shared" si="24"/>
        <v>1578.2199999999998</v>
      </c>
      <c r="K71" s="29">
        <f t="shared" si="24"/>
        <v>1944.73</v>
      </c>
      <c r="L71" s="29">
        <f t="shared" si="24"/>
        <v>2187.71</v>
      </c>
      <c r="M71" s="29">
        <f t="shared" si="24"/>
        <v>2312.4349740000002</v>
      </c>
      <c r="N71" s="29">
        <f t="shared" si="24"/>
        <v>2488.7030798711112</v>
      </c>
      <c r="O71" s="29">
        <f t="shared" si="24"/>
        <v>2687.3386187290862</v>
      </c>
      <c r="P71" s="29">
        <f t="shared" si="24"/>
        <v>2951.1629429561031</v>
      </c>
      <c r="Q71" s="29">
        <f t="shared" si="24"/>
        <v>3247.9136318720161</v>
      </c>
      <c r="R71" s="29">
        <f t="shared" si="24"/>
        <v>3581.3699394783366</v>
      </c>
      <c r="S71" s="29">
        <f t="shared" si="24"/>
        <v>3869.9628316581015</v>
      </c>
      <c r="T71" s="29">
        <f t="shared" si="24"/>
        <v>4193.545503657343</v>
      </c>
      <c r="U71" s="29">
        <f t="shared" si="24"/>
        <v>4448.1296662187005</v>
      </c>
      <c r="V71" s="29">
        <f t="shared" si="24"/>
        <v>4652.3643226770782</v>
      </c>
    </row>
    <row r="72" spans="2:23">
      <c r="L72" s="25"/>
    </row>
    <row r="73" spans="2:23">
      <c r="B73" s="2" t="s">
        <v>54</v>
      </c>
      <c r="L73" s="25"/>
      <c r="O73" s="158"/>
      <c r="P73" s="158"/>
      <c r="Q73" s="158"/>
      <c r="R73" s="158"/>
      <c r="V73" s="158"/>
    </row>
    <row r="74" spans="2:23">
      <c r="B74" t="s">
        <v>55</v>
      </c>
      <c r="C74" s="143">
        <f>'Historical Data'!C76</f>
        <v>0</v>
      </c>
      <c r="D74" s="143">
        <f>'Historical Data'!D76</f>
        <v>0</v>
      </c>
      <c r="E74" s="143">
        <f>'Historical Data'!E76</f>
        <v>0</v>
      </c>
      <c r="F74" s="143">
        <f>'Historical Data'!F76</f>
        <v>0</v>
      </c>
      <c r="G74" s="143">
        <f>'Historical Data'!G76</f>
        <v>279.06</v>
      </c>
      <c r="H74" s="143">
        <f>'Historical Data'!H76</f>
        <v>145.03</v>
      </c>
      <c r="I74" s="143">
        <f>'Historical Data'!I76</f>
        <v>129.88</v>
      </c>
      <c r="J74" s="143">
        <f>'Historical Data'!J76</f>
        <v>248.92</v>
      </c>
      <c r="K74" s="143">
        <f>'Historical Data'!K76</f>
        <v>414.12</v>
      </c>
      <c r="L74" s="143">
        <f>'Historical Data'!L76</f>
        <v>435.26</v>
      </c>
      <c r="M74" s="143">
        <f>Schedule!E154</f>
        <v>435.26</v>
      </c>
      <c r="N74" s="143">
        <f>Schedule!F154</f>
        <v>435.26</v>
      </c>
      <c r="O74" s="143">
        <f>Schedule!G154</f>
        <v>435.26</v>
      </c>
      <c r="P74" s="143">
        <f>Schedule!H154</f>
        <v>435.26</v>
      </c>
      <c r="Q74" s="143">
        <f>Schedule!I154</f>
        <v>435.26</v>
      </c>
      <c r="R74" s="143">
        <f>Schedule!J154</f>
        <v>435.26</v>
      </c>
      <c r="S74" s="143">
        <f>Schedule!K154</f>
        <v>435.26</v>
      </c>
      <c r="T74" s="143">
        <f>Schedule!L154</f>
        <v>435.26</v>
      </c>
      <c r="U74" s="143">
        <f>Schedule!M154</f>
        <v>435.26</v>
      </c>
      <c r="V74" s="143">
        <f>Schedule!N154</f>
        <v>435.26</v>
      </c>
    </row>
    <row r="75" spans="2:23">
      <c r="B75" t="s">
        <v>56</v>
      </c>
      <c r="C75" s="143">
        <f>'Historical Data'!C77</f>
        <v>595.58000000000004</v>
      </c>
      <c r="D75" s="143">
        <f>'Historical Data'!D77</f>
        <v>1017.08</v>
      </c>
      <c r="E75" s="143">
        <f>'Historical Data'!E77</f>
        <v>869.32</v>
      </c>
      <c r="F75" s="143">
        <f>'Historical Data'!F77</f>
        <v>869.82</v>
      </c>
      <c r="G75" s="143">
        <f>'Historical Data'!G77</f>
        <v>882.42</v>
      </c>
      <c r="H75" s="143">
        <f>'Historical Data'!H77</f>
        <v>1144.24</v>
      </c>
      <c r="I75" s="143">
        <f>'Historical Data'!I77</f>
        <v>1433.39</v>
      </c>
      <c r="J75" s="143">
        <f>'Historical Data'!J77</f>
        <v>1407.18</v>
      </c>
      <c r="K75" s="143">
        <f>'Historical Data'!K77</f>
        <v>2149.15</v>
      </c>
      <c r="L75" s="143">
        <f>'Historical Data'!L77</f>
        <v>2166.1999999999998</v>
      </c>
      <c r="M75" s="143">
        <f>Schedule!E149</f>
        <v>2188.5265093150683</v>
      </c>
      <c r="N75" s="143">
        <f>Schedule!F149</f>
        <v>2470.6032594045655</v>
      </c>
      <c r="O75" s="143">
        <f>Schedule!G149</f>
        <v>2786.2914536618155</v>
      </c>
      <c r="P75" s="143">
        <f>Schedule!H149</f>
        <v>3013.6528362806198</v>
      </c>
      <c r="Q75" s="143">
        <f>Schedule!I149</f>
        <v>3392.0336923914087</v>
      </c>
      <c r="R75" s="143">
        <f>Schedule!J149</f>
        <v>3814.153440777895</v>
      </c>
      <c r="S75" s="143">
        <f>Schedule!K149</f>
        <v>4284.5656984738353</v>
      </c>
      <c r="T75" s="143">
        <f>Schedule!L149</f>
        <v>4674.6727605262367</v>
      </c>
      <c r="U75" s="143">
        <f>Schedule!M149</f>
        <v>5240.8275726344136</v>
      </c>
      <c r="V75" s="143">
        <f>Schedule!N149</f>
        <v>5869.7268813505452</v>
      </c>
    </row>
    <row r="76" spans="2:23">
      <c r="B76" t="s">
        <v>57</v>
      </c>
      <c r="C76" s="143">
        <f>'Historical Data'!C78</f>
        <v>938.98</v>
      </c>
      <c r="D76" s="143">
        <f>'Historical Data'!D78</f>
        <v>950.42</v>
      </c>
      <c r="E76" s="143">
        <f>'Historical Data'!E78</f>
        <v>1112.05</v>
      </c>
      <c r="F76" s="143">
        <f>'Historical Data'!F78</f>
        <v>837.67</v>
      </c>
      <c r="G76" s="143">
        <f>'Historical Data'!G78</f>
        <v>810.98</v>
      </c>
      <c r="H76" s="143">
        <f>'Historical Data'!H78</f>
        <v>1189.74</v>
      </c>
      <c r="I76" s="143">
        <f>'Historical Data'!I78</f>
        <v>1548.82</v>
      </c>
      <c r="J76" s="143">
        <f>'Historical Data'!J78</f>
        <v>1952.56</v>
      </c>
      <c r="K76" s="143">
        <f>'Historical Data'!K78</f>
        <v>1959.37</v>
      </c>
      <c r="L76" s="143">
        <f>'Historical Data'!L78</f>
        <v>2139.6999999999998</v>
      </c>
      <c r="M76" s="143">
        <f>Schedule!E143</f>
        <v>2495.688124657534</v>
      </c>
      <c r="N76" s="143">
        <f>Schedule!F143</f>
        <v>2817.3545940578379</v>
      </c>
      <c r="O76" s="143">
        <f>Schedule!G143</f>
        <v>3177.3499032985615</v>
      </c>
      <c r="P76" s="143">
        <f>Schedule!H143</f>
        <v>3579.8142243830462</v>
      </c>
      <c r="Q76" s="143">
        <f>Schedule!I143</f>
        <v>4029.2797881111401</v>
      </c>
      <c r="R76" s="143">
        <f>Schedule!J143</f>
        <v>4530.7012728538593</v>
      </c>
      <c r="S76" s="143">
        <f>Schedule!K143</f>
        <v>5089.4877631725012</v>
      </c>
      <c r="T76" s="143">
        <f>Schedule!L143</f>
        <v>5711.5362675602519</v>
      </c>
      <c r="U76" s="143">
        <f>Schedule!M143</f>
        <v>6403.2667710758806</v>
      </c>
      <c r="V76" s="143">
        <f>Schedule!N143</f>
        <v>7171.6587836049875</v>
      </c>
    </row>
    <row r="77" spans="2:23">
      <c r="B77" t="s">
        <v>58</v>
      </c>
      <c r="C77" s="143">
        <f>'Historical Data'!C79</f>
        <v>96.57</v>
      </c>
      <c r="D77" s="143">
        <f>'Historical Data'!D79</f>
        <v>80.88</v>
      </c>
      <c r="E77" s="143">
        <f>'Historical Data'!E79</f>
        <v>100.94</v>
      </c>
      <c r="F77" s="143">
        <f>'Historical Data'!F79</f>
        <v>293.94</v>
      </c>
      <c r="G77" s="143">
        <f>'Historical Data'!G79</f>
        <v>332.16</v>
      </c>
      <c r="H77" s="143">
        <f>'Historical Data'!H79</f>
        <v>269.66000000000003</v>
      </c>
      <c r="I77" s="143">
        <f>'Historical Data'!I79</f>
        <v>247.27</v>
      </c>
      <c r="J77" s="143">
        <f>'Historical Data'!J79</f>
        <v>377.37</v>
      </c>
      <c r="K77" s="143">
        <f>'Historical Data'!K79</f>
        <v>431.92</v>
      </c>
      <c r="L77" s="143">
        <f>'Historical Data'!L79</f>
        <v>402.07</v>
      </c>
      <c r="M77" s="143">
        <f>M108</f>
        <v>1528.0327903424409</v>
      </c>
      <c r="N77" s="143">
        <f t="shared" ref="N77:V77" si="25">N108</f>
        <v>1903.2668184368003</v>
      </c>
      <c r="O77" s="143">
        <f t="shared" si="25"/>
        <v>2326.5458626186455</v>
      </c>
      <c r="P77" s="143">
        <f t="shared" si="25"/>
        <v>2888.9161875369</v>
      </c>
      <c r="Q77" s="143">
        <f t="shared" si="25"/>
        <v>3396.451697761895</v>
      </c>
      <c r="R77" s="143">
        <f t="shared" si="25"/>
        <v>3967.1488722955778</v>
      </c>
      <c r="S77" s="143">
        <f t="shared" si="25"/>
        <v>4693.9722273994348</v>
      </c>
      <c r="T77" s="143">
        <f t="shared" si="25"/>
        <v>5643.1937655289985</v>
      </c>
      <c r="U77" s="143">
        <f t="shared" si="25"/>
        <v>6681.6873193850879</v>
      </c>
      <c r="V77" s="143">
        <f t="shared" si="25"/>
        <v>7925.1976380884698</v>
      </c>
    </row>
    <row r="78" spans="2:23">
      <c r="B78" t="s">
        <v>59</v>
      </c>
      <c r="C78" s="143">
        <f>'Historical Data'!C80</f>
        <v>4.01</v>
      </c>
      <c r="D78" s="143">
        <f>'Historical Data'!D80</f>
        <v>14.22</v>
      </c>
      <c r="E78" s="143">
        <f>'Historical Data'!E80</f>
        <v>11.34</v>
      </c>
      <c r="F78" s="143">
        <f>'Historical Data'!F80</f>
        <v>14.63</v>
      </c>
      <c r="G78" s="143">
        <f>'Historical Data'!G80</f>
        <v>20.13</v>
      </c>
      <c r="H78" s="143">
        <f>'Historical Data'!H80</f>
        <v>3.18</v>
      </c>
      <c r="I78" s="143">
        <f>'Historical Data'!I80</f>
        <v>1.92</v>
      </c>
      <c r="J78" s="143">
        <f>'Historical Data'!J80</f>
        <v>2.62</v>
      </c>
      <c r="K78" s="143">
        <f>'Historical Data'!K80</f>
        <v>4.5999999999999996</v>
      </c>
      <c r="L78" s="143">
        <f>'Historical Data'!L80</f>
        <v>4.8099999999999996</v>
      </c>
      <c r="M78" s="143">
        <f>Schedule!E158</f>
        <v>4.8099999999999996</v>
      </c>
      <c r="N78" s="143">
        <f>Schedule!F158</f>
        <v>4.8099999999999996</v>
      </c>
      <c r="O78" s="143">
        <f>Schedule!G158</f>
        <v>4.8099999999999996</v>
      </c>
      <c r="P78" s="143">
        <f>Schedule!H158</f>
        <v>4.8099999999999996</v>
      </c>
      <c r="Q78" s="143">
        <f>Schedule!I158</f>
        <v>4.8099999999999996</v>
      </c>
      <c r="R78" s="143">
        <f>Schedule!J158</f>
        <v>4.8099999999999996</v>
      </c>
      <c r="S78" s="143">
        <f>Schedule!K158</f>
        <v>4.8099999999999996</v>
      </c>
      <c r="T78" s="143">
        <f>Schedule!L158</f>
        <v>4.8099999999999996</v>
      </c>
      <c r="U78" s="143">
        <f>Schedule!M158</f>
        <v>4.8099999999999996</v>
      </c>
      <c r="V78" s="143">
        <f>Schedule!N158</f>
        <v>4.8099999999999996</v>
      </c>
    </row>
    <row r="79" spans="2:23">
      <c r="B79" t="s">
        <v>60</v>
      </c>
      <c r="C79" s="143">
        <f>'Historical Data'!C81</f>
        <v>386.31</v>
      </c>
      <c r="D79" s="143">
        <f>'Historical Data'!D81</f>
        <v>515.91</v>
      </c>
      <c r="E79" s="143">
        <f>'Historical Data'!E81</f>
        <v>566.92999999999995</v>
      </c>
      <c r="F79" s="143">
        <f>'Historical Data'!F81</f>
        <v>635.15</v>
      </c>
      <c r="G79" s="143">
        <f>'Historical Data'!G81</f>
        <v>534.80999999999995</v>
      </c>
      <c r="H79" s="143">
        <f>'Historical Data'!H81</f>
        <v>731.58</v>
      </c>
      <c r="I79" s="143">
        <f>'Historical Data'!I81</f>
        <v>889.33</v>
      </c>
      <c r="J79" s="143">
        <f>'Historical Data'!J81</f>
        <v>1051.3800000000001</v>
      </c>
      <c r="K79" s="143">
        <f>'Historical Data'!K81</f>
        <v>1353.61</v>
      </c>
      <c r="L79" s="143">
        <f>'Historical Data'!L81</f>
        <v>1240.23</v>
      </c>
      <c r="M79" s="143">
        <f>Schedule!E162</f>
        <v>1240.23</v>
      </c>
      <c r="N79" s="143">
        <f>Schedule!F162</f>
        <v>1240.23</v>
      </c>
      <c r="O79" s="143">
        <f>Schedule!G162</f>
        <v>1240.23</v>
      </c>
      <c r="P79" s="143">
        <f>Schedule!H162</f>
        <v>1240.23</v>
      </c>
      <c r="Q79" s="143">
        <f>Schedule!I162</f>
        <v>1240.23</v>
      </c>
      <c r="R79" s="143">
        <f>Schedule!J162</f>
        <v>1240.23</v>
      </c>
      <c r="S79" s="143">
        <f>Schedule!K162</f>
        <v>1240.23</v>
      </c>
      <c r="T79" s="143">
        <f>Schedule!L162</f>
        <v>1240.23</v>
      </c>
      <c r="U79" s="143">
        <f>Schedule!M162</f>
        <v>1240.23</v>
      </c>
      <c r="V79" s="143">
        <f>Schedule!N162</f>
        <v>1240.23</v>
      </c>
    </row>
    <row r="80" spans="2:23">
      <c r="B80" s="27" t="s">
        <v>61</v>
      </c>
      <c r="C80" s="29">
        <f>SUM(C74:C79)</f>
        <v>2021.4499999999998</v>
      </c>
      <c r="D80" s="29">
        <f t="shared" ref="D80:V80" si="26">SUM(D74:D79)</f>
        <v>2578.5099999999998</v>
      </c>
      <c r="E80" s="29">
        <f t="shared" si="26"/>
        <v>2660.58</v>
      </c>
      <c r="F80" s="29">
        <f t="shared" si="26"/>
        <v>2651.21</v>
      </c>
      <c r="G80" s="29">
        <f t="shared" si="26"/>
        <v>2859.56</v>
      </c>
      <c r="H80" s="29">
        <f t="shared" si="26"/>
        <v>3483.43</v>
      </c>
      <c r="I80" s="29">
        <f t="shared" si="26"/>
        <v>4250.6100000000006</v>
      </c>
      <c r="J80" s="29">
        <f t="shared" si="26"/>
        <v>5040.03</v>
      </c>
      <c r="K80" s="29">
        <f t="shared" si="26"/>
        <v>6312.7699999999995</v>
      </c>
      <c r="L80" s="29">
        <f t="shared" si="26"/>
        <v>6388.27</v>
      </c>
      <c r="M80" s="29">
        <f>SUM(M74:M79)</f>
        <v>7892.5474243150438</v>
      </c>
      <c r="N80" s="29">
        <f t="shared" si="26"/>
        <v>8871.5246718992039</v>
      </c>
      <c r="O80" s="29">
        <f t="shared" si="26"/>
        <v>9970.4872195790213</v>
      </c>
      <c r="P80" s="29">
        <f t="shared" si="26"/>
        <v>11162.683248200565</v>
      </c>
      <c r="Q80" s="29">
        <f t="shared" si="26"/>
        <v>12498.065178264444</v>
      </c>
      <c r="R80" s="29">
        <f t="shared" si="26"/>
        <v>13992.303585927331</v>
      </c>
      <c r="S80" s="29">
        <f t="shared" si="26"/>
        <v>15748.325689045769</v>
      </c>
      <c r="T80" s="29">
        <f t="shared" si="26"/>
        <v>17709.702793615488</v>
      </c>
      <c r="U80" s="29">
        <f t="shared" si="26"/>
        <v>20006.081663095385</v>
      </c>
      <c r="V80" s="29">
        <f t="shared" si="26"/>
        <v>22646.883303044004</v>
      </c>
    </row>
    <row r="81" spans="2:23">
      <c r="L81" s="24"/>
    </row>
    <row r="82" spans="2:23" ht="15" thickBot="1">
      <c r="B82" s="13" t="s">
        <v>62</v>
      </c>
      <c r="C82" s="26">
        <f>SUM(C71,C80)</f>
        <v>2650.18</v>
      </c>
      <c r="D82" s="26">
        <f t="shared" ref="D82:V82" si="27">SUM(D71,D80)</f>
        <v>3236.22</v>
      </c>
      <c r="E82" s="26">
        <f t="shared" si="27"/>
        <v>3350.96</v>
      </c>
      <c r="F82" s="26">
        <f t="shared" si="27"/>
        <v>3439.26</v>
      </c>
      <c r="G82" s="26">
        <f t="shared" si="27"/>
        <v>3549.45</v>
      </c>
      <c r="H82" s="26">
        <f t="shared" si="27"/>
        <v>4312.6399999999994</v>
      </c>
      <c r="I82" s="26">
        <f t="shared" si="27"/>
        <v>5399.06</v>
      </c>
      <c r="J82" s="26">
        <f t="shared" si="27"/>
        <v>6618.25</v>
      </c>
      <c r="K82" s="26">
        <f t="shared" si="27"/>
        <v>8257.5</v>
      </c>
      <c r="L82" s="26">
        <f t="shared" si="27"/>
        <v>8575.98</v>
      </c>
      <c r="M82" s="26">
        <f>SUM(M71,M80)</f>
        <v>10204.982398315044</v>
      </c>
      <c r="N82" s="26">
        <f t="shared" si="27"/>
        <v>11360.227751770315</v>
      </c>
      <c r="O82" s="26">
        <f>SUM(O71,O80)</f>
        <v>12657.825838308108</v>
      </c>
      <c r="P82" s="26">
        <f t="shared" si="27"/>
        <v>14113.846191156668</v>
      </c>
      <c r="Q82" s="26">
        <f t="shared" si="27"/>
        <v>15745.978810136459</v>
      </c>
      <c r="R82" s="26">
        <f t="shared" si="27"/>
        <v>17573.673525405669</v>
      </c>
      <c r="S82" s="26">
        <f t="shared" si="27"/>
        <v>19618.288520703871</v>
      </c>
      <c r="T82" s="26">
        <f t="shared" si="27"/>
        <v>21903.248297272832</v>
      </c>
      <c r="U82" s="26">
        <f t="shared" si="27"/>
        <v>24454.211329314086</v>
      </c>
      <c r="V82" s="26">
        <f t="shared" si="27"/>
        <v>27299.24762572108</v>
      </c>
    </row>
    <row r="83" spans="2:23">
      <c r="D83" s="24"/>
      <c r="E83" s="24"/>
      <c r="F83" s="24"/>
      <c r="G83" s="24"/>
      <c r="H83" s="24"/>
      <c r="I83" s="24"/>
      <c r="J83" s="24"/>
      <c r="K83" s="24"/>
      <c r="L83" s="24"/>
      <c r="M83" s="24"/>
      <c r="N83" s="24"/>
      <c r="O83" s="24"/>
      <c r="P83" s="24"/>
      <c r="Q83" s="24"/>
      <c r="R83" s="24"/>
      <c r="S83" s="24"/>
      <c r="T83" s="24"/>
      <c r="U83" s="24"/>
      <c r="V83" s="24"/>
    </row>
    <row r="84" spans="2:23">
      <c r="B84" s="2"/>
      <c r="C84" s="24"/>
      <c r="D84" s="24"/>
      <c r="E84" s="24"/>
      <c r="F84" s="24"/>
      <c r="G84" s="24"/>
      <c r="H84" s="24"/>
      <c r="I84" s="24"/>
      <c r="J84" s="24"/>
      <c r="K84" s="24"/>
    </row>
    <row r="85" spans="2:23">
      <c r="B85" s="526" t="s">
        <v>63</v>
      </c>
      <c r="C85" s="526"/>
      <c r="D85" s="526"/>
      <c r="E85" s="526"/>
      <c r="F85" s="526"/>
      <c r="G85" s="526"/>
      <c r="H85" s="526"/>
      <c r="I85" s="526"/>
      <c r="J85" s="526"/>
      <c r="K85" s="526"/>
      <c r="L85" s="155"/>
      <c r="M85" s="155"/>
      <c r="N85" s="155"/>
      <c r="O85" s="155"/>
      <c r="P85" s="155"/>
      <c r="Q85" s="155"/>
      <c r="R85" s="155"/>
      <c r="S85" s="155"/>
      <c r="T85" s="155"/>
      <c r="U85" s="155"/>
      <c r="V85" s="155"/>
    </row>
    <row r="87" spans="2:23">
      <c r="B87" t="s">
        <v>421</v>
      </c>
      <c r="L87" s="158"/>
      <c r="M87" s="96">
        <f t="shared" ref="M87:V87" si="28">M26</f>
        <v>919.56518621000021</v>
      </c>
      <c r="N87" s="96">
        <f t="shared" si="28"/>
        <v>1042.7037031648442</v>
      </c>
      <c r="O87" s="96">
        <f t="shared" si="28"/>
        <v>1175.8960224898074</v>
      </c>
      <c r="P87" s="96">
        <f t="shared" si="28"/>
        <v>1324.7953904162528</v>
      </c>
      <c r="Q87" s="96">
        <f t="shared" si="28"/>
        <v>1491.077285532112</v>
      </c>
      <c r="R87" s="96">
        <f t="shared" si="28"/>
        <v>1676.5732638527206</v>
      </c>
      <c r="S87" s="96">
        <f t="shared" si="28"/>
        <v>1883.2827551940222</v>
      </c>
      <c r="T87" s="96">
        <f t="shared" si="28"/>
        <v>2113.385433715951</v>
      </c>
      <c r="U87" s="96">
        <f t="shared" si="28"/>
        <v>2369.2541535054697</v>
      </c>
      <c r="V87" s="96">
        <f t="shared" si="28"/>
        <v>2653.4684345074638</v>
      </c>
    </row>
    <row r="88" spans="2:23">
      <c r="B88" t="s">
        <v>369</v>
      </c>
      <c r="L88" s="158"/>
      <c r="M88" s="96">
        <f t="shared" ref="M88:V88" si="29">M19</f>
        <v>196.19948179999997</v>
      </c>
      <c r="N88" s="96">
        <f t="shared" si="29"/>
        <v>221.48741500977775</v>
      </c>
      <c r="O88" s="96">
        <f t="shared" si="29"/>
        <v>249.78858470547155</v>
      </c>
      <c r="P88" s="96">
        <f t="shared" si="29"/>
        <v>281.42847210149802</v>
      </c>
      <c r="Q88" s="96">
        <f t="shared" si="29"/>
        <v>316.76338026535274</v>
      </c>
      <c r="R88" s="96">
        <f t="shared" si="29"/>
        <v>356.18282314281885</v>
      </c>
      <c r="S88" s="96">
        <f t="shared" si="29"/>
        <v>400.11203799709983</v>
      </c>
      <c r="T88" s="96">
        <f t="shared" si="29"/>
        <v>449.01462041896752</v>
      </c>
      <c r="U88" s="96">
        <f t="shared" si="29"/>
        <v>503.39528000304239</v>
      </c>
      <c r="V88" s="96">
        <f t="shared" si="29"/>
        <v>563.8027136034076</v>
      </c>
    </row>
    <row r="89" spans="2:23">
      <c r="B89" t="s">
        <v>422</v>
      </c>
      <c r="L89" s="158"/>
      <c r="M89" s="96">
        <f t="shared" ref="M89:V89" si="30">M24</f>
        <v>75.446471489999993</v>
      </c>
      <c r="N89" s="96">
        <f t="shared" si="30"/>
        <v>80.553901527599976</v>
      </c>
      <c r="O89" s="96">
        <f t="shared" si="30"/>
        <v>90.888942802226637</v>
      </c>
      <c r="P89" s="96">
        <f t="shared" si="30"/>
        <v>102.44900381277267</v>
      </c>
      <c r="Q89" s="96">
        <f t="shared" si="30"/>
        <v>115.36557152789261</v>
      </c>
      <c r="R89" s="96">
        <f t="shared" si="30"/>
        <v>129.78248208586163</v>
      </c>
      <c r="S89" s="96">
        <f t="shared" si="30"/>
        <v>145.85686607698429</v>
      </c>
      <c r="T89" s="96">
        <f t="shared" si="30"/>
        <v>163.76014126595581</v>
      </c>
      <c r="U89" s="96">
        <f t="shared" si="30"/>
        <v>183.67905222424474</v>
      </c>
      <c r="V89" s="96">
        <f t="shared" si="30"/>
        <v>205.81675590981533</v>
      </c>
    </row>
    <row r="90" spans="2:23">
      <c r="B90" t="s">
        <v>430</v>
      </c>
      <c r="L90" s="158"/>
      <c r="M90" s="96">
        <f t="shared" ref="M90:V90" si="31">M23</f>
        <v>70.071243499999994</v>
      </c>
      <c r="N90" s="96">
        <f t="shared" si="31"/>
        <v>79.102648217777755</v>
      </c>
      <c r="O90" s="96">
        <f t="shared" si="31"/>
        <v>89.210208823382686</v>
      </c>
      <c r="P90" s="96">
        <f t="shared" si="31"/>
        <v>100.51016860767784</v>
      </c>
      <c r="Q90" s="96">
        <f t="shared" si="31"/>
        <v>113.1297786661974</v>
      </c>
      <c r="R90" s="96">
        <f t="shared" si="31"/>
        <v>127.20815112243528</v>
      </c>
      <c r="S90" s="96">
        <f t="shared" si="31"/>
        <v>142.89715642753563</v>
      </c>
      <c r="T90" s="96">
        <f t="shared" si="31"/>
        <v>160.36236443534554</v>
      </c>
      <c r="U90" s="96">
        <f t="shared" si="31"/>
        <v>179.78402857251513</v>
      </c>
      <c r="V90" s="96">
        <f t="shared" si="31"/>
        <v>201.35811200121699</v>
      </c>
      <c r="W90" s="143"/>
    </row>
    <row r="91" spans="2:23">
      <c r="B91" t="s">
        <v>423</v>
      </c>
      <c r="L91" s="158"/>
      <c r="M91" s="143">
        <f>Schedule!E175</f>
        <v>-764.07485008219101</v>
      </c>
      <c r="N91" s="143">
        <f>Schedule!F175</f>
        <v>77.199952656072583</v>
      </c>
      <c r="O91" s="143">
        <f>Schedule!G175</f>
        <v>86.398874217773027</v>
      </c>
      <c r="P91" s="143">
        <f>Schedule!H175</f>
        <v>-28.977431118082677</v>
      </c>
      <c r="Q91" s="143">
        <f>Schedule!I175</f>
        <v>92.105866290126869</v>
      </c>
      <c r="R91" s="143">
        <f>Schedule!J175</f>
        <v>102.75283348881658</v>
      </c>
      <c r="S91" s="143">
        <f>Schedule!K175</f>
        <v>114.50824693914228</v>
      </c>
      <c r="T91" s="143">
        <f>Schedule!L175</f>
        <v>-6.0899853576420355</v>
      </c>
      <c r="U91" s="143">
        <f>Schedule!M175</f>
        <v>125.57569140745181</v>
      </c>
      <c r="V91" s="143">
        <f>Schedule!N175</f>
        <v>139.49270381297538</v>
      </c>
    </row>
    <row r="92" spans="2:23">
      <c r="B92" t="s">
        <v>424</v>
      </c>
      <c r="L92" s="158"/>
      <c r="M92" s="96">
        <f t="shared" ref="M92:V92" si="32">M29</f>
        <v>229.89129655250005</v>
      </c>
      <c r="N92" s="96">
        <f t="shared" si="32"/>
        <v>260.67592579121106</v>
      </c>
      <c r="O92" s="96">
        <f t="shared" si="32"/>
        <v>293.97400562245184</v>
      </c>
      <c r="P92" s="96">
        <f t="shared" si="32"/>
        <v>331.19884760406319</v>
      </c>
      <c r="Q92" s="96">
        <f t="shared" si="32"/>
        <v>372.769321383028</v>
      </c>
      <c r="R92" s="96">
        <f t="shared" si="32"/>
        <v>419.14331596318016</v>
      </c>
      <c r="S92" s="96">
        <f t="shared" si="32"/>
        <v>470.82068879850556</v>
      </c>
      <c r="T92" s="96">
        <f t="shared" si="32"/>
        <v>528.34635842898774</v>
      </c>
      <c r="U92" s="96">
        <f t="shared" si="32"/>
        <v>592.31353837636743</v>
      </c>
      <c r="V92" s="96">
        <f t="shared" si="32"/>
        <v>663.36710862686596</v>
      </c>
    </row>
    <row r="93" spans="2:23" ht="15" thickBot="1">
      <c r="B93" s="31" t="s">
        <v>64</v>
      </c>
      <c r="C93" s="32">
        <v>128.97</v>
      </c>
      <c r="D93" s="32">
        <v>-29.01</v>
      </c>
      <c r="E93" s="32">
        <v>152.22</v>
      </c>
      <c r="F93" s="32">
        <v>398.34</v>
      </c>
      <c r="G93" s="32">
        <v>308.35000000000002</v>
      </c>
      <c r="H93" s="32">
        <v>57.33</v>
      </c>
      <c r="I93" s="32">
        <v>308.10000000000002</v>
      </c>
      <c r="J93" s="32">
        <v>246.83</v>
      </c>
      <c r="K93" s="32">
        <v>662.2</v>
      </c>
      <c r="L93" s="153">
        <v>41.44</v>
      </c>
      <c r="M93" s="153">
        <f>M87+M88+M89-M90-M91-M92</f>
        <v>1655.3234495296911</v>
      </c>
      <c r="N93" s="153">
        <f t="shared" ref="N93:V93" si="33">N87+N88+N89-N90-N91-N92</f>
        <v>927.76649303716044</v>
      </c>
      <c r="O93" s="153">
        <f t="shared" si="33"/>
        <v>1046.9904613338981</v>
      </c>
      <c r="P93" s="153">
        <f t="shared" si="33"/>
        <v>1305.9412812368651</v>
      </c>
      <c r="Q93" s="153">
        <f t="shared" si="33"/>
        <v>1345.2012709860051</v>
      </c>
      <c r="R93" s="153">
        <f t="shared" si="33"/>
        <v>1513.4342685069694</v>
      </c>
      <c r="S93" s="153">
        <f t="shared" si="33"/>
        <v>1701.0255671029227</v>
      </c>
      <c r="T93" s="153">
        <f t="shared" si="33"/>
        <v>2043.5414578941834</v>
      </c>
      <c r="U93" s="153">
        <f t="shared" si="33"/>
        <v>2158.6552273764228</v>
      </c>
      <c r="V93" s="153">
        <f t="shared" si="33"/>
        <v>2418.8699795796283</v>
      </c>
    </row>
    <row r="95" spans="2:23">
      <c r="M95" s="158"/>
      <c r="N95" s="158"/>
      <c r="O95" s="158"/>
      <c r="P95" s="158"/>
      <c r="Q95" s="158"/>
      <c r="R95" s="158"/>
      <c r="S95" s="158"/>
      <c r="T95" s="158"/>
      <c r="U95" s="158"/>
      <c r="V95" s="158"/>
    </row>
    <row r="96" spans="2:23">
      <c r="B96" t="s">
        <v>425</v>
      </c>
      <c r="M96" s="143">
        <f>-(Schedule!E41+Schedule!E54)</f>
        <v>-320.92445579999998</v>
      </c>
      <c r="N96" s="143">
        <f>-(Schedule!F41+Schedule!F54)</f>
        <v>-397.75552088088875</v>
      </c>
      <c r="O96" s="143">
        <f>-(Schedule!G41+Schedule!G54)</f>
        <v>-448.42412356344681</v>
      </c>
      <c r="P96" s="143">
        <f>-(Schedule!H41+Schedule!H54)</f>
        <v>-545.25279632851516</v>
      </c>
      <c r="Q96" s="143">
        <f>-(Schedule!I41+Schedule!I54)</f>
        <v>-613.51406918126554</v>
      </c>
      <c r="R96" s="143">
        <f>-(Schedule!J41+Schedule!J54)</f>
        <v>-689.63913074913921</v>
      </c>
      <c r="S96" s="143">
        <f>-(Schedule!K41+Schedule!K54)</f>
        <v>-688.70493017686465</v>
      </c>
      <c r="T96" s="143">
        <f>-(Schedule!L41+Schedule!L54)</f>
        <v>-772.59729241820924</v>
      </c>
      <c r="U96" s="143">
        <f>-(Schedule!M41+Schedule!M54)</f>
        <v>-757.97944256439973</v>
      </c>
      <c r="V96" s="143">
        <f>-(Schedule!N41+Schedule!N54)</f>
        <v>-768.03737006178494</v>
      </c>
    </row>
    <row r="97" spans="2:22" ht="17.399999999999999" customHeight="1">
      <c r="B97" t="s">
        <v>8</v>
      </c>
      <c r="M97" s="96">
        <f t="shared" ref="M97:V97" si="34">M23</f>
        <v>70.071243499999994</v>
      </c>
      <c r="N97" s="96">
        <f t="shared" si="34"/>
        <v>79.102648217777755</v>
      </c>
      <c r="O97" s="96">
        <f t="shared" si="34"/>
        <v>89.210208823382686</v>
      </c>
      <c r="P97" s="96">
        <f t="shared" si="34"/>
        <v>100.51016860767784</v>
      </c>
      <c r="Q97" s="96">
        <f t="shared" si="34"/>
        <v>113.1297786661974</v>
      </c>
      <c r="R97" s="96">
        <f t="shared" si="34"/>
        <v>127.20815112243528</v>
      </c>
      <c r="S97" s="96">
        <f t="shared" si="34"/>
        <v>142.89715642753563</v>
      </c>
      <c r="T97" s="96">
        <f t="shared" si="34"/>
        <v>160.36236443534554</v>
      </c>
      <c r="U97" s="96">
        <f t="shared" si="34"/>
        <v>179.78402857251513</v>
      </c>
      <c r="V97" s="96">
        <f t="shared" si="34"/>
        <v>201.35811200121699</v>
      </c>
    </row>
    <row r="98" spans="2:22" ht="15" thickBot="1">
      <c r="B98" s="31" t="s">
        <v>65</v>
      </c>
      <c r="C98" s="32">
        <v>72.78</v>
      </c>
      <c r="D98" s="32">
        <v>-65.63</v>
      </c>
      <c r="E98" s="32">
        <v>-77.92</v>
      </c>
      <c r="F98" s="32">
        <v>-64.41</v>
      </c>
      <c r="G98" s="32">
        <v>-245.69</v>
      </c>
      <c r="H98" s="32">
        <v>-2.36</v>
      </c>
      <c r="I98" s="32">
        <v>-86.12</v>
      </c>
      <c r="J98" s="32">
        <v>-698.64</v>
      </c>
      <c r="K98" s="32">
        <v>-494.91</v>
      </c>
      <c r="L98" s="32">
        <v>-175.93</v>
      </c>
      <c r="M98" s="32">
        <f>M96+M97</f>
        <v>-250.8532123</v>
      </c>
      <c r="N98" s="32">
        <f t="shared" ref="N98:V98" si="35">N96+N97</f>
        <v>-318.652872663111</v>
      </c>
      <c r="O98" s="32">
        <f t="shared" si="35"/>
        <v>-359.21391474006413</v>
      </c>
      <c r="P98" s="32">
        <f t="shared" si="35"/>
        <v>-444.74262772083733</v>
      </c>
      <c r="Q98" s="32">
        <f t="shared" si="35"/>
        <v>-500.38429051506813</v>
      </c>
      <c r="R98" s="32">
        <f t="shared" si="35"/>
        <v>-562.4309796267039</v>
      </c>
      <c r="S98" s="32">
        <f t="shared" si="35"/>
        <v>-545.80777374932904</v>
      </c>
      <c r="T98" s="32">
        <f t="shared" si="35"/>
        <v>-612.23492798286372</v>
      </c>
      <c r="U98" s="32">
        <f t="shared" si="35"/>
        <v>-578.19541399188461</v>
      </c>
      <c r="V98" s="32">
        <f t="shared" si="35"/>
        <v>-566.67925806056792</v>
      </c>
    </row>
    <row r="99" spans="2:22">
      <c r="L99" s="24"/>
    </row>
    <row r="100" spans="2:22">
      <c r="B100" t="s">
        <v>426</v>
      </c>
      <c r="L100" s="24"/>
      <c r="M100" s="143">
        <f>Schedule!E184</f>
        <v>0</v>
      </c>
      <c r="N100" s="143">
        <f>Schedule!F184</f>
        <v>0</v>
      </c>
      <c r="O100" s="143">
        <f>Schedule!G184</f>
        <v>0</v>
      </c>
      <c r="P100" s="143">
        <f>Schedule!H184</f>
        <v>0</v>
      </c>
      <c r="Q100" s="143">
        <f>Schedule!I184</f>
        <v>0</v>
      </c>
      <c r="R100" s="143">
        <f>Schedule!J184</f>
        <v>0</v>
      </c>
      <c r="S100" s="143">
        <f>Schedule!K184</f>
        <v>0</v>
      </c>
      <c r="T100" s="143">
        <f>Schedule!L184</f>
        <v>0</v>
      </c>
      <c r="U100" s="143">
        <f>Schedule!M184</f>
        <v>0</v>
      </c>
      <c r="V100" s="143">
        <f>Schedule!N184</f>
        <v>0</v>
      </c>
    </row>
    <row r="101" spans="2:22">
      <c r="B101" t="s">
        <v>427</v>
      </c>
      <c r="C101" s="24"/>
      <c r="D101" s="24"/>
      <c r="E101" s="24"/>
      <c r="F101" s="24"/>
      <c r="G101" s="24"/>
      <c r="H101" s="24"/>
      <c r="I101" s="24"/>
      <c r="J101" s="24"/>
      <c r="K101" s="24"/>
      <c r="L101" s="24"/>
      <c r="M101" s="143">
        <f>Schedule!E191</f>
        <v>3.8411914999999226</v>
      </c>
      <c r="N101" s="143">
        <f>Schedule!F191</f>
        <v>81.28264245999992</v>
      </c>
      <c r="O101" s="143">
        <f>Schedule!G191</f>
        <v>90.968045450444379</v>
      </c>
      <c r="P101" s="143">
        <f>Schedule!H191</f>
        <v>101.69963805865632</v>
      </c>
      <c r="Q101" s="143">
        <f>Schedule!I191</f>
        <v>113.57649052667603</v>
      </c>
      <c r="R101" s="143">
        <f>Schedule!J191</f>
        <v>126.70535210614105</v>
      </c>
      <c r="S101" s="143">
        <f>Schedule!K191</f>
        <v>141.201047745903</v>
      </c>
      <c r="T101" s="143">
        <f>Schedule!L191</f>
        <v>157.18687207028916</v>
      </c>
      <c r="U101" s="143">
        <f>Schedule!M191</f>
        <v>174.79497723452641</v>
      </c>
      <c r="V101" s="143">
        <f>Schedule!N191</f>
        <v>194.16675085831662</v>
      </c>
    </row>
    <row r="102" spans="2:22">
      <c r="B102" t="s">
        <v>429</v>
      </c>
      <c r="C102" s="24"/>
      <c r="D102" s="24"/>
      <c r="E102" s="24"/>
      <c r="F102" s="24"/>
      <c r="G102" s="24"/>
      <c r="H102" s="24"/>
      <c r="I102" s="24"/>
      <c r="J102" s="24"/>
      <c r="K102" s="24"/>
      <c r="M102" s="143">
        <f>Schedule!E134</f>
        <v>206.90216689725003</v>
      </c>
      <c r="N102" s="143">
        <f>Schedule!F134</f>
        <v>234.60833321208995</v>
      </c>
      <c r="O102" s="143">
        <f>Schedule!G134</f>
        <v>264.57660506020665</v>
      </c>
      <c r="P102" s="143">
        <f>Schedule!H134</f>
        <v>298.07896284365688</v>
      </c>
      <c r="Q102" s="143">
        <f>Schedule!I134</f>
        <v>335.49238924472519</v>
      </c>
      <c r="R102" s="143">
        <f>Schedule!J134</f>
        <v>377.22898436686211</v>
      </c>
      <c r="S102" s="143">
        <f>Schedule!K134</f>
        <v>423.73861991865493</v>
      </c>
      <c r="T102" s="143">
        <f>Schedule!L134</f>
        <v>475.51172258608892</v>
      </c>
      <c r="U102" s="143">
        <f>Schedule!M134</f>
        <v>533.08218453873064</v>
      </c>
      <c r="V102" s="143">
        <f>Schedule!N134</f>
        <v>597.03039776417938</v>
      </c>
    </row>
    <row r="103" spans="2:22">
      <c r="B103" t="s">
        <v>428</v>
      </c>
      <c r="C103" s="24"/>
      <c r="D103" s="24"/>
      <c r="E103" s="24"/>
      <c r="F103" s="24"/>
      <c r="G103" s="24"/>
      <c r="H103" s="24"/>
      <c r="I103" s="24"/>
      <c r="J103" s="24"/>
      <c r="K103" s="24"/>
      <c r="L103" s="24"/>
      <c r="M103" s="96">
        <f t="shared" ref="M103:V103" si="36">M24</f>
        <v>75.446471489999993</v>
      </c>
      <c r="N103" s="96">
        <f t="shared" si="36"/>
        <v>80.553901527599976</v>
      </c>
      <c r="O103" s="96">
        <f t="shared" si="36"/>
        <v>90.888942802226637</v>
      </c>
      <c r="P103" s="96">
        <f t="shared" si="36"/>
        <v>102.44900381277267</v>
      </c>
      <c r="Q103" s="96">
        <f t="shared" si="36"/>
        <v>115.36557152789261</v>
      </c>
      <c r="R103" s="96">
        <f t="shared" si="36"/>
        <v>129.78248208586163</v>
      </c>
      <c r="S103" s="96">
        <f t="shared" si="36"/>
        <v>145.85686607698429</v>
      </c>
      <c r="T103" s="96">
        <f t="shared" si="36"/>
        <v>163.76014126595581</v>
      </c>
      <c r="U103" s="96">
        <f t="shared" si="36"/>
        <v>183.67905222424474</v>
      </c>
      <c r="V103" s="96">
        <f t="shared" si="36"/>
        <v>205.81675590981533</v>
      </c>
    </row>
    <row r="104" spans="2:22" ht="15" thickBot="1">
      <c r="B104" s="31" t="s">
        <v>66</v>
      </c>
      <c r="C104" s="32">
        <v>-215.43</v>
      </c>
      <c r="D104" s="32">
        <v>72.78</v>
      </c>
      <c r="E104" s="32">
        <v>-104.65</v>
      </c>
      <c r="F104" s="32">
        <v>-137.54</v>
      </c>
      <c r="G104" s="32">
        <v>15.35</v>
      </c>
      <c r="H104" s="32">
        <v>-150.1</v>
      </c>
      <c r="I104" s="32">
        <v>-247.77</v>
      </c>
      <c r="J104" s="32">
        <v>539.09</v>
      </c>
      <c r="K104" s="32">
        <v>-126.1</v>
      </c>
      <c r="L104" s="32">
        <v>127.22</v>
      </c>
      <c r="M104" s="32">
        <f>M100+M101-M102-M103</f>
        <v>-278.50744688725013</v>
      </c>
      <c r="N104" s="32">
        <f t="shared" ref="N104:V104" si="37">N100+N101-N102-N103</f>
        <v>-233.87959227969</v>
      </c>
      <c r="O104" s="32">
        <f t="shared" si="37"/>
        <v>-264.49750241198888</v>
      </c>
      <c r="P104" s="32">
        <f t="shared" si="37"/>
        <v>-298.82832859777324</v>
      </c>
      <c r="Q104" s="32">
        <f t="shared" si="37"/>
        <v>-337.28147024594176</v>
      </c>
      <c r="R104" s="32">
        <f t="shared" si="37"/>
        <v>-380.30611434658272</v>
      </c>
      <c r="S104" s="32">
        <f t="shared" si="37"/>
        <v>-428.39443824973625</v>
      </c>
      <c r="T104" s="32">
        <f t="shared" si="37"/>
        <v>-482.08499178175555</v>
      </c>
      <c r="U104" s="32">
        <f t="shared" si="37"/>
        <v>-541.96625952844897</v>
      </c>
      <c r="V104" s="32">
        <f t="shared" si="37"/>
        <v>-608.68040281567812</v>
      </c>
    </row>
    <row r="105" spans="2:22">
      <c r="C105" s="24"/>
      <c r="D105" s="24"/>
      <c r="E105" s="24"/>
      <c r="F105" s="24"/>
      <c r="G105" s="24"/>
      <c r="H105" s="24"/>
      <c r="I105" s="24"/>
      <c r="J105" s="24"/>
      <c r="K105" s="24"/>
    </row>
    <row r="106" spans="2:22">
      <c r="B106" t="s">
        <v>431</v>
      </c>
      <c r="C106" s="24"/>
      <c r="D106" s="24"/>
      <c r="E106" s="24"/>
      <c r="F106" s="24"/>
      <c r="G106" s="24"/>
      <c r="H106" s="24"/>
      <c r="I106" s="24"/>
      <c r="J106" s="24"/>
      <c r="K106" s="24"/>
      <c r="L106" s="143"/>
      <c r="M106" s="96">
        <f>M93+M98+M104</f>
        <v>1125.9627903424409</v>
      </c>
      <c r="N106" s="96">
        <f t="shared" ref="N106:V106" si="38">N93+N98+N104</f>
        <v>375.23402809435947</v>
      </c>
      <c r="O106" s="96">
        <f t="shared" si="38"/>
        <v>423.27904418184505</v>
      </c>
      <c r="P106" s="96">
        <f t="shared" si="38"/>
        <v>562.37032491825448</v>
      </c>
      <c r="Q106" s="96">
        <f t="shared" si="38"/>
        <v>507.53551022499511</v>
      </c>
      <c r="R106" s="96">
        <f t="shared" si="38"/>
        <v>570.69717453368276</v>
      </c>
      <c r="S106" s="96">
        <f t="shared" si="38"/>
        <v>726.82335510385735</v>
      </c>
      <c r="T106" s="96">
        <f t="shared" si="38"/>
        <v>949.22153812956401</v>
      </c>
      <c r="U106" s="96">
        <f t="shared" si="38"/>
        <v>1038.4935538560892</v>
      </c>
      <c r="V106" s="96">
        <f t="shared" si="38"/>
        <v>1243.5103187033824</v>
      </c>
    </row>
    <row r="107" spans="2:22">
      <c r="B107" t="s">
        <v>432</v>
      </c>
      <c r="L107" s="158"/>
      <c r="M107" s="96">
        <f>L77</f>
        <v>402.07</v>
      </c>
      <c r="N107" s="96">
        <f t="shared" ref="N107:V107" si="39">M77</f>
        <v>1528.0327903424409</v>
      </c>
      <c r="O107" s="96">
        <f t="shared" si="39"/>
        <v>1903.2668184368003</v>
      </c>
      <c r="P107" s="96">
        <f t="shared" si="39"/>
        <v>2326.5458626186455</v>
      </c>
      <c r="Q107" s="96">
        <f t="shared" si="39"/>
        <v>2888.9161875369</v>
      </c>
      <c r="R107" s="96">
        <f t="shared" si="39"/>
        <v>3396.451697761895</v>
      </c>
      <c r="S107" s="96">
        <f t="shared" si="39"/>
        <v>3967.1488722955778</v>
      </c>
      <c r="T107" s="96">
        <f t="shared" si="39"/>
        <v>4693.9722273994348</v>
      </c>
      <c r="U107" s="96">
        <f t="shared" si="39"/>
        <v>5643.1937655289985</v>
      </c>
      <c r="V107" s="96">
        <f t="shared" si="39"/>
        <v>6681.6873193850879</v>
      </c>
    </row>
    <row r="108" spans="2:22" ht="15" thickBot="1">
      <c r="B108" s="31" t="s">
        <v>433</v>
      </c>
      <c r="C108" s="31"/>
      <c r="D108" s="31"/>
      <c r="E108" s="31"/>
      <c r="F108" s="31"/>
      <c r="G108" s="31"/>
      <c r="H108" s="31"/>
      <c r="I108" s="31"/>
      <c r="J108" s="31"/>
      <c r="K108" s="31"/>
      <c r="L108" s="31"/>
      <c r="M108" s="32">
        <f>M106+M107</f>
        <v>1528.0327903424409</v>
      </c>
      <c r="N108" s="32">
        <f t="shared" ref="N108:V108" si="40">N106+N107</f>
        <v>1903.2668184368003</v>
      </c>
      <c r="O108" s="32">
        <f t="shared" si="40"/>
        <v>2326.5458626186455</v>
      </c>
      <c r="P108" s="32">
        <f t="shared" si="40"/>
        <v>2888.9161875369</v>
      </c>
      <c r="Q108" s="32">
        <f t="shared" si="40"/>
        <v>3396.451697761895</v>
      </c>
      <c r="R108" s="32">
        <f t="shared" si="40"/>
        <v>3967.1488722955778</v>
      </c>
      <c r="S108" s="32">
        <f t="shared" si="40"/>
        <v>4693.9722273994348</v>
      </c>
      <c r="T108" s="32">
        <f t="shared" si="40"/>
        <v>5643.1937655289985</v>
      </c>
      <c r="U108" s="32">
        <f t="shared" si="40"/>
        <v>6681.6873193850879</v>
      </c>
      <c r="V108" s="32">
        <f t="shared" si="40"/>
        <v>7925.1976380884698</v>
      </c>
    </row>
    <row r="115" spans="10:10">
      <c r="J115" t="s">
        <v>0</v>
      </c>
    </row>
  </sheetData>
  <sheetProtection algorithmName="SHA-512" hashValue="blKAipDm/aoen9hjFaFfwQ0l8rmPLbHXeJqNqsqwsBUxW9o4X0MNTQwntk3iQf7dPUV3zUZfN68EcMEg9UxRRA==" saltValue="c/Kt9mEhO40bQf8j7PNfjw==" spinCount="100000" sheet="1" objects="1" scenarios="1"/>
  <mergeCells count="3">
    <mergeCell ref="B7:L7"/>
    <mergeCell ref="B37:K37"/>
    <mergeCell ref="B85:K8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E208-696F-4DF0-B8E1-2F80F8108EE4}">
  <dimension ref="A2:Z86"/>
  <sheetViews>
    <sheetView showGridLines="0" zoomScale="71" workbookViewId="0">
      <selection activeCell="Y31" sqref="Y31"/>
    </sheetView>
  </sheetViews>
  <sheetFormatPr defaultRowHeight="14.4"/>
  <cols>
    <col min="1" max="1" width="1.88671875" customWidth="1"/>
    <col min="2" max="2" width="63.21875" customWidth="1"/>
    <col min="3" max="7" width="11.77734375" hidden="1" customWidth="1"/>
    <col min="8" max="29" width="11.77734375" customWidth="1"/>
  </cols>
  <sheetData>
    <row r="2" spans="2:26" ht="21">
      <c r="B2" s="33" t="s">
        <v>923</v>
      </c>
      <c r="C2" s="3"/>
      <c r="D2" s="3"/>
      <c r="E2" s="3"/>
    </row>
    <row r="3" spans="2:26">
      <c r="B3" s="312" t="s">
        <v>1</v>
      </c>
      <c r="C3" s="4"/>
      <c r="D3" s="4"/>
      <c r="G3" t="s">
        <v>0</v>
      </c>
    </row>
    <row r="5" spans="2:26">
      <c r="B5" t="s">
        <v>2</v>
      </c>
      <c r="C5" s="71">
        <v>2017</v>
      </c>
      <c r="D5" s="71">
        <f>C5+1</f>
        <v>2018</v>
      </c>
      <c r="E5" s="71">
        <f t="shared" ref="E5:K5" si="0">D5+1</f>
        <v>2019</v>
      </c>
      <c r="F5" s="71">
        <f t="shared" si="0"/>
        <v>2020</v>
      </c>
      <c r="G5" s="71">
        <f t="shared" si="0"/>
        <v>2021</v>
      </c>
      <c r="H5" s="71">
        <f t="shared" si="0"/>
        <v>2022</v>
      </c>
      <c r="I5" s="71">
        <f t="shared" si="0"/>
        <v>2023</v>
      </c>
      <c r="J5" s="71">
        <f t="shared" si="0"/>
        <v>2024</v>
      </c>
      <c r="K5" s="71">
        <f t="shared" si="0"/>
        <v>2025</v>
      </c>
      <c r="L5" s="71">
        <f>K5+1</f>
        <v>2026</v>
      </c>
      <c r="M5" s="72">
        <f>L5+1</f>
        <v>2027</v>
      </c>
      <c r="N5" s="72">
        <f>M5+1</f>
        <v>2028</v>
      </c>
      <c r="O5" s="72">
        <f>N5+1</f>
        <v>2029</v>
      </c>
      <c r="P5" s="72">
        <f t="shared" ref="P5:V5" si="1">O5+1</f>
        <v>2030</v>
      </c>
      <c r="Q5" s="72">
        <f t="shared" si="1"/>
        <v>2031</v>
      </c>
      <c r="R5" s="72">
        <f t="shared" si="1"/>
        <v>2032</v>
      </c>
      <c r="S5" s="72">
        <f t="shared" si="1"/>
        <v>2033</v>
      </c>
      <c r="T5" s="72">
        <f t="shared" si="1"/>
        <v>2034</v>
      </c>
      <c r="U5" s="72">
        <f t="shared" si="1"/>
        <v>2035</v>
      </c>
      <c r="V5" s="72">
        <f t="shared" si="1"/>
        <v>2036</v>
      </c>
    </row>
    <row r="7" spans="2:26">
      <c r="B7" s="526" t="s">
        <v>3</v>
      </c>
      <c r="C7" s="526"/>
      <c r="D7" s="526"/>
      <c r="E7" s="526"/>
      <c r="F7" s="526"/>
      <c r="G7" s="526"/>
      <c r="H7" s="526"/>
      <c r="I7" s="526"/>
      <c r="J7" s="526"/>
      <c r="K7" s="526"/>
      <c r="L7" s="526"/>
    </row>
    <row r="8" spans="2:26">
      <c r="B8" t="s">
        <v>12</v>
      </c>
      <c r="C8" s="159">
        <f>'3 - Statement Model'!C8/'3 - Statement Model'!C$8</f>
        <v>1</v>
      </c>
      <c r="D8" s="159">
        <f>'3 - Statement Model'!D8/'3 - Statement Model'!D$8</f>
        <v>1</v>
      </c>
      <c r="E8" s="159">
        <f>'3 - Statement Model'!E8/'3 - Statement Model'!E$8</f>
        <v>1</v>
      </c>
      <c r="F8" s="159">
        <f>'3 - Statement Model'!F8/'3 - Statement Model'!F$8</f>
        <v>1</v>
      </c>
      <c r="G8" s="159">
        <f>'3 - Statement Model'!G8/'3 - Statement Model'!G$8</f>
        <v>1</v>
      </c>
      <c r="H8" s="159">
        <f>'3 - Statement Model'!H8/'3 - Statement Model'!H$8</f>
        <v>1</v>
      </c>
      <c r="I8" s="159">
        <f>'3 - Statement Model'!I8/'3 - Statement Model'!I$8</f>
        <v>1</v>
      </c>
      <c r="J8" s="159">
        <f>'3 - Statement Model'!J8/'3 - Statement Model'!J$8</f>
        <v>1</v>
      </c>
      <c r="K8" s="159">
        <f>'3 - Statement Model'!K8/'3 - Statement Model'!K$8</f>
        <v>1</v>
      </c>
      <c r="L8" s="159">
        <f>'3 - Statement Model'!L8/'3 - Statement Model'!L$8</f>
        <v>1</v>
      </c>
      <c r="M8" s="159">
        <f>'3 - Statement Model'!M8/'3 - Statement Model'!M$8</f>
        <v>1</v>
      </c>
      <c r="N8" s="159">
        <f>'3 - Statement Model'!N8/'3 - Statement Model'!N$8</f>
        <v>1</v>
      </c>
      <c r="O8" s="159">
        <f>'3 - Statement Model'!O8/'3 - Statement Model'!O$8</f>
        <v>1</v>
      </c>
      <c r="P8" s="159">
        <f>'3 - Statement Model'!P8/'3 - Statement Model'!P$8</f>
        <v>1</v>
      </c>
      <c r="Q8" s="159">
        <f>'3 - Statement Model'!Q8/'3 - Statement Model'!Q$8</f>
        <v>1</v>
      </c>
      <c r="R8" s="159">
        <f>'3 - Statement Model'!R8/'3 - Statement Model'!R$8</f>
        <v>1</v>
      </c>
      <c r="S8" s="159">
        <f>'3 - Statement Model'!S8/'3 - Statement Model'!S$8</f>
        <v>1</v>
      </c>
      <c r="T8" s="159">
        <f>'3 - Statement Model'!T8/'3 - Statement Model'!T$8</f>
        <v>1</v>
      </c>
      <c r="U8" s="159">
        <f>'3 - Statement Model'!U8/'3 - Statement Model'!U$8</f>
        <v>1</v>
      </c>
      <c r="V8" s="159">
        <f>'3 - Statement Model'!V8/'3 - Statement Model'!V$8</f>
        <v>1</v>
      </c>
    </row>
    <row r="9" spans="2:26">
      <c r="B9" t="s">
        <v>15</v>
      </c>
      <c r="C9" s="159">
        <f>'3 - Statement Model'!C10/'3 - Statement Model'!C$8</f>
        <v>0.70971030091853582</v>
      </c>
      <c r="D9" s="159">
        <f>'3 - Statement Model'!D10/'3 - Statement Model'!D$8</f>
        <v>0.74476982937949321</v>
      </c>
      <c r="E9" s="159">
        <f>'3 - Statement Model'!E10/'3 - Statement Model'!E$8</f>
        <v>0.75096469042033753</v>
      </c>
      <c r="F9" s="159">
        <f>'3 - Statement Model'!F10/'3 - Statement Model'!F$8</f>
        <v>0.74962081568004135</v>
      </c>
      <c r="G9" s="159">
        <f>'3 - Statement Model'!G10/'3 - Statement Model'!G$8</f>
        <v>0.767275934130627</v>
      </c>
      <c r="H9" s="159">
        <f>'3 - Statement Model'!H10/'3 - Statement Model'!H$8</f>
        <v>0.77985569622765727</v>
      </c>
      <c r="I9" s="159">
        <f>'3 - Statement Model'!I10/'3 - Statement Model'!I$8</f>
        <v>0.77490560739697045</v>
      </c>
      <c r="J9" s="159">
        <f>'3 - Statement Model'!J10/'3 - Statement Model'!J$8</f>
        <v>0.76321066021293982</v>
      </c>
      <c r="K9" s="159">
        <f>'3 - Statement Model'!K10/'3 - Statement Model'!K$8</f>
        <v>0.75823908620322289</v>
      </c>
      <c r="L9" s="159">
        <f>'3 - Statement Model'!L10/'3 - Statement Model'!L$8</f>
        <v>0.76939991082076342</v>
      </c>
      <c r="M9" s="159">
        <f>'3 - Statement Model'!M10/'3 - Statement Model'!M$8</f>
        <v>0.76</v>
      </c>
      <c r="N9" s="159">
        <f>'3 - Statement Model'!N10/'3 - Statement Model'!N$8</f>
        <v>0.76</v>
      </c>
      <c r="O9" s="159">
        <f>'3 - Statement Model'!O10/'3 - Statement Model'!O$8</f>
        <v>0.76</v>
      </c>
      <c r="P9" s="159">
        <f>'3 - Statement Model'!P10/'3 - Statement Model'!P$8</f>
        <v>0.76</v>
      </c>
      <c r="Q9" s="159">
        <f>'3 - Statement Model'!Q10/'3 - Statement Model'!Q$8</f>
        <v>0.7599999999999999</v>
      </c>
      <c r="R9" s="159">
        <f>'3 - Statement Model'!R10/'3 - Statement Model'!R$8</f>
        <v>0.7599999999999999</v>
      </c>
      <c r="S9" s="159">
        <f>'3 - Statement Model'!S10/'3 - Statement Model'!S$8</f>
        <v>0.76</v>
      </c>
      <c r="T9" s="159">
        <f>'3 - Statement Model'!T10/'3 - Statement Model'!T$8</f>
        <v>0.76</v>
      </c>
      <c r="U9" s="159">
        <f>'3 - Statement Model'!U10/'3 - Statement Model'!U$8</f>
        <v>0.76</v>
      </c>
      <c r="V9" s="159">
        <f>'3 - Statement Model'!V10/'3 - Statement Model'!V$8</f>
        <v>0.76</v>
      </c>
    </row>
    <row r="10" spans="2:26">
      <c r="B10" s="14" t="s">
        <v>4</v>
      </c>
      <c r="C10" s="163">
        <f t="shared" ref="C10:V10" si="2">C8-C9</f>
        <v>0.29028969908146418</v>
      </c>
      <c r="D10" s="163">
        <f t="shared" si="2"/>
        <v>0.25523017062050679</v>
      </c>
      <c r="E10" s="163">
        <f t="shared" si="2"/>
        <v>0.24903530957966247</v>
      </c>
      <c r="F10" s="163">
        <f t="shared" si="2"/>
        <v>0.25037918431995865</v>
      </c>
      <c r="G10" s="163">
        <f t="shared" si="2"/>
        <v>0.232724065869373</v>
      </c>
      <c r="H10" s="163">
        <f t="shared" si="2"/>
        <v>0.22014430377234273</v>
      </c>
      <c r="I10" s="163">
        <f t="shared" si="2"/>
        <v>0.22509439260302955</v>
      </c>
      <c r="J10" s="163">
        <f t="shared" si="2"/>
        <v>0.23678933978706018</v>
      </c>
      <c r="K10" s="163">
        <f t="shared" si="2"/>
        <v>0.24176091379677711</v>
      </c>
      <c r="L10" s="163">
        <f t="shared" si="2"/>
        <v>0.23060008917923658</v>
      </c>
      <c r="M10" s="163">
        <f t="shared" si="2"/>
        <v>0.24</v>
      </c>
      <c r="N10" s="163">
        <f t="shared" si="2"/>
        <v>0.24</v>
      </c>
      <c r="O10" s="163">
        <f t="shared" si="2"/>
        <v>0.24</v>
      </c>
      <c r="P10" s="163">
        <f t="shared" si="2"/>
        <v>0.24</v>
      </c>
      <c r="Q10" s="163">
        <f t="shared" si="2"/>
        <v>0.2400000000000001</v>
      </c>
      <c r="R10" s="163">
        <f t="shared" si="2"/>
        <v>0.2400000000000001</v>
      </c>
      <c r="S10" s="163">
        <f t="shared" si="2"/>
        <v>0.24</v>
      </c>
      <c r="T10" s="164">
        <f t="shared" si="2"/>
        <v>0.24</v>
      </c>
      <c r="U10" s="164">
        <f t="shared" si="2"/>
        <v>0.24</v>
      </c>
      <c r="V10" s="164">
        <f t="shared" si="2"/>
        <v>0.24</v>
      </c>
    </row>
    <row r="11" spans="2:26">
      <c r="B11" t="s">
        <v>16</v>
      </c>
      <c r="C11" s="159">
        <f>'3 - Statement Model'!C14/'3 - Statement Model'!C$8</f>
        <v>0.23957183643312566</v>
      </c>
      <c r="D11" s="159">
        <f>'3 - Statement Model'!D14/'3 - Statement Model'!D$8</f>
        <v>0.19791116524213453</v>
      </c>
      <c r="E11" s="159">
        <f>'3 - Statement Model'!E14/'3 - Statement Model'!E$8</f>
        <v>0.18283653368584329</v>
      </c>
      <c r="F11" s="159">
        <f>'3 - Statement Model'!F14/'3 - Statement Model'!F$8</f>
        <v>0.19762359170104046</v>
      </c>
      <c r="G11" s="159">
        <f>'3 - Statement Model'!G14/'3 - Statement Model'!G$8</f>
        <v>0.17647803846054616</v>
      </c>
      <c r="H11" s="159">
        <f>'3 - Statement Model'!H14/'3 - Statement Model'!H$8</f>
        <v>0.16283466598738253</v>
      </c>
      <c r="I11" s="159">
        <f>'3 - Statement Model'!I14/'3 - Statement Model'!I$8</f>
        <v>0.16332176721004046</v>
      </c>
      <c r="J11" s="159">
        <f>'3 - Statement Model'!J14/'3 - Statement Model'!J$8</f>
        <v>0.16813520612553379</v>
      </c>
      <c r="K11" s="159">
        <f>'3 - Statement Model'!K14/'3 - Statement Model'!K$8</f>
        <v>0.16857027068806324</v>
      </c>
      <c r="L11" s="159">
        <f>'3 - Statement Model'!L14/'3 - Statement Model'!L$8</f>
        <v>0.1555798706497909</v>
      </c>
      <c r="M11" s="159">
        <f>'3 - Statement Model'!M14/'3 - Statement Model'!M$8</f>
        <v>0.16</v>
      </c>
      <c r="N11" s="159">
        <f>'3 - Statement Model'!N14/'3 - Statement Model'!N$8</f>
        <v>0.16</v>
      </c>
      <c r="O11" s="159">
        <f>'3 - Statement Model'!O14/'3 - Statement Model'!O$8</f>
        <v>0.16</v>
      </c>
      <c r="P11" s="159">
        <f>'3 - Statement Model'!P14/'3 - Statement Model'!P$8</f>
        <v>0.16</v>
      </c>
      <c r="Q11" s="159">
        <f>'3 - Statement Model'!Q14/'3 - Statement Model'!Q$8</f>
        <v>0.16</v>
      </c>
      <c r="R11" s="159">
        <f>'3 - Statement Model'!R14/'3 - Statement Model'!R$8</f>
        <v>0.16</v>
      </c>
      <c r="S11" s="159">
        <f>'3 - Statement Model'!S14/'3 - Statement Model'!S$8</f>
        <v>0.16</v>
      </c>
      <c r="T11" s="159">
        <f>'3 - Statement Model'!T14/'3 - Statement Model'!T$8</f>
        <v>0.16</v>
      </c>
      <c r="U11" s="159">
        <f>'3 - Statement Model'!U14/'3 - Statement Model'!U$8</f>
        <v>0.16</v>
      </c>
      <c r="V11" s="159">
        <f>'3 - Statement Model'!V14/'3 - Statement Model'!V$8</f>
        <v>0.16</v>
      </c>
    </row>
    <row r="12" spans="2:26">
      <c r="B12" s="14" t="s">
        <v>13</v>
      </c>
      <c r="C12" s="163">
        <f t="shared" ref="C12:V12" si="3">C10-C11</f>
        <v>5.0717862648338524E-2</v>
      </c>
      <c r="D12" s="163">
        <f t="shared" si="3"/>
        <v>5.7319005378372256E-2</v>
      </c>
      <c r="E12" s="163">
        <f t="shared" si="3"/>
        <v>6.6198775893819173E-2</v>
      </c>
      <c r="F12" s="163">
        <f t="shared" si="3"/>
        <v>5.2755592618918185E-2</v>
      </c>
      <c r="G12" s="163">
        <f t="shared" si="3"/>
        <v>5.6246027408826837E-2</v>
      </c>
      <c r="H12" s="163">
        <f t="shared" si="3"/>
        <v>5.7309637784960205E-2</v>
      </c>
      <c r="I12" s="163">
        <f t="shared" si="3"/>
        <v>6.1772625392989083E-2</v>
      </c>
      <c r="J12" s="163">
        <f t="shared" si="3"/>
        <v>6.8654133661526395E-2</v>
      </c>
      <c r="K12" s="163">
        <f t="shared" si="3"/>
        <v>7.3190643108713871E-2</v>
      </c>
      <c r="L12" s="163">
        <f t="shared" si="3"/>
        <v>7.5020218529445681E-2</v>
      </c>
      <c r="M12" s="163">
        <f t="shared" si="3"/>
        <v>7.9999999999999988E-2</v>
      </c>
      <c r="N12" s="163">
        <f t="shared" si="3"/>
        <v>7.9999999999999988E-2</v>
      </c>
      <c r="O12" s="163">
        <f t="shared" si="3"/>
        <v>7.9999999999999988E-2</v>
      </c>
      <c r="P12" s="163">
        <f t="shared" si="3"/>
        <v>7.9999999999999988E-2</v>
      </c>
      <c r="Q12" s="163">
        <f t="shared" si="3"/>
        <v>8.0000000000000099E-2</v>
      </c>
      <c r="R12" s="163">
        <f t="shared" si="3"/>
        <v>8.0000000000000099E-2</v>
      </c>
      <c r="S12" s="163">
        <f t="shared" si="3"/>
        <v>7.9999999999999988E-2</v>
      </c>
      <c r="T12" s="163">
        <f t="shared" si="3"/>
        <v>7.9999999999999988E-2</v>
      </c>
      <c r="U12" s="163">
        <f t="shared" si="3"/>
        <v>7.9999999999999988E-2</v>
      </c>
      <c r="V12" s="163">
        <f t="shared" si="3"/>
        <v>7.9999999999999988E-2</v>
      </c>
      <c r="W12" s="36"/>
      <c r="X12" s="36"/>
      <c r="Y12" s="36"/>
      <c r="Z12" s="36"/>
    </row>
    <row r="13" spans="2:26">
      <c r="B13" t="s">
        <v>17</v>
      </c>
      <c r="C13" s="159">
        <f>'3 - Statement Model'!C19/'3 - Statement Model'!C$8</f>
        <v>1.3814523264405141E-2</v>
      </c>
      <c r="D13" s="159">
        <f>'3 - Statement Model'!D19/'3 - Statement Model'!D$8</f>
        <v>1.3755267894674442E-2</v>
      </c>
      <c r="E13" s="159">
        <f>'3 - Statement Model'!E19/'3 - Statement Model'!E$8</f>
        <v>1.4307982669957441E-2</v>
      </c>
      <c r="F13" s="159">
        <f>'3 - Statement Model'!F19/'3 - Statement Model'!F$8</f>
        <v>1.6415462884711178E-2</v>
      </c>
      <c r="G13" s="159">
        <f>'3 - Statement Model'!G19/'3 - Statement Model'!G$8</f>
        <v>2.164607760127029E-2</v>
      </c>
      <c r="H13" s="159">
        <f>'3 - Statement Model'!H19/'3 - Statement Model'!H$8</f>
        <v>1.4221960506684223E-2</v>
      </c>
      <c r="I13" s="159">
        <f>'3 - Statement Model'!I19/'3 - Statement Model'!I$8</f>
        <v>1.0627629329148135E-2</v>
      </c>
      <c r="J13" s="159">
        <f>'3 - Statement Model'!J19/'3 - Statement Model'!J$8</f>
        <v>1.0078097251934879E-2</v>
      </c>
      <c r="K13" s="159">
        <f>'3 - Statement Model'!K19/'3 - Statement Model'!K$8</f>
        <v>1.0726416631502426E-2</v>
      </c>
      <c r="L13" s="159">
        <f>'3 - Statement Model'!L19/'3 - Statement Model'!L$8</f>
        <v>1.4416234813929054E-2</v>
      </c>
      <c r="M13" s="159">
        <f>'3 - Statement Model'!M19/'3 - Statement Model'!M$8</f>
        <v>1.4E-2</v>
      </c>
      <c r="N13" s="159">
        <f>'3 - Statement Model'!N19/'3 - Statement Model'!N$8</f>
        <v>1.4000000000000002E-2</v>
      </c>
      <c r="O13" s="159">
        <f>'3 - Statement Model'!O19/'3 - Statement Model'!O$8</f>
        <v>1.4E-2</v>
      </c>
      <c r="P13" s="159">
        <f>'3 - Statement Model'!P19/'3 - Statement Model'!P$8</f>
        <v>1.4000000000000002E-2</v>
      </c>
      <c r="Q13" s="159">
        <f>'3 - Statement Model'!Q19/'3 - Statement Model'!Q$8</f>
        <v>1.4E-2</v>
      </c>
      <c r="R13" s="159">
        <f>'3 - Statement Model'!R19/'3 - Statement Model'!R$8</f>
        <v>1.4000000000000002E-2</v>
      </c>
      <c r="S13" s="159">
        <f>'3 - Statement Model'!S19/'3 - Statement Model'!S$8</f>
        <v>1.4000000000000002E-2</v>
      </c>
      <c r="T13" s="159">
        <f>'3 - Statement Model'!T19/'3 - Statement Model'!T$8</f>
        <v>1.4E-2</v>
      </c>
      <c r="U13" s="159">
        <f>'3 - Statement Model'!U19/'3 - Statement Model'!U$8</f>
        <v>1.4E-2</v>
      </c>
      <c r="V13" s="159">
        <f>'3 - Statement Model'!V19/'3 - Statement Model'!V$8</f>
        <v>1.4000000000000002E-2</v>
      </c>
    </row>
    <row r="14" spans="2:26">
      <c r="B14" s="14" t="s">
        <v>14</v>
      </c>
      <c r="C14" s="163">
        <f t="shared" ref="C14:V14" si="4">C12-C13</f>
        <v>3.6903339383933385E-2</v>
      </c>
      <c r="D14" s="163">
        <f t="shared" si="4"/>
        <v>4.3563737483697816E-2</v>
      </c>
      <c r="E14" s="163">
        <f t="shared" si="4"/>
        <v>5.1890793223861732E-2</v>
      </c>
      <c r="F14" s="163">
        <f t="shared" si="4"/>
        <v>3.6340129734207006E-2</v>
      </c>
      <c r="G14" s="163">
        <f t="shared" si="4"/>
        <v>3.4599949807556547E-2</v>
      </c>
      <c r="H14" s="163">
        <f t="shared" si="4"/>
        <v>4.3087677278275983E-2</v>
      </c>
      <c r="I14" s="163">
        <f t="shared" si="4"/>
        <v>5.1144996063840945E-2</v>
      </c>
      <c r="J14" s="163">
        <f t="shared" si="4"/>
        <v>5.8576036409591518E-2</v>
      </c>
      <c r="K14" s="163">
        <f t="shared" si="4"/>
        <v>6.2464226477211449E-2</v>
      </c>
      <c r="L14" s="163">
        <f t="shared" si="4"/>
        <v>6.0603983715516625E-2</v>
      </c>
      <c r="M14" s="163">
        <f t="shared" si="4"/>
        <v>6.5999999999999989E-2</v>
      </c>
      <c r="N14" s="163">
        <f t="shared" si="4"/>
        <v>6.5999999999999989E-2</v>
      </c>
      <c r="O14" s="163">
        <f t="shared" si="4"/>
        <v>6.5999999999999989E-2</v>
      </c>
      <c r="P14" s="163">
        <f t="shared" si="4"/>
        <v>6.5999999999999989E-2</v>
      </c>
      <c r="Q14" s="163">
        <f t="shared" si="4"/>
        <v>6.60000000000001E-2</v>
      </c>
      <c r="R14" s="163">
        <f t="shared" si="4"/>
        <v>6.60000000000001E-2</v>
      </c>
      <c r="S14" s="163">
        <f t="shared" si="4"/>
        <v>6.5999999999999989E-2</v>
      </c>
      <c r="T14" s="15">
        <f t="shared" si="4"/>
        <v>6.5999999999999989E-2</v>
      </c>
      <c r="U14" s="15">
        <f t="shared" si="4"/>
        <v>6.5999999999999989E-2</v>
      </c>
      <c r="V14" s="15">
        <f t="shared" si="4"/>
        <v>6.5999999999999989E-2</v>
      </c>
    </row>
    <row r="15" spans="2:26">
      <c r="B15" t="s">
        <v>415</v>
      </c>
      <c r="C15" s="159">
        <f>'3 - Statement Model'!C23/'3 - Statement Model'!C$8</f>
        <v>2.9804526092072499E-3</v>
      </c>
      <c r="D15" s="159">
        <f>'3 - Statement Model'!D23/'3 - Statement Model'!D$8</f>
        <v>3.6538440810959375E-3</v>
      </c>
      <c r="E15" s="159">
        <f>'3 - Statement Model'!E23/'3 - Statement Model'!E$8</f>
        <v>4.7164765303237544E-3</v>
      </c>
      <c r="F15" s="159">
        <f>'3 - Statement Model'!F23/'3 - Statement Model'!F$8</f>
        <v>8.3392566308283858E-3</v>
      </c>
      <c r="G15" s="159">
        <f>'3 - Statement Model'!G23/'3 - Statement Model'!G$8</f>
        <v>1.4623826399817994E-2</v>
      </c>
      <c r="H15" s="159">
        <f>'3 - Statement Model'!H23/'3 - Statement Model'!H$8</f>
        <v>5.9084488171523659E-3</v>
      </c>
      <c r="I15" s="159">
        <f>'3 - Statement Model'!I23/'3 - Statement Model'!I$8</f>
        <v>3.8697206580656164E-3</v>
      </c>
      <c r="J15" s="159">
        <f>'3 - Statement Model'!J23/'3 - Statement Model'!J$8</f>
        <v>4.8960492950184606E-3</v>
      </c>
      <c r="K15" s="159">
        <f>'3 - Statement Model'!K23/'3 - Statement Model'!K$8</f>
        <v>6.2668945030979351E-3</v>
      </c>
      <c r="L15" s="159">
        <f>'3 - Statement Model'!L23/'3 - Statement Model'!L$8</f>
        <v>4.9919408094991208E-3</v>
      </c>
      <c r="M15" s="159">
        <f>'3 - Statement Model'!M23/'3 - Statement Model'!M$8</f>
        <v>5.0000000000000001E-3</v>
      </c>
      <c r="N15" s="159">
        <f>'3 - Statement Model'!N23/'3 - Statement Model'!N$8</f>
        <v>5.0000000000000001E-3</v>
      </c>
      <c r="O15" s="159">
        <f>'3 - Statement Model'!O23/'3 - Statement Model'!O$8</f>
        <v>5.0000000000000001E-3</v>
      </c>
      <c r="P15" s="159">
        <f>'3 - Statement Model'!P23/'3 - Statement Model'!P$8</f>
        <v>5.0000000000000001E-3</v>
      </c>
      <c r="Q15" s="159">
        <f>'3 - Statement Model'!Q23/'3 - Statement Model'!Q$8</f>
        <v>5.0000000000000001E-3</v>
      </c>
      <c r="R15" s="159">
        <f>'3 - Statement Model'!R23/'3 - Statement Model'!R$8</f>
        <v>5.0000000000000001E-3</v>
      </c>
      <c r="S15" s="159">
        <f>'3 - Statement Model'!S23/'3 - Statement Model'!S$8</f>
        <v>5.0000000000000001E-3</v>
      </c>
      <c r="T15" s="159">
        <f>'3 - Statement Model'!T23/'3 - Statement Model'!T$8</f>
        <v>5.0000000000000001E-3</v>
      </c>
      <c r="U15" s="159">
        <f>'3 - Statement Model'!U23/'3 - Statement Model'!U$8</f>
        <v>5.0000000000000001E-3</v>
      </c>
      <c r="V15" s="159">
        <f>'3 - Statement Model'!V23/'3 - Statement Model'!V$8</f>
        <v>5.0000000000000001E-3</v>
      </c>
    </row>
    <row r="16" spans="2:26">
      <c r="B16" t="s">
        <v>18</v>
      </c>
      <c r="C16" s="159">
        <f>'3 - Statement Model'!C24/'3 - Statement Model'!C$8</f>
        <v>3.7101732174293768E-3</v>
      </c>
      <c r="D16" s="159">
        <f>'3 - Statement Model'!D24/'3 - Statement Model'!D$8</f>
        <v>6.1953674861768291E-3</v>
      </c>
      <c r="E16" s="159">
        <f>'3 - Statement Model'!E24/'3 - Statement Model'!E$8</f>
        <v>9.1445010735762694E-3</v>
      </c>
      <c r="F16" s="159">
        <f>'3 - Statement Model'!F24/'3 - Statement Model'!F$8</f>
        <v>5.4979394387139266E-3</v>
      </c>
      <c r="G16" s="159">
        <f>'3 - Statement Model'!G24/'3 - Statement Model'!G$8</f>
        <v>1.517969598390089E-2</v>
      </c>
      <c r="H16" s="159">
        <f>'3 - Statement Model'!H24/'3 - Statement Model'!H$8</f>
        <v>7.6750286986525694E-3</v>
      </c>
      <c r="I16" s="159">
        <f>'3 - Statement Model'!I24/'3 - Statement Model'!I$8</f>
        <v>6.8569394232649563E-3</v>
      </c>
      <c r="J16" s="159">
        <f>'3 - Statement Model'!J24/'3 - Statement Model'!J$8</f>
        <v>5.9966795245607798E-3</v>
      </c>
      <c r="K16" s="159">
        <f>'3 - Statement Model'!K24/'3 - Statement Model'!K$8</f>
        <v>4.0776593566823893E-3</v>
      </c>
      <c r="L16" s="159">
        <f>'3 - Statement Model'!L24/'3 - Statement Model'!L$8</f>
        <v>5.8168084315500983E-3</v>
      </c>
      <c r="M16" s="159">
        <f>'3 - Statement Model'!M24/'3 - Statement Model'!M$8</f>
        <v>5.3835544883686845E-3</v>
      </c>
      <c r="N16" s="159">
        <f>'3 - Statement Model'!N24/'3 - Statement Model'!N$8</f>
        <v>5.0917322834645668E-3</v>
      </c>
      <c r="O16" s="159">
        <f>'3 - Statement Model'!O24/'3 - Statement Model'!O$8</f>
        <v>5.0940886699507391E-3</v>
      </c>
      <c r="P16" s="159">
        <f>'3 - Statement Model'!P24/'3 - Statement Model'!P$8</f>
        <v>5.0964497041420106E-3</v>
      </c>
      <c r="Q16" s="159">
        <f>'3 - Statement Model'!Q24/'3 - Statement Model'!Q$8</f>
        <v>5.0988153998025657E-3</v>
      </c>
      <c r="R16" s="159">
        <f>'3 - Statement Model'!R24/'3 - Statement Model'!R$8</f>
        <v>5.1011857707509876E-3</v>
      </c>
      <c r="S16" s="159">
        <f>'3 - Statement Model'!S24/'3 - Statement Model'!S$8</f>
        <v>5.1035608308605341E-3</v>
      </c>
      <c r="T16" s="159">
        <f>'3 - Statement Model'!T24/'3 - Statement Model'!T$8</f>
        <v>5.1059405940594056E-3</v>
      </c>
      <c r="U16" s="159">
        <f>'3 - Statement Model'!U24/'3 - Statement Model'!U$8</f>
        <v>5.1083250743310209E-3</v>
      </c>
      <c r="V16" s="159">
        <f>'3 - Statement Model'!V24/'3 - Statement Model'!V$8</f>
        <v>5.1107142857142853E-3</v>
      </c>
    </row>
    <row r="17" spans="2:22">
      <c r="B17" t="s">
        <v>19</v>
      </c>
      <c r="C17" s="159">
        <f>'3 - Statement Model'!C25/'3 - Statement Model'!C$8</f>
        <v>0</v>
      </c>
      <c r="D17" s="159">
        <f>'3 - Statement Model'!D25/'3 - Statement Model'!D$8</f>
        <v>-1.1360329384882354E-3</v>
      </c>
      <c r="E17" s="159">
        <f>'3 - Statement Model'!E25/'3 - Statement Model'!E$8</f>
        <v>-5.1195452009994576E-4</v>
      </c>
      <c r="F17" s="159">
        <f>'3 - Statement Model'!F25/'3 - Statement Model'!F$8</f>
        <v>7.5183902063173148E-4</v>
      </c>
      <c r="G17" s="159">
        <f>'3 - Statement Model'!G25/'3 - Statement Model'!G$8</f>
        <v>0</v>
      </c>
      <c r="H17" s="159">
        <f>'3 - Statement Model'!H25/'3 - Statement Model'!H$8</f>
        <v>0</v>
      </c>
      <c r="I17" s="159">
        <f>'3 - Statement Model'!I25/'3 - Statement Model'!I$8</f>
        <v>-2.141195288643304E-2</v>
      </c>
      <c r="J17" s="159">
        <f>'3 - Statement Model'!J25/'3 - Statement Model'!J$8</f>
        <v>0</v>
      </c>
      <c r="K17" s="159">
        <f>'3 - Statement Model'!K25/'3 - Statement Model'!K$8</f>
        <v>-1.0453180031167355E-3</v>
      </c>
      <c r="L17" s="159">
        <f>'3 - Statement Model'!L25/'3 - Statement Model'!L$8</f>
        <v>3.1309491460644622E-3</v>
      </c>
      <c r="M17" s="159">
        <f>'3 - Statement Model'!M25/'3 - Statement Model'!M$8</f>
        <v>0</v>
      </c>
      <c r="N17" s="159">
        <f>'3 - Statement Model'!N25/'3 - Statement Model'!N$8</f>
        <v>0</v>
      </c>
      <c r="O17" s="159">
        <f>'3 - Statement Model'!O25/'3 - Statement Model'!O$8</f>
        <v>0</v>
      </c>
      <c r="P17" s="159">
        <f>'3 - Statement Model'!P25/'3 - Statement Model'!P$8</f>
        <v>0</v>
      </c>
      <c r="Q17" s="159">
        <f>'3 - Statement Model'!Q25/'3 - Statement Model'!Q$8</f>
        <v>0</v>
      </c>
      <c r="R17" s="159">
        <f>'3 - Statement Model'!R25/'3 - Statement Model'!R$8</f>
        <v>0</v>
      </c>
      <c r="S17" s="159">
        <f>'3 - Statement Model'!S25/'3 - Statement Model'!S$8</f>
        <v>0</v>
      </c>
      <c r="T17" s="159">
        <f>'3 - Statement Model'!T25/'3 - Statement Model'!T$8</f>
        <v>0</v>
      </c>
      <c r="U17" s="159">
        <f>'3 - Statement Model'!U25/'3 - Statement Model'!U$8</f>
        <v>0</v>
      </c>
      <c r="V17" s="159">
        <f>'3 - Statement Model'!V25/'3 - Statement Model'!V$8</f>
        <v>0</v>
      </c>
    </row>
    <row r="18" spans="2:22">
      <c r="B18" s="14" t="s">
        <v>409</v>
      </c>
      <c r="C18" s="163">
        <f t="shared" ref="C18:V18" si="5">C14+C15-C16-C17</f>
        <v>3.6173618775711257E-2</v>
      </c>
      <c r="D18" s="163">
        <f t="shared" si="5"/>
        <v>4.215824701710516E-2</v>
      </c>
      <c r="E18" s="163">
        <f t="shared" si="5"/>
        <v>4.7974723200709161E-2</v>
      </c>
      <c r="F18" s="163">
        <f t="shared" si="5"/>
        <v>3.8429607905689736E-2</v>
      </c>
      <c r="G18" s="163">
        <f t="shared" si="5"/>
        <v>3.4044080223473654E-2</v>
      </c>
      <c r="H18" s="163">
        <f t="shared" si="5"/>
        <v>4.132109739677578E-2</v>
      </c>
      <c r="I18" s="163">
        <f t="shared" si="5"/>
        <v>6.9569730185074646E-2</v>
      </c>
      <c r="J18" s="163">
        <f t="shared" si="5"/>
        <v>5.7475406180049197E-2</v>
      </c>
      <c r="K18" s="163">
        <f t="shared" si="5"/>
        <v>6.5698779626743725E-2</v>
      </c>
      <c r="L18" s="163">
        <f t="shared" si="5"/>
        <v>5.6648166947401192E-2</v>
      </c>
      <c r="M18" s="163">
        <f t="shared" si="5"/>
        <v>6.5616445511631316E-2</v>
      </c>
      <c r="N18" s="163">
        <f t="shared" si="5"/>
        <v>6.5908267716535421E-2</v>
      </c>
      <c r="O18" s="163">
        <f t="shared" si="5"/>
        <v>6.5905911330049249E-2</v>
      </c>
      <c r="P18" s="163">
        <f t="shared" si="5"/>
        <v>6.5903550295857982E-2</v>
      </c>
      <c r="Q18" s="163">
        <f t="shared" si="5"/>
        <v>6.5901184600197532E-2</v>
      </c>
      <c r="R18" s="163">
        <f t="shared" si="5"/>
        <v>6.589881422924912E-2</v>
      </c>
      <c r="S18" s="163">
        <f t="shared" si="5"/>
        <v>6.5896439169139454E-2</v>
      </c>
      <c r="T18" s="163">
        <f t="shared" si="5"/>
        <v>6.5894059405940592E-2</v>
      </c>
      <c r="U18" s="163">
        <f t="shared" si="5"/>
        <v>6.5891674925668969E-2</v>
      </c>
      <c r="V18" s="163">
        <f t="shared" si="5"/>
        <v>6.5889285714285706E-2</v>
      </c>
    </row>
    <row r="19" spans="2:22">
      <c r="B19" t="s">
        <v>20</v>
      </c>
      <c r="C19" s="37">
        <f>'3 - Statement Model'!C29/'3 - Statement Model'!C$8</f>
        <v>8.3621420948454366E-3</v>
      </c>
      <c r="D19" s="37">
        <f>'3 - Statement Model'!D29/'3 - Statement Model'!D$8</f>
        <v>1.0653272831136358E-2</v>
      </c>
      <c r="E19" s="37">
        <f>'3 - Statement Model'!E29/'3 - Statement Model'!E$8</f>
        <v>8.0212575742525088E-3</v>
      </c>
      <c r="F19" s="37">
        <f>'3 - Statement Model'!F29/'3 - Statement Model'!F$8</f>
        <v>1.2186135192968905E-2</v>
      </c>
      <c r="G19" s="37">
        <f>'3 - Statement Model'!G29/'3 - Statement Model'!G$8</f>
        <v>1.1044683001883391E-2</v>
      </c>
      <c r="H19" s="37">
        <f>'3 - Statement Model'!H29/'3 - Statement Model'!H$8</f>
        <v>1.3712497394790905E-2</v>
      </c>
      <c r="I19" s="37">
        <f>'3 - Statement Model'!I29/'3 - Statement Model'!I$8</f>
        <v>1.939122412038128E-2</v>
      </c>
      <c r="J19" s="37">
        <f>'3 - Statement Model'!J29/'3 - Statement Model'!J$8</f>
        <v>1.4749064567553502E-2</v>
      </c>
      <c r="K19" s="37">
        <f>'3 - Statement Model'!K29/'3 - Statement Model'!K$8</f>
        <v>1.6181121606998868E-2</v>
      </c>
      <c r="L19" s="37">
        <f>'3 - Statement Model'!L29/'3 - Statement Model'!L$8</f>
        <v>1.4173531828359804E-2</v>
      </c>
      <c r="M19" s="37">
        <f>'3 - Statement Model'!M29/'3 - Statement Model'!M$8</f>
        <v>1.6404111377907836E-2</v>
      </c>
      <c r="N19" s="37">
        <f>'3 - Statement Model'!N29/'3 - Statement Model'!N$8</f>
        <v>1.6477066929133859E-2</v>
      </c>
      <c r="O19" s="37">
        <f>'3 - Statement Model'!O29/'3 - Statement Model'!O$8</f>
        <v>1.6476477832512312E-2</v>
      </c>
      <c r="P19" s="37">
        <f>'3 - Statement Model'!P29/'3 - Statement Model'!P$8</f>
        <v>1.6475887573964499E-2</v>
      </c>
      <c r="Q19" s="37">
        <f>'3 - Statement Model'!Q29/'3 - Statement Model'!Q$8</f>
        <v>1.6475296150049376E-2</v>
      </c>
      <c r="R19" s="37">
        <f>'3 - Statement Model'!R29/'3 - Statement Model'!R$8</f>
        <v>1.6474703557312266E-2</v>
      </c>
      <c r="S19" s="37">
        <f>'3 - Statement Model'!S29/'3 - Statement Model'!S$8</f>
        <v>1.647410979228487E-2</v>
      </c>
      <c r="T19" s="37">
        <f>'3 - Statement Model'!T29/'3 - Statement Model'!T$8</f>
        <v>1.6473514851485151E-2</v>
      </c>
      <c r="U19" s="37">
        <f>'3 - Statement Model'!U29/'3 - Statement Model'!U$8</f>
        <v>1.6472918731417242E-2</v>
      </c>
      <c r="V19" s="37">
        <f>'3 - Statement Model'!V29/'3 - Statement Model'!V$8</f>
        <v>1.6472321428571416E-2</v>
      </c>
    </row>
    <row r="20" spans="2:22">
      <c r="B20" s="14" t="s">
        <v>9</v>
      </c>
      <c r="C20" s="163">
        <f t="shared" ref="C20:V20" si="6">C18-C19</f>
        <v>2.781147668086582E-2</v>
      </c>
      <c r="D20" s="163">
        <f t="shared" si="6"/>
        <v>3.1504974185968801E-2</v>
      </c>
      <c r="E20" s="163">
        <f t="shared" si="6"/>
        <v>3.9953465626456651E-2</v>
      </c>
      <c r="F20" s="163">
        <f t="shared" si="6"/>
        <v>2.6243472712720831E-2</v>
      </c>
      <c r="G20" s="163">
        <f t="shared" si="6"/>
        <v>2.2999397221590265E-2</v>
      </c>
      <c r="H20" s="163">
        <f t="shared" si="6"/>
        <v>2.7608600001984875E-2</v>
      </c>
      <c r="I20" s="163">
        <f t="shared" si="6"/>
        <v>5.0178506064693366E-2</v>
      </c>
      <c r="J20" s="163">
        <f t="shared" si="6"/>
        <v>4.2726341612495694E-2</v>
      </c>
      <c r="K20" s="163">
        <f t="shared" si="6"/>
        <v>4.9517658019744858E-2</v>
      </c>
      <c r="L20" s="163">
        <f t="shared" si="6"/>
        <v>4.2474635119041385E-2</v>
      </c>
      <c r="M20" s="163">
        <f t="shared" si="6"/>
        <v>4.921233413372348E-2</v>
      </c>
      <c r="N20" s="163">
        <f t="shared" si="6"/>
        <v>4.9431200787401562E-2</v>
      </c>
      <c r="O20" s="163">
        <f t="shared" si="6"/>
        <v>4.9429433497536937E-2</v>
      </c>
      <c r="P20" s="163">
        <f t="shared" si="6"/>
        <v>4.9427662721893487E-2</v>
      </c>
      <c r="Q20" s="163">
        <f t="shared" si="6"/>
        <v>4.9425888450148156E-2</v>
      </c>
      <c r="R20" s="163">
        <f t="shared" si="6"/>
        <v>4.9424110671936854E-2</v>
      </c>
      <c r="S20" s="163">
        <f t="shared" si="6"/>
        <v>4.9422329376854583E-2</v>
      </c>
      <c r="T20" s="15">
        <f t="shared" si="6"/>
        <v>4.9420544554455437E-2</v>
      </c>
      <c r="U20" s="15">
        <f t="shared" si="6"/>
        <v>4.9418756194251727E-2</v>
      </c>
      <c r="V20" s="15">
        <f t="shared" si="6"/>
        <v>4.9416964285714293E-2</v>
      </c>
    </row>
    <row r="21" spans="2:22">
      <c r="B21" t="s">
        <v>418</v>
      </c>
      <c r="C21" s="159">
        <f>'3 - Statement Model'!C32/'3 - Statement Model'!C$8</f>
        <v>0</v>
      </c>
      <c r="D21" s="159">
        <f>'3 - Statement Model'!D32/'3 - Statement Model'!D$8</f>
        <v>0</v>
      </c>
      <c r="E21" s="159">
        <f>'3 - Statement Model'!E32/'3 - Statement Model'!E$8</f>
        <v>0</v>
      </c>
      <c r="F21" s="159">
        <f>'3 - Statement Model'!F32/'3 - Statement Model'!F$8</f>
        <v>0</v>
      </c>
      <c r="G21" s="159">
        <f>'3 - Statement Model'!G32/'3 - Statement Model'!G$8</f>
        <v>0</v>
      </c>
      <c r="H21" s="159">
        <f>'3 - Statement Model'!H32/'3 - Statement Model'!H$8</f>
        <v>0</v>
      </c>
      <c r="I21" s="159">
        <f>'3 - Statement Model'!I32/'3 - Statement Model'!I$8</f>
        <v>0</v>
      </c>
      <c r="J21" s="159">
        <f>'3 - Statement Model'!J32/'3 - Statement Model'!J$8</f>
        <v>0</v>
      </c>
      <c r="K21" s="159">
        <f>'3 - Statement Model'!K32/'3 - Statement Model'!K$8</f>
        <v>0</v>
      </c>
      <c r="L21" s="159">
        <f>'3 - Statement Model'!L32/'3 - Statement Model'!L$8</f>
        <v>0</v>
      </c>
      <c r="M21" s="159">
        <f>'3 - Statement Model'!M32/'3 - Statement Model'!M$8</f>
        <v>0</v>
      </c>
      <c r="N21" s="159">
        <f>'3 - Statement Model'!N32/'3 - Statement Model'!N$8</f>
        <v>0</v>
      </c>
      <c r="O21" s="159">
        <f>'3 - Statement Model'!O32/'3 - Statement Model'!O$8</f>
        <v>0</v>
      </c>
      <c r="P21" s="159">
        <f>'3 - Statement Model'!P32/'3 - Statement Model'!P$8</f>
        <v>0</v>
      </c>
      <c r="Q21" s="159">
        <f>'3 - Statement Model'!Q32/'3 - Statement Model'!Q$8</f>
        <v>0</v>
      </c>
      <c r="R21" s="159">
        <f>'3 - Statement Model'!R32/'3 - Statement Model'!R$8</f>
        <v>0</v>
      </c>
      <c r="S21" s="159">
        <f>'3 - Statement Model'!S32/'3 - Statement Model'!S$8</f>
        <v>0</v>
      </c>
      <c r="T21" s="159">
        <f>'3 - Statement Model'!T32/'3 - Statement Model'!T$8</f>
        <v>0</v>
      </c>
      <c r="U21" s="159">
        <f>'3 - Statement Model'!U32/'3 - Statement Model'!U$8</f>
        <v>0</v>
      </c>
      <c r="V21" s="159">
        <f>'3 - Statement Model'!V32/'3 - Statement Model'!V$8</f>
        <v>0</v>
      </c>
    </row>
    <row r="22" spans="2:22">
      <c r="B22" t="s">
        <v>419</v>
      </c>
      <c r="C22" s="159">
        <f>'3 - Statement Model'!C33/'3 - Statement Model'!C$8</f>
        <v>0</v>
      </c>
      <c r="D22" s="159">
        <f>'3 - Statement Model'!D33/'3 - Statement Model'!D$8</f>
        <v>0</v>
      </c>
      <c r="E22" s="159">
        <f>'3 - Statement Model'!E33/'3 - Statement Model'!E$8</f>
        <v>0</v>
      </c>
      <c r="F22" s="159">
        <f>'3 - Statement Model'!F33/'3 - Statement Model'!F$8</f>
        <v>0</v>
      </c>
      <c r="G22" s="159">
        <f>'3 - Statement Model'!G33/'3 - Statement Model'!G$8</f>
        <v>0</v>
      </c>
      <c r="H22" s="159">
        <f>'3 - Statement Model'!H33/'3 - Statement Model'!H$8</f>
        <v>0</v>
      </c>
      <c r="I22" s="159">
        <f>'3 - Statement Model'!I33/'3 - Statement Model'!I$8</f>
        <v>0</v>
      </c>
      <c r="J22" s="159">
        <f>'3 - Statement Model'!J33/'3 - Statement Model'!J$8</f>
        <v>0</v>
      </c>
      <c r="K22" s="159">
        <f>'3 - Statement Model'!K33/'3 - Statement Model'!K$8</f>
        <v>0</v>
      </c>
      <c r="L22" s="159">
        <f>'3 - Statement Model'!L33/'3 - Statement Model'!L$8</f>
        <v>0</v>
      </c>
      <c r="M22" s="159">
        <f>'3 - Statement Model'!M33/'3 - Statement Model'!M$8</f>
        <v>0</v>
      </c>
      <c r="N22" s="159">
        <f>'3 - Statement Model'!N33/'3 - Statement Model'!N$8</f>
        <v>0</v>
      </c>
      <c r="O22" s="159">
        <f>'3 - Statement Model'!O33/'3 - Statement Model'!O$8</f>
        <v>0</v>
      </c>
      <c r="P22" s="159">
        <f>'3 - Statement Model'!P33/'3 - Statement Model'!P$8</f>
        <v>0</v>
      </c>
      <c r="Q22" s="159">
        <f>'3 - Statement Model'!Q33/'3 - Statement Model'!Q$8</f>
        <v>0</v>
      </c>
      <c r="R22" s="159">
        <f>'3 - Statement Model'!R33/'3 - Statement Model'!R$8</f>
        <v>0</v>
      </c>
      <c r="S22" s="159">
        <f>'3 - Statement Model'!S33/'3 - Statement Model'!S$8</f>
        <v>0</v>
      </c>
      <c r="T22" s="159">
        <f>'3 - Statement Model'!T33/'3 - Statement Model'!T$8</f>
        <v>0</v>
      </c>
      <c r="U22" s="159">
        <f>'3 - Statement Model'!U33/'3 - Statement Model'!U$8</f>
        <v>0</v>
      </c>
      <c r="V22" s="159">
        <f>'3 - Statement Model'!V33/'3 - Statement Model'!V$8</f>
        <v>0</v>
      </c>
    </row>
    <row r="23" spans="2:22" ht="15" thickBot="1">
      <c r="B23" s="13" t="s">
        <v>420</v>
      </c>
      <c r="C23" s="165">
        <f t="shared" ref="C23:V23" si="7">C20+C21-C22</f>
        <v>2.781147668086582E-2</v>
      </c>
      <c r="D23" s="165">
        <f t="shared" si="7"/>
        <v>3.1504974185968801E-2</v>
      </c>
      <c r="E23" s="165">
        <f t="shared" si="7"/>
        <v>3.9953465626456651E-2</v>
      </c>
      <c r="F23" s="165">
        <f t="shared" si="7"/>
        <v>2.6243472712720831E-2</v>
      </c>
      <c r="G23" s="165">
        <f t="shared" si="7"/>
        <v>2.2999397221590265E-2</v>
      </c>
      <c r="H23" s="165">
        <f t="shared" si="7"/>
        <v>2.7608600001984875E-2</v>
      </c>
      <c r="I23" s="165">
        <f t="shared" si="7"/>
        <v>5.0178506064693366E-2</v>
      </c>
      <c r="J23" s="165">
        <f t="shared" si="7"/>
        <v>4.2726341612495694E-2</v>
      </c>
      <c r="K23" s="165">
        <f t="shared" si="7"/>
        <v>4.9517658019744858E-2</v>
      </c>
      <c r="L23" s="165">
        <f t="shared" si="7"/>
        <v>4.2474635119041385E-2</v>
      </c>
      <c r="M23" s="165">
        <f t="shared" si="7"/>
        <v>4.921233413372348E-2</v>
      </c>
      <c r="N23" s="165">
        <f t="shared" si="7"/>
        <v>4.9431200787401562E-2</v>
      </c>
      <c r="O23" s="165">
        <f t="shared" si="7"/>
        <v>4.9429433497536937E-2</v>
      </c>
      <c r="P23" s="165">
        <f t="shared" si="7"/>
        <v>4.9427662721893487E-2</v>
      </c>
      <c r="Q23" s="165">
        <f t="shared" si="7"/>
        <v>4.9425888450148156E-2</v>
      </c>
      <c r="R23" s="165">
        <f t="shared" si="7"/>
        <v>4.9424110671936854E-2</v>
      </c>
      <c r="S23" s="165">
        <f t="shared" si="7"/>
        <v>4.9422329376854583E-2</v>
      </c>
      <c r="T23" s="165">
        <f t="shared" si="7"/>
        <v>4.9420544554455437E-2</v>
      </c>
      <c r="U23" s="165">
        <f t="shared" si="7"/>
        <v>4.9418756194251727E-2</v>
      </c>
      <c r="V23" s="165">
        <f t="shared" si="7"/>
        <v>4.9416964285714293E-2</v>
      </c>
    </row>
    <row r="24" spans="2:22">
      <c r="B24" s="2"/>
      <c r="C24" s="12"/>
      <c r="D24" s="12"/>
      <c r="E24" s="12"/>
      <c r="F24" s="12"/>
      <c r="G24" s="12"/>
      <c r="H24" s="12"/>
      <c r="I24" s="12"/>
      <c r="J24" s="12"/>
      <c r="K24" s="12"/>
      <c r="L24" s="9"/>
      <c r="M24" s="9"/>
      <c r="N24" s="7"/>
    </row>
    <row r="25" spans="2:22">
      <c r="C25" s="9"/>
      <c r="D25" s="9"/>
      <c r="E25" s="9"/>
      <c r="F25" s="9"/>
      <c r="G25" s="9"/>
      <c r="H25" s="9"/>
      <c r="I25" s="9"/>
      <c r="J25" s="9"/>
      <c r="K25" s="9"/>
      <c r="L25" s="9"/>
      <c r="M25" s="9"/>
      <c r="N25" s="7"/>
    </row>
    <row r="26" spans="2:22">
      <c r="B26" s="83" t="s">
        <v>23</v>
      </c>
      <c r="C26" s="83"/>
      <c r="D26" s="83"/>
      <c r="E26" s="83"/>
      <c r="F26" s="83"/>
      <c r="G26" s="83"/>
      <c r="H26" s="83"/>
      <c r="I26" s="83"/>
      <c r="J26" s="83"/>
      <c r="K26" s="83"/>
      <c r="L26" s="8"/>
      <c r="M26" s="9"/>
      <c r="N26" s="7"/>
    </row>
    <row r="27" spans="2:22">
      <c r="B27" s="2" t="s">
        <v>42</v>
      </c>
      <c r="C27" s="9"/>
      <c r="D27" s="9"/>
      <c r="E27" s="9"/>
      <c r="F27" s="9"/>
      <c r="G27" s="9"/>
      <c r="H27" s="9"/>
      <c r="I27" s="9"/>
      <c r="J27" s="9"/>
      <c r="K27" s="9"/>
      <c r="L27" s="8"/>
      <c r="M27" s="9"/>
      <c r="N27" s="7"/>
    </row>
    <row r="28" spans="2:22">
      <c r="B28" s="2" t="s">
        <v>24</v>
      </c>
      <c r="C28" s="9"/>
      <c r="D28" s="9"/>
      <c r="E28" s="9"/>
      <c r="F28" s="9"/>
      <c r="G28" s="9"/>
      <c r="H28" s="9"/>
      <c r="I28" s="9"/>
      <c r="J28" s="9"/>
      <c r="K28" s="9"/>
      <c r="L28" s="12"/>
      <c r="M28" s="9"/>
      <c r="N28" s="7"/>
    </row>
    <row r="29" spans="2:22">
      <c r="B29" t="s">
        <v>25</v>
      </c>
      <c r="C29" s="159">
        <f>'3 - Statement Model'!C40/'3 - Statement Model'!C$59</f>
        <v>7.210830962425193E-3</v>
      </c>
      <c r="D29" s="159">
        <f>'3 - Statement Model'!D40/'3 - Statement Model'!D$59</f>
        <v>5.9328475814376027E-3</v>
      </c>
      <c r="E29" s="159">
        <f>'3 - Statement Model'!E40/'3 - Statement Model'!E$59</f>
        <v>5.7476066560030563E-3</v>
      </c>
      <c r="F29" s="159">
        <f>'3 - Statement Model'!F40/'3 - Statement Model'!F$59</f>
        <v>5.6000418694719216E-3</v>
      </c>
      <c r="G29" s="159">
        <f>'3 - Statement Model'!G40/'3 - Statement Model'!G$59</f>
        <v>5.426192790432321E-3</v>
      </c>
      <c r="H29" s="159">
        <f>'3 - Statement Model'!H40/'3 - Statement Model'!H$59</f>
        <v>4.4659419752170366E-3</v>
      </c>
      <c r="I29" s="159">
        <f>'3 - Statement Model'!I40/'3 - Statement Model'!I$59</f>
        <v>3.5672876389593743E-3</v>
      </c>
      <c r="J29" s="159">
        <f>'3 - Statement Model'!J40/'3 - Statement Model'!J$59</f>
        <v>6.2131228043667127E-3</v>
      </c>
      <c r="K29" s="159">
        <f>'3 - Statement Model'!K40/'3 - Statement Model'!K$59</f>
        <v>4.9797154102331209E-3</v>
      </c>
      <c r="L29" s="159">
        <f>'3 - Statement Model'!L40/'3 - Statement Model'!L$59</f>
        <v>4.7947873012763554E-3</v>
      </c>
      <c r="M29" s="159">
        <f>'3 - Statement Model'!M40/'3 - Statement Model'!M$59</f>
        <v>4.0294043041945241E-3</v>
      </c>
      <c r="N29" s="159">
        <f>'3 - Statement Model'!N40/'3 - Statement Model'!N$59</f>
        <v>3.6196457411333221E-3</v>
      </c>
      <c r="O29" s="159">
        <f>'3 - Statement Model'!O40/'3 - Statement Model'!O$59</f>
        <v>3.2485831710176421E-3</v>
      </c>
      <c r="P29" s="159">
        <f>'3 - Statement Model'!P40/'3 - Statement Model'!P$59</f>
        <v>2.913451049634125E-3</v>
      </c>
      <c r="Q29" s="159">
        <f>'3 - Statement Model'!Q40/'3 - Statement Model'!Q$59</f>
        <v>2.6114603922576746E-3</v>
      </c>
      <c r="R29" s="159">
        <f>'3 - Statement Model'!R40/'3 - Statement Model'!R$59</f>
        <v>2.339863656881653E-3</v>
      </c>
      <c r="S29" s="159">
        <f>'3 - Statement Model'!S40/'3 - Statement Model'!S$59</f>
        <v>2.0960034284644457E-3</v>
      </c>
      <c r="T29" s="159">
        <f>'3 - Statement Model'!T40/'3 - Statement Model'!T$59</f>
        <v>1.8773471149993693E-3</v>
      </c>
      <c r="U29" s="159">
        <f>'3 - Statement Model'!U40/'3 - Statement Model'!U$59</f>
        <v>1.681509963509151E-3</v>
      </c>
      <c r="V29" s="159">
        <f>'3 - Statement Model'!V40/'3 - Statement Model'!V$59</f>
        <v>1.5062686182331685E-3</v>
      </c>
    </row>
    <row r="30" spans="2:22">
      <c r="B30" t="s">
        <v>26</v>
      </c>
      <c r="C30" s="159">
        <f>'3 - Statement Model'!C41/'3 - Statement Model'!C$59</f>
        <v>0.2784791976394056</v>
      </c>
      <c r="D30" s="159">
        <f>'3 - Statement Model'!D41/'3 - Statement Model'!D$59</f>
        <v>0.23902268696194942</v>
      </c>
      <c r="E30" s="159">
        <f>'3 - Statement Model'!E41/'3 - Statement Model'!E$59</f>
        <v>0.25479265643278343</v>
      </c>
      <c r="F30" s="159">
        <f>'3 - Statement Model'!F41/'3 - Statement Model'!F$59</f>
        <v>0.22188203276286178</v>
      </c>
      <c r="G30" s="159">
        <f>'3 - Statement Model'!G41/'3 - Statement Model'!G$59</f>
        <v>0.24395892321345561</v>
      </c>
      <c r="H30" s="159">
        <f>'3 - Statement Model'!H41/'3 - Statement Model'!H$59</f>
        <v>0.23148697781405356</v>
      </c>
      <c r="I30" s="159">
        <f>'3 - Statement Model'!I41/'3 - Statement Model'!I$59</f>
        <v>0.24289228124895815</v>
      </c>
      <c r="J30" s="159">
        <f>'3 - Statement Model'!J41/'3 - Statement Model'!J$59</f>
        <v>0.38816152306123219</v>
      </c>
      <c r="K30" s="159">
        <f>'3 - Statement Model'!K41/'3 - Statement Model'!K$59</f>
        <v>0.36620042385709961</v>
      </c>
      <c r="L30" s="159">
        <f>'3 - Statement Model'!L41/'3 - Statement Model'!L$59</f>
        <v>0.39532391633376013</v>
      </c>
      <c r="M30" s="159">
        <f>'3 - Statement Model'!M41/'3 - Statement Model'!M$59</f>
        <v>0.37952654611141085</v>
      </c>
      <c r="N30" s="159">
        <f>'3 - Statement Model'!N41/'3 - Statement Model'!N$59</f>
        <v>0.38911906200409846</v>
      </c>
      <c r="O30" s="159">
        <f>'3 - Statement Model'!O41/'3 - Statement Model'!O$59</f>
        <v>0.39800093974134793</v>
      </c>
      <c r="P30" s="159">
        <f>'3 - Statement Model'!P41/'3 - Statement Model'!P$59</f>
        <v>0.40622124409218968</v>
      </c>
      <c r="Q30" s="159">
        <f>'3 - Statement Model'!Q41/'3 - Statement Model'!Q$59</f>
        <v>0.41383008399624299</v>
      </c>
      <c r="R30" s="159">
        <f>'3 - Statement Model'!R41/'3 - Statement Model'!R$59</f>
        <v>0.42087732462036703</v>
      </c>
      <c r="S30" s="159">
        <f>'3 - Statement Model'!S41/'3 - Statement Model'!S$59</f>
        <v>0.42741160294142355</v>
      </c>
      <c r="T30" s="159">
        <f>'3 - Statement Model'!T41/'3 - Statement Model'!T$59</f>
        <v>0.43347960847818257</v>
      </c>
      <c r="U30" s="159">
        <f>'3 - Statement Model'!U41/'3 - Statement Model'!U$59</f>
        <v>0.43912558791131623</v>
      </c>
      <c r="V30" s="159">
        <f>'3 - Statement Model'!V41/'3 - Statement Model'!V$59</f>
        <v>0.4443910330912863</v>
      </c>
    </row>
    <row r="31" spans="2:22">
      <c r="B31" s="14" t="s">
        <v>27</v>
      </c>
      <c r="C31" s="163">
        <f>C29+C30</f>
        <v>0.28569002860183079</v>
      </c>
      <c r="D31" s="163">
        <f t="shared" ref="D31:V31" si="8">D29+D30</f>
        <v>0.24495553454338703</v>
      </c>
      <c r="E31" s="163">
        <f t="shared" si="8"/>
        <v>0.26054026308878647</v>
      </c>
      <c r="F31" s="163">
        <f t="shared" si="8"/>
        <v>0.22748207463233369</v>
      </c>
      <c r="G31" s="163">
        <f t="shared" si="8"/>
        <v>0.24938511600388794</v>
      </c>
      <c r="H31" s="163">
        <f t="shared" si="8"/>
        <v>0.2359529197892706</v>
      </c>
      <c r="I31" s="163">
        <f t="shared" si="8"/>
        <v>0.24645956888791754</v>
      </c>
      <c r="J31" s="163">
        <f t="shared" si="8"/>
        <v>0.39437464586559889</v>
      </c>
      <c r="K31" s="163">
        <f t="shared" si="8"/>
        <v>0.37118013926733273</v>
      </c>
      <c r="L31" s="163">
        <f t="shared" si="8"/>
        <v>0.40011870363503649</v>
      </c>
      <c r="M31" s="163">
        <f t="shared" si="8"/>
        <v>0.38355595041560536</v>
      </c>
      <c r="N31" s="163">
        <f t="shared" si="8"/>
        <v>0.39273870774523179</v>
      </c>
      <c r="O31" s="163">
        <f t="shared" si="8"/>
        <v>0.40124952291236554</v>
      </c>
      <c r="P31" s="163">
        <f t="shared" si="8"/>
        <v>0.40913469514182382</v>
      </c>
      <c r="Q31" s="163">
        <f t="shared" si="8"/>
        <v>0.41644154438850067</v>
      </c>
      <c r="R31" s="163">
        <f t="shared" si="8"/>
        <v>0.42321718827724869</v>
      </c>
      <c r="S31" s="163">
        <f t="shared" si="8"/>
        <v>0.429507606369888</v>
      </c>
      <c r="T31" s="163">
        <f t="shared" si="8"/>
        <v>0.43535695559318194</v>
      </c>
      <c r="U31" s="163">
        <f t="shared" si="8"/>
        <v>0.44080709787482536</v>
      </c>
      <c r="V31" s="163">
        <f t="shared" si="8"/>
        <v>0.44589730170951947</v>
      </c>
    </row>
    <row r="32" spans="2:22">
      <c r="B32" t="s">
        <v>28</v>
      </c>
      <c r="C32" s="159">
        <f>'3 - Statement Model'!C43/'3 - Statement Model'!C$59</f>
        <v>4.6034608969956753E-4</v>
      </c>
      <c r="D32" s="159">
        <f>'3 - Statement Model'!D43/'3 - Statement Model'!D$59</f>
        <v>4.6968376686381023E-4</v>
      </c>
      <c r="E32" s="159">
        <f>'3 - Statement Model'!E43/'3 - Statement Model'!E$59</f>
        <v>5.4611215890371719E-4</v>
      </c>
      <c r="F32" s="159">
        <f>'3 - Statement Model'!F43/'3 - Statement Model'!F$59</f>
        <v>6.7165611207061979E-4</v>
      </c>
      <c r="G32" s="159">
        <f>'3 - Statement Model'!G43/'3 - Statement Model'!G$59</f>
        <v>7.5504655650875498E-4</v>
      </c>
      <c r="H32" s="159">
        <f>'3 - Statement Model'!H43/'3 - Statement Model'!H$59</f>
        <v>6.8635452993989754E-4</v>
      </c>
      <c r="I32" s="159">
        <f>'3 - Statement Model'!I43/'3 - Statement Model'!I$59</f>
        <v>5.9084359129181745E-4</v>
      </c>
      <c r="J32" s="159">
        <f>'3 - Statement Model'!J43/'3 - Statement Model'!J$59</f>
        <v>3.8529822838363612E-4</v>
      </c>
      <c r="K32" s="159">
        <f>'3 - Statement Model'!K43/'3 - Statement Model'!K$59</f>
        <v>3.1486527399333941E-4</v>
      </c>
      <c r="L32" s="159">
        <f>'3 - Statement Model'!L43/'3 - Statement Model'!L$59</f>
        <v>2.8568163638441324E-4</v>
      </c>
      <c r="M32" s="159">
        <f>'3 - Statement Model'!M43/'3 - Statement Model'!M$59</f>
        <v>2.4007880703493642E-4</v>
      </c>
      <c r="N32" s="159">
        <f>'3 - Statement Model'!N43/'3 - Statement Model'!N$59</f>
        <v>2.1566469031557978E-4</v>
      </c>
      <c r="O32" s="159">
        <f>'3 - Statement Model'!O43/'3 - Statement Model'!O$59</f>
        <v>1.9355614710586634E-4</v>
      </c>
      <c r="P32" s="159">
        <f>'3 - Statement Model'!P43/'3 - Statement Model'!P$59</f>
        <v>1.7358840154678033E-4</v>
      </c>
      <c r="Q32" s="159">
        <f>'3 - Statement Model'!Q43/'3 - Statement Model'!Q$59</f>
        <v>1.5559528115348503E-4</v>
      </c>
      <c r="R32" s="159">
        <f>'3 - Statement Model'!R43/'3 - Statement Model'!R$59</f>
        <v>1.3941308266926191E-4</v>
      </c>
      <c r="S32" s="159">
        <f>'3 - Statement Model'!S43/'3 - Statement Model'!S$59</f>
        <v>1.2488347275627171E-4</v>
      </c>
      <c r="T32" s="159">
        <f>'3 - Statement Model'!T43/'3 - Statement Model'!T$59</f>
        <v>1.1185555524680095E-4</v>
      </c>
      <c r="U32" s="159">
        <f>'3 - Statement Model'!U43/'3 - Statement Model'!U$59</f>
        <v>1.0018724247561821E-4</v>
      </c>
      <c r="V32" s="159">
        <f>'3 - Statement Model'!V43/'3 - Statement Model'!V$59</f>
        <v>8.9746063099982085E-5</v>
      </c>
    </row>
    <row r="33" spans="1:22">
      <c r="C33" s="10"/>
      <c r="D33" s="10"/>
      <c r="E33" s="10"/>
      <c r="F33" s="10"/>
      <c r="G33" s="10"/>
      <c r="H33" s="10"/>
      <c r="I33" s="10"/>
      <c r="J33" s="10"/>
      <c r="K33" s="10"/>
      <c r="L33" s="23"/>
      <c r="M33" s="9"/>
    </row>
    <row r="34" spans="1:22">
      <c r="B34" s="2" t="s">
        <v>29</v>
      </c>
      <c r="C34" s="10"/>
      <c r="D34" s="10"/>
      <c r="E34" s="10"/>
      <c r="F34" s="10"/>
      <c r="G34" s="10"/>
      <c r="H34" s="10"/>
      <c r="I34" s="10"/>
      <c r="J34" s="10"/>
      <c r="K34" s="10"/>
      <c r="L34" s="25"/>
    </row>
    <row r="35" spans="1:22">
      <c r="B35" t="s">
        <v>30</v>
      </c>
      <c r="C35" s="159">
        <f>'3 - Statement Model'!C46/'3 - Statement Model'!C$59</f>
        <v>7.6221237802715277E-3</v>
      </c>
      <c r="D35" s="159">
        <f>'3 - Statement Model'!D46/'3 - Statement Model'!D$59</f>
        <v>8.0031641853767661E-3</v>
      </c>
      <c r="E35" s="159">
        <f>'3 - Statement Model'!E46/'3 - Statement Model'!E$59</f>
        <v>2.5813498221405212E-3</v>
      </c>
      <c r="F35" s="159">
        <f>'3 - Statement Model'!F46/'3 - Statement Model'!F$59</f>
        <v>1.3872170176142541E-2</v>
      </c>
      <c r="G35" s="159">
        <f>'3 - Statement Model'!G46/'3 - Statement Model'!G$59</f>
        <v>9.8398343405316321E-2</v>
      </c>
      <c r="H35" s="159">
        <f>'3 - Statement Model'!H46/'3 - Statement Model'!H$59</f>
        <v>5.6014413445128731E-2</v>
      </c>
      <c r="I35" s="159">
        <f>'3 - Statement Model'!I46/'3 - Statement Model'!I$59</f>
        <v>2.9957066600482307E-2</v>
      </c>
      <c r="J35" s="159">
        <f>'3 - Statement Model'!J46/'3 - Statement Model'!J$59</f>
        <v>0</v>
      </c>
      <c r="K35" s="159">
        <f>'3 - Statement Model'!K46/'3 - Statement Model'!K$59</f>
        <v>0</v>
      </c>
      <c r="L35" s="159">
        <f>'3 - Statement Model'!L46/'3 - Statement Model'!L$59</f>
        <v>0</v>
      </c>
      <c r="M35" s="159">
        <f>'3 - Statement Model'!M46/'3 - Statement Model'!M$59</f>
        <v>0</v>
      </c>
      <c r="N35" s="159">
        <f>'3 - Statement Model'!N46/'3 - Statement Model'!N$59</f>
        <v>0</v>
      </c>
      <c r="O35" s="159">
        <f>'3 - Statement Model'!O46/'3 - Statement Model'!O$59</f>
        <v>0</v>
      </c>
      <c r="P35" s="159">
        <f>'3 - Statement Model'!P46/'3 - Statement Model'!P$59</f>
        <v>0</v>
      </c>
      <c r="Q35" s="159">
        <f>'3 - Statement Model'!Q46/'3 - Statement Model'!Q$59</f>
        <v>0</v>
      </c>
      <c r="R35" s="159">
        <f>'3 - Statement Model'!R46/'3 - Statement Model'!R$59</f>
        <v>0</v>
      </c>
      <c r="S35" s="159">
        <f>'3 - Statement Model'!S46/'3 - Statement Model'!S$59</f>
        <v>0</v>
      </c>
      <c r="T35" s="159">
        <f>'3 - Statement Model'!T46/'3 - Statement Model'!T$59</f>
        <v>0</v>
      </c>
      <c r="U35" s="159">
        <f>'3 - Statement Model'!U46/'3 - Statement Model'!U$59</f>
        <v>0</v>
      </c>
      <c r="V35" s="159">
        <f>'3 - Statement Model'!V46/'3 - Statement Model'!V$59</f>
        <v>0</v>
      </c>
    </row>
    <row r="36" spans="1:22">
      <c r="B36" t="s">
        <v>31</v>
      </c>
      <c r="C36" s="159">
        <f>'3 - Statement Model'!C47/'3 - Statement Model'!C$59</f>
        <v>0</v>
      </c>
      <c r="D36" s="159">
        <f>'3 - Statement Model'!D47/'3 - Statement Model'!D$59</f>
        <v>0</v>
      </c>
      <c r="E36" s="159">
        <f>'3 - Statement Model'!E47/'3 - Statement Model'!E$59</f>
        <v>0</v>
      </c>
      <c r="F36" s="159">
        <f>'3 - Statement Model'!F47/'3 - Statement Model'!F$59</f>
        <v>0</v>
      </c>
      <c r="G36" s="159">
        <f>'3 - Statement Model'!G47/'3 - Statement Model'!G$59</f>
        <v>0</v>
      </c>
      <c r="H36" s="159">
        <f>'3 - Statement Model'!H47/'3 - Statement Model'!H$59</f>
        <v>0</v>
      </c>
      <c r="I36" s="159">
        <f>'3 - Statement Model'!I47/'3 - Statement Model'!I$59</f>
        <v>0</v>
      </c>
      <c r="J36" s="159">
        <f>'3 - Statement Model'!J47/'3 - Statement Model'!J$59</f>
        <v>1.0546594643599139E-3</v>
      </c>
      <c r="K36" s="159">
        <f>'3 - Statement Model'!K47/'3 - Statement Model'!K$59</f>
        <v>1.6288222827732363E-3</v>
      </c>
      <c r="L36" s="159">
        <f>'3 - Statement Model'!L47/'3 - Statement Model'!L$59</f>
        <v>3.6847100856112073E-3</v>
      </c>
      <c r="M36" s="159">
        <f>'3 - Statement Model'!M47/'3 - Statement Model'!M$59</f>
        <v>3.0965266540016289E-3</v>
      </c>
      <c r="N36" s="159">
        <f>'3 - Statement Model'!N47/'3 - Statement Model'!N$59</f>
        <v>2.7816343730499267E-3</v>
      </c>
      <c r="O36" s="159">
        <f>'3 - Statement Model'!O47/'3 - Statement Model'!O$59</f>
        <v>2.4964792851205619E-3</v>
      </c>
      <c r="P36" s="159">
        <f>'3 - Statement Model'!P47/'3 - Statement Model'!P$59</f>
        <v>2.2389361179094933E-3</v>
      </c>
      <c r="Q36" s="159">
        <f>'3 - Statement Model'!Q47/'3 - Statement Model'!Q$59</f>
        <v>2.0068615854898476E-3</v>
      </c>
      <c r="R36" s="159">
        <f>'3 - Statement Model'!R47/'3 - Statement Model'!R$59</f>
        <v>1.7981442499382353E-3</v>
      </c>
      <c r="S36" s="159">
        <f>'3 - Statement Model'!S47/'3 - Statement Model'!S$59</f>
        <v>1.6107419343257901E-3</v>
      </c>
      <c r="T36" s="159">
        <f>'3 - Statement Model'!T47/'3 - Statement Model'!T$59</f>
        <v>1.4427083860403713E-3</v>
      </c>
      <c r="U36" s="159">
        <f>'3 - Statement Model'!U47/'3 - Statement Model'!U$59</f>
        <v>1.2922109641753205E-3</v>
      </c>
      <c r="V36" s="159">
        <f>'3 - Statement Model'!V47/'3 - Statement Model'!V$59</f>
        <v>1.1575410587589526E-3</v>
      </c>
    </row>
    <row r="37" spans="1:22">
      <c r="B37" t="s">
        <v>32</v>
      </c>
      <c r="C37" s="37">
        <f>'3 - Statement Model'!C48/'3 - Statement Model'!C$59</f>
        <v>1.5395180704706848E-3</v>
      </c>
      <c r="D37" s="37">
        <f>'3 - Statement Model'!D48/'3 - Statement Model'!D$59</f>
        <v>1.937445538313217E-3</v>
      </c>
      <c r="E37" s="37">
        <f>'3 - Statement Model'!E48/'3 - Statement Model'!E$59</f>
        <v>1.9248215436770359E-3</v>
      </c>
      <c r="F37" s="37">
        <f>'3 - Statement Model'!F48/'3 - Statement Model'!F$59</f>
        <v>1.3933229822694416E-2</v>
      </c>
      <c r="G37" s="37">
        <f>'3 - Statement Model'!G48/'3 - Statement Model'!G$59</f>
        <v>1.1286255617067434E-2</v>
      </c>
      <c r="H37" s="37">
        <f>'3 - Statement Model'!H48/'3 - Statement Model'!H$59</f>
        <v>1.6525840320546114E-2</v>
      </c>
      <c r="I37" s="37">
        <f>'3 - Statement Model'!I48/'3 - Statement Model'!I$59</f>
        <v>2.0062751664178577E-2</v>
      </c>
      <c r="J37" s="37">
        <f>'3 - Statement Model'!J48/'3 - Statement Model'!J$59</f>
        <v>1.5578136214256034E-2</v>
      </c>
      <c r="K37" s="37">
        <f>'3 - Statement Model'!K48/'3 - Statement Model'!K$59</f>
        <v>2.5035422343324249E-2</v>
      </c>
      <c r="L37" s="37">
        <f>'3 - Statement Model'!L48/'3 - Statement Model'!L$59</f>
        <v>2.2328643490306648E-2</v>
      </c>
      <c r="M37" s="37">
        <f>'3 - Statement Model'!M48/'3 - Statement Model'!M$59</f>
        <v>1.8764363575151009E-2</v>
      </c>
      <c r="N37" s="37">
        <f>'3 - Statement Model'!N48/'3 - Statement Model'!N$59</f>
        <v>1.6856176142257293E-2</v>
      </c>
      <c r="O37" s="37">
        <f>'3 - Statement Model'!O48/'3 - Statement Model'!O$59</f>
        <v>1.5128190452776467E-2</v>
      </c>
      <c r="P37" s="37">
        <f>'3 - Statement Model'!P48/'3 - Statement Model'!P$59</f>
        <v>1.3567527760078761E-2</v>
      </c>
      <c r="Q37" s="37">
        <f>'3 - Statement Model'!Q48/'3 - Statement Model'!Q$59</f>
        <v>1.2161200158400345E-2</v>
      </c>
      <c r="R37" s="37">
        <f>'3 - Statement Model'!R48/'3 - Statement Model'!R$59</f>
        <v>1.0896412734831414E-2</v>
      </c>
      <c r="S37" s="37">
        <f>'3 - Statement Model'!S48/'3 - Statement Model'!S$59</f>
        <v>9.7607902849381496E-3</v>
      </c>
      <c r="T37" s="37">
        <f>'3 - Statement Model'!T48/'3 - Statement Model'!T$59</f>
        <v>8.7425388874326181E-3</v>
      </c>
      <c r="U37" s="37">
        <f>'3 - Statement Model'!U48/'3 - Statement Model'!U$59</f>
        <v>7.8305530863902566E-3</v>
      </c>
      <c r="V37" s="37">
        <f>'3 - Statement Model'!V48/'3 - Statement Model'!V$59</f>
        <v>7.0144790298022732E-3</v>
      </c>
    </row>
    <row r="38" spans="1:22">
      <c r="B38" t="s">
        <v>33</v>
      </c>
      <c r="C38" s="37">
        <f>'3 - Statement Model'!C49/'3 - Statement Model'!C$59</f>
        <v>4.214808050773909E-3</v>
      </c>
      <c r="D38" s="37">
        <f>'3 - Statement Model'!D49/'3 - Statement Model'!D$59</f>
        <v>3.874891076626434E-3</v>
      </c>
      <c r="E38" s="37">
        <f>'3 - Statement Model'!E49/'3 - Statement Model'!E$59</f>
        <v>3.598968653758923E-3</v>
      </c>
      <c r="F38" s="37">
        <f>'3 - Statement Model'!F49/'3 - Statement Model'!F$59</f>
        <v>3.8554805394183629E-3</v>
      </c>
      <c r="G38" s="37">
        <f>'3 - Statement Model'!G49/'3 - Statement Model'!G$59</f>
        <v>3.0483596050092272E-3</v>
      </c>
      <c r="H38" s="37">
        <f>'3 - Statement Model'!H49/'3 - Statement Model'!H$59</f>
        <v>2.3326778956741113E-3</v>
      </c>
      <c r="I38" s="37">
        <f>'3 - Statement Model'!I49/'3 - Statement Model'!I$59</f>
        <v>2.1133308390719864E-3</v>
      </c>
      <c r="J38" s="37">
        <f>'3 - Statement Model'!J49/'3 - Statement Model'!J$59</f>
        <v>2.4069806973142445E-3</v>
      </c>
      <c r="K38" s="37">
        <f>'3 - Statement Model'!K49/'3 - Statement Model'!K$59</f>
        <v>3.0650923402966998E-3</v>
      </c>
      <c r="L38" s="37">
        <f>'3 - Statement Model'!L49/'3 - Statement Model'!L$59</f>
        <v>6.1532326334716274E-3</v>
      </c>
      <c r="M38" s="37">
        <f>'3 - Statement Model'!M49/'3 - Statement Model'!M$59</f>
        <v>5.1710035294831001E-3</v>
      </c>
      <c r="N38" s="37">
        <f>'3 - Statement Model'!N49/'3 - Statement Model'!N$59</f>
        <v>4.6451533501849574E-3</v>
      </c>
      <c r="O38" s="37">
        <f>'3 - Statement Model'!O49/'3 - Statement Model'!O$59</f>
        <v>4.1689624011332924E-3</v>
      </c>
      <c r="P38" s="37">
        <f>'3 - Statement Model'!P49/'3 - Statement Model'!P$59</f>
        <v>3.7388816120912643E-3</v>
      </c>
      <c r="Q38" s="37">
        <f>'3 - Statement Model'!Q49/'3 - Statement Model'!Q$59</f>
        <v>3.3513318312120019E-3</v>
      </c>
      <c r="R38" s="37">
        <f>'3 - Statement Model'!R49/'3 - Statement Model'!R$59</f>
        <v>3.0027870907987559E-3</v>
      </c>
      <c r="S38" s="37">
        <f>'3 - Statement Model'!S49/'3 - Statement Model'!S$59</f>
        <v>2.6898370846320237E-3</v>
      </c>
      <c r="T38" s="37">
        <f>'3 - Statement Model'!T49/'3 - Statement Model'!T$59</f>
        <v>2.409231694030076E-3</v>
      </c>
      <c r="U38" s="37">
        <f>'3 - Statement Model'!U49/'3 - Statement Model'!U$59</f>
        <v>2.1579105246687237E-3</v>
      </c>
      <c r="V38" s="37">
        <f>'3 - Statement Model'!V49/'3 - Statement Model'!V$59</f>
        <v>1.9330203060351242E-3</v>
      </c>
    </row>
    <row r="39" spans="1:22">
      <c r="B39" s="14" t="s">
        <v>34</v>
      </c>
      <c r="C39" s="167">
        <f>SUM(C35:C38)</f>
        <v>1.3376449901516121E-2</v>
      </c>
      <c r="D39" s="167">
        <f t="shared" ref="D39:V39" si="9">SUM(D35:D38)</f>
        <v>1.3815500800316417E-2</v>
      </c>
      <c r="E39" s="167">
        <f t="shared" si="9"/>
        <v>8.1051400195764796E-3</v>
      </c>
      <c r="F39" s="167">
        <f t="shared" si="9"/>
        <v>3.1660880538255325E-2</v>
      </c>
      <c r="G39" s="167">
        <f t="shared" si="9"/>
        <v>0.11273295862739298</v>
      </c>
      <c r="H39" s="167">
        <f t="shared" si="9"/>
        <v>7.4872931661348952E-2</v>
      </c>
      <c r="I39" s="167">
        <f t="shared" si="9"/>
        <v>5.2133149103732873E-2</v>
      </c>
      <c r="J39" s="167">
        <f t="shared" si="9"/>
        <v>1.9039776375930191E-2</v>
      </c>
      <c r="K39" s="167">
        <f t="shared" si="9"/>
        <v>2.9729336966394185E-2</v>
      </c>
      <c r="L39" s="167">
        <f t="shared" si="9"/>
        <v>3.2166586209389482E-2</v>
      </c>
      <c r="M39" s="167">
        <f t="shared" si="9"/>
        <v>2.7031893758635739E-2</v>
      </c>
      <c r="N39" s="167">
        <f t="shared" si="9"/>
        <v>2.4282963865492176E-2</v>
      </c>
      <c r="O39" s="167">
        <f t="shared" si="9"/>
        <v>2.1793632139030322E-2</v>
      </c>
      <c r="P39" s="167">
        <f t="shared" si="9"/>
        <v>1.9545345490079517E-2</v>
      </c>
      <c r="Q39" s="167">
        <f t="shared" si="9"/>
        <v>1.7519393575102196E-2</v>
      </c>
      <c r="R39" s="167">
        <f t="shared" si="9"/>
        <v>1.5697344075568404E-2</v>
      </c>
      <c r="S39" s="167">
        <f t="shared" si="9"/>
        <v>1.4061369303895965E-2</v>
      </c>
      <c r="T39" s="167">
        <f t="shared" si="9"/>
        <v>1.2594478967503065E-2</v>
      </c>
      <c r="U39" s="167">
        <f t="shared" si="9"/>
        <v>1.1280674575234302E-2</v>
      </c>
      <c r="V39" s="167">
        <f t="shared" si="9"/>
        <v>1.0105040394596351E-2</v>
      </c>
    </row>
    <row r="40" spans="1:22">
      <c r="C40" s="36"/>
      <c r="D40" s="36"/>
      <c r="E40" s="36"/>
      <c r="F40" s="36"/>
      <c r="G40" s="36"/>
      <c r="H40" s="36"/>
      <c r="I40" s="36"/>
      <c r="J40" s="36"/>
      <c r="K40" s="36"/>
      <c r="L40" s="36"/>
      <c r="M40" s="36"/>
      <c r="N40" s="36"/>
      <c r="O40" s="36"/>
      <c r="P40" s="36"/>
      <c r="Q40" s="36"/>
      <c r="R40" s="36"/>
      <c r="S40" s="36"/>
      <c r="T40" s="36"/>
      <c r="U40" s="36"/>
      <c r="V40" s="36"/>
    </row>
    <row r="41" spans="1:22">
      <c r="B41" s="2" t="s">
        <v>35</v>
      </c>
      <c r="C41" s="36"/>
      <c r="D41" s="36"/>
      <c r="E41" s="36"/>
      <c r="F41" s="36"/>
      <c r="G41" s="36"/>
      <c r="H41" s="36"/>
      <c r="I41" s="36"/>
      <c r="J41" s="36"/>
      <c r="K41" s="36"/>
      <c r="L41" s="36"/>
      <c r="M41" s="36"/>
      <c r="N41" s="36"/>
      <c r="O41" s="36"/>
      <c r="P41" s="36"/>
      <c r="Q41" s="36"/>
      <c r="R41" s="36"/>
      <c r="S41" s="36"/>
      <c r="T41" s="36"/>
      <c r="U41" s="36"/>
      <c r="V41" s="36"/>
    </row>
    <row r="42" spans="1:22">
      <c r="B42" t="s">
        <v>36</v>
      </c>
      <c r="C42" s="37">
        <f>'3 - Statement Model'!C53/'3 - Statement Model'!C$59</f>
        <v>7.392705401142563E-2</v>
      </c>
      <c r="D42" s="37">
        <f>'3 - Statement Model'!D53/'3 - Statement Model'!D$59</f>
        <v>0.10630303255032104</v>
      </c>
      <c r="E42" s="37">
        <f>'3 - Statement Model'!E53/'3 - Statement Model'!E$59</f>
        <v>0.10023694702413637</v>
      </c>
      <c r="F42" s="37">
        <f>'3 - Statement Model'!F53/'3 - Statement Model'!F$59</f>
        <v>0.11666172374289818</v>
      </c>
      <c r="G42" s="37">
        <f>'3 - Statement Model'!G53/'3 - Statement Model'!G$59</f>
        <v>2.8832636042203725E-2</v>
      </c>
      <c r="H42" s="37">
        <f>'3 - Statement Model'!H53/'3 - Statement Model'!H$59</f>
        <v>5.478314906878385E-2</v>
      </c>
      <c r="I42" s="37">
        <f>'3 - Statement Model'!I53/'3 - Statement Model'!I$59</f>
        <v>7.7031927780020951E-2</v>
      </c>
      <c r="J42" s="37">
        <f>'3 - Statement Model'!J53/'3 - Statement Model'!J$59</f>
        <v>2.517583953462018E-2</v>
      </c>
      <c r="K42" s="37">
        <f>'3 - Statement Model'!K53/'3 - Statement Model'!K$59</f>
        <v>2.4142900393581593E-2</v>
      </c>
      <c r="L42" s="37">
        <f>'3 - Statement Model'!L53/'3 - Statement Model'!L$59</f>
        <v>7.3087857014591917E-2</v>
      </c>
      <c r="M42" s="37">
        <f>'3 - Statement Model'!M53/'3 - Statement Model'!M$59</f>
        <v>6.1797381600984025E-2</v>
      </c>
      <c r="N42" s="37">
        <f>'3 - Statement Model'!N53/'3 - Statement Model'!N$59</f>
        <v>6.2668095175209632E-2</v>
      </c>
      <c r="O42" s="37">
        <f>'3 - Statement Model'!O53/'3 - Statement Model'!O$59</f>
        <v>6.3430472947458544E-2</v>
      </c>
      <c r="P42" s="37">
        <f>'3 - Statement Model'!P53/'3 - Statement Model'!P$59</f>
        <v>6.4092487987852068E-2</v>
      </c>
      <c r="Q42" s="37">
        <f>'3 - Statement Model'!Q53/'3 - Statement Model'!Q$59</f>
        <v>6.4662096924729226E-2</v>
      </c>
      <c r="R42" s="37">
        <f>'3 - Statement Model'!R53/'3 - Statement Model'!R$59</f>
        <v>6.5147071182744612E-2</v>
      </c>
      <c r="S42" s="37">
        <f>'3 - Statement Model'!S53/'3 - Statement Model'!S$59</f>
        <v>6.5554872765306749E-2</v>
      </c>
      <c r="T42" s="37">
        <f>'3 - Statement Model'!T53/'3 - Statement Model'!T$59</f>
        <v>6.589256809446889E-2</v>
      </c>
      <c r="U42" s="37">
        <f>'3 - Statement Model'!U53/'3 - Statement Model'!U$59</f>
        <v>6.616677329573159E-2</v>
      </c>
      <c r="V42" s="37">
        <f>'3 - Statement Model'!V53/'3 - Statement Model'!V$59</f>
        <v>6.6383624664567473E-2</v>
      </c>
    </row>
    <row r="43" spans="1:22">
      <c r="B43" t="s">
        <v>37</v>
      </c>
      <c r="C43" s="37">
        <f>'3 - Statement Model'!C54/'3 - Statement Model'!C$59</f>
        <v>0.444207563259854</v>
      </c>
      <c r="D43" s="37">
        <f>'3 - Statement Model'!D54/'3 - Statement Model'!D$59</f>
        <v>0.47360500831216662</v>
      </c>
      <c r="E43" s="37">
        <f>'3 - Statement Model'!E54/'3 - Statement Model'!E$59</f>
        <v>0.45796428486165153</v>
      </c>
      <c r="F43" s="37">
        <f>'3 - Statement Model'!F54/'3 - Statement Model'!F$59</f>
        <v>0.46008734437059129</v>
      </c>
      <c r="G43" s="37">
        <f>'3 - Statement Model'!G54/'3 - Statement Model'!G$59</f>
        <v>0.45215174181915513</v>
      </c>
      <c r="H43" s="37">
        <f>'3 - Statement Model'!H54/'3 - Statement Model'!H$59</f>
        <v>0.47341535579134819</v>
      </c>
      <c r="I43" s="37">
        <f>'3 - Statement Model'!I54/'3 - Statement Model'!I$59</f>
        <v>0.46511059332550475</v>
      </c>
      <c r="J43" s="37">
        <f>'3 - Statement Model'!J54/'3 - Statement Model'!J$59</f>
        <v>0.39536131152494991</v>
      </c>
      <c r="K43" s="37">
        <f>'3 - Statement Model'!K54/'3 - Statement Model'!K$59</f>
        <v>0.41509173478655764</v>
      </c>
      <c r="L43" s="37">
        <f>'3 - Statement Model'!L54/'3 - Statement Model'!L$59</f>
        <v>0.34315145324499363</v>
      </c>
      <c r="M43" s="37">
        <f>'3 - Statement Model'!M54/'3 - Statement Model'!M$59</f>
        <v>0.40031911125386305</v>
      </c>
      <c r="N43" s="37">
        <f>'3 - Statement Model'!N54/'3 - Statement Model'!N$59</f>
        <v>0.40595953282449343</v>
      </c>
      <c r="O43" s="37">
        <f>'3 - Statement Model'!O54/'3 - Statement Model'!O$59</f>
        <v>0.41089816265507395</v>
      </c>
      <c r="P43" s="37">
        <f>'3 - Statement Model'!P54/'3 - Statement Model'!P$59</f>
        <v>0.41518664973561403</v>
      </c>
      <c r="Q43" s="37">
        <f>'3 - Statement Model'!Q54/'3 - Statement Model'!Q$59</f>
        <v>0.41887653654740886</v>
      </c>
      <c r="R43" s="37">
        <f>'3 - Statement Model'!R54/'3 - Statement Model'!R$59</f>
        <v>0.4220181658352527</v>
      </c>
      <c r="S43" s="37">
        <f>'3 - Statement Model'!S54/'3 - Statement Model'!S$59</f>
        <v>0.4246598759347725</v>
      </c>
      <c r="T43" s="37">
        <f>'3 - Statement Model'!T54/'3 - Statement Model'!T$59</f>
        <v>0.42684744263327179</v>
      </c>
      <c r="U43" s="37">
        <f>'3 - Statement Model'!U54/'3 - Statement Model'!U$59</f>
        <v>0.4286237247285139</v>
      </c>
      <c r="V43" s="37">
        <f>'3 - Statement Model'!V54/'3 - Statement Model'!V$59</f>
        <v>0.43002847271293637</v>
      </c>
    </row>
    <row r="44" spans="1:22">
      <c r="B44" t="s">
        <v>38</v>
      </c>
      <c r="C44" s="37">
        <f>'3 - Statement Model'!C55/'3 - Statement Model'!C$59</f>
        <v>0.16730184364835593</v>
      </c>
      <c r="D44" s="37">
        <f>'3 - Statement Model'!D55/'3 - Statement Model'!D$59</f>
        <v>0.14262009381315238</v>
      </c>
      <c r="E44" s="37">
        <f>'3 - Statement Model'!E55/'3 - Statement Model'!E$59</f>
        <v>0.14664454365316207</v>
      </c>
      <c r="F44" s="37">
        <f>'3 - Statement Model'!F55/'3 - Statement Model'!F$59</f>
        <v>0.1445427213993708</v>
      </c>
      <c r="G44" s="37">
        <f>'3 - Statement Model'!G55/'3 - Statement Model'!G$59</f>
        <v>0.14251503754102748</v>
      </c>
      <c r="H44" s="37">
        <f>'3 - Statement Model'!H55/'3 - Statement Model'!H$59</f>
        <v>0.14618655858128662</v>
      </c>
      <c r="I44" s="37">
        <f>'3 - Statement Model'!I55/'3 - Statement Model'!I$59</f>
        <v>0.14663478457361095</v>
      </c>
      <c r="J44" s="37">
        <f>'3 - Statement Model'!J55/'3 - Statement Model'!J$59</f>
        <v>0.15404978657500093</v>
      </c>
      <c r="K44" s="37">
        <f>'3 - Statement Model'!K55/'3 - Statement Model'!K$59</f>
        <v>0.14608900999091734</v>
      </c>
      <c r="L44" s="37">
        <f>'3 - Statement Model'!L55/'3 - Statement Model'!L$59</f>
        <v>0.1352743359942537</v>
      </c>
      <c r="M44" s="37">
        <f>'3 - Statement Model'!M55/'3 - Statement Model'!M$59</f>
        <v>0.11368074482828575</v>
      </c>
      <c r="N44" s="37">
        <f>'3 - Statement Model'!N55/'3 - Statement Model'!N$59</f>
        <v>0.10212031178857438</v>
      </c>
      <c r="O44" s="37">
        <f>'3 - Statement Model'!O55/'3 - Statement Model'!O$59</f>
        <v>9.1651600742443495E-2</v>
      </c>
      <c r="P44" s="37">
        <f>'3 - Statement Model'!P55/'3 - Statement Model'!P$59</f>
        <v>8.2196587966708284E-2</v>
      </c>
      <c r="Q44" s="37">
        <f>'3 - Statement Model'!Q55/'3 - Statement Model'!Q$59</f>
        <v>7.3676588415905908E-2</v>
      </c>
      <c r="R44" s="37">
        <f>'3 - Statement Model'!R55/'3 - Statement Model'!R$59</f>
        <v>6.6014086259362212E-2</v>
      </c>
      <c r="S44" s="37">
        <f>'3 - Statement Model'!S55/'3 - Statement Model'!S$59</f>
        <v>5.9134108399705447E-2</v>
      </c>
      <c r="T44" s="37">
        <f>'3 - Statement Model'!T55/'3 - Statement Model'!T$59</f>
        <v>5.2965203345863771E-2</v>
      </c>
      <c r="U44" s="37">
        <f>'3 - Statement Model'!U55/'3 - Statement Model'!U$59</f>
        <v>4.7440090558526292E-2</v>
      </c>
      <c r="V44" s="37">
        <f>'3 - Statement Model'!V55/'3 - Statement Model'!V$59</f>
        <v>4.2496042964457227E-2</v>
      </c>
    </row>
    <row r="45" spans="1:22" s="2" customFormat="1">
      <c r="A45"/>
      <c r="B45" t="s">
        <v>39</v>
      </c>
      <c r="C45" s="37">
        <f>'3 - Statement Model'!C56/'3 - Statement Model'!C$59</f>
        <v>1.5036714487317842E-2</v>
      </c>
      <c r="D45" s="37">
        <f>'3 - Statement Model'!D56/'3 - Statement Model'!D$59</f>
        <v>1.8231146213792633E-2</v>
      </c>
      <c r="E45" s="37">
        <f>'3 - Statement Model'!E56/'3 - Statement Model'!E$59</f>
        <v>2.5962709193783275E-2</v>
      </c>
      <c r="F45" s="37">
        <f>'3 - Statement Model'!F56/'3 - Statement Model'!F$59</f>
        <v>1.8893599204480034E-2</v>
      </c>
      <c r="G45" s="37">
        <f>'3 - Statement Model'!G56/'3 - Statement Model'!G$59</f>
        <v>1.3627463409824058E-2</v>
      </c>
      <c r="H45" s="37">
        <f>'3 - Statement Model'!H56/'3 - Statement Model'!H$59</f>
        <v>1.4102730578021814E-2</v>
      </c>
      <c r="I45" s="37">
        <f>'3 - Statement Model'!I56/'3 - Statement Model'!I$59</f>
        <v>1.2039132737921045E-2</v>
      </c>
      <c r="J45" s="37">
        <f>'3 - Statement Model'!J56/'3 - Statement Model'!J$59</f>
        <v>1.1613341895516186E-2</v>
      </c>
      <c r="K45" s="37">
        <f>'3 - Statement Model'!K56/'3 - Statement Model'!K$59</f>
        <v>1.345201332122313E-2</v>
      </c>
      <c r="L45" s="37">
        <f>'3 - Statement Model'!L56/'3 - Statement Model'!L$59</f>
        <v>1.5915382265350435E-2</v>
      </c>
      <c r="M45" s="37">
        <f>'3 - Statement Model'!M56/'3 - Statement Model'!M$59</f>
        <v>1.3374839335591214E-2</v>
      </c>
      <c r="N45" s="37">
        <f>'3 - Statement Model'!N56/'3 - Statement Model'!N$59</f>
        <v>1.2014723910683055E-2</v>
      </c>
      <c r="O45" s="37">
        <f>'3 - Statement Model'!O56/'3 - Statement Model'!O$59</f>
        <v>1.0783052456522325E-2</v>
      </c>
      <c r="P45" s="37">
        <f>'3 - Statement Model'!P56/'3 - Statement Model'!P$59</f>
        <v>9.6706452763755286E-3</v>
      </c>
      <c r="Q45" s="37">
        <f>'3 - Statement Model'!Q56/'3 - Statement Model'!Q$59</f>
        <v>8.6682448671996613E-3</v>
      </c>
      <c r="R45" s="37">
        <f>'3 - Statement Model'!R56/'3 - Statement Model'!R$59</f>
        <v>7.7667312871541059E-3</v>
      </c>
      <c r="S45" s="37">
        <f>'3 - Statement Model'!S56/'3 - Statement Model'!S$59</f>
        <v>6.9572837536749079E-3</v>
      </c>
      <c r="T45" s="37">
        <f>'3 - Statement Model'!T56/'3 - Statement Model'!T$59</f>
        <v>6.2314958104636173E-3</v>
      </c>
      <c r="U45" s="37">
        <f>'3 - Statement Model'!U56/'3 - Statement Model'!U$59</f>
        <v>5.5814517246927054E-3</v>
      </c>
      <c r="V45" s="37">
        <f>'3 - Statement Model'!V56/'3 - Statement Model'!V$59</f>
        <v>4.9997714908230836E-3</v>
      </c>
    </row>
    <row r="46" spans="1:22">
      <c r="B46" s="14" t="s">
        <v>40</v>
      </c>
      <c r="C46" s="168">
        <f>SUM(C42:C45)</f>
        <v>0.70047317540695331</v>
      </c>
      <c r="D46" s="168">
        <f t="shared" ref="D46:V46" si="10">SUM(D42:D45)</f>
        <v>0.74075928088943266</v>
      </c>
      <c r="E46" s="168">
        <f t="shared" si="10"/>
        <v>0.73080848473273319</v>
      </c>
      <c r="F46" s="168">
        <f t="shared" si="10"/>
        <v>0.74018538871734041</v>
      </c>
      <c r="G46" s="168">
        <f t="shared" si="10"/>
        <v>0.63712687881221031</v>
      </c>
      <c r="H46" s="168">
        <f t="shared" si="10"/>
        <v>0.68848779401944049</v>
      </c>
      <c r="I46" s="168">
        <f t="shared" si="10"/>
        <v>0.70081643841705765</v>
      </c>
      <c r="J46" s="168">
        <f t="shared" si="10"/>
        <v>0.58620027953008724</v>
      </c>
      <c r="K46" s="168">
        <f t="shared" si="10"/>
        <v>0.59877565849227976</v>
      </c>
      <c r="L46" s="168">
        <f t="shared" si="10"/>
        <v>0.56742902851918964</v>
      </c>
      <c r="M46" s="168">
        <f t="shared" si="10"/>
        <v>0.58917207701872409</v>
      </c>
      <c r="N46" s="168">
        <f t="shared" si="10"/>
        <v>0.58276266369896046</v>
      </c>
      <c r="O46" s="168">
        <f t="shared" si="10"/>
        <v>0.5767632888014983</v>
      </c>
      <c r="P46" s="168">
        <f t="shared" si="10"/>
        <v>0.57114637096654985</v>
      </c>
      <c r="Q46" s="168">
        <f t="shared" si="10"/>
        <v>0.56588346675524359</v>
      </c>
      <c r="R46" s="168">
        <f t="shared" si="10"/>
        <v>0.56094605456451363</v>
      </c>
      <c r="S46" s="168">
        <f t="shared" si="10"/>
        <v>0.55630614085345953</v>
      </c>
      <c r="T46" s="168">
        <f t="shared" si="10"/>
        <v>0.55193670988406807</v>
      </c>
      <c r="U46" s="168">
        <f t="shared" si="10"/>
        <v>0.54781204030746444</v>
      </c>
      <c r="V46" s="168">
        <f t="shared" si="10"/>
        <v>0.5439079118327842</v>
      </c>
    </row>
    <row r="48" spans="1:22" ht="15" thickBot="1">
      <c r="B48" s="13" t="s">
        <v>41</v>
      </c>
      <c r="C48" s="166">
        <f>'3 - Statement Model'!C59/'3 - Statement Model'!C$59</f>
        <v>1</v>
      </c>
      <c r="D48" s="166">
        <f>'3 - Statement Model'!D59/'3 - Statement Model'!D$59</f>
        <v>1</v>
      </c>
      <c r="E48" s="166">
        <f>'3 - Statement Model'!E59/'3 - Statement Model'!E$59</f>
        <v>1</v>
      </c>
      <c r="F48" s="166">
        <f>'3 - Statement Model'!F59/'3 - Statement Model'!F$59</f>
        <v>1</v>
      </c>
      <c r="G48" s="166">
        <f>'3 - Statement Model'!G59/'3 - Statement Model'!G$59</f>
        <v>1</v>
      </c>
      <c r="H48" s="166">
        <f>'3 - Statement Model'!H59/'3 - Statement Model'!H$59</f>
        <v>1</v>
      </c>
      <c r="I48" s="166">
        <f>'3 - Statement Model'!I59/'3 - Statement Model'!I$59</f>
        <v>1</v>
      </c>
      <c r="J48" s="166">
        <f>'3 - Statement Model'!J59/'3 - Statement Model'!J$59</f>
        <v>1</v>
      </c>
      <c r="K48" s="166">
        <f>'3 - Statement Model'!K59/'3 - Statement Model'!K$59</f>
        <v>1</v>
      </c>
      <c r="L48" s="166">
        <f>'3 - Statement Model'!L59/'3 - Statement Model'!L$59</f>
        <v>1</v>
      </c>
      <c r="M48" s="166">
        <f>'3 - Statement Model'!M59/'3 - Statement Model'!M$59</f>
        <v>1</v>
      </c>
      <c r="N48" s="166">
        <f>'3 - Statement Model'!N59/'3 - Statement Model'!N$59</f>
        <v>1</v>
      </c>
      <c r="O48" s="166">
        <f>'3 - Statement Model'!O59/'3 - Statement Model'!O$59</f>
        <v>1</v>
      </c>
      <c r="P48" s="166">
        <f>'3 - Statement Model'!P59/'3 - Statement Model'!P$59</f>
        <v>1</v>
      </c>
      <c r="Q48" s="166">
        <f>'3 - Statement Model'!Q59/'3 - Statement Model'!Q$59</f>
        <v>1</v>
      </c>
      <c r="R48" s="166">
        <f>'3 - Statement Model'!R59/'3 - Statement Model'!R$59</f>
        <v>1</v>
      </c>
      <c r="S48" s="166">
        <f>'3 - Statement Model'!S59/'3 - Statement Model'!S$59</f>
        <v>1</v>
      </c>
      <c r="T48" s="166">
        <f>'3 - Statement Model'!T59/'3 - Statement Model'!T$59</f>
        <v>1</v>
      </c>
      <c r="U48" s="166">
        <f>'3 - Statement Model'!U59/'3 - Statement Model'!U$59</f>
        <v>1</v>
      </c>
      <c r="V48" s="166">
        <f>'3 - Statement Model'!V59/'3 - Statement Model'!V$59</f>
        <v>1</v>
      </c>
    </row>
    <row r="49" spans="2:22">
      <c r="L49" s="25"/>
    </row>
    <row r="50" spans="2:22">
      <c r="B50" s="2" t="s">
        <v>43</v>
      </c>
      <c r="L50" s="25"/>
    </row>
    <row r="51" spans="2:22">
      <c r="B51" s="2" t="s">
        <v>44</v>
      </c>
      <c r="L51" s="25"/>
      <c r="O51" s="158"/>
    </row>
    <row r="52" spans="2:22">
      <c r="B52" t="s">
        <v>45</v>
      </c>
      <c r="C52" s="37">
        <f>'3 - Statement Model'!C63/'3 - Statement Model'!C$82</f>
        <v>0.11787123893471388</v>
      </c>
      <c r="D52" s="37">
        <f>'3 - Statement Model'!D63/'3 - Statement Model'!D$82</f>
        <v>0.10378466235299208</v>
      </c>
      <c r="E52" s="37">
        <f>'3 - Statement Model'!E63/'3 - Statement Model'!E$82</f>
        <v>0.10441187003127461</v>
      </c>
      <c r="F52" s="37">
        <f>'3 - Statement Model'!F63/'3 - Statement Model'!F$82</f>
        <v>0.11409431098550268</v>
      </c>
      <c r="G52" s="37">
        <f>'3 - Statement Model'!G63/'3 - Statement Model'!G$82</f>
        <v>9.3324317852061592E-2</v>
      </c>
      <c r="H52" s="37">
        <f>'3 - Statement Model'!H63/'3 - Statement Model'!H$82</f>
        <v>9.0693867329524391E-2</v>
      </c>
      <c r="I52" s="37">
        <f>'3 - Statement Model'!I63/'3 - Statement Model'!I$82</f>
        <v>0.14816097616992585</v>
      </c>
      <c r="J52" s="37">
        <f>'3 - Statement Model'!J63/'3 - Statement Model'!J$82</f>
        <v>0.1618736070713557</v>
      </c>
      <c r="K52" s="37">
        <f>'3 - Statement Model'!K63/'3 - Statement Model'!K$82</f>
        <v>0.17225310323947929</v>
      </c>
      <c r="L52" s="37">
        <f>'3 - Statement Model'!L63/'3 - Statement Model'!L$82</f>
        <v>0.16781405740218613</v>
      </c>
      <c r="M52" s="37">
        <f>'3 - Statement Model'!M63/'3 - Statement Model'!M$82</f>
        <v>0.15475896237319942</v>
      </c>
      <c r="N52" s="37">
        <f>'3 - Statement Model'!N63/'3 - Statement Model'!N$82</f>
        <v>0.15294744272752722</v>
      </c>
      <c r="O52" s="37">
        <f>'3 - Statement Model'!O63/'3 - Statement Model'!O$82</f>
        <v>0.1513639250181382</v>
      </c>
      <c r="P52" s="37">
        <f>'3 - Statement Model'!P63/'3 - Statement Model'!P$82</f>
        <v>0.15284016677837708</v>
      </c>
      <c r="Q52" s="37">
        <f>'3 - Statement Model'!Q63/'3 - Statement Model'!Q$82</f>
        <v>0.15424090835027446</v>
      </c>
      <c r="R52" s="37">
        <f>'3 - Statement Model'!R63/'3 - Statement Model'!R$82</f>
        <v>0.15557211947069871</v>
      </c>
      <c r="S52" s="37">
        <f>'3 - Statement Model'!S63/'3 - Statement Model'!S$82</f>
        <v>0.15246939179461672</v>
      </c>
      <c r="T52" s="37">
        <f>'3 - Statement Model'!T63/'3 - Statement Model'!T$82</f>
        <v>0.14974220856524847</v>
      </c>
      <c r="U52" s="37">
        <f>'3 - Statement Model'!U63/'3 - Statement Model'!U$82</f>
        <v>0.14294395194350018</v>
      </c>
      <c r="V52" s="37">
        <f>'3 - Statement Model'!V63/'3 - Statement Model'!V$82</f>
        <v>0.13394757792626369</v>
      </c>
    </row>
    <row r="53" spans="2:22">
      <c r="B53" t="s">
        <v>46</v>
      </c>
      <c r="C53" s="37">
        <f>'3 - Statement Model'!C64/'3 - Statement Model'!C$82</f>
        <v>1.6500765985706631E-2</v>
      </c>
      <c r="D53" s="37">
        <f>'3 - Statement Model'!D64/'3 - Statement Model'!D$82</f>
        <v>1.7344309101358996E-2</v>
      </c>
      <c r="E53" s="37">
        <f>'3 - Statement Model'!E64/'3 - Statement Model'!E$82</f>
        <v>1.501659226012844E-2</v>
      </c>
      <c r="F53" s="37">
        <f>'3 - Statement Model'!F64/'3 - Statement Model'!F$82</f>
        <v>1.4942167791908724E-2</v>
      </c>
      <c r="G53" s="37">
        <f>'3 - Statement Model'!G64/'3 - Statement Model'!G$82</f>
        <v>1.4737494541407825E-2</v>
      </c>
      <c r="H53" s="37">
        <f>'3 - Statement Model'!H64/'3 - Statement Model'!H$82</f>
        <v>9.6622950211471409E-3</v>
      </c>
      <c r="I53" s="37">
        <f>'3 - Statement Model'!I64/'3 - Statement Model'!I$82</f>
        <v>1.0920419480428075E-2</v>
      </c>
      <c r="J53" s="37">
        <f>'3 - Statement Model'!J64/'3 - Statement Model'!J$82</f>
        <v>1.4085294450950024E-2</v>
      </c>
      <c r="K53" s="37">
        <f>'3 - Statement Model'!K64/'3 - Statement Model'!K$82</f>
        <v>1.3724492885255828E-2</v>
      </c>
      <c r="L53" s="37">
        <f>'3 - Statement Model'!L64/'3 - Statement Model'!L$82</f>
        <v>1.8139034839167071E-2</v>
      </c>
      <c r="M53" s="37">
        <f>'3 - Statement Model'!M64/'3 - Statement Model'!M$82</f>
        <v>1.3732751466885339E-2</v>
      </c>
      <c r="N53" s="37">
        <f>'3 - Statement Model'!N64/'3 - Statement Model'!N$82</f>
        <v>1.3926243372268806E-2</v>
      </c>
      <c r="O53" s="37">
        <f>'3 - Statement Model'!O64/'3 - Statement Model'!O$82</f>
        <v>1.4095660654990787E-2</v>
      </c>
      <c r="P53" s="37">
        <f>'3 - Statement Model'!P64/'3 - Statement Model'!P$82</f>
        <v>1.4242775108411572E-2</v>
      </c>
      <c r="Q53" s="37">
        <f>'3 - Statement Model'!Q64/'3 - Statement Model'!Q$82</f>
        <v>1.4369354872162053E-2</v>
      </c>
      <c r="R53" s="37">
        <f>'3 - Statement Model'!R64/'3 - Statement Model'!R$82</f>
        <v>1.4477126929498802E-2</v>
      </c>
      <c r="S53" s="37">
        <f>'3 - Statement Model'!S64/'3 - Statement Model'!S$82</f>
        <v>1.4567749503401506E-2</v>
      </c>
      <c r="T53" s="37">
        <f>'3 - Statement Model'!T64/'3 - Statement Model'!T$82</f>
        <v>1.4642792909881975E-2</v>
      </c>
      <c r="U53" s="37">
        <f>'3 - Statement Model'!U64/'3 - Statement Model'!U$82</f>
        <v>1.4703727399051464E-2</v>
      </c>
      <c r="V53" s="37">
        <f>'3 - Statement Model'!V64/'3 - Statement Model'!V$82</f>
        <v>1.4751916592126105E-2</v>
      </c>
    </row>
    <row r="54" spans="2:22">
      <c r="B54" t="s">
        <v>47</v>
      </c>
      <c r="C54" s="37">
        <f>'3 - Statement Model'!C65/'3 - Statement Model'!C$82</f>
        <v>8.1164298274079508E-3</v>
      </c>
      <c r="D54" s="37">
        <f>'3 - Statement Model'!D65/'3 - Statement Model'!D$82</f>
        <v>5.6794655493137055E-3</v>
      </c>
      <c r="E54" s="37">
        <f>'3 - Statement Model'!E65/'3 - Statement Model'!E$82</f>
        <v>9.1824432401461063E-3</v>
      </c>
      <c r="F54" s="37">
        <f>'3 - Statement Model'!F65/'3 - Statement Model'!F$82</f>
        <v>1.6384338491419664E-2</v>
      </c>
      <c r="G54" s="37">
        <f>'3 - Statement Model'!G65/'3 - Statement Model'!G$82</f>
        <v>1.9188888419332573E-2</v>
      </c>
      <c r="H54" s="37">
        <f>'3 - Statement Model'!H65/'3 - Statement Model'!H$82</f>
        <v>3.3642965793574245E-2</v>
      </c>
      <c r="I54" s="37">
        <f>'3 - Statement Model'!I65/'3 - Statement Model'!I$82</f>
        <v>1.128529781110045E-2</v>
      </c>
      <c r="J54" s="37">
        <f>'3 - Statement Model'!J65/'3 - Statement Model'!J$82</f>
        <v>1.6327579042798322E-2</v>
      </c>
      <c r="K54" s="37">
        <f>'3 - Statement Model'!K65/'3 - Statement Model'!K$82</f>
        <v>8.8840448077505303E-3</v>
      </c>
      <c r="L54" s="37">
        <f>'3 - Statement Model'!L65/'3 - Statement Model'!L$82</f>
        <v>7.6341129526887892E-3</v>
      </c>
      <c r="M54" s="37">
        <f>'3 - Statement Model'!M65/'3 - Statement Model'!M$82</f>
        <v>6.4154936720723617E-3</v>
      </c>
      <c r="N54" s="37">
        <f>'3 - Statement Model'!N65/'3 - Statement Model'!N$82</f>
        <v>5.7630886836575537E-3</v>
      </c>
      <c r="O54" s="37">
        <f>'3 - Statement Model'!O65/'3 - Statement Model'!O$82</f>
        <v>5.1722942657228847E-3</v>
      </c>
      <c r="P54" s="37">
        <f>'3 - Statement Model'!P65/'3 - Statement Model'!P$82</f>
        <v>4.6387072037827378E-3</v>
      </c>
      <c r="Q54" s="37">
        <f>'3 - Statement Model'!Q65/'3 - Statement Model'!Q$82</f>
        <v>4.1578869620892507E-3</v>
      </c>
      <c r="R54" s="37">
        <f>'3 - Statement Model'!R65/'3 - Statement Model'!R$82</f>
        <v>3.7254589887169703E-3</v>
      </c>
      <c r="S54" s="37">
        <f>'3 - Statement Model'!S65/'3 - Statement Model'!S$82</f>
        <v>3.3371922291237179E-3</v>
      </c>
      <c r="T54" s="37">
        <f>'3 - Statement Model'!T65/'3 - Statement Model'!T$82</f>
        <v>2.9890543681665542E-3</v>
      </c>
      <c r="U54" s="37">
        <f>'3 - Statement Model'!U65/'3 - Statement Model'!U$82</f>
        <v>2.6772484754607035E-3</v>
      </c>
      <c r="V54" s="37">
        <f>'3 - Statement Model'!V65/'3 - Statement Model'!V$82</f>
        <v>2.3982345923085008E-3</v>
      </c>
    </row>
    <row r="55" spans="2:22">
      <c r="B55" t="s">
        <v>48</v>
      </c>
      <c r="C55" s="37">
        <f>'3 - Statement Model'!C66/'3 - Statement Model'!C$82</f>
        <v>4.5619542823506333E-3</v>
      </c>
      <c r="D55" s="37">
        <f>'3 - Statement Model'!D66/'3 - Statement Model'!D$82</f>
        <v>2.1537472730531301E-3</v>
      </c>
      <c r="E55" s="37">
        <f>'3 - Statement Model'!E66/'3 - Statement Model'!E$82</f>
        <v>3.1185093227015541E-3</v>
      </c>
      <c r="F55" s="37">
        <f>'3 - Statement Model'!F66/'3 - Statement Model'!F$82</f>
        <v>3.2012700406482786E-3</v>
      </c>
      <c r="G55" s="37">
        <f>'3 - Statement Model'!G66/'3 - Statement Model'!G$82</f>
        <v>9.6352956091788871E-4</v>
      </c>
      <c r="H55" s="37">
        <f>'3 - Statement Model'!H66/'3 - Statement Model'!H$82</f>
        <v>1.6695110187727241E-3</v>
      </c>
      <c r="I55" s="37">
        <f>'3 - Statement Model'!I66/'3 - Statement Model'!I$82</f>
        <v>4.1470181846469572E-3</v>
      </c>
      <c r="J55" s="37">
        <f>'3 - Statement Model'!J66/'3 - Statement Model'!J$82</f>
        <v>2.87084954481925E-3</v>
      </c>
      <c r="K55" s="37">
        <f>'3 - Statement Model'!K66/'3 - Statement Model'!K$82</f>
        <v>6.0320920375416288E-3</v>
      </c>
      <c r="L55" s="37">
        <f>'3 - Statement Model'!L66/'3 - Statement Model'!L$82</f>
        <v>0</v>
      </c>
      <c r="M55" s="37">
        <f>'3 - Statement Model'!M66/'3 - Statement Model'!M$82</f>
        <v>0</v>
      </c>
      <c r="N55" s="37">
        <f>'3 - Statement Model'!N66/'3 - Statement Model'!N$82</f>
        <v>0</v>
      </c>
      <c r="O55" s="37">
        <f>'3 - Statement Model'!O66/'3 - Statement Model'!O$82</f>
        <v>0</v>
      </c>
      <c r="P55" s="37">
        <f>'3 - Statement Model'!P66/'3 - Statement Model'!P$82</f>
        <v>0</v>
      </c>
      <c r="Q55" s="37">
        <f>'3 - Statement Model'!Q66/'3 - Statement Model'!Q$82</f>
        <v>0</v>
      </c>
      <c r="R55" s="37">
        <f>'3 - Statement Model'!R66/'3 - Statement Model'!R$82</f>
        <v>0</v>
      </c>
      <c r="S55" s="37">
        <f>'3 - Statement Model'!S66/'3 - Statement Model'!S$82</f>
        <v>0</v>
      </c>
      <c r="T55" s="37">
        <f>'3 - Statement Model'!T66/'3 - Statement Model'!T$82</f>
        <v>0</v>
      </c>
      <c r="U55" s="37">
        <f>'3 - Statement Model'!U66/'3 - Statement Model'!U$82</f>
        <v>0</v>
      </c>
      <c r="V55" s="37">
        <f>'3 - Statement Model'!V66/'3 - Statement Model'!V$82</f>
        <v>0</v>
      </c>
    </row>
    <row r="56" spans="2:22">
      <c r="B56" t="s">
        <v>49</v>
      </c>
      <c r="C56" s="37">
        <f>'3 - Statement Model'!C67/'3 - Statement Model'!C$82</f>
        <v>4.1393414786920135E-3</v>
      </c>
      <c r="D56" s="37">
        <f>'3 - Statement Model'!D67/'3 - Statement Model'!D$82</f>
        <v>4.0911928113663478E-3</v>
      </c>
      <c r="E56" s="37">
        <f>'3 - Statement Model'!E67/'3 - Statement Model'!E$82</f>
        <v>4.3659130517821757E-3</v>
      </c>
      <c r="F56" s="37">
        <f>'3 - Statement Model'!F67/'3 - Statement Model'!F$82</f>
        <v>4.905124939667254E-3</v>
      </c>
      <c r="G56" s="37">
        <f>'3 - Statement Model'!G67/'3 - Statement Model'!G$82</f>
        <v>4.4823845947963769E-3</v>
      </c>
      <c r="H56" s="37">
        <f>'3 - Statement Model'!H67/'3 - Statement Model'!H$82</f>
        <v>4.013782740966091E-3</v>
      </c>
      <c r="I56" s="37">
        <f>'3 - Statement Model'!I67/'3 - Statement Model'!I$82</f>
        <v>3.3746615151526373E-3</v>
      </c>
      <c r="J56" s="37">
        <f>'3 - Statement Model'!J67/'3 - Statement Model'!J$82</f>
        <v>2.7016205190193779E-3</v>
      </c>
      <c r="K56" s="37">
        <f>'3 - Statement Model'!K67/'3 - Statement Model'!K$82</f>
        <v>2.1725703905540418E-3</v>
      </c>
      <c r="L56" s="37">
        <f>'3 - Statement Model'!L67/'3 - Statement Model'!L$82</f>
        <v>2.5583082050098069E-3</v>
      </c>
      <c r="M56" s="37">
        <f>'3 - Statement Model'!M67/'3 - Statement Model'!M$82</f>
        <v>2.1499302148353084E-3</v>
      </c>
      <c r="N56" s="37">
        <f>'3 - Statement Model'!N67/'3 - Statement Model'!N$82</f>
        <v>1.9312993083770696E-3</v>
      </c>
      <c r="O56" s="37">
        <f>'3 - Statement Model'!O67/'3 - Statement Model'!O$82</f>
        <v>1.7333150479602888E-3</v>
      </c>
      <c r="P56" s="37">
        <f>'3 - Statement Model'!P67/'3 - Statement Model'!P$82</f>
        <v>1.5545018489536166E-3</v>
      </c>
      <c r="Q56" s="37">
        <f>'3 - Statement Model'!Q67/'3 - Statement Model'!Q$82</f>
        <v>1.3933716197989639E-3</v>
      </c>
      <c r="R56" s="37">
        <f>'3 - Statement Model'!R67/'3 - Statement Model'!R$82</f>
        <v>1.2484583811280027E-3</v>
      </c>
      <c r="S56" s="37">
        <f>'3 - Statement Model'!S67/'3 - Statement Model'!S$82</f>
        <v>1.118344241743919E-3</v>
      </c>
      <c r="T56" s="37">
        <f>'3 - Statement Model'!T67/'3 - Statement Model'!T$82</f>
        <v>1.0016779110672705E-3</v>
      </c>
      <c r="U56" s="37">
        <f>'3 - Statement Model'!U67/'3 - Statement Model'!U$82</f>
        <v>8.9718697955716868E-4</v>
      </c>
      <c r="V56" s="37">
        <f>'3 - Statement Model'!V67/'3 - Statement Model'!V$82</f>
        <v>8.0368515282188042E-4</v>
      </c>
    </row>
    <row r="57" spans="2:22">
      <c r="B57" t="s">
        <v>50</v>
      </c>
      <c r="C57" s="37">
        <f>'3 - Statement Model'!C68/'3 - Statement Model'!C$82</f>
        <v>4.0623655751684792E-2</v>
      </c>
      <c r="D57" s="37">
        <f>'3 - Statement Model'!D68/'3 - Statement Model'!D$82</f>
        <v>3.5093411449159825E-2</v>
      </c>
      <c r="E57" s="37">
        <f>'3 - Statement Model'!E68/'3 - Statement Model'!E$82</f>
        <v>3.2095280158521734E-2</v>
      </c>
      <c r="F57" s="37">
        <f>'3 - Statement Model'!F68/'3 - Statement Model'!F$82</f>
        <v>2.3769648121979726E-2</v>
      </c>
      <c r="G57" s="37">
        <f>'3 - Statement Model'!G68/'3 - Statement Model'!G$82</f>
        <v>1.3379537674851035E-2</v>
      </c>
      <c r="H57" s="37">
        <f>'3 - Statement Model'!H68/'3 - Statement Model'!H$82</f>
        <v>6.3928359427172232E-3</v>
      </c>
      <c r="I57" s="37">
        <f>'3 - Statement Model'!I68/'3 - Statement Model'!I$82</f>
        <v>1.47062636829374E-3</v>
      </c>
      <c r="J57" s="37">
        <f>'3 - Statement Model'!J68/'3 - Statement Model'!J$82</f>
        <v>1.0999886676991651E-3</v>
      </c>
      <c r="K57" s="37">
        <f>'3 - Statement Model'!K68/'3 - Statement Model'!K$82</f>
        <v>1.0778080532848925E-3</v>
      </c>
      <c r="L57" s="37">
        <f>'3 - Statement Model'!L68/'3 - Statement Model'!L$82</f>
        <v>1.0797599807835373E-3</v>
      </c>
      <c r="M57" s="37">
        <f>'3 - Statement Model'!M68/'3 - Statement Model'!M$82</f>
        <v>9.0739989924224949E-4</v>
      </c>
      <c r="N57" s="37">
        <f>'3 - Statement Model'!N68/'3 - Statement Model'!N$82</f>
        <v>8.1512450298868106E-4</v>
      </c>
      <c r="O57" s="37">
        <f>'3 - Statement Model'!O68/'3 - Statement Model'!O$82</f>
        <v>7.315632335511519E-4</v>
      </c>
      <c r="P57" s="37">
        <f>'3 - Statement Model'!P68/'3 - Statement Model'!P$82</f>
        <v>6.5609330543803506E-4</v>
      </c>
      <c r="Q57" s="37">
        <f>'3 - Statement Model'!Q68/'3 - Statement Model'!Q$82</f>
        <v>5.8808665448215156E-4</v>
      </c>
      <c r="R57" s="37">
        <f>'3 - Statement Model'!R68/'3 - Statement Model'!R$82</f>
        <v>5.2692454919076135E-4</v>
      </c>
      <c r="S57" s="37">
        <f>'3 - Statement Model'!S68/'3 - Statement Model'!S$82</f>
        <v>4.7200855417268409E-4</v>
      </c>
      <c r="T57" s="37">
        <f>'3 - Statement Model'!T68/'3 - Statement Model'!T$82</f>
        <v>4.2276834350423538E-4</v>
      </c>
      <c r="U57" s="37">
        <f>'3 - Statement Model'!U68/'3 - Statement Model'!U$82</f>
        <v>3.7866688380580593E-4</v>
      </c>
      <c r="V57" s="37">
        <f>'3 - Statement Model'!V68/'3 - Statement Model'!V$82</f>
        <v>3.39203487471769E-4</v>
      </c>
    </row>
    <row r="58" spans="2:22">
      <c r="B58" t="s">
        <v>51</v>
      </c>
      <c r="C58" s="37">
        <f>'3 - Statement Model'!C69/'3 - Statement Model'!C$82</f>
        <v>6.5316318136881268E-3</v>
      </c>
      <c r="D58" s="37">
        <f>'3 - Statement Model'!D69/'3 - Statement Model'!D$82</f>
        <v>5.6145750288917329E-3</v>
      </c>
      <c r="E58" s="37">
        <f>'3 - Statement Model'!E69/'3 - Statement Model'!E$82</f>
        <v>5.9147229450664885E-3</v>
      </c>
      <c r="F58" s="37">
        <f>'3 - Statement Model'!F69/'3 - Statement Model'!F$82</f>
        <v>5.6058570739054335E-3</v>
      </c>
      <c r="G58" s="37">
        <f>'3 - Statement Model'!G69/'3 - Statement Model'!G$82</f>
        <v>6.316471566017271E-3</v>
      </c>
      <c r="H58" s="37">
        <f>'3 - Statement Model'!H69/'3 - Statement Model'!H$82</f>
        <v>7.7446761148623592E-4</v>
      </c>
      <c r="I58" s="37">
        <f>'3 - Statement Model'!I69/'3 - Statement Model'!I$82</f>
        <v>8.6866973139768772E-4</v>
      </c>
      <c r="J58" s="37">
        <f>'3 - Statement Model'!J69/'3 - Statement Model'!J$82</f>
        <v>8.8543043856004232E-4</v>
      </c>
      <c r="K58" s="37">
        <f>'3 - Statement Model'!K69/'3 - Statement Model'!K$82</f>
        <v>2.4280956706024827E-3</v>
      </c>
      <c r="L58" s="37">
        <f>'3 - Statement Model'!L69/'3 - Statement Model'!L$82</f>
        <v>2.7180567118859885E-3</v>
      </c>
      <c r="M58" s="37">
        <f>'3 - Statement Model'!M69/'3 - Statement Model'!M$82</f>
        <v>2.2841783640752521E-3</v>
      </c>
      <c r="N58" s="37">
        <f>'3 - Statement Model'!N69/'3 - Statement Model'!N$82</f>
        <v>2.0518954821453733E-3</v>
      </c>
      <c r="O58" s="37">
        <f>'3 - Statement Model'!O69/'3 - Statement Model'!O$82</f>
        <v>1.8415484853215281E-3</v>
      </c>
      <c r="P58" s="37">
        <f>'3 - Statement Model'!P69/'3 - Statement Model'!P$82</f>
        <v>1.6515696490022242E-3</v>
      </c>
      <c r="Q58" s="37">
        <f>'3 - Statement Model'!Q69/'3 - Statement Model'!Q$82</f>
        <v>1.4803779606888717E-3</v>
      </c>
      <c r="R58" s="37">
        <f>'3 - Statement Model'!R69/'3 - Statement Model'!R$82</f>
        <v>1.3264159008246918E-3</v>
      </c>
      <c r="S58" s="37">
        <f>'3 - Statement Model'!S69/'3 - Statement Model'!S$82</f>
        <v>1.1881770407953852E-3</v>
      </c>
      <c r="T58" s="37">
        <f>'3 - Statement Model'!T69/'3 - Statement Model'!T$82</f>
        <v>1.0642257113481347E-3</v>
      </c>
      <c r="U58" s="37">
        <f>'3 - Statement Model'!U69/'3 - Statement Model'!U$82</f>
        <v>9.5321004983945311E-4</v>
      </c>
      <c r="V58" s="37">
        <f>'3 - Statement Model'!V69/'3 - Statement Model'!V$82</f>
        <v>8.5386968606554372E-4</v>
      </c>
    </row>
    <row r="59" spans="2:22">
      <c r="B59" t="s">
        <v>52</v>
      </c>
      <c r="C59" s="37">
        <f>'3 - Statement Model'!C70/'3 - Statement Model'!C$82</f>
        <v>3.8895471251009367E-2</v>
      </c>
      <c r="D59" s="37">
        <f>'3 - Statement Model'!D70/'3 - Statement Model'!D$82</f>
        <v>2.9472656370704092E-2</v>
      </c>
      <c r="E59" s="37">
        <f>'3 - Statement Model'!E70/'3 - Statement Model'!E$82</f>
        <v>3.1919211211115621E-2</v>
      </c>
      <c r="F59" s="37">
        <f>'3 - Statement Model'!F70/'3 - Statement Model'!F$82</f>
        <v>4.6230875246419285E-2</v>
      </c>
      <c r="G59" s="37">
        <f>'3 - Statement Model'!G70/'3 - Statement Model'!G$82</f>
        <v>4.1972699995773993E-2</v>
      </c>
      <c r="H59" s="37">
        <f>'3 - Statement Model'!H70/'3 - Statement Model'!H$82</f>
        <v>4.54246123024412E-2</v>
      </c>
      <c r="I59" s="37">
        <f>'3 - Statement Model'!I70/'3 - Statement Model'!I$82</f>
        <v>3.2485284475445721E-2</v>
      </c>
      <c r="J59" s="37">
        <f>'3 - Statement Model'!J70/'3 - Statement Model'!J$82</f>
        <v>3.8620481245042117E-2</v>
      </c>
      <c r="K59" s="37">
        <f>'3 - Statement Model'!K70/'3 - Statement Model'!K$82</f>
        <v>2.8938540720557071E-2</v>
      </c>
      <c r="L59" s="37">
        <f>'3 - Statement Model'!L70/'3 - Statement Model'!L$82</f>
        <v>5.5154046534623448E-2</v>
      </c>
      <c r="M59" s="37">
        <f>'3 - Statement Model'!M70/'3 - Statement Model'!M$82</f>
        <v>4.6349908460214258E-2</v>
      </c>
      <c r="N59" s="37">
        <f>'3 - Statement Model'!N70/'3 - Statement Model'!N$82</f>
        <v>4.1636489191538464E-2</v>
      </c>
      <c r="O59" s="37">
        <f>'3 - Statement Model'!O70/'3 - Statement Model'!O$82</f>
        <v>3.7368186767785624E-2</v>
      </c>
      <c r="P59" s="37">
        <f>'3 - Statement Model'!P70/'3 - Statement Model'!P$82</f>
        <v>3.3513189359847796E-2</v>
      </c>
      <c r="Q59" s="37">
        <f>'3 - Statement Model'!Q70/'3 - Statement Model'!Q$82</f>
        <v>3.0039415504325883E-2</v>
      </c>
      <c r="R59" s="37">
        <f>'3 - Statement Model'!R70/'3 - Statement Model'!R$82</f>
        <v>2.6915260450024851E-2</v>
      </c>
      <c r="S59" s="37">
        <f>'3 - Statement Model'!S70/'3 - Statement Model'!S$82</f>
        <v>2.4110156168863885E-2</v>
      </c>
      <c r="T59" s="37">
        <f>'3 - Statement Model'!T70/'3 - Statement Model'!T$82</f>
        <v>2.1594970461933406E-2</v>
      </c>
      <c r="U59" s="37">
        <f>'3 - Statement Model'!U70/'3 - Statement Model'!U$82</f>
        <v>1.9342271710598942E-2</v>
      </c>
      <c r="V59" s="37">
        <f>'3 - Statement Model'!V70/'3 - Statement Model'!V$82</f>
        <v>1.7326484835221031E-2</v>
      </c>
    </row>
    <row r="60" spans="2:22">
      <c r="B60" s="27" t="s">
        <v>53</v>
      </c>
      <c r="C60" s="85">
        <f>SUM(C52:C59)</f>
        <v>0.23724048932525338</v>
      </c>
      <c r="D60" s="85">
        <f t="shared" ref="D60:V60" si="11">SUM(D52:D59)</f>
        <v>0.2032340199368399</v>
      </c>
      <c r="E60" s="85">
        <f t="shared" si="11"/>
        <v>0.20602454222073674</v>
      </c>
      <c r="F60" s="85">
        <f t="shared" si="11"/>
        <v>0.229133592691451</v>
      </c>
      <c r="G60" s="85">
        <f t="shared" si="11"/>
        <v>0.19436532420515856</v>
      </c>
      <c r="H60" s="85">
        <f t="shared" si="11"/>
        <v>0.19227433776062924</v>
      </c>
      <c r="I60" s="85">
        <f t="shared" si="11"/>
        <v>0.21271295373639112</v>
      </c>
      <c r="J60" s="85">
        <f t="shared" si="11"/>
        <v>0.238464850980244</v>
      </c>
      <c r="K60" s="85">
        <f t="shared" si="11"/>
        <v>0.23551074780502576</v>
      </c>
      <c r="L60" s="85">
        <f t="shared" si="11"/>
        <v>0.25509737662634474</v>
      </c>
      <c r="M60" s="85">
        <f t="shared" si="11"/>
        <v>0.22659862445052417</v>
      </c>
      <c r="N60" s="85">
        <f t="shared" si="11"/>
        <v>0.21907158326850318</v>
      </c>
      <c r="O60" s="85">
        <f t="shared" si="11"/>
        <v>0.21230649347347047</v>
      </c>
      <c r="P60" s="85">
        <f t="shared" si="11"/>
        <v>0.20909700325381306</v>
      </c>
      <c r="Q60" s="85">
        <f t="shared" si="11"/>
        <v>0.20626940192382162</v>
      </c>
      <c r="R60" s="85">
        <f t="shared" si="11"/>
        <v>0.20379176467008278</v>
      </c>
      <c r="S60" s="85">
        <f t="shared" si="11"/>
        <v>0.1972630195327178</v>
      </c>
      <c r="T60" s="85">
        <f t="shared" si="11"/>
        <v>0.19145769827115003</v>
      </c>
      <c r="U60" s="85">
        <f t="shared" si="11"/>
        <v>0.1818962634418137</v>
      </c>
      <c r="V60" s="85">
        <f t="shared" si="11"/>
        <v>0.17042097227227854</v>
      </c>
    </row>
    <row r="61" spans="2:22">
      <c r="L61" s="25"/>
    </row>
    <row r="62" spans="2:22">
      <c r="B62" s="2" t="s">
        <v>54</v>
      </c>
      <c r="C62" s="36"/>
      <c r="D62" s="36"/>
      <c r="E62" s="36"/>
      <c r="F62" s="36"/>
      <c r="G62" s="36"/>
      <c r="H62" s="36"/>
      <c r="I62" s="36"/>
      <c r="J62" s="36"/>
      <c r="K62" s="36"/>
      <c r="L62" s="36"/>
      <c r="M62" s="36"/>
      <c r="N62" s="36"/>
      <c r="O62" s="36"/>
      <c r="P62" s="36"/>
      <c r="Q62" s="36"/>
      <c r="R62" s="36"/>
      <c r="S62" s="36"/>
      <c r="T62" s="36"/>
      <c r="U62" s="36"/>
      <c r="V62" s="36"/>
    </row>
    <row r="63" spans="2:22">
      <c r="B63" t="s">
        <v>55</v>
      </c>
      <c r="C63" s="37">
        <f>'3 - Statement Model'!C74/'3 - Statement Model'!C$82</f>
        <v>0</v>
      </c>
      <c r="D63" s="37">
        <f>'3 - Statement Model'!D74/'3 - Statement Model'!D$82</f>
        <v>0</v>
      </c>
      <c r="E63" s="37">
        <f>'3 - Statement Model'!E74/'3 - Statement Model'!E$82</f>
        <v>0</v>
      </c>
      <c r="F63" s="37">
        <f>'3 - Statement Model'!F74/'3 - Statement Model'!F$82</f>
        <v>0</v>
      </c>
      <c r="G63" s="37">
        <f>'3 - Statement Model'!G74/'3 - Statement Model'!G$82</f>
        <v>7.8620631365422813E-2</v>
      </c>
      <c r="H63" s="37">
        <f>'3 - Statement Model'!H74/'3 - Statement Model'!H$82</f>
        <v>3.3629053201751136E-2</v>
      </c>
      <c r="I63" s="37">
        <f>'3 - Statement Model'!I74/'3 - Statement Model'!I$82</f>
        <v>2.4056039384633618E-2</v>
      </c>
      <c r="J63" s="37">
        <f>'3 - Statement Model'!J74/'3 - Statement Model'!J$82</f>
        <v>3.7611150984021451E-2</v>
      </c>
      <c r="K63" s="37">
        <f>'3 - Statement Model'!K74/'3 - Statement Model'!K$82</f>
        <v>5.0150772025431424E-2</v>
      </c>
      <c r="L63" s="37">
        <f>'3 - Statement Model'!L74/'3 - Statement Model'!L$82</f>
        <v>5.0753383286808042E-2</v>
      </c>
      <c r="M63" s="37">
        <f>'3 - Statement Model'!M74/'3 - Statement Model'!M$82</f>
        <v>4.2651714918378131E-2</v>
      </c>
      <c r="N63" s="37">
        <f>'3 - Statement Model'!N74/'3 - Statement Model'!N$82</f>
        <v>3.8314372696636428E-2</v>
      </c>
      <c r="O63" s="37">
        <f>'3 - Statement Model'!O74/'3 - Statement Model'!O$82</f>
        <v>3.4386632077265049E-2</v>
      </c>
      <c r="P63" s="37">
        <f>'3 - Statement Model'!P74/'3 - Statement Model'!P$82</f>
        <v>3.0839219451939431E-2</v>
      </c>
      <c r="Q63" s="37">
        <f>'3 - Statement Model'!Q74/'3 - Statement Model'!Q$82</f>
        <v>2.7642613091781995E-2</v>
      </c>
      <c r="R63" s="37">
        <f>'3 - Statement Model'!R74/'3 - Statement Model'!R$82</f>
        <v>2.476772994392773E-2</v>
      </c>
      <c r="S63" s="37">
        <f>'3 - Statement Model'!S74/'3 - Statement Model'!S$82</f>
        <v>2.218644095995707E-2</v>
      </c>
      <c r="T63" s="37">
        <f>'3 - Statement Model'!T74/'3 - Statement Model'!T$82</f>
        <v>1.987193835784595E-2</v>
      </c>
      <c r="U63" s="37">
        <f>'3 - Statement Model'!U74/'3 - Statement Model'!U$82</f>
        <v>1.7798979248954114E-2</v>
      </c>
      <c r="V63" s="37">
        <f>'3 - Statement Model'!V74/'3 - Statement Model'!V$82</f>
        <v>1.5944029153019672E-2</v>
      </c>
    </row>
    <row r="64" spans="2:22">
      <c r="B64" t="s">
        <v>56</v>
      </c>
      <c r="C64" s="37">
        <f>'3 - Statement Model'!C75/'3 - Statement Model'!C$82</f>
        <v>0.22473190500267909</v>
      </c>
      <c r="D64" s="37">
        <f>'3 - Statement Model'!D75/'3 - Statement Model'!D$82</f>
        <v>0.31428024052752906</v>
      </c>
      <c r="E64" s="37">
        <f>'3 - Statement Model'!E75/'3 - Statement Model'!E$82</f>
        <v>0.25942416501539861</v>
      </c>
      <c r="F64" s="37">
        <f>'3 - Statement Model'!F75/'3 - Statement Model'!F$82</f>
        <v>0.25290905601786429</v>
      </c>
      <c r="G64" s="37">
        <f>'3 - Statement Model'!G75/'3 - Statement Model'!G$82</f>
        <v>0.24860753074419981</v>
      </c>
      <c r="H64" s="37">
        <f>'3 - Statement Model'!H75/'3 - Statement Model'!H$82</f>
        <v>0.2653224011278475</v>
      </c>
      <c r="I64" s="37">
        <f>'3 - Statement Model'!I75/'3 - Statement Model'!I$82</f>
        <v>0.26548880731090224</v>
      </c>
      <c r="J64" s="37">
        <f>'3 - Statement Model'!J75/'3 - Statement Model'!J$82</f>
        <v>0.21262116118309221</v>
      </c>
      <c r="K64" s="37">
        <f>'3 - Statement Model'!K75/'3 - Statement Model'!K$82</f>
        <v>0.26026642446260978</v>
      </c>
      <c r="L64" s="37">
        <f>'3 - Statement Model'!L75/'3 - Statement Model'!L$82</f>
        <v>0.25258920846363914</v>
      </c>
      <c r="M64" s="37">
        <f>'3 - Statement Model'!M75/'3 - Statement Model'!M$82</f>
        <v>0.21445666674314093</v>
      </c>
      <c r="N64" s="37">
        <f>'3 - Statement Model'!N75/'3 - Statement Model'!N$82</f>
        <v>0.21747832115597862</v>
      </c>
      <c r="O64" s="37">
        <f>'3 - Statement Model'!O75/'3 - Statement Model'!O$82</f>
        <v>0.2201240157080753</v>
      </c>
      <c r="P64" s="37">
        <f>'3 - Statement Model'!P75/'3 - Statement Model'!P$82</f>
        <v>0.21352456272117293</v>
      </c>
      <c r="Q64" s="37">
        <f>'3 - Statement Model'!Q75/'3 - Statement Model'!Q$82</f>
        <v>0.21542221879581028</v>
      </c>
      <c r="R64" s="37">
        <f>'3 - Statement Model'!R75/'3 - Statement Model'!R$82</f>
        <v>0.21703791385812998</v>
      </c>
      <c r="S64" s="37">
        <f>'3 - Statement Model'!S75/'3 - Statement Model'!S$82</f>
        <v>0.21839650762359736</v>
      </c>
      <c r="T64" s="37">
        <f>'3 - Statement Model'!T75/'3 - Statement Model'!T$82</f>
        <v>0.21342372131663589</v>
      </c>
      <c r="U64" s="37">
        <f>'3 - Statement Model'!U75/'3 - Statement Model'!U$82</f>
        <v>0.21431186236425695</v>
      </c>
      <c r="V64" s="37">
        <f>'3 - Statement Model'!V75/'3 - Statement Model'!V$82</f>
        <v>0.21501423635646819</v>
      </c>
    </row>
    <row r="65" spans="2:22">
      <c r="B65" t="s">
        <v>57</v>
      </c>
      <c r="C65" s="37">
        <f>'3 - Statement Model'!C76/'3 - Statement Model'!C$82</f>
        <v>0.35430800926729505</v>
      </c>
      <c r="D65" s="37">
        <f>'3 - Statement Model'!D76/'3 - Statement Model'!D$82</f>
        <v>0.29368213533072535</v>
      </c>
      <c r="E65" s="37">
        <f>'3 - Statement Model'!E76/'3 - Statement Model'!E$82</f>
        <v>0.33186012366605389</v>
      </c>
      <c r="F65" s="37">
        <f>'3 - Statement Model'!F76/'3 - Statement Model'!F$82</f>
        <v>0.24356111489099397</v>
      </c>
      <c r="G65" s="37">
        <f>'3 - Statement Model'!G76/'3 - Statement Model'!G$82</f>
        <v>0.22848046880502615</v>
      </c>
      <c r="H65" s="37">
        <f>'3 - Statement Model'!H76/'3 - Statement Model'!H$82</f>
        <v>0.27587278326036957</v>
      </c>
      <c r="I65" s="37">
        <f>'3 - Statement Model'!I76/'3 - Statement Model'!I$82</f>
        <v>0.28686845487918267</v>
      </c>
      <c r="J65" s="37">
        <f>'3 - Statement Model'!J76/'3 - Statement Model'!J$82</f>
        <v>0.2950266309069618</v>
      </c>
      <c r="K65" s="37">
        <f>'3 - Statement Model'!K76/'3 - Statement Model'!K$82</f>
        <v>0.23728368150166515</v>
      </c>
      <c r="L65" s="37">
        <f>'3 - Statement Model'!L76/'3 - Statement Model'!L$82</f>
        <v>0.24949918260070569</v>
      </c>
      <c r="M65" s="37">
        <f>'3 - Statement Model'!M76/'3 - Statement Model'!M$82</f>
        <v>0.24455584804042385</v>
      </c>
      <c r="N65" s="37">
        <f>'3 - Statement Model'!N76/'3 - Statement Model'!N$82</f>
        <v>0.24800159430067736</v>
      </c>
      <c r="O65" s="37">
        <f>'3 - Statement Model'!O76/'3 - Statement Model'!O$82</f>
        <v>0.25101861440394552</v>
      </c>
      <c r="P65" s="37">
        <f>'3 - Statement Model'!P76/'3 - Statement Model'!P$82</f>
        <v>0.25363846083472663</v>
      </c>
      <c r="Q65" s="37">
        <f>'3 - Statement Model'!Q76/'3 - Statement Model'!Q$82</f>
        <v>0.25589262101110505</v>
      </c>
      <c r="R65" s="37">
        <f>'3 - Statement Model'!R76/'3 - Statement Model'!R$82</f>
        <v>0.2578118494294307</v>
      </c>
      <c r="S65" s="37">
        <f>'3 - Statement Model'!S76/'3 - Statement Model'!S$82</f>
        <v>0.25942567608797196</v>
      </c>
      <c r="T65" s="37">
        <f>'3 - Statement Model'!T76/'3 - Statement Model'!T$82</f>
        <v>0.26076206551844611</v>
      </c>
      <c r="U65" s="37">
        <f>'3 - Statement Model'!U76/'3 - Statement Model'!U$82</f>
        <v>0.26184720025708086</v>
      </c>
      <c r="V65" s="37">
        <f>'3 - Statement Model'!V76/'3 - Statement Model'!V$82</f>
        <v>0.26270536396936894</v>
      </c>
    </row>
    <row r="66" spans="2:22">
      <c r="B66" t="s">
        <v>58</v>
      </c>
      <c r="C66" s="37">
        <f>'3 - Statement Model'!C77/'3 - Statement Model'!C$82</f>
        <v>3.6439034329743637E-2</v>
      </c>
      <c r="D66" s="37">
        <f>'3 - Statement Model'!D77/'3 - Statement Model'!D$82</f>
        <v>2.4992120436805904E-2</v>
      </c>
      <c r="E66" s="37">
        <f>'3 - Statement Model'!E77/'3 - Statement Model'!E$82</f>
        <v>3.0122711103683718E-2</v>
      </c>
      <c r="F66" s="37">
        <f>'3 - Statement Model'!F77/'3 - Statement Model'!F$82</f>
        <v>8.5466059559323806E-2</v>
      </c>
      <c r="G66" s="37">
        <f>'3 - Statement Model'!G77/'3 - Statement Model'!G$82</f>
        <v>9.358069560072689E-2</v>
      </c>
      <c r="H66" s="37">
        <f>'3 - Statement Model'!H77/'3 - Statement Model'!H$82</f>
        <v>6.2527825183646232E-2</v>
      </c>
      <c r="I66" s="37">
        <f>'3 - Statement Model'!I77/'3 - Statement Model'!I$82</f>
        <v>4.5798713109319031E-2</v>
      </c>
      <c r="J66" s="37">
        <f>'3 - Statement Model'!J77/'3 - Statement Model'!J$82</f>
        <v>5.7019604880444226E-2</v>
      </c>
      <c r="K66" s="37">
        <f>'3 - Statement Model'!K77/'3 - Statement Model'!K$82</f>
        <v>5.2306388132001211E-2</v>
      </c>
      <c r="L66" s="37">
        <f>'3 - Statement Model'!L77/'3 - Statement Model'!L$82</f>
        <v>4.6883271649420827E-2</v>
      </c>
      <c r="M66" s="37">
        <f>'3 - Statement Model'!M77/'3 - Statement Model'!M$82</f>
        <v>0.1497339956798687</v>
      </c>
      <c r="N66" s="37">
        <f>'3 - Statement Model'!N77/'3 - Statement Model'!N$82</f>
        <v>0.16753773428003729</v>
      </c>
      <c r="O66" s="37">
        <f>'3 - Statement Model'!O77/'3 - Statement Model'!O$82</f>
        <v>0.18380296050349357</v>
      </c>
      <c r="P66" s="37">
        <f>'3 - Statement Model'!P77/'3 - Statement Model'!P$82</f>
        <v>0.20468667069271396</v>
      </c>
      <c r="Q66" s="37">
        <f>'3 - Statement Model'!Q77/'3 - Statement Model'!Q$82</f>
        <v>0.21570279870918108</v>
      </c>
      <c r="R66" s="37">
        <f>'3 - Statement Model'!R77/'3 - Statement Model'!R$82</f>
        <v>0.22574385865086227</v>
      </c>
      <c r="S66" s="37">
        <f>'3 - Statement Model'!S77/'3 - Statement Model'!S$82</f>
        <v>0.23926512358331975</v>
      </c>
      <c r="T66" s="37">
        <f>'3 - Statement Model'!T77/'3 - Statement Model'!T$82</f>
        <v>0.25764186612593126</v>
      </c>
      <c r="U66" s="37">
        <f>'3 - Statement Model'!U77/'3 - Statement Model'!U$82</f>
        <v>0.27323258269938661</v>
      </c>
      <c r="V66" s="37">
        <f>'3 - Statement Model'!V77/'3 - Statement Model'!V$82</f>
        <v>0.29030828053376195</v>
      </c>
    </row>
    <row r="67" spans="2:22">
      <c r="B67" t="s">
        <v>59</v>
      </c>
      <c r="C67" s="37">
        <f>'3 - Statement Model'!C78/'3 - Statement Model'!C$82</f>
        <v>1.5131047702420213E-3</v>
      </c>
      <c r="D67" s="37">
        <f>'3 - Statement Model'!D78/'3 - Statement Model'!D$82</f>
        <v>4.3940152400022249E-3</v>
      </c>
      <c r="E67" s="37">
        <f>'3 - Statement Model'!E78/'3 - Statement Model'!E$82</f>
        <v>3.3841048535345093E-3</v>
      </c>
      <c r="F67" s="37">
        <f>'3 - Statement Model'!F78/'3 - Statement Model'!F$82</f>
        <v>4.2538220431139256E-3</v>
      </c>
      <c r="G67" s="37">
        <f>'3 - Statement Model'!G78/'3 - Statement Model'!G$82</f>
        <v>5.6713011875079234E-3</v>
      </c>
      <c r="H67" s="37">
        <f>'3 - Statement Model'!H78/'3 - Statement Model'!H$82</f>
        <v>7.3736736662461983E-4</v>
      </c>
      <c r="I67" s="37">
        <f>'3 - Statement Model'!I78/'3 - Statement Model'!I$82</f>
        <v>3.5561745933551393E-4</v>
      </c>
      <c r="J67" s="37">
        <f>'3 - Statement Model'!J78/'3 - Statement Model'!J$82</f>
        <v>3.9587504249612816E-4</v>
      </c>
      <c r="K67" s="37">
        <f>'3 - Statement Model'!K78/'3 - Statement Model'!K$82</f>
        <v>5.5706933091129271E-4</v>
      </c>
      <c r="L67" s="37">
        <f>'3 - Statement Model'!L78/'3 - Statement Model'!L$82</f>
        <v>5.6086884530980713E-4</v>
      </c>
      <c r="M67" s="37">
        <f>'3 - Statement Model'!M78/'3 - Statement Model'!M$82</f>
        <v>4.7133839258695678E-4</v>
      </c>
      <c r="N67" s="37">
        <f>'3 - Statement Model'!N78/'3 - Statement Model'!N$82</f>
        <v>4.2340700425221983E-4</v>
      </c>
      <c r="O67" s="37">
        <f>'3 - Statement Model'!O78/'3 - Statement Model'!O$82</f>
        <v>3.8000206839968039E-4</v>
      </c>
      <c r="P67" s="37">
        <f>'3 - Statement Model'!P78/'3 - Statement Model'!P$82</f>
        <v>3.4080008630204628E-4</v>
      </c>
      <c r="Q67" s="37">
        <f>'3 - Statement Model'!Q78/'3 - Statement Model'!Q$82</f>
        <v>3.0547481728500527E-4</v>
      </c>
      <c r="R67" s="37">
        <f>'3 - Statement Model'!R78/'3 - Statement Model'!R$82</f>
        <v>2.7370486842414276E-4</v>
      </c>
      <c r="S67" s="37">
        <f>'3 - Statement Model'!S78/'3 - Statement Model'!S$82</f>
        <v>2.4517938937047628E-4</v>
      </c>
      <c r="T67" s="37">
        <f>'3 - Statement Model'!T78/'3 - Statement Model'!T$82</f>
        <v>2.1960213091310715E-4</v>
      </c>
      <c r="U67" s="37">
        <f>'3 - Statement Model'!U78/'3 - Statement Model'!U$82</f>
        <v>1.9669413726845856E-4</v>
      </c>
      <c r="V67" s="37">
        <f>'3 - Statement Model'!V78/'3 - Statement Model'!V$82</f>
        <v>1.7619533204527092E-4</v>
      </c>
    </row>
    <row r="68" spans="2:22">
      <c r="B68" t="s">
        <v>60</v>
      </c>
      <c r="C68" s="37">
        <f>'3 - Statement Model'!C79/'3 - Statement Model'!C$82</f>
        <v>0.14576745730478685</v>
      </c>
      <c r="D68" s="37">
        <f>'3 - Statement Model'!D79/'3 - Statement Model'!D$82</f>
        <v>0.1594174685280976</v>
      </c>
      <c r="E68" s="37">
        <f>'3 - Statement Model'!E79/'3 - Statement Model'!E$82</f>
        <v>0.16918435314059252</v>
      </c>
      <c r="F68" s="37">
        <f>'3 - Statement Model'!F79/'3 - Statement Model'!F$82</f>
        <v>0.18467635479725289</v>
      </c>
      <c r="G68" s="37">
        <f>'3 - Statement Model'!G79/'3 - Statement Model'!G$82</f>
        <v>0.15067404809195789</v>
      </c>
      <c r="H68" s="37">
        <f>'3 - Statement Model'!H79/'3 - Statement Model'!H$82</f>
        <v>0.1696362320991319</v>
      </c>
      <c r="I68" s="37">
        <f>'3 - Statement Model'!I79/'3 - Statement Model'!I$82</f>
        <v>0.16471941412023575</v>
      </c>
      <c r="J68" s="37">
        <f>'3 - Statement Model'!J79/'3 - Statement Model'!J$82</f>
        <v>0.15886072602274018</v>
      </c>
      <c r="K68" s="37">
        <f>'3 - Statement Model'!K79/'3 - Statement Model'!K$82</f>
        <v>0.16392491674235543</v>
      </c>
      <c r="L68" s="37">
        <f>'3 - Statement Model'!L79/'3 - Statement Model'!L$82</f>
        <v>0.14461670852777175</v>
      </c>
      <c r="M68" s="37">
        <f>'3 - Statement Model'!M79/'3 - Statement Model'!M$82</f>
        <v>0.12153181177507723</v>
      </c>
      <c r="N68" s="37">
        <f>'3 - Statement Model'!N79/'3 - Statement Model'!N$82</f>
        <v>0.10917298729391489</v>
      </c>
      <c r="O68" s="37">
        <f>'3 - Statement Model'!O79/'3 - Statement Model'!O$82</f>
        <v>9.7981281765350453E-2</v>
      </c>
      <c r="P68" s="37">
        <f>'3 - Statement Model'!P79/'3 - Statement Model'!P$82</f>
        <v>8.7873282959332E-2</v>
      </c>
      <c r="Q68" s="37">
        <f>'3 - Statement Model'!Q79/'3 - Statement Model'!Q$82</f>
        <v>7.8764871651014992E-2</v>
      </c>
      <c r="R68" s="37">
        <f>'3 - Statement Model'!R79/'3 - Statement Model'!R$82</f>
        <v>7.0573178579142332E-2</v>
      </c>
      <c r="S68" s="37">
        <f>'3 - Statement Model'!S79/'3 - Statement Model'!S$82</f>
        <v>6.3218052823065668E-2</v>
      </c>
      <c r="T68" s="37">
        <f>'3 - Statement Model'!T79/'3 - Statement Model'!T$82</f>
        <v>5.6623108279077523E-2</v>
      </c>
      <c r="U68" s="37">
        <f>'3 - Statement Model'!U79/'3 - Statement Model'!U$82</f>
        <v>5.0716417851239169E-2</v>
      </c>
      <c r="V68" s="37">
        <f>'3 - Statement Model'!V79/'3 - Statement Model'!V$82</f>
        <v>4.5430922383057459E-2</v>
      </c>
    </row>
    <row r="69" spans="2:22">
      <c r="B69" s="27" t="s">
        <v>61</v>
      </c>
      <c r="C69" s="85">
        <f>'3 - Statement Model'!C80/'3 - Statement Model'!C$82</f>
        <v>0.76275951067474657</v>
      </c>
      <c r="D69" s="85">
        <f t="shared" ref="D69:V69" si="12">SUM(D63:D68)</f>
        <v>0.79676598006316013</v>
      </c>
      <c r="E69" s="85">
        <f t="shared" si="12"/>
        <v>0.79397545777926315</v>
      </c>
      <c r="F69" s="85">
        <f t="shared" si="12"/>
        <v>0.77086640730854894</v>
      </c>
      <c r="G69" s="85">
        <f t="shared" si="12"/>
        <v>0.8056346757948416</v>
      </c>
      <c r="H69" s="85">
        <f t="shared" si="12"/>
        <v>0.80772566223937092</v>
      </c>
      <c r="I69" s="85">
        <f t="shared" si="12"/>
        <v>0.7872870462636089</v>
      </c>
      <c r="J69" s="85">
        <f t="shared" si="12"/>
        <v>0.76153514901975605</v>
      </c>
      <c r="K69" s="85">
        <f t="shared" si="12"/>
        <v>0.76448925219497421</v>
      </c>
      <c r="L69" s="85">
        <f t="shared" si="12"/>
        <v>0.74490262337365531</v>
      </c>
      <c r="M69" s="85">
        <f>SUM(M63:M68)</f>
        <v>0.77340137554947574</v>
      </c>
      <c r="N69" s="85">
        <f t="shared" si="12"/>
        <v>0.78092841673149682</v>
      </c>
      <c r="O69" s="85">
        <f t="shared" si="12"/>
        <v>0.78769350652652959</v>
      </c>
      <c r="P69" s="85">
        <f t="shared" si="12"/>
        <v>0.79090299674618691</v>
      </c>
      <c r="Q69" s="85">
        <f t="shared" si="12"/>
        <v>0.79373059807617841</v>
      </c>
      <c r="R69" s="85">
        <f t="shared" si="12"/>
        <v>0.79620823532991725</v>
      </c>
      <c r="S69" s="85">
        <f t="shared" si="12"/>
        <v>0.80273698046728237</v>
      </c>
      <c r="T69" s="85">
        <f t="shared" si="12"/>
        <v>0.80854230172884989</v>
      </c>
      <c r="U69" s="85">
        <f t="shared" si="12"/>
        <v>0.81810373655818602</v>
      </c>
      <c r="V69" s="85">
        <f t="shared" si="12"/>
        <v>0.82957902772772152</v>
      </c>
    </row>
    <row r="70" spans="2:22">
      <c r="L70" s="24"/>
    </row>
    <row r="71" spans="2:22" ht="15" thickBot="1">
      <c r="B71" s="13" t="s">
        <v>62</v>
      </c>
      <c r="C71" s="169">
        <f>'3 - Statement Model'!C82/'3 - Statement Model'!C$82</f>
        <v>1</v>
      </c>
      <c r="D71" s="169">
        <f t="shared" ref="D71:V71" si="13">SUM(D60,D69)</f>
        <v>1</v>
      </c>
      <c r="E71" s="169">
        <f t="shared" si="13"/>
        <v>0.99999999999999989</v>
      </c>
      <c r="F71" s="169">
        <f t="shared" si="13"/>
        <v>1</v>
      </c>
      <c r="G71" s="169">
        <f t="shared" si="13"/>
        <v>1.0000000000000002</v>
      </c>
      <c r="H71" s="169">
        <f t="shared" si="13"/>
        <v>1.0000000000000002</v>
      </c>
      <c r="I71" s="169">
        <f t="shared" si="13"/>
        <v>1</v>
      </c>
      <c r="J71" s="169">
        <f t="shared" si="13"/>
        <v>1</v>
      </c>
      <c r="K71" s="169">
        <f t="shared" si="13"/>
        <v>1</v>
      </c>
      <c r="L71" s="169">
        <f t="shared" si="13"/>
        <v>1</v>
      </c>
      <c r="M71" s="169">
        <f>SUM(M60,M69)</f>
        <v>0.99999999999999989</v>
      </c>
      <c r="N71" s="169">
        <f t="shared" si="13"/>
        <v>1</v>
      </c>
      <c r="O71" s="169">
        <f>SUM(O60,O69)</f>
        <v>1</v>
      </c>
      <c r="P71" s="169">
        <f t="shared" si="13"/>
        <v>1</v>
      </c>
      <c r="Q71" s="169">
        <f t="shared" si="13"/>
        <v>1</v>
      </c>
      <c r="R71" s="169">
        <f t="shared" si="13"/>
        <v>1</v>
      </c>
      <c r="S71" s="169">
        <f t="shared" si="13"/>
        <v>1.0000000000000002</v>
      </c>
      <c r="T71" s="169">
        <f t="shared" si="13"/>
        <v>0.99999999999999989</v>
      </c>
      <c r="U71" s="169">
        <f t="shared" si="13"/>
        <v>0.99999999999999978</v>
      </c>
      <c r="V71" s="169">
        <f t="shared" si="13"/>
        <v>1</v>
      </c>
    </row>
    <row r="72" spans="2:22">
      <c r="D72" s="24"/>
      <c r="E72" s="24"/>
      <c r="F72" s="24"/>
      <c r="G72" s="24"/>
      <c r="H72" s="24"/>
      <c r="I72" s="24"/>
      <c r="J72" s="24"/>
      <c r="K72" s="24"/>
      <c r="L72" s="24"/>
      <c r="M72" s="24"/>
      <c r="N72" s="24"/>
      <c r="O72" s="24"/>
      <c r="P72" s="24"/>
      <c r="Q72" s="24"/>
      <c r="R72" s="24"/>
      <c r="S72" s="24"/>
      <c r="T72" s="24"/>
      <c r="U72" s="24"/>
      <c r="V72" s="24"/>
    </row>
    <row r="73" spans="2:22">
      <c r="B73" s="2"/>
      <c r="C73" s="24"/>
      <c r="D73" s="24"/>
      <c r="E73" s="24"/>
      <c r="F73" s="24"/>
      <c r="G73" s="24"/>
      <c r="H73" s="24"/>
      <c r="I73" s="24"/>
      <c r="J73" s="24"/>
      <c r="K73" s="24"/>
    </row>
    <row r="86" customFormat="1" ht="17.399999999999999" customHeight="1"/>
  </sheetData>
  <sheetProtection algorithmName="SHA-512" hashValue="/x46fqn2KK9BK84uShGBddzuY6iESmU4nCDMsH18pDE8heM3lvMJLIN8d7smc7ylATMFdtVvobv5GpWSRxxttQ==" saltValue="cbp9O2x+xHXrPvWnOADGNw==" spinCount="100000" sheet="1" objects="1" scenarios="1"/>
  <mergeCells count="1">
    <mergeCell ref="B7:L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1150-1C12-44E3-B06E-BB1918E55ACA}">
  <sheetPr>
    <tabColor theme="7" tint="0.39997558519241921"/>
  </sheetPr>
  <dimension ref="A1"/>
  <sheetViews>
    <sheetView topLeftCell="FM1" workbookViewId="0">
      <selection activeCell="J23" sqref="J23"/>
    </sheetView>
  </sheetViews>
  <sheetFormatPr defaultRowHeight="14.4"/>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95D9-9CB4-4584-8C07-346DDCB51A52}">
  <dimension ref="A2:AK61"/>
  <sheetViews>
    <sheetView showGridLines="0" zoomScale="79" zoomScaleNormal="147" workbookViewId="0">
      <pane xSplit="2" ySplit="5" topLeftCell="C6" activePane="bottomRight" state="frozen"/>
      <selection pane="topRight" activeCell="C1" sqref="C1"/>
      <selection pane="bottomLeft" activeCell="A6" sqref="A6"/>
      <selection pane="bottomRight" activeCell="K18" sqref="K18"/>
    </sheetView>
  </sheetViews>
  <sheetFormatPr defaultRowHeight="14.4"/>
  <cols>
    <col min="1" max="1" width="1.88671875" customWidth="1"/>
    <col min="2" max="2" width="38.88671875" customWidth="1"/>
    <col min="3" max="3" width="19.109375" customWidth="1"/>
    <col min="4" max="4" width="11.77734375" customWidth="1"/>
    <col min="5" max="14" width="11.77734375" style="7" customWidth="1"/>
    <col min="15" max="15" width="11.77734375" customWidth="1"/>
    <col min="16" max="25" width="10.77734375" customWidth="1"/>
  </cols>
  <sheetData>
    <row r="2" spans="1:37" ht="23.4">
      <c r="B2" s="332" t="s">
        <v>1003</v>
      </c>
      <c r="C2" s="33"/>
      <c r="D2" s="33"/>
    </row>
    <row r="3" spans="1:37">
      <c r="B3" s="278" t="s">
        <v>1</v>
      </c>
      <c r="C3" s="6"/>
      <c r="D3" s="6"/>
      <c r="U3" s="298"/>
    </row>
    <row r="5" spans="1:37">
      <c r="B5" t="s">
        <v>2</v>
      </c>
      <c r="E5" s="328">
        <f>2027</f>
        <v>2027</v>
      </c>
      <c r="F5" s="328">
        <f>E5+1</f>
        <v>2028</v>
      </c>
      <c r="G5" s="328">
        <f>F5+1</f>
        <v>2029</v>
      </c>
      <c r="H5" s="328">
        <f t="shared" ref="H5:N5" si="0">G5+1</f>
        <v>2030</v>
      </c>
      <c r="I5" s="328">
        <f t="shared" si="0"/>
        <v>2031</v>
      </c>
      <c r="J5" s="328">
        <f t="shared" si="0"/>
        <v>2032</v>
      </c>
      <c r="K5" s="328">
        <f t="shared" si="0"/>
        <v>2033</v>
      </c>
      <c r="L5" s="328">
        <f t="shared" si="0"/>
        <v>2034</v>
      </c>
      <c r="M5" s="328">
        <f t="shared" si="0"/>
        <v>2035</v>
      </c>
      <c r="N5" s="328">
        <f t="shared" si="0"/>
        <v>2036</v>
      </c>
    </row>
    <row r="6" spans="1:37">
      <c r="B6" s="273"/>
      <c r="E6" s="275"/>
      <c r="F6" s="275"/>
      <c r="G6" s="275"/>
      <c r="H6" s="275"/>
      <c r="I6" s="275"/>
      <c r="J6" s="275"/>
      <c r="K6" s="275"/>
      <c r="L6" s="275"/>
      <c r="M6" s="275"/>
      <c r="N6" s="275"/>
      <c r="O6" s="56"/>
      <c r="P6" s="56"/>
      <c r="Q6" s="56"/>
      <c r="R6" s="56"/>
      <c r="S6" s="56"/>
      <c r="T6" s="56"/>
      <c r="U6" s="56"/>
      <c r="V6" s="56"/>
      <c r="W6" s="56"/>
      <c r="X6" s="56"/>
      <c r="Y6" s="56"/>
      <c r="Z6" s="56"/>
      <c r="AA6" s="56"/>
      <c r="AB6" s="56"/>
      <c r="AC6" s="56"/>
      <c r="AD6" s="56"/>
      <c r="AE6" s="56"/>
      <c r="AF6" s="56"/>
      <c r="AG6" s="56"/>
      <c r="AH6" s="56"/>
      <c r="AI6" s="56"/>
      <c r="AJ6" s="56"/>
      <c r="AK6" s="56"/>
    </row>
    <row r="7" spans="1:37">
      <c r="A7" t="s">
        <v>85</v>
      </c>
      <c r="B7" s="331" t="s">
        <v>773</v>
      </c>
      <c r="C7" s="5"/>
      <c r="D7" s="5"/>
      <c r="E7" s="276"/>
      <c r="F7" s="276"/>
      <c r="G7" s="276"/>
      <c r="H7" s="276"/>
      <c r="I7" s="276"/>
      <c r="J7" s="276"/>
      <c r="K7" s="276"/>
      <c r="L7" s="276"/>
      <c r="M7" s="276"/>
      <c r="N7" s="276"/>
      <c r="O7" s="56"/>
      <c r="P7" s="56"/>
      <c r="Q7" s="56"/>
      <c r="R7" s="56" t="s">
        <v>0</v>
      </c>
      <c r="S7" s="56"/>
      <c r="T7" s="56"/>
      <c r="U7" s="56"/>
      <c r="V7" s="56"/>
      <c r="W7" s="56"/>
      <c r="X7" s="56"/>
      <c r="Y7" s="56"/>
      <c r="Z7" s="56"/>
      <c r="AA7" s="56"/>
      <c r="AB7" s="56"/>
      <c r="AC7" s="56"/>
      <c r="AD7" s="56"/>
      <c r="AE7" s="56"/>
      <c r="AF7" s="56"/>
      <c r="AG7" s="56"/>
      <c r="AH7" s="56"/>
      <c r="AI7" s="56"/>
      <c r="AJ7" s="56"/>
      <c r="AK7" s="56"/>
    </row>
    <row r="8" spans="1:37">
      <c r="B8" s="68"/>
      <c r="O8" s="56"/>
      <c r="P8" s="56"/>
      <c r="Q8" s="56"/>
      <c r="R8" s="56"/>
      <c r="S8" s="56"/>
      <c r="T8" s="56"/>
      <c r="U8" s="56"/>
      <c r="V8" s="56"/>
      <c r="W8" s="56"/>
      <c r="X8" s="56"/>
      <c r="Y8" s="56"/>
      <c r="Z8" s="56"/>
      <c r="AA8" s="56"/>
      <c r="AB8" s="56"/>
      <c r="AC8" s="56"/>
      <c r="AD8" s="56"/>
      <c r="AE8" s="56"/>
      <c r="AF8" s="56"/>
      <c r="AG8" s="56"/>
      <c r="AH8" s="56"/>
      <c r="AI8" s="56"/>
      <c r="AJ8" s="56"/>
      <c r="AK8" s="56"/>
    </row>
    <row r="9" spans="1:37">
      <c r="B9" s="290" t="s">
        <v>460</v>
      </c>
      <c r="C9" s="2"/>
      <c r="D9" s="2"/>
      <c r="E9" s="463">
        <f>'3 - Statement Model'!M16</f>
        <v>1121.1398960000001</v>
      </c>
      <c r="F9" s="463">
        <f>'3 - Statement Model'!N16</f>
        <v>1265.6423714844441</v>
      </c>
      <c r="G9" s="463">
        <f>'3 - Statement Model'!O16</f>
        <v>1427.363341174123</v>
      </c>
      <c r="H9" s="463">
        <f>'3 - Statement Model'!P16</f>
        <v>1608.1626977228457</v>
      </c>
      <c r="I9" s="463">
        <f>'3 - Statement Model'!Q16</f>
        <v>1810.0764586591599</v>
      </c>
      <c r="J9" s="463">
        <f>'3 - Statement Model'!R16</f>
        <v>2035.3304179589659</v>
      </c>
      <c r="K9" s="463">
        <f>'3 - Statement Model'!S16</f>
        <v>2286.3545028405706</v>
      </c>
      <c r="L9" s="463">
        <f>'3 - Statement Model'!T16</f>
        <v>2565.7978309655291</v>
      </c>
      <c r="M9" s="463">
        <f>'3 - Statement Model'!U16</f>
        <v>2876.544457160242</v>
      </c>
      <c r="N9" s="463">
        <f>'3 - Statement Model'!V16</f>
        <v>3221.7297920194696</v>
      </c>
      <c r="O9" s="56"/>
      <c r="P9" s="56"/>
      <c r="Q9" s="56"/>
      <c r="R9" s="56"/>
      <c r="S9" s="56"/>
      <c r="T9" s="56"/>
      <c r="U9" s="56"/>
      <c r="V9" s="56"/>
      <c r="W9" s="56"/>
      <c r="X9" s="56"/>
      <c r="Y9" s="56"/>
      <c r="Z9" s="56"/>
      <c r="AA9" s="56"/>
      <c r="AB9" s="56"/>
      <c r="AC9" s="56"/>
      <c r="AD9" s="56"/>
      <c r="AE9" s="56"/>
      <c r="AF9" s="56"/>
      <c r="AG9" s="56"/>
      <c r="AH9" s="56"/>
      <c r="AI9" s="56"/>
      <c r="AJ9" s="56"/>
      <c r="AK9" s="56"/>
    </row>
    <row r="10" spans="1:37">
      <c r="B10" s="68" t="s">
        <v>774</v>
      </c>
      <c r="E10" s="463">
        <f>'3 - Statement Model'!M19</f>
        <v>196.19948179999997</v>
      </c>
      <c r="F10" s="463">
        <f>'3 - Statement Model'!N19</f>
        <v>221.48741500977775</v>
      </c>
      <c r="G10" s="463">
        <f>'3 - Statement Model'!O19</f>
        <v>249.78858470547155</v>
      </c>
      <c r="H10" s="463">
        <f>'3 - Statement Model'!P19</f>
        <v>281.42847210149802</v>
      </c>
      <c r="I10" s="463">
        <f>'3 - Statement Model'!Q19</f>
        <v>316.76338026535274</v>
      </c>
      <c r="J10" s="463">
        <f>'3 - Statement Model'!R19</f>
        <v>356.18282314281885</v>
      </c>
      <c r="K10" s="463">
        <f>'3 - Statement Model'!S19</f>
        <v>400.11203799709983</v>
      </c>
      <c r="L10" s="463">
        <f>'3 - Statement Model'!T19</f>
        <v>449.01462041896752</v>
      </c>
      <c r="M10" s="463">
        <f>'3 - Statement Model'!U19</f>
        <v>503.39528000304239</v>
      </c>
      <c r="N10" s="463">
        <f>'3 - Statement Model'!V19</f>
        <v>563.8027136034076</v>
      </c>
      <c r="O10" s="56"/>
      <c r="P10" s="56"/>
      <c r="Q10" s="56"/>
      <c r="R10" s="56"/>
      <c r="S10" s="56"/>
      <c r="T10" s="56"/>
      <c r="U10" s="56"/>
      <c r="V10" s="56"/>
      <c r="W10" s="56"/>
      <c r="X10" s="56"/>
      <c r="Y10" s="56"/>
      <c r="Z10" s="56"/>
      <c r="AA10" s="56"/>
      <c r="AB10" s="56"/>
      <c r="AC10" s="56"/>
      <c r="AD10" s="56"/>
      <c r="AE10" s="56"/>
      <c r="AF10" s="56"/>
      <c r="AG10" s="56"/>
      <c r="AH10" s="56"/>
      <c r="AI10" s="56"/>
      <c r="AJ10" s="56"/>
      <c r="AK10" s="56"/>
    </row>
    <row r="11" spans="1:37">
      <c r="B11" s="322" t="s">
        <v>461</v>
      </c>
      <c r="C11" s="14"/>
      <c r="D11" s="14"/>
      <c r="E11" s="464">
        <f>E9-E10</f>
        <v>924.94041420000019</v>
      </c>
      <c r="F11" s="464">
        <f t="shared" ref="F11:N11" si="1">F9-F10</f>
        <v>1044.1549564746663</v>
      </c>
      <c r="G11" s="464">
        <f t="shared" si="1"/>
        <v>1177.5747564686515</v>
      </c>
      <c r="H11" s="464">
        <f t="shared" si="1"/>
        <v>1326.7342256213476</v>
      </c>
      <c r="I11" s="464">
        <f t="shared" si="1"/>
        <v>1493.3130783938072</v>
      </c>
      <c r="J11" s="464">
        <f t="shared" si="1"/>
        <v>1679.1475948161469</v>
      </c>
      <c r="K11" s="464">
        <f t="shared" si="1"/>
        <v>1886.2424648434708</v>
      </c>
      <c r="L11" s="464">
        <f t="shared" si="1"/>
        <v>2116.7832105465613</v>
      </c>
      <c r="M11" s="464">
        <f t="shared" si="1"/>
        <v>2373.1491771571996</v>
      </c>
      <c r="N11" s="464">
        <f t="shared" si="1"/>
        <v>2657.9270784160622</v>
      </c>
      <c r="O11" s="56"/>
      <c r="P11" s="56"/>
      <c r="Q11" s="56"/>
      <c r="R11" s="56"/>
      <c r="S11" s="56" t="s">
        <v>0</v>
      </c>
      <c r="T11" s="56"/>
      <c r="U11" s="56"/>
      <c r="V11" s="56"/>
      <c r="W11" s="56"/>
      <c r="X11" s="56"/>
      <c r="Y11" s="56"/>
      <c r="Z11" s="56"/>
      <c r="AA11" s="56"/>
      <c r="AB11" s="56"/>
      <c r="AC11" s="56"/>
      <c r="AD11" s="56"/>
      <c r="AE11" s="56"/>
      <c r="AF11" s="56"/>
      <c r="AG11" s="56"/>
      <c r="AH11" s="56"/>
      <c r="AI11" s="56"/>
      <c r="AJ11" s="56"/>
      <c r="AK11" s="56"/>
    </row>
    <row r="12" spans="1:37">
      <c r="B12" s="323" t="s">
        <v>775</v>
      </c>
      <c r="C12" s="277"/>
      <c r="D12" s="277"/>
      <c r="E12" s="465">
        <f>'3 - Statement Model'!M29</f>
        <v>229.89129655250005</v>
      </c>
      <c r="F12" s="465">
        <f>'3 - Statement Model'!N29</f>
        <v>260.67592579121106</v>
      </c>
      <c r="G12" s="465">
        <f>'3 - Statement Model'!O29</f>
        <v>293.97400562245184</v>
      </c>
      <c r="H12" s="465">
        <f>'3 - Statement Model'!P29</f>
        <v>331.19884760406319</v>
      </c>
      <c r="I12" s="465">
        <f>'3 - Statement Model'!Q29</f>
        <v>372.769321383028</v>
      </c>
      <c r="J12" s="465">
        <f>'3 - Statement Model'!R29</f>
        <v>419.14331596318016</v>
      </c>
      <c r="K12" s="465">
        <f>'3 - Statement Model'!S29</f>
        <v>470.82068879850556</v>
      </c>
      <c r="L12" s="465">
        <f>'3 - Statement Model'!T29</f>
        <v>528.34635842898774</v>
      </c>
      <c r="M12" s="465">
        <f>'3 - Statement Model'!U29</f>
        <v>592.31353837636743</v>
      </c>
      <c r="N12" s="465">
        <f>'3 - Statement Model'!V29</f>
        <v>663.36710862686596</v>
      </c>
      <c r="O12" s="56"/>
      <c r="P12" s="56"/>
      <c r="Q12" s="56"/>
      <c r="R12" s="56"/>
      <c r="S12" s="56"/>
      <c r="T12" s="56"/>
      <c r="U12" s="56"/>
      <c r="V12" s="56"/>
      <c r="W12" s="56"/>
      <c r="X12" s="56"/>
      <c r="Y12" s="56"/>
      <c r="Z12" s="56"/>
      <c r="AA12" s="56"/>
      <c r="AB12" s="56"/>
      <c r="AC12" s="56"/>
      <c r="AD12" s="56"/>
      <c r="AE12" s="56"/>
      <c r="AF12" s="56"/>
      <c r="AG12" s="56"/>
      <c r="AH12" s="56"/>
      <c r="AI12" s="56"/>
      <c r="AJ12" s="56"/>
      <c r="AK12" s="56"/>
    </row>
    <row r="13" spans="1:37">
      <c r="B13" s="290" t="s">
        <v>776</v>
      </c>
      <c r="C13" s="2"/>
      <c r="D13" s="2"/>
      <c r="E13" s="466">
        <f>E11-E12</f>
        <v>695.04911764750011</v>
      </c>
      <c r="F13" s="466">
        <f t="shared" ref="F13:M13" si="2">F11-F12</f>
        <v>783.47903068345522</v>
      </c>
      <c r="G13" s="466">
        <f t="shared" si="2"/>
        <v>883.60075084619962</v>
      </c>
      <c r="H13" s="466">
        <f t="shared" si="2"/>
        <v>995.53537801728442</v>
      </c>
      <c r="I13" s="466">
        <f t="shared" si="2"/>
        <v>1120.5437570107792</v>
      </c>
      <c r="J13" s="466">
        <f t="shared" si="2"/>
        <v>1260.0042788529668</v>
      </c>
      <c r="K13" s="466">
        <f t="shared" si="2"/>
        <v>1415.4217760449651</v>
      </c>
      <c r="L13" s="466">
        <f t="shared" si="2"/>
        <v>1588.4368521175736</v>
      </c>
      <c r="M13" s="466">
        <f t="shared" si="2"/>
        <v>1780.8356387808321</v>
      </c>
      <c r="N13" s="466">
        <f>N11-N12</f>
        <v>1994.5599697891962</v>
      </c>
      <c r="O13" s="56"/>
      <c r="P13" s="56"/>
      <c r="Q13" s="56"/>
      <c r="R13" s="56" t="s">
        <v>0</v>
      </c>
      <c r="S13" s="56"/>
      <c r="T13" s="56"/>
      <c r="U13" s="56"/>
      <c r="V13" s="56"/>
      <c r="W13" s="56"/>
      <c r="X13" s="56"/>
      <c r="Y13" s="56"/>
      <c r="Z13" s="56"/>
      <c r="AA13" s="56"/>
      <c r="AB13" s="56"/>
      <c r="AC13" s="56"/>
      <c r="AD13" s="56"/>
      <c r="AE13" s="56"/>
      <c r="AF13" s="56"/>
      <c r="AG13" s="56"/>
      <c r="AH13" s="56"/>
      <c r="AI13" s="56"/>
      <c r="AJ13" s="56"/>
      <c r="AK13" s="56"/>
    </row>
    <row r="14" spans="1:37">
      <c r="B14" s="68" t="s">
        <v>777</v>
      </c>
      <c r="E14" s="463">
        <f t="shared" ref="E14:N14" si="3">E10</f>
        <v>196.19948179999997</v>
      </c>
      <c r="F14" s="463">
        <f t="shared" si="3"/>
        <v>221.48741500977775</v>
      </c>
      <c r="G14" s="463">
        <f t="shared" si="3"/>
        <v>249.78858470547155</v>
      </c>
      <c r="H14" s="463">
        <f t="shared" si="3"/>
        <v>281.42847210149802</v>
      </c>
      <c r="I14" s="463">
        <f t="shared" si="3"/>
        <v>316.76338026535274</v>
      </c>
      <c r="J14" s="463">
        <f t="shared" si="3"/>
        <v>356.18282314281885</v>
      </c>
      <c r="K14" s="463">
        <f t="shared" si="3"/>
        <v>400.11203799709983</v>
      </c>
      <c r="L14" s="463">
        <f t="shared" si="3"/>
        <v>449.01462041896752</v>
      </c>
      <c r="M14" s="463">
        <f t="shared" si="3"/>
        <v>503.39528000304239</v>
      </c>
      <c r="N14" s="463">
        <f t="shared" si="3"/>
        <v>563.8027136034076</v>
      </c>
      <c r="O14" s="56"/>
      <c r="P14" s="56"/>
      <c r="Q14" s="56"/>
      <c r="R14" s="56"/>
      <c r="S14" s="56"/>
      <c r="T14" s="56"/>
      <c r="U14" s="56" t="s">
        <v>0</v>
      </c>
      <c r="V14" s="56"/>
      <c r="W14" s="56"/>
      <c r="X14" s="56"/>
      <c r="Y14" s="56"/>
      <c r="Z14" s="56"/>
      <c r="AA14" s="56"/>
      <c r="AB14" s="56"/>
      <c r="AC14" s="56"/>
      <c r="AD14" s="56"/>
      <c r="AE14" s="56"/>
      <c r="AF14" s="56"/>
      <c r="AG14" s="56"/>
      <c r="AH14" s="56"/>
      <c r="AI14" s="56"/>
      <c r="AJ14" s="56"/>
      <c r="AK14" s="56"/>
    </row>
    <row r="15" spans="1:37">
      <c r="B15" s="322" t="s">
        <v>778</v>
      </c>
      <c r="C15" s="14"/>
      <c r="D15" s="14"/>
      <c r="E15" s="464">
        <f>E13+E14</f>
        <v>891.24859944750006</v>
      </c>
      <c r="F15" s="464">
        <f t="shared" ref="F15:N15" si="4">F13+F14</f>
        <v>1004.966445693233</v>
      </c>
      <c r="G15" s="464">
        <f t="shared" si="4"/>
        <v>1133.3893355516711</v>
      </c>
      <c r="H15" s="464">
        <f t="shared" si="4"/>
        <v>1276.9638501187824</v>
      </c>
      <c r="I15" s="464">
        <f t="shared" si="4"/>
        <v>1437.3071372761319</v>
      </c>
      <c r="J15" s="464">
        <f t="shared" si="4"/>
        <v>1616.1871019957857</v>
      </c>
      <c r="K15" s="464">
        <f t="shared" si="4"/>
        <v>1815.5338140420649</v>
      </c>
      <c r="L15" s="464">
        <f t="shared" si="4"/>
        <v>2037.4514725365411</v>
      </c>
      <c r="M15" s="464">
        <f>M13+M14</f>
        <v>2284.2309187838746</v>
      </c>
      <c r="N15" s="464">
        <f t="shared" si="4"/>
        <v>2558.3626833926037</v>
      </c>
      <c r="O15" s="56"/>
      <c r="P15" s="56"/>
      <c r="Q15" s="56"/>
      <c r="R15" s="56"/>
      <c r="S15" s="56"/>
      <c r="T15" s="56"/>
      <c r="U15" s="56"/>
      <c r="V15" s="56"/>
      <c r="W15" s="56"/>
      <c r="X15" s="56"/>
      <c r="Y15" s="56"/>
      <c r="Z15" s="56"/>
      <c r="AA15" s="56"/>
      <c r="AB15" s="56"/>
      <c r="AC15" s="56"/>
      <c r="AD15" s="56"/>
      <c r="AE15" s="56"/>
      <c r="AF15" s="56"/>
      <c r="AG15" s="56"/>
      <c r="AH15" s="56"/>
      <c r="AI15" s="56"/>
      <c r="AJ15" s="56"/>
      <c r="AK15" s="56"/>
    </row>
    <row r="16" spans="1:37">
      <c r="B16" s="68" t="s">
        <v>779</v>
      </c>
      <c r="E16" s="467"/>
      <c r="F16" s="467"/>
      <c r="G16" s="467"/>
      <c r="H16" s="467"/>
      <c r="I16" s="467"/>
      <c r="J16" s="467"/>
      <c r="K16" s="467"/>
      <c r="L16" s="467"/>
      <c r="M16" s="467"/>
      <c r="N16" s="467"/>
      <c r="O16" s="56"/>
      <c r="P16" s="56"/>
      <c r="Q16" s="56"/>
      <c r="R16" s="56"/>
      <c r="S16" s="56"/>
      <c r="T16" s="56"/>
      <c r="U16" s="56"/>
      <c r="V16" s="56"/>
      <c r="W16" s="56"/>
      <c r="X16" s="56"/>
      <c r="Y16" s="56"/>
      <c r="Z16" s="56"/>
      <c r="AA16" s="56"/>
      <c r="AB16" s="56"/>
      <c r="AC16" s="56"/>
      <c r="AD16" s="56"/>
      <c r="AE16" s="56"/>
      <c r="AF16" s="56"/>
      <c r="AG16" s="56"/>
      <c r="AH16" s="56"/>
      <c r="AI16" s="56"/>
      <c r="AJ16" s="56"/>
      <c r="AK16" s="56"/>
    </row>
    <row r="17" spans="1:37">
      <c r="B17" s="68" t="s">
        <v>393</v>
      </c>
      <c r="E17" s="468">
        <f>Schedule!E175</f>
        <v>-764.07485008219101</v>
      </c>
      <c r="F17" s="468">
        <f>Schedule!F175</f>
        <v>77.199952656072583</v>
      </c>
      <c r="G17" s="468">
        <f>Schedule!G175</f>
        <v>86.398874217773027</v>
      </c>
      <c r="H17" s="468">
        <f>Schedule!H175</f>
        <v>-28.977431118082677</v>
      </c>
      <c r="I17" s="468">
        <f>Schedule!I175</f>
        <v>92.105866290126869</v>
      </c>
      <c r="J17" s="468">
        <f>Schedule!J175</f>
        <v>102.75283348881658</v>
      </c>
      <c r="K17" s="468">
        <f>Schedule!K175</f>
        <v>114.50824693914228</v>
      </c>
      <c r="L17" s="468">
        <f>Schedule!L175</f>
        <v>-6.0899853576420355</v>
      </c>
      <c r="M17" s="468">
        <f>Schedule!M175</f>
        <v>125.57569140745181</v>
      </c>
      <c r="N17" s="468">
        <f>Schedule!N175</f>
        <v>139.49270381297538</v>
      </c>
      <c r="O17" s="56"/>
      <c r="P17" s="56"/>
      <c r="Q17" s="56"/>
      <c r="R17" s="56"/>
      <c r="S17" s="56"/>
      <c r="T17" s="56"/>
      <c r="U17" s="56"/>
      <c r="V17" s="56"/>
      <c r="W17" s="56"/>
      <c r="X17" s="56"/>
      <c r="Y17" s="56"/>
      <c r="Z17" s="56"/>
      <c r="AA17" s="56"/>
      <c r="AB17" s="56"/>
      <c r="AC17" s="56"/>
      <c r="AD17" s="56"/>
      <c r="AE17" s="56"/>
      <c r="AF17" s="56"/>
      <c r="AG17" s="56"/>
      <c r="AH17" s="56"/>
      <c r="AI17" s="56"/>
      <c r="AJ17" s="56"/>
      <c r="AK17" s="56"/>
    </row>
    <row r="18" spans="1:37">
      <c r="B18" s="323" t="s">
        <v>780</v>
      </c>
      <c r="C18" s="277"/>
      <c r="D18" s="277"/>
      <c r="E18" s="465">
        <f>-'3 - Statement Model'!M96</f>
        <v>320.92445579999998</v>
      </c>
      <c r="F18" s="465">
        <f>-'3 - Statement Model'!N96</f>
        <v>397.75552088088875</v>
      </c>
      <c r="G18" s="465">
        <f>-'3 - Statement Model'!O96</f>
        <v>448.42412356344681</v>
      </c>
      <c r="H18" s="465">
        <f>-'3 - Statement Model'!P96</f>
        <v>545.25279632851516</v>
      </c>
      <c r="I18" s="465">
        <f>-'3 - Statement Model'!Q96</f>
        <v>613.51406918126554</v>
      </c>
      <c r="J18" s="465">
        <f>-'3 - Statement Model'!R96</f>
        <v>689.63913074913921</v>
      </c>
      <c r="K18" s="465">
        <f>-'3 - Statement Model'!S96</f>
        <v>688.70493017686465</v>
      </c>
      <c r="L18" s="465">
        <f>-'3 - Statement Model'!T96</f>
        <v>772.59729241820924</v>
      </c>
      <c r="M18" s="465">
        <f>-'3 - Statement Model'!U96</f>
        <v>757.97944256439973</v>
      </c>
      <c r="N18" s="465">
        <f>-'3 - Statement Model'!V96</f>
        <v>768.03737006178494</v>
      </c>
      <c r="O18" s="56"/>
      <c r="P18" s="56"/>
      <c r="Q18" s="56"/>
      <c r="R18" s="56"/>
      <c r="S18" s="56"/>
      <c r="T18" s="56"/>
      <c r="U18" s="56"/>
      <c r="V18" s="56"/>
      <c r="W18" s="56"/>
      <c r="X18" s="56"/>
      <c r="Y18" s="56"/>
      <c r="Z18" s="56"/>
      <c r="AA18" s="56"/>
      <c r="AB18" s="56"/>
      <c r="AC18" s="56"/>
      <c r="AD18" s="56"/>
      <c r="AE18" s="56"/>
      <c r="AF18" s="56"/>
      <c r="AG18" s="56"/>
      <c r="AH18" s="56"/>
      <c r="AI18" s="56"/>
      <c r="AJ18" s="56"/>
      <c r="AK18" s="56"/>
    </row>
    <row r="19" spans="1:37">
      <c r="B19" s="290" t="s">
        <v>781</v>
      </c>
      <c r="C19" s="2"/>
      <c r="D19" s="2"/>
      <c r="E19" s="466">
        <f>E15-E17-E18</f>
        <v>1334.398993729691</v>
      </c>
      <c r="F19" s="466">
        <f t="shared" ref="F19:N19" si="5">F15-F17-F18</f>
        <v>530.01097215627169</v>
      </c>
      <c r="G19" s="466">
        <f t="shared" si="5"/>
        <v>598.56633777045136</v>
      </c>
      <c r="H19" s="466">
        <f t="shared" si="5"/>
        <v>760.68848490834989</v>
      </c>
      <c r="I19" s="466">
        <f t="shared" si="5"/>
        <v>731.68720180473952</v>
      </c>
      <c r="J19" s="466">
        <f t="shared" si="5"/>
        <v>823.79513775782993</v>
      </c>
      <c r="K19" s="466">
        <f t="shared" si="5"/>
        <v>1012.320636926058</v>
      </c>
      <c r="L19" s="466">
        <f t="shared" si="5"/>
        <v>1270.9441654759739</v>
      </c>
      <c r="M19" s="466">
        <f t="shared" si="5"/>
        <v>1400.675784812023</v>
      </c>
      <c r="N19" s="466">
        <f t="shared" si="5"/>
        <v>1650.8326095178434</v>
      </c>
      <c r="O19" s="56"/>
      <c r="P19" s="56"/>
      <c r="Q19" s="56"/>
      <c r="R19" s="56"/>
      <c r="S19" s="56"/>
      <c r="T19" s="56"/>
      <c r="U19" s="56"/>
      <c r="V19" s="56"/>
      <c r="W19" s="56"/>
      <c r="X19" s="56"/>
      <c r="Y19" s="56"/>
      <c r="Z19" s="56"/>
      <c r="AA19" s="56"/>
      <c r="AB19" s="56"/>
      <c r="AC19" s="56"/>
      <c r="AD19" s="56"/>
      <c r="AE19" s="56"/>
      <c r="AF19" s="56"/>
      <c r="AG19" s="56"/>
      <c r="AH19" s="56"/>
      <c r="AI19" s="56"/>
      <c r="AJ19" s="56"/>
      <c r="AK19" s="56"/>
    </row>
    <row r="20" spans="1:37">
      <c r="B20" s="68"/>
      <c r="F20" s="7" t="s">
        <v>0</v>
      </c>
      <c r="O20" s="56"/>
      <c r="P20" s="56"/>
      <c r="Q20" s="56"/>
      <c r="R20" s="56"/>
      <c r="S20" s="56" t="s">
        <v>0</v>
      </c>
      <c r="T20" s="56"/>
      <c r="U20" s="175" t="s">
        <v>694</v>
      </c>
      <c r="V20" s="56"/>
      <c r="W20" s="56"/>
      <c r="X20" s="56"/>
      <c r="Y20" s="56"/>
      <c r="Z20" s="56"/>
      <c r="AA20" s="56"/>
      <c r="AB20" s="56"/>
      <c r="AC20" s="56"/>
      <c r="AD20" s="56"/>
      <c r="AE20" s="56"/>
      <c r="AF20" s="56"/>
      <c r="AG20" s="56"/>
      <c r="AH20" s="56"/>
      <c r="AI20" s="56"/>
      <c r="AJ20" s="56"/>
      <c r="AK20" s="56"/>
    </row>
    <row r="21" spans="1:37">
      <c r="B21" s="68" t="s">
        <v>782</v>
      </c>
      <c r="C21" s="324" t="s">
        <v>783</v>
      </c>
      <c r="D21" s="512" t="s">
        <v>694</v>
      </c>
      <c r="E21" s="7">
        <f>IF(D21="Yes",(F5-E5)/2,(F5-E5))</f>
        <v>0.5</v>
      </c>
      <c r="F21" s="7">
        <f>E21+1</f>
        <v>1.5</v>
      </c>
      <c r="G21" s="7">
        <f t="shared" ref="G21:N21" si="6">F21+1</f>
        <v>2.5</v>
      </c>
      <c r="H21" s="7">
        <f t="shared" si="6"/>
        <v>3.5</v>
      </c>
      <c r="I21" s="7">
        <f t="shared" si="6"/>
        <v>4.5</v>
      </c>
      <c r="J21" s="7">
        <f t="shared" si="6"/>
        <v>5.5</v>
      </c>
      <c r="K21" s="7">
        <f t="shared" si="6"/>
        <v>6.5</v>
      </c>
      <c r="L21" s="7">
        <f t="shared" si="6"/>
        <v>7.5</v>
      </c>
      <c r="M21" s="7">
        <f t="shared" si="6"/>
        <v>8.5</v>
      </c>
      <c r="N21" s="7">
        <f t="shared" si="6"/>
        <v>9.5</v>
      </c>
      <c r="O21" s="56"/>
      <c r="P21" s="56"/>
      <c r="Q21" s="56"/>
      <c r="R21" s="56"/>
      <c r="S21" s="56"/>
      <c r="T21" s="56"/>
      <c r="U21" s="175" t="s">
        <v>1012</v>
      </c>
      <c r="V21" s="56"/>
      <c r="W21" s="56"/>
      <c r="X21" s="56"/>
      <c r="Y21" s="56"/>
      <c r="Z21" s="56"/>
      <c r="AA21" s="56"/>
      <c r="AB21" s="56"/>
      <c r="AC21" s="56"/>
      <c r="AD21" s="56"/>
      <c r="AE21" s="56"/>
      <c r="AF21" s="56"/>
      <c r="AG21" s="56"/>
      <c r="AH21" s="56"/>
      <c r="AI21" s="56"/>
      <c r="AJ21" s="56"/>
      <c r="AK21" s="56"/>
    </row>
    <row r="22" spans="1:37">
      <c r="B22" s="68" t="s">
        <v>784</v>
      </c>
      <c r="C22" s="499">
        <v>0.14000000000000001</v>
      </c>
      <c r="E22" s="309"/>
      <c r="O22" s="56"/>
      <c r="P22" s="56"/>
      <c r="Q22" s="56"/>
      <c r="R22" s="56"/>
      <c r="S22" s="56"/>
      <c r="T22" s="56"/>
      <c r="U22" s="56"/>
      <c r="V22" s="56"/>
      <c r="W22" s="56"/>
      <c r="X22" s="56"/>
      <c r="Y22" s="56"/>
      <c r="Z22" s="56"/>
      <c r="AA22" s="56"/>
      <c r="AB22" s="56"/>
      <c r="AC22" s="56"/>
      <c r="AD22" s="56"/>
      <c r="AE22" s="56"/>
      <c r="AF22" s="56"/>
      <c r="AG22" s="56"/>
      <c r="AH22" s="56"/>
      <c r="AI22" s="56"/>
      <c r="AJ22" s="56"/>
      <c r="AK22" s="56"/>
    </row>
    <row r="23" spans="1:37">
      <c r="B23" s="68" t="s">
        <v>785</v>
      </c>
      <c r="E23" s="325">
        <f>1/(1+$C$22)^E21</f>
        <v>0.93658581158169396</v>
      </c>
      <c r="F23" s="325">
        <f t="shared" ref="F23:N23" si="7">1/(1+$C$22)^F21</f>
        <v>0.82156650138745069</v>
      </c>
      <c r="G23" s="325">
        <f t="shared" si="7"/>
        <v>0.72067236963811454</v>
      </c>
      <c r="H23" s="325">
        <f t="shared" si="7"/>
        <v>0.63216874529659162</v>
      </c>
      <c r="I23" s="325">
        <f t="shared" si="7"/>
        <v>0.55453398710227331</v>
      </c>
      <c r="J23" s="325">
        <f t="shared" si="7"/>
        <v>0.48643332201953804</v>
      </c>
      <c r="K23" s="325">
        <f t="shared" si="7"/>
        <v>0.42669589650836653</v>
      </c>
      <c r="L23" s="325">
        <f t="shared" si="7"/>
        <v>0.3742946460599707</v>
      </c>
      <c r="M23" s="325">
        <f t="shared" si="7"/>
        <v>0.32832863689471109</v>
      </c>
      <c r="N23" s="325">
        <f t="shared" si="7"/>
        <v>0.28800757622343076</v>
      </c>
      <c r="O23" s="56"/>
      <c r="P23" s="56"/>
      <c r="Q23" s="56"/>
      <c r="R23" s="56"/>
      <c r="S23" s="56"/>
      <c r="T23" s="56"/>
      <c r="U23" s="56"/>
      <c r="V23" s="56"/>
      <c r="W23" s="56"/>
      <c r="X23" s="56"/>
      <c r="Y23" s="56"/>
      <c r="Z23" s="56"/>
      <c r="AA23" s="56"/>
      <c r="AB23" s="56"/>
      <c r="AC23" s="56"/>
      <c r="AD23" s="56"/>
      <c r="AE23" s="56"/>
      <c r="AF23" s="56"/>
      <c r="AG23" s="56"/>
      <c r="AH23" s="56"/>
      <c r="AI23" s="56"/>
      <c r="AJ23" s="56"/>
      <c r="AK23" s="56"/>
    </row>
    <row r="24" spans="1:37">
      <c r="B24" s="68"/>
      <c r="O24" s="56"/>
      <c r="P24" s="56"/>
      <c r="Q24" s="56"/>
      <c r="R24" s="56"/>
      <c r="S24" s="56"/>
      <c r="T24" s="56"/>
      <c r="U24" s="56"/>
      <c r="V24" s="56"/>
      <c r="W24" s="56"/>
      <c r="X24" s="56"/>
      <c r="Y24" s="56"/>
      <c r="Z24" s="56"/>
      <c r="AA24" s="56"/>
      <c r="AB24" s="56"/>
      <c r="AC24" s="56"/>
      <c r="AD24" s="56"/>
      <c r="AE24" s="56"/>
      <c r="AF24" s="56"/>
      <c r="AG24" s="56"/>
      <c r="AH24" s="56"/>
      <c r="AI24" s="56"/>
      <c r="AJ24" s="56"/>
      <c r="AK24" s="56"/>
    </row>
    <row r="25" spans="1:37" ht="15" thickBot="1">
      <c r="B25" s="326" t="s">
        <v>786</v>
      </c>
      <c r="C25" s="214"/>
      <c r="D25" s="214"/>
      <c r="E25" s="327">
        <f>E19*E23</f>
        <v>1249.7791645161185</v>
      </c>
      <c r="F25" s="327">
        <f t="shared" ref="F25:M25" si="8">F19*F23</f>
        <v>435.43926009138966</v>
      </c>
      <c r="G25" s="327">
        <f t="shared" si="8"/>
        <v>431.37022102663923</v>
      </c>
      <c r="H25" s="327">
        <f t="shared" si="8"/>
        <v>480.88348506607684</v>
      </c>
      <c r="I25" s="327">
        <f t="shared" si="8"/>
        <v>405.74542132848785</v>
      </c>
      <c r="J25" s="327">
        <f t="shared" si="8"/>
        <v>400.72140552308417</v>
      </c>
      <c r="K25" s="327">
        <f t="shared" si="8"/>
        <v>431.95306172708496</v>
      </c>
      <c r="L25" s="327">
        <f t="shared" si="8"/>
        <v>475.7075965788145</v>
      </c>
      <c r="M25" s="327">
        <f t="shared" si="8"/>
        <v>459.88197115876119</v>
      </c>
      <c r="N25" s="327">
        <f>N19*N23</f>
        <v>475.45229861783537</v>
      </c>
      <c r="O25" s="56"/>
      <c r="P25" s="56"/>
      <c r="Q25" s="56"/>
      <c r="R25" s="56"/>
      <c r="S25" s="56"/>
      <c r="T25" s="56"/>
      <c r="U25" s="56"/>
      <c r="V25" s="56"/>
      <c r="W25" s="56"/>
      <c r="X25" s="56"/>
      <c r="Y25" s="56"/>
      <c r="Z25" s="56"/>
      <c r="AA25" s="56"/>
      <c r="AB25" s="56"/>
      <c r="AC25" s="56"/>
      <c r="AD25" s="56"/>
      <c r="AE25" s="56"/>
      <c r="AF25" s="56"/>
      <c r="AG25" s="56"/>
      <c r="AH25" s="56"/>
      <c r="AI25" s="56"/>
      <c r="AJ25" s="56"/>
      <c r="AK25" s="56"/>
    </row>
    <row r="26" spans="1:37" ht="15" thickTop="1">
      <c r="O26" s="56"/>
      <c r="P26" s="56"/>
      <c r="Q26" s="56"/>
      <c r="R26" s="56"/>
      <c r="S26" s="56"/>
      <c r="T26" s="56"/>
      <c r="U26" s="56"/>
      <c r="V26" s="56"/>
      <c r="W26" s="56"/>
      <c r="X26" s="56"/>
      <c r="Y26" s="56"/>
      <c r="Z26" s="56"/>
      <c r="AA26" s="56"/>
      <c r="AB26" s="56"/>
      <c r="AC26" s="56"/>
      <c r="AD26" s="56"/>
      <c r="AE26" s="56"/>
      <c r="AF26" s="56"/>
      <c r="AG26" s="56"/>
      <c r="AH26" s="56"/>
      <c r="AI26" s="56"/>
      <c r="AJ26" s="56"/>
      <c r="AK26" s="56"/>
    </row>
    <row r="27" spans="1:37">
      <c r="A27" t="s">
        <v>85</v>
      </c>
      <c r="B27" s="35" t="s">
        <v>787</v>
      </c>
      <c r="C27" s="274"/>
      <c r="D27" s="5"/>
      <c r="E27" s="279"/>
      <c r="F27" s="279"/>
      <c r="G27" s="279"/>
      <c r="H27" s="279"/>
      <c r="I27" s="279"/>
      <c r="J27" s="279"/>
      <c r="K27" s="279"/>
      <c r="L27" s="279"/>
      <c r="M27" s="279"/>
      <c r="N27" s="279"/>
      <c r="O27" s="56"/>
      <c r="P27" s="56"/>
      <c r="Q27" s="56"/>
      <c r="R27" s="56"/>
      <c r="S27" s="56"/>
      <c r="T27" s="56"/>
      <c r="U27" s="56"/>
      <c r="V27" s="56"/>
      <c r="W27" s="56"/>
      <c r="X27" s="56"/>
      <c r="Y27" s="56"/>
      <c r="Z27" s="56"/>
      <c r="AA27" s="56"/>
      <c r="AB27" s="56"/>
      <c r="AC27" s="56"/>
      <c r="AD27" s="56"/>
      <c r="AE27" s="56"/>
      <c r="AF27" s="56"/>
      <c r="AG27" s="56"/>
      <c r="AH27" s="56"/>
      <c r="AI27" s="56"/>
      <c r="AJ27" s="56"/>
      <c r="AK27" s="56"/>
    </row>
    <row r="28" spans="1:37">
      <c r="B28" s="273"/>
      <c r="C28" s="273"/>
      <c r="O28" s="56"/>
      <c r="P28" s="56"/>
      <c r="Q28" s="56"/>
      <c r="R28" s="56"/>
      <c r="S28" s="56"/>
      <c r="T28" s="56"/>
      <c r="U28" s="56"/>
      <c r="V28" s="56"/>
      <c r="W28" s="56"/>
      <c r="X28" s="56"/>
      <c r="Y28" s="56"/>
      <c r="Z28" s="56"/>
      <c r="AA28" s="56"/>
      <c r="AB28" s="56"/>
      <c r="AC28" s="56"/>
      <c r="AD28" s="56"/>
      <c r="AE28" s="56"/>
      <c r="AF28" s="56"/>
      <c r="AG28" s="56"/>
      <c r="AH28" s="56"/>
      <c r="AI28" s="56"/>
      <c r="AJ28" s="56"/>
      <c r="AK28" s="56"/>
    </row>
    <row r="29" spans="1:37">
      <c r="B29" t="s">
        <v>788</v>
      </c>
      <c r="C29" s="500">
        <v>0.05</v>
      </c>
      <c r="O29" s="56"/>
      <c r="P29" s="56"/>
      <c r="Q29" s="56"/>
      <c r="R29" s="56"/>
      <c r="S29" s="56" t="s">
        <v>0</v>
      </c>
      <c r="T29" s="56"/>
      <c r="U29" s="56"/>
      <c r="V29" s="56"/>
      <c r="W29" s="56"/>
      <c r="X29" s="56"/>
      <c r="Y29" s="56"/>
      <c r="Z29" s="56"/>
      <c r="AA29" s="56"/>
      <c r="AB29" s="56"/>
      <c r="AC29" s="56"/>
      <c r="AD29" s="56"/>
      <c r="AE29" s="56"/>
      <c r="AF29" s="56"/>
      <c r="AG29" s="56"/>
      <c r="AH29" s="56"/>
      <c r="AI29" s="56"/>
      <c r="AJ29" s="56"/>
      <c r="AK29" s="56"/>
    </row>
    <row r="30" spans="1:37">
      <c r="B30" t="s">
        <v>789</v>
      </c>
      <c r="C30" s="425">
        <f>N19*(1+C29)</f>
        <v>1733.3742399937355</v>
      </c>
      <c r="K30" s="280" t="s">
        <v>888</v>
      </c>
      <c r="O30" s="56"/>
      <c r="P30" s="56"/>
      <c r="Q30" s="56" t="s">
        <v>0</v>
      </c>
      <c r="R30" s="56"/>
      <c r="S30" s="56"/>
      <c r="T30" s="56"/>
      <c r="U30" s="56"/>
      <c r="V30" s="56"/>
      <c r="W30" s="56"/>
      <c r="X30" s="56"/>
      <c r="Y30" s="56"/>
      <c r="Z30" s="56"/>
      <c r="AA30" s="56"/>
      <c r="AB30" s="56"/>
      <c r="AC30" s="56"/>
      <c r="AD30" s="56"/>
      <c r="AE30" s="56"/>
      <c r="AF30" s="56"/>
      <c r="AG30" s="56"/>
      <c r="AH30" s="56"/>
      <c r="AI30" s="56"/>
      <c r="AJ30" s="56"/>
      <c r="AK30" s="56"/>
    </row>
    <row r="31" spans="1:37">
      <c r="B31" s="27" t="s">
        <v>790</v>
      </c>
      <c r="C31" s="426">
        <f>C30/(C22-C29)</f>
        <v>19259.71377770817</v>
      </c>
      <c r="G31" s="281">
        <f>C39</f>
        <v>11496.897369509039</v>
      </c>
      <c r="H31" s="502">
        <v>0.04</v>
      </c>
      <c r="I31" s="502">
        <v>0.05</v>
      </c>
      <c r="J31" s="502">
        <v>0.06</v>
      </c>
      <c r="K31" s="502">
        <v>7.0000000000000007E-2</v>
      </c>
      <c r="L31" s="502">
        <v>0.08</v>
      </c>
      <c r="O31" s="56"/>
      <c r="P31" s="56"/>
      <c r="Q31" s="56" t="s">
        <v>0</v>
      </c>
      <c r="R31" s="56"/>
      <c r="S31" s="56"/>
      <c r="T31" s="56"/>
      <c r="U31" s="56"/>
      <c r="V31" s="56"/>
      <c r="W31" s="56"/>
      <c r="X31" s="56"/>
      <c r="Y31" s="56"/>
      <c r="Z31" s="56"/>
      <c r="AA31" s="56"/>
      <c r="AB31" s="56"/>
      <c r="AC31" s="56"/>
      <c r="AD31" s="56"/>
      <c r="AE31" s="56"/>
      <c r="AF31" s="56"/>
      <c r="AG31" s="56"/>
      <c r="AH31" s="56"/>
      <c r="AI31" s="56"/>
      <c r="AJ31" s="56"/>
      <c r="AK31" s="56"/>
    </row>
    <row r="32" spans="1:37">
      <c r="B32" t="s">
        <v>791</v>
      </c>
      <c r="C32" s="425">
        <f>C31*N23</f>
        <v>5546.9434838747457</v>
      </c>
      <c r="G32" s="502">
        <v>0.12</v>
      </c>
      <c r="H32" s="504">
        <f t="dataTable" ref="H32:L36" dt2D="1" dtr="1" r1="C29" r2="C22" ca="1"/>
        <v>13692.214825557068</v>
      </c>
      <c r="I32" s="505">
        <v>14817.238908638968</v>
      </c>
      <c r="J32" s="505">
        <v>16317.271019414837</v>
      </c>
      <c r="K32" s="505">
        <v>18417.315974501053</v>
      </c>
      <c r="L32" s="505">
        <v>21567.383407130375</v>
      </c>
      <c r="O32" s="56"/>
      <c r="P32" s="56"/>
      <c r="Q32" s="56"/>
      <c r="R32" s="56" t="s">
        <v>0</v>
      </c>
      <c r="S32" s="56"/>
      <c r="T32" s="56"/>
      <c r="U32" s="56"/>
      <c r="V32" s="56"/>
      <c r="W32" s="56"/>
      <c r="X32" s="56"/>
      <c r="Y32" s="56"/>
      <c r="Z32" s="56"/>
      <c r="AA32" s="56"/>
      <c r="AB32" s="56"/>
      <c r="AC32" s="56"/>
      <c r="AD32" s="56"/>
      <c r="AE32" s="56"/>
      <c r="AF32" s="56"/>
      <c r="AG32" s="56"/>
      <c r="AH32" s="56"/>
      <c r="AI32" s="56"/>
      <c r="AJ32" s="56"/>
      <c r="AK32" s="56"/>
    </row>
    <row r="33" spans="1:37">
      <c r="B33" t="s">
        <v>792</v>
      </c>
      <c r="C33" s="425">
        <f>SUM(E25:N25)</f>
        <v>5246.933885634292</v>
      </c>
      <c r="F33" s="533" t="s">
        <v>839</v>
      </c>
      <c r="G33" s="502">
        <v>0.13</v>
      </c>
      <c r="H33" s="506">
        <v>12131.238602679459</v>
      </c>
      <c r="I33" s="507">
        <v>12942.580256592326</v>
      </c>
      <c r="J33" s="507">
        <v>13985.733811623155</v>
      </c>
      <c r="K33" s="507">
        <v>15376.605218330926</v>
      </c>
      <c r="L33" s="507">
        <v>17323.825187721806</v>
      </c>
      <c r="O33" s="56"/>
      <c r="P33" s="56"/>
      <c r="Q33" s="56"/>
      <c r="R33" s="56"/>
      <c r="S33" s="56"/>
      <c r="T33" s="56"/>
      <c r="U33" s="56"/>
      <c r="V33" s="56"/>
      <c r="W33" s="56"/>
      <c r="X33" s="56"/>
      <c r="Y33" s="56"/>
      <c r="Z33" s="56"/>
      <c r="AA33" s="56"/>
      <c r="AB33" s="56"/>
      <c r="AC33" s="56"/>
      <c r="AD33" s="56"/>
      <c r="AE33" s="56"/>
      <c r="AF33" s="56"/>
      <c r="AG33" s="56"/>
      <c r="AH33" s="56"/>
      <c r="AI33" s="56"/>
      <c r="AJ33" s="56"/>
      <c r="AK33" s="56"/>
    </row>
    <row r="34" spans="1:37">
      <c r="B34" s="27" t="s">
        <v>793</v>
      </c>
      <c r="C34" s="426">
        <f>SUM(C32:C33)</f>
        <v>10793.877369509039</v>
      </c>
      <c r="F34" s="533"/>
      <c r="G34" s="502">
        <v>0.14000000000000001</v>
      </c>
      <c r="H34" s="508">
        <v>10894.65779125978</v>
      </c>
      <c r="I34" s="509">
        <v>11496.897369509039</v>
      </c>
      <c r="J34" s="507">
        <v>12249.696842320609</v>
      </c>
      <c r="K34" s="507">
        <v>13217.581878792633</v>
      </c>
      <c r="L34" s="507">
        <v>14508.09526075533</v>
      </c>
      <c r="O34" s="56"/>
      <c r="P34" s="56"/>
      <c r="Q34" s="56"/>
      <c r="R34" s="56"/>
      <c r="S34" s="56"/>
      <c r="T34" s="56"/>
      <c r="U34" s="56"/>
      <c r="V34" s="56"/>
      <c r="W34" s="56"/>
      <c r="X34" s="56"/>
      <c r="Y34" s="56"/>
      <c r="Z34" s="56"/>
      <c r="AA34" s="56"/>
      <c r="AB34" s="56"/>
      <c r="AC34" s="56"/>
      <c r="AD34" s="56"/>
      <c r="AE34" s="56"/>
      <c r="AF34" s="56"/>
      <c r="AG34" s="56"/>
      <c r="AH34" s="56"/>
      <c r="AI34" s="56"/>
      <c r="AJ34" s="56"/>
      <c r="AK34" s="56"/>
    </row>
    <row r="35" spans="1:37">
      <c r="B35" t="s">
        <v>794</v>
      </c>
      <c r="C35" s="427">
        <f>'3 - Statement Model'!L46+'3 - Statement Model'!L53</f>
        <v>626.79999999999995</v>
      </c>
      <c r="F35" s="533"/>
      <c r="G35" s="502">
        <v>0.15</v>
      </c>
      <c r="H35" s="508">
        <v>9893.1300678371645</v>
      </c>
      <c r="I35" s="507">
        <v>10350.617018632338</v>
      </c>
      <c r="J35" s="507">
        <v>10909.767736270886</v>
      </c>
      <c r="K35" s="507">
        <v>11608.706133319069</v>
      </c>
      <c r="L35" s="507">
        <v>12507.341215238162</v>
      </c>
      <c r="O35" s="56"/>
      <c r="P35" s="56"/>
      <c r="Q35" s="56"/>
      <c r="R35" s="56"/>
      <c r="S35" s="56"/>
      <c r="T35" s="56"/>
      <c r="U35" s="56"/>
      <c r="V35" s="56"/>
      <c r="W35" s="56"/>
      <c r="X35" s="56"/>
      <c r="Y35" s="56"/>
      <c r="Z35" s="56"/>
      <c r="AA35" s="56"/>
      <c r="AB35" s="56"/>
      <c r="AC35" s="56"/>
      <c r="AD35" s="56"/>
      <c r="AE35" s="56"/>
      <c r="AF35" s="56"/>
      <c r="AG35" s="56"/>
      <c r="AH35" s="56"/>
      <c r="AI35" s="56"/>
      <c r="AJ35" s="56"/>
      <c r="AK35" s="56"/>
    </row>
    <row r="36" spans="1:37">
      <c r="B36" t="s">
        <v>795</v>
      </c>
      <c r="C36" s="427">
        <f>'3 - Statement Model'!L77</f>
        <v>402.07</v>
      </c>
      <c r="G36" s="502">
        <v>0.16</v>
      </c>
      <c r="H36" s="510">
        <v>9067.1624069471345</v>
      </c>
      <c r="I36" s="511">
        <v>9421.3523286828513</v>
      </c>
      <c r="J36" s="511">
        <v>9846.3802347657111</v>
      </c>
      <c r="K36" s="511">
        <v>10365.858786644765</v>
      </c>
      <c r="L36" s="511">
        <v>11015.20697649358</v>
      </c>
      <c r="O36" s="56"/>
      <c r="P36" s="56"/>
      <c r="Q36" s="56"/>
      <c r="R36" s="56"/>
      <c r="S36" s="56"/>
      <c r="T36" s="56"/>
      <c r="U36" s="56"/>
      <c r="V36" s="56"/>
      <c r="W36" s="56"/>
      <c r="X36" s="56"/>
      <c r="Y36" s="56"/>
      <c r="Z36" s="56"/>
      <c r="AA36" s="56"/>
      <c r="AB36" s="56"/>
      <c r="AC36" s="56"/>
      <c r="AD36" s="56"/>
      <c r="AE36" s="56"/>
      <c r="AF36" s="56"/>
      <c r="AG36" s="56"/>
      <c r="AH36" s="56"/>
      <c r="AI36" s="56"/>
      <c r="AJ36" s="56"/>
      <c r="AK36" s="56"/>
    </row>
    <row r="37" spans="1:37">
      <c r="B37" t="s">
        <v>796</v>
      </c>
      <c r="C37" s="427">
        <f>'3 - Statement Model'!L43</f>
        <v>2.4500000000000002</v>
      </c>
      <c r="O37" s="56"/>
      <c r="P37" s="56"/>
      <c r="Q37" s="56"/>
      <c r="R37" s="56"/>
      <c r="S37" s="56"/>
      <c r="T37" s="56"/>
      <c r="U37" s="56"/>
      <c r="V37" s="56"/>
      <c r="W37" s="56"/>
      <c r="X37" s="56"/>
      <c r="Y37" s="56"/>
      <c r="Z37" s="56"/>
      <c r="AA37" s="56"/>
      <c r="AB37" s="56"/>
      <c r="AC37" s="56"/>
      <c r="AD37" s="56"/>
      <c r="AE37" s="56"/>
      <c r="AF37" s="56"/>
      <c r="AG37" s="56"/>
      <c r="AH37" s="56"/>
      <c r="AI37" s="56"/>
      <c r="AJ37" s="56"/>
      <c r="AK37" s="56"/>
    </row>
    <row r="38" spans="1:37">
      <c r="B38" t="s">
        <v>797</v>
      </c>
      <c r="C38" s="427">
        <f>'3 - Statement Model'!L67+'3 - Statement Model'!L70+'3 - Statement Model'!L74</f>
        <v>930.2</v>
      </c>
      <c r="O38" s="56"/>
      <c r="P38" s="56"/>
      <c r="Q38" s="56"/>
      <c r="R38" s="56"/>
      <c r="S38" s="56"/>
      <c r="T38" s="56"/>
      <c r="U38" s="56"/>
      <c r="V38" s="56"/>
      <c r="W38" s="56"/>
      <c r="X38" s="56"/>
      <c r="Y38" s="56"/>
      <c r="Z38" s="56"/>
      <c r="AA38" s="56"/>
      <c r="AB38" s="56"/>
      <c r="AC38" s="56"/>
      <c r="AD38" s="56"/>
      <c r="AE38" s="56"/>
      <c r="AF38" s="56"/>
      <c r="AG38" s="56"/>
      <c r="AH38" s="56"/>
      <c r="AI38" s="56"/>
      <c r="AJ38" s="56"/>
      <c r="AK38" s="56"/>
    </row>
    <row r="39" spans="1:37">
      <c r="B39" s="27" t="s">
        <v>798</v>
      </c>
      <c r="C39" s="426">
        <f>C34-C35-C37+C36+C38</f>
        <v>11496.897369509039</v>
      </c>
      <c r="O39" s="56"/>
      <c r="P39" s="56"/>
      <c r="Q39" s="56"/>
      <c r="R39" s="56"/>
      <c r="S39" s="56"/>
      <c r="T39" s="56"/>
      <c r="U39" s="56"/>
      <c r="V39" s="56"/>
      <c r="W39" s="56"/>
      <c r="X39" s="56"/>
      <c r="Y39" s="56"/>
      <c r="Z39" s="56"/>
      <c r="AA39" s="56"/>
      <c r="AB39" s="56"/>
      <c r="AC39" s="56"/>
      <c r="AD39" s="56"/>
      <c r="AE39" s="56"/>
      <c r="AF39" s="56"/>
      <c r="AG39" s="56"/>
      <c r="AH39" s="56"/>
      <c r="AI39" s="56"/>
      <c r="AJ39" s="56"/>
      <c r="AK39" s="56"/>
    </row>
    <row r="40" spans="1:37">
      <c r="B40" t="s">
        <v>799</v>
      </c>
      <c r="C40" s="436">
        <f ca="1">'Option value'!E28</f>
        <v>9.8386966875177002</v>
      </c>
      <c r="O40" s="56"/>
      <c r="P40" s="56"/>
      <c r="Q40" s="56"/>
      <c r="R40" s="56"/>
      <c r="S40" s="56"/>
      <c r="T40" s="56"/>
      <c r="U40" s="56"/>
      <c r="V40" s="56"/>
      <c r="W40" s="56"/>
      <c r="X40" s="56"/>
      <c r="Y40" s="56"/>
      <c r="Z40" s="56"/>
      <c r="AA40" s="56"/>
      <c r="AB40" s="56"/>
      <c r="AC40" s="56"/>
      <c r="AD40" s="56"/>
      <c r="AE40" s="56"/>
      <c r="AF40" s="56"/>
      <c r="AG40" s="56"/>
      <c r="AH40" s="56"/>
      <c r="AI40" s="56"/>
      <c r="AJ40" s="56"/>
      <c r="AK40" s="56"/>
    </row>
    <row r="41" spans="1:37">
      <c r="B41" s="27" t="s">
        <v>800</v>
      </c>
      <c r="C41" s="426">
        <f ca="1">C39-C40</f>
        <v>11487.058672821522</v>
      </c>
      <c r="O41" s="56"/>
      <c r="P41" s="56"/>
      <c r="Q41" s="56"/>
      <c r="R41" s="56"/>
      <c r="S41" s="56"/>
      <c r="T41" s="56"/>
      <c r="U41" s="56"/>
      <c r="V41" s="56"/>
      <c r="W41" s="56"/>
      <c r="X41" s="56"/>
      <c r="Y41" s="56"/>
      <c r="Z41" s="56"/>
      <c r="AA41" s="56"/>
      <c r="AB41" s="56"/>
      <c r="AC41" s="56"/>
      <c r="AD41" s="56"/>
      <c r="AE41" s="56"/>
      <c r="AF41" s="56"/>
      <c r="AG41" s="56"/>
      <c r="AH41" s="56"/>
      <c r="AI41" s="56"/>
      <c r="AJ41" s="56"/>
      <c r="AK41" s="56"/>
    </row>
    <row r="42" spans="1:37">
      <c r="B42" t="s">
        <v>842</v>
      </c>
      <c r="C42" s="435">
        <f>'Option value'!E10</f>
        <v>20.6</v>
      </c>
      <c r="L42" s="284"/>
      <c r="O42" s="56"/>
      <c r="P42" s="56"/>
      <c r="Q42" s="56"/>
      <c r="R42" s="56"/>
      <c r="S42" s="56"/>
      <c r="T42" s="56"/>
      <c r="U42" s="56"/>
      <c r="V42" s="56"/>
      <c r="W42" s="56"/>
      <c r="X42" s="56"/>
      <c r="Y42" s="56"/>
      <c r="Z42" s="56"/>
      <c r="AA42" s="56"/>
      <c r="AB42" s="56"/>
      <c r="AC42" s="56"/>
      <c r="AD42" s="56"/>
      <c r="AE42" s="56"/>
      <c r="AF42" s="56"/>
      <c r="AG42" s="56"/>
      <c r="AH42" s="56"/>
      <c r="AI42" s="56"/>
      <c r="AJ42" s="56"/>
      <c r="AK42" s="56"/>
    </row>
    <row r="43" spans="1:37">
      <c r="B43" s="93" t="s">
        <v>843</v>
      </c>
      <c r="C43" s="428">
        <f ca="1">C41/C42</f>
        <v>557.62420741852043</v>
      </c>
      <c r="O43" s="56"/>
      <c r="P43" s="56"/>
      <c r="Q43" s="56"/>
      <c r="R43" s="56"/>
      <c r="S43" s="56"/>
      <c r="T43" s="56"/>
      <c r="U43" s="56"/>
      <c r="V43" s="56"/>
      <c r="W43" s="56"/>
      <c r="X43" s="56"/>
      <c r="Y43" s="56"/>
      <c r="Z43" s="56"/>
      <c r="AA43" s="56"/>
      <c r="AB43" s="56"/>
      <c r="AC43" s="56"/>
      <c r="AD43" s="56"/>
      <c r="AE43" s="56"/>
      <c r="AF43" s="56"/>
      <c r="AG43" s="56"/>
      <c r="AH43" s="56"/>
      <c r="AI43" s="56"/>
      <c r="AJ43" s="56"/>
      <c r="AK43" s="56"/>
    </row>
    <row r="44" spans="1:37">
      <c r="O44" s="56"/>
      <c r="P44" s="56"/>
      <c r="Q44" s="56"/>
      <c r="R44" s="56"/>
      <c r="S44" s="56"/>
      <c r="T44" s="56"/>
      <c r="U44" s="56"/>
      <c r="V44" s="56"/>
      <c r="W44" s="56"/>
      <c r="X44" s="56"/>
      <c r="Y44" s="56"/>
      <c r="Z44" s="56"/>
      <c r="AA44" s="56"/>
      <c r="AB44" s="56"/>
      <c r="AC44" s="56"/>
      <c r="AD44" s="56"/>
      <c r="AE44" s="56"/>
      <c r="AF44" s="56"/>
      <c r="AG44" s="56"/>
      <c r="AH44" s="56"/>
      <c r="AI44" s="56"/>
      <c r="AJ44" s="56"/>
      <c r="AK44" s="56"/>
    </row>
    <row r="45" spans="1:37">
      <c r="A45" t="s">
        <v>85</v>
      </c>
      <c r="B45" s="35" t="s">
        <v>889</v>
      </c>
      <c r="C45" s="5"/>
      <c r="D45" s="5"/>
      <c r="E45" s="279"/>
      <c r="F45" s="279"/>
      <c r="G45" s="279"/>
      <c r="H45" s="279"/>
      <c r="I45" s="279"/>
      <c r="J45" s="279"/>
      <c r="K45" s="279"/>
      <c r="L45" s="279"/>
      <c r="M45" s="279"/>
      <c r="N45" s="279"/>
      <c r="O45" s="56"/>
      <c r="P45" s="56"/>
      <c r="Q45" s="56"/>
      <c r="R45" s="56"/>
      <c r="S45" s="56"/>
      <c r="T45" s="56"/>
      <c r="U45" s="56"/>
      <c r="V45" s="56"/>
      <c r="W45" s="56"/>
      <c r="X45" s="56"/>
      <c r="Y45" s="56"/>
      <c r="Z45" s="56"/>
      <c r="AA45" s="56"/>
      <c r="AB45" s="56"/>
      <c r="AC45" s="56"/>
      <c r="AD45" s="56"/>
      <c r="AE45" s="56"/>
      <c r="AF45" s="56"/>
      <c r="AG45" s="56"/>
      <c r="AH45" s="56"/>
      <c r="AI45" s="56"/>
      <c r="AJ45" s="56"/>
      <c r="AK45" s="56"/>
    </row>
    <row r="46" spans="1:37">
      <c r="O46" s="56"/>
      <c r="P46" s="56"/>
      <c r="Q46" s="56"/>
      <c r="R46" s="56"/>
      <c r="S46" s="56"/>
      <c r="T46" s="56"/>
      <c r="U46" s="56"/>
      <c r="V46" s="56"/>
      <c r="W46" s="56"/>
      <c r="X46" s="56"/>
      <c r="Y46" s="56"/>
      <c r="Z46" s="56"/>
      <c r="AA46" s="56"/>
      <c r="AB46" s="56"/>
      <c r="AC46" s="56"/>
      <c r="AD46" s="56"/>
      <c r="AE46" s="56"/>
      <c r="AF46" s="56"/>
      <c r="AG46" s="56"/>
      <c r="AH46" s="56"/>
      <c r="AI46" s="56"/>
      <c r="AJ46" s="56"/>
      <c r="AK46" s="56"/>
    </row>
    <row r="47" spans="1:37">
      <c r="B47" t="s">
        <v>890</v>
      </c>
      <c r="C47" s="501">
        <f>'Relative Valuation'!AC9</f>
        <v>33.215777262180971</v>
      </c>
      <c r="O47" s="56"/>
      <c r="P47" s="56"/>
      <c r="Q47" s="56"/>
      <c r="R47" s="56"/>
      <c r="S47" s="56"/>
      <c r="T47" s="56"/>
      <c r="U47" s="56"/>
      <c r="V47" s="56"/>
      <c r="W47" s="56"/>
      <c r="X47" s="56"/>
      <c r="Y47" s="56"/>
      <c r="Z47" s="56"/>
      <c r="AA47" s="56"/>
      <c r="AB47" s="56"/>
      <c r="AC47" s="56"/>
      <c r="AD47" s="56"/>
      <c r="AE47" s="56"/>
      <c r="AF47" s="56"/>
      <c r="AG47" s="56"/>
      <c r="AH47" s="56"/>
      <c r="AI47" s="56"/>
      <c r="AJ47" s="56"/>
      <c r="AK47" s="56"/>
    </row>
    <row r="48" spans="1:37">
      <c r="B48" t="s">
        <v>891</v>
      </c>
      <c r="C48" s="429">
        <f>'3 - Statement Model'!V16</f>
        <v>3221.7297920194696</v>
      </c>
      <c r="K48" s="280" t="s">
        <v>888</v>
      </c>
      <c r="O48" s="56"/>
      <c r="P48" s="56"/>
      <c r="Q48" s="56"/>
      <c r="R48" s="56"/>
      <c r="S48" s="56"/>
      <c r="T48" s="56"/>
      <c r="U48" s="56"/>
      <c r="V48" s="56"/>
      <c r="W48" s="56"/>
      <c r="X48" s="56"/>
      <c r="Y48" s="56"/>
      <c r="Z48" s="56"/>
      <c r="AA48" s="56"/>
      <c r="AB48" s="56"/>
      <c r="AC48" s="56"/>
      <c r="AD48" s="56"/>
      <c r="AE48" s="56"/>
      <c r="AF48" s="56"/>
      <c r="AG48" s="56"/>
      <c r="AH48" s="56"/>
      <c r="AI48" s="56"/>
      <c r="AJ48" s="56"/>
      <c r="AK48" s="56"/>
    </row>
    <row r="49" spans="2:37">
      <c r="B49" s="27" t="s">
        <v>790</v>
      </c>
      <c r="C49" s="430">
        <f>C47*C48</f>
        <v>107012.25917065133</v>
      </c>
      <c r="G49" s="281">
        <f>C57</f>
        <v>36770.295275567179</v>
      </c>
      <c r="H49" s="503">
        <v>31</v>
      </c>
      <c r="I49" s="503">
        <v>32</v>
      </c>
      <c r="J49" s="503">
        <v>33</v>
      </c>
      <c r="K49" s="503">
        <v>34</v>
      </c>
      <c r="L49" s="503">
        <v>35</v>
      </c>
      <c r="O49" s="56"/>
      <c r="P49" s="56"/>
      <c r="Q49" s="56"/>
      <c r="R49" s="56"/>
      <c r="S49" s="56"/>
      <c r="T49" s="56"/>
      <c r="U49" s="56"/>
      <c r="V49" s="56"/>
      <c r="W49" s="56"/>
      <c r="X49" s="56"/>
      <c r="Y49" s="56"/>
      <c r="Z49" s="56"/>
      <c r="AA49" s="56"/>
      <c r="AB49" s="56"/>
      <c r="AC49" s="56"/>
      <c r="AD49" s="56"/>
      <c r="AE49" s="56"/>
      <c r="AF49" s="56"/>
      <c r="AG49" s="56"/>
      <c r="AH49" s="56"/>
      <c r="AI49" s="56"/>
      <c r="AJ49" s="56"/>
      <c r="AK49" s="56"/>
    </row>
    <row r="50" spans="2:37">
      <c r="B50" t="s">
        <v>791</v>
      </c>
      <c r="C50" s="431">
        <f>C49*N23</f>
        <v>30820.341389932892</v>
      </c>
      <c r="G50" s="502">
        <v>0.12</v>
      </c>
      <c r="H50" s="504">
        <f t="dataTable" ref="H50:L54" dt2D="1" dtr="1" r1="C47" r2="C22"/>
        <v>40410.940726580207</v>
      </c>
      <c r="I50" s="505">
        <v>41508.727256936843</v>
      </c>
      <c r="J50" s="505">
        <v>42606.513787293465</v>
      </c>
      <c r="K50" s="505">
        <v>43704.300317650101</v>
      </c>
      <c r="L50" s="505">
        <v>44802.086848006722</v>
      </c>
      <c r="O50" s="56"/>
      <c r="P50" s="56"/>
      <c r="Q50" s="56"/>
      <c r="R50" s="56"/>
      <c r="S50" s="56"/>
      <c r="T50" s="56"/>
      <c r="U50" s="56"/>
      <c r="V50" s="56"/>
      <c r="W50" s="56"/>
      <c r="X50" s="56"/>
      <c r="Y50" s="56"/>
      <c r="Z50" s="56"/>
      <c r="AA50" s="56"/>
      <c r="AB50" s="56"/>
      <c r="AC50" s="56"/>
      <c r="AD50" s="56"/>
      <c r="AE50" s="56"/>
      <c r="AF50" s="56"/>
      <c r="AG50" s="56"/>
      <c r="AH50" s="56"/>
      <c r="AI50" s="56"/>
      <c r="AJ50" s="56"/>
      <c r="AK50" s="56"/>
    </row>
    <row r="51" spans="2:37">
      <c r="B51" t="s">
        <v>792</v>
      </c>
      <c r="C51" s="431">
        <f>C33</f>
        <v>5246.933885634292</v>
      </c>
      <c r="F51" s="534" t="s">
        <v>839</v>
      </c>
      <c r="G51" s="502">
        <v>0.13</v>
      </c>
      <c r="H51" s="506">
        <v>37433.062377783921</v>
      </c>
      <c r="I51" s="507">
        <v>38441.952569802845</v>
      </c>
      <c r="J51" s="507">
        <v>39450.842761821776</v>
      </c>
      <c r="K51" s="507">
        <v>40459.732953840707</v>
      </c>
      <c r="L51" s="507">
        <v>41468.62314585963</v>
      </c>
      <c r="O51" s="56"/>
      <c r="P51" s="56" t="s">
        <v>0</v>
      </c>
      <c r="Q51" s="56"/>
      <c r="R51" s="56"/>
      <c r="S51" s="56"/>
      <c r="T51" s="56"/>
      <c r="U51" s="56"/>
      <c r="V51" s="56"/>
      <c r="W51" s="56"/>
      <c r="X51" s="56"/>
      <c r="Y51" s="56"/>
      <c r="Z51" s="56"/>
      <c r="AA51" s="56"/>
      <c r="AB51" s="56"/>
      <c r="AC51" s="56"/>
      <c r="AD51" s="56"/>
      <c r="AE51" s="56"/>
      <c r="AF51" s="56"/>
      <c r="AG51" s="56"/>
      <c r="AH51" s="56"/>
      <c r="AI51" s="56"/>
      <c r="AJ51" s="56"/>
      <c r="AK51" s="56"/>
    </row>
    <row r="52" spans="2:37">
      <c r="B52" s="27" t="s">
        <v>793</v>
      </c>
      <c r="C52" s="430">
        <f>SUM(C50:C51)</f>
        <v>36067.275275567183</v>
      </c>
      <c r="F52" s="534"/>
      <c r="G52" s="502">
        <v>0.14000000000000001</v>
      </c>
      <c r="H52" s="506">
        <v>34714.314133670989</v>
      </c>
      <c r="I52" s="507">
        <v>35642.196722317334</v>
      </c>
      <c r="J52" s="507">
        <v>36570.07931096368</v>
      </c>
      <c r="K52" s="507">
        <v>37497.961899610025</v>
      </c>
      <c r="L52" s="507">
        <v>38425.844488256371</v>
      </c>
      <c r="O52" s="56"/>
      <c r="P52" s="56"/>
      <c r="Q52" s="56"/>
      <c r="R52" s="56"/>
      <c r="S52" s="56"/>
      <c r="T52" s="56"/>
      <c r="U52" s="56"/>
      <c r="V52" s="56"/>
      <c r="W52" s="56"/>
      <c r="X52" s="56"/>
      <c r="Y52" s="56"/>
      <c r="Z52" s="56"/>
      <c r="AA52" s="56"/>
      <c r="AB52" s="56"/>
      <c r="AC52" s="56"/>
      <c r="AD52" s="56"/>
      <c r="AE52" s="56"/>
      <c r="AF52" s="56"/>
      <c r="AG52" s="56"/>
      <c r="AH52" s="56"/>
      <c r="AI52" s="56"/>
      <c r="AJ52" s="56"/>
      <c r="AK52" s="56"/>
    </row>
    <row r="53" spans="2:37">
      <c r="B53" t="s">
        <v>794</v>
      </c>
      <c r="C53" s="429">
        <f>C35</f>
        <v>626.79999999999995</v>
      </c>
      <c r="E53" s="7" t="s">
        <v>0</v>
      </c>
      <c r="F53" s="534"/>
      <c r="G53" s="502">
        <v>0.15</v>
      </c>
      <c r="H53" s="506">
        <v>32229.964005117388</v>
      </c>
      <c r="I53" s="507">
        <v>33083.967464195703</v>
      </c>
      <c r="J53" s="507">
        <v>33937.970923274021</v>
      </c>
      <c r="K53" s="507">
        <v>34791.974382352339</v>
      </c>
      <c r="L53" s="507">
        <v>35645.977841430657</v>
      </c>
      <c r="O53" s="56"/>
      <c r="P53" s="56"/>
      <c r="Q53" s="56"/>
      <c r="R53" s="56"/>
      <c r="S53" s="56"/>
      <c r="T53" s="56"/>
      <c r="U53" s="56"/>
      <c r="V53" s="56"/>
      <c r="W53" s="56"/>
      <c r="X53" s="56"/>
      <c r="Y53" s="56"/>
      <c r="Z53" s="56"/>
      <c r="AA53" s="56"/>
      <c r="AB53" s="56"/>
      <c r="AC53" s="56"/>
      <c r="AD53" s="56"/>
      <c r="AE53" s="56"/>
      <c r="AF53" s="56"/>
      <c r="AG53" s="56"/>
      <c r="AH53" s="56"/>
      <c r="AI53" s="56"/>
      <c r="AJ53" s="56"/>
      <c r="AK53" s="56"/>
    </row>
    <row r="54" spans="2:37">
      <c r="B54" t="s">
        <v>795</v>
      </c>
      <c r="C54" s="429">
        <f t="shared" ref="C54:C56" si="9">C36</f>
        <v>402.07</v>
      </c>
      <c r="G54" s="502">
        <v>0.16</v>
      </c>
      <c r="H54" s="510">
        <v>29957.83397680011</v>
      </c>
      <c r="I54" s="511">
        <v>30744.405493087263</v>
      </c>
      <c r="J54" s="511">
        <v>31530.977009374416</v>
      </c>
      <c r="K54" s="511">
        <v>32317.548525661572</v>
      </c>
      <c r="L54" s="511">
        <v>33104.120041948721</v>
      </c>
      <c r="O54" s="56"/>
      <c r="P54" s="56"/>
      <c r="Q54" s="56"/>
      <c r="R54" s="56"/>
      <c r="S54" s="56"/>
      <c r="T54" s="56"/>
      <c r="U54" s="56"/>
      <c r="V54" s="56"/>
      <c r="W54" s="56"/>
      <c r="X54" s="56"/>
      <c r="Y54" s="56"/>
      <c r="Z54" s="56"/>
      <c r="AA54" s="56"/>
      <c r="AB54" s="56"/>
      <c r="AC54" s="56"/>
      <c r="AD54" s="56"/>
      <c r="AE54" s="56"/>
      <c r="AF54" s="56"/>
      <c r="AG54" s="56"/>
      <c r="AH54" s="56"/>
      <c r="AI54" s="56"/>
      <c r="AJ54" s="56"/>
      <c r="AK54" s="56"/>
    </row>
    <row r="55" spans="2:37">
      <c r="B55" t="s">
        <v>796</v>
      </c>
      <c r="C55" s="429">
        <f t="shared" si="9"/>
        <v>2.4500000000000002</v>
      </c>
      <c r="O55" s="56"/>
      <c r="P55" s="56"/>
      <c r="Q55" s="56"/>
      <c r="R55" s="56"/>
      <c r="S55" s="56"/>
      <c r="T55" s="56"/>
      <c r="U55" s="56"/>
      <c r="V55" s="56"/>
      <c r="W55" s="56"/>
      <c r="X55" s="56"/>
      <c r="Y55" s="56"/>
      <c r="Z55" s="56"/>
      <c r="AA55" s="56"/>
      <c r="AB55" s="56"/>
      <c r="AC55" s="56"/>
      <c r="AD55" s="56"/>
      <c r="AE55" s="56"/>
      <c r="AF55" s="56"/>
      <c r="AG55" s="56"/>
      <c r="AH55" s="56"/>
      <c r="AI55" s="56"/>
      <c r="AJ55" s="56"/>
      <c r="AK55" s="56"/>
    </row>
    <row r="56" spans="2:37">
      <c r="B56" t="s">
        <v>797</v>
      </c>
      <c r="C56" s="429">
        <f t="shared" si="9"/>
        <v>930.2</v>
      </c>
    </row>
    <row r="57" spans="2:37">
      <c r="B57" s="27" t="s">
        <v>798</v>
      </c>
      <c r="C57" s="430">
        <f>C52-C53-C55+C54+C56</f>
        <v>36770.295275567179</v>
      </c>
    </row>
    <row r="58" spans="2:37">
      <c r="B58" t="s">
        <v>799</v>
      </c>
      <c r="C58" s="434">
        <f ca="1">C40</f>
        <v>9.8386966875177002</v>
      </c>
    </row>
    <row r="59" spans="2:37">
      <c r="B59" s="27" t="s">
        <v>800</v>
      </c>
      <c r="C59" s="430">
        <f ca="1">C57-C58</f>
        <v>36760.456578879661</v>
      </c>
      <c r="E59" s="7" t="s">
        <v>0</v>
      </c>
    </row>
    <row r="60" spans="2:37">
      <c r="B60" t="s">
        <v>842</v>
      </c>
      <c r="C60" s="433">
        <f>C42</f>
        <v>20.6</v>
      </c>
      <c r="F60" s="7" t="s">
        <v>0</v>
      </c>
    </row>
    <row r="61" spans="2:37">
      <c r="B61" s="93" t="s">
        <v>843</v>
      </c>
      <c r="C61" s="432">
        <f ca="1">C59/C60</f>
        <v>1784.4881834407602</v>
      </c>
    </row>
  </sheetData>
  <sheetProtection algorithmName="SHA-512" hashValue="3f1suyLCHqBq4UcWgsZLmb1qTyPAz3h9zTG23+abizICWg8EviPc3W+XWPfc7irGffdYYj0eA3LuwumQO/h8wQ==" saltValue="0W773E/5/+/xsPdLBPEO0A==" spinCount="100000" sheet="1" objects="1" scenarios="1"/>
  <mergeCells count="2">
    <mergeCell ref="F33:F35"/>
    <mergeCell ref="F51:F53"/>
  </mergeCells>
  <dataValidations count="1">
    <dataValidation type="list" allowBlank="1" showInputMessage="1" showErrorMessage="1" sqref="D21" xr:uid="{9F72DA91-D5D1-464C-9CCD-26B797BC5BB0}">
      <formula1>$U$20:$U$21</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2448-726F-4E51-83CA-CEAD2D66D8BF}">
  <dimension ref="A1:R87"/>
  <sheetViews>
    <sheetView showGridLines="0" zoomScale="70" workbookViewId="0">
      <selection activeCell="D13" sqref="D13"/>
    </sheetView>
  </sheetViews>
  <sheetFormatPr defaultRowHeight="14.4"/>
  <cols>
    <col min="1" max="1" width="1.88671875" customWidth="1"/>
    <col min="2" max="2" width="37.77734375" customWidth="1"/>
    <col min="3" max="3" width="3.21875" customWidth="1"/>
    <col min="4" max="4" width="21.88671875" customWidth="1"/>
    <col min="5" max="5" width="12.44140625" customWidth="1"/>
    <col min="6" max="6" width="14" customWidth="1"/>
    <col min="7" max="7" width="13.88671875" customWidth="1"/>
    <col min="8" max="8" width="28.77734375" customWidth="1"/>
    <col min="9" max="9" width="11.5546875" customWidth="1"/>
    <col min="10" max="10" width="11.109375" customWidth="1"/>
    <col min="11" max="11" width="7.88671875" customWidth="1"/>
    <col min="12" max="12" width="14" customWidth="1"/>
    <col min="13" max="13" width="13.44140625" customWidth="1"/>
    <col min="18" max="18" width="23.6640625" bestFit="1" customWidth="1"/>
  </cols>
  <sheetData>
    <row r="1" spans="2:12">
      <c r="D1" s="158"/>
      <c r="E1" s="158"/>
    </row>
    <row r="2" spans="2:12" ht="21">
      <c r="B2" s="521" t="s">
        <v>1005</v>
      </c>
      <c r="C2" s="522"/>
      <c r="D2" s="522"/>
      <c r="E2" s="158"/>
    </row>
    <row r="3" spans="2:12">
      <c r="D3" s="158"/>
      <c r="E3" s="158"/>
    </row>
    <row r="4" spans="2:12">
      <c r="B4" s="35" t="s">
        <v>88</v>
      </c>
      <c r="C4" s="35"/>
      <c r="D4" s="320" t="s">
        <v>720</v>
      </c>
      <c r="E4" s="320" t="s">
        <v>721</v>
      </c>
      <c r="F4" s="320" t="s">
        <v>722</v>
      </c>
      <c r="H4" s="212" t="s">
        <v>723</v>
      </c>
    </row>
    <row r="5" spans="2:12" ht="1.8" customHeight="1">
      <c r="D5" s="158"/>
      <c r="E5" s="158"/>
    </row>
    <row r="6" spans="2:12" ht="14.4" customHeight="1">
      <c r="B6" s="193" t="s">
        <v>723</v>
      </c>
      <c r="C6" s="193"/>
      <c r="D6" s="368">
        <f>'Input Sheet'!C10-'Input Sheet'!C12</f>
        <v>4.7699999999999992E-2</v>
      </c>
      <c r="E6" s="368">
        <f>D6</f>
        <v>4.7699999999999992E-2</v>
      </c>
      <c r="F6" s="313">
        <f>E6</f>
        <v>4.7699999999999992E-2</v>
      </c>
      <c r="H6" s="525" t="str">
        <f>"We have considered "&amp;TEXT(E6,"0.00%")&amp;" as the risk free rate in estimation of cost of equity of "&amp;TEXT(E11,"0.00%")&amp;". The risk free rate of India is calculated by considering local currency 10 years government bond yield adjusted for default spread of India."</f>
        <v>We have considered 4.77% as the risk free rate in estimation of cost of equity of 7.74%. The risk free rate of India is calculated by considering local currency 10 years government bond yield adjusted for default spread of India.</v>
      </c>
      <c r="I6" s="525"/>
      <c r="J6" s="525"/>
      <c r="K6" s="525"/>
      <c r="L6" s="525"/>
    </row>
    <row r="7" spans="2:12">
      <c r="B7" s="193" t="s">
        <v>724</v>
      </c>
      <c r="C7" s="193"/>
      <c r="D7" s="368">
        <f>'Input Sheet'!C13+'Input Sheet'!C12</f>
        <v>6.2699999999999992E-2</v>
      </c>
      <c r="E7" s="368">
        <f>D7</f>
        <v>6.2699999999999992E-2</v>
      </c>
      <c r="F7" s="313">
        <f>E7</f>
        <v>6.2699999999999992E-2</v>
      </c>
      <c r="H7" s="525"/>
      <c r="I7" s="525"/>
      <c r="J7" s="525"/>
      <c r="K7" s="525"/>
      <c r="L7" s="525"/>
    </row>
    <row r="8" spans="2:12">
      <c r="B8" s="193" t="s">
        <v>490</v>
      </c>
      <c r="C8" s="193"/>
      <c r="D8" s="369">
        <f>E8-'Input Sheet'!C15</f>
        <v>0.35000000000000003</v>
      </c>
      <c r="E8" s="369">
        <f>'Input Sheet'!C14</f>
        <v>0.4</v>
      </c>
      <c r="F8" s="369">
        <f>E8+'Input Sheet'!C15</f>
        <v>0.45</v>
      </c>
      <c r="H8" s="525"/>
      <c r="I8" s="525"/>
      <c r="J8" s="525"/>
      <c r="K8" s="525"/>
      <c r="L8" s="525"/>
    </row>
    <row r="9" spans="2:12">
      <c r="B9" s="193" t="s">
        <v>726</v>
      </c>
      <c r="C9" s="193"/>
      <c r="D9" s="370">
        <f>'Input Sheet'!C16</f>
        <v>0.18266543490868184</v>
      </c>
      <c r="E9" s="371">
        <f>D9</f>
        <v>0.18266543490868184</v>
      </c>
      <c r="F9" s="314">
        <f>E9</f>
        <v>0.18266543490868184</v>
      </c>
    </row>
    <row r="10" spans="2:12">
      <c r="B10" s="194" t="s">
        <v>725</v>
      </c>
      <c r="C10" s="194"/>
      <c r="D10" s="372">
        <f>D8*(1+(D9*(1-'Input Sheet'!C18)))</f>
        <v>0.39787295718086735</v>
      </c>
      <c r="E10" s="372">
        <f>E8*(1+(E9*(1-'Input Sheet'!D18)))</f>
        <v>0.47306617396347272</v>
      </c>
      <c r="F10" s="372">
        <f>F8*(1+(F9*(1-'Input Sheet'!E18)))</f>
        <v>0.53219944570890687</v>
      </c>
      <c r="H10" s="212" t="s">
        <v>490</v>
      </c>
    </row>
    <row r="11" spans="2:12">
      <c r="B11" s="192" t="s">
        <v>727</v>
      </c>
      <c r="C11" s="192"/>
      <c r="D11" s="315">
        <f>D6+D7*D10</f>
        <v>7.2646634415240371E-2</v>
      </c>
      <c r="E11" s="315">
        <f>E6+E7*E10</f>
        <v>7.736124910750973E-2</v>
      </c>
      <c r="F11" s="315">
        <f t="shared" ref="F11" si="0">F6+F7*F10</f>
        <v>8.1068905245948453E-2</v>
      </c>
      <c r="H11" s="524" t="str">
        <f>"We have estimated an asset beta range of "&amp;TEXT(D8,"0.00")&amp;" to "&amp;TEXT(F8,"0.00")&amp;", with a mid point of "&amp;TEXT(E8,"0.00")&amp;" based on observed median of 5 year monthly asset beta of benchmark listed companies adjusted for blume effect."</f>
        <v>We have estimated an asset beta range of 0.35 to 0.45, with a mid point of 0.40 based on observed median of 5 year monthly asset beta of benchmark listed companies adjusted for blume effect.</v>
      </c>
      <c r="I11" s="524"/>
      <c r="J11" s="524"/>
      <c r="K11" s="524"/>
      <c r="L11" s="524"/>
    </row>
    <row r="12" spans="2:12">
      <c r="D12" s="7"/>
      <c r="E12" s="7"/>
      <c r="F12" s="7"/>
      <c r="H12" s="524"/>
      <c r="I12" s="524"/>
      <c r="J12" s="524"/>
      <c r="K12" s="524"/>
      <c r="L12" s="524"/>
    </row>
    <row r="13" spans="2:12">
      <c r="B13" s="193" t="s">
        <v>496</v>
      </c>
      <c r="C13" s="193"/>
      <c r="D13" s="366">
        <f>7.6%</f>
        <v>7.5999999999999998E-2</v>
      </c>
      <c r="E13" s="314">
        <f>D13</f>
        <v>7.5999999999999998E-2</v>
      </c>
      <c r="F13" s="314">
        <f>E13</f>
        <v>7.5999999999999998E-2</v>
      </c>
      <c r="H13" s="524"/>
      <c r="I13" s="524"/>
      <c r="J13" s="524"/>
      <c r="K13" s="524"/>
      <c r="L13" s="524"/>
    </row>
    <row r="14" spans="2:12">
      <c r="B14" s="194" t="s">
        <v>728</v>
      </c>
      <c r="C14" s="194"/>
      <c r="D14" s="370">
        <f>'Input Sheet'!C25</f>
        <v>0</v>
      </c>
      <c r="E14" s="314">
        <f>D14</f>
        <v>0</v>
      </c>
      <c r="F14" s="314">
        <f>E14</f>
        <v>0</v>
      </c>
    </row>
    <row r="15" spans="2:12">
      <c r="B15" s="192" t="s">
        <v>729</v>
      </c>
      <c r="C15" s="192"/>
      <c r="D15" s="315">
        <f>D11+D13+D14</f>
        <v>0.14864663441524037</v>
      </c>
      <c r="E15" s="315">
        <f t="shared" ref="E15:F15" si="1">E11+E13+E14</f>
        <v>0.15336124910750973</v>
      </c>
      <c r="F15" s="315">
        <f t="shared" si="1"/>
        <v>0.15706890524594846</v>
      </c>
      <c r="H15" s="212" t="s">
        <v>769</v>
      </c>
    </row>
    <row r="16" spans="2:12">
      <c r="D16" s="7"/>
      <c r="E16" s="7"/>
      <c r="F16" s="7"/>
      <c r="H16" s="524" t="str">
        <f>"An ERP of "&amp;TEXT(E7,"0.00%")&amp;" has been adopted based on US Implied Equity Risk Premium, relative equity volatility of ICE BoFA Public Sector Issuers Emerging Mkts Index, S&amp;P Emerging BMI Index and country risk premium of India."</f>
        <v>An ERP of 6.27% has been adopted based on US Implied Equity Risk Premium, relative equity volatility of ICE BoFA Public Sector Issuers Emerging Mkts Index, S&amp;P Emerging BMI Index and country risk premium of India.</v>
      </c>
      <c r="I16" s="524"/>
      <c r="J16" s="524"/>
      <c r="K16" s="524"/>
      <c r="L16" s="524"/>
    </row>
    <row r="17" spans="1:18">
      <c r="B17" t="s">
        <v>730</v>
      </c>
      <c r="D17" s="373">
        <f>'Input Sheet'!C10+(IF('Input Sheet'!C19="No",'Input Sheet'!C23,VLOOKUP('Input Sheet'!C21,'Damodaran Data'!I4:J19,2,FALSE)))</f>
        <v>7.2599999999999998E-2</v>
      </c>
      <c r="E17" s="316">
        <f>D17</f>
        <v>7.2599999999999998E-2</v>
      </c>
      <c r="F17" s="316">
        <f>E17</f>
        <v>7.2599999999999998E-2</v>
      </c>
      <c r="H17" s="524"/>
      <c r="I17" s="524"/>
      <c r="J17" s="524"/>
      <c r="K17" s="524"/>
      <c r="L17" s="524"/>
    </row>
    <row r="18" spans="1:18">
      <c r="B18" t="s">
        <v>417</v>
      </c>
      <c r="D18" s="367">
        <f>'Input Sheet'!C18</f>
        <v>0.25119999999999998</v>
      </c>
      <c r="E18" s="309">
        <f>D18</f>
        <v>0.25119999999999998</v>
      </c>
      <c r="F18" s="309">
        <f>E18</f>
        <v>0.25119999999999998</v>
      </c>
      <c r="H18" s="524"/>
      <c r="I18" s="524"/>
      <c r="J18" s="524"/>
      <c r="K18" s="524"/>
      <c r="L18" s="524"/>
    </row>
    <row r="19" spans="1:18">
      <c r="B19" s="192" t="s">
        <v>731</v>
      </c>
      <c r="C19" s="192"/>
      <c r="D19" s="317">
        <f>D17*(1-D18)</f>
        <v>5.4362880000000002E-2</v>
      </c>
      <c r="E19" s="317">
        <f>E17*(1-E18)</f>
        <v>5.4362880000000002E-2</v>
      </c>
      <c r="F19" s="317">
        <f t="shared" ref="F19" si="2">F17*(1-F18)</f>
        <v>5.4362880000000002E-2</v>
      </c>
    </row>
    <row r="20" spans="1:18">
      <c r="D20" s="7"/>
      <c r="E20" s="7"/>
      <c r="F20" s="7"/>
      <c r="H20" s="212" t="s">
        <v>770</v>
      </c>
    </row>
    <row r="21" spans="1:18">
      <c r="B21" s="193" t="s">
        <v>732</v>
      </c>
      <c r="C21" s="193"/>
      <c r="D21" s="374">
        <f>'Input Sheet'!C17</f>
        <v>0.15445233243227924</v>
      </c>
      <c r="E21" s="318">
        <f>D21</f>
        <v>0.15445233243227924</v>
      </c>
      <c r="F21" s="318">
        <f>E21</f>
        <v>0.15445233243227924</v>
      </c>
      <c r="H21" s="524" t="s">
        <v>771</v>
      </c>
      <c r="I21" s="524"/>
      <c r="J21" s="524"/>
      <c r="K21" s="524"/>
      <c r="L21" s="524"/>
    </row>
    <row r="22" spans="1:18">
      <c r="B22" s="194" t="s">
        <v>689</v>
      </c>
      <c r="C22" s="194"/>
      <c r="D22" s="319">
        <f>(D19*D21)+(D15*(1-D21))</f>
        <v>0.13408428863533428</v>
      </c>
      <c r="E22" s="319">
        <f>(E19*E21)+(E15*(1-E21))</f>
        <v>0.13807072009186314</v>
      </c>
      <c r="F22" s="319">
        <f t="shared" ref="F22" si="3">(F19*F21)+(F15*(1-F21))</f>
        <v>0.14120572009186316</v>
      </c>
      <c r="G22" s="46"/>
      <c r="H22" s="524"/>
      <c r="I22" s="524"/>
      <c r="J22" s="524"/>
      <c r="K22" s="524"/>
      <c r="L22" s="524"/>
    </row>
    <row r="23" spans="1:18">
      <c r="B23" s="192" t="s">
        <v>733</v>
      </c>
      <c r="C23" s="192"/>
      <c r="D23" s="315">
        <f>ROUNDUP(D22,2)</f>
        <v>0.14000000000000001</v>
      </c>
      <c r="E23" s="315">
        <f t="shared" ref="E23:F23" si="4">ROUNDUP(E22,2)</f>
        <v>0.14000000000000001</v>
      </c>
      <c r="F23" s="315">
        <f t="shared" si="4"/>
        <v>0.15000000000000002</v>
      </c>
      <c r="H23" s="524"/>
      <c r="I23" s="524"/>
      <c r="J23" s="524"/>
      <c r="K23" s="524"/>
      <c r="L23" s="524"/>
    </row>
    <row r="24" spans="1:18" ht="12" customHeight="1"/>
    <row r="25" spans="1:18" ht="15" customHeight="1">
      <c r="B25" s="523" t="s">
        <v>1013</v>
      </c>
      <c r="C25" s="523"/>
      <c r="D25" s="523"/>
      <c r="E25" s="523"/>
      <c r="F25" s="523"/>
      <c r="H25" s="212" t="s">
        <v>772</v>
      </c>
      <c r="I25" s="209"/>
      <c r="J25" s="209"/>
      <c r="K25" s="209"/>
    </row>
    <row r="26" spans="1:18" ht="20.399999999999999" customHeight="1">
      <c r="B26" s="523"/>
      <c r="C26" s="523"/>
      <c r="D26" s="523"/>
      <c r="E26" s="523"/>
      <c r="F26" s="523"/>
      <c r="H26" s="524" t="s">
        <v>1014</v>
      </c>
      <c r="I26" s="524"/>
      <c r="J26" s="524"/>
      <c r="K26" s="524"/>
      <c r="L26" s="524"/>
    </row>
    <row r="27" spans="1:18">
      <c r="B27" s="523"/>
      <c r="C27" s="523"/>
      <c r="D27" s="523"/>
      <c r="E27" s="523"/>
      <c r="F27" s="523"/>
      <c r="H27" s="524"/>
      <c r="I27" s="524"/>
      <c r="J27" s="524"/>
      <c r="K27" s="524"/>
      <c r="L27" s="524"/>
    </row>
    <row r="28" spans="1:18" ht="23.4" customHeight="1">
      <c r="B28" s="523"/>
      <c r="C28" s="523"/>
      <c r="D28" s="523"/>
      <c r="E28" s="523"/>
      <c r="F28" s="523"/>
      <c r="H28" s="524"/>
      <c r="I28" s="524"/>
      <c r="J28" s="524"/>
      <c r="K28" s="524"/>
      <c r="L28" s="524"/>
    </row>
    <row r="30" spans="1:18" ht="21">
      <c r="B30" s="34" t="s">
        <v>67</v>
      </c>
      <c r="F30" s="333"/>
    </row>
    <row r="31" spans="1:18">
      <c r="A31" t="s">
        <v>85</v>
      </c>
      <c r="B31" s="2" t="s">
        <v>736</v>
      </c>
      <c r="G31" s="210"/>
      <c r="M31" s="321">
        <v>0.25119999999999998</v>
      </c>
    </row>
    <row r="32" spans="1:18" ht="46.2" customHeight="1">
      <c r="B32" s="195" t="s">
        <v>735</v>
      </c>
      <c r="C32" s="35"/>
      <c r="D32" s="195" t="s">
        <v>737</v>
      </c>
      <c r="E32" s="196" t="s">
        <v>739</v>
      </c>
      <c r="F32" s="196" t="s">
        <v>749</v>
      </c>
      <c r="G32" s="195" t="s">
        <v>490</v>
      </c>
      <c r="H32" s="197" t="s">
        <v>756</v>
      </c>
      <c r="I32" s="195" t="s">
        <v>725</v>
      </c>
      <c r="J32" s="196" t="s">
        <v>738</v>
      </c>
      <c r="L32" s="195" t="s">
        <v>750</v>
      </c>
      <c r="M32" s="195" t="s">
        <v>758</v>
      </c>
      <c r="R32" s="38"/>
    </row>
    <row r="33" spans="2:14" ht="16.2" customHeight="1">
      <c r="G33" s="60"/>
      <c r="H33" s="46"/>
      <c r="J33" s="46"/>
      <c r="N33" s="175" t="s">
        <v>757</v>
      </c>
    </row>
    <row r="34" spans="2:14">
      <c r="B34" s="103" t="s">
        <v>274</v>
      </c>
      <c r="C34" s="103"/>
      <c r="D34" s="103" t="s">
        <v>741</v>
      </c>
      <c r="E34" s="380">
        <v>104</v>
      </c>
      <c r="F34" s="410">
        <v>44917.82</v>
      </c>
      <c r="G34" s="199">
        <f t="shared" ref="G34:G39" si="5">I34/(1+(H34*(1-$M$31)))</f>
        <v>1.1608066609141403</v>
      </c>
      <c r="H34" s="377">
        <v>6.8099999999999994E-2</v>
      </c>
      <c r="I34" s="379">
        <v>1.22</v>
      </c>
      <c r="J34" s="376">
        <v>6.3799999999999996E-2</v>
      </c>
      <c r="L34" s="103" t="s">
        <v>757</v>
      </c>
      <c r="M34" t="str">
        <f>IF(L34="Y","TRUE","FALSE")</f>
        <v>TRUE</v>
      </c>
      <c r="N34" s="175" t="s">
        <v>751</v>
      </c>
    </row>
    <row r="35" spans="2:14">
      <c r="B35" s="103" t="s">
        <v>275</v>
      </c>
      <c r="C35" s="103"/>
      <c r="D35" s="103" t="s">
        <v>742</v>
      </c>
      <c r="E35" s="103">
        <f>E34</f>
        <v>104</v>
      </c>
      <c r="F35" s="410">
        <v>28014.38</v>
      </c>
      <c r="G35" s="199">
        <f t="shared" si="5"/>
        <v>0.62808318574223643</v>
      </c>
      <c r="H35" s="377">
        <v>0.50800000000000001</v>
      </c>
      <c r="I35" s="379">
        <v>0.86699999999999999</v>
      </c>
      <c r="J35" s="376">
        <v>0.33639999999999998</v>
      </c>
      <c r="L35" s="103" t="s">
        <v>751</v>
      </c>
      <c r="M35" t="str">
        <f t="shared" ref="M35:M39" si="6">IF(L35="Y","TRUE","FALSE")</f>
        <v>FALSE</v>
      </c>
    </row>
    <row r="36" spans="2:14">
      <c r="B36" s="103" t="s">
        <v>277</v>
      </c>
      <c r="C36" s="103"/>
      <c r="D36" s="103" t="s">
        <v>743</v>
      </c>
      <c r="E36" s="103">
        <f t="shared" ref="E36:E39" si="7">E35</f>
        <v>104</v>
      </c>
      <c r="F36" s="410">
        <v>13602.88</v>
      </c>
      <c r="G36" s="199">
        <f t="shared" si="5"/>
        <v>0.66884815633343397</v>
      </c>
      <c r="H36" s="377">
        <v>6.2199999999999998E-2</v>
      </c>
      <c r="I36" s="379">
        <v>0.7</v>
      </c>
      <c r="J36" s="376">
        <v>5.8599999999999999E-2</v>
      </c>
      <c r="L36" s="103" t="s">
        <v>757</v>
      </c>
      <c r="M36" t="str">
        <f t="shared" si="6"/>
        <v>TRUE</v>
      </c>
    </row>
    <row r="37" spans="2:14">
      <c r="B37" s="103" t="s">
        <v>740</v>
      </c>
      <c r="C37" s="103"/>
      <c r="D37" s="103" t="s">
        <v>744</v>
      </c>
      <c r="E37" s="103">
        <f t="shared" si="7"/>
        <v>104</v>
      </c>
      <c r="F37" s="410">
        <v>17826.82</v>
      </c>
      <c r="G37" s="199">
        <f t="shared" si="5"/>
        <v>0.68427076618555915</v>
      </c>
      <c r="H37" s="377">
        <v>9.1200000000000003E-2</v>
      </c>
      <c r="I37" s="379">
        <v>0.73099999999999998</v>
      </c>
      <c r="J37" s="376">
        <v>8.2699999999999996E-2</v>
      </c>
      <c r="L37" s="103" t="s">
        <v>757</v>
      </c>
      <c r="M37" t="str">
        <f t="shared" si="6"/>
        <v>TRUE</v>
      </c>
    </row>
    <row r="38" spans="2:14">
      <c r="B38" s="103" t="s">
        <v>745</v>
      </c>
      <c r="C38" s="103"/>
      <c r="D38" s="103" t="s">
        <v>747</v>
      </c>
      <c r="E38" s="103">
        <f t="shared" si="7"/>
        <v>104</v>
      </c>
      <c r="F38" s="410">
        <v>5772</v>
      </c>
      <c r="G38" s="199">
        <f t="shared" si="5"/>
        <v>0.79640584455702468</v>
      </c>
      <c r="H38" s="378">
        <v>0.878</v>
      </c>
      <c r="I38" s="379">
        <v>1.32</v>
      </c>
      <c r="J38" s="376">
        <v>0.50719999999999998</v>
      </c>
      <c r="L38" s="103" t="s">
        <v>751</v>
      </c>
      <c r="M38" t="str">
        <f t="shared" si="6"/>
        <v>FALSE</v>
      </c>
    </row>
    <row r="39" spans="2:14">
      <c r="B39" s="103" t="s">
        <v>746</v>
      </c>
      <c r="C39" s="103"/>
      <c r="D39" s="103" t="s">
        <v>748</v>
      </c>
      <c r="E39" s="103">
        <f t="shared" si="7"/>
        <v>104</v>
      </c>
      <c r="F39" s="410">
        <v>3828</v>
      </c>
      <c r="G39" s="199">
        <f t="shared" si="5"/>
        <v>0.70714182497932376</v>
      </c>
      <c r="H39" s="378">
        <v>5.45E-2</v>
      </c>
      <c r="I39" s="379">
        <v>0.73599999999999999</v>
      </c>
      <c r="J39" s="376">
        <v>5.16E-2</v>
      </c>
      <c r="L39" s="103" t="s">
        <v>757</v>
      </c>
      <c r="M39" t="str">
        <f t="shared" si="6"/>
        <v>TRUE</v>
      </c>
    </row>
    <row r="42" spans="2:14">
      <c r="B42" s="204" t="s">
        <v>752</v>
      </c>
      <c r="C42" s="204"/>
      <c r="D42" s="204"/>
      <c r="E42" s="204"/>
      <c r="F42" s="204"/>
      <c r="G42" s="206">
        <f>MEDIAN(G34:G39)</f>
        <v>0.69570629558244146</v>
      </c>
      <c r="H42" s="205">
        <f>MEDIAN(H34:H39)</f>
        <v>7.9649999999999999E-2</v>
      </c>
      <c r="I42" s="206">
        <f>MEDIAN(I34:I39)</f>
        <v>0.80149999999999999</v>
      </c>
      <c r="J42" s="205">
        <f>MEDIAN(J34:J39)</f>
        <v>7.3249999999999996E-2</v>
      </c>
    </row>
    <row r="43" spans="2:14">
      <c r="B43" s="200" t="s">
        <v>753</v>
      </c>
      <c r="C43" s="200"/>
      <c r="D43" s="200"/>
      <c r="E43" s="200"/>
      <c r="F43" s="200"/>
      <c r="G43" s="202">
        <f>AVERAGE(G34:G39)</f>
        <v>0.77425940645195312</v>
      </c>
      <c r="H43" s="201">
        <f>AVERAGE(H34:H39)</f>
        <v>0.27699999999999997</v>
      </c>
      <c r="I43" s="202">
        <f>AVERAGE(I34:I39)</f>
        <v>0.92899999999999994</v>
      </c>
      <c r="J43" s="201">
        <f>AVERAGE(J34:J39)</f>
        <v>0.18338333333333334</v>
      </c>
    </row>
    <row r="44" spans="2:14">
      <c r="G44" s="60"/>
    </row>
    <row r="45" spans="2:14">
      <c r="B45" s="204" t="s">
        <v>754</v>
      </c>
      <c r="C45" s="204"/>
      <c r="D45" s="204"/>
      <c r="E45" s="204"/>
      <c r="F45" s="204"/>
      <c r="G45" s="206" cm="1">
        <f t="array" ref="G45">MEDIAN(IF($M$34:$M$39,G34:G39))</f>
        <v>0.69570629558244146</v>
      </c>
      <c r="H45" s="207" cm="1">
        <f t="array" ref="H45">MEDIAN(IF($M$34:$M$39,H34:H39))</f>
        <v>6.515E-2</v>
      </c>
      <c r="I45" s="206" cm="1">
        <f t="array" ref="I45">MEDIAN(IF($M$34:$M$39,I34:I39))</f>
        <v>0.73350000000000004</v>
      </c>
      <c r="J45" s="207" cm="1">
        <f t="array" ref="J45">MEDIAN(IF($M$34:$M$39,J34:J39))</f>
        <v>6.1199999999999997E-2</v>
      </c>
    </row>
    <row r="46" spans="2:14">
      <c r="B46" s="200" t="s">
        <v>755</v>
      </c>
      <c r="C46" s="200"/>
      <c r="D46" s="200"/>
      <c r="E46" s="200"/>
      <c r="F46" s="200"/>
      <c r="G46" s="202" cm="1">
        <f t="array" ref="G46">AVERAGE(IF($M$34:$M$39,G34:G39))</f>
        <v>0.80526685210311433</v>
      </c>
      <c r="H46" s="203" cm="1">
        <f t="array" ref="H46">AVERAGE(IF($M$34:$M$39,H34:H39))</f>
        <v>6.9000000000000006E-2</v>
      </c>
      <c r="I46" s="202" cm="1">
        <f t="array" ref="I46">AVERAGE(IF($M$34:$M$39,I34:I39))</f>
        <v>0.84674999999999989</v>
      </c>
      <c r="J46" s="203" cm="1">
        <f t="array" ref="J46">AVERAGE(IF($M$34:$M$39,J34:J39))</f>
        <v>6.4174999999999996E-2</v>
      </c>
    </row>
    <row r="48" spans="2:14" ht="21">
      <c r="B48" s="34"/>
    </row>
    <row r="49" spans="1:13">
      <c r="A49" t="s">
        <v>85</v>
      </c>
      <c r="B49" s="2" t="s">
        <v>759</v>
      </c>
      <c r="M49" s="321">
        <v>0.25119999999999998</v>
      </c>
    </row>
    <row r="50" spans="1:13" ht="43.2">
      <c r="B50" s="195" t="s">
        <v>735</v>
      </c>
      <c r="C50" s="35"/>
      <c r="D50" s="195" t="s">
        <v>737</v>
      </c>
      <c r="E50" s="196" t="s">
        <v>760</v>
      </c>
      <c r="F50" s="196" t="s">
        <v>749</v>
      </c>
      <c r="G50" s="195" t="s">
        <v>490</v>
      </c>
      <c r="H50" s="197" t="s">
        <v>761</v>
      </c>
      <c r="I50" s="195" t="s">
        <v>725</v>
      </c>
      <c r="J50" s="196" t="s">
        <v>763</v>
      </c>
      <c r="L50" s="195" t="s">
        <v>750</v>
      </c>
      <c r="M50" s="195" t="s">
        <v>758</v>
      </c>
    </row>
    <row r="51" spans="1:13">
      <c r="G51" s="60"/>
      <c r="H51" s="46"/>
      <c r="J51" s="46"/>
    </row>
    <row r="52" spans="1:13">
      <c r="B52" s="103" t="s">
        <v>274</v>
      </c>
      <c r="C52" s="103"/>
      <c r="D52" s="103" t="s">
        <v>741</v>
      </c>
      <c r="E52" s="380">
        <v>60</v>
      </c>
      <c r="F52" s="410">
        <v>44917.82</v>
      </c>
      <c r="G52" s="199">
        <f>I52/(1+(H52*(1-$M$49)))</f>
        <v>0.11612193608400911</v>
      </c>
      <c r="H52" s="377">
        <v>4.4600000000000001E-2</v>
      </c>
      <c r="I52" s="379">
        <v>0.12</v>
      </c>
      <c r="J52" s="376">
        <v>4.2700000000000002E-2</v>
      </c>
      <c r="L52" s="103" t="s">
        <v>757</v>
      </c>
      <c r="M52" t="str">
        <f>IF(L52="Y","TRUE","FALSE")</f>
        <v>TRUE</v>
      </c>
    </row>
    <row r="53" spans="1:13">
      <c r="B53" s="103" t="s">
        <v>275</v>
      </c>
      <c r="C53" s="103"/>
      <c r="D53" s="103" t="s">
        <v>742</v>
      </c>
      <c r="E53" s="381">
        <f>E52</f>
        <v>60</v>
      </c>
      <c r="F53" s="410">
        <v>28014.38</v>
      </c>
      <c r="G53" s="199">
        <f t="shared" ref="G53:G57" si="8">I53/(1+(H53*(1-$M$49)))</f>
        <v>0.13118035403509534</v>
      </c>
      <c r="H53" s="377">
        <v>0.3952</v>
      </c>
      <c r="I53" s="379">
        <v>0.17</v>
      </c>
      <c r="J53" s="376">
        <v>0.28320000000000001</v>
      </c>
      <c r="L53" s="103" t="s">
        <v>751</v>
      </c>
      <c r="M53" t="str">
        <f t="shared" ref="M53:M57" si="9">IF(L53="Y","TRUE","FALSE")</f>
        <v>FALSE</v>
      </c>
    </row>
    <row r="54" spans="1:13">
      <c r="B54" s="103" t="s">
        <v>277</v>
      </c>
      <c r="C54" s="103"/>
      <c r="D54" s="103" t="s">
        <v>743</v>
      </c>
      <c r="E54" s="381">
        <f t="shared" ref="E54:E57" si="10">E53</f>
        <v>60</v>
      </c>
      <c r="F54" s="410">
        <v>13602.88</v>
      </c>
      <c r="G54" s="199">
        <f t="shared" si="8"/>
        <v>1.8091264495444764E-2</v>
      </c>
      <c r="H54" s="377">
        <v>0.1409</v>
      </c>
      <c r="I54" s="379">
        <v>0.02</v>
      </c>
      <c r="J54" s="376">
        <v>0.1235</v>
      </c>
      <c r="L54" s="103" t="s">
        <v>757</v>
      </c>
      <c r="M54" t="str">
        <f t="shared" si="9"/>
        <v>TRUE</v>
      </c>
    </row>
    <row r="55" spans="1:13">
      <c r="B55" s="103" t="s">
        <v>740</v>
      </c>
      <c r="C55" s="103"/>
      <c r="D55" s="103" t="s">
        <v>744</v>
      </c>
      <c r="E55" s="381">
        <f t="shared" si="10"/>
        <v>60</v>
      </c>
      <c r="F55" s="410">
        <v>17826.82</v>
      </c>
      <c r="G55" s="199">
        <f t="shared" si="8"/>
        <v>0.22875621935370527</v>
      </c>
      <c r="H55" s="377">
        <v>0.18240000000000001</v>
      </c>
      <c r="I55" s="379">
        <v>0.26</v>
      </c>
      <c r="J55" s="376">
        <v>0.15429999999999999</v>
      </c>
      <c r="L55" s="103" t="s">
        <v>757</v>
      </c>
      <c r="M55" t="str">
        <f t="shared" si="9"/>
        <v>TRUE</v>
      </c>
    </row>
    <row r="56" spans="1:13">
      <c r="B56" s="103" t="s">
        <v>745</v>
      </c>
      <c r="C56" s="103"/>
      <c r="D56" s="103" t="s">
        <v>762</v>
      </c>
      <c r="E56" s="381">
        <f t="shared" si="10"/>
        <v>60</v>
      </c>
      <c r="F56" s="410">
        <v>5772</v>
      </c>
      <c r="G56" s="199">
        <f t="shared" si="8"/>
        <v>0.70682955170380113</v>
      </c>
      <c r="H56" s="378">
        <v>1.1962999999999999</v>
      </c>
      <c r="I56" s="379">
        <v>1.34</v>
      </c>
      <c r="J56" s="376">
        <v>0.61129999999999995</v>
      </c>
      <c r="L56" s="103" t="s">
        <v>751</v>
      </c>
      <c r="M56" t="str">
        <f t="shared" si="9"/>
        <v>FALSE</v>
      </c>
    </row>
    <row r="57" spans="1:13">
      <c r="B57" s="103" t="s">
        <v>746</v>
      </c>
      <c r="C57" s="103"/>
      <c r="D57" s="103" t="s">
        <v>748</v>
      </c>
      <c r="E57" s="381">
        <f t="shared" si="10"/>
        <v>60</v>
      </c>
      <c r="F57" s="410">
        <v>3828</v>
      </c>
      <c r="G57" s="199">
        <f t="shared" si="8"/>
        <v>0.5563415218892942</v>
      </c>
      <c r="H57" s="378">
        <v>0.1048</v>
      </c>
      <c r="I57" s="379">
        <v>0.6</v>
      </c>
      <c r="J57" s="376">
        <v>9.4799999999999995E-2</v>
      </c>
      <c r="L57" s="103" t="s">
        <v>757</v>
      </c>
      <c r="M57" t="str">
        <f t="shared" si="9"/>
        <v>TRUE</v>
      </c>
    </row>
    <row r="60" spans="1:13">
      <c r="B60" s="204" t="s">
        <v>752</v>
      </c>
      <c r="C60" s="204"/>
      <c r="D60" s="204"/>
      <c r="E60" s="204"/>
      <c r="F60" s="204"/>
      <c r="G60" s="206">
        <f>MEDIAN(G52:G57)</f>
        <v>0.17996828669440029</v>
      </c>
      <c r="H60" s="205">
        <f>MEDIAN(H52:H57)</f>
        <v>0.16165000000000002</v>
      </c>
      <c r="I60" s="206">
        <f>MEDIAN(I52:I57)</f>
        <v>0.21500000000000002</v>
      </c>
      <c r="J60" s="205">
        <f>MEDIAN(J52:J57)</f>
        <v>0.1389</v>
      </c>
    </row>
    <row r="61" spans="1:13">
      <c r="B61" s="200" t="s">
        <v>753</v>
      </c>
      <c r="C61" s="200"/>
      <c r="D61" s="200"/>
      <c r="E61" s="200"/>
      <c r="F61" s="200"/>
      <c r="G61" s="202">
        <f>AVERAGE(G52:G57)</f>
        <v>0.29288680792689165</v>
      </c>
      <c r="H61" s="201">
        <f>AVERAGE(H52:H57)</f>
        <v>0.34403333333333336</v>
      </c>
      <c r="I61" s="202">
        <f>AVERAGE(I52:I57)</f>
        <v>0.41833333333333339</v>
      </c>
      <c r="J61" s="201">
        <f>AVERAGE(J52:J57)</f>
        <v>0.21829999999999997</v>
      </c>
    </row>
    <row r="62" spans="1:13">
      <c r="G62" s="60"/>
    </row>
    <row r="63" spans="1:13">
      <c r="B63" s="204" t="s">
        <v>754</v>
      </c>
      <c r="C63" s="204"/>
      <c r="D63" s="204"/>
      <c r="E63" s="204"/>
      <c r="F63" s="204"/>
      <c r="G63" s="206" cm="1">
        <f t="array" ref="G63">MEDIAN(IF($M$52:$M$57,G52:G57))</f>
        <v>0.17243907771885719</v>
      </c>
      <c r="H63" s="421" cm="1">
        <f t="array" ref="H63">MEDIAN(IF($M$52:$M$57,H52:H57))</f>
        <v>0.12285</v>
      </c>
      <c r="I63" s="421" cm="1">
        <f t="array" ref="I63">MEDIAN(IF($M$52:$M$57,I52:I57))</f>
        <v>0.19</v>
      </c>
      <c r="J63" s="421" cm="1">
        <f t="array" ref="J63">MEDIAN(IF($M$52:$M$57,J52:J57))</f>
        <v>0.10915</v>
      </c>
    </row>
    <row r="64" spans="1:13">
      <c r="B64" s="200" t="s">
        <v>755</v>
      </c>
      <c r="C64" s="200"/>
      <c r="D64" s="200"/>
      <c r="E64" s="200"/>
      <c r="F64" s="200"/>
      <c r="G64" s="202" cm="1">
        <f t="array" ref="G64">MEDIAN(IF($M$52:$M$57,G53:G58))</f>
        <v>0.17996828669440029</v>
      </c>
      <c r="H64" s="422" cm="1">
        <f t="array" ref="H64">MEDIAN(IF($M$52:$M$57,H53:H58))</f>
        <v>0.2888</v>
      </c>
      <c r="I64" s="422" cm="1">
        <f t="array" ref="I64">MEDIAN(IF($M$52:$M$57,I53:I58))</f>
        <v>0.21500000000000002</v>
      </c>
      <c r="J64" s="422" cm="1">
        <f t="array" ref="J64">MEDIAN(IF($M$52:$M$57,J53:J58))</f>
        <v>0.21875</v>
      </c>
    </row>
    <row r="66" spans="1:13" ht="21">
      <c r="B66" s="34"/>
    </row>
    <row r="67" spans="1:13">
      <c r="A67" t="s">
        <v>85</v>
      </c>
      <c r="B67" s="2" t="s">
        <v>764</v>
      </c>
      <c r="D67" s="208" t="s">
        <v>765</v>
      </c>
      <c r="M67" s="321">
        <v>0.25119999999999998</v>
      </c>
    </row>
    <row r="68" spans="1:13" ht="43.2">
      <c r="B68" s="195" t="s">
        <v>735</v>
      </c>
      <c r="C68" s="35"/>
      <c r="D68" s="195" t="s">
        <v>737</v>
      </c>
      <c r="E68" s="196" t="s">
        <v>760</v>
      </c>
      <c r="F68" s="196" t="s">
        <v>749</v>
      </c>
      <c r="G68" s="195" t="s">
        <v>490</v>
      </c>
      <c r="H68" s="197" t="s">
        <v>761</v>
      </c>
      <c r="I68" s="195" t="s">
        <v>725</v>
      </c>
      <c r="J68" s="196" t="s">
        <v>763</v>
      </c>
      <c r="L68" s="195" t="s">
        <v>750</v>
      </c>
      <c r="M68" s="195" t="s">
        <v>758</v>
      </c>
    </row>
    <row r="69" spans="1:13">
      <c r="G69" s="60"/>
      <c r="H69" s="375"/>
      <c r="I69" s="60"/>
      <c r="J69" s="375"/>
    </row>
    <row r="70" spans="1:13">
      <c r="B70" s="103" t="s">
        <v>274</v>
      </c>
      <c r="C70" s="103"/>
      <c r="D70" s="103" t="s">
        <v>741</v>
      </c>
      <c r="E70" s="380">
        <v>60</v>
      </c>
      <c r="F70" s="410">
        <v>44917.82</v>
      </c>
      <c r="G70" s="199">
        <f>I70/(1+(H70*(1-$M$67)))</f>
        <v>0.39678865559905918</v>
      </c>
      <c r="H70" s="377">
        <v>4.4600000000000001E-2</v>
      </c>
      <c r="I70" s="60">
        <f t="shared" ref="I70:I75" si="11">0.33+0.667*I52</f>
        <v>0.41004000000000002</v>
      </c>
      <c r="J70" s="376">
        <v>4.2700000000000002E-2</v>
      </c>
      <c r="L70" s="103" t="s">
        <v>757</v>
      </c>
      <c r="M70" t="str">
        <f>IF(L70="Y","TRUE","FALSE")</f>
        <v>TRUE</v>
      </c>
    </row>
    <row r="71" spans="1:13">
      <c r="B71" s="103" t="s">
        <v>275</v>
      </c>
      <c r="C71" s="103"/>
      <c r="D71" s="103" t="s">
        <v>742</v>
      </c>
      <c r="E71" s="103">
        <f>E70</f>
        <v>60</v>
      </c>
      <c r="F71" s="410">
        <v>28014.38</v>
      </c>
      <c r="G71" s="199">
        <f t="shared" ref="G71:G75" si="12">I71/(1+(H71*(1-$M$67)))</f>
        <v>0.34214151279777016</v>
      </c>
      <c r="H71" s="377">
        <v>0.3952</v>
      </c>
      <c r="I71" s="60">
        <f t="shared" si="11"/>
        <v>0.44339000000000006</v>
      </c>
      <c r="J71" s="376">
        <v>0.28320000000000001</v>
      </c>
      <c r="L71" s="103" t="s">
        <v>751</v>
      </c>
      <c r="M71" t="str">
        <f t="shared" ref="M71:M75" si="13">IF(L71="Y","TRUE","FALSE")</f>
        <v>FALSE</v>
      </c>
    </row>
    <row r="72" spans="1:13">
      <c r="B72" s="103" t="s">
        <v>277</v>
      </c>
      <c r="C72" s="103"/>
      <c r="D72" s="103" t="s">
        <v>743</v>
      </c>
      <c r="E72" s="103">
        <f t="shared" ref="E72:E75" si="14">E71</f>
        <v>60</v>
      </c>
      <c r="F72" s="410">
        <v>13602.88</v>
      </c>
      <c r="G72" s="199">
        <f t="shared" si="12"/>
        <v>0.31057273759330034</v>
      </c>
      <c r="H72" s="377">
        <v>0.1409</v>
      </c>
      <c r="I72" s="60">
        <f t="shared" si="11"/>
        <v>0.34334000000000003</v>
      </c>
      <c r="J72" s="376">
        <v>0.1235</v>
      </c>
      <c r="L72" s="103" t="s">
        <v>757</v>
      </c>
      <c r="M72" t="str">
        <f t="shared" si="13"/>
        <v>TRUE</v>
      </c>
    </row>
    <row r="73" spans="1:13">
      <c r="B73" s="103" t="s">
        <v>740</v>
      </c>
      <c r="C73" s="103"/>
      <c r="D73" s="103" t="s">
        <v>744</v>
      </c>
      <c r="E73" s="103">
        <f t="shared" si="14"/>
        <v>60</v>
      </c>
      <c r="F73" s="410">
        <v>17826.82</v>
      </c>
      <c r="G73" s="199">
        <f t="shared" si="12"/>
        <v>0.44292483056554732</v>
      </c>
      <c r="H73" s="377">
        <v>0.18240000000000001</v>
      </c>
      <c r="I73" s="60">
        <f t="shared" si="11"/>
        <v>0.50341999999999998</v>
      </c>
      <c r="J73" s="376">
        <v>0.15429999999999999</v>
      </c>
      <c r="L73" s="103" t="s">
        <v>757</v>
      </c>
      <c r="M73" t="str">
        <f t="shared" si="13"/>
        <v>TRUE</v>
      </c>
    </row>
    <row r="74" spans="1:13">
      <c r="B74" s="103" t="s">
        <v>745</v>
      </c>
      <c r="C74" s="103"/>
      <c r="D74" s="103" t="s">
        <v>762</v>
      </c>
      <c r="E74" s="103">
        <f t="shared" si="14"/>
        <v>60</v>
      </c>
      <c r="F74" s="410">
        <v>5772</v>
      </c>
      <c r="G74" s="199">
        <f t="shared" si="12"/>
        <v>0.64552527521199832</v>
      </c>
      <c r="H74" s="378">
        <v>1.1962999999999999</v>
      </c>
      <c r="I74" s="60">
        <f t="shared" si="11"/>
        <v>1.2237800000000001</v>
      </c>
      <c r="J74" s="376">
        <v>0.61129999999999995</v>
      </c>
      <c r="L74" s="103" t="s">
        <v>751</v>
      </c>
      <c r="M74" t="str">
        <f t="shared" si="13"/>
        <v>FALSE</v>
      </c>
    </row>
    <row r="75" spans="1:13">
      <c r="B75" s="103" t="s">
        <v>746</v>
      </c>
      <c r="C75" s="103"/>
      <c r="D75" s="103" t="s">
        <v>748</v>
      </c>
      <c r="E75" s="103">
        <f t="shared" si="14"/>
        <v>60</v>
      </c>
      <c r="F75" s="410">
        <v>3828</v>
      </c>
      <c r="G75" s="199">
        <f t="shared" si="12"/>
        <v>0.67706763213927112</v>
      </c>
      <c r="H75" s="378">
        <v>0.1048</v>
      </c>
      <c r="I75" s="60">
        <f t="shared" si="11"/>
        <v>0.73019999999999996</v>
      </c>
      <c r="J75" s="376">
        <v>9.4799999999999995E-2</v>
      </c>
      <c r="L75" s="103" t="s">
        <v>757</v>
      </c>
      <c r="M75" t="str">
        <f t="shared" si="13"/>
        <v>TRUE</v>
      </c>
    </row>
    <row r="78" spans="1:13">
      <c r="B78" s="204" t="s">
        <v>752</v>
      </c>
      <c r="C78" s="204"/>
      <c r="D78" s="204"/>
      <c r="E78" s="204"/>
      <c r="F78" s="204"/>
      <c r="G78" s="206">
        <f>MEDIAN(G70:G75)</f>
        <v>0.41985674308230325</v>
      </c>
      <c r="H78" s="205">
        <f>MEDIAN(H70:H75)</f>
        <v>0.16165000000000002</v>
      </c>
      <c r="I78" s="206">
        <f>MEDIAN(I70:I75)</f>
        <v>0.47340500000000002</v>
      </c>
      <c r="J78" s="205">
        <f>MEDIAN(J70:J75)</f>
        <v>0.1389</v>
      </c>
    </row>
    <row r="79" spans="1:13">
      <c r="B79" s="200" t="s">
        <v>753</v>
      </c>
      <c r="C79" s="200"/>
      <c r="D79" s="200"/>
      <c r="E79" s="200"/>
      <c r="F79" s="200"/>
      <c r="G79" s="202">
        <f>AVERAGE(G70:G75)</f>
        <v>0.46917010731782444</v>
      </c>
      <c r="H79" s="201">
        <f>AVERAGE(H70:H75)</f>
        <v>0.34403333333333336</v>
      </c>
      <c r="I79" s="202">
        <f>AVERAGE(I70:I75)</f>
        <v>0.60902833333333339</v>
      </c>
      <c r="J79" s="201">
        <f>AVERAGE(J70:J75)</f>
        <v>0.21829999999999997</v>
      </c>
    </row>
    <row r="80" spans="1:13">
      <c r="G80" s="60"/>
    </row>
    <row r="81" spans="2:10">
      <c r="B81" s="204" t="s">
        <v>754</v>
      </c>
      <c r="C81" s="204"/>
      <c r="D81" s="204"/>
      <c r="E81" s="204"/>
      <c r="F81" s="204"/>
      <c r="G81" s="206" cm="1">
        <f t="array" ref="G81">MEDIAN(IF($M$70:$M$75,G70:G75))</f>
        <v>0.41985674308230325</v>
      </c>
      <c r="H81" s="207" cm="1">
        <f t="array" ref="H81">MEDIAN(IF($M$70:$M$75,H70:H75))</f>
        <v>0.12285</v>
      </c>
      <c r="I81" s="206" cm="1">
        <f t="array" ref="I81">MEDIAN(IF($M$70:$M$75,I70:I75))</f>
        <v>0.45672999999999997</v>
      </c>
      <c r="J81" s="207" cm="1">
        <f t="array" ref="J81">MEDIAN(IF($M$70:$M$75,J70:J75))</f>
        <v>0.10915</v>
      </c>
    </row>
    <row r="82" spans="2:10">
      <c r="B82" s="200" t="s">
        <v>755</v>
      </c>
      <c r="C82" s="200"/>
      <c r="D82" s="200"/>
      <c r="E82" s="200"/>
      <c r="F82" s="200"/>
      <c r="G82" s="202" cm="1">
        <f t="array" ref="G82">AVERAGE(IF($M$70:$M$75,G70:G75))</f>
        <v>0.45683846397429451</v>
      </c>
      <c r="H82" s="203" cm="1">
        <f t="array" ref="H82">AVERAGE(IF($M$70:$M$75,H70:H75))</f>
        <v>0.118175</v>
      </c>
      <c r="I82" s="202" cm="1">
        <f t="array" ref="I82">AVERAGE(IF($M$70:$M$75,I70:I75))</f>
        <v>0.49675000000000002</v>
      </c>
      <c r="J82" s="203" cm="1">
        <f t="array" ref="J82">AVERAGE(IF($M$70:$M$75,J70:J75))</f>
        <v>0.103825</v>
      </c>
    </row>
    <row r="83" spans="2:10">
      <c r="G83" s="60"/>
    </row>
    <row r="84" spans="2:10">
      <c r="B84" t="s">
        <v>766</v>
      </c>
      <c r="D84" t="s">
        <v>767</v>
      </c>
    </row>
    <row r="87" spans="2:10">
      <c r="B87" t="s">
        <v>1001</v>
      </c>
    </row>
  </sheetData>
  <sheetProtection algorithmName="SHA-512" hashValue="EesSH7B8QTi2bWXh3Sy4PVovdVo7ZCQELRtpG7NZQ1/GA8awBvnb0Lql1EYK2aXlEyu9NvrUYe13ib/r6F+eOg==" saltValue="p1nr3rqEtk/2GA3eKjKWKw==" spinCount="100000" sheet="1" objects="1" scenarios="1"/>
  <mergeCells count="7">
    <mergeCell ref="B2:D2"/>
    <mergeCell ref="B25:F28"/>
    <mergeCell ref="H26:L28"/>
    <mergeCell ref="H6:L8"/>
    <mergeCell ref="H11:L13"/>
    <mergeCell ref="H16:L18"/>
    <mergeCell ref="H21:L23"/>
  </mergeCells>
  <dataValidations count="1">
    <dataValidation type="list" allowBlank="1" showInputMessage="1" showErrorMessage="1" sqref="L34:L39 L70:L75 L52:L57" xr:uid="{FDE1386A-6C5A-4394-8433-A47E6F185826}">
      <formula1>$N$33:$N$34</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489D-63D1-44F3-96CD-0D1AAB396BAC}">
  <dimension ref="B1:R10018"/>
  <sheetViews>
    <sheetView showGridLines="0" tabSelected="1" zoomScale="78" workbookViewId="0">
      <selection activeCell="T12" sqref="T12"/>
    </sheetView>
  </sheetViews>
  <sheetFormatPr defaultRowHeight="14.4"/>
  <cols>
    <col min="1" max="1" width="1.88671875" customWidth="1"/>
    <col min="2" max="2" width="17.21875" customWidth="1"/>
    <col min="3" max="3" width="14.6640625" customWidth="1"/>
    <col min="4" max="4" width="13.33203125" customWidth="1"/>
    <col min="5" max="5" width="7.44140625" customWidth="1"/>
    <col min="6" max="6" width="8.6640625" customWidth="1"/>
    <col min="7" max="7" width="18.109375" customWidth="1"/>
    <col min="8" max="8" width="12.21875" customWidth="1"/>
    <col min="9" max="9" width="16.6640625" bestFit="1" customWidth="1"/>
    <col min="12" max="12" width="30.6640625" customWidth="1"/>
    <col min="13" max="13" width="9.109375" customWidth="1"/>
    <col min="14" max="14" width="8.88671875" customWidth="1"/>
    <col min="18" max="18" width="22.33203125" customWidth="1"/>
  </cols>
  <sheetData>
    <row r="1" spans="2:13">
      <c r="B1" s="391"/>
      <c r="C1" s="391"/>
      <c r="D1" s="391"/>
      <c r="E1" s="391"/>
      <c r="F1" s="391"/>
      <c r="G1" s="391"/>
      <c r="H1" s="391"/>
      <c r="I1" s="391"/>
      <c r="J1" s="391"/>
      <c r="K1" s="391"/>
      <c r="L1" s="391"/>
      <c r="M1" s="391"/>
    </row>
    <row r="2" spans="2:13" ht="27.6" customHeight="1">
      <c r="B2" s="535" t="s">
        <v>999</v>
      </c>
      <c r="C2" s="535"/>
      <c r="D2" s="535"/>
      <c r="E2" s="535"/>
      <c r="F2" s="535"/>
      <c r="G2" s="535"/>
      <c r="H2" s="535"/>
      <c r="I2" s="535"/>
      <c r="J2" s="535"/>
      <c r="K2" s="535"/>
      <c r="L2" s="535"/>
      <c r="M2" s="535"/>
    </row>
    <row r="4" spans="2:13">
      <c r="B4" s="536" t="s">
        <v>998</v>
      </c>
      <c r="C4" s="536"/>
      <c r="D4" s="536"/>
      <c r="E4" s="536"/>
      <c r="F4" s="536"/>
      <c r="G4" s="536"/>
    </row>
    <row r="5" spans="2:13">
      <c r="B5" s="5" t="s">
        <v>997</v>
      </c>
      <c r="C5" s="389" t="s">
        <v>996</v>
      </c>
      <c r="D5" s="389" t="s">
        <v>995</v>
      </c>
      <c r="E5" s="389" t="s">
        <v>994</v>
      </c>
      <c r="F5" s="389" t="s">
        <v>863</v>
      </c>
      <c r="G5" s="389" t="s">
        <v>993</v>
      </c>
      <c r="I5" s="117"/>
    </row>
    <row r="6" spans="2:13">
      <c r="B6" t="s">
        <v>86</v>
      </c>
      <c r="C6" s="388" t="s">
        <v>992</v>
      </c>
      <c r="D6" s="390">
        <v>3.5999999999999997E-2</v>
      </c>
      <c r="E6" s="390">
        <v>0.41799999999999998</v>
      </c>
      <c r="F6" s="36">
        <f>(E6+D6)/2</f>
        <v>0.22699999999999998</v>
      </c>
      <c r="G6" s="36">
        <f>(E6-D6)/4</f>
        <v>9.5500000000000002E-2</v>
      </c>
    </row>
    <row r="7" spans="2:13">
      <c r="B7" t="s">
        <v>261</v>
      </c>
      <c r="C7" s="388" t="s">
        <v>992</v>
      </c>
      <c r="D7" s="390">
        <v>5.0999999999999997E-2</v>
      </c>
      <c r="E7" s="390">
        <v>7.4999999999999997E-2</v>
      </c>
      <c r="F7" s="36">
        <f>(E7+D7)/2</f>
        <v>6.3E-2</v>
      </c>
      <c r="G7" s="36">
        <f>(E7-D7)/4</f>
        <v>6.0000000000000001E-3</v>
      </c>
    </row>
    <row r="8" spans="2:13">
      <c r="B8" t="s">
        <v>839</v>
      </c>
      <c r="C8" s="388" t="s">
        <v>992</v>
      </c>
      <c r="D8" s="390">
        <v>0.14000000000000001</v>
      </c>
      <c r="E8" s="390">
        <v>0.15</v>
      </c>
      <c r="F8" s="36">
        <f>(E8+D8)/2</f>
        <v>0.14500000000000002</v>
      </c>
      <c r="G8" s="36">
        <f>(E8-D8)/4</f>
        <v>2.4999999999999953E-3</v>
      </c>
    </row>
    <row r="9" spans="2:13">
      <c r="B9" t="s">
        <v>984</v>
      </c>
      <c r="C9" s="388" t="s">
        <v>992</v>
      </c>
      <c r="D9" s="390">
        <v>0.02</v>
      </c>
      <c r="E9" s="390">
        <v>0.06</v>
      </c>
      <c r="F9" s="36">
        <f>(E9+D9)/2</f>
        <v>0.04</v>
      </c>
      <c r="G9" s="36">
        <f>(E9-D9)/4</f>
        <v>9.9999999999999985E-3</v>
      </c>
    </row>
    <row r="10" spans="2:13">
      <c r="C10" s="388"/>
      <c r="D10" s="386"/>
      <c r="E10" s="386"/>
      <c r="F10" s="36"/>
      <c r="G10" s="36"/>
    </row>
    <row r="11" spans="2:13">
      <c r="B11" s="5" t="s">
        <v>991</v>
      </c>
      <c r="C11" s="389"/>
      <c r="D11" s="386"/>
      <c r="E11" s="386"/>
      <c r="F11" s="36"/>
      <c r="G11" s="36"/>
    </row>
    <row r="12" spans="2:13">
      <c r="B12" t="s">
        <v>990</v>
      </c>
      <c r="C12" s="418">
        <f>'3 - Statement Model'!L8</f>
        <v>12401.99</v>
      </c>
      <c r="D12" s="386"/>
      <c r="E12" s="386"/>
      <c r="F12" s="36"/>
      <c r="G12" s="36"/>
    </row>
    <row r="13" spans="2:13">
      <c r="B13" t="s">
        <v>989</v>
      </c>
      <c r="C13" s="418">
        <f ca="1">'Historical Data'!L69+'Historical Data'!L72+'Historical Data'!L76+'Historical Data'!L79-'Historical Data'!L55-'Historical Data'!L48-'Historical Data'!L45-'Option value'!E28</f>
        <v>693.18130331248233</v>
      </c>
      <c r="D13" s="386"/>
      <c r="E13" s="386"/>
      <c r="F13" s="36"/>
      <c r="G13" s="36"/>
    </row>
    <row r="14" spans="2:13">
      <c r="B14" t="s">
        <v>988</v>
      </c>
      <c r="C14" s="387">
        <f>20.6</f>
        <v>20.6</v>
      </c>
      <c r="D14" s="386"/>
      <c r="E14" s="386"/>
      <c r="F14" s="36"/>
      <c r="G14" s="36"/>
    </row>
    <row r="15" spans="2:13">
      <c r="B15" t="s">
        <v>987</v>
      </c>
      <c r="C15" s="417">
        <v>1605</v>
      </c>
      <c r="D15" s="386"/>
      <c r="E15" s="386"/>
      <c r="F15" s="36"/>
      <c r="G15" s="36"/>
    </row>
    <row r="17" spans="2:18">
      <c r="B17" s="385" t="s">
        <v>986</v>
      </c>
      <c r="C17" s="385"/>
      <c r="D17" s="385"/>
      <c r="E17" s="385"/>
      <c r="F17" s="385"/>
      <c r="G17" s="385"/>
      <c r="H17" s="385"/>
      <c r="I17" s="385"/>
      <c r="L17" s="5" t="s">
        <v>985</v>
      </c>
      <c r="M17" s="213"/>
    </row>
    <row r="18" spans="2:18">
      <c r="B18" s="2" t="s">
        <v>85</v>
      </c>
      <c r="C18" s="384" t="s">
        <v>86</v>
      </c>
      <c r="D18" s="88" t="s">
        <v>261</v>
      </c>
      <c r="E18" s="88" t="s">
        <v>839</v>
      </c>
      <c r="F18" s="88" t="s">
        <v>984</v>
      </c>
      <c r="G18" s="88" t="s">
        <v>793</v>
      </c>
      <c r="H18" s="88" t="s">
        <v>798</v>
      </c>
      <c r="I18" s="88" t="s">
        <v>983</v>
      </c>
      <c r="L18" s="381" t="s">
        <v>982</v>
      </c>
      <c r="M18" s="411">
        <v>1605</v>
      </c>
    </row>
    <row r="19" spans="2:18">
      <c r="B19">
        <v>1</v>
      </c>
      <c r="C19" s="38">
        <f t="shared" ref="C19:C82" ca="1" si="0">_xlfn.NORM.INV(RAND(),$F$6,$G$6)</f>
        <v>0.1330753991577594</v>
      </c>
      <c r="D19" s="38">
        <f t="shared" ref="D19:D82" ca="1" si="1">_xlfn.NORM.INV(RAND(),$F$7,$G$7)</f>
        <v>6.1140308340440389E-2</v>
      </c>
      <c r="E19" s="38">
        <f t="shared" ref="E19:E82" ca="1" si="2">_xlfn.NORM.INV(RAND(),$F$8,$G$8)</f>
        <v>0.14465630439533933</v>
      </c>
      <c r="F19" s="38">
        <f ca="1">_xlfn.NORM.INV(RAND(),$F$9,$G$9)</f>
        <v>4.7061203119819511E-2</v>
      </c>
      <c r="G19" s="24">
        <f t="shared" ref="G19:G82" ca="1" si="3">IF(E19&gt;F19,($C$12*(1+C19)*D19)/(E19-F19),0)</f>
        <v>8803.3869754171319</v>
      </c>
      <c r="H19" s="24">
        <f t="shared" ref="H19:H82" ca="1" si="4">G19+$C$13</f>
        <v>9496.5682787296137</v>
      </c>
      <c r="I19" s="24">
        <f ca="1">H19/'Option value'!$E$10</f>
        <v>460.9984601325055</v>
      </c>
      <c r="L19" s="383" t="s">
        <v>981</v>
      </c>
      <c r="M19" s="412">
        <f ca="1">AVERAGE(I19:I10018)</f>
        <v>483.50313462589628</v>
      </c>
    </row>
    <row r="20" spans="2:18">
      <c r="B20">
        <f t="shared" ref="B20:B83" si="5">B19+1</f>
        <v>2</v>
      </c>
      <c r="C20" s="38">
        <f t="shared" ca="1" si="0"/>
        <v>0.3657337799924536</v>
      </c>
      <c r="D20" s="38">
        <f t="shared" ca="1" si="1"/>
        <v>6.122980289146477E-2</v>
      </c>
      <c r="E20" s="38">
        <f t="shared" ca="1" si="2"/>
        <v>0.1432475795420933</v>
      </c>
      <c r="F20" s="38">
        <f t="shared" ref="F20:F83" ca="1" si="6">RAND()*($E$9-$D$9)+$D$9</f>
        <v>4.4505152339813378E-2</v>
      </c>
      <c r="G20" s="24">
        <f t="shared" ca="1" si="3"/>
        <v>10503.075590130444</v>
      </c>
      <c r="H20" s="24">
        <f t="shared" ca="1" si="4"/>
        <v>11196.256893442926</v>
      </c>
      <c r="I20" s="24">
        <f ca="1">H20/'Option value'!$E$10</f>
        <v>543.50761618654974</v>
      </c>
      <c r="L20" s="103" t="s">
        <v>980</v>
      </c>
      <c r="M20" s="413">
        <f ca="1">MEDIAN(I19:I10018)</f>
        <v>477.6988358012494</v>
      </c>
      <c r="R20" t="s">
        <v>979</v>
      </c>
    </row>
    <row r="21" spans="2:18">
      <c r="B21">
        <f t="shared" si="5"/>
        <v>3</v>
      </c>
      <c r="C21" s="38">
        <f t="shared" ca="1" si="0"/>
        <v>0.28627410060766445</v>
      </c>
      <c r="D21" s="38">
        <f t="shared" ca="1" si="1"/>
        <v>6.5751897727592476E-2</v>
      </c>
      <c r="E21" s="38">
        <f t="shared" ca="1" si="2"/>
        <v>0.14662394168312862</v>
      </c>
      <c r="F21" s="38">
        <f t="shared" ca="1" si="6"/>
        <v>5.8882170336417614E-2</v>
      </c>
      <c r="G21" s="24">
        <f t="shared" ca="1" si="3"/>
        <v>11954.372822388987</v>
      </c>
      <c r="H21" s="24">
        <f t="shared" ca="1" si="4"/>
        <v>12647.554125701468</v>
      </c>
      <c r="I21" s="24">
        <f ca="1">H21/'Option value'!$E$10</f>
        <v>613.95893814084798</v>
      </c>
      <c r="L21" s="103" t="s">
        <v>978</v>
      </c>
      <c r="M21" s="413">
        <f ca="1">_xlfn.STDEV.P(I19:I10018)</f>
        <v>75.981751470507547</v>
      </c>
    </row>
    <row r="22" spans="2:18">
      <c r="B22">
        <f t="shared" si="5"/>
        <v>4</v>
      </c>
      <c r="C22" s="38">
        <f t="shared" ca="1" si="0"/>
        <v>0.44680298918213301</v>
      </c>
      <c r="D22" s="38">
        <f t="shared" ca="1" si="1"/>
        <v>7.430646831745176E-2</v>
      </c>
      <c r="E22" s="38">
        <f t="shared" ca="1" si="2"/>
        <v>0.14252200641300819</v>
      </c>
      <c r="F22" s="38">
        <f t="shared" ca="1" si="6"/>
        <v>3.2298001622398487E-2</v>
      </c>
      <c r="G22" s="24">
        <f t="shared" ca="1" si="3"/>
        <v>12096.262651893048</v>
      </c>
      <c r="H22" s="24">
        <f t="shared" ca="1" si="4"/>
        <v>12789.44395520553</v>
      </c>
      <c r="I22" s="24">
        <f ca="1">H22/'Option value'!$E$10</f>
        <v>620.84679394201601</v>
      </c>
      <c r="L22" s="103" t="s">
        <v>977</v>
      </c>
      <c r="M22" s="413">
        <f ca="1">MIN(I19:I10018)</f>
        <v>265.22395004415745</v>
      </c>
    </row>
    <row r="23" spans="2:18">
      <c r="B23">
        <f t="shared" si="5"/>
        <v>5</v>
      </c>
      <c r="C23" s="38">
        <f t="shared" ca="1" si="0"/>
        <v>0.19269803396485372</v>
      </c>
      <c r="D23" s="38">
        <f t="shared" ca="1" si="1"/>
        <v>5.8324740007683215E-2</v>
      </c>
      <c r="E23" s="38">
        <f t="shared" ca="1" si="2"/>
        <v>0.14300614663751857</v>
      </c>
      <c r="F23" s="38">
        <f t="shared" ca="1" si="6"/>
        <v>5.3808419607962482E-2</v>
      </c>
      <c r="G23" s="24">
        <f t="shared" ca="1" si="3"/>
        <v>9672.1028063994345</v>
      </c>
      <c r="H23" s="24">
        <f t="shared" ca="1" si="4"/>
        <v>10365.284109711916</v>
      </c>
      <c r="I23" s="24">
        <f ca="1">H23/'Option value'!$E$10</f>
        <v>503.1691315394134</v>
      </c>
      <c r="L23" s="103" t="s">
        <v>976</v>
      </c>
      <c r="M23" s="413">
        <f ca="1">MAX(I19:I10018)</f>
        <v>817.96531330880237</v>
      </c>
    </row>
    <row r="24" spans="2:18">
      <c r="B24">
        <f t="shared" si="5"/>
        <v>6</v>
      </c>
      <c r="C24" s="38">
        <f t="shared" ca="1" si="0"/>
        <v>0.28469563037952988</v>
      </c>
      <c r="D24" s="38">
        <f t="shared" ca="1" si="1"/>
        <v>6.078609346514182E-2</v>
      </c>
      <c r="E24" s="38">
        <f t="shared" ca="1" si="2"/>
        <v>0.14822260040739402</v>
      </c>
      <c r="F24" s="38">
        <f t="shared" ca="1" si="6"/>
        <v>4.7506460017983337E-2</v>
      </c>
      <c r="G24" s="24">
        <f t="shared" ca="1" si="3"/>
        <v>9616.051548555788</v>
      </c>
      <c r="H24" s="24">
        <f t="shared" ca="1" si="4"/>
        <v>10309.23285186827</v>
      </c>
      <c r="I24" s="24">
        <f ca="1">H24/'Option value'!$E$10</f>
        <v>500.44819669263444</v>
      </c>
      <c r="L24" s="103" t="s">
        <v>840</v>
      </c>
      <c r="M24" s="413">
        <f ca="1">PERCENTILE(I19:I10018,0.25)</f>
        <v>428.35215022886194</v>
      </c>
    </row>
    <row r="25" spans="2:18">
      <c r="B25">
        <f t="shared" si="5"/>
        <v>7</v>
      </c>
      <c r="C25" s="38">
        <f t="shared" ca="1" si="0"/>
        <v>0.29153555783485124</v>
      </c>
      <c r="D25" s="38">
        <f t="shared" ca="1" si="1"/>
        <v>6.0641883279528581E-2</v>
      </c>
      <c r="E25" s="38">
        <f t="shared" ca="1" si="2"/>
        <v>0.14280050547842044</v>
      </c>
      <c r="F25" s="38">
        <f t="shared" ca="1" si="6"/>
        <v>5.5257870524523231E-2</v>
      </c>
      <c r="G25" s="24">
        <f t="shared" ca="1" si="3"/>
        <v>11095.600464984487</v>
      </c>
      <c r="H25" s="24">
        <f t="shared" ca="1" si="4"/>
        <v>11788.781768296969</v>
      </c>
      <c r="I25" s="24">
        <f ca="1">H25/'Option value'!$E$10</f>
        <v>572.27095962606643</v>
      </c>
      <c r="L25" s="103" t="s">
        <v>841</v>
      </c>
      <c r="M25" s="413">
        <f ca="1">PERCENTILE(I19:I10018,0.75)</f>
        <v>531.5610094082474</v>
      </c>
    </row>
    <row r="26" spans="2:18">
      <c r="B26">
        <f t="shared" si="5"/>
        <v>8</v>
      </c>
      <c r="C26" s="38">
        <f t="shared" ca="1" si="0"/>
        <v>0.16938778572863764</v>
      </c>
      <c r="D26" s="38">
        <f t="shared" ca="1" si="1"/>
        <v>6.8313032443371377E-2</v>
      </c>
      <c r="E26" s="38">
        <f t="shared" ca="1" si="2"/>
        <v>0.13970210954249965</v>
      </c>
      <c r="F26" s="38">
        <f t="shared" ca="1" si="6"/>
        <v>3.618717681032154E-2</v>
      </c>
      <c r="G26" s="24">
        <f t="shared" ca="1" si="3"/>
        <v>9570.8495682744942</v>
      </c>
      <c r="H26" s="24">
        <f t="shared" ca="1" si="4"/>
        <v>10264.030871586976</v>
      </c>
      <c r="I26" s="24">
        <f ca="1">H26/'Option value'!$E$10</f>
        <v>498.25392580519298</v>
      </c>
      <c r="L26" s="103" t="s">
        <v>975</v>
      </c>
      <c r="M26" s="413">
        <f ca="1">PERCENTILE(I19:I10018,0.05)</f>
        <v>369.6419092105744</v>
      </c>
    </row>
    <row r="27" spans="2:18">
      <c r="B27">
        <f t="shared" si="5"/>
        <v>9</v>
      </c>
      <c r="C27" s="38">
        <f t="shared" ca="1" si="0"/>
        <v>0.21659068729004166</v>
      </c>
      <c r="D27" s="38">
        <f t="shared" ca="1" si="1"/>
        <v>5.0975218220588821E-2</v>
      </c>
      <c r="E27" s="38">
        <f t="shared" ca="1" si="2"/>
        <v>0.13946403989150327</v>
      </c>
      <c r="F27" s="38">
        <f t="shared" ca="1" si="6"/>
        <v>2.9745384648088673E-2</v>
      </c>
      <c r="G27" s="24">
        <f t="shared" ca="1" si="3"/>
        <v>7009.9429274840259</v>
      </c>
      <c r="H27" s="24">
        <f t="shared" ca="1" si="4"/>
        <v>7703.1242307965085</v>
      </c>
      <c r="I27" s="24">
        <f ca="1">H27/'Option value'!$E$10</f>
        <v>373.93806945614119</v>
      </c>
      <c r="L27" s="103" t="s">
        <v>974</v>
      </c>
      <c r="M27" s="413">
        <f ca="1">PERCENTILE(I19:I10018,0.95)</f>
        <v>618.99033532193187</v>
      </c>
    </row>
    <row r="28" spans="2:18">
      <c r="B28">
        <f t="shared" si="5"/>
        <v>10</v>
      </c>
      <c r="C28" s="38">
        <f t="shared" ca="1" si="0"/>
        <v>0.45100348714732902</v>
      </c>
      <c r="D28" s="38">
        <f t="shared" ca="1" si="1"/>
        <v>6.3198127750577246E-2</v>
      </c>
      <c r="E28" s="38">
        <f t="shared" ca="1" si="2"/>
        <v>0.14822325398658773</v>
      </c>
      <c r="F28" s="38">
        <f t="shared" ca="1" si="6"/>
        <v>3.2486770521666493E-2</v>
      </c>
      <c r="G28" s="24">
        <f t="shared" ca="1" si="3"/>
        <v>9826.3847044506238</v>
      </c>
      <c r="H28" s="24">
        <f t="shared" ca="1" si="4"/>
        <v>10519.566007763106</v>
      </c>
      <c r="I28" s="24">
        <f ca="1">H28/'Option value'!$E$10</f>
        <v>510.65854406617012</v>
      </c>
      <c r="L28" s="103" t="s">
        <v>973</v>
      </c>
      <c r="M28" s="414">
        <f ca="1">COUNTIF(I19:I5018,"&gt;"&amp;M18)/COUNTA(I19:I5018)</f>
        <v>0</v>
      </c>
    </row>
    <row r="29" spans="2:18">
      <c r="B29">
        <f t="shared" si="5"/>
        <v>11</v>
      </c>
      <c r="C29" s="38">
        <f t="shared" ca="1" si="0"/>
        <v>0.27635894018007068</v>
      </c>
      <c r="D29" s="38">
        <f t="shared" ca="1" si="1"/>
        <v>5.6959977221579361E-2</v>
      </c>
      <c r="E29" s="38">
        <f t="shared" ca="1" si="2"/>
        <v>0.14357245173366937</v>
      </c>
      <c r="F29" s="38">
        <f t="shared" ca="1" si="6"/>
        <v>3.1866403854902969E-2</v>
      </c>
      <c r="G29" s="24">
        <f t="shared" ca="1" si="3"/>
        <v>8071.557066376382</v>
      </c>
      <c r="H29" s="24">
        <f t="shared" ca="1" si="4"/>
        <v>8764.7383696888646</v>
      </c>
      <c r="I29" s="24">
        <f ca="1">H29/'Option value'!$E$10</f>
        <v>425.47273639266331</v>
      </c>
      <c r="L29" s="415" t="s">
        <v>972</v>
      </c>
      <c r="M29" s="416">
        <f ca="1">AVERAGE(G19:G10018)</f>
        <v>9266.9832699809704</v>
      </c>
    </row>
    <row r="30" spans="2:18">
      <c r="B30">
        <f t="shared" si="5"/>
        <v>12</v>
      </c>
      <c r="C30" s="38">
        <f t="shared" ca="1" si="0"/>
        <v>0.17529894749718311</v>
      </c>
      <c r="D30" s="38">
        <f t="shared" ca="1" si="1"/>
        <v>6.4987877524979809E-2</v>
      </c>
      <c r="E30" s="38">
        <f t="shared" ca="1" si="2"/>
        <v>0.14659580173101072</v>
      </c>
      <c r="F30" s="38">
        <f t="shared" ca="1" si="6"/>
        <v>4.5541421295979143E-2</v>
      </c>
      <c r="G30" s="24">
        <f t="shared" ca="1" si="3"/>
        <v>9373.8269907019185</v>
      </c>
      <c r="H30" s="24">
        <f t="shared" ca="1" si="4"/>
        <v>10067.0082940144</v>
      </c>
      <c r="I30" s="24">
        <f ca="1">H30/'Option value'!$E$10</f>
        <v>488.68972301040776</v>
      </c>
      <c r="L30" s="415" t="s">
        <v>971</v>
      </c>
      <c r="M30" s="416">
        <f ca="1">MEDIAN(G19:G10018)</f>
        <v>9147.4147141932572</v>
      </c>
    </row>
    <row r="31" spans="2:18">
      <c r="B31">
        <f t="shared" si="5"/>
        <v>13</v>
      </c>
      <c r="C31" s="38">
        <f t="shared" ca="1" si="0"/>
        <v>0.22965040116885352</v>
      </c>
      <c r="D31" s="38">
        <f t="shared" ca="1" si="1"/>
        <v>5.5950173035995115E-2</v>
      </c>
      <c r="E31" s="38">
        <f t="shared" ca="1" si="2"/>
        <v>0.14415312878393652</v>
      </c>
      <c r="F31" s="38">
        <f t="shared" ca="1" si="6"/>
        <v>4.5920877700823162E-2</v>
      </c>
      <c r="G31" s="24">
        <f t="shared" ca="1" si="3"/>
        <v>8686.0109039931995</v>
      </c>
      <c r="H31" s="24">
        <f t="shared" ca="1" si="4"/>
        <v>9379.1922073056812</v>
      </c>
      <c r="I31" s="24">
        <f ca="1">H31/'Option value'!$E$10</f>
        <v>455.30059258765442</v>
      </c>
    </row>
    <row r="32" spans="2:18">
      <c r="B32">
        <f t="shared" si="5"/>
        <v>14</v>
      </c>
      <c r="C32" s="38">
        <f t="shared" ca="1" si="0"/>
        <v>0.2799307251431673</v>
      </c>
      <c r="D32" s="38">
        <f t="shared" ca="1" si="1"/>
        <v>5.9230271275262841E-2</v>
      </c>
      <c r="E32" s="38">
        <f t="shared" ca="1" si="2"/>
        <v>0.14203121208083211</v>
      </c>
      <c r="F32" s="38">
        <f t="shared" ca="1" si="6"/>
        <v>5.9559298202935138E-2</v>
      </c>
      <c r="G32" s="24">
        <f t="shared" ca="1" si="3"/>
        <v>11400.279263125738</v>
      </c>
      <c r="H32" s="24">
        <f t="shared" ca="1" si="4"/>
        <v>12093.46056643822</v>
      </c>
      <c r="I32" s="24">
        <f ca="1">H32/'Option value'!$E$10</f>
        <v>587.0611925455446</v>
      </c>
    </row>
    <row r="33" spans="2:14">
      <c r="B33">
        <f t="shared" si="5"/>
        <v>15</v>
      </c>
      <c r="C33" s="38">
        <f t="shared" ca="1" si="0"/>
        <v>0.20793645621380344</v>
      </c>
      <c r="D33" s="38">
        <f t="shared" ca="1" si="1"/>
        <v>6.2487149918922034E-2</v>
      </c>
      <c r="E33" s="38">
        <f t="shared" ca="1" si="2"/>
        <v>0.14567845851515193</v>
      </c>
      <c r="F33" s="38">
        <f t="shared" ca="1" si="6"/>
        <v>3.765740600125253E-2</v>
      </c>
      <c r="G33" s="24">
        <f t="shared" ca="1" si="3"/>
        <v>8665.9819005530717</v>
      </c>
      <c r="H33" s="24">
        <f t="shared" ca="1" si="4"/>
        <v>9359.1632038655534</v>
      </c>
      <c r="I33" s="24">
        <f ca="1">H33/'Option value'!$E$10</f>
        <v>454.32831086725986</v>
      </c>
      <c r="L33" s="5" t="s">
        <v>970</v>
      </c>
      <c r="M33" s="213"/>
      <c r="N33" s="213"/>
    </row>
    <row r="34" spans="2:14">
      <c r="B34">
        <f t="shared" si="5"/>
        <v>16</v>
      </c>
      <c r="C34" s="38">
        <f t="shared" ca="1" si="0"/>
        <v>0.26066931002400656</v>
      </c>
      <c r="D34" s="38">
        <f t="shared" ca="1" si="1"/>
        <v>6.2299799630917148E-2</v>
      </c>
      <c r="E34" s="38">
        <f t="shared" ca="1" si="2"/>
        <v>0.1481475552890999</v>
      </c>
      <c r="F34" s="38">
        <f t="shared" ca="1" si="6"/>
        <v>5.3184057794045975E-2</v>
      </c>
      <c r="G34" s="24">
        <f t="shared" ca="1" si="3"/>
        <v>10257.050786249229</v>
      </c>
      <c r="H34" s="24">
        <f t="shared" ca="1" si="4"/>
        <v>10950.23208956171</v>
      </c>
      <c r="I34" s="24">
        <f ca="1">H34/'Option value'!$E$10</f>
        <v>531.56466454183055</v>
      </c>
      <c r="L34" s="68" t="s">
        <v>969</v>
      </c>
      <c r="M34" s="7" t="s">
        <v>968</v>
      </c>
      <c r="N34" s="7" t="s">
        <v>987</v>
      </c>
    </row>
    <row r="35" spans="2:14">
      <c r="B35">
        <f t="shared" si="5"/>
        <v>17</v>
      </c>
      <c r="C35" s="38">
        <f t="shared" ca="1" si="0"/>
        <v>0.21027828178099198</v>
      </c>
      <c r="D35" s="38">
        <f t="shared" ca="1" si="1"/>
        <v>6.009668922977137E-2</v>
      </c>
      <c r="E35" s="38">
        <f t="shared" ca="1" si="2"/>
        <v>0.1443626662466431</v>
      </c>
      <c r="F35" s="38">
        <f t="shared" ca="1" si="6"/>
        <v>3.3170778491912044E-2</v>
      </c>
      <c r="G35" s="24">
        <f t="shared" ca="1" si="3"/>
        <v>8112.4878694534618</v>
      </c>
      <c r="H35" s="24">
        <f t="shared" ca="1" si="4"/>
        <v>8805.6691727659436</v>
      </c>
      <c r="I35" s="24">
        <f ca="1">H35/'Option value'!$E$10</f>
        <v>427.45966858087104</v>
      </c>
      <c r="L35" s="392">
        <v>200</v>
      </c>
      <c r="M35" s="393" cm="1">
        <f t="array" aca="1" ref="M35:M46" ca="1">FREQUENCY(I19:I10018,L35:L45)</f>
        <v>0</v>
      </c>
      <c r="N35" s="402">
        <v>1605</v>
      </c>
    </row>
    <row r="36" spans="2:14">
      <c r="B36">
        <f t="shared" si="5"/>
        <v>18</v>
      </c>
      <c r="C36" s="38">
        <f t="shared" ca="1" si="0"/>
        <v>0.14479404935054227</v>
      </c>
      <c r="D36" s="38">
        <f t="shared" ca="1" si="1"/>
        <v>5.8794732817303449E-2</v>
      </c>
      <c r="E36" s="38">
        <f t="shared" ca="1" si="2"/>
        <v>0.14724156576995187</v>
      </c>
      <c r="F36" s="38">
        <f t="shared" ca="1" si="6"/>
        <v>5.8358950843202376E-2</v>
      </c>
      <c r="G36" s="24">
        <f t="shared" ca="1" si="3"/>
        <v>9391.6162410801353</v>
      </c>
      <c r="H36" s="24">
        <f t="shared" ca="1" si="4"/>
        <v>10084.797544392617</v>
      </c>
      <c r="I36" s="24">
        <f ca="1">H36/'Option value'!$E$10</f>
        <v>489.5532788540105</v>
      </c>
      <c r="L36" s="394">
        <f t="shared" ref="L36:L45" si="7">L35+100</f>
        <v>300</v>
      </c>
      <c r="M36" s="395">
        <f ca="1"/>
        <v>9</v>
      </c>
      <c r="N36" s="395">
        <f>N35</f>
        <v>1605</v>
      </c>
    </row>
    <row r="37" spans="2:14">
      <c r="B37">
        <f t="shared" si="5"/>
        <v>19</v>
      </c>
      <c r="C37" s="38">
        <f t="shared" ca="1" si="0"/>
        <v>0.15011578691004462</v>
      </c>
      <c r="D37" s="38">
        <f t="shared" ca="1" si="1"/>
        <v>5.7551168184186742E-2</v>
      </c>
      <c r="E37" s="38">
        <f t="shared" ca="1" si="2"/>
        <v>0.14840246576530094</v>
      </c>
      <c r="F37" s="38">
        <f t="shared" ca="1" si="6"/>
        <v>5.5550072041370246E-2</v>
      </c>
      <c r="G37" s="24">
        <f t="shared" ca="1" si="3"/>
        <v>8840.8491588085726</v>
      </c>
      <c r="H37" s="24">
        <f t="shared" ca="1" si="4"/>
        <v>9534.0304621210544</v>
      </c>
      <c r="I37" s="24">
        <f ca="1">H37/'Option value'!$E$10</f>
        <v>462.81701272432298</v>
      </c>
      <c r="L37" s="394">
        <f t="shared" si="7"/>
        <v>400</v>
      </c>
      <c r="M37" s="395">
        <f ca="1"/>
        <v>1301</v>
      </c>
      <c r="N37" s="395">
        <f t="shared" ref="N37:N46" si="8">N36</f>
        <v>1605</v>
      </c>
    </row>
    <row r="38" spans="2:14">
      <c r="B38">
        <f t="shared" si="5"/>
        <v>20</v>
      </c>
      <c r="C38" s="38">
        <f t="shared" ca="1" si="0"/>
        <v>0.14106237581975739</v>
      </c>
      <c r="D38" s="38">
        <f t="shared" ca="1" si="1"/>
        <v>6.388303604219174E-2</v>
      </c>
      <c r="E38" s="38">
        <f t="shared" ca="1" si="2"/>
        <v>0.14085238288274465</v>
      </c>
      <c r="F38" s="38">
        <f t="shared" ca="1" si="6"/>
        <v>3.505711306457826E-2</v>
      </c>
      <c r="G38" s="24">
        <f t="shared" ca="1" si="3"/>
        <v>8545.157262599856</v>
      </c>
      <c r="H38" s="24">
        <f t="shared" ca="1" si="4"/>
        <v>9238.3385659123378</v>
      </c>
      <c r="I38" s="24">
        <f ca="1">H38/'Option value'!$E$10</f>
        <v>448.46303718021056</v>
      </c>
      <c r="L38" s="394">
        <f t="shared" si="7"/>
        <v>500</v>
      </c>
      <c r="M38" s="395">
        <f ca="1"/>
        <v>4828</v>
      </c>
      <c r="N38" s="395">
        <f t="shared" si="8"/>
        <v>1605</v>
      </c>
    </row>
    <row r="39" spans="2:14">
      <c r="B39">
        <f t="shared" si="5"/>
        <v>21</v>
      </c>
      <c r="C39" s="38">
        <f t="shared" ca="1" si="0"/>
        <v>0.19817948218696532</v>
      </c>
      <c r="D39" s="38">
        <f t="shared" ca="1" si="1"/>
        <v>7.9153023924044261E-2</v>
      </c>
      <c r="E39" s="38">
        <f t="shared" ca="1" si="2"/>
        <v>0.14555660368273923</v>
      </c>
      <c r="F39" s="38">
        <f t="shared" ca="1" si="6"/>
        <v>4.2811573318312604E-2</v>
      </c>
      <c r="G39" s="24">
        <f t="shared" ca="1" si="3"/>
        <v>11447.744857390629</v>
      </c>
      <c r="H39" s="24">
        <f t="shared" ca="1" si="4"/>
        <v>12140.926160703111</v>
      </c>
      <c r="I39" s="24">
        <f ca="1">H39/'Option value'!$E$10</f>
        <v>589.36534760694713</v>
      </c>
      <c r="L39" s="394">
        <f t="shared" si="7"/>
        <v>600</v>
      </c>
      <c r="M39" s="395">
        <f ca="1"/>
        <v>3107</v>
      </c>
      <c r="N39" s="395">
        <f t="shared" si="8"/>
        <v>1605</v>
      </c>
    </row>
    <row r="40" spans="2:14">
      <c r="B40">
        <f t="shared" si="5"/>
        <v>22</v>
      </c>
      <c r="C40" s="38">
        <f t="shared" ca="1" si="0"/>
        <v>0.33008175304988202</v>
      </c>
      <c r="D40" s="38">
        <f t="shared" ca="1" si="1"/>
        <v>6.4856379455563412E-2</v>
      </c>
      <c r="E40" s="38">
        <f t="shared" ca="1" si="2"/>
        <v>0.14375272712445619</v>
      </c>
      <c r="F40" s="38">
        <f t="shared" ca="1" si="6"/>
        <v>4.2779714897240972E-2</v>
      </c>
      <c r="G40" s="24">
        <f t="shared" ca="1" si="3"/>
        <v>10595.39375599929</v>
      </c>
      <c r="H40" s="24">
        <f t="shared" ca="1" si="4"/>
        <v>11288.575059311772</v>
      </c>
      <c r="I40" s="24">
        <f ca="1">H40/'Option value'!$E$10</f>
        <v>547.9890805491151</v>
      </c>
      <c r="L40" s="394">
        <f t="shared" si="7"/>
        <v>700</v>
      </c>
      <c r="M40" s="395">
        <f ca="1"/>
        <v>698</v>
      </c>
      <c r="N40" s="395">
        <f t="shared" si="8"/>
        <v>1605</v>
      </c>
    </row>
    <row r="41" spans="2:14">
      <c r="B41">
        <f t="shared" si="5"/>
        <v>23</v>
      </c>
      <c r="C41" s="38">
        <f t="shared" ca="1" si="0"/>
        <v>0.28091643003104994</v>
      </c>
      <c r="D41" s="38">
        <f t="shared" ca="1" si="1"/>
        <v>5.8575879380207085E-2</v>
      </c>
      <c r="E41" s="38">
        <f t="shared" ca="1" si="2"/>
        <v>0.14730217801755122</v>
      </c>
      <c r="F41" s="38">
        <f t="shared" ca="1" si="6"/>
        <v>2.8187714235684593E-2</v>
      </c>
      <c r="G41" s="24">
        <f t="shared" ca="1" si="3"/>
        <v>7812.0765514149098</v>
      </c>
      <c r="H41" s="24">
        <f t="shared" ca="1" si="4"/>
        <v>8505.2578547273915</v>
      </c>
      <c r="I41" s="24">
        <f ca="1">H41/'Option value'!$E$10</f>
        <v>412.87659488967915</v>
      </c>
      <c r="L41" s="394">
        <f t="shared" si="7"/>
        <v>800</v>
      </c>
      <c r="M41" s="395">
        <f ca="1"/>
        <v>55</v>
      </c>
      <c r="N41" s="395">
        <f t="shared" si="8"/>
        <v>1605</v>
      </c>
    </row>
    <row r="42" spans="2:14">
      <c r="B42">
        <f t="shared" si="5"/>
        <v>24</v>
      </c>
      <c r="C42" s="38">
        <f t="shared" ca="1" si="0"/>
        <v>0.27838345304575379</v>
      </c>
      <c r="D42" s="38">
        <f t="shared" ca="1" si="1"/>
        <v>6.9338372878058344E-2</v>
      </c>
      <c r="E42" s="38">
        <f t="shared" ca="1" si="2"/>
        <v>0.14595403877721097</v>
      </c>
      <c r="F42" s="38">
        <f t="shared" ca="1" si="6"/>
        <v>4.7798802636079787E-2</v>
      </c>
      <c r="G42" s="24">
        <f t="shared" ca="1" si="3"/>
        <v>11199.862512343685</v>
      </c>
      <c r="H42" s="24">
        <f t="shared" ca="1" si="4"/>
        <v>11893.043815656167</v>
      </c>
      <c r="I42" s="24">
        <f ca="1">H42/'Option value'!$E$10</f>
        <v>577.33222406097889</v>
      </c>
      <c r="L42" s="394">
        <f t="shared" si="7"/>
        <v>900</v>
      </c>
      <c r="M42" s="395">
        <f ca="1"/>
        <v>2</v>
      </c>
      <c r="N42" s="395">
        <f t="shared" si="8"/>
        <v>1605</v>
      </c>
    </row>
    <row r="43" spans="2:14">
      <c r="B43">
        <f t="shared" si="5"/>
        <v>25</v>
      </c>
      <c r="C43" s="38">
        <f t="shared" ca="1" si="0"/>
        <v>0.34182290221232015</v>
      </c>
      <c r="D43" s="38">
        <f t="shared" ca="1" si="1"/>
        <v>5.8806140190448025E-2</v>
      </c>
      <c r="E43" s="38">
        <f t="shared" ca="1" si="2"/>
        <v>0.14421239555552051</v>
      </c>
      <c r="F43" s="38">
        <f t="shared" ca="1" si="6"/>
        <v>5.5246959330595716E-2</v>
      </c>
      <c r="G43" s="24">
        <f t="shared" ca="1" si="3"/>
        <v>10999.879795579405</v>
      </c>
      <c r="H43" s="24">
        <f t="shared" ca="1" si="4"/>
        <v>11693.061098891887</v>
      </c>
      <c r="I43" s="24">
        <f ca="1">H43/'Option value'!$E$10</f>
        <v>567.62432518892649</v>
      </c>
      <c r="L43" s="394">
        <f t="shared" si="7"/>
        <v>1000</v>
      </c>
      <c r="M43" s="395">
        <f ca="1"/>
        <v>0</v>
      </c>
      <c r="N43" s="395">
        <f t="shared" si="8"/>
        <v>1605</v>
      </c>
    </row>
    <row r="44" spans="2:14">
      <c r="B44">
        <f t="shared" si="5"/>
        <v>26</v>
      </c>
      <c r="C44" s="38">
        <f t="shared" ca="1" si="0"/>
        <v>0.29803506523122636</v>
      </c>
      <c r="D44" s="38">
        <f t="shared" ca="1" si="1"/>
        <v>6.4183820058852495E-2</v>
      </c>
      <c r="E44" s="38">
        <f t="shared" ca="1" si="2"/>
        <v>0.14168807205197059</v>
      </c>
      <c r="F44" s="38">
        <f t="shared" ca="1" si="6"/>
        <v>2.8162101988848665E-2</v>
      </c>
      <c r="G44" s="24">
        <f t="shared" ca="1" si="3"/>
        <v>9101.3987398694826</v>
      </c>
      <c r="H44" s="24">
        <f t="shared" ca="1" si="4"/>
        <v>9794.5800431819644</v>
      </c>
      <c r="I44" s="24">
        <f ca="1">H44/'Option value'!$E$10</f>
        <v>475.46505063990116</v>
      </c>
      <c r="L44" s="394">
        <f t="shared" si="7"/>
        <v>1100</v>
      </c>
      <c r="M44" s="395">
        <f ca="1"/>
        <v>0</v>
      </c>
      <c r="N44" s="395">
        <f t="shared" si="8"/>
        <v>1605</v>
      </c>
    </row>
    <row r="45" spans="2:14">
      <c r="B45">
        <f t="shared" si="5"/>
        <v>27</v>
      </c>
      <c r="C45" s="38">
        <f t="shared" ca="1" si="0"/>
        <v>0.22308584852614505</v>
      </c>
      <c r="D45" s="38">
        <f t="shared" ca="1" si="1"/>
        <v>6.3874440320410564E-2</v>
      </c>
      <c r="E45" s="38">
        <f t="shared" ca="1" si="2"/>
        <v>0.1437501032261729</v>
      </c>
      <c r="F45" s="38">
        <f t="shared" ca="1" si="6"/>
        <v>2.5815869754521423E-2</v>
      </c>
      <c r="G45" s="24">
        <f t="shared" ca="1" si="3"/>
        <v>8215.52908060548</v>
      </c>
      <c r="H45" s="24">
        <f t="shared" ca="1" si="4"/>
        <v>8908.7103839179617</v>
      </c>
      <c r="I45" s="24">
        <f ca="1">H45/'Option value'!$E$10</f>
        <v>432.46166912223111</v>
      </c>
      <c r="L45" s="394">
        <f t="shared" si="7"/>
        <v>1200</v>
      </c>
      <c r="M45" s="395">
        <f ca="1"/>
        <v>0</v>
      </c>
      <c r="N45" s="395">
        <f t="shared" si="8"/>
        <v>1605</v>
      </c>
    </row>
    <row r="46" spans="2:14">
      <c r="B46">
        <f t="shared" si="5"/>
        <v>28</v>
      </c>
      <c r="C46" s="38">
        <f t="shared" ca="1" si="0"/>
        <v>0.12289682419825447</v>
      </c>
      <c r="D46" s="38">
        <f t="shared" ca="1" si="1"/>
        <v>5.9946375215247143E-2</v>
      </c>
      <c r="E46" s="38">
        <f t="shared" ca="1" si="2"/>
        <v>0.14870433914912382</v>
      </c>
      <c r="F46" s="38">
        <f t="shared" ca="1" si="6"/>
        <v>5.5187887318312021E-2</v>
      </c>
      <c r="G46" s="24">
        <f t="shared" ca="1" si="3"/>
        <v>8927.0123883703291</v>
      </c>
      <c r="H46" s="24">
        <f t="shared" ca="1" si="4"/>
        <v>9620.1936916828108</v>
      </c>
      <c r="I46" s="24">
        <f ca="1">H46/'Option value'!$E$10</f>
        <v>466.99969377101019</v>
      </c>
      <c r="L46" s="394">
        <v>1300</v>
      </c>
      <c r="M46" s="395">
        <f ca="1"/>
        <v>0</v>
      </c>
      <c r="N46" s="395">
        <f t="shared" si="8"/>
        <v>1605</v>
      </c>
    </row>
    <row r="47" spans="2:14">
      <c r="B47">
        <f t="shared" si="5"/>
        <v>29</v>
      </c>
      <c r="C47" s="38">
        <f t="shared" ca="1" si="0"/>
        <v>0.50656220853299161</v>
      </c>
      <c r="D47" s="38">
        <f t="shared" ca="1" si="1"/>
        <v>5.9834094299595221E-2</v>
      </c>
      <c r="E47" s="38">
        <f t="shared" ca="1" si="2"/>
        <v>0.14586159610609239</v>
      </c>
      <c r="F47" s="38">
        <f t="shared" ca="1" si="6"/>
        <v>4.5462747517090021E-2</v>
      </c>
      <c r="G47" s="24">
        <f t="shared" ca="1" si="3"/>
        <v>11135.210602399047</v>
      </c>
      <c r="H47" s="24">
        <f t="shared" ca="1" si="4"/>
        <v>11828.391905711529</v>
      </c>
      <c r="I47" s="24">
        <f ca="1">H47/'Option value'!$E$10</f>
        <v>574.19378183065669</v>
      </c>
      <c r="L47" s="396"/>
      <c r="M47" s="396"/>
      <c r="N47" s="396"/>
    </row>
    <row r="48" spans="2:14">
      <c r="B48">
        <f t="shared" si="5"/>
        <v>30</v>
      </c>
      <c r="C48" s="38">
        <f t="shared" ca="1" si="0"/>
        <v>0.22619165730611146</v>
      </c>
      <c r="D48" s="38">
        <f t="shared" ca="1" si="1"/>
        <v>6.5915712627895057E-2</v>
      </c>
      <c r="E48" s="38">
        <f t="shared" ca="1" si="2"/>
        <v>0.14543951100288108</v>
      </c>
      <c r="F48" s="38">
        <f t="shared" ca="1" si="6"/>
        <v>5.605006930384096E-2</v>
      </c>
      <c r="G48" s="24">
        <f t="shared" ca="1" si="3"/>
        <v>11213.79108056386</v>
      </c>
      <c r="H48" s="24">
        <f t="shared" ca="1" si="4"/>
        <v>11906.972383876342</v>
      </c>
      <c r="I48" s="24">
        <f ca="1">H48/'Option value'!$E$10</f>
        <v>578.008368149337</v>
      </c>
      <c r="L48" s="68"/>
    </row>
    <row r="49" spans="2:12">
      <c r="B49">
        <f t="shared" si="5"/>
        <v>31</v>
      </c>
      <c r="C49" s="38">
        <f t="shared" ca="1" si="0"/>
        <v>9.7433104707946777E-2</v>
      </c>
      <c r="D49" s="38">
        <f t="shared" ca="1" si="1"/>
        <v>6.653587773976187E-2</v>
      </c>
      <c r="E49" s="38">
        <f t="shared" ca="1" si="2"/>
        <v>0.14540518553854151</v>
      </c>
      <c r="F49" s="38">
        <f t="shared" ca="1" si="6"/>
        <v>5.7720544291628761E-2</v>
      </c>
      <c r="G49" s="24">
        <f t="shared" ca="1" si="3"/>
        <v>10327.656734717484</v>
      </c>
      <c r="H49" s="24">
        <f t="shared" ca="1" si="4"/>
        <v>11020.838038029966</v>
      </c>
      <c r="I49" s="24">
        <f ca="1">H49/'Option value'!$E$10</f>
        <v>534.99213776844488</v>
      </c>
      <c r="L49" s="68"/>
    </row>
    <row r="50" spans="2:12">
      <c r="B50">
        <f t="shared" si="5"/>
        <v>32</v>
      </c>
      <c r="C50" s="38">
        <f t="shared" ca="1" si="0"/>
        <v>0.17570964160909597</v>
      </c>
      <c r="D50" s="38">
        <f t="shared" ca="1" si="1"/>
        <v>6.4362052948105389E-2</v>
      </c>
      <c r="E50" s="38">
        <f t="shared" ca="1" si="2"/>
        <v>0.1507459266428321</v>
      </c>
      <c r="F50" s="38">
        <f t="shared" ca="1" si="6"/>
        <v>3.9902944468188706E-2</v>
      </c>
      <c r="G50" s="24">
        <f t="shared" ca="1" si="3"/>
        <v>8466.6799466198663</v>
      </c>
      <c r="H50" s="24">
        <f t="shared" ca="1" si="4"/>
        <v>9159.8612499323481</v>
      </c>
      <c r="I50" s="24">
        <f ca="1">H50/'Option value'!$E$10</f>
        <v>444.65345873458</v>
      </c>
      <c r="L50" s="68"/>
    </row>
    <row r="51" spans="2:12">
      <c r="B51">
        <f t="shared" si="5"/>
        <v>33</v>
      </c>
      <c r="C51" s="38">
        <f t="shared" ca="1" si="0"/>
        <v>0.31538872455287997</v>
      </c>
      <c r="D51" s="38">
        <f t="shared" ca="1" si="1"/>
        <v>6.6444721223711617E-2</v>
      </c>
      <c r="E51" s="38">
        <f t="shared" ca="1" si="2"/>
        <v>0.14080159186435193</v>
      </c>
      <c r="F51" s="38">
        <f t="shared" ca="1" si="6"/>
        <v>3.4627448524299768E-2</v>
      </c>
      <c r="G51" s="24">
        <f t="shared" ca="1" si="3"/>
        <v>10209.094166010458</v>
      </c>
      <c r="H51" s="24">
        <f t="shared" ca="1" si="4"/>
        <v>10902.27546932294</v>
      </c>
      <c r="I51" s="24">
        <f ca="1">H51/'Option value'!$E$10</f>
        <v>529.2366732681038</v>
      </c>
      <c r="L51" s="68"/>
    </row>
    <row r="52" spans="2:12">
      <c r="B52">
        <f t="shared" si="5"/>
        <v>34</v>
      </c>
      <c r="C52" s="38">
        <f t="shared" ca="1" si="0"/>
        <v>0.25914232733735693</v>
      </c>
      <c r="D52" s="38">
        <f t="shared" ca="1" si="1"/>
        <v>5.850555527599851E-2</v>
      </c>
      <c r="E52" s="38">
        <f t="shared" ca="1" si="2"/>
        <v>0.1452903494833474</v>
      </c>
      <c r="F52" s="38">
        <f t="shared" ca="1" si="6"/>
        <v>3.2785971686829361E-2</v>
      </c>
      <c r="G52" s="24">
        <f t="shared" ca="1" si="3"/>
        <v>8120.7077952810678</v>
      </c>
      <c r="H52" s="24">
        <f t="shared" ca="1" si="4"/>
        <v>8813.8890985935504</v>
      </c>
      <c r="I52" s="24">
        <f ca="1">H52/'Option value'!$E$10</f>
        <v>427.85869410648303</v>
      </c>
      <c r="L52" s="68"/>
    </row>
    <row r="53" spans="2:12">
      <c r="B53">
        <f t="shared" si="5"/>
        <v>35</v>
      </c>
      <c r="C53" s="38">
        <f t="shared" ca="1" si="0"/>
        <v>0.14404956698325783</v>
      </c>
      <c r="D53" s="38">
        <f t="shared" ca="1" si="1"/>
        <v>6.300593835597923E-2</v>
      </c>
      <c r="E53" s="38">
        <f t="shared" ca="1" si="2"/>
        <v>0.1463331460612346</v>
      </c>
      <c r="F53" s="38">
        <f t="shared" ca="1" si="6"/>
        <v>3.4684169166238538E-2</v>
      </c>
      <c r="G53" s="24">
        <f t="shared" ca="1" si="3"/>
        <v>8006.873259343618</v>
      </c>
      <c r="H53" s="24">
        <f t="shared" ca="1" si="4"/>
        <v>8700.0545626560997</v>
      </c>
      <c r="I53" s="24">
        <f ca="1">H53/'Option value'!$E$10</f>
        <v>422.3327457600048</v>
      </c>
      <c r="L53" s="68"/>
    </row>
    <row r="54" spans="2:12">
      <c r="B54">
        <f t="shared" si="5"/>
        <v>36</v>
      </c>
      <c r="C54" s="38">
        <f t="shared" ca="1" si="0"/>
        <v>0.27794494032722322</v>
      </c>
      <c r="D54" s="38">
        <f t="shared" ca="1" si="1"/>
        <v>6.1669565834003875E-2</v>
      </c>
      <c r="E54" s="38">
        <f t="shared" ca="1" si="2"/>
        <v>0.14056326344563944</v>
      </c>
      <c r="F54" s="38">
        <f t="shared" ca="1" si="6"/>
        <v>3.6477153948054175E-2</v>
      </c>
      <c r="G54" s="24">
        <f t="shared" ca="1" si="3"/>
        <v>9390.346864176312</v>
      </c>
      <c r="H54" s="24">
        <f t="shared" ca="1" si="4"/>
        <v>10083.528167488794</v>
      </c>
      <c r="I54" s="24">
        <f ca="1">H54/'Option value'!$E$10</f>
        <v>489.49165861596083</v>
      </c>
      <c r="L54" s="68"/>
    </row>
    <row r="55" spans="2:12">
      <c r="B55">
        <f t="shared" si="5"/>
        <v>37</v>
      </c>
      <c r="C55" s="38">
        <f t="shared" ca="1" si="0"/>
        <v>0.18704847740332581</v>
      </c>
      <c r="D55" s="38">
        <f t="shared" ca="1" si="1"/>
        <v>5.6887269171580199E-2</v>
      </c>
      <c r="E55" s="38">
        <f t="shared" ca="1" si="2"/>
        <v>0.14737578321455866</v>
      </c>
      <c r="F55" s="38">
        <f t="shared" ca="1" si="6"/>
        <v>5.283921366320192E-2</v>
      </c>
      <c r="G55" s="24">
        <f t="shared" ca="1" si="3"/>
        <v>8858.8037215024797</v>
      </c>
      <c r="H55" s="24">
        <f t="shared" ca="1" si="4"/>
        <v>9551.9850248149614</v>
      </c>
      <c r="I55" s="24">
        <f ca="1">H55/'Option value'!$E$10</f>
        <v>463.68859343761943</v>
      </c>
      <c r="L55" s="68"/>
    </row>
    <row r="56" spans="2:12">
      <c r="B56">
        <f t="shared" si="5"/>
        <v>38</v>
      </c>
      <c r="C56" s="38">
        <f t="shared" ca="1" si="0"/>
        <v>9.8545866348803107E-2</v>
      </c>
      <c r="D56" s="38">
        <f t="shared" ca="1" si="1"/>
        <v>6.6564227733516279E-2</v>
      </c>
      <c r="E56" s="38">
        <f t="shared" ca="1" si="2"/>
        <v>0.14531801327486321</v>
      </c>
      <c r="F56" s="38">
        <f t="shared" ca="1" si="6"/>
        <v>5.3226887538088477E-2</v>
      </c>
      <c r="G56" s="24">
        <f t="shared" ca="1" si="3"/>
        <v>9847.6518642808533</v>
      </c>
      <c r="H56" s="24">
        <f t="shared" ca="1" si="4"/>
        <v>10540.833167593335</v>
      </c>
      <c r="I56" s="24">
        <f ca="1">H56/'Option value'!$E$10</f>
        <v>511.69093046569583</v>
      </c>
      <c r="L56" s="68"/>
    </row>
    <row r="57" spans="2:12">
      <c r="B57">
        <f t="shared" si="5"/>
        <v>39</v>
      </c>
      <c r="C57" s="38">
        <f t="shared" ca="1" si="0"/>
        <v>0.44151178862434742</v>
      </c>
      <c r="D57" s="38">
        <f t="shared" ca="1" si="1"/>
        <v>7.3033769923276454E-2</v>
      </c>
      <c r="E57" s="38">
        <f t="shared" ca="1" si="2"/>
        <v>0.14635176877514958</v>
      </c>
      <c r="F57" s="38">
        <f t="shared" ca="1" si="6"/>
        <v>4.6761102436608241E-2</v>
      </c>
      <c r="G57" s="24">
        <f t="shared" ca="1" si="3"/>
        <v>13110.36117302027</v>
      </c>
      <c r="H57" s="24">
        <f t="shared" ca="1" si="4"/>
        <v>13803.542476332752</v>
      </c>
      <c r="I57" s="24">
        <f ca="1">H57/'Option value'!$E$10</f>
        <v>670.07487749188113</v>
      </c>
      <c r="L57" s="68"/>
    </row>
    <row r="58" spans="2:12">
      <c r="B58">
        <f t="shared" si="5"/>
        <v>40</v>
      </c>
      <c r="C58" s="38">
        <f t="shared" ca="1" si="0"/>
        <v>0.16121306654291284</v>
      </c>
      <c r="D58" s="38">
        <f t="shared" ca="1" si="1"/>
        <v>6.9951446991212904E-2</v>
      </c>
      <c r="E58" s="38">
        <f t="shared" ca="1" si="2"/>
        <v>0.14736621790639096</v>
      </c>
      <c r="F58" s="38">
        <f t="shared" ca="1" si="6"/>
        <v>4.04172242382657E-2</v>
      </c>
      <c r="G58" s="24">
        <f t="shared" ca="1" si="3"/>
        <v>9419.4011105381178</v>
      </c>
      <c r="H58" s="24">
        <f t="shared" ca="1" si="4"/>
        <v>10112.5824138506</v>
      </c>
      <c r="I58" s="24">
        <f ca="1">H58/'Option value'!$E$10</f>
        <v>490.90205892478633</v>
      </c>
      <c r="L58" s="68"/>
    </row>
    <row r="59" spans="2:12">
      <c r="B59">
        <f t="shared" si="5"/>
        <v>41</v>
      </c>
      <c r="C59" s="38">
        <f t="shared" ca="1" si="0"/>
        <v>0.37004187795167187</v>
      </c>
      <c r="D59" s="38">
        <f t="shared" ca="1" si="1"/>
        <v>6.2818608825675373E-2</v>
      </c>
      <c r="E59" s="38">
        <f t="shared" ca="1" si="2"/>
        <v>0.14519495321411149</v>
      </c>
      <c r="F59" s="38">
        <f t="shared" ca="1" si="6"/>
        <v>5.9808114490407349E-2</v>
      </c>
      <c r="G59" s="24">
        <f t="shared" ca="1" si="3"/>
        <v>12500.362247331523</v>
      </c>
      <c r="H59" s="24">
        <f t="shared" ca="1" si="4"/>
        <v>13193.543550644004</v>
      </c>
      <c r="I59" s="24">
        <f ca="1">H59/'Option value'!$E$10</f>
        <v>640.46327915747588</v>
      </c>
      <c r="L59" s="68"/>
    </row>
    <row r="60" spans="2:12">
      <c r="B60">
        <f t="shared" si="5"/>
        <v>42</v>
      </c>
      <c r="C60" s="38">
        <f t="shared" ca="1" si="0"/>
        <v>0.21172848277356057</v>
      </c>
      <c r="D60" s="38">
        <f t="shared" ca="1" si="1"/>
        <v>6.2222025398491677E-2</v>
      </c>
      <c r="E60" s="38">
        <f t="shared" ca="1" si="2"/>
        <v>0.14373016441612949</v>
      </c>
      <c r="F60" s="38">
        <f t="shared" ca="1" si="6"/>
        <v>5.6570442200225807E-2</v>
      </c>
      <c r="G60" s="24">
        <f t="shared" ca="1" si="3"/>
        <v>10728.154014415539</v>
      </c>
      <c r="H60" s="24">
        <f t="shared" ca="1" si="4"/>
        <v>11421.335317728021</v>
      </c>
      <c r="I60" s="24">
        <f ca="1">H60/'Option value'!$E$10</f>
        <v>554.4337532877679</v>
      </c>
      <c r="L60" s="68"/>
    </row>
    <row r="61" spans="2:12">
      <c r="B61">
        <f t="shared" si="5"/>
        <v>43</v>
      </c>
      <c r="C61" s="38">
        <f t="shared" ca="1" si="0"/>
        <v>0.1826564305247291</v>
      </c>
      <c r="D61" s="38">
        <f t="shared" ca="1" si="1"/>
        <v>6.1544969606555776E-2</v>
      </c>
      <c r="E61" s="38">
        <f t="shared" ca="1" si="2"/>
        <v>0.1448212956919106</v>
      </c>
      <c r="F61" s="38">
        <f t="shared" ca="1" si="6"/>
        <v>3.113242032490646E-2</v>
      </c>
      <c r="G61" s="24">
        <f t="shared" ca="1" si="3"/>
        <v>7940.0742844620954</v>
      </c>
      <c r="H61" s="24">
        <f t="shared" ca="1" si="4"/>
        <v>8633.2555877745781</v>
      </c>
      <c r="I61" s="24">
        <f ca="1">H61/'Option value'!$E$10</f>
        <v>419.09007707643582</v>
      </c>
      <c r="L61" s="68"/>
    </row>
    <row r="62" spans="2:12">
      <c r="B62">
        <f t="shared" si="5"/>
        <v>44</v>
      </c>
      <c r="C62" s="38">
        <f t="shared" ca="1" si="0"/>
        <v>0.10659333343615197</v>
      </c>
      <c r="D62" s="38">
        <f t="shared" ca="1" si="1"/>
        <v>6.7043621392100294E-2</v>
      </c>
      <c r="E62" s="38">
        <f t="shared" ca="1" si="2"/>
        <v>0.14742447266111028</v>
      </c>
      <c r="F62" s="38">
        <f t="shared" ca="1" si="6"/>
        <v>3.8850122954798567E-2</v>
      </c>
      <c r="G62" s="24">
        <f t="shared" ca="1" si="3"/>
        <v>8474.4135628102595</v>
      </c>
      <c r="H62" s="24">
        <f t="shared" ca="1" si="4"/>
        <v>9167.5948661227412</v>
      </c>
      <c r="I62" s="24">
        <f ca="1">H62/'Option value'!$E$10</f>
        <v>445.02887699624955</v>
      </c>
      <c r="L62" s="68"/>
    </row>
    <row r="63" spans="2:12">
      <c r="B63">
        <f t="shared" si="5"/>
        <v>45</v>
      </c>
      <c r="C63" s="38">
        <f t="shared" ca="1" si="0"/>
        <v>0.46690838118586453</v>
      </c>
      <c r="D63" s="38">
        <f t="shared" ca="1" si="1"/>
        <v>6.5786307017616202E-2</v>
      </c>
      <c r="E63" s="38">
        <f t="shared" ca="1" si="2"/>
        <v>0.14515389683131594</v>
      </c>
      <c r="F63" s="38">
        <f t="shared" ca="1" si="6"/>
        <v>2.5090901954472705E-2</v>
      </c>
      <c r="G63" s="24">
        <f t="shared" ca="1" si="3"/>
        <v>9968.2908693268</v>
      </c>
      <c r="H63" s="24">
        <f t="shared" ca="1" si="4"/>
        <v>10661.472172639282</v>
      </c>
      <c r="I63" s="24">
        <f ca="1">H63/'Option value'!$E$10</f>
        <v>517.54719284656699</v>
      </c>
    </row>
    <row r="64" spans="2:12">
      <c r="B64">
        <f t="shared" si="5"/>
        <v>46</v>
      </c>
      <c r="C64" s="38">
        <f t="shared" ca="1" si="0"/>
        <v>0.32910744661738212</v>
      </c>
      <c r="D64" s="38">
        <f t="shared" ca="1" si="1"/>
        <v>6.5827575911907868E-2</v>
      </c>
      <c r="E64" s="38">
        <f t="shared" ca="1" si="2"/>
        <v>0.1465127838607517</v>
      </c>
      <c r="F64" s="38">
        <f t="shared" ca="1" si="6"/>
        <v>2.5154343507900263E-2</v>
      </c>
      <c r="G64" s="24">
        <f t="shared" ca="1" si="3"/>
        <v>8941.0668953140885</v>
      </c>
      <c r="H64" s="24">
        <f t="shared" ca="1" si="4"/>
        <v>9634.2481986265702</v>
      </c>
      <c r="I64" s="24">
        <f ca="1">H64/'Option value'!$E$10</f>
        <v>467.68195138963932</v>
      </c>
    </row>
    <row r="65" spans="2:9">
      <c r="B65">
        <f t="shared" si="5"/>
        <v>47</v>
      </c>
      <c r="C65" s="38">
        <f t="shared" ca="1" si="0"/>
        <v>0.23049601847973034</v>
      </c>
      <c r="D65" s="38">
        <f t="shared" ca="1" si="1"/>
        <v>6.7183388215124026E-2</v>
      </c>
      <c r="E65" s="38">
        <f t="shared" ca="1" si="2"/>
        <v>0.14361944768019799</v>
      </c>
      <c r="F65" s="38">
        <f t="shared" ca="1" si="6"/>
        <v>4.907893114247748E-2</v>
      </c>
      <c r="G65" s="24">
        <f t="shared" ca="1" si="3"/>
        <v>10844.649530218756</v>
      </c>
      <c r="H65" s="24">
        <f t="shared" ca="1" si="4"/>
        <v>11537.830833531238</v>
      </c>
      <c r="I65" s="24">
        <f ca="1">H65/'Option value'!$E$10</f>
        <v>560.08887541413776</v>
      </c>
    </row>
    <row r="66" spans="2:9">
      <c r="B66">
        <f t="shared" si="5"/>
        <v>48</v>
      </c>
      <c r="C66" s="38">
        <f t="shared" ca="1" si="0"/>
        <v>0.35997500441138836</v>
      </c>
      <c r="D66" s="38">
        <f t="shared" ca="1" si="1"/>
        <v>7.0179199203142181E-2</v>
      </c>
      <c r="E66" s="38">
        <f t="shared" ca="1" si="2"/>
        <v>0.14337504909768325</v>
      </c>
      <c r="F66" s="38">
        <f t="shared" ca="1" si="6"/>
        <v>3.6604901053461036E-2</v>
      </c>
      <c r="G66" s="24">
        <f t="shared" ca="1" si="3"/>
        <v>11086.152963397544</v>
      </c>
      <c r="H66" s="24">
        <f t="shared" ca="1" si="4"/>
        <v>11779.334266710026</v>
      </c>
      <c r="I66" s="24">
        <f ca="1">H66/'Option value'!$E$10</f>
        <v>571.81234304417603</v>
      </c>
    </row>
    <row r="67" spans="2:9">
      <c r="B67">
        <f t="shared" si="5"/>
        <v>49</v>
      </c>
      <c r="C67" s="38">
        <f t="shared" ca="1" si="0"/>
        <v>9.9835763495953883E-2</v>
      </c>
      <c r="D67" s="38">
        <f t="shared" ca="1" si="1"/>
        <v>7.8225963039921992E-2</v>
      </c>
      <c r="E67" s="38">
        <f t="shared" ca="1" si="2"/>
        <v>0.14858624002875048</v>
      </c>
      <c r="F67" s="38">
        <f t="shared" ca="1" si="6"/>
        <v>5.9384990703893234E-2</v>
      </c>
      <c r="G67" s="24">
        <f t="shared" ca="1" si="3"/>
        <v>11961.873239210647</v>
      </c>
      <c r="H67" s="24">
        <f t="shared" ca="1" si="4"/>
        <v>12655.054542523128</v>
      </c>
      <c r="I67" s="24">
        <f ca="1">H67/'Option value'!$E$10</f>
        <v>614.32303604481206</v>
      </c>
    </row>
    <row r="68" spans="2:9">
      <c r="B68">
        <f t="shared" si="5"/>
        <v>50</v>
      </c>
      <c r="C68" s="38">
        <f t="shared" ca="1" si="0"/>
        <v>0.17427555624803023</v>
      </c>
      <c r="D68" s="38">
        <f t="shared" ca="1" si="1"/>
        <v>5.7433325945434981E-2</v>
      </c>
      <c r="E68" s="38">
        <f t="shared" ca="1" si="2"/>
        <v>0.14445880356527663</v>
      </c>
      <c r="F68" s="38">
        <f t="shared" ca="1" si="6"/>
        <v>5.7497427894045341E-2</v>
      </c>
      <c r="G68" s="24">
        <f t="shared" ca="1" si="3"/>
        <v>9618.3142664156749</v>
      </c>
      <c r="H68" s="24">
        <f t="shared" ca="1" si="4"/>
        <v>10311.495569728157</v>
      </c>
      <c r="I68" s="24">
        <f ca="1">H68/'Option value'!$E$10</f>
        <v>500.55803736544448</v>
      </c>
    </row>
    <row r="69" spans="2:9">
      <c r="B69">
        <f t="shared" si="5"/>
        <v>51</v>
      </c>
      <c r="C69" s="38">
        <f t="shared" ca="1" si="0"/>
        <v>0.22866076328639018</v>
      </c>
      <c r="D69" s="38">
        <f t="shared" ca="1" si="1"/>
        <v>5.8027893992639031E-2</v>
      </c>
      <c r="E69" s="38">
        <f t="shared" ca="1" si="2"/>
        <v>0.14382422324624</v>
      </c>
      <c r="F69" s="38">
        <f t="shared" ca="1" si="6"/>
        <v>3.6982320062139321E-2</v>
      </c>
      <c r="G69" s="24">
        <f t="shared" ca="1" si="3"/>
        <v>8275.9633700291197</v>
      </c>
      <c r="H69" s="24">
        <f t="shared" ca="1" si="4"/>
        <v>8969.1446733416014</v>
      </c>
      <c r="I69" s="24">
        <f ca="1">H69/'Option value'!$E$10</f>
        <v>435.39537249231074</v>
      </c>
    </row>
    <row r="70" spans="2:9">
      <c r="B70">
        <f t="shared" si="5"/>
        <v>52</v>
      </c>
      <c r="C70" s="38">
        <f t="shared" ca="1" si="0"/>
        <v>0.2532720461267588</v>
      </c>
      <c r="D70" s="38">
        <f t="shared" ca="1" si="1"/>
        <v>6.1350161109228515E-2</v>
      </c>
      <c r="E70" s="38">
        <f t="shared" ca="1" si="2"/>
        <v>0.1477846565640431</v>
      </c>
      <c r="F70" s="38">
        <f t="shared" ca="1" si="6"/>
        <v>2.4441948257190645E-2</v>
      </c>
      <c r="G70" s="24">
        <f t="shared" ca="1" si="3"/>
        <v>7731.0584564709789</v>
      </c>
      <c r="H70" s="24">
        <f t="shared" ca="1" si="4"/>
        <v>8424.2397597834606</v>
      </c>
      <c r="I70" s="24">
        <f ca="1">H70/'Option value'!$E$10</f>
        <v>408.94367765939126</v>
      </c>
    </row>
    <row r="71" spans="2:9">
      <c r="B71">
        <f t="shared" si="5"/>
        <v>53</v>
      </c>
      <c r="C71" s="38">
        <f t="shared" ca="1" si="0"/>
        <v>0.22435154906397464</v>
      </c>
      <c r="D71" s="38">
        <f t="shared" ca="1" si="1"/>
        <v>4.7920013148876256E-2</v>
      </c>
      <c r="E71" s="38">
        <f t="shared" ca="1" si="2"/>
        <v>0.14583709543304976</v>
      </c>
      <c r="F71" s="38">
        <f t="shared" ca="1" si="6"/>
        <v>5.098315592293913E-2</v>
      </c>
      <c r="G71" s="24">
        <f t="shared" ca="1" si="3"/>
        <v>7671.1251406652018</v>
      </c>
      <c r="H71" s="24">
        <f t="shared" ca="1" si="4"/>
        <v>8364.3064439776845</v>
      </c>
      <c r="I71" s="24">
        <f ca="1">H71/'Option value'!$E$10</f>
        <v>406.03429339697493</v>
      </c>
    </row>
    <row r="72" spans="2:9">
      <c r="B72">
        <f t="shared" si="5"/>
        <v>54</v>
      </c>
      <c r="C72" s="38">
        <f t="shared" ca="1" si="0"/>
        <v>0.29371425295783915</v>
      </c>
      <c r="D72" s="38">
        <f t="shared" ca="1" si="1"/>
        <v>6.1237656108831577E-2</v>
      </c>
      <c r="E72" s="38">
        <f t="shared" ca="1" si="2"/>
        <v>0.1446207630025636</v>
      </c>
      <c r="F72" s="38">
        <f t="shared" ca="1" si="6"/>
        <v>3.8552046430387163E-2</v>
      </c>
      <c r="G72" s="24">
        <f t="shared" ca="1" si="3"/>
        <v>9263.1988138291945</v>
      </c>
      <c r="H72" s="24">
        <f t="shared" ca="1" si="4"/>
        <v>9956.3801171416762</v>
      </c>
      <c r="I72" s="24">
        <f ca="1">H72/'Option value'!$E$10</f>
        <v>483.31942316221728</v>
      </c>
    </row>
    <row r="73" spans="2:9">
      <c r="B73">
        <f t="shared" si="5"/>
        <v>55</v>
      </c>
      <c r="C73" s="38">
        <f t="shared" ca="1" si="0"/>
        <v>0.10740766358675596</v>
      </c>
      <c r="D73" s="38">
        <f t="shared" ca="1" si="1"/>
        <v>5.0756251460111257E-2</v>
      </c>
      <c r="E73" s="38">
        <f t="shared" ca="1" si="2"/>
        <v>0.14608240791442664</v>
      </c>
      <c r="F73" s="38">
        <f t="shared" ca="1" si="6"/>
        <v>3.6131086234784331E-2</v>
      </c>
      <c r="G73" s="24">
        <f t="shared" ca="1" si="3"/>
        <v>6339.9814557503623</v>
      </c>
      <c r="H73" s="24">
        <f t="shared" ca="1" si="4"/>
        <v>7033.162759062845</v>
      </c>
      <c r="I73" s="24">
        <f ca="1">H73/'Option value'!$E$10</f>
        <v>341.41566791567209</v>
      </c>
    </row>
    <row r="74" spans="2:9">
      <c r="B74">
        <f t="shared" si="5"/>
        <v>56</v>
      </c>
      <c r="C74" s="38">
        <f t="shared" ca="1" si="0"/>
        <v>0.36127328252484026</v>
      </c>
      <c r="D74" s="38">
        <f t="shared" ca="1" si="1"/>
        <v>6.6797928090023675E-2</v>
      </c>
      <c r="E74" s="38">
        <f t="shared" ca="1" si="2"/>
        <v>0.14818645709856842</v>
      </c>
      <c r="F74" s="38">
        <f t="shared" ca="1" si="6"/>
        <v>3.5124894867701414E-2</v>
      </c>
      <c r="G74" s="24">
        <f t="shared" ca="1" si="3"/>
        <v>9974.3523872679161</v>
      </c>
      <c r="H74" s="24">
        <f t="shared" ca="1" si="4"/>
        <v>10667.533690580398</v>
      </c>
      <c r="I74" s="24">
        <f ca="1">H74/'Option value'!$E$10</f>
        <v>517.84144129031051</v>
      </c>
    </row>
    <row r="75" spans="2:9">
      <c r="B75">
        <f t="shared" si="5"/>
        <v>57</v>
      </c>
      <c r="C75" s="38">
        <f t="shared" ca="1" si="0"/>
        <v>0.11293548683776335</v>
      </c>
      <c r="D75" s="38">
        <f t="shared" ca="1" si="1"/>
        <v>4.3712984190261338E-2</v>
      </c>
      <c r="E75" s="38">
        <f t="shared" ca="1" si="2"/>
        <v>0.14609445711386534</v>
      </c>
      <c r="F75" s="38">
        <f t="shared" ca="1" si="6"/>
        <v>4.2531045216725759E-2</v>
      </c>
      <c r="G75" s="24">
        <f t="shared" ca="1" si="3"/>
        <v>5825.9328322635201</v>
      </c>
      <c r="H75" s="24">
        <f t="shared" ca="1" si="4"/>
        <v>6519.1141355760028</v>
      </c>
      <c r="I75" s="24">
        <f ca="1">H75/'Option value'!$E$10</f>
        <v>316.46185124155352</v>
      </c>
    </row>
    <row r="76" spans="2:9">
      <c r="B76">
        <f t="shared" si="5"/>
        <v>58</v>
      </c>
      <c r="C76" s="38">
        <f t="shared" ca="1" si="0"/>
        <v>0.29257937412390589</v>
      </c>
      <c r="D76" s="38">
        <f t="shared" ca="1" si="1"/>
        <v>6.9984114730989117E-2</v>
      </c>
      <c r="E76" s="38">
        <f t="shared" ca="1" si="2"/>
        <v>0.1432892978457638</v>
      </c>
      <c r="F76" s="38">
        <f t="shared" ca="1" si="6"/>
        <v>4.3049391462503188E-2</v>
      </c>
      <c r="G76" s="24">
        <f t="shared" ca="1" si="3"/>
        <v>11191.992728474452</v>
      </c>
      <c r="H76" s="24">
        <f t="shared" ca="1" si="4"/>
        <v>11885.174031786933</v>
      </c>
      <c r="I76" s="24">
        <f ca="1">H76/'Option value'!$E$10</f>
        <v>576.95019571781222</v>
      </c>
    </row>
    <row r="77" spans="2:9">
      <c r="B77">
        <f t="shared" si="5"/>
        <v>59</v>
      </c>
      <c r="C77" s="38">
        <f t="shared" ca="1" si="0"/>
        <v>0.22702647958807126</v>
      </c>
      <c r="D77" s="38">
        <f t="shared" ca="1" si="1"/>
        <v>7.1409191763263991E-2</v>
      </c>
      <c r="E77" s="38">
        <f t="shared" ca="1" si="2"/>
        <v>0.14570329226669998</v>
      </c>
      <c r="F77" s="38">
        <f t="shared" ca="1" si="6"/>
        <v>2.2806007180309663E-2</v>
      </c>
      <c r="G77" s="24">
        <f t="shared" ca="1" si="3"/>
        <v>8842.1349811810978</v>
      </c>
      <c r="H77" s="24">
        <f t="shared" ca="1" si="4"/>
        <v>9535.3162844935796</v>
      </c>
      <c r="I77" s="24">
        <f ca="1">H77/'Option value'!$E$10</f>
        <v>462.87943128609606</v>
      </c>
    </row>
    <row r="78" spans="2:9">
      <c r="B78">
        <f t="shared" si="5"/>
        <v>60</v>
      </c>
      <c r="C78" s="38">
        <f t="shared" ca="1" si="0"/>
        <v>0.28683730772286187</v>
      </c>
      <c r="D78" s="38">
        <f t="shared" ca="1" si="1"/>
        <v>5.7237385573770283E-2</v>
      </c>
      <c r="E78" s="38">
        <f t="shared" ca="1" si="2"/>
        <v>0.14676866246780235</v>
      </c>
      <c r="F78" s="38">
        <f t="shared" ca="1" si="6"/>
        <v>2.7043496901192364E-2</v>
      </c>
      <c r="G78" s="24">
        <f t="shared" ca="1" si="3"/>
        <v>7629.7333866817435</v>
      </c>
      <c r="H78" s="24">
        <f t="shared" ca="1" si="4"/>
        <v>8322.9146899942261</v>
      </c>
      <c r="I78" s="24">
        <f ca="1">H78/'Option value'!$E$10</f>
        <v>404.02498495117601</v>
      </c>
    </row>
    <row r="79" spans="2:9">
      <c r="B79">
        <f t="shared" si="5"/>
        <v>61</v>
      </c>
      <c r="C79" s="38">
        <f t="shared" ca="1" si="0"/>
        <v>0.18942762128318641</v>
      </c>
      <c r="D79" s="38">
        <f t="shared" ca="1" si="1"/>
        <v>5.3785712105680776E-2</v>
      </c>
      <c r="E79" s="38">
        <f t="shared" ca="1" si="2"/>
        <v>0.14066934853236293</v>
      </c>
      <c r="F79" s="38">
        <f t="shared" ca="1" si="6"/>
        <v>2.5133494779101012E-2</v>
      </c>
      <c r="G79" s="24">
        <f t="shared" ca="1" si="3"/>
        <v>6867.1975569215047</v>
      </c>
      <c r="H79" s="24">
        <f t="shared" ca="1" si="4"/>
        <v>7560.3788602339873</v>
      </c>
      <c r="I79" s="24">
        <f ca="1">H79/'Option value'!$E$10</f>
        <v>367.00868253563044</v>
      </c>
    </row>
    <row r="80" spans="2:9">
      <c r="B80">
        <f t="shared" si="5"/>
        <v>62</v>
      </c>
      <c r="C80" s="38">
        <f t="shared" ca="1" si="0"/>
        <v>0.26066840530031188</v>
      </c>
      <c r="D80" s="38">
        <f t="shared" ca="1" si="1"/>
        <v>6.2810039010611676E-2</v>
      </c>
      <c r="E80" s="38">
        <f t="shared" ca="1" si="2"/>
        <v>0.14433496065808341</v>
      </c>
      <c r="F80" s="38">
        <f t="shared" ca="1" si="6"/>
        <v>4.2221971785555368E-2</v>
      </c>
      <c r="G80" s="24">
        <f t="shared" ca="1" si="3"/>
        <v>9617.0155977498325</v>
      </c>
      <c r="H80" s="24">
        <f t="shared" ca="1" si="4"/>
        <v>10310.196901062314</v>
      </c>
      <c r="I80" s="24">
        <f ca="1">H80/'Option value'!$E$10</f>
        <v>500.49499519719967</v>
      </c>
    </row>
    <row r="81" spans="2:9">
      <c r="B81">
        <f t="shared" si="5"/>
        <v>63</v>
      </c>
      <c r="C81" s="38">
        <f t="shared" ca="1" si="0"/>
        <v>0.14914353242337847</v>
      </c>
      <c r="D81" s="38">
        <f t="shared" ca="1" si="1"/>
        <v>6.933606054640637E-2</v>
      </c>
      <c r="E81" s="38">
        <f t="shared" ca="1" si="2"/>
        <v>0.14236290660350365</v>
      </c>
      <c r="F81" s="38">
        <f t="shared" ca="1" si="6"/>
        <v>5.1294049016537127E-2</v>
      </c>
      <c r="G81" s="24">
        <f t="shared" ca="1" si="3"/>
        <v>10850.629340115041</v>
      </c>
      <c r="H81" s="24">
        <f t="shared" ca="1" si="4"/>
        <v>11543.810643427523</v>
      </c>
      <c r="I81" s="24">
        <f ca="1">H81/'Option value'!$E$10</f>
        <v>560.37915744793793</v>
      </c>
    </row>
    <row r="82" spans="2:9">
      <c r="B82">
        <f t="shared" si="5"/>
        <v>64</v>
      </c>
      <c r="C82" s="38">
        <f t="shared" ca="1" si="0"/>
        <v>0.21508766688759659</v>
      </c>
      <c r="D82" s="38">
        <f t="shared" ca="1" si="1"/>
        <v>7.4079729915092249E-2</v>
      </c>
      <c r="E82" s="38">
        <f t="shared" ca="1" si="2"/>
        <v>0.14146510892537972</v>
      </c>
      <c r="F82" s="38">
        <f t="shared" ca="1" si="6"/>
        <v>5.098915933616896E-2</v>
      </c>
      <c r="G82" s="24">
        <f t="shared" ca="1" si="3"/>
        <v>12338.581384070096</v>
      </c>
      <c r="H82" s="24">
        <f t="shared" ca="1" si="4"/>
        <v>13031.762687382577</v>
      </c>
      <c r="I82" s="24">
        <f ca="1">H82/'Option value'!$E$10</f>
        <v>632.60983919332898</v>
      </c>
    </row>
    <row r="83" spans="2:9">
      <c r="B83">
        <f t="shared" si="5"/>
        <v>65</v>
      </c>
      <c r="C83" s="38">
        <f t="shared" ref="C83:C146" ca="1" si="9">_xlfn.NORM.INV(RAND(),$F$6,$G$6)</f>
        <v>0.25931370663888709</v>
      </c>
      <c r="D83" s="38">
        <f t="shared" ref="D83:D146" ca="1" si="10">_xlfn.NORM.INV(RAND(),$F$7,$G$7)</f>
        <v>6.3251447524923857E-2</v>
      </c>
      <c r="E83" s="38">
        <f t="shared" ref="E83:E146" ca="1" si="11">_xlfn.NORM.INV(RAND(),$F$8,$G$8)</f>
        <v>0.14200555910197485</v>
      </c>
      <c r="F83" s="38">
        <f t="shared" ca="1" si="6"/>
        <v>2.6805397707863082E-2</v>
      </c>
      <c r="G83" s="24">
        <f t="shared" ref="G83:G146" ca="1" si="12">IF(E83&gt;F83,($C$12*(1+C83)*D83)/(E83-F83),0)</f>
        <v>8575.1690125132754</v>
      </c>
      <c r="H83" s="24">
        <f t="shared" ref="H83:H146" ca="1" si="13">G83+$C$13</f>
        <v>9268.3503158257572</v>
      </c>
      <c r="I83" s="24">
        <f ca="1">H83/'Option value'!$E$10</f>
        <v>449.91991824396877</v>
      </c>
    </row>
    <row r="84" spans="2:9">
      <c r="B84">
        <f t="shared" ref="B84:B147" si="14">B83+1</f>
        <v>66</v>
      </c>
      <c r="C84" s="38">
        <f t="shared" ca="1" si="9"/>
        <v>9.1536563533581444E-2</v>
      </c>
      <c r="D84" s="38">
        <f t="shared" ca="1" si="10"/>
        <v>6.6010081547812724E-2</v>
      </c>
      <c r="E84" s="38">
        <f t="shared" ca="1" si="11"/>
        <v>0.14332913259756366</v>
      </c>
      <c r="F84" s="38">
        <f t="shared" ref="F84:F147" ca="1" si="15">RAND()*($E$9-$D$9)+$D$9</f>
        <v>4.0022151929556993E-2</v>
      </c>
      <c r="G84" s="24">
        <f t="shared" ca="1" si="12"/>
        <v>8649.8836420980151</v>
      </c>
      <c r="H84" s="24">
        <f t="shared" ca="1" si="13"/>
        <v>9343.0649454104969</v>
      </c>
      <c r="I84" s="24">
        <f ca="1">H84/'Option value'!$E$10</f>
        <v>453.54684201021826</v>
      </c>
    </row>
    <row r="85" spans="2:9">
      <c r="B85">
        <f t="shared" si="14"/>
        <v>67</v>
      </c>
      <c r="C85" s="38">
        <f t="shared" ca="1" si="9"/>
        <v>0.10856941965299859</v>
      </c>
      <c r="D85" s="38">
        <f t="shared" ca="1" si="10"/>
        <v>6.8779363510847472E-2</v>
      </c>
      <c r="E85" s="38">
        <f t="shared" ca="1" si="11"/>
        <v>0.1489448154681951</v>
      </c>
      <c r="F85" s="38">
        <f t="shared" ca="1" si="15"/>
        <v>4.3476428432983966E-2</v>
      </c>
      <c r="G85" s="24">
        <f t="shared" ca="1" si="12"/>
        <v>8965.8221410733986</v>
      </c>
      <c r="H85" s="24">
        <f t="shared" ca="1" si="13"/>
        <v>9659.0034443858804</v>
      </c>
      <c r="I85" s="24">
        <f ca="1">H85/'Option value'!$E$10</f>
        <v>468.88366234882909</v>
      </c>
    </row>
    <row r="86" spans="2:9">
      <c r="B86">
        <f t="shared" si="14"/>
        <v>68</v>
      </c>
      <c r="C86" s="38">
        <f t="shared" ca="1" si="9"/>
        <v>0.18458432389109036</v>
      </c>
      <c r="D86" s="38">
        <f t="shared" ca="1" si="10"/>
        <v>5.7906527216488382E-2</v>
      </c>
      <c r="E86" s="38">
        <f t="shared" ca="1" si="11"/>
        <v>0.14665582480665335</v>
      </c>
      <c r="F86" s="38">
        <f t="shared" ca="1" si="15"/>
        <v>4.2912824528569232E-2</v>
      </c>
      <c r="G86" s="24">
        <f t="shared" ca="1" si="12"/>
        <v>8200.2307678873203</v>
      </c>
      <c r="H86" s="24">
        <f t="shared" ca="1" si="13"/>
        <v>8893.4120711998021</v>
      </c>
      <c r="I86" s="24">
        <f ca="1">H86/'Option value'!$E$10</f>
        <v>431.71903258251461</v>
      </c>
    </row>
    <row r="87" spans="2:9">
      <c r="B87">
        <f t="shared" si="14"/>
        <v>69</v>
      </c>
      <c r="C87" s="38">
        <f t="shared" ca="1" si="9"/>
        <v>0.12350027764209362</v>
      </c>
      <c r="D87" s="38">
        <f t="shared" ca="1" si="10"/>
        <v>5.0967487781785434E-2</v>
      </c>
      <c r="E87" s="38">
        <f t="shared" ca="1" si="11"/>
        <v>0.14381352533877326</v>
      </c>
      <c r="F87" s="38">
        <f t="shared" ca="1" si="15"/>
        <v>3.7822941189945315E-2</v>
      </c>
      <c r="G87" s="24">
        <f t="shared" ca="1" si="12"/>
        <v>6700.2422131044286</v>
      </c>
      <c r="H87" s="24">
        <f t="shared" ca="1" si="13"/>
        <v>7393.4235164169113</v>
      </c>
      <c r="I87" s="24">
        <f ca="1">H87/'Option value'!$E$10</f>
        <v>358.90405419499569</v>
      </c>
    </row>
    <row r="88" spans="2:9">
      <c r="B88">
        <f t="shared" si="14"/>
        <v>70</v>
      </c>
      <c r="C88" s="38">
        <f t="shared" ca="1" si="9"/>
        <v>0.26070016937616475</v>
      </c>
      <c r="D88" s="38">
        <f t="shared" ca="1" si="10"/>
        <v>6.0093301340962364E-2</v>
      </c>
      <c r="E88" s="38">
        <f t="shared" ca="1" si="11"/>
        <v>0.1465809676384866</v>
      </c>
      <c r="F88" s="38">
        <f t="shared" ca="1" si="15"/>
        <v>4.6500229086610841E-2</v>
      </c>
      <c r="G88" s="24">
        <f t="shared" ca="1" si="12"/>
        <v>9388.1225447357137</v>
      </c>
      <c r="H88" s="24">
        <f t="shared" ca="1" si="13"/>
        <v>10081.303848048196</v>
      </c>
      <c r="I88" s="24">
        <f ca="1">H88/'Option value'!$E$10</f>
        <v>489.38368194408713</v>
      </c>
    </row>
    <row r="89" spans="2:9">
      <c r="B89">
        <f t="shared" si="14"/>
        <v>71</v>
      </c>
      <c r="C89" s="38">
        <f t="shared" ca="1" si="9"/>
        <v>0.29856441948201323</v>
      </c>
      <c r="D89" s="38">
        <f t="shared" ca="1" si="10"/>
        <v>6.3689326681761901E-2</v>
      </c>
      <c r="E89" s="38">
        <f t="shared" ca="1" si="11"/>
        <v>0.1455599153516921</v>
      </c>
      <c r="F89" s="38">
        <f t="shared" ca="1" si="15"/>
        <v>3.2995558518944035E-2</v>
      </c>
      <c r="G89" s="24">
        <f t="shared" ca="1" si="12"/>
        <v>9112.1453626076163</v>
      </c>
      <c r="H89" s="24">
        <f t="shared" ca="1" si="13"/>
        <v>9805.3266659200981</v>
      </c>
      <c r="I89" s="24">
        <f ca="1">H89/'Option value'!$E$10</f>
        <v>475.98673135534455</v>
      </c>
    </row>
    <row r="90" spans="2:9">
      <c r="B90">
        <f t="shared" si="14"/>
        <v>72</v>
      </c>
      <c r="C90" s="38">
        <f t="shared" ca="1" si="9"/>
        <v>0.19821286616364137</v>
      </c>
      <c r="D90" s="38">
        <f t="shared" ca="1" si="10"/>
        <v>5.9726584361674724E-2</v>
      </c>
      <c r="E90" s="38">
        <f t="shared" ca="1" si="11"/>
        <v>0.14406021166196351</v>
      </c>
      <c r="F90" s="38">
        <f t="shared" ca="1" si="15"/>
        <v>4.4971700922026778E-2</v>
      </c>
      <c r="G90" s="24">
        <f t="shared" ca="1" si="12"/>
        <v>8957.1476530224918</v>
      </c>
      <c r="H90" s="24">
        <f t="shared" ca="1" si="13"/>
        <v>9650.3289563349736</v>
      </c>
      <c r="I90" s="24">
        <f ca="1">H90/'Option value'!$E$10</f>
        <v>468.46257069587244</v>
      </c>
    </row>
    <row r="91" spans="2:9">
      <c r="B91">
        <f t="shared" si="14"/>
        <v>73</v>
      </c>
      <c r="C91" s="38">
        <f t="shared" ca="1" si="9"/>
        <v>0.19248628229921214</v>
      </c>
      <c r="D91" s="38">
        <f t="shared" ca="1" si="10"/>
        <v>5.5868470867622755E-2</v>
      </c>
      <c r="E91" s="38">
        <f t="shared" ca="1" si="11"/>
        <v>0.14352832033687943</v>
      </c>
      <c r="F91" s="38">
        <f t="shared" ca="1" si="15"/>
        <v>4.9601619931889628E-2</v>
      </c>
      <c r="G91" s="24">
        <f t="shared" ca="1" si="12"/>
        <v>8796.7548152436648</v>
      </c>
      <c r="H91" s="24">
        <f t="shared" ca="1" si="13"/>
        <v>9489.9361185561465</v>
      </c>
      <c r="I91" s="24">
        <f ca="1">H91/'Option value'!$E$10</f>
        <v>460.67651060952164</v>
      </c>
    </row>
    <row r="92" spans="2:9">
      <c r="B92">
        <f t="shared" si="14"/>
        <v>74</v>
      </c>
      <c r="C92" s="38">
        <f t="shared" ca="1" si="9"/>
        <v>0.19677867371004448</v>
      </c>
      <c r="D92" s="38">
        <f t="shared" ca="1" si="10"/>
        <v>6.500476016766403E-2</v>
      </c>
      <c r="E92" s="38">
        <f t="shared" ca="1" si="11"/>
        <v>0.14635660621172369</v>
      </c>
      <c r="F92" s="38">
        <f t="shared" ca="1" si="15"/>
        <v>5.7659793769339288E-2</v>
      </c>
      <c r="G92" s="24">
        <f t="shared" ca="1" si="12"/>
        <v>10877.832475071404</v>
      </c>
      <c r="H92" s="24">
        <f t="shared" ca="1" si="13"/>
        <v>11571.013778383885</v>
      </c>
      <c r="I92" s="24">
        <f ca="1">H92/'Option value'!$E$10</f>
        <v>561.69969797980025</v>
      </c>
    </row>
    <row r="93" spans="2:9">
      <c r="B93">
        <f t="shared" si="14"/>
        <v>75</v>
      </c>
      <c r="C93" s="38">
        <f t="shared" ca="1" si="9"/>
        <v>0.18088650326708622</v>
      </c>
      <c r="D93" s="38">
        <f t="shared" ca="1" si="10"/>
        <v>6.1128273775639168E-2</v>
      </c>
      <c r="E93" s="38">
        <f t="shared" ca="1" si="11"/>
        <v>0.14629145838819302</v>
      </c>
      <c r="F93" s="38">
        <f t="shared" ca="1" si="15"/>
        <v>5.1215721259579648E-2</v>
      </c>
      <c r="G93" s="24">
        <f t="shared" ca="1" si="12"/>
        <v>9416.1196043554719</v>
      </c>
      <c r="H93" s="24">
        <f t="shared" ca="1" si="13"/>
        <v>10109.300907667954</v>
      </c>
      <c r="I93" s="24">
        <f ca="1">H93/'Option value'!$E$10</f>
        <v>490.74276250815308</v>
      </c>
    </row>
    <row r="94" spans="2:9">
      <c r="B94">
        <f t="shared" si="14"/>
        <v>76</v>
      </c>
      <c r="C94" s="38">
        <f t="shared" ca="1" si="9"/>
        <v>0.39631064898138191</v>
      </c>
      <c r="D94" s="38">
        <f t="shared" ca="1" si="10"/>
        <v>6.3514382201362532E-2</v>
      </c>
      <c r="E94" s="38">
        <f t="shared" ca="1" si="11"/>
        <v>0.14536581054104222</v>
      </c>
      <c r="F94" s="38">
        <f t="shared" ca="1" si="15"/>
        <v>5.0383225537538621E-2</v>
      </c>
      <c r="G94" s="24">
        <f t="shared" ca="1" si="12"/>
        <v>11579.812307541812</v>
      </c>
      <c r="H94" s="24">
        <f t="shared" ca="1" si="13"/>
        <v>12272.993610854293</v>
      </c>
      <c r="I94" s="24">
        <f ca="1">H94/'Option value'!$E$10</f>
        <v>595.77638887642195</v>
      </c>
    </row>
    <row r="95" spans="2:9">
      <c r="B95">
        <f t="shared" si="14"/>
        <v>77</v>
      </c>
      <c r="C95" s="38">
        <f t="shared" ca="1" si="9"/>
        <v>0.21784333232722836</v>
      </c>
      <c r="D95" s="38">
        <f t="shared" ca="1" si="10"/>
        <v>5.343071129052035E-2</v>
      </c>
      <c r="E95" s="38">
        <f t="shared" ca="1" si="11"/>
        <v>0.14279633464381827</v>
      </c>
      <c r="F95" s="38">
        <f t="shared" ca="1" si="15"/>
        <v>3.8771692985747577E-2</v>
      </c>
      <c r="G95" s="24">
        <f t="shared" ca="1" si="12"/>
        <v>7757.7812039558103</v>
      </c>
      <c r="H95" s="24">
        <f t="shared" ca="1" si="13"/>
        <v>8450.962507268292</v>
      </c>
      <c r="I95" s="24">
        <f ca="1">H95/'Option value'!$E$10</f>
        <v>410.24089841108213</v>
      </c>
    </row>
    <row r="96" spans="2:9">
      <c r="B96">
        <f t="shared" si="14"/>
        <v>78</v>
      </c>
      <c r="C96" s="38">
        <f t="shared" ca="1" si="9"/>
        <v>0.22458464896428101</v>
      </c>
      <c r="D96" s="38">
        <f t="shared" ca="1" si="10"/>
        <v>5.3974580735118474E-2</v>
      </c>
      <c r="E96" s="38">
        <f t="shared" ca="1" si="11"/>
        <v>0.14366716538950702</v>
      </c>
      <c r="F96" s="38">
        <f t="shared" ca="1" si="15"/>
        <v>4.7583431699256593E-2</v>
      </c>
      <c r="G96" s="24">
        <f t="shared" ca="1" si="12"/>
        <v>8531.3860491233991</v>
      </c>
      <c r="H96" s="24">
        <f t="shared" ca="1" si="13"/>
        <v>9224.5673524358808</v>
      </c>
      <c r="I96" s="24">
        <f ca="1">H96/'Option value'!$E$10</f>
        <v>447.79453167164468</v>
      </c>
    </row>
    <row r="97" spans="2:9">
      <c r="B97">
        <f t="shared" si="14"/>
        <v>79</v>
      </c>
      <c r="C97" s="38">
        <f t="shared" ca="1" si="9"/>
        <v>0.1517465865849896</v>
      </c>
      <c r="D97" s="38">
        <f t="shared" ca="1" si="10"/>
        <v>6.4024119192752527E-2</v>
      </c>
      <c r="E97" s="38">
        <f t="shared" ca="1" si="11"/>
        <v>0.14549474705260884</v>
      </c>
      <c r="F97" s="38">
        <f t="shared" ca="1" si="15"/>
        <v>2.5908622614956404E-2</v>
      </c>
      <c r="G97" s="24">
        <f t="shared" ca="1" si="12"/>
        <v>7647.3528947814457</v>
      </c>
      <c r="H97" s="24">
        <f t="shared" ca="1" si="13"/>
        <v>8340.5341980939284</v>
      </c>
      <c r="I97" s="24">
        <f ca="1">H97/'Option value'!$E$10</f>
        <v>404.88030087834602</v>
      </c>
    </row>
    <row r="98" spans="2:9">
      <c r="B98">
        <f t="shared" si="14"/>
        <v>80</v>
      </c>
      <c r="C98" s="38">
        <f t="shared" ca="1" si="9"/>
        <v>0.27127418944022968</v>
      </c>
      <c r="D98" s="38">
        <f t="shared" ca="1" si="10"/>
        <v>6.3851820300525913E-2</v>
      </c>
      <c r="E98" s="38">
        <f t="shared" ca="1" si="11"/>
        <v>0.14228400024003818</v>
      </c>
      <c r="F98" s="38">
        <f t="shared" ca="1" si="15"/>
        <v>2.174987574068922E-2</v>
      </c>
      <c r="G98" s="24">
        <f t="shared" ca="1" si="12"/>
        <v>8352.0651134498039</v>
      </c>
      <c r="H98" s="24">
        <f t="shared" ca="1" si="13"/>
        <v>9045.2464167622857</v>
      </c>
      <c r="I98" s="24">
        <f ca="1">H98/'Option value'!$E$10</f>
        <v>439.08963188166433</v>
      </c>
    </row>
    <row r="99" spans="2:9">
      <c r="B99">
        <f t="shared" si="14"/>
        <v>81</v>
      </c>
      <c r="C99" s="38">
        <f t="shared" ca="1" si="9"/>
        <v>9.4062725936593983E-2</v>
      </c>
      <c r="D99" s="38">
        <f t="shared" ca="1" si="10"/>
        <v>6.5177661221749048E-2</v>
      </c>
      <c r="E99" s="38">
        <f t="shared" ca="1" si="11"/>
        <v>0.13963327839552617</v>
      </c>
      <c r="F99" s="38">
        <f t="shared" ca="1" si="15"/>
        <v>5.3935255044670533E-2</v>
      </c>
      <c r="G99" s="24">
        <f t="shared" ca="1" si="12"/>
        <v>10319.569175523167</v>
      </c>
      <c r="H99" s="24">
        <f t="shared" ca="1" si="13"/>
        <v>11012.750478835649</v>
      </c>
      <c r="I99" s="24">
        <f ca="1">H99/'Option value'!$E$10</f>
        <v>534.59953780755575</v>
      </c>
    </row>
    <row r="100" spans="2:9">
      <c r="B100">
        <f t="shared" si="14"/>
        <v>82</v>
      </c>
      <c r="C100" s="38">
        <f t="shared" ca="1" si="9"/>
        <v>0.37209422717272217</v>
      </c>
      <c r="D100" s="38">
        <f t="shared" ca="1" si="10"/>
        <v>6.9611156477193806E-2</v>
      </c>
      <c r="E100" s="38">
        <f t="shared" ca="1" si="11"/>
        <v>0.14835312848903257</v>
      </c>
      <c r="F100" s="38">
        <f t="shared" ca="1" si="15"/>
        <v>2.4919266152279927E-2</v>
      </c>
      <c r="G100" s="24">
        <f t="shared" ca="1" si="12"/>
        <v>9596.6541623667763</v>
      </c>
      <c r="H100" s="24">
        <f t="shared" ca="1" si="13"/>
        <v>10289.835465679258</v>
      </c>
      <c r="I100" s="24">
        <f ca="1">H100/'Option value'!$E$10</f>
        <v>499.50657600384744</v>
      </c>
    </row>
    <row r="101" spans="2:9">
      <c r="B101">
        <f t="shared" si="14"/>
        <v>83</v>
      </c>
      <c r="C101" s="38">
        <f t="shared" ca="1" si="9"/>
        <v>0.27057655197171393</v>
      </c>
      <c r="D101" s="38">
        <f t="shared" ca="1" si="10"/>
        <v>5.3583606444814628E-2</v>
      </c>
      <c r="E101" s="38">
        <f t="shared" ca="1" si="11"/>
        <v>0.15096382027005972</v>
      </c>
      <c r="F101" s="38">
        <f t="shared" ca="1" si="15"/>
        <v>2.3997611626187777E-2</v>
      </c>
      <c r="G101" s="24">
        <f t="shared" ca="1" si="12"/>
        <v>6650.2198414801496</v>
      </c>
      <c r="H101" s="24">
        <f t="shared" ca="1" si="13"/>
        <v>7343.4011447926323</v>
      </c>
      <c r="I101" s="24">
        <f ca="1">H101/'Option value'!$E$10</f>
        <v>356.47578372779765</v>
      </c>
    </row>
    <row r="102" spans="2:9">
      <c r="B102">
        <f t="shared" si="14"/>
        <v>84</v>
      </c>
      <c r="C102" s="38">
        <f t="shared" ca="1" si="9"/>
        <v>0.27405953853748777</v>
      </c>
      <c r="D102" s="38">
        <f t="shared" ca="1" si="10"/>
        <v>5.7978786069162624E-2</v>
      </c>
      <c r="E102" s="38">
        <f t="shared" ca="1" si="11"/>
        <v>0.1447681435566783</v>
      </c>
      <c r="F102" s="38">
        <f t="shared" ca="1" si="15"/>
        <v>4.5010868160750776E-2</v>
      </c>
      <c r="G102" s="24">
        <f t="shared" ca="1" si="12"/>
        <v>9183.4452153109105</v>
      </c>
      <c r="H102" s="24">
        <f t="shared" ca="1" si="13"/>
        <v>9876.6265186233923</v>
      </c>
      <c r="I102" s="24">
        <f ca="1">H102/'Option value'!$E$10</f>
        <v>479.44788925356272</v>
      </c>
    </row>
    <row r="103" spans="2:9">
      <c r="B103">
        <f t="shared" si="14"/>
        <v>85</v>
      </c>
      <c r="C103" s="38">
        <f t="shared" ca="1" si="9"/>
        <v>0.40989983166279059</v>
      </c>
      <c r="D103" s="38">
        <f t="shared" ca="1" si="10"/>
        <v>6.5916514196764447E-2</v>
      </c>
      <c r="E103" s="38">
        <f t="shared" ca="1" si="11"/>
        <v>0.14560089651915575</v>
      </c>
      <c r="F103" s="38">
        <f t="shared" ca="1" si="15"/>
        <v>3.4741005813603301E-2</v>
      </c>
      <c r="G103" s="24">
        <f t="shared" ca="1" si="12"/>
        <v>10396.793599722621</v>
      </c>
      <c r="H103" s="24">
        <f t="shared" ca="1" si="13"/>
        <v>11089.974903035103</v>
      </c>
      <c r="I103" s="24">
        <f ca="1">H103/'Option value'!$E$10</f>
        <v>538.34829626383987</v>
      </c>
    </row>
    <row r="104" spans="2:9">
      <c r="B104">
        <f t="shared" si="14"/>
        <v>86</v>
      </c>
      <c r="C104" s="38">
        <f t="shared" ca="1" si="9"/>
        <v>0.15201622063974027</v>
      </c>
      <c r="D104" s="38">
        <f t="shared" ca="1" si="10"/>
        <v>6.4726449801149027E-2</v>
      </c>
      <c r="E104" s="38">
        <f t="shared" ca="1" si="11"/>
        <v>0.14504515409997537</v>
      </c>
      <c r="F104" s="38">
        <f t="shared" ca="1" si="15"/>
        <v>3.5054018153592534E-2</v>
      </c>
      <c r="G104" s="24">
        <f t="shared" ca="1" si="12"/>
        <v>8407.6392807330722</v>
      </c>
      <c r="H104" s="24">
        <f t="shared" ca="1" si="13"/>
        <v>9100.8205840455539</v>
      </c>
      <c r="I104" s="24">
        <f ca="1">H104/'Option value'!$E$10</f>
        <v>441.78740699250261</v>
      </c>
    </row>
    <row r="105" spans="2:9">
      <c r="B105">
        <f t="shared" si="14"/>
        <v>87</v>
      </c>
      <c r="C105" s="38">
        <f t="shared" ca="1" si="9"/>
        <v>0.22609403447689047</v>
      </c>
      <c r="D105" s="38">
        <f t="shared" ca="1" si="10"/>
        <v>6.2021406139641605E-2</v>
      </c>
      <c r="E105" s="38">
        <f t="shared" ca="1" si="11"/>
        <v>0.14767933091673308</v>
      </c>
      <c r="F105" s="38">
        <f t="shared" ca="1" si="15"/>
        <v>5.7423083223164764E-2</v>
      </c>
      <c r="G105" s="24">
        <f t="shared" ca="1" si="12"/>
        <v>10449.114550791022</v>
      </c>
      <c r="H105" s="24">
        <f t="shared" ca="1" si="13"/>
        <v>11142.295854103504</v>
      </c>
      <c r="I105" s="24">
        <f ca="1">H105/'Option value'!$E$10</f>
        <v>540.88814825745158</v>
      </c>
    </row>
    <row r="106" spans="2:9">
      <c r="B106">
        <f t="shared" si="14"/>
        <v>88</v>
      </c>
      <c r="C106" s="38">
        <f t="shared" ca="1" si="9"/>
        <v>0.23466629148162613</v>
      </c>
      <c r="D106" s="38">
        <f t="shared" ca="1" si="10"/>
        <v>5.4142178766708557E-2</v>
      </c>
      <c r="E106" s="38">
        <f t="shared" ca="1" si="11"/>
        <v>0.14299013019759738</v>
      </c>
      <c r="F106" s="38">
        <f t="shared" ca="1" si="15"/>
        <v>5.7239346353575679E-2</v>
      </c>
      <c r="G106" s="24">
        <f t="shared" ca="1" si="12"/>
        <v>9668.0435499539471</v>
      </c>
      <c r="H106" s="24">
        <f t="shared" ca="1" si="13"/>
        <v>10361.224853266429</v>
      </c>
      <c r="I106" s="24">
        <f ca="1">H106/'Option value'!$E$10</f>
        <v>502.97208025565186</v>
      </c>
    </row>
    <row r="107" spans="2:9">
      <c r="B107">
        <f t="shared" si="14"/>
        <v>89</v>
      </c>
      <c r="C107" s="38">
        <f t="shared" ca="1" si="9"/>
        <v>0.35522697600553876</v>
      </c>
      <c r="D107" s="38">
        <f t="shared" ca="1" si="10"/>
        <v>5.8229765570544025E-2</v>
      </c>
      <c r="E107" s="38">
        <f t="shared" ca="1" si="11"/>
        <v>0.14561100805129898</v>
      </c>
      <c r="F107" s="38">
        <f t="shared" ca="1" si="15"/>
        <v>2.6907577663082684E-2</v>
      </c>
      <c r="G107" s="24">
        <f t="shared" ca="1" si="12"/>
        <v>8244.896088404108</v>
      </c>
      <c r="H107" s="24">
        <f t="shared" ca="1" si="13"/>
        <v>8938.0773917165898</v>
      </c>
      <c r="I107" s="24">
        <f ca="1">H107/'Option value'!$E$10</f>
        <v>433.88725202507715</v>
      </c>
    </row>
    <row r="108" spans="2:9">
      <c r="B108">
        <f t="shared" si="14"/>
        <v>90</v>
      </c>
      <c r="C108" s="38">
        <f t="shared" ca="1" si="9"/>
        <v>0.34646401744468619</v>
      </c>
      <c r="D108" s="38">
        <f t="shared" ca="1" si="10"/>
        <v>7.0558843288839032E-2</v>
      </c>
      <c r="E108" s="38">
        <f t="shared" ca="1" si="11"/>
        <v>0.15136108548930988</v>
      </c>
      <c r="F108" s="38">
        <f t="shared" ca="1" si="15"/>
        <v>4.3698992797627352E-2</v>
      </c>
      <c r="G108" s="24">
        <f t="shared" ca="1" si="12"/>
        <v>10943.96672990224</v>
      </c>
      <c r="H108" s="24">
        <f t="shared" ca="1" si="13"/>
        <v>11637.148033214722</v>
      </c>
      <c r="I108" s="24">
        <f ca="1">H108/'Option value'!$E$10</f>
        <v>564.9100986997438</v>
      </c>
    </row>
    <row r="109" spans="2:9">
      <c r="B109">
        <f t="shared" si="14"/>
        <v>91</v>
      </c>
      <c r="C109" s="38">
        <f t="shared" ca="1" si="9"/>
        <v>0.26615494517246024</v>
      </c>
      <c r="D109" s="38">
        <f t="shared" ca="1" si="10"/>
        <v>7.1187091139102973E-2</v>
      </c>
      <c r="E109" s="38">
        <f t="shared" ca="1" si="11"/>
        <v>0.14277636968693691</v>
      </c>
      <c r="F109" s="38">
        <f t="shared" ca="1" si="15"/>
        <v>2.9110991686936059E-2</v>
      </c>
      <c r="G109" s="24">
        <f t="shared" ca="1" si="12"/>
        <v>9834.4772245949389</v>
      </c>
      <c r="H109" s="24">
        <f t="shared" ca="1" si="13"/>
        <v>10527.658527907421</v>
      </c>
      <c r="I109" s="24">
        <f ca="1">H109/'Option value'!$E$10</f>
        <v>511.05138484987475</v>
      </c>
    </row>
    <row r="110" spans="2:9">
      <c r="B110">
        <f t="shared" si="14"/>
        <v>92</v>
      </c>
      <c r="C110" s="38">
        <f t="shared" ca="1" si="9"/>
        <v>6.7246608490205056E-2</v>
      </c>
      <c r="D110" s="38">
        <f t="shared" ca="1" si="10"/>
        <v>5.1109113629451738E-2</v>
      </c>
      <c r="E110" s="38">
        <f t="shared" ca="1" si="11"/>
        <v>0.14407729224392979</v>
      </c>
      <c r="F110" s="38">
        <f t="shared" ca="1" si="15"/>
        <v>4.410116164557086E-2</v>
      </c>
      <c r="G110" s="24">
        <f t="shared" ca="1" si="12"/>
        <v>6766.4080618904645</v>
      </c>
      <c r="H110" s="24">
        <f t="shared" ca="1" si="13"/>
        <v>7459.5893652029472</v>
      </c>
      <c r="I110" s="24">
        <f ca="1">H110/'Option value'!$E$10</f>
        <v>362.11598860208477</v>
      </c>
    </row>
    <row r="111" spans="2:9">
      <c r="B111">
        <f t="shared" si="14"/>
        <v>93</v>
      </c>
      <c r="C111" s="38">
        <f t="shared" ca="1" si="9"/>
        <v>0.12989967205969238</v>
      </c>
      <c r="D111" s="38">
        <f t="shared" ca="1" si="10"/>
        <v>6.1700399941230923E-2</v>
      </c>
      <c r="E111" s="38">
        <f t="shared" ca="1" si="11"/>
        <v>0.1457083414658864</v>
      </c>
      <c r="F111" s="38">
        <f t="shared" ca="1" si="15"/>
        <v>5.3928044136636877E-2</v>
      </c>
      <c r="G111" s="24">
        <f t="shared" ca="1" si="12"/>
        <v>9420.4094245570013</v>
      </c>
      <c r="H111" s="24">
        <f t="shared" ca="1" si="13"/>
        <v>10113.590727869483</v>
      </c>
      <c r="I111" s="24">
        <f ca="1">H111/'Option value'!$E$10</f>
        <v>490.95100620725646</v>
      </c>
    </row>
    <row r="112" spans="2:9">
      <c r="B112">
        <f t="shared" si="14"/>
        <v>94</v>
      </c>
      <c r="C112" s="38">
        <f t="shared" ca="1" si="9"/>
        <v>0.2629940332809021</v>
      </c>
      <c r="D112" s="38">
        <f t="shared" ca="1" si="10"/>
        <v>6.4181143235887583E-2</v>
      </c>
      <c r="E112" s="38">
        <f t="shared" ca="1" si="11"/>
        <v>0.14393300986819285</v>
      </c>
      <c r="F112" s="38">
        <f t="shared" ca="1" si="15"/>
        <v>2.1082396407291211E-2</v>
      </c>
      <c r="G112" s="24">
        <f t="shared" ca="1" si="12"/>
        <v>8183.1930157447387</v>
      </c>
      <c r="H112" s="24">
        <f t="shared" ca="1" si="13"/>
        <v>8876.3743190572204</v>
      </c>
      <c r="I112" s="24">
        <f ca="1">H112/'Option value'!$E$10</f>
        <v>430.89195723578734</v>
      </c>
    </row>
    <row r="113" spans="2:9">
      <c r="B113">
        <f t="shared" si="14"/>
        <v>95</v>
      </c>
      <c r="C113" s="38">
        <f t="shared" ca="1" si="9"/>
        <v>0.19985268897252134</v>
      </c>
      <c r="D113" s="38">
        <f t="shared" ca="1" si="10"/>
        <v>5.8888834359532391E-2</v>
      </c>
      <c r="E113" s="38">
        <f t="shared" ca="1" si="11"/>
        <v>0.14491516984731206</v>
      </c>
      <c r="F113" s="38">
        <f t="shared" ca="1" si="15"/>
        <v>2.7895390052071846E-2</v>
      </c>
      <c r="G113" s="24">
        <f t="shared" ca="1" si="12"/>
        <v>7488.4681580344204</v>
      </c>
      <c r="H113" s="24">
        <f t="shared" ca="1" si="13"/>
        <v>8181.6494613469031</v>
      </c>
      <c r="I113" s="24">
        <f ca="1">H113/'Option value'!$E$10</f>
        <v>397.16744957994672</v>
      </c>
    </row>
    <row r="114" spans="2:9">
      <c r="B114">
        <f t="shared" si="14"/>
        <v>96</v>
      </c>
      <c r="C114" s="38">
        <f t="shared" ca="1" si="9"/>
        <v>0.19258695167323209</v>
      </c>
      <c r="D114" s="38">
        <f t="shared" ca="1" si="10"/>
        <v>6.7191613652707649E-2</v>
      </c>
      <c r="E114" s="38">
        <f t="shared" ca="1" si="11"/>
        <v>0.14738512609395352</v>
      </c>
      <c r="F114" s="38">
        <f t="shared" ca="1" si="15"/>
        <v>3.5875671929638975E-2</v>
      </c>
      <c r="G114" s="24">
        <f t="shared" ca="1" si="12"/>
        <v>8912.1976871241841</v>
      </c>
      <c r="H114" s="24">
        <f t="shared" ca="1" si="13"/>
        <v>9605.3789904366658</v>
      </c>
      <c r="I114" s="24">
        <f ca="1">H114/'Option value'!$E$10</f>
        <v>466.28053351634298</v>
      </c>
    </row>
    <row r="115" spans="2:9">
      <c r="B115">
        <f t="shared" si="14"/>
        <v>97</v>
      </c>
      <c r="C115" s="38">
        <f t="shared" ca="1" si="9"/>
        <v>0.33008898446634083</v>
      </c>
      <c r="D115" s="38">
        <f t="shared" ca="1" si="10"/>
        <v>6.6437234286916877E-2</v>
      </c>
      <c r="E115" s="38">
        <f t="shared" ca="1" si="11"/>
        <v>0.14335586993819716</v>
      </c>
      <c r="F115" s="38">
        <f t="shared" ca="1" si="15"/>
        <v>5.5946411270817883E-2</v>
      </c>
      <c r="G115" s="24">
        <f t="shared" ca="1" si="12"/>
        <v>12537.911149382904</v>
      </c>
      <c r="H115" s="24">
        <f t="shared" ca="1" si="13"/>
        <v>13231.092452695386</v>
      </c>
      <c r="I115" s="24">
        <f ca="1">H115/'Option value'!$E$10</f>
        <v>642.28604139297988</v>
      </c>
    </row>
    <row r="116" spans="2:9">
      <c r="B116">
        <f t="shared" si="14"/>
        <v>98</v>
      </c>
      <c r="C116" s="38">
        <f t="shared" ca="1" si="9"/>
        <v>0.26517645496060011</v>
      </c>
      <c r="D116" s="38">
        <f t="shared" ca="1" si="10"/>
        <v>6.1651443300021286E-2</v>
      </c>
      <c r="E116" s="38">
        <f t="shared" ca="1" si="11"/>
        <v>0.1420207974366812</v>
      </c>
      <c r="F116" s="38">
        <f t="shared" ca="1" si="15"/>
        <v>5.7800525948392745E-2</v>
      </c>
      <c r="G116" s="24">
        <f t="shared" ca="1" si="12"/>
        <v>11486.007327407438</v>
      </c>
      <c r="H116" s="24">
        <f t="shared" ca="1" si="13"/>
        <v>12179.18863071992</v>
      </c>
      <c r="I116" s="24">
        <f ca="1">H116/'Option value'!$E$10</f>
        <v>591.22274906407381</v>
      </c>
    </row>
    <row r="117" spans="2:9">
      <c r="B117">
        <f t="shared" si="14"/>
        <v>99</v>
      </c>
      <c r="C117" s="38">
        <f t="shared" ca="1" si="9"/>
        <v>0.24013487376255874</v>
      </c>
      <c r="D117" s="38">
        <f t="shared" ca="1" si="10"/>
        <v>6.6000947572828525E-2</v>
      </c>
      <c r="E117" s="38">
        <f t="shared" ca="1" si="11"/>
        <v>0.14730664762349038</v>
      </c>
      <c r="F117" s="38">
        <f t="shared" ca="1" si="15"/>
        <v>3.7556748223141999E-2</v>
      </c>
      <c r="G117" s="24">
        <f t="shared" ca="1" si="12"/>
        <v>9249.2461437411202</v>
      </c>
      <c r="H117" s="24">
        <f t="shared" ca="1" si="13"/>
        <v>9942.427447053602</v>
      </c>
      <c r="I117" s="24">
        <f ca="1">H117/'Option value'!$E$10</f>
        <v>482.64210908027189</v>
      </c>
    </row>
    <row r="118" spans="2:9">
      <c r="B118">
        <f t="shared" si="14"/>
        <v>100</v>
      </c>
      <c r="C118" s="38">
        <f t="shared" ca="1" si="9"/>
        <v>0.23931048247261241</v>
      </c>
      <c r="D118" s="38">
        <f t="shared" ca="1" si="10"/>
        <v>7.9636036223403595E-2</v>
      </c>
      <c r="E118" s="38">
        <f t="shared" ca="1" si="11"/>
        <v>0.14608478736469074</v>
      </c>
      <c r="F118" s="38">
        <f t="shared" ca="1" si="15"/>
        <v>2.9205880472744247E-2</v>
      </c>
      <c r="G118" s="24">
        <f t="shared" ca="1" si="12"/>
        <v>10472.370392916715</v>
      </c>
      <c r="H118" s="24">
        <f t="shared" ca="1" si="13"/>
        <v>11165.551696229197</v>
      </c>
      <c r="I118" s="24">
        <f ca="1">H118/'Option value'!$E$10</f>
        <v>542.01707263248522</v>
      </c>
    </row>
    <row r="119" spans="2:9">
      <c r="B119">
        <f t="shared" si="14"/>
        <v>101</v>
      </c>
      <c r="C119" s="38">
        <f t="shared" ca="1" si="9"/>
        <v>0.12967942313558151</v>
      </c>
      <c r="D119" s="38">
        <f t="shared" ca="1" si="10"/>
        <v>6.2357727878438317E-2</v>
      </c>
      <c r="E119" s="38">
        <f t="shared" ca="1" si="11"/>
        <v>0.14661694549261681</v>
      </c>
      <c r="F119" s="38">
        <f t="shared" ca="1" si="15"/>
        <v>3.1300412231732085E-2</v>
      </c>
      <c r="G119" s="24">
        <f t="shared" ca="1" si="12"/>
        <v>7576.0930445370668</v>
      </c>
      <c r="H119" s="24">
        <f t="shared" ca="1" si="13"/>
        <v>8269.2743478495486</v>
      </c>
      <c r="I119" s="24">
        <f ca="1">H119/'Option value'!$E$10</f>
        <v>401.42108484706546</v>
      </c>
    </row>
    <row r="120" spans="2:9">
      <c r="B120">
        <f t="shared" si="14"/>
        <v>102</v>
      </c>
      <c r="C120" s="38">
        <f t="shared" ca="1" si="9"/>
        <v>0.21555813569782614</v>
      </c>
      <c r="D120" s="38">
        <f t="shared" ca="1" si="10"/>
        <v>6.6040699047115181E-2</v>
      </c>
      <c r="E120" s="38">
        <f t="shared" ca="1" si="11"/>
        <v>0.14997645650330899</v>
      </c>
      <c r="F120" s="38">
        <f t="shared" ca="1" si="15"/>
        <v>4.387960130160156E-2</v>
      </c>
      <c r="G120" s="24">
        <f t="shared" ca="1" si="12"/>
        <v>9383.7463865864247</v>
      </c>
      <c r="H120" s="24">
        <f t="shared" ca="1" si="13"/>
        <v>10076.927689898906</v>
      </c>
      <c r="I120" s="24">
        <f ca="1">H120/'Option value'!$E$10</f>
        <v>489.17124708247115</v>
      </c>
    </row>
    <row r="121" spans="2:9">
      <c r="B121">
        <f t="shared" si="14"/>
        <v>103</v>
      </c>
      <c r="C121" s="38">
        <f t="shared" ca="1" si="9"/>
        <v>0.32377405392709768</v>
      </c>
      <c r="D121" s="38">
        <f t="shared" ca="1" si="10"/>
        <v>6.3385917673089889E-2</v>
      </c>
      <c r="E121" s="38">
        <f t="shared" ca="1" si="11"/>
        <v>0.14256817825619089</v>
      </c>
      <c r="F121" s="38">
        <f t="shared" ca="1" si="15"/>
        <v>5.3594887868539012E-2</v>
      </c>
      <c r="G121" s="24">
        <f t="shared" ca="1" si="12"/>
        <v>11696.027260833278</v>
      </c>
      <c r="H121" s="24">
        <f t="shared" ca="1" si="13"/>
        <v>12389.20856414576</v>
      </c>
      <c r="I121" s="24">
        <f ca="1">H121/'Option value'!$E$10</f>
        <v>601.41789146338635</v>
      </c>
    </row>
    <row r="122" spans="2:9">
      <c r="B122">
        <f t="shared" si="14"/>
        <v>104</v>
      </c>
      <c r="C122" s="38">
        <f t="shared" ca="1" si="9"/>
        <v>0.1518610230987037</v>
      </c>
      <c r="D122" s="38">
        <f t="shared" ca="1" si="10"/>
        <v>5.8132683285155459E-2</v>
      </c>
      <c r="E122" s="38">
        <f t="shared" ca="1" si="11"/>
        <v>0.14578123017955813</v>
      </c>
      <c r="F122" s="38">
        <f t="shared" ca="1" si="15"/>
        <v>5.0601552553598994E-2</v>
      </c>
      <c r="G122" s="24">
        <f t="shared" ca="1" si="12"/>
        <v>8725.0434756604318</v>
      </c>
      <c r="H122" s="24">
        <f t="shared" ca="1" si="13"/>
        <v>9418.2247789729136</v>
      </c>
      <c r="I122" s="24">
        <f ca="1">H122/'Option value'!$E$10</f>
        <v>457.19537762004433</v>
      </c>
    </row>
    <row r="123" spans="2:9">
      <c r="B123">
        <f t="shared" si="14"/>
        <v>105</v>
      </c>
      <c r="C123" s="38">
        <f t="shared" ca="1" si="9"/>
        <v>0.2539507641769177</v>
      </c>
      <c r="D123" s="38">
        <f t="shared" ca="1" si="10"/>
        <v>6.117668278616583E-2</v>
      </c>
      <c r="E123" s="38">
        <f t="shared" ca="1" si="11"/>
        <v>0.14275634664349504</v>
      </c>
      <c r="F123" s="38">
        <f t="shared" ca="1" si="15"/>
        <v>4.4144319706507576E-2</v>
      </c>
      <c r="G123" s="24">
        <f t="shared" ca="1" si="12"/>
        <v>9647.79129207816</v>
      </c>
      <c r="H123" s="24">
        <f t="shared" ca="1" si="13"/>
        <v>10340.972595390642</v>
      </c>
      <c r="I123" s="24">
        <f ca="1">H123/'Option value'!$E$10</f>
        <v>501.98896094129327</v>
      </c>
    </row>
    <row r="124" spans="2:9">
      <c r="B124">
        <f t="shared" si="14"/>
        <v>106</v>
      </c>
      <c r="C124" s="38">
        <f t="shared" ca="1" si="9"/>
        <v>0.18745509473158828</v>
      </c>
      <c r="D124" s="38">
        <f t="shared" ca="1" si="10"/>
        <v>6.5881957706986738E-2</v>
      </c>
      <c r="E124" s="38">
        <f t="shared" ca="1" si="11"/>
        <v>0.14566230136380964</v>
      </c>
      <c r="F124" s="38">
        <f t="shared" ca="1" si="15"/>
        <v>2.3583795977977617E-2</v>
      </c>
      <c r="G124" s="24">
        <f t="shared" ca="1" si="12"/>
        <v>7947.5974975300469</v>
      </c>
      <c r="H124" s="24">
        <f t="shared" ca="1" si="13"/>
        <v>8640.7788008425287</v>
      </c>
      <c r="I124" s="24">
        <f ca="1">H124/'Option value'!$E$10</f>
        <v>419.4552815942975</v>
      </c>
    </row>
    <row r="125" spans="2:9">
      <c r="B125">
        <f t="shared" si="14"/>
        <v>107</v>
      </c>
      <c r="C125" s="38">
        <f t="shared" ca="1" si="9"/>
        <v>0.195232288340522</v>
      </c>
      <c r="D125" s="38">
        <f t="shared" ca="1" si="10"/>
        <v>5.606596244177621E-2</v>
      </c>
      <c r="E125" s="38">
        <f t="shared" ca="1" si="11"/>
        <v>0.15006620712593691</v>
      </c>
      <c r="F125" s="38">
        <f t="shared" ca="1" si="15"/>
        <v>4.0693873464930613E-2</v>
      </c>
      <c r="G125" s="24">
        <f t="shared" ca="1" si="12"/>
        <v>7598.6334774301522</v>
      </c>
      <c r="H125" s="24">
        <f t="shared" ca="1" si="13"/>
        <v>8291.814780742634</v>
      </c>
      <c r="I125" s="24">
        <f ca="1">H125/'Option value'!$E$10</f>
        <v>402.51528061857442</v>
      </c>
    </row>
    <row r="126" spans="2:9">
      <c r="B126">
        <f t="shared" si="14"/>
        <v>108</v>
      </c>
      <c r="C126" s="38">
        <f t="shared" ca="1" si="9"/>
        <v>0.23827892964344244</v>
      </c>
      <c r="D126" s="38">
        <f t="shared" ca="1" si="10"/>
        <v>5.5872455927680385E-2</v>
      </c>
      <c r="E126" s="38">
        <f t="shared" ca="1" si="11"/>
        <v>0.14708500366619456</v>
      </c>
      <c r="F126" s="38">
        <f t="shared" ca="1" si="15"/>
        <v>2.3555751430196323E-2</v>
      </c>
      <c r="G126" s="24">
        <f t="shared" ca="1" si="12"/>
        <v>6946.0484623913535</v>
      </c>
      <c r="H126" s="24">
        <f t="shared" ca="1" si="13"/>
        <v>7639.2297657038362</v>
      </c>
      <c r="I126" s="24">
        <f ca="1">H126/'Option value'!$E$10</f>
        <v>370.83639639339009</v>
      </c>
    </row>
    <row r="127" spans="2:9">
      <c r="B127">
        <f t="shared" si="14"/>
        <v>109</v>
      </c>
      <c r="C127" s="38">
        <f t="shared" ca="1" si="9"/>
        <v>-1.5505172905127929E-2</v>
      </c>
      <c r="D127" s="38">
        <f t="shared" ca="1" si="10"/>
        <v>6.2636951298743929E-2</v>
      </c>
      <c r="E127" s="38">
        <f t="shared" ca="1" si="11"/>
        <v>0.13970340282770877</v>
      </c>
      <c r="F127" s="38">
        <f t="shared" ca="1" si="15"/>
        <v>2.8634876262344504E-2</v>
      </c>
      <c r="G127" s="24">
        <f t="shared" ca="1" si="12"/>
        <v>6885.6416374640721</v>
      </c>
      <c r="H127" s="24">
        <f t="shared" ca="1" si="13"/>
        <v>7578.8229407765548</v>
      </c>
      <c r="I127" s="24">
        <f ca="1">H127/'Option value'!$E$10</f>
        <v>367.90402625128905</v>
      </c>
    </row>
    <row r="128" spans="2:9">
      <c r="B128">
        <f t="shared" si="14"/>
        <v>110</v>
      </c>
      <c r="C128" s="38">
        <f t="shared" ca="1" si="9"/>
        <v>0.30014353272521949</v>
      </c>
      <c r="D128" s="38">
        <f t="shared" ca="1" si="10"/>
        <v>7.5129930306575304E-2</v>
      </c>
      <c r="E128" s="38">
        <f t="shared" ca="1" si="11"/>
        <v>0.14258626070942357</v>
      </c>
      <c r="F128" s="38">
        <f t="shared" ca="1" si="15"/>
        <v>3.5687402215894358E-2</v>
      </c>
      <c r="G128" s="24">
        <f t="shared" ca="1" si="12"/>
        <v>11332.418258606236</v>
      </c>
      <c r="H128" s="24">
        <f t="shared" ca="1" si="13"/>
        <v>12025.599561918718</v>
      </c>
      <c r="I128" s="24">
        <f ca="1">H128/'Option value'!$E$10</f>
        <v>583.7669690251804</v>
      </c>
    </row>
    <row r="129" spans="2:9">
      <c r="B129">
        <f t="shared" si="14"/>
        <v>111</v>
      </c>
      <c r="C129" s="38">
        <f t="shared" ca="1" si="9"/>
        <v>0.2232065115391233</v>
      </c>
      <c r="D129" s="38">
        <f t="shared" ca="1" si="10"/>
        <v>6.16920047316852E-2</v>
      </c>
      <c r="E129" s="38">
        <f t="shared" ca="1" si="11"/>
        <v>0.14653319936409551</v>
      </c>
      <c r="F129" s="38">
        <f t="shared" ca="1" si="15"/>
        <v>5.6271902905541085E-2</v>
      </c>
      <c r="G129" s="24">
        <f t="shared" ca="1" si="12"/>
        <v>10368.560764739117</v>
      </c>
      <c r="H129" s="24">
        <f t="shared" ca="1" si="13"/>
        <v>11061.742068051599</v>
      </c>
      <c r="I129" s="24">
        <f ca="1">H129/'Option value'!$E$10</f>
        <v>536.97777029376687</v>
      </c>
    </row>
    <row r="130" spans="2:9">
      <c r="B130">
        <f t="shared" si="14"/>
        <v>112</v>
      </c>
      <c r="C130" s="38">
        <f t="shared" ca="1" si="9"/>
        <v>0.44861214166698715</v>
      </c>
      <c r="D130" s="38">
        <f t="shared" ca="1" si="10"/>
        <v>5.5210640508315798E-2</v>
      </c>
      <c r="E130" s="38">
        <f t="shared" ca="1" si="11"/>
        <v>0.1465301728783478</v>
      </c>
      <c r="F130" s="38">
        <f t="shared" ca="1" si="15"/>
        <v>5.7491137081140717E-2</v>
      </c>
      <c r="G130" s="24">
        <f t="shared" ca="1" si="12"/>
        <v>11140.016520731046</v>
      </c>
      <c r="H130" s="24">
        <f t="shared" ca="1" si="13"/>
        <v>11833.197824043527</v>
      </c>
      <c r="I130" s="24">
        <f ca="1">H130/'Option value'!$E$10</f>
        <v>574.42707883706441</v>
      </c>
    </row>
    <row r="131" spans="2:9">
      <c r="B131">
        <f t="shared" si="14"/>
        <v>113</v>
      </c>
      <c r="C131" s="38">
        <f t="shared" ca="1" si="9"/>
        <v>0.19967691771325233</v>
      </c>
      <c r="D131" s="38">
        <f t="shared" ca="1" si="10"/>
        <v>5.18144390218385E-2</v>
      </c>
      <c r="E131" s="38">
        <f t="shared" ca="1" si="11"/>
        <v>0.14169450619720311</v>
      </c>
      <c r="F131" s="38">
        <f t="shared" ca="1" si="15"/>
        <v>4.1349221011578008E-2</v>
      </c>
      <c r="G131" s="24">
        <f t="shared" ca="1" si="12"/>
        <v>7682.6227632486643</v>
      </c>
      <c r="H131" s="24">
        <f t="shared" ca="1" si="13"/>
        <v>8375.8040665611461</v>
      </c>
      <c r="I131" s="24">
        <f ca="1">H131/'Option value'!$E$10</f>
        <v>406.5924304155896</v>
      </c>
    </row>
    <row r="132" spans="2:9">
      <c r="B132">
        <f t="shared" si="14"/>
        <v>114</v>
      </c>
      <c r="C132" s="38">
        <f t="shared" ca="1" si="9"/>
        <v>0.15437746203287955</v>
      </c>
      <c r="D132" s="38">
        <f t="shared" ca="1" si="10"/>
        <v>6.2487216774525969E-2</v>
      </c>
      <c r="E132" s="38">
        <f t="shared" ca="1" si="11"/>
        <v>0.14813045683217071</v>
      </c>
      <c r="F132" s="38">
        <f t="shared" ca="1" si="15"/>
        <v>2.7555950522591945E-2</v>
      </c>
      <c r="G132" s="24">
        <f t="shared" ca="1" si="12"/>
        <v>7419.5045380001748</v>
      </c>
      <c r="H132" s="24">
        <f t="shared" ca="1" si="13"/>
        <v>8112.6858413126574</v>
      </c>
      <c r="I132" s="24">
        <f ca="1">H132/'Option value'!$E$10</f>
        <v>393.81970103459497</v>
      </c>
    </row>
    <row r="133" spans="2:9">
      <c r="B133">
        <f t="shared" si="14"/>
        <v>115</v>
      </c>
      <c r="C133" s="38">
        <f t="shared" ca="1" si="9"/>
        <v>0.23801801653529639</v>
      </c>
      <c r="D133" s="38">
        <f t="shared" ca="1" si="10"/>
        <v>6.5604211160437353E-2</v>
      </c>
      <c r="E133" s="38">
        <f t="shared" ca="1" si="11"/>
        <v>0.1501068643360651</v>
      </c>
      <c r="F133" s="38">
        <f t="shared" ca="1" si="15"/>
        <v>3.1673048904002993E-2</v>
      </c>
      <c r="G133" s="24">
        <f t="shared" ca="1" si="12"/>
        <v>8505.0004105793942</v>
      </c>
      <c r="H133" s="24">
        <f t="shared" ca="1" si="13"/>
        <v>9198.1817138918759</v>
      </c>
      <c r="I133" s="24">
        <f ca="1">H133/'Option value'!$E$10</f>
        <v>446.51367543164446</v>
      </c>
    </row>
    <row r="134" spans="2:9">
      <c r="B134">
        <f t="shared" si="14"/>
        <v>116</v>
      </c>
      <c r="C134" s="38">
        <f t="shared" ca="1" si="9"/>
        <v>0.12270356271450301</v>
      </c>
      <c r="D134" s="38">
        <f t="shared" ca="1" si="10"/>
        <v>6.6203178380587077E-2</v>
      </c>
      <c r="E134" s="38">
        <f t="shared" ca="1" si="11"/>
        <v>0.14281374795912777</v>
      </c>
      <c r="F134" s="38">
        <f t="shared" ca="1" si="15"/>
        <v>3.6523520287799524E-2</v>
      </c>
      <c r="G134" s="24">
        <f t="shared" ca="1" si="12"/>
        <v>8672.4535122521338</v>
      </c>
      <c r="H134" s="24">
        <f t="shared" ca="1" si="13"/>
        <v>9365.6348155646156</v>
      </c>
      <c r="I134" s="24">
        <f ca="1">H134/'Option value'!$E$10</f>
        <v>454.6424667749813</v>
      </c>
    </row>
    <row r="135" spans="2:9">
      <c r="B135">
        <f t="shared" si="14"/>
        <v>117</v>
      </c>
      <c r="C135" s="38">
        <f t="shared" ca="1" si="9"/>
        <v>0.42654427243338944</v>
      </c>
      <c r="D135" s="38">
        <f t="shared" ca="1" si="10"/>
        <v>6.9357109928374919E-2</v>
      </c>
      <c r="E135" s="38">
        <f t="shared" ca="1" si="11"/>
        <v>0.14234526464034092</v>
      </c>
      <c r="F135" s="38">
        <f t="shared" ca="1" si="15"/>
        <v>4.0426725877270156E-2</v>
      </c>
      <c r="G135" s="24">
        <f t="shared" ca="1" si="12"/>
        <v>12039.66577304575</v>
      </c>
      <c r="H135" s="24">
        <f t="shared" ca="1" si="13"/>
        <v>12732.847076358232</v>
      </c>
      <c r="I135" s="24">
        <f ca="1">H135/'Option value'!$E$10</f>
        <v>618.09937263874906</v>
      </c>
    </row>
    <row r="136" spans="2:9">
      <c r="B136">
        <f t="shared" si="14"/>
        <v>118</v>
      </c>
      <c r="C136" s="38">
        <f t="shared" ca="1" si="9"/>
        <v>0.25316068724430196</v>
      </c>
      <c r="D136" s="38">
        <f t="shared" ca="1" si="10"/>
        <v>5.7116167056054962E-2</v>
      </c>
      <c r="E136" s="38">
        <f t="shared" ca="1" si="11"/>
        <v>0.14106932460334393</v>
      </c>
      <c r="F136" s="38">
        <f t="shared" ca="1" si="15"/>
        <v>5.5893837935925991E-2</v>
      </c>
      <c r="G136" s="24">
        <f t="shared" ca="1" si="12"/>
        <v>10421.79606407272</v>
      </c>
      <c r="H136" s="24">
        <f t="shared" ca="1" si="13"/>
        <v>11114.977367385201</v>
      </c>
      <c r="I136" s="24">
        <f ca="1">H136/'Option value'!$E$10</f>
        <v>539.56200812549514</v>
      </c>
    </row>
    <row r="137" spans="2:9">
      <c r="B137">
        <f t="shared" si="14"/>
        <v>119</v>
      </c>
      <c r="C137" s="38">
        <f t="shared" ca="1" si="9"/>
        <v>0.41046900394258523</v>
      </c>
      <c r="D137" s="38">
        <f t="shared" ca="1" si="10"/>
        <v>6.450393404946804E-2</v>
      </c>
      <c r="E137" s="38">
        <f t="shared" ca="1" si="11"/>
        <v>0.14225705737344047</v>
      </c>
      <c r="F137" s="38">
        <f t="shared" ca="1" si="15"/>
        <v>2.4159283095049798E-2</v>
      </c>
      <c r="G137" s="24">
        <f t="shared" ca="1" si="12"/>
        <v>9554.3118728437712</v>
      </c>
      <c r="H137" s="24">
        <f t="shared" ca="1" si="13"/>
        <v>10247.493176156253</v>
      </c>
      <c r="I137" s="24">
        <f ca="1">H137/'Option value'!$E$10</f>
        <v>497.45112505612877</v>
      </c>
    </row>
    <row r="138" spans="2:9">
      <c r="B138">
        <f t="shared" si="14"/>
        <v>120</v>
      </c>
      <c r="C138" s="38">
        <f t="shared" ca="1" si="9"/>
        <v>0.19477427135733988</v>
      </c>
      <c r="D138" s="38">
        <f t="shared" ca="1" si="10"/>
        <v>6.4911731344829776E-2</v>
      </c>
      <c r="E138" s="38">
        <f t="shared" ca="1" si="11"/>
        <v>0.13957197391482601</v>
      </c>
      <c r="F138" s="38">
        <f t="shared" ca="1" si="15"/>
        <v>5.8608396158993284E-2</v>
      </c>
      <c r="G138" s="24">
        <f t="shared" ca="1" si="12"/>
        <v>11879.844069314942</v>
      </c>
      <c r="H138" s="24">
        <f t="shared" ca="1" si="13"/>
        <v>12573.025372627424</v>
      </c>
      <c r="I138" s="24">
        <f ca="1">H138/'Option value'!$E$10</f>
        <v>610.34103750618556</v>
      </c>
    </row>
    <row r="139" spans="2:9">
      <c r="B139">
        <f t="shared" si="14"/>
        <v>121</v>
      </c>
      <c r="C139" s="38">
        <f t="shared" ca="1" si="9"/>
        <v>0.1850899106491361</v>
      </c>
      <c r="D139" s="38">
        <f t="shared" ca="1" si="10"/>
        <v>6.7705553159248366E-2</v>
      </c>
      <c r="E139" s="38">
        <f t="shared" ca="1" si="11"/>
        <v>0.14676703923117188</v>
      </c>
      <c r="F139" s="38">
        <f t="shared" ca="1" si="15"/>
        <v>4.4195218399832606E-2</v>
      </c>
      <c r="G139" s="24">
        <f t="shared" ca="1" si="12"/>
        <v>9701.5003380448507</v>
      </c>
      <c r="H139" s="24">
        <f t="shared" ca="1" si="13"/>
        <v>10394.681641357332</v>
      </c>
      <c r="I139" s="24">
        <f ca="1">H139/'Option value'!$E$10</f>
        <v>504.59619618239475</v>
      </c>
    </row>
    <row r="140" spans="2:9">
      <c r="B140">
        <f t="shared" si="14"/>
        <v>122</v>
      </c>
      <c r="C140" s="38">
        <f t="shared" ca="1" si="9"/>
        <v>0.10338382551735835</v>
      </c>
      <c r="D140" s="38">
        <f t="shared" ca="1" si="10"/>
        <v>5.551746836974638E-2</v>
      </c>
      <c r="E140" s="38">
        <f t="shared" ca="1" si="11"/>
        <v>0.147425927569212</v>
      </c>
      <c r="F140" s="38">
        <f t="shared" ca="1" si="15"/>
        <v>2.464873225840665E-2</v>
      </c>
      <c r="G140" s="24">
        <f t="shared" ca="1" si="12"/>
        <v>6187.709777102029</v>
      </c>
      <c r="H140" s="24">
        <f t="shared" ca="1" si="13"/>
        <v>6880.8910804145116</v>
      </c>
      <c r="I140" s="24">
        <f ca="1">H140/'Option value'!$E$10</f>
        <v>334.02383885507334</v>
      </c>
    </row>
    <row r="141" spans="2:9">
      <c r="B141">
        <f t="shared" si="14"/>
        <v>123</v>
      </c>
      <c r="C141" s="38">
        <f t="shared" ca="1" si="9"/>
        <v>0.37337160751666432</v>
      </c>
      <c r="D141" s="38">
        <f t="shared" ca="1" si="10"/>
        <v>6.1804753162841723E-2</v>
      </c>
      <c r="E141" s="38">
        <f t="shared" ca="1" si="11"/>
        <v>0.14606632822118495</v>
      </c>
      <c r="F141" s="38">
        <f t="shared" ca="1" si="15"/>
        <v>5.9130626315447452E-2</v>
      </c>
      <c r="G141" s="24">
        <f t="shared" ca="1" si="12"/>
        <v>12108.857070497064</v>
      </c>
      <c r="H141" s="24">
        <f t="shared" ca="1" si="13"/>
        <v>12802.038373809546</v>
      </c>
      <c r="I141" s="24">
        <f ca="1">H141/'Option value'!$E$10</f>
        <v>621.45817348590026</v>
      </c>
    </row>
    <row r="142" spans="2:9">
      <c r="B142">
        <f t="shared" si="14"/>
        <v>124</v>
      </c>
      <c r="C142" s="38">
        <f t="shared" ca="1" si="9"/>
        <v>0.20246353560439589</v>
      </c>
      <c r="D142" s="38">
        <f t="shared" ca="1" si="10"/>
        <v>5.7260726597286177E-2</v>
      </c>
      <c r="E142" s="38">
        <f t="shared" ca="1" si="11"/>
        <v>0.14487299732140624</v>
      </c>
      <c r="F142" s="38">
        <f t="shared" ca="1" si="15"/>
        <v>2.8812133305269799E-2</v>
      </c>
      <c r="G142" s="24">
        <f t="shared" ca="1" si="12"/>
        <v>7357.5690646331986</v>
      </c>
      <c r="H142" s="24">
        <f t="shared" ca="1" si="13"/>
        <v>8050.7503679456813</v>
      </c>
      <c r="I142" s="24">
        <f ca="1">H142/'Option value'!$E$10</f>
        <v>390.8131246575573</v>
      </c>
    </row>
    <row r="143" spans="2:9">
      <c r="B143">
        <f t="shared" si="14"/>
        <v>125</v>
      </c>
      <c r="C143" s="38">
        <f t="shared" ca="1" si="9"/>
        <v>0.25538600786118149</v>
      </c>
      <c r="D143" s="38">
        <f t="shared" ca="1" si="10"/>
        <v>6.0060224589863084E-2</v>
      </c>
      <c r="E143" s="38">
        <f t="shared" ca="1" si="11"/>
        <v>0.1488597075606744</v>
      </c>
      <c r="F143" s="38">
        <f t="shared" ca="1" si="15"/>
        <v>5.7491538071566498E-2</v>
      </c>
      <c r="G143" s="24">
        <f t="shared" ca="1" si="12"/>
        <v>10234.359974082572</v>
      </c>
      <c r="H143" s="24">
        <f t="shared" ca="1" si="13"/>
        <v>10927.541277395054</v>
      </c>
      <c r="I143" s="24">
        <f ca="1">H143/'Option value'!$E$10</f>
        <v>530.46316880558516</v>
      </c>
    </row>
    <row r="144" spans="2:9">
      <c r="B144">
        <f t="shared" si="14"/>
        <v>126</v>
      </c>
      <c r="C144" s="38">
        <f t="shared" ca="1" si="9"/>
        <v>0.28236624806258093</v>
      </c>
      <c r="D144" s="38">
        <f t="shared" ca="1" si="10"/>
        <v>6.1026899891835892E-2</v>
      </c>
      <c r="E144" s="38">
        <f t="shared" ca="1" si="11"/>
        <v>0.14721212903615827</v>
      </c>
      <c r="F144" s="38">
        <f t="shared" ca="1" si="15"/>
        <v>5.9296059511012134E-2</v>
      </c>
      <c r="G144" s="24">
        <f t="shared" ca="1" si="12"/>
        <v>11039.68039890141</v>
      </c>
      <c r="H144" s="24">
        <f t="shared" ca="1" si="13"/>
        <v>11732.861702213891</v>
      </c>
      <c r="I144" s="24">
        <f ca="1">H144/'Option value'!$E$10</f>
        <v>569.55639331135387</v>
      </c>
    </row>
    <row r="145" spans="2:9">
      <c r="B145">
        <f t="shared" si="14"/>
        <v>127</v>
      </c>
      <c r="C145" s="38">
        <f t="shared" ca="1" si="9"/>
        <v>0.3444275131296351</v>
      </c>
      <c r="D145" s="38">
        <f t="shared" ca="1" si="10"/>
        <v>5.8426758878863366E-2</v>
      </c>
      <c r="E145" s="38">
        <f t="shared" ca="1" si="11"/>
        <v>0.14567408038587426</v>
      </c>
      <c r="F145" s="38">
        <f t="shared" ca="1" si="15"/>
        <v>4.0295160169881869E-2</v>
      </c>
      <c r="G145" s="24">
        <f t="shared" ca="1" si="12"/>
        <v>9244.572217240564</v>
      </c>
      <c r="H145" s="24">
        <f t="shared" ca="1" si="13"/>
        <v>9937.7535205530457</v>
      </c>
      <c r="I145" s="24">
        <f ca="1">H145/'Option value'!$E$10</f>
        <v>482.41521944432259</v>
      </c>
    </row>
    <row r="146" spans="2:9">
      <c r="B146">
        <f t="shared" si="14"/>
        <v>128</v>
      </c>
      <c r="C146" s="38">
        <f t="shared" ca="1" si="9"/>
        <v>0.25310260885248609</v>
      </c>
      <c r="D146" s="38">
        <f t="shared" ca="1" si="10"/>
        <v>6.2599790806494679E-2</v>
      </c>
      <c r="E146" s="38">
        <f t="shared" ca="1" si="11"/>
        <v>0.14409949059852314</v>
      </c>
      <c r="F146" s="38">
        <f t="shared" ca="1" si="15"/>
        <v>3.6352793373565173E-2</v>
      </c>
      <c r="G146" s="24">
        <f t="shared" ca="1" si="12"/>
        <v>9029.1512137927621</v>
      </c>
      <c r="H146" s="24">
        <f t="shared" ca="1" si="13"/>
        <v>9722.3325171052438</v>
      </c>
      <c r="I146" s="24">
        <f ca="1">H146/'Option value'!$E$10</f>
        <v>471.95788917986619</v>
      </c>
    </row>
    <row r="147" spans="2:9">
      <c r="B147">
        <f t="shared" si="14"/>
        <v>129</v>
      </c>
      <c r="C147" s="38">
        <f t="shared" ref="C147:C210" ca="1" si="16">_xlfn.NORM.INV(RAND(),$F$6,$G$6)</f>
        <v>0.21415651287201215</v>
      </c>
      <c r="D147" s="38">
        <f t="shared" ref="D147:D210" ca="1" si="17">_xlfn.NORM.INV(RAND(),$F$7,$G$7)</f>
        <v>5.8659608035623922E-2</v>
      </c>
      <c r="E147" s="38">
        <f t="shared" ref="E147:E210" ca="1" si="18">_xlfn.NORM.INV(RAND(),$F$8,$G$8)</f>
        <v>0.14290135776133572</v>
      </c>
      <c r="F147" s="38">
        <f t="shared" ca="1" si="15"/>
        <v>2.3643507080162482E-2</v>
      </c>
      <c r="G147" s="24">
        <f t="shared" ref="G147:G210" ca="1" si="19">IF(E147&gt;F147,($C$12*(1+C147)*D147)/(E147-F147),0)</f>
        <v>7406.5887180501059</v>
      </c>
      <c r="H147" s="24">
        <f t="shared" ref="H147:H210" ca="1" si="20">G147+$C$13</f>
        <v>8099.7700213625885</v>
      </c>
      <c r="I147" s="24">
        <f ca="1">H147/'Option value'!$E$10</f>
        <v>393.19271948362075</v>
      </c>
    </row>
    <row r="148" spans="2:9">
      <c r="B148">
        <f t="shared" ref="B148:B211" si="21">B147+1</f>
        <v>130</v>
      </c>
      <c r="C148" s="38">
        <f t="shared" ca="1" si="16"/>
        <v>0.24571240971770214</v>
      </c>
      <c r="D148" s="38">
        <f t="shared" ca="1" si="17"/>
        <v>6.2937295662997855E-2</v>
      </c>
      <c r="E148" s="38">
        <f t="shared" ca="1" si="18"/>
        <v>0.14404353975315248</v>
      </c>
      <c r="F148" s="38">
        <f t="shared" ref="F148:F211" ca="1" si="22">RAND()*($E$9-$D$9)+$D$9</f>
        <v>5.2211950632318871E-2</v>
      </c>
      <c r="G148" s="24">
        <f t="shared" ca="1" si="19"/>
        <v>10588.273379845044</v>
      </c>
      <c r="H148" s="24">
        <f t="shared" ca="1" si="20"/>
        <v>11281.454683157526</v>
      </c>
      <c r="I148" s="24">
        <f ca="1">H148/'Option value'!$E$10</f>
        <v>547.6434312212391</v>
      </c>
    </row>
    <row r="149" spans="2:9">
      <c r="B149">
        <f t="shared" si="21"/>
        <v>131</v>
      </c>
      <c r="C149" s="38">
        <f t="shared" ca="1" si="16"/>
        <v>0.37104784555387982</v>
      </c>
      <c r="D149" s="38">
        <f t="shared" ca="1" si="17"/>
        <v>6.7951595088107136E-2</v>
      </c>
      <c r="E149" s="38">
        <f t="shared" ca="1" si="18"/>
        <v>0.14691187019589214</v>
      </c>
      <c r="F149" s="38">
        <f t="shared" ca="1" si="22"/>
        <v>3.2715569573867592E-2</v>
      </c>
      <c r="G149" s="24">
        <f t="shared" ca="1" si="19"/>
        <v>10117.928546043968</v>
      </c>
      <c r="H149" s="24">
        <f t="shared" ca="1" si="20"/>
        <v>10811.10984935645</v>
      </c>
      <c r="I149" s="24">
        <f ca="1">H149/'Option value'!$E$10</f>
        <v>524.81115773574993</v>
      </c>
    </row>
    <row r="150" spans="2:9">
      <c r="B150">
        <f t="shared" si="21"/>
        <v>132</v>
      </c>
      <c r="C150" s="38">
        <f t="shared" ca="1" si="16"/>
        <v>0.12321036776906281</v>
      </c>
      <c r="D150" s="38">
        <f t="shared" ca="1" si="17"/>
        <v>5.8403671194430129E-2</v>
      </c>
      <c r="E150" s="38">
        <f t="shared" ca="1" si="18"/>
        <v>0.14370878956745117</v>
      </c>
      <c r="F150" s="38">
        <f t="shared" ca="1" si="22"/>
        <v>2.4070876370301336E-2</v>
      </c>
      <c r="G150" s="24">
        <f t="shared" ca="1" si="19"/>
        <v>6800.2330791084851</v>
      </c>
      <c r="H150" s="24">
        <f t="shared" ca="1" si="20"/>
        <v>7493.4143824209677</v>
      </c>
      <c r="I150" s="24">
        <f ca="1">H150/'Option value'!$E$10</f>
        <v>363.75797972917314</v>
      </c>
    </row>
    <row r="151" spans="2:9">
      <c r="B151">
        <f t="shared" si="21"/>
        <v>133</v>
      </c>
      <c r="C151" s="38">
        <f t="shared" ca="1" si="16"/>
        <v>0.31269754492051804</v>
      </c>
      <c r="D151" s="38">
        <f t="shared" ca="1" si="17"/>
        <v>7.2814437098007459E-2</v>
      </c>
      <c r="E151" s="38">
        <f t="shared" ca="1" si="18"/>
        <v>0.14597029543174225</v>
      </c>
      <c r="F151" s="38">
        <f t="shared" ca="1" si="22"/>
        <v>2.8163027763674998E-2</v>
      </c>
      <c r="G151" s="24">
        <f t="shared" ca="1" si="19"/>
        <v>10062.397347653912</v>
      </c>
      <c r="H151" s="24">
        <f t="shared" ca="1" si="20"/>
        <v>10755.578650966394</v>
      </c>
      <c r="I151" s="24">
        <f ca="1">H151/'Option value'!$E$10</f>
        <v>522.11546849351419</v>
      </c>
    </row>
    <row r="152" spans="2:9">
      <c r="B152">
        <f t="shared" si="21"/>
        <v>134</v>
      </c>
      <c r="C152" s="38">
        <f t="shared" ca="1" si="16"/>
        <v>0.10524157366167423</v>
      </c>
      <c r="D152" s="38">
        <f t="shared" ca="1" si="17"/>
        <v>6.4824120591814929E-2</v>
      </c>
      <c r="E152" s="38">
        <f t="shared" ca="1" si="18"/>
        <v>0.14366830533936326</v>
      </c>
      <c r="F152" s="38">
        <f t="shared" ca="1" si="22"/>
        <v>3.5413666352689346E-2</v>
      </c>
      <c r="G152" s="24">
        <f t="shared" ca="1" si="19"/>
        <v>8208.0256915695918</v>
      </c>
      <c r="H152" s="24">
        <f t="shared" ca="1" si="20"/>
        <v>8901.2069948820736</v>
      </c>
      <c r="I152" s="24">
        <f ca="1">H152/'Option value'!$E$10</f>
        <v>432.09742693602294</v>
      </c>
    </row>
    <row r="153" spans="2:9">
      <c r="B153">
        <f t="shared" si="21"/>
        <v>135</v>
      </c>
      <c r="C153" s="38">
        <f t="shared" ca="1" si="16"/>
        <v>0.41849548384422075</v>
      </c>
      <c r="D153" s="38">
        <f t="shared" ca="1" si="17"/>
        <v>6.5634368378792857E-2</v>
      </c>
      <c r="E153" s="38">
        <f t="shared" ca="1" si="18"/>
        <v>0.14715652612632238</v>
      </c>
      <c r="F153" s="38">
        <f t="shared" ca="1" si="22"/>
        <v>4.9842052551089859E-2</v>
      </c>
      <c r="G153" s="24">
        <f t="shared" ca="1" si="19"/>
        <v>11865.149286479011</v>
      </c>
      <c r="H153" s="24">
        <f t="shared" ca="1" si="20"/>
        <v>12558.330589791492</v>
      </c>
      <c r="I153" s="24">
        <f ca="1">H153/'Option value'!$E$10</f>
        <v>609.62769853356758</v>
      </c>
    </row>
    <row r="154" spans="2:9">
      <c r="B154">
        <f t="shared" si="21"/>
        <v>136</v>
      </c>
      <c r="C154" s="38">
        <f t="shared" ca="1" si="16"/>
        <v>0.24557471461448999</v>
      </c>
      <c r="D154" s="38">
        <f t="shared" ca="1" si="17"/>
        <v>5.9475175686269276E-2</v>
      </c>
      <c r="E154" s="38">
        <f t="shared" ca="1" si="18"/>
        <v>0.14261938605265223</v>
      </c>
      <c r="F154" s="38">
        <f t="shared" ca="1" si="22"/>
        <v>2.7686647136443969E-2</v>
      </c>
      <c r="G154" s="24">
        <f t="shared" ca="1" si="19"/>
        <v>7993.7974086714767</v>
      </c>
      <c r="H154" s="24">
        <f t="shared" ca="1" si="20"/>
        <v>8686.9787119839584</v>
      </c>
      <c r="I154" s="24">
        <f ca="1">H154/'Option value'!$E$10</f>
        <v>421.69799572737656</v>
      </c>
    </row>
    <row r="155" spans="2:9">
      <c r="B155">
        <f t="shared" si="21"/>
        <v>137</v>
      </c>
      <c r="C155" s="38">
        <f t="shared" ca="1" si="16"/>
        <v>0.22624160952591776</v>
      </c>
      <c r="D155" s="38">
        <f t="shared" ca="1" si="17"/>
        <v>6.8782447624649523E-2</v>
      </c>
      <c r="E155" s="38">
        <f t="shared" ca="1" si="18"/>
        <v>0.14718470698085692</v>
      </c>
      <c r="F155" s="38">
        <f t="shared" ca="1" si="22"/>
        <v>3.7815460592944494E-2</v>
      </c>
      <c r="G155" s="24">
        <f t="shared" ca="1" si="19"/>
        <v>9564.2260508135078</v>
      </c>
      <c r="H155" s="24">
        <f t="shared" ca="1" si="20"/>
        <v>10257.40735412599</v>
      </c>
      <c r="I155" s="24">
        <f ca="1">H155/'Option value'!$E$10</f>
        <v>497.93239583135869</v>
      </c>
    </row>
    <row r="156" spans="2:9">
      <c r="B156">
        <f t="shared" si="21"/>
        <v>138</v>
      </c>
      <c r="C156" s="38">
        <f t="shared" ca="1" si="16"/>
        <v>0.20901007844487371</v>
      </c>
      <c r="D156" s="38">
        <f t="shared" ca="1" si="17"/>
        <v>6.0622058041457323E-2</v>
      </c>
      <c r="E156" s="38">
        <f t="shared" ca="1" si="18"/>
        <v>0.14913265005032461</v>
      </c>
      <c r="F156" s="38">
        <f t="shared" ca="1" si="22"/>
        <v>5.5893225530877486E-2</v>
      </c>
      <c r="G156" s="24">
        <f t="shared" ca="1" si="19"/>
        <v>9748.8275861194215</v>
      </c>
      <c r="H156" s="24">
        <f t="shared" ca="1" si="20"/>
        <v>10442.008889431903</v>
      </c>
      <c r="I156" s="24">
        <f ca="1">H156/'Option value'!$E$10</f>
        <v>506.89363540931566</v>
      </c>
    </row>
    <row r="157" spans="2:9">
      <c r="B157">
        <f t="shared" si="21"/>
        <v>139</v>
      </c>
      <c r="C157" s="38">
        <f t="shared" ca="1" si="16"/>
        <v>0.24657739590087963</v>
      </c>
      <c r="D157" s="38">
        <f t="shared" ca="1" si="17"/>
        <v>6.1035838006996822E-2</v>
      </c>
      <c r="E157" s="38">
        <f t="shared" ca="1" si="18"/>
        <v>0.14152871427169214</v>
      </c>
      <c r="F157" s="38">
        <f t="shared" ca="1" si="22"/>
        <v>3.8513192471033172E-2</v>
      </c>
      <c r="G157" s="24">
        <f t="shared" ca="1" si="19"/>
        <v>9159.9450726602936</v>
      </c>
      <c r="H157" s="24">
        <f t="shared" ca="1" si="20"/>
        <v>9853.1263759727753</v>
      </c>
      <c r="I157" s="24">
        <f ca="1">H157/'Option value'!$E$10</f>
        <v>478.30710562974633</v>
      </c>
    </row>
    <row r="158" spans="2:9">
      <c r="B158">
        <f t="shared" si="21"/>
        <v>140</v>
      </c>
      <c r="C158" s="38">
        <f t="shared" ca="1" si="16"/>
        <v>0.17317944172494021</v>
      </c>
      <c r="D158" s="38">
        <f t="shared" ca="1" si="17"/>
        <v>5.8884142808287188E-2</v>
      </c>
      <c r="E158" s="38">
        <f t="shared" ca="1" si="18"/>
        <v>0.14514761454750635</v>
      </c>
      <c r="F158" s="38">
        <f t="shared" ca="1" si="22"/>
        <v>5.7456612081269912E-2</v>
      </c>
      <c r="G158" s="24">
        <f t="shared" ca="1" si="19"/>
        <v>9770.1030227660522</v>
      </c>
      <c r="H158" s="24">
        <f t="shared" ca="1" si="20"/>
        <v>10463.284326078534</v>
      </c>
      <c r="I158" s="24">
        <f ca="1">H158/'Option value'!$E$10</f>
        <v>507.92642359604531</v>
      </c>
    </row>
    <row r="159" spans="2:9">
      <c r="B159">
        <f t="shared" si="21"/>
        <v>141</v>
      </c>
      <c r="C159" s="38">
        <f t="shared" ca="1" si="16"/>
        <v>0.25307160086883129</v>
      </c>
      <c r="D159" s="38">
        <f t="shared" ca="1" si="17"/>
        <v>5.5727369870171961E-2</v>
      </c>
      <c r="E159" s="38">
        <f t="shared" ca="1" si="18"/>
        <v>0.14397238336264526</v>
      </c>
      <c r="F159" s="38">
        <f t="shared" ca="1" si="22"/>
        <v>2.1483445348616535E-2</v>
      </c>
      <c r="G159" s="24">
        <f t="shared" ca="1" si="19"/>
        <v>7070.3179016981785</v>
      </c>
      <c r="H159" s="24">
        <f t="shared" ca="1" si="20"/>
        <v>7763.4992050106612</v>
      </c>
      <c r="I159" s="24">
        <f ca="1">H159/'Option value'!$E$10</f>
        <v>376.86889344711943</v>
      </c>
    </row>
    <row r="160" spans="2:9">
      <c r="B160">
        <f t="shared" si="21"/>
        <v>142</v>
      </c>
      <c r="C160" s="38">
        <f t="shared" ca="1" si="16"/>
        <v>0.22659011170706866</v>
      </c>
      <c r="D160" s="38">
        <f t="shared" ca="1" si="17"/>
        <v>6.2681043313689538E-2</v>
      </c>
      <c r="E160" s="38">
        <f t="shared" ca="1" si="18"/>
        <v>0.14259185220802992</v>
      </c>
      <c r="F160" s="38">
        <f t="shared" ca="1" si="22"/>
        <v>2.28145611486253E-2</v>
      </c>
      <c r="G160" s="24">
        <f t="shared" ca="1" si="19"/>
        <v>7960.7239805759809</v>
      </c>
      <c r="H160" s="24">
        <f t="shared" ca="1" si="20"/>
        <v>8653.9052838884636</v>
      </c>
      <c r="I160" s="24">
        <f ca="1">H160/'Option value'!$E$10</f>
        <v>420.09248950914866</v>
      </c>
    </row>
    <row r="161" spans="2:9">
      <c r="B161">
        <f t="shared" si="21"/>
        <v>143</v>
      </c>
      <c r="C161" s="38">
        <f t="shared" ca="1" si="16"/>
        <v>0.32423135089629651</v>
      </c>
      <c r="D161" s="38">
        <f t="shared" ca="1" si="17"/>
        <v>4.9895112627711277E-2</v>
      </c>
      <c r="E161" s="38">
        <f t="shared" ca="1" si="18"/>
        <v>0.14559417110254158</v>
      </c>
      <c r="F161" s="38">
        <f t="shared" ca="1" si="22"/>
        <v>4.0157497587293339E-2</v>
      </c>
      <c r="G161" s="24">
        <f t="shared" ca="1" si="19"/>
        <v>7771.7988915518708</v>
      </c>
      <c r="H161" s="24">
        <f t="shared" ca="1" si="20"/>
        <v>8464.9801948643526</v>
      </c>
      <c r="I161" s="24">
        <f ca="1">H161/'Option value'!$E$10</f>
        <v>410.92136868273553</v>
      </c>
    </row>
    <row r="162" spans="2:9">
      <c r="B162">
        <f t="shared" si="21"/>
        <v>144</v>
      </c>
      <c r="C162" s="38">
        <f t="shared" ca="1" si="16"/>
        <v>0.10029931628483066</v>
      </c>
      <c r="D162" s="38">
        <f t="shared" ca="1" si="17"/>
        <v>5.7033022630863399E-2</v>
      </c>
      <c r="E162" s="38">
        <f t="shared" ca="1" si="18"/>
        <v>0.15223370952215809</v>
      </c>
      <c r="F162" s="38">
        <f t="shared" ca="1" si="22"/>
        <v>2.3820208873814613E-2</v>
      </c>
      <c r="G162" s="24">
        <f t="shared" ca="1" si="19"/>
        <v>6060.6321245632053</v>
      </c>
      <c r="H162" s="24">
        <f t="shared" ca="1" si="20"/>
        <v>6753.8134278756879</v>
      </c>
      <c r="I162" s="24">
        <f ca="1">H162/'Option value'!$E$10</f>
        <v>327.85502077066445</v>
      </c>
    </row>
    <row r="163" spans="2:9">
      <c r="B163">
        <f t="shared" si="21"/>
        <v>145</v>
      </c>
      <c r="C163" s="38">
        <f t="shared" ca="1" si="16"/>
        <v>0.29362030411393214</v>
      </c>
      <c r="D163" s="38">
        <f t="shared" ca="1" si="17"/>
        <v>5.7723302352004707E-2</v>
      </c>
      <c r="E163" s="38">
        <f t="shared" ca="1" si="18"/>
        <v>0.14396716792776135</v>
      </c>
      <c r="F163" s="38">
        <f t="shared" ca="1" si="22"/>
        <v>4.6257896836201809E-2</v>
      </c>
      <c r="G163" s="24">
        <f t="shared" ca="1" si="19"/>
        <v>9477.9321624217755</v>
      </c>
      <c r="H163" s="24">
        <f t="shared" ca="1" si="20"/>
        <v>10171.113465734257</v>
      </c>
      <c r="I163" s="24">
        <f ca="1">H163/'Option value'!$E$10</f>
        <v>493.74337212302214</v>
      </c>
    </row>
    <row r="164" spans="2:9">
      <c r="B164">
        <f t="shared" si="21"/>
        <v>146</v>
      </c>
      <c r="C164" s="38">
        <f t="shared" ca="1" si="16"/>
        <v>0.23234799134494527</v>
      </c>
      <c r="D164" s="38">
        <f t="shared" ca="1" si="17"/>
        <v>7.430283334054974E-2</v>
      </c>
      <c r="E164" s="38">
        <f t="shared" ca="1" si="18"/>
        <v>0.14669611918437825</v>
      </c>
      <c r="F164" s="38">
        <f t="shared" ca="1" si="22"/>
        <v>5.2306935112213043E-2</v>
      </c>
      <c r="G164" s="24">
        <f t="shared" ca="1" si="19"/>
        <v>12031.170492437917</v>
      </c>
      <c r="H164" s="24">
        <f t="shared" ca="1" si="20"/>
        <v>12724.351795750399</v>
      </c>
      <c r="I164" s="24">
        <f ca="1">H164/'Option value'!$E$10</f>
        <v>617.6869803762329</v>
      </c>
    </row>
    <row r="165" spans="2:9">
      <c r="B165">
        <f t="shared" si="21"/>
        <v>147</v>
      </c>
      <c r="C165" s="38">
        <f t="shared" ca="1" si="16"/>
        <v>0.22143082008252962</v>
      </c>
      <c r="D165" s="38">
        <f t="shared" ca="1" si="17"/>
        <v>6.145217728195896E-2</v>
      </c>
      <c r="E165" s="38">
        <f t="shared" ca="1" si="18"/>
        <v>0.14414912944273198</v>
      </c>
      <c r="F165" s="38">
        <f t="shared" ca="1" si="22"/>
        <v>4.9197195849405462E-2</v>
      </c>
      <c r="G165" s="24">
        <f t="shared" ca="1" si="19"/>
        <v>9803.7835163563741</v>
      </c>
      <c r="H165" s="24">
        <f t="shared" ca="1" si="20"/>
        <v>10496.964819668856</v>
      </c>
      <c r="I165" s="24">
        <f ca="1">H165/'Option value'!$E$10</f>
        <v>509.56139901305124</v>
      </c>
    </row>
    <row r="166" spans="2:9">
      <c r="B166">
        <f t="shared" si="21"/>
        <v>148</v>
      </c>
      <c r="C166" s="38">
        <f t="shared" ca="1" si="16"/>
        <v>0.19550611153158548</v>
      </c>
      <c r="D166" s="38">
        <f t="shared" ca="1" si="17"/>
        <v>7.295488951895672E-2</v>
      </c>
      <c r="E166" s="38">
        <f t="shared" ca="1" si="18"/>
        <v>0.14202085180298699</v>
      </c>
      <c r="F166" s="38">
        <f t="shared" ca="1" si="22"/>
        <v>2.5415810638994132E-2</v>
      </c>
      <c r="G166" s="24">
        <f t="shared" ca="1" si="19"/>
        <v>9276.4168255628429</v>
      </c>
      <c r="H166" s="24">
        <f t="shared" ca="1" si="20"/>
        <v>9969.5981288753246</v>
      </c>
      <c r="I166" s="24">
        <f ca="1">H166/'Option value'!$E$10</f>
        <v>483.96107421724872</v>
      </c>
    </row>
    <row r="167" spans="2:9">
      <c r="B167">
        <f t="shared" si="21"/>
        <v>149</v>
      </c>
      <c r="C167" s="38">
        <f t="shared" ca="1" si="16"/>
        <v>0.43689954251800989</v>
      </c>
      <c r="D167" s="38">
        <f t="shared" ca="1" si="17"/>
        <v>5.5897192909077631E-2</v>
      </c>
      <c r="E167" s="38">
        <f t="shared" ca="1" si="18"/>
        <v>0.14402035562003784</v>
      </c>
      <c r="F167" s="38">
        <f t="shared" ca="1" si="22"/>
        <v>5.9315012242149842E-2</v>
      </c>
      <c r="G167" s="24">
        <f t="shared" ca="1" si="19"/>
        <v>11759.71982154945</v>
      </c>
      <c r="H167" s="24">
        <f t="shared" ca="1" si="20"/>
        <v>12452.901124861932</v>
      </c>
      <c r="I167" s="24">
        <f ca="1">H167/'Option value'!$E$10</f>
        <v>604.50976334281222</v>
      </c>
    </row>
    <row r="168" spans="2:9">
      <c r="B168">
        <f t="shared" si="21"/>
        <v>150</v>
      </c>
      <c r="C168" s="38">
        <f t="shared" ca="1" si="16"/>
        <v>0.17627623213162094</v>
      </c>
      <c r="D168" s="38">
        <f t="shared" ca="1" si="17"/>
        <v>6.9267830533518149E-2</v>
      </c>
      <c r="E168" s="38">
        <f t="shared" ca="1" si="18"/>
        <v>0.14386104585416595</v>
      </c>
      <c r="F168" s="38">
        <f t="shared" ca="1" si="22"/>
        <v>3.438968482004276E-2</v>
      </c>
      <c r="G168" s="24">
        <f t="shared" ca="1" si="19"/>
        <v>9230.6390041807354</v>
      </c>
      <c r="H168" s="24">
        <f t="shared" ca="1" si="20"/>
        <v>9923.8203074932171</v>
      </c>
      <c r="I168" s="24">
        <f ca="1">H168/'Option value'!$E$10</f>
        <v>481.7388498783115</v>
      </c>
    </row>
    <row r="169" spans="2:9">
      <c r="B169">
        <f t="shared" si="21"/>
        <v>151</v>
      </c>
      <c r="C169" s="38">
        <f t="shared" ca="1" si="16"/>
        <v>0.21350122510364355</v>
      </c>
      <c r="D169" s="38">
        <f t="shared" ca="1" si="17"/>
        <v>7.1578502517047754E-2</v>
      </c>
      <c r="E169" s="38">
        <f t="shared" ca="1" si="18"/>
        <v>0.14210330480546604</v>
      </c>
      <c r="F169" s="38">
        <f t="shared" ca="1" si="22"/>
        <v>4.2567528248893614E-2</v>
      </c>
      <c r="G169" s="24">
        <f t="shared" ca="1" si="19"/>
        <v>10822.684425706866</v>
      </c>
      <c r="H169" s="24">
        <f t="shared" ca="1" si="20"/>
        <v>11515.865729019348</v>
      </c>
      <c r="I169" s="24">
        <f ca="1">H169/'Option value'!$E$10</f>
        <v>559.02260820482263</v>
      </c>
    </row>
    <row r="170" spans="2:9">
      <c r="B170">
        <f t="shared" si="21"/>
        <v>152</v>
      </c>
      <c r="C170" s="38">
        <f t="shared" ca="1" si="16"/>
        <v>0.26251659204723687</v>
      </c>
      <c r="D170" s="38">
        <f t="shared" ca="1" si="17"/>
        <v>6.151397050170343E-2</v>
      </c>
      <c r="E170" s="38">
        <f t="shared" ca="1" si="18"/>
        <v>0.14349191716798096</v>
      </c>
      <c r="F170" s="38">
        <f t="shared" ca="1" si="22"/>
        <v>3.4576866659104269E-2</v>
      </c>
      <c r="G170" s="24">
        <f t="shared" ca="1" si="19"/>
        <v>8843.299506048701</v>
      </c>
      <c r="H170" s="24">
        <f t="shared" ca="1" si="20"/>
        <v>9536.4808093611828</v>
      </c>
      <c r="I170" s="24">
        <f ca="1">H170/'Option value'!$E$10</f>
        <v>462.93596161947488</v>
      </c>
    </row>
    <row r="171" spans="2:9">
      <c r="B171">
        <f t="shared" si="21"/>
        <v>153</v>
      </c>
      <c r="C171" s="38">
        <f t="shared" ca="1" si="16"/>
        <v>0.32054549160552831</v>
      </c>
      <c r="D171" s="38">
        <f t="shared" ca="1" si="17"/>
        <v>7.1764544156079677E-2</v>
      </c>
      <c r="E171" s="38">
        <f t="shared" ca="1" si="18"/>
        <v>0.14514515429981714</v>
      </c>
      <c r="F171" s="38">
        <f t="shared" ca="1" si="22"/>
        <v>4.751728050328019E-2</v>
      </c>
      <c r="G171" s="24">
        <f t="shared" ca="1" si="19"/>
        <v>12038.734680043197</v>
      </c>
      <c r="H171" s="24">
        <f t="shared" ca="1" si="20"/>
        <v>12731.915983355679</v>
      </c>
      <c r="I171" s="24">
        <f ca="1">H171/'Option value'!$E$10</f>
        <v>618.05417394930475</v>
      </c>
    </row>
    <row r="172" spans="2:9">
      <c r="B172">
        <f t="shared" si="21"/>
        <v>154</v>
      </c>
      <c r="C172" s="38">
        <f t="shared" ca="1" si="16"/>
        <v>-5.6010232172706287E-3</v>
      </c>
      <c r="D172" s="38">
        <f t="shared" ca="1" si="17"/>
        <v>5.7611751046026727E-2</v>
      </c>
      <c r="E172" s="38">
        <f t="shared" ca="1" si="18"/>
        <v>0.14556643777388242</v>
      </c>
      <c r="F172" s="38">
        <f t="shared" ca="1" si="22"/>
        <v>4.1860185525268157E-2</v>
      </c>
      <c r="G172" s="24">
        <f t="shared" ca="1" si="19"/>
        <v>6851.0664674772142</v>
      </c>
      <c r="H172" s="24">
        <f t="shared" ca="1" si="20"/>
        <v>7544.2477707896969</v>
      </c>
      <c r="I172" s="24">
        <f ca="1">H172/'Option value'!$E$10</f>
        <v>366.22561994124737</v>
      </c>
    </row>
    <row r="173" spans="2:9">
      <c r="B173">
        <f t="shared" si="21"/>
        <v>155</v>
      </c>
      <c r="C173" s="38">
        <f t="shared" ca="1" si="16"/>
        <v>0.29960025650247102</v>
      </c>
      <c r="D173" s="38">
        <f t="shared" ca="1" si="17"/>
        <v>5.7929168376153917E-2</v>
      </c>
      <c r="E173" s="38">
        <f t="shared" ca="1" si="18"/>
        <v>0.14467083815756332</v>
      </c>
      <c r="F173" s="38">
        <f t="shared" ca="1" si="22"/>
        <v>3.7736917027109504E-2</v>
      </c>
      <c r="G173" s="24">
        <f t="shared" ca="1" si="19"/>
        <v>8731.3815541959011</v>
      </c>
      <c r="H173" s="24">
        <f t="shared" ca="1" si="20"/>
        <v>9424.5628575083829</v>
      </c>
      <c r="I173" s="24">
        <f ca="1">H173/'Option value'!$E$10</f>
        <v>457.50305133535835</v>
      </c>
    </row>
    <row r="174" spans="2:9">
      <c r="B174">
        <f t="shared" si="21"/>
        <v>156</v>
      </c>
      <c r="C174" s="38">
        <f t="shared" ca="1" si="16"/>
        <v>-1.9166206210709802E-3</v>
      </c>
      <c r="D174" s="38">
        <f t="shared" ca="1" si="17"/>
        <v>6.1010074790369941E-2</v>
      </c>
      <c r="E174" s="38">
        <f t="shared" ca="1" si="18"/>
        <v>0.14456679968761565</v>
      </c>
      <c r="F174" s="38">
        <f t="shared" ca="1" si="22"/>
        <v>4.5289820472119102E-2</v>
      </c>
      <c r="G174" s="24">
        <f t="shared" ca="1" si="19"/>
        <v>7606.961245637146</v>
      </c>
      <c r="H174" s="24">
        <f t="shared" ca="1" si="20"/>
        <v>8300.1425489496287</v>
      </c>
      <c r="I174" s="24">
        <f ca="1">H174/'Option value'!$E$10</f>
        <v>402.91954121114702</v>
      </c>
    </row>
    <row r="175" spans="2:9">
      <c r="B175">
        <f t="shared" si="21"/>
        <v>157</v>
      </c>
      <c r="C175" s="38">
        <f t="shared" ca="1" si="16"/>
        <v>0.2233105032439571</v>
      </c>
      <c r="D175" s="38">
        <f t="shared" ca="1" si="17"/>
        <v>7.7311887012811956E-2</v>
      </c>
      <c r="E175" s="38">
        <f t="shared" ca="1" si="18"/>
        <v>0.1458302905036846</v>
      </c>
      <c r="F175" s="38">
        <f t="shared" ca="1" si="22"/>
        <v>2.1769743602865658E-2</v>
      </c>
      <c r="G175" s="24">
        <f t="shared" ca="1" si="19"/>
        <v>9454.5456608702771</v>
      </c>
      <c r="H175" s="24">
        <f t="shared" ca="1" si="20"/>
        <v>10147.726964182759</v>
      </c>
      <c r="I175" s="24">
        <f ca="1">H175/'Option value'!$E$10</f>
        <v>492.60810505741546</v>
      </c>
    </row>
    <row r="176" spans="2:9">
      <c r="B176">
        <f t="shared" si="21"/>
        <v>158</v>
      </c>
      <c r="C176" s="38">
        <f t="shared" ca="1" si="16"/>
        <v>0.24380360645463914</v>
      </c>
      <c r="D176" s="38">
        <f t="shared" ca="1" si="17"/>
        <v>6.6172048207555664E-2</v>
      </c>
      <c r="E176" s="38">
        <f t="shared" ca="1" si="18"/>
        <v>0.14141662641741296</v>
      </c>
      <c r="F176" s="38">
        <f t="shared" ca="1" si="22"/>
        <v>2.7515525823662623E-2</v>
      </c>
      <c r="G176" s="24">
        <f t="shared" ca="1" si="19"/>
        <v>8961.6885268051083</v>
      </c>
      <c r="H176" s="24">
        <f t="shared" ca="1" si="20"/>
        <v>9654.86983011759</v>
      </c>
      <c r="I176" s="24">
        <f ca="1">H176/'Option value'!$E$10</f>
        <v>468.68300146201892</v>
      </c>
    </row>
    <row r="177" spans="2:9">
      <c r="B177">
        <f t="shared" si="21"/>
        <v>159</v>
      </c>
      <c r="C177" s="38">
        <f t="shared" ca="1" si="16"/>
        <v>0.10982633128941159</v>
      </c>
      <c r="D177" s="38">
        <f t="shared" ca="1" si="17"/>
        <v>6.2517960500085609E-2</v>
      </c>
      <c r="E177" s="38">
        <f t="shared" ca="1" si="18"/>
        <v>0.14903806769051148</v>
      </c>
      <c r="F177" s="38">
        <f t="shared" ca="1" si="22"/>
        <v>3.8575463470169338E-2</v>
      </c>
      <c r="G177" s="24">
        <f t="shared" ca="1" si="19"/>
        <v>7789.9725140909695</v>
      </c>
      <c r="H177" s="24">
        <f t="shared" ca="1" si="20"/>
        <v>8483.1538174034522</v>
      </c>
      <c r="I177" s="24">
        <f ca="1">H177/'Option value'!$E$10</f>
        <v>411.80358336909961</v>
      </c>
    </row>
    <row r="178" spans="2:9">
      <c r="B178">
        <f t="shared" si="21"/>
        <v>160</v>
      </c>
      <c r="C178" s="38">
        <f t="shared" ca="1" si="16"/>
        <v>0.15115119669216187</v>
      </c>
      <c r="D178" s="38">
        <f t="shared" ca="1" si="17"/>
        <v>6.1250232684100576E-2</v>
      </c>
      <c r="E178" s="38">
        <f t="shared" ca="1" si="18"/>
        <v>0.14648086589716075</v>
      </c>
      <c r="F178" s="38">
        <f t="shared" ca="1" si="22"/>
        <v>4.0108452374020845E-2</v>
      </c>
      <c r="G178" s="24">
        <f t="shared" ca="1" si="19"/>
        <v>8220.580297059756</v>
      </c>
      <c r="H178" s="24">
        <f t="shared" ca="1" si="20"/>
        <v>8913.7616003722378</v>
      </c>
      <c r="I178" s="24">
        <f ca="1">H178/'Option value'!$E$10</f>
        <v>432.70687380447754</v>
      </c>
    </row>
    <row r="179" spans="2:9">
      <c r="B179">
        <f t="shared" si="21"/>
        <v>161</v>
      </c>
      <c r="C179" s="38">
        <f t="shared" ca="1" si="16"/>
        <v>7.108979130347387E-2</v>
      </c>
      <c r="D179" s="38">
        <f t="shared" ca="1" si="17"/>
        <v>6.5258927910086098E-2</v>
      </c>
      <c r="E179" s="38">
        <f t="shared" ca="1" si="18"/>
        <v>0.14405029337750788</v>
      </c>
      <c r="F179" s="38">
        <f t="shared" ca="1" si="22"/>
        <v>3.2158539740637579E-2</v>
      </c>
      <c r="G179" s="24">
        <f t="shared" ca="1" si="19"/>
        <v>7747.4558712857433</v>
      </c>
      <c r="H179" s="24">
        <f t="shared" ca="1" si="20"/>
        <v>8440.6371745982251</v>
      </c>
      <c r="I179" s="24">
        <f ca="1">H179/'Option value'!$E$10</f>
        <v>409.73966866981675</v>
      </c>
    </row>
    <row r="180" spans="2:9">
      <c r="B180">
        <f t="shared" si="21"/>
        <v>162</v>
      </c>
      <c r="C180" s="38">
        <f t="shared" ca="1" si="16"/>
        <v>0.39389874895330301</v>
      </c>
      <c r="D180" s="38">
        <f t="shared" ca="1" si="17"/>
        <v>5.9954753263838811E-2</v>
      </c>
      <c r="E180" s="38">
        <f t="shared" ca="1" si="18"/>
        <v>0.14103478967058647</v>
      </c>
      <c r="F180" s="38">
        <f t="shared" ca="1" si="22"/>
        <v>5.6112948172612268E-2</v>
      </c>
      <c r="G180" s="24">
        <f t="shared" ca="1" si="19"/>
        <v>12204.691946933806</v>
      </c>
      <c r="H180" s="24">
        <f t="shared" ca="1" si="20"/>
        <v>12897.873250246288</v>
      </c>
      <c r="I180" s="24">
        <f ca="1">H180/'Option value'!$E$10</f>
        <v>626.11035195370323</v>
      </c>
    </row>
    <row r="181" spans="2:9">
      <c r="B181">
        <f t="shared" si="21"/>
        <v>163</v>
      </c>
      <c r="C181" s="38">
        <f t="shared" ca="1" si="16"/>
        <v>0.31208222394943264</v>
      </c>
      <c r="D181" s="38">
        <f t="shared" ca="1" si="17"/>
        <v>6.319669972742406E-2</v>
      </c>
      <c r="E181" s="38">
        <f t="shared" ca="1" si="18"/>
        <v>0.1469075963773521</v>
      </c>
      <c r="F181" s="38">
        <f t="shared" ca="1" si="22"/>
        <v>5.2276861436610866E-2</v>
      </c>
      <c r="G181" s="24">
        <f t="shared" ca="1" si="19"/>
        <v>10867.123798724424</v>
      </c>
      <c r="H181" s="24">
        <f t="shared" ca="1" si="20"/>
        <v>11560.305102036906</v>
      </c>
      <c r="I181" s="24">
        <f ca="1">H181/'Option value'!$E$10</f>
        <v>561.17985932217982</v>
      </c>
    </row>
    <row r="182" spans="2:9">
      <c r="B182">
        <f t="shared" si="21"/>
        <v>164</v>
      </c>
      <c r="C182" s="38">
        <f t="shared" ca="1" si="16"/>
        <v>0.15873117280315502</v>
      </c>
      <c r="D182" s="38">
        <f t="shared" ca="1" si="17"/>
        <v>5.343715188011542E-2</v>
      </c>
      <c r="E182" s="38">
        <f t="shared" ca="1" si="18"/>
        <v>0.14415573345867314</v>
      </c>
      <c r="F182" s="38">
        <f t="shared" ca="1" si="22"/>
        <v>4.0828561931628815E-2</v>
      </c>
      <c r="G182" s="24">
        <f t="shared" ca="1" si="19"/>
        <v>7431.9508561483271</v>
      </c>
      <c r="H182" s="24">
        <f t="shared" ca="1" si="20"/>
        <v>8125.1321594608098</v>
      </c>
      <c r="I182" s="24">
        <f ca="1">H182/'Option value'!$E$10</f>
        <v>394.42389123596161</v>
      </c>
    </row>
    <row r="183" spans="2:9">
      <c r="B183">
        <f t="shared" si="21"/>
        <v>165</v>
      </c>
      <c r="C183" s="38">
        <f t="shared" ca="1" si="16"/>
        <v>0.41258941072576583</v>
      </c>
      <c r="D183" s="38">
        <f t="shared" ca="1" si="17"/>
        <v>5.3657699778756049E-2</v>
      </c>
      <c r="E183" s="38">
        <f t="shared" ca="1" si="18"/>
        <v>0.14690920341913305</v>
      </c>
      <c r="F183" s="38">
        <f t="shared" ca="1" si="22"/>
        <v>3.0299633246516335E-2</v>
      </c>
      <c r="G183" s="24">
        <f t="shared" ca="1" si="19"/>
        <v>8061.3017849525395</v>
      </c>
      <c r="H183" s="24">
        <f t="shared" ca="1" si="20"/>
        <v>8754.4830882650222</v>
      </c>
      <c r="I183" s="24">
        <f ca="1">H183/'Option value'!$E$10</f>
        <v>424.97490719733116</v>
      </c>
    </row>
    <row r="184" spans="2:9">
      <c r="B184">
        <f t="shared" si="21"/>
        <v>166</v>
      </c>
      <c r="C184" s="38">
        <f t="shared" ca="1" si="16"/>
        <v>0.34208651146500457</v>
      </c>
      <c r="D184" s="38">
        <f t="shared" ca="1" si="17"/>
        <v>6.573030022564183E-2</v>
      </c>
      <c r="E184" s="38">
        <f t="shared" ca="1" si="18"/>
        <v>0.14348563711834311</v>
      </c>
      <c r="F184" s="38">
        <f t="shared" ca="1" si="22"/>
        <v>4.1299549989522448E-2</v>
      </c>
      <c r="G184" s="24">
        <f t="shared" ca="1" si="19"/>
        <v>10706.455954433884</v>
      </c>
      <c r="H184" s="24">
        <f t="shared" ca="1" si="20"/>
        <v>11399.637257746366</v>
      </c>
      <c r="I184" s="24">
        <f ca="1">H184/'Option value'!$E$10</f>
        <v>553.3804494051634</v>
      </c>
    </row>
    <row r="185" spans="2:9">
      <c r="B185">
        <f t="shared" si="21"/>
        <v>167</v>
      </c>
      <c r="C185" s="38">
        <f t="shared" ca="1" si="16"/>
        <v>0.31186668015045216</v>
      </c>
      <c r="D185" s="38">
        <f t="shared" ca="1" si="17"/>
        <v>6.3221480188638962E-2</v>
      </c>
      <c r="E185" s="38">
        <f t="shared" ca="1" si="18"/>
        <v>0.14464259170893864</v>
      </c>
      <c r="F185" s="38">
        <f t="shared" ca="1" si="22"/>
        <v>4.07704107218817E-2</v>
      </c>
      <c r="G185" s="24">
        <f t="shared" ca="1" si="19"/>
        <v>9902.5373149352654</v>
      </c>
      <c r="H185" s="24">
        <f t="shared" ca="1" si="20"/>
        <v>10595.718618247747</v>
      </c>
      <c r="I185" s="24">
        <f ca="1">H185/'Option value'!$E$10</f>
        <v>514.35527273047308</v>
      </c>
    </row>
    <row r="186" spans="2:9">
      <c r="B186">
        <f t="shared" si="21"/>
        <v>168</v>
      </c>
      <c r="C186" s="38">
        <f t="shared" ca="1" si="16"/>
        <v>0.2057818928974558</v>
      </c>
      <c r="D186" s="38">
        <f t="shared" ca="1" si="17"/>
        <v>6.7222630077398718E-2</v>
      </c>
      <c r="E186" s="38">
        <f t="shared" ca="1" si="18"/>
        <v>0.14906082040996096</v>
      </c>
      <c r="F186" s="38">
        <f t="shared" ca="1" si="22"/>
        <v>4.7471593393417028E-2</v>
      </c>
      <c r="G186" s="24">
        <f t="shared" ca="1" si="19"/>
        <v>9895.277524630008</v>
      </c>
      <c r="H186" s="24">
        <f t="shared" ca="1" si="20"/>
        <v>10588.45882794249</v>
      </c>
      <c r="I186" s="24">
        <f ca="1">H186/'Option value'!$E$10</f>
        <v>514.00285572536359</v>
      </c>
    </row>
    <row r="187" spans="2:9">
      <c r="B187">
        <f t="shared" si="21"/>
        <v>169</v>
      </c>
      <c r="C187" s="38">
        <f t="shared" ca="1" si="16"/>
        <v>0.22975313742109205</v>
      </c>
      <c r="D187" s="38">
        <f t="shared" ca="1" si="17"/>
        <v>6.883946139190017E-2</v>
      </c>
      <c r="E187" s="38">
        <f t="shared" ca="1" si="18"/>
        <v>0.1460040010210055</v>
      </c>
      <c r="F187" s="38">
        <f t="shared" ca="1" si="22"/>
        <v>4.7802781961271995E-2</v>
      </c>
      <c r="G187" s="24">
        <f t="shared" ca="1" si="19"/>
        <v>10691.284848959167</v>
      </c>
      <c r="H187" s="24">
        <f t="shared" ca="1" si="20"/>
        <v>11384.466152271649</v>
      </c>
      <c r="I187" s="24">
        <f ca="1">H187/'Option value'!$E$10</f>
        <v>552.64398797435183</v>
      </c>
    </row>
    <row r="188" spans="2:9">
      <c r="B188">
        <f t="shared" si="21"/>
        <v>170</v>
      </c>
      <c r="C188" s="38">
        <f t="shared" ca="1" si="16"/>
        <v>0.21171615530729343</v>
      </c>
      <c r="D188" s="38">
        <f t="shared" ca="1" si="17"/>
        <v>5.1710810364443228E-2</v>
      </c>
      <c r="E188" s="38">
        <f t="shared" ca="1" si="18"/>
        <v>0.14499358979164675</v>
      </c>
      <c r="F188" s="38">
        <f t="shared" ca="1" si="22"/>
        <v>4.4002181280627842E-2</v>
      </c>
      <c r="G188" s="24">
        <f t="shared" ca="1" si="19"/>
        <v>7694.6556555471616</v>
      </c>
      <c r="H188" s="24">
        <f t="shared" ca="1" si="20"/>
        <v>8387.8369588596433</v>
      </c>
      <c r="I188" s="24">
        <f ca="1">H188/'Option value'!$E$10</f>
        <v>407.17655140095354</v>
      </c>
    </row>
    <row r="189" spans="2:9">
      <c r="B189">
        <f t="shared" si="21"/>
        <v>171</v>
      </c>
      <c r="C189" s="38">
        <f t="shared" ca="1" si="16"/>
        <v>0.22730976354788807</v>
      </c>
      <c r="D189" s="38">
        <f t="shared" ca="1" si="17"/>
        <v>6.4099088936831139E-2</v>
      </c>
      <c r="E189" s="38">
        <f t="shared" ca="1" si="18"/>
        <v>0.14593215019165443</v>
      </c>
      <c r="F189" s="38">
        <f t="shared" ca="1" si="22"/>
        <v>3.7756837696612131E-2</v>
      </c>
      <c r="G189" s="24">
        <f t="shared" ca="1" si="19"/>
        <v>9019.2258935305344</v>
      </c>
      <c r="H189" s="24">
        <f t="shared" ca="1" si="20"/>
        <v>9712.4071968430162</v>
      </c>
      <c r="I189" s="24">
        <f ca="1">H189/'Option value'!$E$10</f>
        <v>471.47607751665123</v>
      </c>
    </row>
    <row r="190" spans="2:9">
      <c r="B190">
        <f t="shared" si="21"/>
        <v>172</v>
      </c>
      <c r="C190" s="38">
        <f t="shared" ca="1" si="16"/>
        <v>0.1734877129145399</v>
      </c>
      <c r="D190" s="38">
        <f t="shared" ca="1" si="17"/>
        <v>6.0136314860431958E-2</v>
      </c>
      <c r="E190" s="38">
        <f t="shared" ca="1" si="18"/>
        <v>0.14321030980630101</v>
      </c>
      <c r="F190" s="38">
        <f t="shared" ca="1" si="22"/>
        <v>3.7137721970090153E-2</v>
      </c>
      <c r="G190" s="24">
        <f t="shared" ca="1" si="19"/>
        <v>8250.9426828722299</v>
      </c>
      <c r="H190" s="24">
        <f t="shared" ca="1" si="20"/>
        <v>8944.1239861847116</v>
      </c>
      <c r="I190" s="24">
        <f ca="1">H190/'Option value'!$E$10</f>
        <v>434.180776028384</v>
      </c>
    </row>
    <row r="191" spans="2:9">
      <c r="B191">
        <f t="shared" si="21"/>
        <v>173</v>
      </c>
      <c r="C191" s="38">
        <f t="shared" ca="1" si="16"/>
        <v>0.32545666664139783</v>
      </c>
      <c r="D191" s="38">
        <f t="shared" ca="1" si="17"/>
        <v>6.0664837395422458E-2</v>
      </c>
      <c r="E191" s="38">
        <f t="shared" ca="1" si="18"/>
        <v>0.14124684129580795</v>
      </c>
      <c r="F191" s="38">
        <f t="shared" ca="1" si="22"/>
        <v>4.6912413692170751E-2</v>
      </c>
      <c r="G191" s="24">
        <f t="shared" ca="1" si="19"/>
        <v>10571.186380337695</v>
      </c>
      <c r="H191" s="24">
        <f t="shared" ca="1" si="20"/>
        <v>11264.367683650176</v>
      </c>
      <c r="I191" s="24">
        <f ca="1">H191/'Option value'!$E$10</f>
        <v>546.81396522573664</v>
      </c>
    </row>
    <row r="192" spans="2:9">
      <c r="B192">
        <f t="shared" si="21"/>
        <v>174</v>
      </c>
      <c r="C192" s="38">
        <f t="shared" ca="1" si="16"/>
        <v>0.26072410665709195</v>
      </c>
      <c r="D192" s="38">
        <f t="shared" ca="1" si="17"/>
        <v>5.6725259334264304E-2</v>
      </c>
      <c r="E192" s="38">
        <f t="shared" ca="1" si="18"/>
        <v>0.14497983750702309</v>
      </c>
      <c r="F192" s="38">
        <f t="shared" ca="1" si="22"/>
        <v>4.1029774515698003E-2</v>
      </c>
      <c r="G192" s="24">
        <f t="shared" ca="1" si="19"/>
        <v>8532.2420466201675</v>
      </c>
      <c r="H192" s="24">
        <f t="shared" ca="1" si="20"/>
        <v>9225.4233499326492</v>
      </c>
      <c r="I192" s="24">
        <f ca="1">H192/'Option value'!$E$10</f>
        <v>447.83608494818685</v>
      </c>
    </row>
    <row r="193" spans="2:9">
      <c r="B193">
        <f t="shared" si="21"/>
        <v>175</v>
      </c>
      <c r="C193" s="38">
        <f t="shared" ca="1" si="16"/>
        <v>0.35624071581084782</v>
      </c>
      <c r="D193" s="38">
        <f t="shared" ca="1" si="17"/>
        <v>6.5540588051057447E-2</v>
      </c>
      <c r="E193" s="38">
        <f t="shared" ca="1" si="18"/>
        <v>0.14384357601170655</v>
      </c>
      <c r="F193" s="38">
        <f t="shared" ca="1" si="22"/>
        <v>5.9299487563523337E-2</v>
      </c>
      <c r="G193" s="24">
        <f t="shared" ca="1" si="19"/>
        <v>13039.328984819489</v>
      </c>
      <c r="H193" s="24">
        <f t="shared" ca="1" si="20"/>
        <v>13732.510288131971</v>
      </c>
      <c r="I193" s="24">
        <f ca="1">H193/'Option value'!$E$10</f>
        <v>666.62671301611499</v>
      </c>
    </row>
    <row r="194" spans="2:9">
      <c r="B194">
        <f t="shared" si="21"/>
        <v>176</v>
      </c>
      <c r="C194" s="38">
        <f t="shared" ca="1" si="16"/>
        <v>0.25209006209513524</v>
      </c>
      <c r="D194" s="38">
        <f t="shared" ca="1" si="17"/>
        <v>5.4854372305237376E-2</v>
      </c>
      <c r="E194" s="38">
        <f t="shared" ca="1" si="18"/>
        <v>0.14354300758543717</v>
      </c>
      <c r="F194" s="38">
        <f t="shared" ca="1" si="22"/>
        <v>2.3189189668837321E-2</v>
      </c>
      <c r="G194" s="24">
        <f t="shared" ca="1" si="19"/>
        <v>7077.4746661843628</v>
      </c>
      <c r="H194" s="24">
        <f t="shared" ca="1" si="20"/>
        <v>7770.6559694968455</v>
      </c>
      <c r="I194" s="24">
        <f ca="1">H194/'Option value'!$E$10</f>
        <v>377.21630919887599</v>
      </c>
    </row>
    <row r="195" spans="2:9">
      <c r="B195">
        <f t="shared" si="21"/>
        <v>177</v>
      </c>
      <c r="C195" s="38">
        <f t="shared" ca="1" si="16"/>
        <v>0.21029582217235682</v>
      </c>
      <c r="D195" s="38">
        <f t="shared" ca="1" si="17"/>
        <v>6.0588106298266331E-2</v>
      </c>
      <c r="E195" s="38">
        <f t="shared" ca="1" si="18"/>
        <v>0.14417314315127136</v>
      </c>
      <c r="F195" s="38">
        <f t="shared" ca="1" si="22"/>
        <v>3.5604353544210189E-2</v>
      </c>
      <c r="G195" s="24">
        <f t="shared" ca="1" si="19"/>
        <v>8376.5520914801837</v>
      </c>
      <c r="H195" s="24">
        <f t="shared" ca="1" si="20"/>
        <v>9069.7333947926654</v>
      </c>
      <c r="I195" s="24">
        <f ca="1">H195/'Option value'!$E$10</f>
        <v>440.27832013556628</v>
      </c>
    </row>
    <row r="196" spans="2:9">
      <c r="B196">
        <f t="shared" si="21"/>
        <v>178</v>
      </c>
      <c r="C196" s="38">
        <f t="shared" ca="1" si="16"/>
        <v>0.19734783012629367</v>
      </c>
      <c r="D196" s="38">
        <f t="shared" ca="1" si="17"/>
        <v>6.4975910925448938E-2</v>
      </c>
      <c r="E196" s="38">
        <f t="shared" ca="1" si="18"/>
        <v>0.14225498826995542</v>
      </c>
      <c r="F196" s="38">
        <f t="shared" ca="1" si="22"/>
        <v>4.0798512456112254E-2</v>
      </c>
      <c r="G196" s="24">
        <f t="shared" ca="1" si="19"/>
        <v>9510.0831136913857</v>
      </c>
      <c r="H196" s="24">
        <f t="shared" ca="1" si="20"/>
        <v>10203.264417003867</v>
      </c>
      <c r="I196" s="24">
        <f ca="1">H196/'Option value'!$E$10</f>
        <v>495.30409791280908</v>
      </c>
    </row>
    <row r="197" spans="2:9">
      <c r="B197">
        <f t="shared" si="21"/>
        <v>179</v>
      </c>
      <c r="C197" s="38">
        <f t="shared" ca="1" si="16"/>
        <v>0.28288998572167101</v>
      </c>
      <c r="D197" s="38">
        <f t="shared" ca="1" si="17"/>
        <v>5.9879142838842693E-2</v>
      </c>
      <c r="E197" s="38">
        <f t="shared" ca="1" si="18"/>
        <v>0.1446286716935806</v>
      </c>
      <c r="F197" s="38">
        <f t="shared" ca="1" si="22"/>
        <v>2.9669134245325274E-2</v>
      </c>
      <c r="G197" s="24">
        <f t="shared" ca="1" si="19"/>
        <v>8287.2675305422399</v>
      </c>
      <c r="H197" s="24">
        <f t="shared" ca="1" si="20"/>
        <v>8980.4488338547217</v>
      </c>
      <c r="I197" s="24">
        <f ca="1">H197/'Option value'!$E$10</f>
        <v>435.94411814828743</v>
      </c>
    </row>
    <row r="198" spans="2:9">
      <c r="B198">
        <f t="shared" si="21"/>
        <v>180</v>
      </c>
      <c r="C198" s="38">
        <f t="shared" ca="1" si="16"/>
        <v>9.376235463155308E-2</v>
      </c>
      <c r="D198" s="38">
        <f t="shared" ca="1" si="17"/>
        <v>5.7477801761321716E-2</v>
      </c>
      <c r="E198" s="38">
        <f t="shared" ca="1" si="18"/>
        <v>0.1497298820568137</v>
      </c>
      <c r="F198" s="38">
        <f t="shared" ca="1" si="22"/>
        <v>4.2687351233458334E-2</v>
      </c>
      <c r="G198" s="24">
        <f t="shared" ca="1" si="19"/>
        <v>7283.8019736957031</v>
      </c>
      <c r="H198" s="24">
        <f t="shared" ca="1" si="20"/>
        <v>7976.9832770081857</v>
      </c>
      <c r="I198" s="24">
        <f ca="1">H198/'Option value'!$E$10</f>
        <v>387.23219791301869</v>
      </c>
    </row>
    <row r="199" spans="2:9">
      <c r="B199">
        <f t="shared" si="21"/>
        <v>181</v>
      </c>
      <c r="C199" s="38">
        <f t="shared" ca="1" si="16"/>
        <v>0.33303522417191456</v>
      </c>
      <c r="D199" s="38">
        <f t="shared" ca="1" si="17"/>
        <v>5.7827860026964141E-2</v>
      </c>
      <c r="E199" s="38">
        <f t="shared" ca="1" si="18"/>
        <v>0.14514758806548231</v>
      </c>
      <c r="F199" s="38">
        <f t="shared" ca="1" si="22"/>
        <v>5.1035955254217724E-2</v>
      </c>
      <c r="G199" s="24">
        <f t="shared" ca="1" si="19"/>
        <v>10158.435208483814</v>
      </c>
      <c r="H199" s="24">
        <f t="shared" ca="1" si="20"/>
        <v>10851.616511796296</v>
      </c>
      <c r="I199" s="24">
        <f ca="1">H199/'Option value'!$E$10</f>
        <v>526.77750057263563</v>
      </c>
    </row>
    <row r="200" spans="2:9">
      <c r="B200">
        <f t="shared" si="21"/>
        <v>182</v>
      </c>
      <c r="C200" s="38">
        <f t="shared" ca="1" si="16"/>
        <v>0.13962919935949231</v>
      </c>
      <c r="D200" s="38">
        <f t="shared" ca="1" si="17"/>
        <v>6.3842704752374163E-2</v>
      </c>
      <c r="E200" s="38">
        <f t="shared" ca="1" si="18"/>
        <v>0.14686686024612031</v>
      </c>
      <c r="F200" s="38">
        <f t="shared" ca="1" si="22"/>
        <v>4.8537940387823553E-2</v>
      </c>
      <c r="G200" s="24">
        <f t="shared" ca="1" si="19"/>
        <v>9176.666620305914</v>
      </c>
      <c r="H200" s="24">
        <f t="shared" ca="1" si="20"/>
        <v>9869.8479236183957</v>
      </c>
      <c r="I200" s="24">
        <f ca="1">H200/'Option value'!$E$10</f>
        <v>479.1188312436114</v>
      </c>
    </row>
    <row r="201" spans="2:9">
      <c r="B201">
        <f t="shared" si="21"/>
        <v>183</v>
      </c>
      <c r="C201" s="38">
        <f t="shared" ca="1" si="16"/>
        <v>0.15374088853650358</v>
      </c>
      <c r="D201" s="38">
        <f t="shared" ca="1" si="17"/>
        <v>6.1367160659972851E-2</v>
      </c>
      <c r="E201" s="38">
        <f t="shared" ca="1" si="18"/>
        <v>0.14538876784033478</v>
      </c>
      <c r="F201" s="38">
        <f t="shared" ca="1" si="22"/>
        <v>5.9843902453776215E-2</v>
      </c>
      <c r="G201" s="24">
        <f t="shared" ca="1" si="19"/>
        <v>10264.593230784285</v>
      </c>
      <c r="H201" s="24">
        <f t="shared" ca="1" si="20"/>
        <v>10957.774534096767</v>
      </c>
      <c r="I201" s="24">
        <f ca="1">H201/'Option value'!$E$10</f>
        <v>531.93080262605656</v>
      </c>
    </row>
    <row r="202" spans="2:9">
      <c r="B202">
        <f t="shared" si="21"/>
        <v>184</v>
      </c>
      <c r="C202" s="38">
        <f t="shared" ca="1" si="16"/>
        <v>0.11740531718570163</v>
      </c>
      <c r="D202" s="38">
        <f t="shared" ca="1" si="17"/>
        <v>6.5043316837020637E-2</v>
      </c>
      <c r="E202" s="38">
        <f t="shared" ca="1" si="18"/>
        <v>0.14342812791170645</v>
      </c>
      <c r="F202" s="38">
        <f t="shared" ca="1" si="22"/>
        <v>4.9661844347677259E-2</v>
      </c>
      <c r="G202" s="24">
        <f t="shared" ca="1" si="19"/>
        <v>9612.9810699874433</v>
      </c>
      <c r="H202" s="24">
        <f t="shared" ca="1" si="20"/>
        <v>10306.162373299925</v>
      </c>
      <c r="I202" s="24">
        <f ca="1">H202/'Option value'!$E$10</f>
        <v>500.29914433494781</v>
      </c>
    </row>
    <row r="203" spans="2:9">
      <c r="B203">
        <f t="shared" si="21"/>
        <v>185</v>
      </c>
      <c r="C203" s="38">
        <f t="shared" ca="1" si="16"/>
        <v>0.21246022702558481</v>
      </c>
      <c r="D203" s="38">
        <f t="shared" ca="1" si="17"/>
        <v>7.202596310827028E-2</v>
      </c>
      <c r="E203" s="38">
        <f t="shared" ca="1" si="18"/>
        <v>0.14828513348222222</v>
      </c>
      <c r="F203" s="38">
        <f t="shared" ca="1" si="22"/>
        <v>2.4484746562463806E-2</v>
      </c>
      <c r="G203" s="24">
        <f t="shared" ca="1" si="19"/>
        <v>8748.3459794327027</v>
      </c>
      <c r="H203" s="24">
        <f t="shared" ca="1" si="20"/>
        <v>9441.5272827451845</v>
      </c>
      <c r="I203" s="24">
        <f ca="1">H203/'Option value'!$E$10</f>
        <v>458.32656712355259</v>
      </c>
    </row>
    <row r="204" spans="2:9">
      <c r="B204">
        <f t="shared" si="21"/>
        <v>186</v>
      </c>
      <c r="C204" s="38">
        <f t="shared" ca="1" si="16"/>
        <v>0.2726440197149898</v>
      </c>
      <c r="D204" s="38">
        <f t="shared" ca="1" si="17"/>
        <v>6.7447328645757823E-2</v>
      </c>
      <c r="E204" s="38">
        <f t="shared" ca="1" si="18"/>
        <v>0.14151791125251689</v>
      </c>
      <c r="F204" s="38">
        <f t="shared" ca="1" si="22"/>
        <v>2.9847393718650101E-2</v>
      </c>
      <c r="G204" s="24">
        <f t="shared" ca="1" si="19"/>
        <v>9532.8891381887188</v>
      </c>
      <c r="H204" s="24">
        <f t="shared" ca="1" si="20"/>
        <v>10226.070441501201</v>
      </c>
      <c r="I204" s="24">
        <f ca="1">H204/'Option value'!$E$10</f>
        <v>496.41118648064077</v>
      </c>
    </row>
    <row r="205" spans="2:9">
      <c r="B205">
        <f t="shared" si="21"/>
        <v>187</v>
      </c>
      <c r="C205" s="38">
        <f t="shared" ca="1" si="16"/>
        <v>0.20116819066668648</v>
      </c>
      <c r="D205" s="38">
        <f t="shared" ca="1" si="17"/>
        <v>6.291550222766995E-2</v>
      </c>
      <c r="E205" s="38">
        <f t="shared" ca="1" si="18"/>
        <v>0.14440452528242539</v>
      </c>
      <c r="F205" s="38">
        <f t="shared" ca="1" si="22"/>
        <v>3.2881023945701492E-2</v>
      </c>
      <c r="G205" s="24">
        <f t="shared" ca="1" si="19"/>
        <v>8404.008275778162</v>
      </c>
      <c r="H205" s="24">
        <f t="shared" ca="1" si="20"/>
        <v>9097.1895790906437</v>
      </c>
      <c r="I205" s="24">
        <f ca="1">H205/'Option value'!$E$10</f>
        <v>441.61114461605064</v>
      </c>
    </row>
    <row r="206" spans="2:9">
      <c r="B206">
        <f t="shared" si="21"/>
        <v>188</v>
      </c>
      <c r="C206" s="38">
        <f t="shared" ca="1" si="16"/>
        <v>0.21590244884060897</v>
      </c>
      <c r="D206" s="38">
        <f t="shared" ca="1" si="17"/>
        <v>5.0400977769502857E-2</v>
      </c>
      <c r="E206" s="38">
        <f t="shared" ca="1" si="18"/>
        <v>0.14530206468191256</v>
      </c>
      <c r="F206" s="38">
        <f t="shared" ca="1" si="22"/>
        <v>3.1053179021978433E-2</v>
      </c>
      <c r="G206" s="24">
        <f t="shared" ca="1" si="19"/>
        <v>6652.3807612834644</v>
      </c>
      <c r="H206" s="24">
        <f t="shared" ca="1" si="20"/>
        <v>7345.562064595947</v>
      </c>
      <c r="I206" s="24">
        <f ca="1">H206/'Option value'!$E$10</f>
        <v>356.58068274737604</v>
      </c>
    </row>
    <row r="207" spans="2:9">
      <c r="B207">
        <f t="shared" si="21"/>
        <v>189</v>
      </c>
      <c r="C207" s="38">
        <f t="shared" ca="1" si="16"/>
        <v>0.18105889005975348</v>
      </c>
      <c r="D207" s="38">
        <f t="shared" ca="1" si="17"/>
        <v>6.3976811918446758E-2</v>
      </c>
      <c r="E207" s="38">
        <f t="shared" ca="1" si="18"/>
        <v>0.14697930085186056</v>
      </c>
      <c r="F207" s="38">
        <f t="shared" ca="1" si="22"/>
        <v>2.1429888129296103E-2</v>
      </c>
      <c r="G207" s="24">
        <f t="shared" ca="1" si="19"/>
        <v>7463.9863900361779</v>
      </c>
      <c r="H207" s="24">
        <f t="shared" ca="1" si="20"/>
        <v>8157.1676933486606</v>
      </c>
      <c r="I207" s="24">
        <f ca="1">H207/'Option value'!$E$10</f>
        <v>395.97901424022621</v>
      </c>
    </row>
    <row r="208" spans="2:9">
      <c r="B208">
        <f t="shared" si="21"/>
        <v>190</v>
      </c>
      <c r="C208" s="38">
        <f t="shared" ca="1" si="16"/>
        <v>0.17387356653440419</v>
      </c>
      <c r="D208" s="38">
        <f t="shared" ca="1" si="17"/>
        <v>6.1486565954372116E-2</v>
      </c>
      <c r="E208" s="38">
        <f t="shared" ca="1" si="18"/>
        <v>0.1465723768581027</v>
      </c>
      <c r="F208" s="38">
        <f t="shared" ca="1" si="22"/>
        <v>5.1255441199608925E-2</v>
      </c>
      <c r="G208" s="24">
        <f t="shared" ca="1" si="19"/>
        <v>9391.2384235643913</v>
      </c>
      <c r="H208" s="24">
        <f t="shared" ca="1" si="20"/>
        <v>10084.419726876873</v>
      </c>
      <c r="I208" s="24">
        <f ca="1">H208/'Option value'!$E$10</f>
        <v>489.5349381979064</v>
      </c>
    </row>
    <row r="209" spans="2:9">
      <c r="B209">
        <f t="shared" si="21"/>
        <v>191</v>
      </c>
      <c r="C209" s="38">
        <f t="shared" ca="1" si="16"/>
        <v>0.17974091243257373</v>
      </c>
      <c r="D209" s="38">
        <f t="shared" ca="1" si="17"/>
        <v>7.0327466157566632E-2</v>
      </c>
      <c r="E209" s="38">
        <f t="shared" ca="1" si="18"/>
        <v>0.14278318002301152</v>
      </c>
      <c r="F209" s="38">
        <f t="shared" ca="1" si="22"/>
        <v>2.592132256195586E-2</v>
      </c>
      <c r="G209" s="24">
        <f t="shared" ca="1" si="19"/>
        <v>8805.0170844007444</v>
      </c>
      <c r="H209" s="24">
        <f t="shared" ca="1" si="20"/>
        <v>9498.1983877132261</v>
      </c>
      <c r="I209" s="24">
        <f ca="1">H209/'Option value'!$E$10</f>
        <v>461.07759163656436</v>
      </c>
    </row>
    <row r="210" spans="2:9">
      <c r="B210">
        <f t="shared" si="21"/>
        <v>192</v>
      </c>
      <c r="C210" s="38">
        <f t="shared" ca="1" si="16"/>
        <v>0.17085688099527033</v>
      </c>
      <c r="D210" s="38">
        <f t="shared" ca="1" si="17"/>
        <v>7.8089049324009896E-2</v>
      </c>
      <c r="E210" s="38">
        <f t="shared" ca="1" si="18"/>
        <v>0.14735668370423421</v>
      </c>
      <c r="F210" s="38">
        <f t="shared" ca="1" si="22"/>
        <v>3.5219330169394172E-2</v>
      </c>
      <c r="G210" s="24">
        <f t="shared" ca="1" si="19"/>
        <v>10111.952540483897</v>
      </c>
      <c r="H210" s="24">
        <f t="shared" ca="1" si="20"/>
        <v>10805.133843796379</v>
      </c>
      <c r="I210" s="24">
        <f ca="1">H210/'Option value'!$E$10</f>
        <v>524.52106037846499</v>
      </c>
    </row>
    <row r="211" spans="2:9">
      <c r="B211">
        <f t="shared" si="21"/>
        <v>193</v>
      </c>
      <c r="C211" s="38">
        <f t="shared" ref="C211:C274" ca="1" si="23">_xlfn.NORM.INV(RAND(),$F$6,$G$6)</f>
        <v>0.34785369365898067</v>
      </c>
      <c r="D211" s="38">
        <f t="shared" ref="D211:D274" ca="1" si="24">_xlfn.NORM.INV(RAND(),$F$7,$G$7)</f>
        <v>5.6148692581500376E-2</v>
      </c>
      <c r="E211" s="38">
        <f t="shared" ref="E211:E274" ca="1" si="25">_xlfn.NORM.INV(RAND(),$F$8,$G$8)</f>
        <v>0.14530542965325852</v>
      </c>
      <c r="F211" s="38">
        <f t="shared" ca="1" si="22"/>
        <v>4.2808742516354512E-2</v>
      </c>
      <c r="G211" s="24">
        <f t="shared" ref="G211:G274" ca="1" si="26">IF(E211&gt;F211,($C$12*(1+C211)*D211)/(E211-F211),0)</f>
        <v>9157.226357440275</v>
      </c>
      <c r="H211" s="24">
        <f t="shared" ref="H211:H274" ca="1" si="27">G211+$C$13</f>
        <v>9850.4076607527568</v>
      </c>
      <c r="I211" s="24">
        <f ca="1">H211/'Option value'!$E$10</f>
        <v>478.17512916275513</v>
      </c>
    </row>
    <row r="212" spans="2:9">
      <c r="B212">
        <f t="shared" ref="B212:B275" si="28">B211+1</f>
        <v>194</v>
      </c>
      <c r="C212" s="38">
        <f t="shared" ca="1" si="23"/>
        <v>0.12362788663037848</v>
      </c>
      <c r="D212" s="38">
        <f t="shared" ca="1" si="24"/>
        <v>6.4115187259600956E-2</v>
      </c>
      <c r="E212" s="38">
        <f t="shared" ca="1" si="25"/>
        <v>0.14441291769111439</v>
      </c>
      <c r="F212" s="38">
        <f t="shared" ref="F212:F275" ca="1" si="29">RAND()*($E$9-$D$9)+$D$9</f>
        <v>4.7409526184098993E-2</v>
      </c>
      <c r="G212" s="24">
        <f t="shared" ca="1" si="26"/>
        <v>9210.5991575103471</v>
      </c>
      <c r="H212" s="24">
        <f t="shared" ca="1" si="27"/>
        <v>9903.7804608228289</v>
      </c>
      <c r="I212" s="24">
        <f ca="1">H212/'Option value'!$E$10</f>
        <v>480.76604178751592</v>
      </c>
    </row>
    <row r="213" spans="2:9">
      <c r="B213">
        <f t="shared" si="28"/>
        <v>195</v>
      </c>
      <c r="C213" s="38">
        <f t="shared" ca="1" si="23"/>
        <v>6.0258666332919347E-2</v>
      </c>
      <c r="D213" s="38">
        <f t="shared" ca="1" si="24"/>
        <v>7.3357363115171353E-2</v>
      </c>
      <c r="E213" s="38">
        <f t="shared" ca="1" si="25"/>
        <v>0.14357718384115706</v>
      </c>
      <c r="F213" s="38">
        <f t="shared" ca="1" si="29"/>
        <v>4.575250284584842E-2</v>
      </c>
      <c r="G213" s="24">
        <f t="shared" ca="1" si="26"/>
        <v>9860.4895998341708</v>
      </c>
      <c r="H213" s="24">
        <f t="shared" ca="1" si="27"/>
        <v>10553.670903146653</v>
      </c>
      <c r="I213" s="24">
        <f ca="1">H213/'Option value'!$E$10</f>
        <v>512.31412151197344</v>
      </c>
    </row>
    <row r="214" spans="2:9">
      <c r="B214">
        <f t="shared" si="28"/>
        <v>196</v>
      </c>
      <c r="C214" s="38">
        <f t="shared" ca="1" si="23"/>
        <v>0.19695651997258046</v>
      </c>
      <c r="D214" s="38">
        <f t="shared" ca="1" si="24"/>
        <v>5.7923778854427586E-2</v>
      </c>
      <c r="E214" s="38">
        <f t="shared" ca="1" si="25"/>
        <v>0.15116202805071274</v>
      </c>
      <c r="F214" s="38">
        <f t="shared" ca="1" si="29"/>
        <v>3.6161035942614828E-2</v>
      </c>
      <c r="G214" s="24">
        <f t="shared" ca="1" si="26"/>
        <v>7476.9598978626018</v>
      </c>
      <c r="H214" s="24">
        <f t="shared" ca="1" si="27"/>
        <v>8170.1412011750845</v>
      </c>
      <c r="I214" s="24">
        <f ca="1">H214/'Option value'!$E$10</f>
        <v>396.60879617354777</v>
      </c>
    </row>
    <row r="215" spans="2:9">
      <c r="B215">
        <f t="shared" si="28"/>
        <v>197</v>
      </c>
      <c r="C215" s="38">
        <f t="shared" ca="1" si="23"/>
        <v>0.19131929760373265</v>
      </c>
      <c r="D215" s="38">
        <f t="shared" ca="1" si="24"/>
        <v>5.9366328654073312E-2</v>
      </c>
      <c r="E215" s="38">
        <f t="shared" ca="1" si="25"/>
        <v>0.14603391873335736</v>
      </c>
      <c r="F215" s="38">
        <f t="shared" ca="1" si="29"/>
        <v>2.3026307413448931E-2</v>
      </c>
      <c r="G215" s="24">
        <f t="shared" ca="1" si="26"/>
        <v>7130.6276780338276</v>
      </c>
      <c r="H215" s="24">
        <f t="shared" ca="1" si="27"/>
        <v>7823.8089813463102</v>
      </c>
      <c r="I215" s="24">
        <f ca="1">H215/'Option value'!$E$10</f>
        <v>379.79655249253932</v>
      </c>
    </row>
    <row r="216" spans="2:9">
      <c r="B216">
        <f t="shared" si="28"/>
        <v>198</v>
      </c>
      <c r="C216" s="38">
        <f t="shared" ca="1" si="23"/>
        <v>0.39732170205154749</v>
      </c>
      <c r="D216" s="38">
        <f t="shared" ca="1" si="24"/>
        <v>6.3968785656659893E-2</v>
      </c>
      <c r="E216" s="38">
        <f t="shared" ca="1" si="25"/>
        <v>0.14949104200015439</v>
      </c>
      <c r="F216" s="38">
        <f t="shared" ca="1" si="29"/>
        <v>2.2225000840191762E-2</v>
      </c>
      <c r="G216" s="24">
        <f t="shared" ca="1" si="26"/>
        <v>8710.5053665165342</v>
      </c>
      <c r="H216" s="24">
        <f t="shared" ca="1" si="27"/>
        <v>9403.686669829016</v>
      </c>
      <c r="I216" s="24">
        <f ca="1">H216/'Option value'!$E$10</f>
        <v>456.48964416645703</v>
      </c>
    </row>
    <row r="217" spans="2:9">
      <c r="B217">
        <f t="shared" si="28"/>
        <v>199</v>
      </c>
      <c r="C217" s="38">
        <f t="shared" ca="1" si="23"/>
        <v>0.10653573527235088</v>
      </c>
      <c r="D217" s="38">
        <f t="shared" ca="1" si="24"/>
        <v>5.3722851298687195E-2</v>
      </c>
      <c r="E217" s="38">
        <f t="shared" ca="1" si="25"/>
        <v>0.14205033703810366</v>
      </c>
      <c r="F217" s="38">
        <f t="shared" ca="1" si="29"/>
        <v>3.6213053186611666E-2</v>
      </c>
      <c r="G217" s="24">
        <f t="shared" ca="1" si="26"/>
        <v>6965.8992585183651</v>
      </c>
      <c r="H217" s="24">
        <f t="shared" ca="1" si="27"/>
        <v>7659.0805618308477</v>
      </c>
      <c r="I217" s="24">
        <f ca="1">H217/'Option value'!$E$10</f>
        <v>371.8000272733421</v>
      </c>
    </row>
    <row r="218" spans="2:9">
      <c r="B218">
        <f t="shared" si="28"/>
        <v>200</v>
      </c>
      <c r="C218" s="38">
        <f t="shared" ca="1" si="23"/>
        <v>0.15953175798770153</v>
      </c>
      <c r="D218" s="38">
        <f t="shared" ca="1" si="24"/>
        <v>6.218860710818265E-2</v>
      </c>
      <c r="E218" s="38">
        <f t="shared" ca="1" si="25"/>
        <v>0.14461187438676928</v>
      </c>
      <c r="F218" s="38">
        <f t="shared" ca="1" si="29"/>
        <v>5.8759062234042231E-2</v>
      </c>
      <c r="G218" s="24">
        <f t="shared" ca="1" si="26"/>
        <v>10416.704134706328</v>
      </c>
      <c r="H218" s="24">
        <f t="shared" ca="1" si="27"/>
        <v>11109.88543801881</v>
      </c>
      <c r="I218" s="24">
        <f ca="1">H218/'Option value'!$E$10</f>
        <v>539.31482708829174</v>
      </c>
    </row>
    <row r="219" spans="2:9">
      <c r="B219">
        <f t="shared" si="28"/>
        <v>201</v>
      </c>
      <c r="C219" s="38">
        <f t="shared" ca="1" si="23"/>
        <v>0.221335185372834</v>
      </c>
      <c r="D219" s="38">
        <f t="shared" ca="1" si="24"/>
        <v>6.5159655382057244E-2</v>
      </c>
      <c r="E219" s="38">
        <f t="shared" ca="1" si="25"/>
        <v>0.14578206336552754</v>
      </c>
      <c r="F219" s="38">
        <f t="shared" ca="1" si="29"/>
        <v>5.4589629463273198E-2</v>
      </c>
      <c r="G219" s="24">
        <f t="shared" ca="1" si="26"/>
        <v>10822.964086385917</v>
      </c>
      <c r="H219" s="24">
        <f t="shared" ca="1" si="27"/>
        <v>11516.145389698399</v>
      </c>
      <c r="I219" s="24">
        <f ca="1">H219/'Option value'!$E$10</f>
        <v>559.03618396594163</v>
      </c>
    </row>
    <row r="220" spans="2:9">
      <c r="B220">
        <f t="shared" si="28"/>
        <v>202</v>
      </c>
      <c r="C220" s="38">
        <f t="shared" ca="1" si="23"/>
        <v>0.17740718241548359</v>
      </c>
      <c r="D220" s="38">
        <f t="shared" ca="1" si="24"/>
        <v>6.0920022362351389E-2</v>
      </c>
      <c r="E220" s="38">
        <f t="shared" ca="1" si="25"/>
        <v>0.14292400762233218</v>
      </c>
      <c r="F220" s="38">
        <f t="shared" ca="1" si="29"/>
        <v>5.6957244252935468E-2</v>
      </c>
      <c r="G220" s="24">
        <f t="shared" ca="1" si="26"/>
        <v>10347.788314254401</v>
      </c>
      <c r="H220" s="24">
        <f t="shared" ca="1" si="27"/>
        <v>11040.969617566883</v>
      </c>
      <c r="I220" s="24">
        <f ca="1">H220/'Option value'!$E$10</f>
        <v>535.96939891101374</v>
      </c>
    </row>
    <row r="221" spans="2:9">
      <c r="B221">
        <f t="shared" si="28"/>
        <v>203</v>
      </c>
      <c r="C221" s="38">
        <f t="shared" ca="1" si="23"/>
        <v>0.20118302447427527</v>
      </c>
      <c r="D221" s="38">
        <f t="shared" ca="1" si="24"/>
        <v>5.4718916452196814E-2</v>
      </c>
      <c r="E221" s="38">
        <f t="shared" ca="1" si="25"/>
        <v>0.14555732279896264</v>
      </c>
      <c r="F221" s="38">
        <f t="shared" ca="1" si="29"/>
        <v>5.5133517222129058E-2</v>
      </c>
      <c r="G221" s="24">
        <f t="shared" ca="1" si="26"/>
        <v>9014.7828720193356</v>
      </c>
      <c r="H221" s="24">
        <f t="shared" ca="1" si="27"/>
        <v>9707.9641753318174</v>
      </c>
      <c r="I221" s="24">
        <f ca="1">H221/'Option value'!$E$10</f>
        <v>471.2603968607678</v>
      </c>
    </row>
    <row r="222" spans="2:9">
      <c r="B222">
        <f t="shared" si="28"/>
        <v>204</v>
      </c>
      <c r="C222" s="38">
        <f t="shared" ca="1" si="23"/>
        <v>0.21024703342277187</v>
      </c>
      <c r="D222" s="38">
        <f t="shared" ca="1" si="24"/>
        <v>5.6006730117494657E-2</v>
      </c>
      <c r="E222" s="38">
        <f t="shared" ca="1" si="25"/>
        <v>0.14257301123385491</v>
      </c>
      <c r="F222" s="38">
        <f t="shared" ca="1" si="29"/>
        <v>3.9061416670625904E-2</v>
      </c>
      <c r="G222" s="24">
        <f t="shared" ca="1" si="26"/>
        <v>8121.1329899099155</v>
      </c>
      <c r="H222" s="24">
        <f t="shared" ca="1" si="27"/>
        <v>8814.3142932223982</v>
      </c>
      <c r="I222" s="24">
        <f ca="1">H222/'Option value'!$E$10</f>
        <v>427.87933462244649</v>
      </c>
    </row>
    <row r="223" spans="2:9">
      <c r="B223">
        <f t="shared" si="28"/>
        <v>205</v>
      </c>
      <c r="C223" s="38">
        <f t="shared" ca="1" si="23"/>
        <v>0.34814857958437728</v>
      </c>
      <c r="D223" s="38">
        <f t="shared" ca="1" si="24"/>
        <v>6.3719369455059446E-2</v>
      </c>
      <c r="E223" s="38">
        <f t="shared" ca="1" si="25"/>
        <v>0.14587860236540473</v>
      </c>
      <c r="F223" s="38">
        <f t="shared" ca="1" si="29"/>
        <v>3.678381608628048E-2</v>
      </c>
      <c r="G223" s="24">
        <f t="shared" ca="1" si="26"/>
        <v>9765.5477745803273</v>
      </c>
      <c r="H223" s="24">
        <f t="shared" ca="1" si="27"/>
        <v>10458.729077892809</v>
      </c>
      <c r="I223" s="24">
        <f ca="1">H223/'Option value'!$E$10</f>
        <v>507.70529504334019</v>
      </c>
    </row>
    <row r="224" spans="2:9">
      <c r="B224">
        <f t="shared" si="28"/>
        <v>206</v>
      </c>
      <c r="C224" s="38">
        <f t="shared" ca="1" si="23"/>
        <v>0.29279922565824756</v>
      </c>
      <c r="D224" s="38">
        <f t="shared" ca="1" si="24"/>
        <v>6.746523040694101E-2</v>
      </c>
      <c r="E224" s="38">
        <f t="shared" ca="1" si="25"/>
        <v>0.14088818207046686</v>
      </c>
      <c r="F224" s="38">
        <f t="shared" ca="1" si="29"/>
        <v>2.6111234439269181E-2</v>
      </c>
      <c r="G224" s="24">
        <f t="shared" ca="1" si="26"/>
        <v>9424.2716741338827</v>
      </c>
      <c r="H224" s="24">
        <f t="shared" ca="1" si="27"/>
        <v>10117.452977446364</v>
      </c>
      <c r="I224" s="24">
        <f ca="1">H224/'Option value'!$E$10</f>
        <v>491.13849405079435</v>
      </c>
    </row>
    <row r="225" spans="2:9">
      <c r="B225">
        <f t="shared" si="28"/>
        <v>207</v>
      </c>
      <c r="C225" s="38">
        <f t="shared" ca="1" si="23"/>
        <v>5.6507733905604818E-2</v>
      </c>
      <c r="D225" s="38">
        <f t="shared" ca="1" si="24"/>
        <v>6.8725270003662867E-2</v>
      </c>
      <c r="E225" s="38">
        <f t="shared" ca="1" si="25"/>
        <v>0.14243165789646875</v>
      </c>
      <c r="F225" s="38">
        <f t="shared" ca="1" si="29"/>
        <v>2.5919233693696402E-2</v>
      </c>
      <c r="G225" s="24">
        <f t="shared" ca="1" si="26"/>
        <v>7728.732456003816</v>
      </c>
      <c r="H225" s="24">
        <f t="shared" ca="1" si="27"/>
        <v>8421.9137593162977</v>
      </c>
      <c r="I225" s="24">
        <f ca="1">H225/'Option value'!$E$10</f>
        <v>408.83076501535425</v>
      </c>
    </row>
    <row r="226" spans="2:9">
      <c r="B226">
        <f t="shared" si="28"/>
        <v>208</v>
      </c>
      <c r="C226" s="38">
        <f t="shared" ca="1" si="23"/>
        <v>9.3852693335228221E-2</v>
      </c>
      <c r="D226" s="38">
        <f t="shared" ca="1" si="24"/>
        <v>6.447007103833044E-2</v>
      </c>
      <c r="E226" s="38">
        <f t="shared" ca="1" si="25"/>
        <v>0.14401234813320005</v>
      </c>
      <c r="F226" s="38">
        <f t="shared" ca="1" si="29"/>
        <v>3.3229666888223201E-2</v>
      </c>
      <c r="G226" s="24">
        <f t="shared" ca="1" si="26"/>
        <v>7894.7156808334512</v>
      </c>
      <c r="H226" s="24">
        <f t="shared" ca="1" si="27"/>
        <v>8587.8969841459329</v>
      </c>
      <c r="I226" s="24">
        <f ca="1">H226/'Option value'!$E$10</f>
        <v>416.88820311388019</v>
      </c>
    </row>
    <row r="227" spans="2:9">
      <c r="B227">
        <f t="shared" si="28"/>
        <v>209</v>
      </c>
      <c r="C227" s="38">
        <f t="shared" ca="1" si="23"/>
        <v>0.22965117380215125</v>
      </c>
      <c r="D227" s="38">
        <f t="shared" ca="1" si="24"/>
        <v>6.9086422282270049E-2</v>
      </c>
      <c r="E227" s="38">
        <f t="shared" ca="1" si="25"/>
        <v>0.14782361686588702</v>
      </c>
      <c r="F227" s="38">
        <f t="shared" ca="1" si="29"/>
        <v>5.7896891331242248E-2</v>
      </c>
      <c r="G227" s="24">
        <f t="shared" ca="1" si="26"/>
        <v>11715.942415940577</v>
      </c>
      <c r="H227" s="24">
        <f t="shared" ca="1" si="27"/>
        <v>12409.123719253059</v>
      </c>
      <c r="I227" s="24">
        <f ca="1">H227/'Option value'!$E$10</f>
        <v>602.38464656568237</v>
      </c>
    </row>
    <row r="228" spans="2:9">
      <c r="B228">
        <f t="shared" si="28"/>
        <v>210</v>
      </c>
      <c r="C228" s="38">
        <f t="shared" ca="1" si="23"/>
        <v>0.11811312484879563</v>
      </c>
      <c r="D228" s="38">
        <f t="shared" ca="1" si="24"/>
        <v>7.5087969334527174E-2</v>
      </c>
      <c r="E228" s="38">
        <f t="shared" ca="1" si="25"/>
        <v>0.1438628264270688</v>
      </c>
      <c r="F228" s="38">
        <f t="shared" ca="1" si="29"/>
        <v>5.1280020600777368E-2</v>
      </c>
      <c r="G228" s="24">
        <f t="shared" ca="1" si="26"/>
        <v>11246.493674644626</v>
      </c>
      <c r="H228" s="24">
        <f t="shared" ca="1" si="27"/>
        <v>11939.674977957107</v>
      </c>
      <c r="I228" s="24">
        <f ca="1">H228/'Option value'!$E$10</f>
        <v>579.5958727163644</v>
      </c>
    </row>
    <row r="229" spans="2:9">
      <c r="B229">
        <f t="shared" si="28"/>
        <v>211</v>
      </c>
      <c r="C229" s="38">
        <f t="shared" ca="1" si="23"/>
        <v>0.20316692437516987</v>
      </c>
      <c r="D229" s="38">
        <f t="shared" ca="1" si="24"/>
        <v>5.8989072358229658E-2</v>
      </c>
      <c r="E229" s="38">
        <f t="shared" ca="1" si="25"/>
        <v>0.14416305850256175</v>
      </c>
      <c r="F229" s="38">
        <f t="shared" ca="1" si="29"/>
        <v>5.6395030966293933E-2</v>
      </c>
      <c r="G229" s="24">
        <f t="shared" ca="1" si="26"/>
        <v>10028.881265870232</v>
      </c>
      <c r="H229" s="24">
        <f t="shared" ca="1" si="27"/>
        <v>10722.062569182714</v>
      </c>
      <c r="I229" s="24">
        <f ca="1">H229/'Option value'!$E$10</f>
        <v>520.48847423217057</v>
      </c>
    </row>
    <row r="230" spans="2:9">
      <c r="B230">
        <f t="shared" si="28"/>
        <v>212</v>
      </c>
      <c r="C230" s="38">
        <f t="shared" ca="1" si="23"/>
        <v>0.21611297498689722</v>
      </c>
      <c r="D230" s="38">
        <f t="shared" ca="1" si="24"/>
        <v>7.1593505005062577E-2</v>
      </c>
      <c r="E230" s="38">
        <f t="shared" ca="1" si="25"/>
        <v>0.14386380108060312</v>
      </c>
      <c r="F230" s="38">
        <f t="shared" ca="1" si="29"/>
        <v>5.6201944072465829E-2</v>
      </c>
      <c r="G230" s="24">
        <f t="shared" ca="1" si="26"/>
        <v>12317.661275468041</v>
      </c>
      <c r="H230" s="24">
        <f t="shared" ca="1" si="27"/>
        <v>13010.842578780523</v>
      </c>
      <c r="I230" s="24">
        <f ca="1">H230/'Option value'!$E$10</f>
        <v>631.59429994080199</v>
      </c>
    </row>
    <row r="231" spans="2:9">
      <c r="B231">
        <f t="shared" si="28"/>
        <v>213</v>
      </c>
      <c r="C231" s="38">
        <f t="shared" ca="1" si="23"/>
        <v>0.21372611681269718</v>
      </c>
      <c r="D231" s="38">
        <f t="shared" ca="1" si="24"/>
        <v>5.4465673963835781E-2</v>
      </c>
      <c r="E231" s="38">
        <f t="shared" ca="1" si="25"/>
        <v>0.14471906554680963</v>
      </c>
      <c r="F231" s="38">
        <f t="shared" ca="1" si="29"/>
        <v>5.0643874367839778E-2</v>
      </c>
      <c r="G231" s="24">
        <f t="shared" ca="1" si="26"/>
        <v>8714.8485948708167</v>
      </c>
      <c r="H231" s="24">
        <f t="shared" ca="1" si="27"/>
        <v>9408.0298981832984</v>
      </c>
      <c r="I231" s="24">
        <f ca="1">H231/'Option value'!$E$10</f>
        <v>456.70048049433484</v>
      </c>
    </row>
    <row r="232" spans="2:9">
      <c r="B232">
        <f t="shared" si="28"/>
        <v>214</v>
      </c>
      <c r="C232" s="38">
        <f t="shared" ca="1" si="23"/>
        <v>0.28664715406687036</v>
      </c>
      <c r="D232" s="38">
        <f t="shared" ca="1" si="24"/>
        <v>5.8483614199445984E-2</v>
      </c>
      <c r="E232" s="38">
        <f t="shared" ca="1" si="25"/>
        <v>0.14230311795871334</v>
      </c>
      <c r="F232" s="38">
        <f t="shared" ca="1" si="29"/>
        <v>3.3624733566553495E-2</v>
      </c>
      <c r="G232" s="24">
        <f t="shared" ca="1" si="26"/>
        <v>8587.0080589820827</v>
      </c>
      <c r="H232" s="24">
        <f t="shared" ca="1" si="27"/>
        <v>9280.1893622945645</v>
      </c>
      <c r="I232" s="24">
        <f ca="1">H232/'Option value'!$E$10</f>
        <v>450.49462923760018</v>
      </c>
    </row>
    <row r="233" spans="2:9">
      <c r="B233">
        <f t="shared" si="28"/>
        <v>215</v>
      </c>
      <c r="C233" s="38">
        <f t="shared" ca="1" si="23"/>
        <v>0.17371871497814387</v>
      </c>
      <c r="D233" s="38">
        <f t="shared" ca="1" si="24"/>
        <v>5.8129643007762397E-2</v>
      </c>
      <c r="E233" s="38">
        <f t="shared" ca="1" si="25"/>
        <v>0.14389877602651779</v>
      </c>
      <c r="F233" s="38">
        <f t="shared" ca="1" si="29"/>
        <v>5.1582202474386996E-2</v>
      </c>
      <c r="G233" s="24">
        <f t="shared" ca="1" si="26"/>
        <v>9165.8635014140418</v>
      </c>
      <c r="H233" s="24">
        <f t="shared" ca="1" si="27"/>
        <v>9859.0448047265236</v>
      </c>
      <c r="I233" s="24">
        <f ca="1">H233/'Option value'!$E$10</f>
        <v>478.59440799643318</v>
      </c>
    </row>
    <row r="234" spans="2:9">
      <c r="B234">
        <f t="shared" si="28"/>
        <v>216</v>
      </c>
      <c r="C234" s="38">
        <f t="shared" ca="1" si="23"/>
        <v>0.33193768127716539</v>
      </c>
      <c r="D234" s="38">
        <f t="shared" ca="1" si="24"/>
        <v>7.6057555743748298E-2</v>
      </c>
      <c r="E234" s="38">
        <f t="shared" ca="1" si="25"/>
        <v>0.14597302788964681</v>
      </c>
      <c r="F234" s="38">
        <f t="shared" ca="1" si="29"/>
        <v>5.8093734010731798E-2</v>
      </c>
      <c r="G234" s="24">
        <f t="shared" ca="1" si="26"/>
        <v>14296.544753856935</v>
      </c>
      <c r="H234" s="24">
        <f t="shared" ca="1" si="27"/>
        <v>14989.726057169417</v>
      </c>
      <c r="I234" s="24">
        <f ca="1">H234/'Option value'!$E$10</f>
        <v>727.65660471696197</v>
      </c>
    </row>
    <row r="235" spans="2:9">
      <c r="B235">
        <f t="shared" si="28"/>
        <v>217</v>
      </c>
      <c r="C235" s="38">
        <f t="shared" ca="1" si="23"/>
        <v>0.27157295003468485</v>
      </c>
      <c r="D235" s="38">
        <f t="shared" ca="1" si="24"/>
        <v>6.6399920419841246E-2</v>
      </c>
      <c r="E235" s="38">
        <f t="shared" ca="1" si="25"/>
        <v>0.14837724766902319</v>
      </c>
      <c r="F235" s="38">
        <f t="shared" ca="1" si="29"/>
        <v>3.6774703301854915E-2</v>
      </c>
      <c r="G235" s="24">
        <f t="shared" ca="1" si="26"/>
        <v>9382.6630536036719</v>
      </c>
      <c r="H235" s="24">
        <f t="shared" ca="1" si="27"/>
        <v>10075.844356916154</v>
      </c>
      <c r="I235" s="24">
        <f ca="1">H235/'Option value'!$E$10</f>
        <v>489.11865810272587</v>
      </c>
    </row>
    <row r="236" spans="2:9">
      <c r="B236">
        <f t="shared" si="28"/>
        <v>218</v>
      </c>
      <c r="C236" s="38">
        <f t="shared" ca="1" si="23"/>
        <v>0.19246235965072314</v>
      </c>
      <c r="D236" s="38">
        <f t="shared" ca="1" si="24"/>
        <v>6.8055836111323625E-2</v>
      </c>
      <c r="E236" s="38">
        <f t="shared" ca="1" si="25"/>
        <v>0.14702797111440788</v>
      </c>
      <c r="F236" s="38">
        <f t="shared" ca="1" si="29"/>
        <v>5.6647612336042513E-2</v>
      </c>
      <c r="G236" s="24">
        <f t="shared" ca="1" si="26"/>
        <v>11135.952482202303</v>
      </c>
      <c r="H236" s="24">
        <f t="shared" ca="1" si="27"/>
        <v>11829.133785514785</v>
      </c>
      <c r="I236" s="24">
        <f ca="1">H236/'Option value'!$E$10</f>
        <v>574.22979541333905</v>
      </c>
    </row>
    <row r="237" spans="2:9">
      <c r="B237">
        <f t="shared" si="28"/>
        <v>219</v>
      </c>
      <c r="C237" s="38">
        <f t="shared" ca="1" si="23"/>
        <v>0.40008111397516777</v>
      </c>
      <c r="D237" s="38">
        <f t="shared" ca="1" si="24"/>
        <v>6.3755718522239213E-2</v>
      </c>
      <c r="E237" s="38">
        <f t="shared" ca="1" si="25"/>
        <v>0.14590129058813361</v>
      </c>
      <c r="F237" s="38">
        <f t="shared" ca="1" si="29"/>
        <v>2.4856417645882277E-2</v>
      </c>
      <c r="G237" s="24">
        <f t="shared" ca="1" si="26"/>
        <v>9145.7077586954765</v>
      </c>
      <c r="H237" s="24">
        <f t="shared" ca="1" si="27"/>
        <v>9838.8890620079583</v>
      </c>
      <c r="I237" s="24">
        <f ca="1">H237/'Option value'!$E$10</f>
        <v>477.61597388388145</v>
      </c>
    </row>
    <row r="238" spans="2:9">
      <c r="B238">
        <f t="shared" si="28"/>
        <v>220</v>
      </c>
      <c r="C238" s="38">
        <f t="shared" ca="1" si="23"/>
        <v>9.2526424197973328E-2</v>
      </c>
      <c r="D238" s="38">
        <f t="shared" ca="1" si="24"/>
        <v>6.177627343628124E-2</v>
      </c>
      <c r="E238" s="38">
        <f t="shared" ca="1" si="25"/>
        <v>0.14524194613784766</v>
      </c>
      <c r="F238" s="38">
        <f t="shared" ca="1" si="29"/>
        <v>2.8798075478899711E-2</v>
      </c>
      <c r="G238" s="24">
        <f t="shared" ca="1" si="26"/>
        <v>7188.3365145956595</v>
      </c>
      <c r="H238" s="24">
        <f t="shared" ca="1" si="27"/>
        <v>7881.5178179081422</v>
      </c>
      <c r="I238" s="24">
        <f ca="1">H238/'Option value'!$E$10</f>
        <v>382.59795232563795</v>
      </c>
    </row>
    <row r="239" spans="2:9">
      <c r="B239">
        <f t="shared" si="28"/>
        <v>221</v>
      </c>
      <c r="C239" s="38">
        <f t="shared" ca="1" si="23"/>
        <v>0.161329175530951</v>
      </c>
      <c r="D239" s="38">
        <f t="shared" ca="1" si="24"/>
        <v>6.0020825690980412E-2</v>
      </c>
      <c r="E239" s="38">
        <f t="shared" ca="1" si="25"/>
        <v>0.14921560963926206</v>
      </c>
      <c r="F239" s="38">
        <f t="shared" ca="1" si="29"/>
        <v>2.4044468632577542E-2</v>
      </c>
      <c r="G239" s="24">
        <f t="shared" ca="1" si="26"/>
        <v>6906.2845513645916</v>
      </c>
      <c r="H239" s="24">
        <f t="shared" ca="1" si="27"/>
        <v>7599.4658546770743</v>
      </c>
      <c r="I239" s="24">
        <f ca="1">H239/'Option value'!$E$10</f>
        <v>368.90610945034337</v>
      </c>
    </row>
    <row r="240" spans="2:9">
      <c r="B240">
        <f t="shared" si="28"/>
        <v>222</v>
      </c>
      <c r="C240" s="38">
        <f t="shared" ca="1" si="23"/>
        <v>3.2184929105099264E-2</v>
      </c>
      <c r="D240" s="38">
        <f t="shared" ca="1" si="24"/>
        <v>5.3490366089800401E-2</v>
      </c>
      <c r="E240" s="38">
        <f t="shared" ca="1" si="25"/>
        <v>0.14391584535749047</v>
      </c>
      <c r="F240" s="38">
        <f t="shared" ca="1" si="29"/>
        <v>5.2814003219914474E-2</v>
      </c>
      <c r="G240" s="24">
        <f t="shared" ca="1" si="26"/>
        <v>7516.1822458043889</v>
      </c>
      <c r="H240" s="24">
        <f t="shared" ca="1" si="27"/>
        <v>8209.3635491168716</v>
      </c>
      <c r="I240" s="24">
        <f ca="1">H240/'Option value'!$E$10</f>
        <v>398.51279364645006</v>
      </c>
    </row>
    <row r="241" spans="2:9">
      <c r="B241">
        <f t="shared" si="28"/>
        <v>223</v>
      </c>
      <c r="C241" s="38">
        <f t="shared" ca="1" si="23"/>
        <v>1.7433961550593569E-2</v>
      </c>
      <c r="D241" s="38">
        <f t="shared" ca="1" si="24"/>
        <v>5.7669265549322481E-2</v>
      </c>
      <c r="E241" s="38">
        <f t="shared" ca="1" si="25"/>
        <v>0.14611574250668008</v>
      </c>
      <c r="F241" s="38">
        <f t="shared" ca="1" si="29"/>
        <v>3.2876081077180375E-2</v>
      </c>
      <c r="G241" s="24">
        <f t="shared" ca="1" si="26"/>
        <v>6426.0406011431605</v>
      </c>
      <c r="H241" s="24">
        <f t="shared" ca="1" si="27"/>
        <v>7119.2219044556432</v>
      </c>
      <c r="I241" s="24">
        <f ca="1">H241/'Option value'!$E$10</f>
        <v>345.59329633279822</v>
      </c>
    </row>
    <row r="242" spans="2:9">
      <c r="B242">
        <f t="shared" si="28"/>
        <v>224</v>
      </c>
      <c r="C242" s="38">
        <f t="shared" ca="1" si="23"/>
        <v>0.19041905537481535</v>
      </c>
      <c r="D242" s="38">
        <f t="shared" ca="1" si="24"/>
        <v>5.4521183548159852E-2</v>
      </c>
      <c r="E242" s="38">
        <f t="shared" ca="1" si="25"/>
        <v>0.14536712064054547</v>
      </c>
      <c r="F242" s="38">
        <f t="shared" ca="1" si="29"/>
        <v>3.9677944962912937E-2</v>
      </c>
      <c r="G242" s="24">
        <f t="shared" ca="1" si="26"/>
        <v>7615.9837945085055</v>
      </c>
      <c r="H242" s="24">
        <f t="shared" ca="1" si="27"/>
        <v>8309.1650978209873</v>
      </c>
      <c r="I242" s="24">
        <f ca="1">H242/'Option value'!$E$10</f>
        <v>403.35752902043623</v>
      </c>
    </row>
    <row r="243" spans="2:9">
      <c r="B243">
        <f t="shared" si="28"/>
        <v>225</v>
      </c>
      <c r="C243" s="38">
        <f t="shared" ca="1" si="23"/>
        <v>0.17745596866175059</v>
      </c>
      <c r="D243" s="38">
        <f t="shared" ca="1" si="24"/>
        <v>6.1273284032816025E-2</v>
      </c>
      <c r="E243" s="38">
        <f t="shared" ca="1" si="25"/>
        <v>0.14358526572251776</v>
      </c>
      <c r="F243" s="38">
        <f t="shared" ca="1" si="29"/>
        <v>5.8919665015220404E-2</v>
      </c>
      <c r="G243" s="24">
        <f t="shared" ca="1" si="26"/>
        <v>10568.180345927411</v>
      </c>
      <c r="H243" s="24">
        <f t="shared" ca="1" si="27"/>
        <v>11261.361649239892</v>
      </c>
      <c r="I243" s="24">
        <f ca="1">H243/'Option value'!$E$10</f>
        <v>546.6680412252374</v>
      </c>
    </row>
    <row r="244" spans="2:9">
      <c r="B244">
        <f t="shared" si="28"/>
        <v>226</v>
      </c>
      <c r="C244" s="38">
        <f t="shared" ca="1" si="23"/>
        <v>0.1189006277915944</v>
      </c>
      <c r="D244" s="38">
        <f t="shared" ca="1" si="24"/>
        <v>5.7555972823783802E-2</v>
      </c>
      <c r="E244" s="38">
        <f t="shared" ca="1" si="25"/>
        <v>0.14333120241607802</v>
      </c>
      <c r="F244" s="38">
        <f t="shared" ca="1" si="29"/>
        <v>3.9106807295943409E-2</v>
      </c>
      <c r="G244" s="24">
        <f t="shared" ca="1" si="26"/>
        <v>7663.0897120778154</v>
      </c>
      <c r="H244" s="24">
        <f t="shared" ca="1" si="27"/>
        <v>8356.2710153902972</v>
      </c>
      <c r="I244" s="24">
        <f ca="1">H244/'Option value'!$E$10</f>
        <v>405.64422404807266</v>
      </c>
    </row>
    <row r="245" spans="2:9">
      <c r="B245">
        <f t="shared" si="28"/>
        <v>227</v>
      </c>
      <c r="C245" s="38">
        <f t="shared" ca="1" si="23"/>
        <v>0.32495454684047731</v>
      </c>
      <c r="D245" s="38">
        <f t="shared" ca="1" si="24"/>
        <v>5.8642668442201534E-2</v>
      </c>
      <c r="E245" s="38">
        <f t="shared" ca="1" si="25"/>
        <v>0.14684474943108994</v>
      </c>
      <c r="F245" s="38">
        <f t="shared" ca="1" si="29"/>
        <v>2.6195776957220456E-2</v>
      </c>
      <c r="G245" s="24">
        <f t="shared" ca="1" si="26"/>
        <v>7986.9773555938737</v>
      </c>
      <c r="H245" s="24">
        <f t="shared" ca="1" si="27"/>
        <v>8680.1586589063554</v>
      </c>
      <c r="I245" s="24">
        <f ca="1">H245/'Option value'!$E$10</f>
        <v>421.36692518962889</v>
      </c>
    </row>
    <row r="246" spans="2:9">
      <c r="B246">
        <f t="shared" si="28"/>
        <v>228</v>
      </c>
      <c r="C246" s="38">
        <f t="shared" ca="1" si="23"/>
        <v>0.2199735956950532</v>
      </c>
      <c r="D246" s="38">
        <f t="shared" ca="1" si="24"/>
        <v>6.2598536663174789E-2</v>
      </c>
      <c r="E246" s="38">
        <f t="shared" ca="1" si="25"/>
        <v>0.14154463562948552</v>
      </c>
      <c r="F246" s="38">
        <f t="shared" ca="1" si="29"/>
        <v>3.2554369935659161E-2</v>
      </c>
      <c r="G246" s="24">
        <f t="shared" ca="1" si="26"/>
        <v>8689.9700120072193</v>
      </c>
      <c r="H246" s="24">
        <f t="shared" ca="1" si="27"/>
        <v>9383.1513153197011</v>
      </c>
      <c r="I246" s="24">
        <f ca="1">H246/'Option value'!$E$10</f>
        <v>455.49278229707284</v>
      </c>
    </row>
    <row r="247" spans="2:9">
      <c r="B247">
        <f t="shared" si="28"/>
        <v>229</v>
      </c>
      <c r="C247" s="38">
        <f t="shared" ca="1" si="23"/>
        <v>0.16582780978172318</v>
      </c>
      <c r="D247" s="38">
        <f t="shared" ca="1" si="24"/>
        <v>7.0335483153014605E-2</v>
      </c>
      <c r="E247" s="38">
        <f t="shared" ca="1" si="25"/>
        <v>0.14561053842606939</v>
      </c>
      <c r="F247" s="38">
        <f t="shared" ca="1" si="29"/>
        <v>3.1902548755525575E-2</v>
      </c>
      <c r="G247" s="24">
        <f t="shared" ca="1" si="26"/>
        <v>8943.5364505232756</v>
      </c>
      <c r="H247" s="24">
        <f t="shared" ca="1" si="27"/>
        <v>9636.7177538357573</v>
      </c>
      <c r="I247" s="24">
        <f ca="1">H247/'Option value'!$E$10</f>
        <v>467.8018327104736</v>
      </c>
    </row>
    <row r="248" spans="2:9">
      <c r="B248">
        <f t="shared" si="28"/>
        <v>230</v>
      </c>
      <c r="C248" s="38">
        <f t="shared" ca="1" si="23"/>
        <v>0.13328870599929399</v>
      </c>
      <c r="D248" s="38">
        <f t="shared" ca="1" si="24"/>
        <v>6.7445755775397159E-2</v>
      </c>
      <c r="E248" s="38">
        <f t="shared" ca="1" si="25"/>
        <v>0.14464965459691986</v>
      </c>
      <c r="F248" s="38">
        <f t="shared" ca="1" si="29"/>
        <v>2.3507105769572618E-2</v>
      </c>
      <c r="G248" s="24">
        <f t="shared" ca="1" si="26"/>
        <v>7825.0992786336083</v>
      </c>
      <c r="H248" s="24">
        <f t="shared" ca="1" si="27"/>
        <v>8518.28058194609</v>
      </c>
      <c r="I248" s="24">
        <f ca="1">H248/'Option value'!$E$10</f>
        <v>413.50876611388782</v>
      </c>
    </row>
    <row r="249" spans="2:9">
      <c r="B249">
        <f t="shared" si="28"/>
        <v>231</v>
      </c>
      <c r="C249" s="38">
        <f t="shared" ca="1" si="23"/>
        <v>0.23365170433340482</v>
      </c>
      <c r="D249" s="38">
        <f t="shared" ca="1" si="24"/>
        <v>6.0113370883411482E-2</v>
      </c>
      <c r="E249" s="38">
        <f t="shared" ca="1" si="25"/>
        <v>0.14928515483470281</v>
      </c>
      <c r="F249" s="38">
        <f t="shared" ca="1" si="29"/>
        <v>4.2421036995079917E-2</v>
      </c>
      <c r="G249" s="24">
        <f t="shared" ca="1" si="26"/>
        <v>8606.4315059945147</v>
      </c>
      <c r="H249" s="24">
        <f t="shared" ca="1" si="27"/>
        <v>9299.6128093069965</v>
      </c>
      <c r="I249" s="24">
        <f ca="1">H249/'Option value'!$E$10</f>
        <v>451.43751501490271</v>
      </c>
    </row>
    <row r="250" spans="2:9">
      <c r="B250">
        <f t="shared" si="28"/>
        <v>232</v>
      </c>
      <c r="C250" s="38">
        <f t="shared" ca="1" si="23"/>
        <v>0.20922933118151626</v>
      </c>
      <c r="D250" s="38">
        <f t="shared" ca="1" si="24"/>
        <v>4.7605477042451397E-2</v>
      </c>
      <c r="E250" s="38">
        <f t="shared" ca="1" si="25"/>
        <v>0.14630410414185877</v>
      </c>
      <c r="F250" s="38">
        <f t="shared" ca="1" si="29"/>
        <v>4.3876776415502958E-2</v>
      </c>
      <c r="G250" s="24">
        <f t="shared" ca="1" si="26"/>
        <v>6970.1340229003035</v>
      </c>
      <c r="H250" s="24">
        <f t="shared" ca="1" si="27"/>
        <v>7663.3153262127862</v>
      </c>
      <c r="I250" s="24">
        <f ca="1">H250/'Option value'!$E$10</f>
        <v>372.00559835984399</v>
      </c>
    </row>
    <row r="251" spans="2:9">
      <c r="B251">
        <f t="shared" si="28"/>
        <v>233</v>
      </c>
      <c r="C251" s="38">
        <f t="shared" ca="1" si="23"/>
        <v>9.7979131995724084E-2</v>
      </c>
      <c r="D251" s="38">
        <f t="shared" ca="1" si="24"/>
        <v>5.9244719621323473E-2</v>
      </c>
      <c r="E251" s="38">
        <f t="shared" ca="1" si="25"/>
        <v>0.14450866459974934</v>
      </c>
      <c r="F251" s="38">
        <f t="shared" ca="1" si="29"/>
        <v>3.2764985507939125E-2</v>
      </c>
      <c r="G251" s="24">
        <f t="shared" ca="1" si="26"/>
        <v>7219.5835256688697</v>
      </c>
      <c r="H251" s="24">
        <f t="shared" ca="1" si="27"/>
        <v>7912.7648289813524</v>
      </c>
      <c r="I251" s="24">
        <f ca="1">H251/'Option value'!$E$10</f>
        <v>384.11479752336658</v>
      </c>
    </row>
    <row r="252" spans="2:9">
      <c r="B252">
        <f t="shared" si="28"/>
        <v>234</v>
      </c>
      <c r="C252" s="38">
        <f t="shared" ca="1" si="23"/>
        <v>0.2445738728575203</v>
      </c>
      <c r="D252" s="38">
        <f t="shared" ca="1" si="24"/>
        <v>6.4355905118099577E-2</v>
      </c>
      <c r="E252" s="38">
        <f t="shared" ca="1" si="25"/>
        <v>0.1453345535632892</v>
      </c>
      <c r="F252" s="38">
        <f t="shared" ca="1" si="29"/>
        <v>5.482213269322854E-2</v>
      </c>
      <c r="G252" s="24">
        <f t="shared" ca="1" si="26"/>
        <v>10974.690423362523</v>
      </c>
      <c r="H252" s="24">
        <f t="shared" ca="1" si="27"/>
        <v>11667.871726675005</v>
      </c>
      <c r="I252" s="24">
        <f ca="1">H252/'Option value'!$E$10</f>
        <v>566.40154012985454</v>
      </c>
    </row>
    <row r="253" spans="2:9">
      <c r="B253">
        <f t="shared" si="28"/>
        <v>235</v>
      </c>
      <c r="C253" s="38">
        <f t="shared" ca="1" si="23"/>
        <v>0.1854452644877139</v>
      </c>
      <c r="D253" s="38">
        <f t="shared" ca="1" si="24"/>
        <v>6.8457434762883282E-2</v>
      </c>
      <c r="E253" s="38">
        <f t="shared" ca="1" si="25"/>
        <v>0.14040266991294029</v>
      </c>
      <c r="F253" s="38">
        <f t="shared" ca="1" si="29"/>
        <v>3.55157134821475E-2</v>
      </c>
      <c r="G253" s="24">
        <f t="shared" ca="1" si="26"/>
        <v>9595.5974589602738</v>
      </c>
      <c r="H253" s="24">
        <f t="shared" ca="1" si="27"/>
        <v>10288.778762272756</v>
      </c>
      <c r="I253" s="24">
        <f ca="1">H253/'Option value'!$E$10</f>
        <v>499.4552797219784</v>
      </c>
    </row>
    <row r="254" spans="2:9">
      <c r="B254">
        <f t="shared" si="28"/>
        <v>236</v>
      </c>
      <c r="C254" s="38">
        <f t="shared" ca="1" si="23"/>
        <v>0.18711559246783926</v>
      </c>
      <c r="D254" s="38">
        <f t="shared" ca="1" si="24"/>
        <v>6.9873307479209806E-2</v>
      </c>
      <c r="E254" s="38">
        <f t="shared" ca="1" si="25"/>
        <v>0.14362286601723309</v>
      </c>
      <c r="F254" s="38">
        <f t="shared" ca="1" si="29"/>
        <v>2.876499464934968E-2</v>
      </c>
      <c r="G254" s="24">
        <f t="shared" ca="1" si="26"/>
        <v>8956.4297548797967</v>
      </c>
      <c r="H254" s="24">
        <f t="shared" ca="1" si="27"/>
        <v>9649.6110581922785</v>
      </c>
      <c r="I254" s="24">
        <f ca="1">H254/'Option value'!$E$10</f>
        <v>468.42772127146981</v>
      </c>
    </row>
    <row r="255" spans="2:9">
      <c r="B255">
        <f t="shared" si="28"/>
        <v>237</v>
      </c>
      <c r="C255" s="38">
        <f t="shared" ca="1" si="23"/>
        <v>0.27439664109756984</v>
      </c>
      <c r="D255" s="38">
        <f t="shared" ca="1" si="24"/>
        <v>6.1165177020628049E-2</v>
      </c>
      <c r="E255" s="38">
        <f t="shared" ca="1" si="25"/>
        <v>0.14368673092942477</v>
      </c>
      <c r="F255" s="38">
        <f t="shared" ca="1" si="29"/>
        <v>4.4965545938580043E-2</v>
      </c>
      <c r="G255" s="24">
        <f t="shared" ca="1" si="26"/>
        <v>9792.4163918878767</v>
      </c>
      <c r="H255" s="24">
        <f t="shared" ca="1" si="27"/>
        <v>10485.597695200358</v>
      </c>
      <c r="I255" s="24">
        <f ca="1">H255/'Option value'!$E$10</f>
        <v>509.0095968543863</v>
      </c>
    </row>
    <row r="256" spans="2:9">
      <c r="B256">
        <f t="shared" si="28"/>
        <v>238</v>
      </c>
      <c r="C256" s="38">
        <f t="shared" ca="1" si="23"/>
        <v>0.14011340654210269</v>
      </c>
      <c r="D256" s="38">
        <f t="shared" ca="1" si="24"/>
        <v>6.4136772286896321E-2</v>
      </c>
      <c r="E256" s="38">
        <f t="shared" ca="1" si="25"/>
        <v>0.14800748707962741</v>
      </c>
      <c r="F256" s="38">
        <f t="shared" ca="1" si="29"/>
        <v>5.5756735107615321E-2</v>
      </c>
      <c r="G256" s="24">
        <f t="shared" ca="1" si="26"/>
        <v>9830.5227934105387</v>
      </c>
      <c r="H256" s="24">
        <f t="shared" ca="1" si="27"/>
        <v>10523.70409672302</v>
      </c>
      <c r="I256" s="24">
        <f ca="1">H256/'Option value'!$E$10</f>
        <v>510.85942217102036</v>
      </c>
    </row>
    <row r="257" spans="2:9">
      <c r="B257">
        <f t="shared" si="28"/>
        <v>239</v>
      </c>
      <c r="C257" s="38">
        <f t="shared" ca="1" si="23"/>
        <v>0.25649734738877344</v>
      </c>
      <c r="D257" s="38">
        <f t="shared" ca="1" si="24"/>
        <v>5.4351462587506283E-2</v>
      </c>
      <c r="E257" s="38">
        <f t="shared" ca="1" si="25"/>
        <v>0.15005244167237999</v>
      </c>
      <c r="F257" s="38">
        <f t="shared" ca="1" si="29"/>
        <v>4.0913149870622466E-2</v>
      </c>
      <c r="G257" s="24">
        <f t="shared" ca="1" si="26"/>
        <v>7760.3812364191417</v>
      </c>
      <c r="H257" s="24">
        <f t="shared" ca="1" si="27"/>
        <v>8453.5625397316235</v>
      </c>
      <c r="I257" s="24">
        <f ca="1">H257/'Option value'!$E$10</f>
        <v>410.36711357920501</v>
      </c>
    </row>
    <row r="258" spans="2:9">
      <c r="B258">
        <f t="shared" si="28"/>
        <v>240</v>
      </c>
      <c r="C258" s="38">
        <f t="shared" ca="1" si="23"/>
        <v>0.40839254174572842</v>
      </c>
      <c r="D258" s="38">
        <f t="shared" ca="1" si="24"/>
        <v>7.1634481512274695E-2</v>
      </c>
      <c r="E258" s="38">
        <f t="shared" ca="1" si="25"/>
        <v>0.14400275385113204</v>
      </c>
      <c r="F258" s="38">
        <f t="shared" ca="1" si="29"/>
        <v>2.0665840000152182E-2</v>
      </c>
      <c r="G258" s="24">
        <f t="shared" ca="1" si="26"/>
        <v>10144.815146567373</v>
      </c>
      <c r="H258" s="24">
        <f t="shared" ca="1" si="27"/>
        <v>10837.996449879854</v>
      </c>
      <c r="I258" s="24">
        <f ca="1">H258/'Option value'!$E$10</f>
        <v>526.11633251843955</v>
      </c>
    </row>
    <row r="259" spans="2:9">
      <c r="B259">
        <f t="shared" si="28"/>
        <v>241</v>
      </c>
      <c r="C259" s="38">
        <f t="shared" ca="1" si="23"/>
        <v>0.33064692738644208</v>
      </c>
      <c r="D259" s="38">
        <f t="shared" ca="1" si="24"/>
        <v>5.9045627489036495E-2</v>
      </c>
      <c r="E259" s="38">
        <f t="shared" ca="1" si="25"/>
        <v>0.14237285342514225</v>
      </c>
      <c r="F259" s="38">
        <f t="shared" ca="1" si="29"/>
        <v>2.1338720956407514E-2</v>
      </c>
      <c r="G259" s="24">
        <f t="shared" ca="1" si="26"/>
        <v>8050.7083319882004</v>
      </c>
      <c r="H259" s="24">
        <f t="shared" ca="1" si="27"/>
        <v>8743.8896353006821</v>
      </c>
      <c r="I259" s="24">
        <f ca="1">H259/'Option value'!$E$10</f>
        <v>424.4606619078001</v>
      </c>
    </row>
    <row r="260" spans="2:9">
      <c r="B260">
        <f t="shared" si="28"/>
        <v>242</v>
      </c>
      <c r="C260" s="38">
        <f t="shared" ca="1" si="23"/>
        <v>0.33456320491718322</v>
      </c>
      <c r="D260" s="38">
        <f t="shared" ca="1" si="24"/>
        <v>7.1354139622792079E-2</v>
      </c>
      <c r="E260" s="38">
        <f t="shared" ca="1" si="25"/>
        <v>0.14210276269055011</v>
      </c>
      <c r="F260" s="38">
        <f t="shared" ca="1" si="29"/>
        <v>3.7152133794153164E-2</v>
      </c>
      <c r="G260" s="24">
        <f t="shared" ca="1" si="26"/>
        <v>11252.904991461466</v>
      </c>
      <c r="H260" s="24">
        <f t="shared" ca="1" si="27"/>
        <v>11946.086294773948</v>
      </c>
      <c r="I260" s="24">
        <f ca="1">H260/'Option value'!$E$10</f>
        <v>579.90710168805572</v>
      </c>
    </row>
    <row r="261" spans="2:9">
      <c r="B261">
        <f t="shared" si="28"/>
        <v>243</v>
      </c>
      <c r="C261" s="38">
        <f t="shared" ca="1" si="23"/>
        <v>0.20401095947795128</v>
      </c>
      <c r="D261" s="38">
        <f t="shared" ca="1" si="24"/>
        <v>6.0710353037592972E-2</v>
      </c>
      <c r="E261" s="38">
        <f t="shared" ca="1" si="25"/>
        <v>0.14454107037828054</v>
      </c>
      <c r="F261" s="38">
        <f t="shared" ca="1" si="29"/>
        <v>5.584962330944479E-2</v>
      </c>
      <c r="G261" s="24">
        <f t="shared" ca="1" si="26"/>
        <v>10221.222315775241</v>
      </c>
      <c r="H261" s="24">
        <f t="shared" ca="1" si="27"/>
        <v>10914.403619087723</v>
      </c>
      <c r="I261" s="24">
        <f ca="1">H261/'Option value'!$E$10</f>
        <v>529.82541840231659</v>
      </c>
    </row>
    <row r="262" spans="2:9">
      <c r="B262">
        <f t="shared" si="28"/>
        <v>244</v>
      </c>
      <c r="C262" s="38">
        <f t="shared" ca="1" si="23"/>
        <v>0.24382682337333833</v>
      </c>
      <c r="D262" s="38">
        <f t="shared" ca="1" si="24"/>
        <v>6.965180697948789E-2</v>
      </c>
      <c r="E262" s="38">
        <f t="shared" ca="1" si="25"/>
        <v>0.14718812737279344</v>
      </c>
      <c r="F262" s="38">
        <f t="shared" ca="1" si="29"/>
        <v>2.2251994140444903E-2</v>
      </c>
      <c r="G262" s="24">
        <f t="shared" ca="1" si="26"/>
        <v>8599.943983881014</v>
      </c>
      <c r="H262" s="24">
        <f t="shared" ca="1" si="27"/>
        <v>9293.1252871934958</v>
      </c>
      <c r="I262" s="24">
        <f ca="1">H262/'Option value'!$E$10</f>
        <v>451.1225867569658</v>
      </c>
    </row>
    <row r="263" spans="2:9">
      <c r="B263">
        <f t="shared" si="28"/>
        <v>245</v>
      </c>
      <c r="C263" s="38">
        <f t="shared" ca="1" si="23"/>
        <v>0.3757153364749849</v>
      </c>
      <c r="D263" s="38">
        <f t="shared" ca="1" si="24"/>
        <v>6.2895747516362455E-2</v>
      </c>
      <c r="E263" s="38">
        <f t="shared" ca="1" si="25"/>
        <v>0.14349293503129332</v>
      </c>
      <c r="F263" s="38">
        <f t="shared" ca="1" si="29"/>
        <v>3.9344880115070785E-2</v>
      </c>
      <c r="G263" s="24">
        <f t="shared" ca="1" si="26"/>
        <v>10303.625738919736</v>
      </c>
      <c r="H263" s="24">
        <f t="shared" ca="1" si="27"/>
        <v>10996.807042232218</v>
      </c>
      <c r="I263" s="24">
        <f ca="1">H263/'Option value'!$E$10</f>
        <v>533.82558457437949</v>
      </c>
    </row>
    <row r="264" spans="2:9">
      <c r="B264">
        <f t="shared" si="28"/>
        <v>246</v>
      </c>
      <c r="C264" s="38">
        <f t="shared" ca="1" si="23"/>
        <v>0.15468799451311777</v>
      </c>
      <c r="D264" s="38">
        <f t="shared" ca="1" si="24"/>
        <v>6.6084089113537511E-2</v>
      </c>
      <c r="E264" s="38">
        <f t="shared" ca="1" si="25"/>
        <v>0.14779053684321039</v>
      </c>
      <c r="F264" s="38">
        <f t="shared" ca="1" si="29"/>
        <v>5.2176588492415452E-2</v>
      </c>
      <c r="G264" s="24">
        <f t="shared" ca="1" si="26"/>
        <v>9897.6406678187377</v>
      </c>
      <c r="H264" s="24">
        <f t="shared" ca="1" si="27"/>
        <v>10590.821971131219</v>
      </c>
      <c r="I264" s="24">
        <f ca="1">H264/'Option value'!$E$10</f>
        <v>514.11757141413682</v>
      </c>
    </row>
    <row r="265" spans="2:9">
      <c r="B265">
        <f t="shared" si="28"/>
        <v>247</v>
      </c>
      <c r="C265" s="38">
        <f t="shared" ca="1" si="23"/>
        <v>0.24830406975902156</v>
      </c>
      <c r="D265" s="38">
        <f t="shared" ca="1" si="24"/>
        <v>6.2481707333468486E-2</v>
      </c>
      <c r="E265" s="38">
        <f t="shared" ca="1" si="25"/>
        <v>0.14072158447710045</v>
      </c>
      <c r="F265" s="38">
        <f t="shared" ca="1" si="29"/>
        <v>3.3506168418013245E-2</v>
      </c>
      <c r="G265" s="24">
        <f t="shared" ca="1" si="26"/>
        <v>9022.095425741647</v>
      </c>
      <c r="H265" s="24">
        <f t="shared" ca="1" si="27"/>
        <v>9715.2767290541287</v>
      </c>
      <c r="I265" s="24">
        <f ca="1">H265/'Option value'!$E$10</f>
        <v>471.61537519680235</v>
      </c>
    </row>
    <row r="266" spans="2:9">
      <c r="B266">
        <f t="shared" si="28"/>
        <v>248</v>
      </c>
      <c r="C266" s="38">
        <f t="shared" ca="1" si="23"/>
        <v>0.2995084549601561</v>
      </c>
      <c r="D266" s="38">
        <f t="shared" ca="1" si="24"/>
        <v>6.5122973269807968E-2</v>
      </c>
      <c r="E266" s="38">
        <f t="shared" ca="1" si="25"/>
        <v>0.14335511529610959</v>
      </c>
      <c r="F266" s="38">
        <f t="shared" ca="1" si="29"/>
        <v>4.499145308492742E-2</v>
      </c>
      <c r="G266" s="24">
        <f t="shared" ca="1" si="26"/>
        <v>10670.137529471871</v>
      </c>
      <c r="H266" s="24">
        <f t="shared" ca="1" si="27"/>
        <v>11363.318832784353</v>
      </c>
      <c r="I266" s="24">
        <f ca="1">H266/'Option value'!$E$10</f>
        <v>551.61741906720158</v>
      </c>
    </row>
    <row r="267" spans="2:9">
      <c r="B267">
        <f t="shared" si="28"/>
        <v>249</v>
      </c>
      <c r="C267" s="38">
        <f t="shared" ca="1" si="23"/>
        <v>0.33135249865762445</v>
      </c>
      <c r="D267" s="38">
        <f t="shared" ca="1" si="24"/>
        <v>7.4821958285430368E-2</v>
      </c>
      <c r="E267" s="38">
        <f t="shared" ca="1" si="25"/>
        <v>0.14148330848960858</v>
      </c>
      <c r="F267" s="38">
        <f t="shared" ca="1" si="29"/>
        <v>4.3633510315248647E-2</v>
      </c>
      <c r="G267" s="24">
        <f t="shared" ca="1" si="26"/>
        <v>12625.644912594449</v>
      </c>
      <c r="H267" s="24">
        <f t="shared" ca="1" si="27"/>
        <v>13318.826215906931</v>
      </c>
      <c r="I267" s="24">
        <f ca="1">H267/'Option value'!$E$10</f>
        <v>646.54496193722957</v>
      </c>
    </row>
    <row r="268" spans="2:9">
      <c r="B268">
        <f t="shared" si="28"/>
        <v>250</v>
      </c>
      <c r="C268" s="38">
        <f t="shared" ca="1" si="23"/>
        <v>0.16871164666516375</v>
      </c>
      <c r="D268" s="38">
        <f t="shared" ca="1" si="24"/>
        <v>6.099965607418574E-2</v>
      </c>
      <c r="E268" s="38">
        <f t="shared" ca="1" si="25"/>
        <v>0.14512584908807155</v>
      </c>
      <c r="F268" s="38">
        <f t="shared" ca="1" si="29"/>
        <v>4.7659520388029654E-2</v>
      </c>
      <c r="G268" s="24">
        <f t="shared" ca="1" si="26"/>
        <v>9071.3417264762447</v>
      </c>
      <c r="H268" s="24">
        <f t="shared" ca="1" si="27"/>
        <v>9764.5230297887265</v>
      </c>
      <c r="I268" s="24">
        <f ca="1">H268/'Option value'!$E$10</f>
        <v>474.00597231984108</v>
      </c>
    </row>
    <row r="269" spans="2:9">
      <c r="B269">
        <f t="shared" si="28"/>
        <v>251</v>
      </c>
      <c r="C269" s="38">
        <f t="shared" ca="1" si="23"/>
        <v>0.22275146520696973</v>
      </c>
      <c r="D269" s="38">
        <f t="shared" ca="1" si="24"/>
        <v>6.7939824960332559E-2</v>
      </c>
      <c r="E269" s="38">
        <f t="shared" ca="1" si="25"/>
        <v>0.1480991835039637</v>
      </c>
      <c r="F269" s="38">
        <f t="shared" ca="1" si="29"/>
        <v>4.6212219893860859E-2</v>
      </c>
      <c r="G269" s="24">
        <f t="shared" ca="1" si="26"/>
        <v>10111.960688599309</v>
      </c>
      <c r="H269" s="24">
        <f t="shared" ca="1" si="27"/>
        <v>10805.141991911791</v>
      </c>
      <c r="I269" s="24">
        <f ca="1">H269/'Option value'!$E$10</f>
        <v>524.5214559180481</v>
      </c>
    </row>
    <row r="270" spans="2:9">
      <c r="B270">
        <f t="shared" si="28"/>
        <v>252</v>
      </c>
      <c r="C270" s="38">
        <f t="shared" ca="1" si="23"/>
        <v>0.10445489088911582</v>
      </c>
      <c r="D270" s="38">
        <f t="shared" ca="1" si="24"/>
        <v>6.29574952972142E-2</v>
      </c>
      <c r="E270" s="38">
        <f t="shared" ca="1" si="25"/>
        <v>0.14417308377453802</v>
      </c>
      <c r="F270" s="38">
        <f t="shared" ca="1" si="29"/>
        <v>2.9761966932784246E-2</v>
      </c>
      <c r="G270" s="24">
        <f t="shared" ca="1" si="26"/>
        <v>7537.3481574532179</v>
      </c>
      <c r="H270" s="24">
        <f t="shared" ca="1" si="27"/>
        <v>8230.5294607656997</v>
      </c>
      <c r="I270" s="24">
        <f ca="1">H270/'Option value'!$E$10</f>
        <v>399.54026508571354</v>
      </c>
    </row>
    <row r="271" spans="2:9">
      <c r="B271">
        <f t="shared" si="28"/>
        <v>253</v>
      </c>
      <c r="C271" s="38">
        <f t="shared" ca="1" si="23"/>
        <v>8.3676943048052288E-2</v>
      </c>
      <c r="D271" s="38">
        <f t="shared" ca="1" si="24"/>
        <v>7.4386215510878553E-2</v>
      </c>
      <c r="E271" s="38">
        <f t="shared" ca="1" si="25"/>
        <v>0.14570370510406097</v>
      </c>
      <c r="F271" s="38">
        <f t="shared" ca="1" si="29"/>
        <v>2.9610975161381496E-2</v>
      </c>
      <c r="G271" s="24">
        <f t="shared" ca="1" si="26"/>
        <v>8611.4969115586773</v>
      </c>
      <c r="H271" s="24">
        <f t="shared" ca="1" si="27"/>
        <v>9304.6782148711591</v>
      </c>
      <c r="I271" s="24">
        <f ca="1">H271/'Option value'!$E$10</f>
        <v>451.68340848889119</v>
      </c>
    </row>
    <row r="272" spans="2:9">
      <c r="B272">
        <f t="shared" si="28"/>
        <v>254</v>
      </c>
      <c r="C272" s="38">
        <f t="shared" ca="1" si="23"/>
        <v>0.15604305628148668</v>
      </c>
      <c r="D272" s="38">
        <f t="shared" ca="1" si="24"/>
        <v>6.5741068917208503E-2</v>
      </c>
      <c r="E272" s="38">
        <f t="shared" ca="1" si="25"/>
        <v>0.14787204337952467</v>
      </c>
      <c r="F272" s="38">
        <f t="shared" ca="1" si="29"/>
        <v>2.086600860414272E-2</v>
      </c>
      <c r="G272" s="24">
        <f t="shared" ca="1" si="26"/>
        <v>7421.2624462231206</v>
      </c>
      <c r="H272" s="24">
        <f t="shared" ca="1" si="27"/>
        <v>8114.4437495356033</v>
      </c>
      <c r="I272" s="24">
        <f ca="1">H272/'Option value'!$E$10</f>
        <v>393.90503638522341</v>
      </c>
    </row>
    <row r="273" spans="2:9">
      <c r="B273">
        <f t="shared" si="28"/>
        <v>255</v>
      </c>
      <c r="C273" s="38">
        <f t="shared" ca="1" si="23"/>
        <v>0.1634574536717413</v>
      </c>
      <c r="D273" s="38">
        <f t="shared" ca="1" si="24"/>
        <v>6.0885343069989731E-2</v>
      </c>
      <c r="E273" s="38">
        <f t="shared" ca="1" si="25"/>
        <v>0.14524485470026555</v>
      </c>
      <c r="F273" s="38">
        <f t="shared" ca="1" si="29"/>
        <v>3.223083812278902E-2</v>
      </c>
      <c r="G273" s="24">
        <f t="shared" ca="1" si="26"/>
        <v>7773.6025167324124</v>
      </c>
      <c r="H273" s="24">
        <f t="shared" ca="1" si="27"/>
        <v>8466.783820044895</v>
      </c>
      <c r="I273" s="24">
        <f ca="1">H273/'Option value'!$E$10</f>
        <v>411.0089233031502</v>
      </c>
    </row>
    <row r="274" spans="2:9">
      <c r="B274">
        <f t="shared" si="28"/>
        <v>256</v>
      </c>
      <c r="C274" s="38">
        <f t="shared" ca="1" si="23"/>
        <v>0.18087703746761255</v>
      </c>
      <c r="D274" s="38">
        <f t="shared" ca="1" si="24"/>
        <v>5.3477549769622705E-2</v>
      </c>
      <c r="E274" s="38">
        <f t="shared" ca="1" si="25"/>
        <v>0.14335100495889638</v>
      </c>
      <c r="F274" s="38">
        <f t="shared" ca="1" si="29"/>
        <v>3.1871169941211634E-2</v>
      </c>
      <c r="G274" s="24">
        <f t="shared" ca="1" si="26"/>
        <v>7025.4029343125239</v>
      </c>
      <c r="H274" s="24">
        <f t="shared" ca="1" si="27"/>
        <v>7718.5842376250066</v>
      </c>
      <c r="I274" s="24">
        <f ca="1">H274/'Option value'!$E$10</f>
        <v>374.68855522451486</v>
      </c>
    </row>
    <row r="275" spans="2:9">
      <c r="B275">
        <f t="shared" si="28"/>
        <v>257</v>
      </c>
      <c r="C275" s="38">
        <f t="shared" ref="C275:C338" ca="1" si="30">_xlfn.NORM.INV(RAND(),$F$6,$G$6)</f>
        <v>0.14150365329866263</v>
      </c>
      <c r="D275" s="38">
        <f t="shared" ref="D275:D338" ca="1" si="31">_xlfn.NORM.INV(RAND(),$F$7,$G$7)</f>
        <v>6.5272823892093407E-2</v>
      </c>
      <c r="E275" s="38">
        <f t="shared" ref="E275:E338" ca="1" si="32">_xlfn.NORM.INV(RAND(),$F$8,$G$8)</f>
        <v>0.14472147074838354</v>
      </c>
      <c r="F275" s="38">
        <f t="shared" ca="1" si="29"/>
        <v>4.6245992834758019E-2</v>
      </c>
      <c r="G275" s="24">
        <f t="shared" ref="G275:G338" ca="1" si="33">IF(E275&gt;F275,($C$12*(1+C275)*D275)/(E275-F275),0)</f>
        <v>9383.6756398747802</v>
      </c>
      <c r="H275" s="24">
        <f t="shared" ref="H275:H338" ca="1" si="34">G275+$C$13</f>
        <v>10076.856943187262</v>
      </c>
      <c r="I275" s="24">
        <f ca="1">H275/'Option value'!$E$10</f>
        <v>489.16781277608067</v>
      </c>
    </row>
    <row r="276" spans="2:9">
      <c r="B276">
        <f t="shared" ref="B276:B339" si="35">B275+1</f>
        <v>258</v>
      </c>
      <c r="C276" s="38">
        <f t="shared" ca="1" si="30"/>
        <v>0.11043811577603606</v>
      </c>
      <c r="D276" s="38">
        <f t="shared" ca="1" si="31"/>
        <v>7.2172507907766248E-2</v>
      </c>
      <c r="E276" s="38">
        <f t="shared" ca="1" si="32"/>
        <v>0.14639006563210907</v>
      </c>
      <c r="F276" s="38">
        <f t="shared" ref="F276:F339" ca="1" si="36">RAND()*($E$9-$D$9)+$D$9</f>
        <v>2.1644951492903495E-2</v>
      </c>
      <c r="G276" s="24">
        <f t="shared" ca="1" si="33"/>
        <v>7967.7186350331976</v>
      </c>
      <c r="H276" s="24">
        <f t="shared" ca="1" si="34"/>
        <v>8660.8999383456794</v>
      </c>
      <c r="I276" s="24">
        <f ca="1">H276/'Option value'!$E$10</f>
        <v>420.43203584202325</v>
      </c>
    </row>
    <row r="277" spans="2:9">
      <c r="B277">
        <f t="shared" si="35"/>
        <v>259</v>
      </c>
      <c r="C277" s="38">
        <f t="shared" ca="1" si="30"/>
        <v>0.16279253345561301</v>
      </c>
      <c r="D277" s="38">
        <f t="shared" ca="1" si="31"/>
        <v>6.7592092637596315E-2</v>
      </c>
      <c r="E277" s="38">
        <f t="shared" ca="1" si="32"/>
        <v>0.14167573923778173</v>
      </c>
      <c r="F277" s="38">
        <f t="shared" ca="1" si="36"/>
        <v>2.1866250351537705E-2</v>
      </c>
      <c r="G277" s="24">
        <f t="shared" ca="1" si="33"/>
        <v>8135.7629867068772</v>
      </c>
      <c r="H277" s="24">
        <f t="shared" ca="1" si="34"/>
        <v>8828.944290019359</v>
      </c>
      <c r="I277" s="24">
        <f ca="1">H277/'Option value'!$E$10</f>
        <v>428.58952864171641</v>
      </c>
    </row>
    <row r="278" spans="2:9">
      <c r="B278">
        <f t="shared" si="35"/>
        <v>260</v>
      </c>
      <c r="C278" s="38">
        <f t="shared" ca="1" si="30"/>
        <v>6.1494786870497919E-2</v>
      </c>
      <c r="D278" s="38">
        <f t="shared" ca="1" si="31"/>
        <v>7.4095483912604829E-2</v>
      </c>
      <c r="E278" s="38">
        <f t="shared" ca="1" si="32"/>
        <v>0.15048349476901696</v>
      </c>
      <c r="F278" s="38">
        <f t="shared" ca="1" si="36"/>
        <v>2.2910780327618181E-2</v>
      </c>
      <c r="G278" s="24">
        <f t="shared" ca="1" si="33"/>
        <v>7646.1565351128111</v>
      </c>
      <c r="H278" s="24">
        <f t="shared" ca="1" si="34"/>
        <v>8339.3378384252937</v>
      </c>
      <c r="I278" s="24">
        <f ca="1">H278/'Option value'!$E$10</f>
        <v>404.82222516627638</v>
      </c>
    </row>
    <row r="279" spans="2:9">
      <c r="B279">
        <f t="shared" si="35"/>
        <v>261</v>
      </c>
      <c r="C279" s="38">
        <f t="shared" ca="1" si="30"/>
        <v>7.3624608525609231E-2</v>
      </c>
      <c r="D279" s="38">
        <f t="shared" ca="1" si="31"/>
        <v>6.4486755104923354E-2</v>
      </c>
      <c r="E279" s="38">
        <f t="shared" ca="1" si="32"/>
        <v>0.14406697489185111</v>
      </c>
      <c r="F279" s="38">
        <f t="shared" ca="1" si="36"/>
        <v>4.7538038667081652E-2</v>
      </c>
      <c r="G279" s="24">
        <f t="shared" ca="1" si="33"/>
        <v>8895.2229632628369</v>
      </c>
      <c r="H279" s="24">
        <f t="shared" ca="1" si="34"/>
        <v>9588.4042665753186</v>
      </c>
      <c r="I279" s="24">
        <f ca="1">H279/'Option value'!$E$10</f>
        <v>465.45651779491834</v>
      </c>
    </row>
    <row r="280" spans="2:9">
      <c r="B280">
        <f t="shared" si="35"/>
        <v>262</v>
      </c>
      <c r="C280" s="38">
        <f t="shared" ca="1" si="30"/>
        <v>0.31709275524855585</v>
      </c>
      <c r="D280" s="38">
        <f t="shared" ca="1" si="31"/>
        <v>6.1743514123103201E-2</v>
      </c>
      <c r="E280" s="38">
        <f t="shared" ca="1" si="32"/>
        <v>0.14439117908140087</v>
      </c>
      <c r="F280" s="38">
        <f t="shared" ca="1" si="36"/>
        <v>2.9235898362987366E-2</v>
      </c>
      <c r="G280" s="24">
        <f t="shared" ca="1" si="33"/>
        <v>8758.2073530147154</v>
      </c>
      <c r="H280" s="24">
        <f t="shared" ca="1" si="34"/>
        <v>9451.3886563271972</v>
      </c>
      <c r="I280" s="24">
        <f ca="1">H280/'Option value'!$E$10</f>
        <v>458.80527457899012</v>
      </c>
    </row>
    <row r="281" spans="2:9">
      <c r="B281">
        <f t="shared" si="35"/>
        <v>263</v>
      </c>
      <c r="C281" s="38">
        <f t="shared" ca="1" si="30"/>
        <v>0.39008814328123176</v>
      </c>
      <c r="D281" s="38">
        <f t="shared" ca="1" si="31"/>
        <v>6.9571267287784608E-2</v>
      </c>
      <c r="E281" s="38">
        <f t="shared" ca="1" si="32"/>
        <v>0.14381991018700505</v>
      </c>
      <c r="F281" s="38">
        <f t="shared" ca="1" si="36"/>
        <v>4.7717352151504612E-2</v>
      </c>
      <c r="G281" s="24">
        <f t="shared" ca="1" si="33"/>
        <v>12480.405106262075</v>
      </c>
      <c r="H281" s="24">
        <f t="shared" ca="1" si="34"/>
        <v>13173.586409574556</v>
      </c>
      <c r="I281" s="24">
        <f ca="1">H281/'Option value'!$E$10</f>
        <v>639.49448590167742</v>
      </c>
    </row>
    <row r="282" spans="2:9">
      <c r="B282">
        <f t="shared" si="35"/>
        <v>264</v>
      </c>
      <c r="C282" s="38">
        <f t="shared" ca="1" si="30"/>
        <v>0.12254437952996398</v>
      </c>
      <c r="D282" s="38">
        <f t="shared" ca="1" si="31"/>
        <v>6.0775542883550748E-2</v>
      </c>
      <c r="E282" s="38">
        <f t="shared" ca="1" si="32"/>
        <v>0.13956627882756317</v>
      </c>
      <c r="F282" s="38">
        <f t="shared" ca="1" si="36"/>
        <v>3.2874153211298149E-2</v>
      </c>
      <c r="G282" s="24">
        <f t="shared" ca="1" si="33"/>
        <v>7930.3321207727158</v>
      </c>
      <c r="H282" s="24">
        <f t="shared" ca="1" si="34"/>
        <v>8623.5134240851985</v>
      </c>
      <c r="I282" s="24">
        <f ca="1">H282/'Option value'!$E$10</f>
        <v>418.61715650899021</v>
      </c>
    </row>
    <row r="283" spans="2:9">
      <c r="B283">
        <f t="shared" si="35"/>
        <v>265</v>
      </c>
      <c r="C283" s="38">
        <f t="shared" ca="1" si="30"/>
        <v>0.12542793766037977</v>
      </c>
      <c r="D283" s="38">
        <f t="shared" ca="1" si="31"/>
        <v>5.6413453763011621E-2</v>
      </c>
      <c r="E283" s="38">
        <f t="shared" ca="1" si="32"/>
        <v>0.14361558964789906</v>
      </c>
      <c r="F283" s="38">
        <f t="shared" ca="1" si="36"/>
        <v>4.5767522629683616E-2</v>
      </c>
      <c r="G283" s="24">
        <f t="shared" ca="1" si="33"/>
        <v>8047.1020176830398</v>
      </c>
      <c r="H283" s="24">
        <f t="shared" ca="1" si="34"/>
        <v>8740.2833209955224</v>
      </c>
      <c r="I283" s="24">
        <f ca="1">H283/'Option value'!$E$10</f>
        <v>424.28559810657873</v>
      </c>
    </row>
    <row r="284" spans="2:9">
      <c r="B284">
        <f t="shared" si="35"/>
        <v>266</v>
      </c>
      <c r="C284" s="38">
        <f t="shared" ca="1" si="30"/>
        <v>0.27194344711440149</v>
      </c>
      <c r="D284" s="38">
        <f t="shared" ca="1" si="31"/>
        <v>6.0898881166935155E-2</v>
      </c>
      <c r="E284" s="38">
        <f t="shared" ca="1" si="32"/>
        <v>0.14712540384699263</v>
      </c>
      <c r="F284" s="38">
        <f t="shared" ca="1" si="36"/>
        <v>5.7403500497960225E-2</v>
      </c>
      <c r="G284" s="24">
        <f t="shared" ca="1" si="33"/>
        <v>10707.054538361393</v>
      </c>
      <c r="H284" s="24">
        <f t="shared" ca="1" si="34"/>
        <v>11400.235841673875</v>
      </c>
      <c r="I284" s="24">
        <f ca="1">H284/'Option value'!$E$10</f>
        <v>553.40950687737256</v>
      </c>
    </row>
    <row r="285" spans="2:9">
      <c r="B285">
        <f t="shared" si="35"/>
        <v>267</v>
      </c>
      <c r="C285" s="38">
        <f t="shared" ca="1" si="30"/>
        <v>0.16473186955678779</v>
      </c>
      <c r="D285" s="38">
        <f t="shared" ca="1" si="31"/>
        <v>6.4163936485057679E-2</v>
      </c>
      <c r="E285" s="38">
        <f t="shared" ca="1" si="32"/>
        <v>0.14054248461793584</v>
      </c>
      <c r="F285" s="38">
        <f t="shared" ca="1" si="36"/>
        <v>3.450929958485436E-2</v>
      </c>
      <c r="G285" s="24">
        <f t="shared" ca="1" si="33"/>
        <v>8741.1088615411409</v>
      </c>
      <c r="H285" s="24">
        <f t="shared" ca="1" si="34"/>
        <v>9434.2901648536226</v>
      </c>
      <c r="I285" s="24">
        <f ca="1">H285/'Option value'!$E$10</f>
        <v>457.97525072104963</v>
      </c>
    </row>
    <row r="286" spans="2:9">
      <c r="B286">
        <f t="shared" si="35"/>
        <v>268</v>
      </c>
      <c r="C286" s="38">
        <f t="shared" ca="1" si="30"/>
        <v>0.22519404219629652</v>
      </c>
      <c r="D286" s="38">
        <f t="shared" ca="1" si="31"/>
        <v>6.0649059268521301E-2</v>
      </c>
      <c r="E286" s="38">
        <f t="shared" ca="1" si="32"/>
        <v>0.14029998953358166</v>
      </c>
      <c r="F286" s="38">
        <f t="shared" ca="1" si="36"/>
        <v>2.6628545319932508E-2</v>
      </c>
      <c r="G286" s="24">
        <f t="shared" ca="1" si="33"/>
        <v>8107.1637334956449</v>
      </c>
      <c r="H286" s="24">
        <f t="shared" ca="1" si="34"/>
        <v>8800.3450368081267</v>
      </c>
      <c r="I286" s="24">
        <f ca="1">H286/'Option value'!$E$10</f>
        <v>427.20121537903526</v>
      </c>
    </row>
    <row r="287" spans="2:9">
      <c r="B287">
        <f t="shared" si="35"/>
        <v>269</v>
      </c>
      <c r="C287" s="38">
        <f t="shared" ca="1" si="30"/>
        <v>0.2157870413142291</v>
      </c>
      <c r="D287" s="38">
        <f t="shared" ca="1" si="31"/>
        <v>5.748424445272389E-2</v>
      </c>
      <c r="E287" s="38">
        <f t="shared" ca="1" si="32"/>
        <v>0.14324151759195639</v>
      </c>
      <c r="F287" s="38">
        <f t="shared" ca="1" si="36"/>
        <v>2.0360751316583867E-2</v>
      </c>
      <c r="G287" s="24">
        <f t="shared" ca="1" si="33"/>
        <v>7053.6483308467668</v>
      </c>
      <c r="H287" s="24">
        <f t="shared" ca="1" si="34"/>
        <v>7746.8296341592495</v>
      </c>
      <c r="I287" s="24">
        <f ca="1">H287/'Option value'!$E$10</f>
        <v>376.05969097860429</v>
      </c>
    </row>
    <row r="288" spans="2:9">
      <c r="B288">
        <f t="shared" si="35"/>
        <v>270</v>
      </c>
      <c r="C288" s="38">
        <f t="shared" ca="1" si="30"/>
        <v>0.27791436881469705</v>
      </c>
      <c r="D288" s="38">
        <f t="shared" ca="1" si="31"/>
        <v>6.6520402023150849E-2</v>
      </c>
      <c r="E288" s="38">
        <f t="shared" ca="1" si="32"/>
        <v>0.14428338600098303</v>
      </c>
      <c r="F288" s="38">
        <f t="shared" ca="1" si="36"/>
        <v>4.3607560401005531E-2</v>
      </c>
      <c r="G288" s="24">
        <f t="shared" ca="1" si="33"/>
        <v>10471.83512229426</v>
      </c>
      <c r="H288" s="24">
        <f t="shared" ca="1" si="34"/>
        <v>11165.016425606742</v>
      </c>
      <c r="I288" s="24">
        <f ca="1">H288/'Option value'!$E$10</f>
        <v>541.99108862168646</v>
      </c>
    </row>
    <row r="289" spans="2:9">
      <c r="B289">
        <f t="shared" si="35"/>
        <v>271</v>
      </c>
      <c r="C289" s="38">
        <f t="shared" ca="1" si="30"/>
        <v>0.20967253798051816</v>
      </c>
      <c r="D289" s="38">
        <f t="shared" ca="1" si="31"/>
        <v>6.4179042267603723E-2</v>
      </c>
      <c r="E289" s="38">
        <f t="shared" ca="1" si="32"/>
        <v>0.14452726050714931</v>
      </c>
      <c r="F289" s="38">
        <f t="shared" ca="1" si="36"/>
        <v>3.3271468674876931E-2</v>
      </c>
      <c r="G289" s="24">
        <f t="shared" ca="1" si="33"/>
        <v>8654.2572602722285</v>
      </c>
      <c r="H289" s="24">
        <f t="shared" ca="1" si="34"/>
        <v>9347.4385635847102</v>
      </c>
      <c r="I289" s="24">
        <f ca="1">H289/'Option value'!$E$10</f>
        <v>453.75915357207327</v>
      </c>
    </row>
    <row r="290" spans="2:9">
      <c r="B290">
        <f t="shared" si="35"/>
        <v>272</v>
      </c>
      <c r="C290" s="38">
        <f t="shared" ca="1" si="30"/>
        <v>0.21171639463450989</v>
      </c>
      <c r="D290" s="38">
        <f t="shared" ca="1" si="31"/>
        <v>5.0430624152507667E-2</v>
      </c>
      <c r="E290" s="38">
        <f t="shared" ca="1" si="32"/>
        <v>0.14309033442127864</v>
      </c>
      <c r="F290" s="38">
        <f t="shared" ca="1" si="36"/>
        <v>2.5555519040236174E-2</v>
      </c>
      <c r="G290" s="24">
        <f t="shared" ca="1" si="33"/>
        <v>6447.9279288686748</v>
      </c>
      <c r="H290" s="24">
        <f t="shared" ca="1" si="34"/>
        <v>7141.1092321811575</v>
      </c>
      <c r="I290" s="24">
        <f ca="1">H290/'Option value'!$E$10</f>
        <v>346.65578796995908</v>
      </c>
    </row>
    <row r="291" spans="2:9">
      <c r="B291">
        <f t="shared" si="35"/>
        <v>273</v>
      </c>
      <c r="C291" s="38">
        <f t="shared" ca="1" si="30"/>
        <v>0.13860313450222497</v>
      </c>
      <c r="D291" s="38">
        <f t="shared" ca="1" si="31"/>
        <v>5.0478508688296952E-2</v>
      </c>
      <c r="E291" s="38">
        <f t="shared" ca="1" si="32"/>
        <v>0.14055100034445989</v>
      </c>
      <c r="F291" s="38">
        <f t="shared" ca="1" si="36"/>
        <v>3.7040222490820965E-2</v>
      </c>
      <c r="G291" s="24">
        <f t="shared" ca="1" si="33"/>
        <v>6886.2802879459159</v>
      </c>
      <c r="H291" s="24">
        <f t="shared" ca="1" si="34"/>
        <v>7579.4615912583986</v>
      </c>
      <c r="I291" s="24">
        <f ca="1">H291/'Option value'!$E$10</f>
        <v>367.93502870186398</v>
      </c>
    </row>
    <row r="292" spans="2:9">
      <c r="B292">
        <f t="shared" si="35"/>
        <v>274</v>
      </c>
      <c r="C292" s="38">
        <f t="shared" ca="1" si="30"/>
        <v>0.39336359584012437</v>
      </c>
      <c r="D292" s="38">
        <f t="shared" ca="1" si="31"/>
        <v>5.8068259260857076E-2</v>
      </c>
      <c r="E292" s="38">
        <f t="shared" ca="1" si="32"/>
        <v>0.14302209012919354</v>
      </c>
      <c r="F292" s="38">
        <f t="shared" ca="1" si="36"/>
        <v>2.0349623613485895E-2</v>
      </c>
      <c r="G292" s="24">
        <f t="shared" ca="1" si="33"/>
        <v>8179.8915562878192</v>
      </c>
      <c r="H292" s="24">
        <f t="shared" ca="1" si="34"/>
        <v>8873.0728596003009</v>
      </c>
      <c r="I292" s="24">
        <f ca="1">H292/'Option value'!$E$10</f>
        <v>430.73169221360683</v>
      </c>
    </row>
    <row r="293" spans="2:9">
      <c r="B293">
        <f t="shared" si="35"/>
        <v>275</v>
      </c>
      <c r="C293" s="38">
        <f t="shared" ca="1" si="30"/>
        <v>0.13960516380693314</v>
      </c>
      <c r="D293" s="38">
        <f t="shared" ca="1" si="31"/>
        <v>6.249361939443706E-2</v>
      </c>
      <c r="E293" s="38">
        <f t="shared" ca="1" si="32"/>
        <v>0.14437626358111008</v>
      </c>
      <c r="F293" s="38">
        <f t="shared" ca="1" si="36"/>
        <v>3.0280032019456001E-2</v>
      </c>
      <c r="G293" s="24">
        <f t="shared" ca="1" si="33"/>
        <v>7741.2334200917285</v>
      </c>
      <c r="H293" s="24">
        <f t="shared" ca="1" si="34"/>
        <v>8434.4147234042102</v>
      </c>
      <c r="I293" s="24">
        <f ca="1">H293/'Option value'!$E$10</f>
        <v>409.43760793224317</v>
      </c>
    </row>
    <row r="294" spans="2:9">
      <c r="B294">
        <f t="shared" si="35"/>
        <v>276</v>
      </c>
      <c r="C294" s="38">
        <f t="shared" ca="1" si="30"/>
        <v>0.23126514193587513</v>
      </c>
      <c r="D294" s="38">
        <f t="shared" ca="1" si="31"/>
        <v>6.1425017111419067E-2</v>
      </c>
      <c r="E294" s="38">
        <f t="shared" ca="1" si="32"/>
        <v>0.14805494454458229</v>
      </c>
      <c r="F294" s="38">
        <f t="shared" ca="1" si="36"/>
        <v>2.3628950128300411E-2</v>
      </c>
      <c r="G294" s="24">
        <f t="shared" ca="1" si="33"/>
        <v>7538.3643986160723</v>
      </c>
      <c r="H294" s="24">
        <f t="shared" ca="1" si="34"/>
        <v>8231.545701928555</v>
      </c>
      <c r="I294" s="24">
        <f ca="1">H294/'Option value'!$E$10</f>
        <v>399.58959718099777</v>
      </c>
    </row>
    <row r="295" spans="2:9">
      <c r="B295">
        <f t="shared" si="35"/>
        <v>277</v>
      </c>
      <c r="C295" s="38">
        <f t="shared" ca="1" si="30"/>
        <v>0.505005049055127</v>
      </c>
      <c r="D295" s="38">
        <f t="shared" ca="1" si="31"/>
        <v>5.6531733609998309E-2</v>
      </c>
      <c r="E295" s="38">
        <f t="shared" ca="1" si="32"/>
        <v>0.14471994303288863</v>
      </c>
      <c r="F295" s="38">
        <f t="shared" ca="1" si="36"/>
        <v>2.185549676374527E-2</v>
      </c>
      <c r="G295" s="24">
        <f t="shared" ca="1" si="33"/>
        <v>8588.066721570216</v>
      </c>
      <c r="H295" s="24">
        <f t="shared" ca="1" si="34"/>
        <v>9281.2480248826978</v>
      </c>
      <c r="I295" s="24">
        <f ca="1">H295/'Option value'!$E$10</f>
        <v>450.54602062537367</v>
      </c>
    </row>
    <row r="296" spans="2:9">
      <c r="B296">
        <f t="shared" si="35"/>
        <v>278</v>
      </c>
      <c r="C296" s="38">
        <f t="shared" ca="1" si="30"/>
        <v>0.44718031195809976</v>
      </c>
      <c r="D296" s="38">
        <f t="shared" ca="1" si="31"/>
        <v>5.3201593422453723E-2</v>
      </c>
      <c r="E296" s="38">
        <f t="shared" ca="1" si="32"/>
        <v>0.14681812708580178</v>
      </c>
      <c r="F296" s="38">
        <f t="shared" ca="1" si="36"/>
        <v>5.736496692839485E-2</v>
      </c>
      <c r="G296" s="24">
        <f t="shared" ca="1" si="33"/>
        <v>10674.387748957421</v>
      </c>
      <c r="H296" s="24">
        <f t="shared" ca="1" si="34"/>
        <v>11367.569052269902</v>
      </c>
      <c r="I296" s="24">
        <f ca="1">H296/'Option value'!$E$10</f>
        <v>551.82374040145157</v>
      </c>
    </row>
    <row r="297" spans="2:9">
      <c r="B297">
        <f t="shared" si="35"/>
        <v>279</v>
      </c>
      <c r="C297" s="38">
        <f t="shared" ca="1" si="30"/>
        <v>-0.11090731737922305</v>
      </c>
      <c r="D297" s="38">
        <f t="shared" ca="1" si="31"/>
        <v>5.5256461777159621E-2</v>
      </c>
      <c r="E297" s="38">
        <f t="shared" ca="1" si="32"/>
        <v>0.14334108449487307</v>
      </c>
      <c r="F297" s="38">
        <f t="shared" ca="1" si="36"/>
        <v>5.86770074688511E-2</v>
      </c>
      <c r="G297" s="24">
        <f t="shared" ca="1" si="33"/>
        <v>7196.5161930451741</v>
      </c>
      <c r="H297" s="24">
        <f t="shared" ca="1" si="34"/>
        <v>7889.6974963576567</v>
      </c>
      <c r="I297" s="24">
        <f ca="1">H297/'Option value'!$E$10</f>
        <v>382.99502409503185</v>
      </c>
    </row>
    <row r="298" spans="2:9">
      <c r="B298">
        <f t="shared" si="35"/>
        <v>280</v>
      </c>
      <c r="C298" s="38">
        <f t="shared" ca="1" si="30"/>
        <v>0.36724095846248961</v>
      </c>
      <c r="D298" s="38">
        <f t="shared" ca="1" si="31"/>
        <v>5.2907258803506017E-2</v>
      </c>
      <c r="E298" s="38">
        <f t="shared" ca="1" si="32"/>
        <v>0.14660649753547964</v>
      </c>
      <c r="F298" s="38">
        <f t="shared" ca="1" si="36"/>
        <v>5.1843582922816253E-2</v>
      </c>
      <c r="G298" s="24">
        <f t="shared" ca="1" si="33"/>
        <v>9467.0198523090748</v>
      </c>
      <c r="H298" s="24">
        <f t="shared" ca="1" si="34"/>
        <v>10160.201155621557</v>
      </c>
      <c r="I298" s="24">
        <f ca="1">H298/'Option value'!$E$10</f>
        <v>493.21364833114347</v>
      </c>
    </row>
    <row r="299" spans="2:9">
      <c r="B299">
        <f t="shared" si="35"/>
        <v>281</v>
      </c>
      <c r="C299" s="38">
        <f t="shared" ca="1" si="30"/>
        <v>0.25203208181636999</v>
      </c>
      <c r="D299" s="38">
        <f t="shared" ca="1" si="31"/>
        <v>5.2407561747431677E-2</v>
      </c>
      <c r="E299" s="38">
        <f t="shared" ca="1" si="32"/>
        <v>0.14788012939383738</v>
      </c>
      <c r="F299" s="38">
        <f t="shared" ca="1" si="36"/>
        <v>4.1309492791159662E-2</v>
      </c>
      <c r="G299" s="24">
        <f t="shared" ca="1" si="33"/>
        <v>7635.9526862678676</v>
      </c>
      <c r="H299" s="24">
        <f t="shared" ca="1" si="34"/>
        <v>8329.1339895803503</v>
      </c>
      <c r="I299" s="24">
        <f ca="1">H299/'Option value'!$E$10</f>
        <v>404.32689269807526</v>
      </c>
    </row>
    <row r="300" spans="2:9">
      <c r="B300">
        <f t="shared" si="35"/>
        <v>282</v>
      </c>
      <c r="C300" s="38">
        <f t="shared" ca="1" si="30"/>
        <v>0.1892581012613555</v>
      </c>
      <c r="D300" s="38">
        <f t="shared" ca="1" si="31"/>
        <v>6.9488847513071966E-2</v>
      </c>
      <c r="E300" s="38">
        <f t="shared" ca="1" si="32"/>
        <v>0.1490389307831361</v>
      </c>
      <c r="F300" s="38">
        <f t="shared" ca="1" si="36"/>
        <v>4.4097374549751586E-2</v>
      </c>
      <c r="G300" s="24">
        <f t="shared" ca="1" si="33"/>
        <v>9766.4134104925088</v>
      </c>
      <c r="H300" s="24">
        <f t="shared" ca="1" si="34"/>
        <v>10459.594713804991</v>
      </c>
      <c r="I300" s="24">
        <f ca="1">H300/'Option value'!$E$10</f>
        <v>507.7473162041257</v>
      </c>
    </row>
    <row r="301" spans="2:9">
      <c r="B301">
        <f t="shared" si="35"/>
        <v>283</v>
      </c>
      <c r="C301" s="38">
        <f t="shared" ca="1" si="30"/>
        <v>0.24515455432267907</v>
      </c>
      <c r="D301" s="38">
        <f t="shared" ca="1" si="31"/>
        <v>7.0159139884753793E-2</v>
      </c>
      <c r="E301" s="38">
        <f t="shared" ca="1" si="32"/>
        <v>0.1431912987230986</v>
      </c>
      <c r="F301" s="38">
        <f t="shared" ca="1" si="36"/>
        <v>5.4501571224330095E-2</v>
      </c>
      <c r="G301" s="24">
        <f t="shared" ca="1" si="33"/>
        <v>12215.902952805109</v>
      </c>
      <c r="H301" s="24">
        <f t="shared" ca="1" si="34"/>
        <v>12909.08425611759</v>
      </c>
      <c r="I301" s="24">
        <f ca="1">H301/'Option value'!$E$10</f>
        <v>626.65457553968884</v>
      </c>
    </row>
    <row r="302" spans="2:9">
      <c r="B302">
        <f t="shared" si="35"/>
        <v>284</v>
      </c>
      <c r="C302" s="38">
        <f t="shared" ca="1" si="30"/>
        <v>0.16773493389745059</v>
      </c>
      <c r="D302" s="38">
        <f t="shared" ca="1" si="31"/>
        <v>6.3413390655202212E-2</v>
      </c>
      <c r="E302" s="38">
        <f t="shared" ca="1" si="32"/>
        <v>0.14638884063617016</v>
      </c>
      <c r="F302" s="38">
        <f t="shared" ca="1" si="36"/>
        <v>4.3079181879708009E-2</v>
      </c>
      <c r="G302" s="24">
        <f t="shared" ca="1" si="33"/>
        <v>8889.466500758379</v>
      </c>
      <c r="H302" s="24">
        <f t="shared" ca="1" si="34"/>
        <v>9582.6478040708607</v>
      </c>
      <c r="I302" s="24">
        <f ca="1">H302/'Option value'!$E$10</f>
        <v>465.17707786751748</v>
      </c>
    </row>
    <row r="303" spans="2:9">
      <c r="B303">
        <f t="shared" si="35"/>
        <v>285</v>
      </c>
      <c r="C303" s="38">
        <f t="shared" ca="1" si="30"/>
        <v>7.4109784595523337E-2</v>
      </c>
      <c r="D303" s="38">
        <f t="shared" ca="1" si="31"/>
        <v>7.2139982034692837E-2</v>
      </c>
      <c r="E303" s="38">
        <f t="shared" ca="1" si="32"/>
        <v>0.13921223895965376</v>
      </c>
      <c r="F303" s="38">
        <f t="shared" ca="1" si="36"/>
        <v>4.8239551298074237E-2</v>
      </c>
      <c r="G303" s="24">
        <f t="shared" ca="1" si="33"/>
        <v>10563.432315280317</v>
      </c>
      <c r="H303" s="24">
        <f t="shared" ca="1" si="34"/>
        <v>11256.613618592799</v>
      </c>
      <c r="I303" s="24">
        <f ca="1">H303/'Option value'!$E$10</f>
        <v>546.43755430062129</v>
      </c>
    </row>
    <row r="304" spans="2:9">
      <c r="B304">
        <f t="shared" si="35"/>
        <v>286</v>
      </c>
      <c r="C304" s="38">
        <f t="shared" ca="1" si="30"/>
        <v>0.10741304674303728</v>
      </c>
      <c r="D304" s="38">
        <f t="shared" ca="1" si="31"/>
        <v>5.4150398566881502E-2</v>
      </c>
      <c r="E304" s="38">
        <f t="shared" ca="1" si="32"/>
        <v>0.14615897283180243</v>
      </c>
      <c r="F304" s="38">
        <f t="shared" ca="1" si="36"/>
        <v>2.3551522176040625E-2</v>
      </c>
      <c r="G304" s="24">
        <f t="shared" ca="1" si="33"/>
        <v>6065.7681692650931</v>
      </c>
      <c r="H304" s="24">
        <f t="shared" ca="1" si="34"/>
        <v>6758.9494725775758</v>
      </c>
      <c r="I304" s="24">
        <f ca="1">H304/'Option value'!$E$10</f>
        <v>328.10434332900849</v>
      </c>
    </row>
    <row r="305" spans="2:9">
      <c r="B305">
        <f t="shared" si="35"/>
        <v>287</v>
      </c>
      <c r="C305" s="38">
        <f t="shared" ca="1" si="30"/>
        <v>0.23828979537977474</v>
      </c>
      <c r="D305" s="38">
        <f t="shared" ca="1" si="31"/>
        <v>6.30843815366329E-2</v>
      </c>
      <c r="E305" s="38">
        <f t="shared" ca="1" si="32"/>
        <v>0.14491367917337181</v>
      </c>
      <c r="F305" s="38">
        <f t="shared" ca="1" si="36"/>
        <v>5.5828161989714881E-2</v>
      </c>
      <c r="G305" s="24">
        <f t="shared" ca="1" si="33"/>
        <v>10874.978696535256</v>
      </c>
      <c r="H305" s="24">
        <f t="shared" ca="1" si="34"/>
        <v>11568.159999847738</v>
      </c>
      <c r="I305" s="24">
        <f ca="1">H305/'Option value'!$E$10</f>
        <v>561.56116504115232</v>
      </c>
    </row>
    <row r="306" spans="2:9">
      <c r="B306">
        <f t="shared" si="35"/>
        <v>288</v>
      </c>
      <c r="C306" s="38">
        <f t="shared" ca="1" si="30"/>
        <v>0.344720921143365</v>
      </c>
      <c r="D306" s="38">
        <f t="shared" ca="1" si="31"/>
        <v>5.7477240212813745E-2</v>
      </c>
      <c r="E306" s="38">
        <f t="shared" ca="1" si="32"/>
        <v>0.14432705857057651</v>
      </c>
      <c r="F306" s="38">
        <f t="shared" ca="1" si="36"/>
        <v>3.2105892988654045E-2</v>
      </c>
      <c r="G306" s="24">
        <f t="shared" ca="1" si="33"/>
        <v>8541.7070088540258</v>
      </c>
      <c r="H306" s="24">
        <f t="shared" ca="1" si="34"/>
        <v>9234.8883121665076</v>
      </c>
      <c r="I306" s="24">
        <f ca="1">H306/'Option value'!$E$10</f>
        <v>448.29554913429644</v>
      </c>
    </row>
    <row r="307" spans="2:9">
      <c r="B307">
        <f t="shared" si="35"/>
        <v>289</v>
      </c>
      <c r="C307" s="38">
        <f t="shared" ca="1" si="30"/>
        <v>0.32649911174188501</v>
      </c>
      <c r="D307" s="38">
        <f t="shared" ca="1" si="31"/>
        <v>6.7656921537238568E-2</v>
      </c>
      <c r="E307" s="38">
        <f t="shared" ca="1" si="32"/>
        <v>0.14722462917062618</v>
      </c>
      <c r="F307" s="38">
        <f t="shared" ca="1" si="36"/>
        <v>5.8758677286964531E-2</v>
      </c>
      <c r="G307" s="24">
        <f t="shared" ca="1" si="33"/>
        <v>12581.557841426751</v>
      </c>
      <c r="H307" s="24">
        <f t="shared" ca="1" si="34"/>
        <v>13274.739144739233</v>
      </c>
      <c r="I307" s="24">
        <f ca="1">H307/'Option value'!$E$10</f>
        <v>644.40481285141902</v>
      </c>
    </row>
    <row r="308" spans="2:9">
      <c r="B308">
        <f t="shared" si="35"/>
        <v>290</v>
      </c>
      <c r="C308" s="38">
        <f t="shared" ca="1" si="30"/>
        <v>0.17856498692514139</v>
      </c>
      <c r="D308" s="38">
        <f t="shared" ca="1" si="31"/>
        <v>6.5176878271201125E-2</v>
      </c>
      <c r="E308" s="38">
        <f t="shared" ca="1" si="32"/>
        <v>0.14235845701994537</v>
      </c>
      <c r="F308" s="38">
        <f t="shared" ca="1" si="36"/>
        <v>2.8776093059648372E-2</v>
      </c>
      <c r="G308" s="24">
        <f t="shared" ca="1" si="33"/>
        <v>8387.4040293769303</v>
      </c>
      <c r="H308" s="24">
        <f t="shared" ca="1" si="34"/>
        <v>9080.5853326894121</v>
      </c>
      <c r="I308" s="24">
        <f ca="1">H308/'Option value'!$E$10</f>
        <v>440.8051132373501</v>
      </c>
    </row>
    <row r="309" spans="2:9">
      <c r="B309">
        <f t="shared" si="35"/>
        <v>291</v>
      </c>
      <c r="C309" s="38">
        <f t="shared" ca="1" si="30"/>
        <v>0.35973209726582844</v>
      </c>
      <c r="D309" s="38">
        <f t="shared" ca="1" si="31"/>
        <v>7.4499139325713282E-2</v>
      </c>
      <c r="E309" s="38">
        <f t="shared" ca="1" si="32"/>
        <v>0.14888482372671552</v>
      </c>
      <c r="F309" s="38">
        <f t="shared" ca="1" si="36"/>
        <v>4.7254340890934943E-2</v>
      </c>
      <c r="G309" s="24">
        <f t="shared" ca="1" si="33"/>
        <v>12361.523330410309</v>
      </c>
      <c r="H309" s="24">
        <f t="shared" ca="1" si="34"/>
        <v>13054.704633722791</v>
      </c>
      <c r="I309" s="24">
        <f ca="1">H309/'Option value'!$E$10</f>
        <v>633.72352590887328</v>
      </c>
    </row>
    <row r="310" spans="2:9">
      <c r="B310">
        <f t="shared" si="35"/>
        <v>292</v>
      </c>
      <c r="C310" s="38">
        <f t="shared" ca="1" si="30"/>
        <v>0.39255717695691406</v>
      </c>
      <c r="D310" s="38">
        <f t="shared" ca="1" si="31"/>
        <v>5.5776411176693456E-2</v>
      </c>
      <c r="E310" s="38">
        <f t="shared" ca="1" si="32"/>
        <v>0.1443203491831308</v>
      </c>
      <c r="F310" s="38">
        <f t="shared" ca="1" si="36"/>
        <v>3.3424738218814115E-2</v>
      </c>
      <c r="G310" s="24">
        <f t="shared" ca="1" si="33"/>
        <v>8686.4159503893679</v>
      </c>
      <c r="H310" s="24">
        <f t="shared" ca="1" si="34"/>
        <v>9379.5972537018497</v>
      </c>
      <c r="I310" s="24">
        <f ca="1">H310/'Option value'!$E$10</f>
        <v>455.32025503407033</v>
      </c>
    </row>
    <row r="311" spans="2:9">
      <c r="B311">
        <f t="shared" si="35"/>
        <v>293</v>
      </c>
      <c r="C311" s="38">
        <f t="shared" ca="1" si="30"/>
        <v>0.16137198106989742</v>
      </c>
      <c r="D311" s="38">
        <f t="shared" ca="1" si="31"/>
        <v>6.2279552931863158E-2</v>
      </c>
      <c r="E311" s="38">
        <f t="shared" ca="1" si="32"/>
        <v>0.1433479522841288</v>
      </c>
      <c r="F311" s="38">
        <f t="shared" ca="1" si="36"/>
        <v>3.9423724265509164E-2</v>
      </c>
      <c r="G311" s="24">
        <f t="shared" ca="1" si="33"/>
        <v>8631.6018660104746</v>
      </c>
      <c r="H311" s="24">
        <f t="shared" ca="1" si="34"/>
        <v>9324.7831693229564</v>
      </c>
      <c r="I311" s="24">
        <f ca="1">H311/'Option value'!$E$10</f>
        <v>452.65937715159981</v>
      </c>
    </row>
    <row r="312" spans="2:9">
      <c r="B312">
        <f t="shared" si="35"/>
        <v>294</v>
      </c>
      <c r="C312" s="38">
        <f t="shared" ca="1" si="30"/>
        <v>2.6454718947103717E-3</v>
      </c>
      <c r="D312" s="38">
        <f t="shared" ca="1" si="31"/>
        <v>5.8465503754580608E-2</v>
      </c>
      <c r="E312" s="38">
        <f t="shared" ca="1" si="32"/>
        <v>0.14346066550993822</v>
      </c>
      <c r="F312" s="38">
        <f t="shared" ca="1" si="36"/>
        <v>4.3411549410023148E-2</v>
      </c>
      <c r="G312" s="24">
        <f t="shared" ca="1" si="33"/>
        <v>7266.4989231584523</v>
      </c>
      <c r="H312" s="24">
        <f t="shared" ca="1" si="34"/>
        <v>7959.6802264709349</v>
      </c>
      <c r="I312" s="24">
        <f ca="1">H312/'Option value'!$E$10</f>
        <v>386.39224400344341</v>
      </c>
    </row>
    <row r="313" spans="2:9">
      <c r="B313">
        <f t="shared" si="35"/>
        <v>295</v>
      </c>
      <c r="C313" s="38">
        <f t="shared" ca="1" si="30"/>
        <v>0.2617250078685931</v>
      </c>
      <c r="D313" s="38">
        <f t="shared" ca="1" si="31"/>
        <v>5.8852937043625E-2</v>
      </c>
      <c r="E313" s="38">
        <f t="shared" ca="1" si="32"/>
        <v>0.14571304912450103</v>
      </c>
      <c r="F313" s="38">
        <f t="shared" ca="1" si="36"/>
        <v>5.5500177167600834E-2</v>
      </c>
      <c r="G313" s="24">
        <f t="shared" ca="1" si="33"/>
        <v>10208.353955940303</v>
      </c>
      <c r="H313" s="24">
        <f t="shared" ca="1" si="34"/>
        <v>10901.535259252785</v>
      </c>
      <c r="I313" s="24">
        <f ca="1">H313/'Option value'!$E$10</f>
        <v>529.20074074042645</v>
      </c>
    </row>
    <row r="314" spans="2:9">
      <c r="B314">
        <f t="shared" si="35"/>
        <v>296</v>
      </c>
      <c r="C314" s="38">
        <f t="shared" ca="1" si="30"/>
        <v>0.29340840295658432</v>
      </c>
      <c r="D314" s="38">
        <f t="shared" ca="1" si="31"/>
        <v>4.9268319210669945E-2</v>
      </c>
      <c r="E314" s="38">
        <f t="shared" ca="1" si="32"/>
        <v>0.14234314185634969</v>
      </c>
      <c r="F314" s="38">
        <f t="shared" ca="1" si="36"/>
        <v>4.0177294679352576E-2</v>
      </c>
      <c r="G314" s="24">
        <f t="shared" ca="1" si="33"/>
        <v>7735.5119419953926</v>
      </c>
      <c r="H314" s="24">
        <f t="shared" ca="1" si="34"/>
        <v>8428.6932453078753</v>
      </c>
      <c r="I314" s="24">
        <f ca="1">H314/'Option value'!$E$10</f>
        <v>409.15986627708128</v>
      </c>
    </row>
    <row r="315" spans="2:9">
      <c r="B315">
        <f t="shared" si="35"/>
        <v>297</v>
      </c>
      <c r="C315" s="38">
        <f t="shared" ca="1" si="30"/>
        <v>0.21133498744400411</v>
      </c>
      <c r="D315" s="38">
        <f t="shared" ca="1" si="31"/>
        <v>5.4937083884640185E-2</v>
      </c>
      <c r="E315" s="38">
        <f t="shared" ca="1" si="32"/>
        <v>0.14689510501610331</v>
      </c>
      <c r="F315" s="38">
        <f t="shared" ca="1" si="36"/>
        <v>5.9277634737041049E-2</v>
      </c>
      <c r="G315" s="24">
        <f t="shared" ca="1" si="33"/>
        <v>9419.5581413301243</v>
      </c>
      <c r="H315" s="24">
        <f t="shared" ca="1" si="34"/>
        <v>10112.739444642606</v>
      </c>
      <c r="I315" s="24">
        <f ca="1">H315/'Option value'!$E$10</f>
        <v>490.90968177876726</v>
      </c>
    </row>
    <row r="316" spans="2:9">
      <c r="B316">
        <f t="shared" si="35"/>
        <v>298</v>
      </c>
      <c r="C316" s="38">
        <f t="shared" ca="1" si="30"/>
        <v>4.652870802317205E-2</v>
      </c>
      <c r="D316" s="38">
        <f t="shared" ca="1" si="31"/>
        <v>6.1244484173184177E-2</v>
      </c>
      <c r="E316" s="38">
        <f t="shared" ca="1" si="32"/>
        <v>0.14710445376516762</v>
      </c>
      <c r="F316" s="38">
        <f t="shared" ca="1" si="36"/>
        <v>3.269640689812333E-2</v>
      </c>
      <c r="G316" s="24">
        <f t="shared" ca="1" si="33"/>
        <v>6947.8899793321625</v>
      </c>
      <c r="H316" s="24">
        <f t="shared" ca="1" si="34"/>
        <v>7641.0712826446452</v>
      </c>
      <c r="I316" s="24">
        <f ca="1">H316/'Option value'!$E$10</f>
        <v>370.92579041964296</v>
      </c>
    </row>
    <row r="317" spans="2:9">
      <c r="B317">
        <f t="shared" si="35"/>
        <v>299</v>
      </c>
      <c r="C317" s="38">
        <f t="shared" ca="1" si="30"/>
        <v>0.23546853925467978</v>
      </c>
      <c r="D317" s="38">
        <f t="shared" ca="1" si="31"/>
        <v>7.4792410463475761E-2</v>
      </c>
      <c r="E317" s="38">
        <f t="shared" ca="1" si="32"/>
        <v>0.14507597499460231</v>
      </c>
      <c r="F317" s="38">
        <f t="shared" ca="1" si="36"/>
        <v>3.8505436660239728E-2</v>
      </c>
      <c r="G317" s="24">
        <f t="shared" ca="1" si="33"/>
        <v>10753.341500263514</v>
      </c>
      <c r="H317" s="24">
        <f t="shared" ca="1" si="34"/>
        <v>11446.522803575996</v>
      </c>
      <c r="I317" s="24">
        <f ca="1">H317/'Option value'!$E$10</f>
        <v>555.65644677553371</v>
      </c>
    </row>
    <row r="318" spans="2:9">
      <c r="B318">
        <f t="shared" si="35"/>
        <v>300</v>
      </c>
      <c r="C318" s="38">
        <f t="shared" ca="1" si="30"/>
        <v>0.29187199797030206</v>
      </c>
      <c r="D318" s="38">
        <f t="shared" ca="1" si="31"/>
        <v>6.6456024499581379E-2</v>
      </c>
      <c r="E318" s="38">
        <f t="shared" ca="1" si="32"/>
        <v>0.14320294578428241</v>
      </c>
      <c r="F318" s="38">
        <f t="shared" ca="1" si="36"/>
        <v>3.9576918808293005E-2</v>
      </c>
      <c r="G318" s="24">
        <f t="shared" ca="1" si="33"/>
        <v>10274.870845935786</v>
      </c>
      <c r="H318" s="24">
        <f t="shared" ca="1" si="34"/>
        <v>10968.052149248268</v>
      </c>
      <c r="I318" s="24">
        <f ca="1">H318/'Option value'!$E$10</f>
        <v>532.42971598292559</v>
      </c>
    </row>
    <row r="319" spans="2:9">
      <c r="B319">
        <f t="shared" si="35"/>
        <v>301</v>
      </c>
      <c r="C319" s="38">
        <f t="shared" ca="1" si="30"/>
        <v>4.7862258615317455E-2</v>
      </c>
      <c r="D319" s="38">
        <f t="shared" ca="1" si="31"/>
        <v>6.996648431309016E-2</v>
      </c>
      <c r="E319" s="38">
        <f t="shared" ca="1" si="32"/>
        <v>0.14973740009147618</v>
      </c>
      <c r="F319" s="38">
        <f t="shared" ca="1" si="36"/>
        <v>4.3587918012782001E-2</v>
      </c>
      <c r="G319" s="24">
        <f t="shared" ca="1" si="33"/>
        <v>8565.7964050943501</v>
      </c>
      <c r="H319" s="24">
        <f t="shared" ca="1" si="34"/>
        <v>9258.9777084068319</v>
      </c>
      <c r="I319" s="24">
        <f ca="1">H319/'Option value'!$E$10</f>
        <v>449.46493730130248</v>
      </c>
    </row>
    <row r="320" spans="2:9">
      <c r="B320">
        <f t="shared" si="35"/>
        <v>302</v>
      </c>
      <c r="C320" s="38">
        <f t="shared" ca="1" si="30"/>
        <v>0.36281692938236443</v>
      </c>
      <c r="D320" s="38">
        <f t="shared" ca="1" si="31"/>
        <v>6.5813559695042975E-2</v>
      </c>
      <c r="E320" s="38">
        <f t="shared" ca="1" si="32"/>
        <v>0.14521073119002051</v>
      </c>
      <c r="F320" s="38">
        <f t="shared" ca="1" si="36"/>
        <v>4.3140847013142289E-2</v>
      </c>
      <c r="G320" s="24">
        <f t="shared" ca="1" si="33"/>
        <v>10897.996300051684</v>
      </c>
      <c r="H320" s="24">
        <f t="shared" ca="1" si="34"/>
        <v>11591.177603364165</v>
      </c>
      <c r="I320" s="24">
        <f ca="1">H320/'Option value'!$E$10</f>
        <v>562.67852443515358</v>
      </c>
    </row>
    <row r="321" spans="2:9">
      <c r="B321">
        <f t="shared" si="35"/>
        <v>303</v>
      </c>
      <c r="C321" s="38">
        <f t="shared" ca="1" si="30"/>
        <v>0.27669519092580691</v>
      </c>
      <c r="D321" s="38">
        <f t="shared" ca="1" si="31"/>
        <v>4.9954559105000323E-2</v>
      </c>
      <c r="E321" s="38">
        <f t="shared" ca="1" si="32"/>
        <v>0.14136234965202835</v>
      </c>
      <c r="F321" s="38">
        <f t="shared" ca="1" si="36"/>
        <v>5.6400973875207663E-2</v>
      </c>
      <c r="G321" s="24">
        <f t="shared" ca="1" si="33"/>
        <v>9309.6251223703621</v>
      </c>
      <c r="H321" s="24">
        <f t="shared" ca="1" si="34"/>
        <v>10002.806425682844</v>
      </c>
      <c r="I321" s="24">
        <f ca="1">H321/'Option value'!$E$10</f>
        <v>485.57312746033222</v>
      </c>
    </row>
    <row r="322" spans="2:9">
      <c r="B322">
        <f t="shared" si="35"/>
        <v>304</v>
      </c>
      <c r="C322" s="38">
        <f t="shared" ca="1" si="30"/>
        <v>0.26050370009302626</v>
      </c>
      <c r="D322" s="38">
        <f t="shared" ca="1" si="31"/>
        <v>6.4509325588177985E-2</v>
      </c>
      <c r="E322" s="38">
        <f t="shared" ca="1" si="32"/>
        <v>0.14497028205178256</v>
      </c>
      <c r="F322" s="38">
        <f t="shared" ca="1" si="36"/>
        <v>4.3095337838541303E-2</v>
      </c>
      <c r="G322" s="24">
        <f t="shared" ca="1" si="33"/>
        <v>9898.9839327370992</v>
      </c>
      <c r="H322" s="24">
        <f t="shared" ca="1" si="34"/>
        <v>10592.165236049581</v>
      </c>
      <c r="I322" s="24">
        <f ca="1">H322/'Option value'!$E$10</f>
        <v>514.18277844900877</v>
      </c>
    </row>
    <row r="323" spans="2:9">
      <c r="B323">
        <f t="shared" si="35"/>
        <v>305</v>
      </c>
      <c r="C323" s="38">
        <f t="shared" ca="1" si="30"/>
        <v>0.222972227512757</v>
      </c>
      <c r="D323" s="38">
        <f t="shared" ca="1" si="31"/>
        <v>5.696160802402099E-2</v>
      </c>
      <c r="E323" s="38">
        <f t="shared" ca="1" si="32"/>
        <v>0.14679662761033166</v>
      </c>
      <c r="F323" s="38">
        <f t="shared" ca="1" si="36"/>
        <v>5.2991621111657103E-2</v>
      </c>
      <c r="G323" s="24">
        <f t="shared" ca="1" si="33"/>
        <v>9210.0967974469531</v>
      </c>
      <c r="H323" s="24">
        <f t="shared" ca="1" si="34"/>
        <v>9903.2781007594349</v>
      </c>
      <c r="I323" s="24">
        <f ca="1">H323/'Option value'!$E$10</f>
        <v>480.74165537667159</v>
      </c>
    </row>
    <row r="324" spans="2:9">
      <c r="B324">
        <f t="shared" si="35"/>
        <v>306</v>
      </c>
      <c r="C324" s="38">
        <f t="shared" ca="1" si="30"/>
        <v>0.33012452455260477</v>
      </c>
      <c r="D324" s="38">
        <f t="shared" ca="1" si="31"/>
        <v>6.8334834144013812E-2</v>
      </c>
      <c r="E324" s="38">
        <f t="shared" ca="1" si="32"/>
        <v>0.14464206552481182</v>
      </c>
      <c r="F324" s="38">
        <f t="shared" ca="1" si="36"/>
        <v>4.0319977711606281E-2</v>
      </c>
      <c r="G324" s="24">
        <f t="shared" ca="1" si="33"/>
        <v>10805.616559192324</v>
      </c>
      <c r="H324" s="24">
        <f t="shared" ca="1" si="34"/>
        <v>11498.797862504805</v>
      </c>
      <c r="I324" s="24">
        <f ca="1">H324/'Option value'!$E$10</f>
        <v>558.19407099537887</v>
      </c>
    </row>
    <row r="325" spans="2:9">
      <c r="B325">
        <f t="shared" si="35"/>
        <v>307</v>
      </c>
      <c r="C325" s="38">
        <f t="shared" ca="1" si="30"/>
        <v>0.27596284342824678</v>
      </c>
      <c r="D325" s="38">
        <f t="shared" ca="1" si="31"/>
        <v>7.0734297415194922E-2</v>
      </c>
      <c r="E325" s="38">
        <f t="shared" ca="1" si="32"/>
        <v>0.14802621345623013</v>
      </c>
      <c r="F325" s="38">
        <f t="shared" ca="1" si="36"/>
        <v>3.4441334705126017E-2</v>
      </c>
      <c r="G325" s="24">
        <f t="shared" ca="1" si="33"/>
        <v>9854.5983904824643</v>
      </c>
      <c r="H325" s="24">
        <f t="shared" ca="1" si="34"/>
        <v>10547.779693794946</v>
      </c>
      <c r="I325" s="24">
        <f ca="1">H325/'Option value'!$E$10</f>
        <v>512.02814047548281</v>
      </c>
    </row>
    <row r="326" spans="2:9">
      <c r="B326">
        <f t="shared" si="35"/>
        <v>308</v>
      </c>
      <c r="C326" s="38">
        <f t="shared" ca="1" si="30"/>
        <v>0.20498628535103267</v>
      </c>
      <c r="D326" s="38">
        <f t="shared" ca="1" si="31"/>
        <v>5.3940260443767242E-2</v>
      </c>
      <c r="E326" s="38">
        <f t="shared" ca="1" si="32"/>
        <v>0.14419883319667612</v>
      </c>
      <c r="F326" s="38">
        <f t="shared" ca="1" si="36"/>
        <v>3.4526690211540471E-2</v>
      </c>
      <c r="G326" s="24">
        <f t="shared" ca="1" si="33"/>
        <v>7350.0482530542695</v>
      </c>
      <c r="H326" s="24">
        <f t="shared" ca="1" si="34"/>
        <v>8043.2295563667521</v>
      </c>
      <c r="I326" s="24">
        <f ca="1">H326/'Option value'!$E$10</f>
        <v>390.44803671683258</v>
      </c>
    </row>
    <row r="327" spans="2:9">
      <c r="B327">
        <f t="shared" si="35"/>
        <v>309</v>
      </c>
      <c r="C327" s="38">
        <f t="shared" ca="1" si="30"/>
        <v>0.32556955907519747</v>
      </c>
      <c r="D327" s="38">
        <f t="shared" ca="1" si="31"/>
        <v>5.711286781719687E-2</v>
      </c>
      <c r="E327" s="38">
        <f t="shared" ca="1" si="32"/>
        <v>0.14313821078363892</v>
      </c>
      <c r="F327" s="38">
        <f t="shared" ca="1" si="36"/>
        <v>2.0573884856424484E-2</v>
      </c>
      <c r="G327" s="24">
        <f t="shared" ca="1" si="33"/>
        <v>7660.6176365571264</v>
      </c>
      <c r="H327" s="24">
        <f t="shared" ca="1" si="34"/>
        <v>8353.7989398696081</v>
      </c>
      <c r="I327" s="24">
        <f ca="1">H327/'Option value'!$E$10</f>
        <v>405.52422038201979</v>
      </c>
    </row>
    <row r="328" spans="2:9">
      <c r="B328">
        <f t="shared" si="35"/>
        <v>310</v>
      </c>
      <c r="C328" s="38">
        <f t="shared" ca="1" si="30"/>
        <v>0.18945300860246037</v>
      </c>
      <c r="D328" s="38">
        <f t="shared" ca="1" si="31"/>
        <v>6.206595983806365E-2</v>
      </c>
      <c r="E328" s="38">
        <f t="shared" ca="1" si="32"/>
        <v>0.14528158173030534</v>
      </c>
      <c r="F328" s="38">
        <f t="shared" ca="1" si="36"/>
        <v>4.1921135133742876E-2</v>
      </c>
      <c r="G328" s="24">
        <f t="shared" ca="1" si="33"/>
        <v>8858.042607074327</v>
      </c>
      <c r="H328" s="24">
        <f t="shared" ca="1" si="34"/>
        <v>9551.2239103868087</v>
      </c>
      <c r="I328" s="24">
        <f ca="1">H328/'Option value'!$E$10</f>
        <v>463.65164613528196</v>
      </c>
    </row>
    <row r="329" spans="2:9">
      <c r="B329">
        <f t="shared" si="35"/>
        <v>311</v>
      </c>
      <c r="C329" s="38">
        <f t="shared" ca="1" si="30"/>
        <v>0.29961601082930894</v>
      </c>
      <c r="D329" s="38">
        <f t="shared" ca="1" si="31"/>
        <v>7.1853141418340288E-2</v>
      </c>
      <c r="E329" s="38">
        <f t="shared" ca="1" si="32"/>
        <v>0.14559359699934588</v>
      </c>
      <c r="F329" s="38">
        <f t="shared" ca="1" si="36"/>
        <v>2.5847603061567987E-2</v>
      </c>
      <c r="G329" s="24">
        <f t="shared" ca="1" si="33"/>
        <v>9671.4412272283007</v>
      </c>
      <c r="H329" s="24">
        <f t="shared" ca="1" si="34"/>
        <v>10364.622530540782</v>
      </c>
      <c r="I329" s="24">
        <f ca="1">H329/'Option value'!$E$10</f>
        <v>503.13701604566904</v>
      </c>
    </row>
    <row r="330" spans="2:9">
      <c r="B330">
        <f t="shared" si="35"/>
        <v>312</v>
      </c>
      <c r="C330" s="38">
        <f t="shared" ca="1" si="30"/>
        <v>0.18006496799961516</v>
      </c>
      <c r="D330" s="38">
        <f t="shared" ca="1" si="31"/>
        <v>6.497429392045545E-2</v>
      </c>
      <c r="E330" s="38">
        <f t="shared" ca="1" si="32"/>
        <v>0.14021244030805488</v>
      </c>
      <c r="F330" s="38">
        <f t="shared" ca="1" si="36"/>
        <v>5.6176952292894905E-2</v>
      </c>
      <c r="G330" s="24">
        <f t="shared" ca="1" si="33"/>
        <v>11315.562218293082</v>
      </c>
      <c r="H330" s="24">
        <f t="shared" ca="1" si="34"/>
        <v>12008.743521605564</v>
      </c>
      <c r="I330" s="24">
        <f ca="1">H330/'Option value'!$E$10</f>
        <v>582.94871464104676</v>
      </c>
    </row>
    <row r="331" spans="2:9">
      <c r="B331">
        <f t="shared" si="35"/>
        <v>313</v>
      </c>
      <c r="C331" s="38">
        <f t="shared" ca="1" si="30"/>
        <v>6.5659510877695226E-2</v>
      </c>
      <c r="D331" s="38">
        <f t="shared" ca="1" si="31"/>
        <v>6.0926881505824391E-2</v>
      </c>
      <c r="E331" s="38">
        <f t="shared" ca="1" si="32"/>
        <v>0.14570784403674994</v>
      </c>
      <c r="F331" s="38">
        <f t="shared" ca="1" si="36"/>
        <v>4.1090214221439839E-2</v>
      </c>
      <c r="G331" s="24">
        <f t="shared" ca="1" si="33"/>
        <v>7696.8658151158352</v>
      </c>
      <c r="H331" s="24">
        <f t="shared" ca="1" si="34"/>
        <v>8390.0471184283178</v>
      </c>
      <c r="I331" s="24">
        <f ca="1">H331/'Option value'!$E$10</f>
        <v>407.28384070040374</v>
      </c>
    </row>
    <row r="332" spans="2:9">
      <c r="B332">
        <f t="shared" si="35"/>
        <v>314</v>
      </c>
      <c r="C332" s="38">
        <f t="shared" ca="1" si="30"/>
        <v>0.29626483028259298</v>
      </c>
      <c r="D332" s="38">
        <f t="shared" ca="1" si="31"/>
        <v>6.2400603244208402E-2</v>
      </c>
      <c r="E332" s="38">
        <f t="shared" ca="1" si="32"/>
        <v>0.14325833754635495</v>
      </c>
      <c r="F332" s="38">
        <f t="shared" ca="1" si="36"/>
        <v>4.1831291917420188E-2</v>
      </c>
      <c r="G332" s="24">
        <f t="shared" ca="1" si="33"/>
        <v>9890.542820737257</v>
      </c>
      <c r="H332" s="24">
        <f t="shared" ca="1" si="34"/>
        <v>10583.724124049739</v>
      </c>
      <c r="I332" s="24">
        <f ca="1">H332/'Option value'!$E$10</f>
        <v>513.7730157305698</v>
      </c>
    </row>
    <row r="333" spans="2:9">
      <c r="B333">
        <f t="shared" si="35"/>
        <v>315</v>
      </c>
      <c r="C333" s="38">
        <f t="shared" ca="1" si="30"/>
        <v>0.26283993318261784</v>
      </c>
      <c r="D333" s="38">
        <f t="shared" ca="1" si="31"/>
        <v>4.9174441650097628E-2</v>
      </c>
      <c r="E333" s="38">
        <f t="shared" ca="1" si="32"/>
        <v>0.14570905225550226</v>
      </c>
      <c r="F333" s="38">
        <f t="shared" ca="1" si="36"/>
        <v>3.4445591793458491E-2</v>
      </c>
      <c r="G333" s="24">
        <f t="shared" ca="1" si="33"/>
        <v>6921.9197159606765</v>
      </c>
      <c r="H333" s="24">
        <f t="shared" ca="1" si="34"/>
        <v>7615.1010192731592</v>
      </c>
      <c r="I333" s="24">
        <f ca="1">H333/'Option value'!$E$10</f>
        <v>369.66509802296889</v>
      </c>
    </row>
    <row r="334" spans="2:9">
      <c r="B334">
        <f t="shared" si="35"/>
        <v>316</v>
      </c>
      <c r="C334" s="38">
        <f t="shared" ca="1" si="30"/>
        <v>0.17997022961024978</v>
      </c>
      <c r="D334" s="38">
        <f t="shared" ca="1" si="31"/>
        <v>6.6095851372509701E-2</v>
      </c>
      <c r="E334" s="38">
        <f t="shared" ca="1" si="32"/>
        <v>0.14441188249728243</v>
      </c>
      <c r="F334" s="38">
        <f t="shared" ca="1" si="36"/>
        <v>5.4193038308115352E-2</v>
      </c>
      <c r="G334" s="24">
        <f t="shared" ca="1" si="33"/>
        <v>10721.100551301421</v>
      </c>
      <c r="H334" s="24">
        <f t="shared" ca="1" si="34"/>
        <v>11414.281854613902</v>
      </c>
      <c r="I334" s="24">
        <f ca="1">H334/'Option value'!$E$10</f>
        <v>554.09135216572338</v>
      </c>
    </row>
    <row r="335" spans="2:9">
      <c r="B335">
        <f t="shared" si="35"/>
        <v>317</v>
      </c>
      <c r="C335" s="38">
        <f t="shared" ca="1" si="30"/>
        <v>0.23292846808931458</v>
      </c>
      <c r="D335" s="38">
        <f t="shared" ca="1" si="31"/>
        <v>6.8576630598453231E-2</v>
      </c>
      <c r="E335" s="38">
        <f t="shared" ca="1" si="32"/>
        <v>0.14559606155966101</v>
      </c>
      <c r="F335" s="38">
        <f t="shared" ca="1" si="36"/>
        <v>3.8326170054416228E-2</v>
      </c>
      <c r="G335" s="24">
        <f t="shared" ca="1" si="33"/>
        <v>9775.2429252534021</v>
      </c>
      <c r="H335" s="24">
        <f t="shared" ca="1" si="34"/>
        <v>10468.424228565884</v>
      </c>
      <c r="I335" s="24">
        <f ca="1">H335/'Option value'!$E$10</f>
        <v>508.17593342552829</v>
      </c>
    </row>
    <row r="336" spans="2:9">
      <c r="B336">
        <f t="shared" si="35"/>
        <v>318</v>
      </c>
      <c r="C336" s="38">
        <f t="shared" ca="1" si="30"/>
        <v>0.24739514771329887</v>
      </c>
      <c r="D336" s="38">
        <f t="shared" ca="1" si="31"/>
        <v>6.0548420937829014E-2</v>
      </c>
      <c r="E336" s="38">
        <f t="shared" ca="1" si="32"/>
        <v>0.1436336203590487</v>
      </c>
      <c r="F336" s="38">
        <f t="shared" ca="1" si="36"/>
        <v>4.0765778938752793E-2</v>
      </c>
      <c r="G336" s="24">
        <f t="shared" ca="1" si="33"/>
        <v>9105.8107932311159</v>
      </c>
      <c r="H336" s="24">
        <f t="shared" ca="1" si="34"/>
        <v>9798.9920965435977</v>
      </c>
      <c r="I336" s="24">
        <f ca="1">H336/'Option value'!$E$10</f>
        <v>475.67922798755325</v>
      </c>
    </row>
    <row r="337" spans="2:9">
      <c r="B337">
        <f t="shared" si="35"/>
        <v>319</v>
      </c>
      <c r="C337" s="38">
        <f t="shared" ca="1" si="30"/>
        <v>0.22507258000430816</v>
      </c>
      <c r="D337" s="38">
        <f t="shared" ca="1" si="31"/>
        <v>7.0587459689995968E-2</v>
      </c>
      <c r="E337" s="38">
        <f t="shared" ca="1" si="32"/>
        <v>0.14449365547774895</v>
      </c>
      <c r="F337" s="38">
        <f t="shared" ca="1" si="36"/>
        <v>3.5113951127369328E-2</v>
      </c>
      <c r="G337" s="24">
        <f t="shared" ca="1" si="33"/>
        <v>9804.9188557274774</v>
      </c>
      <c r="H337" s="24">
        <f t="shared" ca="1" si="34"/>
        <v>10498.100159039959</v>
      </c>
      <c r="I337" s="24">
        <f ca="1">H337/'Option value'!$E$10</f>
        <v>509.61651257475529</v>
      </c>
    </row>
    <row r="338" spans="2:9">
      <c r="B338">
        <f t="shared" si="35"/>
        <v>320</v>
      </c>
      <c r="C338" s="38">
        <f t="shared" ca="1" si="30"/>
        <v>0.27108339648179575</v>
      </c>
      <c r="D338" s="38">
        <f t="shared" ca="1" si="31"/>
        <v>6.1011625312356453E-2</v>
      </c>
      <c r="E338" s="38">
        <f t="shared" ca="1" si="32"/>
        <v>0.14614754540890429</v>
      </c>
      <c r="F338" s="38">
        <f t="shared" ca="1" si="36"/>
        <v>3.7798433685307192E-2</v>
      </c>
      <c r="G338" s="24">
        <f t="shared" ca="1" si="33"/>
        <v>8876.7228785999232</v>
      </c>
      <c r="H338" s="24">
        <f t="shared" ca="1" si="34"/>
        <v>9569.904181912405</v>
      </c>
      <c r="I338" s="24">
        <f ca="1">H338/'Option value'!$E$10</f>
        <v>464.55845543264098</v>
      </c>
    </row>
    <row r="339" spans="2:9">
      <c r="B339">
        <f t="shared" si="35"/>
        <v>321</v>
      </c>
      <c r="C339" s="38">
        <f t="shared" ref="C339:C402" ca="1" si="37">_xlfn.NORM.INV(RAND(),$F$6,$G$6)</f>
        <v>0.37951831397837998</v>
      </c>
      <c r="D339" s="38">
        <f t="shared" ref="D339:D402" ca="1" si="38">_xlfn.NORM.INV(RAND(),$F$7,$G$7)</f>
        <v>6.0219226979755743E-2</v>
      </c>
      <c r="E339" s="38">
        <f t="shared" ref="E339:E402" ca="1" si="39">_xlfn.NORM.INV(RAND(),$F$8,$G$8)</f>
        <v>0.14852470474705065</v>
      </c>
      <c r="F339" s="38">
        <f t="shared" ca="1" si="36"/>
        <v>4.2236777259183608E-2</v>
      </c>
      <c r="G339" s="24">
        <f t="shared" ref="G339:G402" ca="1" si="40">IF(E339&gt;F339,($C$12*(1+C339)*D339)/(E339-F339),0)</f>
        <v>9693.2649730186276</v>
      </c>
      <c r="H339" s="24">
        <f t="shared" ref="H339:H402" ca="1" si="41">G339+$C$13</f>
        <v>10386.446276331109</v>
      </c>
      <c r="I339" s="24">
        <f ca="1">H339/'Option value'!$E$10</f>
        <v>504.19642118112176</v>
      </c>
    </row>
    <row r="340" spans="2:9">
      <c r="B340">
        <f t="shared" ref="B340:B403" si="42">B339+1</f>
        <v>322</v>
      </c>
      <c r="C340" s="38">
        <f t="shared" ca="1" si="37"/>
        <v>0.14062547417055815</v>
      </c>
      <c r="D340" s="38">
        <f t="shared" ca="1" si="38"/>
        <v>6.4891328333890677E-2</v>
      </c>
      <c r="E340" s="38">
        <f t="shared" ca="1" si="39"/>
        <v>0.1436897381963978</v>
      </c>
      <c r="F340" s="38">
        <f t="shared" ref="F340:F403" ca="1" si="43">RAND()*($E$9-$D$9)+$D$9</f>
        <v>2.656607221079775E-2</v>
      </c>
      <c r="G340" s="24">
        <f t="shared" ca="1" si="40"/>
        <v>7837.4800872021578</v>
      </c>
      <c r="H340" s="24">
        <f t="shared" ca="1" si="41"/>
        <v>8530.6613905146405</v>
      </c>
      <c r="I340" s="24">
        <f ca="1">H340/'Option value'!$E$10</f>
        <v>414.10977623857474</v>
      </c>
    </row>
    <row r="341" spans="2:9">
      <c r="B341">
        <f t="shared" si="42"/>
        <v>323</v>
      </c>
      <c r="C341" s="38">
        <f t="shared" ca="1" si="37"/>
        <v>0.27047781761068701</v>
      </c>
      <c r="D341" s="38">
        <f t="shared" ca="1" si="38"/>
        <v>7.2881264555653982E-2</v>
      </c>
      <c r="E341" s="38">
        <f t="shared" ca="1" si="39"/>
        <v>0.14355596186307942</v>
      </c>
      <c r="F341" s="38">
        <f t="shared" ca="1" si="43"/>
        <v>5.6947678407114871E-2</v>
      </c>
      <c r="G341" s="24">
        <f t="shared" ca="1" si="40"/>
        <v>13259.127043279748</v>
      </c>
      <c r="H341" s="24">
        <f t="shared" ca="1" si="41"/>
        <v>13952.30834659223</v>
      </c>
      <c r="I341" s="24">
        <f ca="1">H341/'Option value'!$E$10</f>
        <v>677.29652167923439</v>
      </c>
    </row>
    <row r="342" spans="2:9">
      <c r="B342">
        <f t="shared" si="42"/>
        <v>324</v>
      </c>
      <c r="C342" s="38">
        <f t="shared" ca="1" si="37"/>
        <v>0.17354605359283784</v>
      </c>
      <c r="D342" s="38">
        <f t="shared" ca="1" si="38"/>
        <v>6.3280099504243653E-2</v>
      </c>
      <c r="E342" s="38">
        <f t="shared" ca="1" si="39"/>
        <v>0.14694460409825197</v>
      </c>
      <c r="F342" s="38">
        <f t="shared" ca="1" si="43"/>
        <v>2.5779359687582718E-2</v>
      </c>
      <c r="G342" s="24">
        <f t="shared" ca="1" si="40"/>
        <v>7601.1727870335799</v>
      </c>
      <c r="H342" s="24">
        <f t="shared" ca="1" si="41"/>
        <v>8294.3540903460616</v>
      </c>
      <c r="I342" s="24">
        <f ca="1">H342/'Option value'!$E$10</f>
        <v>402.63854807505152</v>
      </c>
    </row>
    <row r="343" spans="2:9">
      <c r="B343">
        <f t="shared" si="42"/>
        <v>325</v>
      </c>
      <c r="C343" s="38">
        <f t="shared" ca="1" si="37"/>
        <v>0.41271633825504039</v>
      </c>
      <c r="D343" s="38">
        <f t="shared" ca="1" si="38"/>
        <v>5.9492400077961957E-2</v>
      </c>
      <c r="E343" s="38">
        <f t="shared" ca="1" si="39"/>
        <v>0.14790557531944137</v>
      </c>
      <c r="F343" s="38">
        <f t="shared" ca="1" si="43"/>
        <v>2.2430726467917609E-2</v>
      </c>
      <c r="G343" s="24">
        <f t="shared" ca="1" si="40"/>
        <v>8307.132801477248</v>
      </c>
      <c r="H343" s="24">
        <f t="shared" ca="1" si="41"/>
        <v>9000.3141047897298</v>
      </c>
      <c r="I343" s="24">
        <f ca="1">H343/'Option value'!$E$10</f>
        <v>436.9084516888218</v>
      </c>
    </row>
    <row r="344" spans="2:9">
      <c r="B344">
        <f t="shared" si="42"/>
        <v>326</v>
      </c>
      <c r="C344" s="38">
        <f t="shared" ca="1" si="37"/>
        <v>0.21065714616332692</v>
      </c>
      <c r="D344" s="38">
        <f t="shared" ca="1" si="38"/>
        <v>5.3130359446849136E-2</v>
      </c>
      <c r="E344" s="38">
        <f t="shared" ca="1" si="39"/>
        <v>0.14443950689875923</v>
      </c>
      <c r="F344" s="38">
        <f t="shared" ca="1" si="43"/>
        <v>5.1321090269559319E-2</v>
      </c>
      <c r="G344" s="24">
        <f t="shared" ca="1" si="40"/>
        <v>8566.8215031666732</v>
      </c>
      <c r="H344" s="24">
        <f t="shared" ca="1" si="41"/>
        <v>9260.002806479155</v>
      </c>
      <c r="I344" s="24">
        <f ca="1">H344/'Option value'!$E$10</f>
        <v>449.51469934364826</v>
      </c>
    </row>
    <row r="345" spans="2:9">
      <c r="B345">
        <f t="shared" si="42"/>
        <v>327</v>
      </c>
      <c r="C345" s="38">
        <f t="shared" ca="1" si="37"/>
        <v>0.19679596108582115</v>
      </c>
      <c r="D345" s="38">
        <f t="shared" ca="1" si="38"/>
        <v>5.6487333355928045E-2</v>
      </c>
      <c r="E345" s="38">
        <f t="shared" ca="1" si="39"/>
        <v>0.14416016567441312</v>
      </c>
      <c r="F345" s="38">
        <f t="shared" ca="1" si="43"/>
        <v>5.9819940661554896E-2</v>
      </c>
      <c r="G345" s="24">
        <f t="shared" ca="1" si="40"/>
        <v>9940.9481700888136</v>
      </c>
      <c r="H345" s="24">
        <f t="shared" ca="1" si="41"/>
        <v>10634.129473401295</v>
      </c>
      <c r="I345" s="24">
        <f ca="1">H345/'Option value'!$E$10</f>
        <v>516.21987734957736</v>
      </c>
    </row>
    <row r="346" spans="2:9">
      <c r="B346">
        <f t="shared" si="42"/>
        <v>328</v>
      </c>
      <c r="C346" s="38">
        <f t="shared" ca="1" si="37"/>
        <v>0.29357540204731092</v>
      </c>
      <c r="D346" s="38">
        <f t="shared" ca="1" si="38"/>
        <v>6.5166681502913576E-2</v>
      </c>
      <c r="E346" s="38">
        <f t="shared" ca="1" si="39"/>
        <v>0.14691864319491668</v>
      </c>
      <c r="F346" s="38">
        <f t="shared" ca="1" si="43"/>
        <v>5.1580503074530784E-2</v>
      </c>
      <c r="G346" s="24">
        <f t="shared" ca="1" si="40"/>
        <v>10965.843815758199</v>
      </c>
      <c r="H346" s="24">
        <f t="shared" ca="1" si="41"/>
        <v>11659.02511907068</v>
      </c>
      <c r="I346" s="24">
        <f ca="1">H346/'Option value'!$E$10</f>
        <v>565.9720931587708</v>
      </c>
    </row>
    <row r="347" spans="2:9">
      <c r="B347">
        <f t="shared" si="42"/>
        <v>329</v>
      </c>
      <c r="C347" s="38">
        <f t="shared" ca="1" si="37"/>
        <v>0.17885251901173482</v>
      </c>
      <c r="D347" s="38">
        <f t="shared" ca="1" si="38"/>
        <v>6.171086724937367E-2</v>
      </c>
      <c r="E347" s="38">
        <f t="shared" ca="1" si="39"/>
        <v>0.14594249329196501</v>
      </c>
      <c r="F347" s="38">
        <f t="shared" ca="1" si="43"/>
        <v>3.4914072841435252E-2</v>
      </c>
      <c r="G347" s="24">
        <f t="shared" ca="1" si="40"/>
        <v>8126.0284987599398</v>
      </c>
      <c r="H347" s="24">
        <f t="shared" ca="1" si="41"/>
        <v>8819.2098020724225</v>
      </c>
      <c r="I347" s="24">
        <f ca="1">H347/'Option value'!$E$10</f>
        <v>428.11698068312728</v>
      </c>
    </row>
    <row r="348" spans="2:9">
      <c r="B348">
        <f t="shared" si="42"/>
        <v>330</v>
      </c>
      <c r="C348" s="38">
        <f t="shared" ca="1" si="37"/>
        <v>0.28067924962497737</v>
      </c>
      <c r="D348" s="38">
        <f t="shared" ca="1" si="38"/>
        <v>6.6438277098237811E-2</v>
      </c>
      <c r="E348" s="38">
        <f t="shared" ca="1" si="39"/>
        <v>0.13962152759784868</v>
      </c>
      <c r="F348" s="38">
        <f t="shared" ca="1" si="43"/>
        <v>2.9743166837727854E-2</v>
      </c>
      <c r="G348" s="24">
        <f t="shared" ca="1" si="40"/>
        <v>9603.6857262460053</v>
      </c>
      <c r="H348" s="24">
        <f t="shared" ca="1" si="41"/>
        <v>10296.867029558487</v>
      </c>
      <c r="I348" s="24">
        <f ca="1">H348/'Option value'!$E$10</f>
        <v>499.84791405623719</v>
      </c>
    </row>
    <row r="349" spans="2:9">
      <c r="B349">
        <f t="shared" si="42"/>
        <v>331</v>
      </c>
      <c r="C349" s="38">
        <f t="shared" ca="1" si="37"/>
        <v>0.25127776683956538</v>
      </c>
      <c r="D349" s="38">
        <f t="shared" ca="1" si="38"/>
        <v>5.8074406792265533E-2</v>
      </c>
      <c r="E349" s="38">
        <f t="shared" ca="1" si="39"/>
        <v>0.14485781660815419</v>
      </c>
      <c r="F349" s="38">
        <f t="shared" ca="1" si="43"/>
        <v>2.0101890996900004E-2</v>
      </c>
      <c r="G349" s="24">
        <f t="shared" ca="1" si="40"/>
        <v>7223.849748664521</v>
      </c>
      <c r="H349" s="24">
        <f t="shared" ca="1" si="41"/>
        <v>7917.0310519770037</v>
      </c>
      <c r="I349" s="24">
        <f ca="1">H349/'Option value'!$E$10</f>
        <v>384.32189572703896</v>
      </c>
    </row>
    <row r="350" spans="2:9">
      <c r="B350">
        <f t="shared" si="42"/>
        <v>332</v>
      </c>
      <c r="C350" s="38">
        <f t="shared" ca="1" si="37"/>
        <v>0.3895336221068928</v>
      </c>
      <c r="D350" s="38">
        <f t="shared" ca="1" si="38"/>
        <v>6.5731435914623465E-2</v>
      </c>
      <c r="E350" s="38">
        <f t="shared" ca="1" si="39"/>
        <v>0.1397652006897713</v>
      </c>
      <c r="F350" s="38">
        <f t="shared" ca="1" si="43"/>
        <v>2.0971770743315382E-2</v>
      </c>
      <c r="G350" s="24">
        <f t="shared" ca="1" si="40"/>
        <v>9535.448703825874</v>
      </c>
      <c r="H350" s="24">
        <f t="shared" ca="1" si="41"/>
        <v>10228.630007138356</v>
      </c>
      <c r="I350" s="24">
        <f ca="1">H350/'Option value'!$E$10</f>
        <v>496.53543723972598</v>
      </c>
    </row>
    <row r="351" spans="2:9">
      <c r="B351">
        <f t="shared" si="42"/>
        <v>333</v>
      </c>
      <c r="C351" s="38">
        <f t="shared" ca="1" si="37"/>
        <v>0.1632250258406821</v>
      </c>
      <c r="D351" s="38">
        <f t="shared" ca="1" si="38"/>
        <v>6.9828627862799364E-2</v>
      </c>
      <c r="E351" s="38">
        <f t="shared" ca="1" si="39"/>
        <v>0.14072308974360651</v>
      </c>
      <c r="F351" s="38">
        <f t="shared" ca="1" si="43"/>
        <v>4.0577646041001766E-2</v>
      </c>
      <c r="G351" s="24">
        <f t="shared" ca="1" si="40"/>
        <v>10059.06065905387</v>
      </c>
      <c r="H351" s="24">
        <f t="shared" ca="1" si="41"/>
        <v>10752.241962366352</v>
      </c>
      <c r="I351" s="24">
        <f ca="1">H351/'Option value'!$E$10</f>
        <v>521.95349331875491</v>
      </c>
    </row>
    <row r="352" spans="2:9">
      <c r="B352">
        <f t="shared" si="42"/>
        <v>334</v>
      </c>
      <c r="C352" s="38">
        <f t="shared" ca="1" si="37"/>
        <v>0.24613045046794954</v>
      </c>
      <c r="D352" s="38">
        <f t="shared" ca="1" si="38"/>
        <v>6.2639482042508993E-2</v>
      </c>
      <c r="E352" s="38">
        <f t="shared" ca="1" si="39"/>
        <v>0.14489886803276011</v>
      </c>
      <c r="F352" s="38">
        <f t="shared" ca="1" si="43"/>
        <v>4.8390505287182278E-2</v>
      </c>
      <c r="G352" s="24">
        <f t="shared" ca="1" si="40"/>
        <v>10030.858299821912</v>
      </c>
      <c r="H352" s="24">
        <f t="shared" ca="1" si="41"/>
        <v>10724.039603134393</v>
      </c>
      <c r="I352" s="24">
        <f ca="1">H352/'Option value'!$E$10</f>
        <v>520.58444675409669</v>
      </c>
    </row>
    <row r="353" spans="2:9">
      <c r="B353">
        <f t="shared" si="42"/>
        <v>335</v>
      </c>
      <c r="C353" s="38">
        <f t="shared" ca="1" si="37"/>
        <v>0.36435694398463653</v>
      </c>
      <c r="D353" s="38">
        <f t="shared" ca="1" si="38"/>
        <v>5.8975209880627058E-2</v>
      </c>
      <c r="E353" s="38">
        <f t="shared" ca="1" si="39"/>
        <v>0.14338387792939969</v>
      </c>
      <c r="F353" s="38">
        <f t="shared" ca="1" si="43"/>
        <v>2.1392237606755755E-2</v>
      </c>
      <c r="G353" s="24">
        <f t="shared" ca="1" si="40"/>
        <v>8180.1036491932364</v>
      </c>
      <c r="H353" s="24">
        <f t="shared" ca="1" si="41"/>
        <v>8873.284952505719</v>
      </c>
      <c r="I353" s="24">
        <f ca="1">H353/'Option value'!$E$10</f>
        <v>430.7419879857145</v>
      </c>
    </row>
    <row r="354" spans="2:9">
      <c r="B354">
        <f t="shared" si="42"/>
        <v>336</v>
      </c>
      <c r="C354" s="38">
        <f t="shared" ca="1" si="37"/>
        <v>5.4772561084005078E-2</v>
      </c>
      <c r="D354" s="38">
        <f t="shared" ca="1" si="38"/>
        <v>6.7889761410947866E-2</v>
      </c>
      <c r="E354" s="38">
        <f t="shared" ca="1" si="39"/>
        <v>0.15051382818085668</v>
      </c>
      <c r="F354" s="38">
        <f t="shared" ca="1" si="43"/>
        <v>5.6010340337709172E-2</v>
      </c>
      <c r="G354" s="24">
        <f t="shared" ca="1" si="40"/>
        <v>9397.3768998882861</v>
      </c>
      <c r="H354" s="24">
        <f t="shared" ca="1" si="41"/>
        <v>10090.558203200768</v>
      </c>
      <c r="I354" s="24">
        <f ca="1">H354/'Option value'!$E$10</f>
        <v>489.83292248547411</v>
      </c>
    </row>
    <row r="355" spans="2:9">
      <c r="B355">
        <f t="shared" si="42"/>
        <v>337</v>
      </c>
      <c r="C355" s="38">
        <f t="shared" ca="1" si="37"/>
        <v>0.26454142468988839</v>
      </c>
      <c r="D355" s="38">
        <f t="shared" ca="1" si="38"/>
        <v>5.349838017041858E-2</v>
      </c>
      <c r="E355" s="38">
        <f t="shared" ca="1" si="39"/>
        <v>0.1489429600350046</v>
      </c>
      <c r="F355" s="38">
        <f t="shared" ca="1" si="43"/>
        <v>5.3936383924780812E-2</v>
      </c>
      <c r="G355" s="24">
        <f t="shared" ca="1" si="40"/>
        <v>8831.0308757631647</v>
      </c>
      <c r="H355" s="24">
        <f t="shared" ca="1" si="41"/>
        <v>9524.2121790756464</v>
      </c>
      <c r="I355" s="24">
        <f ca="1">H355/'Option value'!$E$10</f>
        <v>462.34039704250705</v>
      </c>
    </row>
    <row r="356" spans="2:9">
      <c r="B356">
        <f t="shared" si="42"/>
        <v>338</v>
      </c>
      <c r="C356" s="38">
        <f t="shared" ca="1" si="37"/>
        <v>0.34422229681127303</v>
      </c>
      <c r="D356" s="38">
        <f t="shared" ca="1" si="38"/>
        <v>5.5734573704698628E-2</v>
      </c>
      <c r="E356" s="38">
        <f t="shared" ca="1" si="39"/>
        <v>0.14476884986862604</v>
      </c>
      <c r="F356" s="38">
        <f t="shared" ca="1" si="43"/>
        <v>3.8261958190276307E-2</v>
      </c>
      <c r="G356" s="24">
        <f t="shared" ca="1" si="40"/>
        <v>8723.8752185088761</v>
      </c>
      <c r="H356" s="24">
        <f t="shared" ca="1" si="41"/>
        <v>9417.0565218213578</v>
      </c>
      <c r="I356" s="24">
        <f ca="1">H356/'Option value'!$E$10</f>
        <v>457.13866610783288</v>
      </c>
    </row>
    <row r="357" spans="2:9">
      <c r="B357">
        <f t="shared" si="42"/>
        <v>339</v>
      </c>
      <c r="C357" s="38">
        <f t="shared" ca="1" si="37"/>
        <v>0.24006755499752264</v>
      </c>
      <c r="D357" s="38">
        <f t="shared" ca="1" si="38"/>
        <v>6.1812142177905496E-2</v>
      </c>
      <c r="E357" s="38">
        <f t="shared" ca="1" si="39"/>
        <v>0.14636693756661645</v>
      </c>
      <c r="F357" s="38">
        <f t="shared" ca="1" si="43"/>
        <v>2.8103804798453445E-2</v>
      </c>
      <c r="G357" s="24">
        <f t="shared" ca="1" si="40"/>
        <v>8038.2431172336801</v>
      </c>
      <c r="H357" s="24">
        <f t="shared" ca="1" si="41"/>
        <v>8731.4244205461619</v>
      </c>
      <c r="I357" s="24">
        <f ca="1">H357/'Option value'!$E$10</f>
        <v>423.8555543954447</v>
      </c>
    </row>
    <row r="358" spans="2:9">
      <c r="B358">
        <f t="shared" si="42"/>
        <v>340</v>
      </c>
      <c r="C358" s="38">
        <f t="shared" ca="1" si="37"/>
        <v>0.35615060770821239</v>
      </c>
      <c r="D358" s="38">
        <f t="shared" ca="1" si="38"/>
        <v>7.1550961334332724E-2</v>
      </c>
      <c r="E358" s="38">
        <f t="shared" ca="1" si="39"/>
        <v>0.14055046274908223</v>
      </c>
      <c r="F358" s="38">
        <f t="shared" ca="1" si="43"/>
        <v>4.0797364255540869E-2</v>
      </c>
      <c r="G358" s="24">
        <f t="shared" ca="1" si="40"/>
        <v>12063.918051876066</v>
      </c>
      <c r="H358" s="24">
        <f t="shared" ca="1" si="41"/>
        <v>12757.099355188548</v>
      </c>
      <c r="I358" s="24">
        <f ca="1">H358/'Option value'!$E$10</f>
        <v>619.27666772759937</v>
      </c>
    </row>
    <row r="359" spans="2:9">
      <c r="B359">
        <f t="shared" si="42"/>
        <v>341</v>
      </c>
      <c r="C359" s="38">
        <f t="shared" ca="1" si="37"/>
        <v>0.35696953769037321</v>
      </c>
      <c r="D359" s="38">
        <f t="shared" ca="1" si="38"/>
        <v>6.4033130892999168E-2</v>
      </c>
      <c r="E359" s="38">
        <f t="shared" ca="1" si="39"/>
        <v>0.14485146700697421</v>
      </c>
      <c r="F359" s="38">
        <f t="shared" ca="1" si="43"/>
        <v>4.2610200812937982E-2</v>
      </c>
      <c r="G359" s="24">
        <f t="shared" ca="1" si="40"/>
        <v>10539.985005346171</v>
      </c>
      <c r="H359" s="24">
        <f t="shared" ca="1" si="41"/>
        <v>11233.166308658652</v>
      </c>
      <c r="I359" s="24">
        <f ca="1">H359/'Option value'!$E$10</f>
        <v>545.29933537177919</v>
      </c>
    </row>
    <row r="360" spans="2:9">
      <c r="B360">
        <f t="shared" si="42"/>
        <v>342</v>
      </c>
      <c r="C360" s="38">
        <f t="shared" ca="1" si="37"/>
        <v>0.12645901399790316</v>
      </c>
      <c r="D360" s="38">
        <f t="shared" ca="1" si="38"/>
        <v>6.1748320422754875E-2</v>
      </c>
      <c r="E360" s="38">
        <f t="shared" ca="1" si="39"/>
        <v>0.14329647729953857</v>
      </c>
      <c r="F360" s="38">
        <f t="shared" ca="1" si="43"/>
        <v>2.0322263733341447E-2</v>
      </c>
      <c r="G360" s="24">
        <f t="shared" ca="1" si="40"/>
        <v>7014.8415659473922</v>
      </c>
      <c r="H360" s="24">
        <f t="shared" ca="1" si="41"/>
        <v>7708.0228692598748</v>
      </c>
      <c r="I360" s="24">
        <f ca="1">H360/'Option value'!$E$10</f>
        <v>374.17586743979973</v>
      </c>
    </row>
    <row r="361" spans="2:9">
      <c r="B361">
        <f t="shared" si="42"/>
        <v>343</v>
      </c>
      <c r="C361" s="38">
        <f t="shared" ca="1" si="37"/>
        <v>0.18572025351948568</v>
      </c>
      <c r="D361" s="38">
        <f t="shared" ca="1" si="38"/>
        <v>5.8300095458608099E-2</v>
      </c>
      <c r="E361" s="38">
        <f t="shared" ca="1" si="39"/>
        <v>0.1461450340045935</v>
      </c>
      <c r="F361" s="38">
        <f t="shared" ca="1" si="43"/>
        <v>4.2602233329515432E-2</v>
      </c>
      <c r="G361" s="24">
        <f t="shared" ca="1" si="40"/>
        <v>8279.859609147059</v>
      </c>
      <c r="H361" s="24">
        <f t="shared" ca="1" si="41"/>
        <v>8973.0409124595408</v>
      </c>
      <c r="I361" s="24">
        <f ca="1">H361/'Option value'!$E$10</f>
        <v>435.58451031356992</v>
      </c>
    </row>
    <row r="362" spans="2:9">
      <c r="B362">
        <f t="shared" si="42"/>
        <v>344</v>
      </c>
      <c r="C362" s="38">
        <f t="shared" ca="1" si="37"/>
        <v>0.19336125097964407</v>
      </c>
      <c r="D362" s="38">
        <f t="shared" ca="1" si="38"/>
        <v>4.7591894683995661E-2</v>
      </c>
      <c r="E362" s="38">
        <f t="shared" ca="1" si="39"/>
        <v>0.14237114154837288</v>
      </c>
      <c r="F362" s="38">
        <f t="shared" ca="1" si="43"/>
        <v>3.9025444613819904E-2</v>
      </c>
      <c r="G362" s="24">
        <f t="shared" ca="1" si="40"/>
        <v>6815.5970350505468</v>
      </c>
      <c r="H362" s="24">
        <f t="shared" ca="1" si="41"/>
        <v>7508.7783383630294</v>
      </c>
      <c r="I362" s="24">
        <f ca="1">H362/'Option value'!$E$10</f>
        <v>364.50380283315673</v>
      </c>
    </row>
    <row r="363" spans="2:9">
      <c r="B363">
        <f t="shared" si="42"/>
        <v>345</v>
      </c>
      <c r="C363" s="38">
        <f t="shared" ca="1" si="37"/>
        <v>9.9050544065910573E-2</v>
      </c>
      <c r="D363" s="38">
        <f t="shared" ca="1" si="38"/>
        <v>6.417048811455997E-2</v>
      </c>
      <c r="E363" s="38">
        <f t="shared" ca="1" si="39"/>
        <v>0.1437248035915285</v>
      </c>
      <c r="F363" s="38">
        <f t="shared" ca="1" si="43"/>
        <v>2.9084863364074363E-2</v>
      </c>
      <c r="G363" s="24">
        <f t="shared" ca="1" si="40"/>
        <v>7629.7170835202833</v>
      </c>
      <c r="H363" s="24">
        <f t="shared" ca="1" si="41"/>
        <v>8322.898386832765</v>
      </c>
      <c r="I363" s="24">
        <f ca="1">H363/'Option value'!$E$10</f>
        <v>404.0241935355711</v>
      </c>
    </row>
    <row r="364" spans="2:9">
      <c r="B364">
        <f t="shared" si="42"/>
        <v>346</v>
      </c>
      <c r="C364" s="38">
        <f t="shared" ca="1" si="37"/>
        <v>0.12470918170582468</v>
      </c>
      <c r="D364" s="38">
        <f t="shared" ca="1" si="38"/>
        <v>5.5222567131192536E-2</v>
      </c>
      <c r="E364" s="38">
        <f t="shared" ca="1" si="39"/>
        <v>0.14476533204137645</v>
      </c>
      <c r="F364" s="38">
        <f t="shared" ca="1" si="43"/>
        <v>4.9022209800547334E-2</v>
      </c>
      <c r="G364" s="24">
        <f t="shared" ca="1" si="40"/>
        <v>8045.2699925485113</v>
      </c>
      <c r="H364" s="24">
        <f t="shared" ca="1" si="41"/>
        <v>8738.4512958609939</v>
      </c>
      <c r="I364" s="24">
        <f ca="1">H364/'Option value'!$E$10</f>
        <v>424.19666484762104</v>
      </c>
    </row>
    <row r="365" spans="2:9">
      <c r="B365">
        <f t="shared" si="42"/>
        <v>347</v>
      </c>
      <c r="C365" s="38">
        <f t="shared" ca="1" si="37"/>
        <v>0.2810144435305274</v>
      </c>
      <c r="D365" s="38">
        <f t="shared" ca="1" si="38"/>
        <v>5.3660849671938793E-2</v>
      </c>
      <c r="E365" s="38">
        <f t="shared" ca="1" si="39"/>
        <v>0.14666241890358839</v>
      </c>
      <c r="F365" s="38">
        <f t="shared" ca="1" si="43"/>
        <v>3.2487046686998436E-2</v>
      </c>
      <c r="G365" s="24">
        <f t="shared" ca="1" si="40"/>
        <v>7466.7311160742001</v>
      </c>
      <c r="H365" s="24">
        <f t="shared" ca="1" si="41"/>
        <v>8159.9124193866828</v>
      </c>
      <c r="I365" s="24">
        <f ca="1">H365/'Option value'!$E$10</f>
        <v>396.11225336828556</v>
      </c>
    </row>
    <row r="366" spans="2:9">
      <c r="B366">
        <f t="shared" si="42"/>
        <v>348</v>
      </c>
      <c r="C366" s="38">
        <f t="shared" ca="1" si="37"/>
        <v>0.2020859328818414</v>
      </c>
      <c r="D366" s="38">
        <f t="shared" ca="1" si="38"/>
        <v>5.911049595187403E-2</v>
      </c>
      <c r="E366" s="38">
        <f t="shared" ca="1" si="39"/>
        <v>0.14517127293147961</v>
      </c>
      <c r="F366" s="38">
        <f t="shared" ca="1" si="43"/>
        <v>5.149610472186858E-2</v>
      </c>
      <c r="G366" s="24">
        <f t="shared" ca="1" si="40"/>
        <v>9407.3437430212834</v>
      </c>
      <c r="H366" s="24">
        <f t="shared" ca="1" si="41"/>
        <v>10100.525046333765</v>
      </c>
      <c r="I366" s="24">
        <f ca="1">H366/'Option value'!$E$10</f>
        <v>490.31674982202742</v>
      </c>
    </row>
    <row r="367" spans="2:9">
      <c r="B367">
        <f t="shared" si="42"/>
        <v>349</v>
      </c>
      <c r="C367" s="38">
        <f t="shared" ca="1" si="37"/>
        <v>0.23419140107370451</v>
      </c>
      <c r="D367" s="38">
        <f t="shared" ca="1" si="38"/>
        <v>6.1722624960561752E-2</v>
      </c>
      <c r="E367" s="38">
        <f t="shared" ca="1" si="39"/>
        <v>0.14557373027791495</v>
      </c>
      <c r="F367" s="38">
        <f t="shared" ca="1" si="43"/>
        <v>5.0989547367211452E-2</v>
      </c>
      <c r="G367" s="24">
        <f t="shared" ca="1" si="40"/>
        <v>9988.4882772634664</v>
      </c>
      <c r="H367" s="24">
        <f t="shared" ca="1" si="41"/>
        <v>10681.669580575948</v>
      </c>
      <c r="I367" s="24">
        <f ca="1">H367/'Option value'!$E$10</f>
        <v>518.52764954252177</v>
      </c>
    </row>
    <row r="368" spans="2:9">
      <c r="B368">
        <f t="shared" si="42"/>
        <v>350</v>
      </c>
      <c r="C368" s="38">
        <f t="shared" ca="1" si="37"/>
        <v>0.31232514260009181</v>
      </c>
      <c r="D368" s="38">
        <f t="shared" ca="1" si="38"/>
        <v>6.8256229291088016E-2</v>
      </c>
      <c r="E368" s="38">
        <f t="shared" ca="1" si="39"/>
        <v>0.14158420946788042</v>
      </c>
      <c r="F368" s="38">
        <f t="shared" ca="1" si="43"/>
        <v>3.7949000865142059E-2</v>
      </c>
      <c r="G368" s="24">
        <f t="shared" ca="1" si="40"/>
        <v>10719.333751088063</v>
      </c>
      <c r="H368" s="24">
        <f t="shared" ca="1" si="41"/>
        <v>11412.515054400545</v>
      </c>
      <c r="I368" s="24">
        <f ca="1">H368/'Option value'!$E$10</f>
        <v>554.00558516507499</v>
      </c>
    </row>
    <row r="369" spans="2:9">
      <c r="B369">
        <f t="shared" si="42"/>
        <v>351</v>
      </c>
      <c r="C369" s="38">
        <f t="shared" ca="1" si="37"/>
        <v>0.31891543823212321</v>
      </c>
      <c r="D369" s="38">
        <f t="shared" ca="1" si="38"/>
        <v>5.49724889258041E-2</v>
      </c>
      <c r="E369" s="38">
        <f t="shared" ca="1" si="39"/>
        <v>0.14661762211900994</v>
      </c>
      <c r="F369" s="38">
        <f t="shared" ca="1" si="43"/>
        <v>4.3160078480842815E-2</v>
      </c>
      <c r="G369" s="24">
        <f t="shared" ca="1" si="40"/>
        <v>8691.4365938284136</v>
      </c>
      <c r="H369" s="24">
        <f t="shared" ca="1" si="41"/>
        <v>9384.6178971408954</v>
      </c>
      <c r="I369" s="24">
        <f ca="1">H369/'Option value'!$E$10</f>
        <v>455.56397558936385</v>
      </c>
    </row>
    <row r="370" spans="2:9">
      <c r="B370">
        <f t="shared" si="42"/>
        <v>352</v>
      </c>
      <c r="C370" s="38">
        <f t="shared" ca="1" si="37"/>
        <v>0.21175437150560489</v>
      </c>
      <c r="D370" s="38">
        <f t="shared" ca="1" si="38"/>
        <v>7.0385269419491553E-2</v>
      </c>
      <c r="E370" s="38">
        <f t="shared" ca="1" si="39"/>
        <v>0.14605191152488023</v>
      </c>
      <c r="F370" s="38">
        <f t="shared" ca="1" si="43"/>
        <v>3.8262000845661767E-2</v>
      </c>
      <c r="G370" s="24">
        <f t="shared" ca="1" si="40"/>
        <v>9813.1771129731769</v>
      </c>
      <c r="H370" s="24">
        <f t="shared" ca="1" si="41"/>
        <v>10506.358416285659</v>
      </c>
      <c r="I370" s="24">
        <f ca="1">H370/'Option value'!$E$10</f>
        <v>510.01739884881835</v>
      </c>
    </row>
    <row r="371" spans="2:9">
      <c r="B371">
        <f t="shared" si="42"/>
        <v>353</v>
      </c>
      <c r="C371" s="38">
        <f t="shared" ca="1" si="37"/>
        <v>0.12069517090089701</v>
      </c>
      <c r="D371" s="38">
        <f t="shared" ca="1" si="38"/>
        <v>5.999011336946989E-2</v>
      </c>
      <c r="E371" s="38">
        <f t="shared" ca="1" si="39"/>
        <v>0.14376560536949579</v>
      </c>
      <c r="F371" s="38">
        <f t="shared" ca="1" si="43"/>
        <v>2.3023495271748674E-2</v>
      </c>
      <c r="G371" s="24">
        <f t="shared" ca="1" si="40"/>
        <v>6905.5742415047926</v>
      </c>
      <c r="H371" s="24">
        <f t="shared" ca="1" si="41"/>
        <v>7598.7555448172752</v>
      </c>
      <c r="I371" s="24">
        <f ca="1">H371/'Option value'!$E$10</f>
        <v>368.87162838918812</v>
      </c>
    </row>
    <row r="372" spans="2:9">
      <c r="B372">
        <f t="shared" si="42"/>
        <v>354</v>
      </c>
      <c r="C372" s="38">
        <f t="shared" ca="1" si="37"/>
        <v>0.17275598927279087</v>
      </c>
      <c r="D372" s="38">
        <f t="shared" ca="1" si="38"/>
        <v>6.7708908947953964E-2</v>
      </c>
      <c r="E372" s="38">
        <f t="shared" ca="1" si="39"/>
        <v>0.14367688540010626</v>
      </c>
      <c r="F372" s="38">
        <f t="shared" ca="1" si="43"/>
        <v>4.6869978925222516E-2</v>
      </c>
      <c r="G372" s="24">
        <f t="shared" ca="1" si="40"/>
        <v>10172.75323843359</v>
      </c>
      <c r="H372" s="24">
        <f t="shared" ca="1" si="41"/>
        <v>10865.934541746072</v>
      </c>
      <c r="I372" s="24">
        <f ca="1">H372/'Option value'!$E$10</f>
        <v>527.47255057019765</v>
      </c>
    </row>
    <row r="373" spans="2:9">
      <c r="B373">
        <f t="shared" si="42"/>
        <v>355</v>
      </c>
      <c r="C373" s="38">
        <f t="shared" ca="1" si="37"/>
        <v>0.22344137381272114</v>
      </c>
      <c r="D373" s="38">
        <f t="shared" ca="1" si="38"/>
        <v>6.297225730423725E-2</v>
      </c>
      <c r="E373" s="38">
        <f t="shared" ca="1" si="39"/>
        <v>0.14565197385315054</v>
      </c>
      <c r="F373" s="38">
        <f t="shared" ca="1" si="43"/>
        <v>5.3877706462174949E-2</v>
      </c>
      <c r="G373" s="24">
        <f t="shared" ca="1" si="40"/>
        <v>10411.249997635461</v>
      </c>
      <c r="H373" s="24">
        <f t="shared" ca="1" si="41"/>
        <v>11104.431300947943</v>
      </c>
      <c r="I373" s="24">
        <f ca="1">H373/'Option value'!$E$10</f>
        <v>539.05006315281275</v>
      </c>
    </row>
    <row r="374" spans="2:9">
      <c r="B374">
        <f t="shared" si="42"/>
        <v>356</v>
      </c>
      <c r="C374" s="38">
        <f t="shared" ca="1" si="37"/>
        <v>0.15031113402693691</v>
      </c>
      <c r="D374" s="38">
        <f t="shared" ca="1" si="38"/>
        <v>6.0537254030611214E-2</v>
      </c>
      <c r="E374" s="38">
        <f t="shared" ca="1" si="39"/>
        <v>0.14457526932141035</v>
      </c>
      <c r="F374" s="38">
        <f t="shared" ca="1" si="43"/>
        <v>2.1145078583903364E-2</v>
      </c>
      <c r="G374" s="24">
        <f t="shared" ca="1" si="40"/>
        <v>6996.9378705443714</v>
      </c>
      <c r="H374" s="24">
        <f t="shared" ca="1" si="41"/>
        <v>7690.1191738568541</v>
      </c>
      <c r="I374" s="24">
        <f ca="1">H374/'Option value'!$E$10</f>
        <v>373.30675601246861</v>
      </c>
    </row>
    <row r="375" spans="2:9">
      <c r="B375">
        <f t="shared" si="42"/>
        <v>357</v>
      </c>
      <c r="C375" s="38">
        <f t="shared" ca="1" si="37"/>
        <v>0.15473317926608054</v>
      </c>
      <c r="D375" s="38">
        <f t="shared" ca="1" si="38"/>
        <v>5.1540940414581335E-2</v>
      </c>
      <c r="E375" s="38">
        <f t="shared" ca="1" si="39"/>
        <v>0.14779003939228086</v>
      </c>
      <c r="F375" s="38">
        <f t="shared" ca="1" si="43"/>
        <v>5.5366675197776133E-2</v>
      </c>
      <c r="G375" s="24">
        <f t="shared" ca="1" si="40"/>
        <v>7986.2626164170306</v>
      </c>
      <c r="H375" s="24">
        <f t="shared" ca="1" si="41"/>
        <v>8679.4439197295123</v>
      </c>
      <c r="I375" s="24">
        <f ca="1">H375/'Option value'!$E$10</f>
        <v>421.33222911308309</v>
      </c>
    </row>
    <row r="376" spans="2:9">
      <c r="B376">
        <f t="shared" si="42"/>
        <v>358</v>
      </c>
      <c r="C376" s="38">
        <f t="shared" ca="1" si="37"/>
        <v>0.28622481075030781</v>
      </c>
      <c r="D376" s="38">
        <f t="shared" ca="1" si="38"/>
        <v>5.6444948678995716E-2</v>
      </c>
      <c r="E376" s="38">
        <f t="shared" ca="1" si="39"/>
        <v>0.14460082337599209</v>
      </c>
      <c r="F376" s="38">
        <f t="shared" ca="1" si="43"/>
        <v>4.0781376705607171E-2</v>
      </c>
      <c r="G376" s="24">
        <f t="shared" ca="1" si="40"/>
        <v>8672.7061568628014</v>
      </c>
      <c r="H376" s="24">
        <f t="shared" ca="1" si="41"/>
        <v>9365.8874601752832</v>
      </c>
      <c r="I376" s="24">
        <f ca="1">H376/'Option value'!$E$10</f>
        <v>454.65473107647</v>
      </c>
    </row>
    <row r="377" spans="2:9">
      <c r="B377">
        <f t="shared" si="42"/>
        <v>359</v>
      </c>
      <c r="C377" s="38">
        <f t="shared" ca="1" si="37"/>
        <v>0.21292459012977613</v>
      </c>
      <c r="D377" s="38">
        <f t="shared" ca="1" si="38"/>
        <v>6.2000295970637796E-2</v>
      </c>
      <c r="E377" s="38">
        <f t="shared" ca="1" si="39"/>
        <v>0.14368628202420061</v>
      </c>
      <c r="F377" s="38">
        <f t="shared" ca="1" si="43"/>
        <v>2.4073164809286007E-2</v>
      </c>
      <c r="G377" s="24">
        <f t="shared" ca="1" si="40"/>
        <v>7797.2261691262065</v>
      </c>
      <c r="H377" s="24">
        <f t="shared" ca="1" si="41"/>
        <v>8490.4074724386883</v>
      </c>
      <c r="I377" s="24">
        <f ca="1">H377/'Option value'!$E$10</f>
        <v>412.15570254556735</v>
      </c>
    </row>
    <row r="378" spans="2:9">
      <c r="B378">
        <f t="shared" si="42"/>
        <v>360</v>
      </c>
      <c r="C378" s="38">
        <f t="shared" ca="1" si="37"/>
        <v>0.18161992605012839</v>
      </c>
      <c r="D378" s="38">
        <f t="shared" ca="1" si="38"/>
        <v>5.0644963522619657E-2</v>
      </c>
      <c r="E378" s="38">
        <f t="shared" ca="1" si="39"/>
        <v>0.14457864235096579</v>
      </c>
      <c r="F378" s="38">
        <f t="shared" ca="1" si="43"/>
        <v>2.3642161549014912E-2</v>
      </c>
      <c r="G378" s="24">
        <f t="shared" ca="1" si="40"/>
        <v>6136.8868904859601</v>
      </c>
      <c r="H378" s="24">
        <f t="shared" ca="1" si="41"/>
        <v>6830.0681937984427</v>
      </c>
      <c r="I378" s="24">
        <f ca="1">H378/'Option value'!$E$10</f>
        <v>331.55670843681759</v>
      </c>
    </row>
    <row r="379" spans="2:9">
      <c r="B379">
        <f t="shared" si="42"/>
        <v>361</v>
      </c>
      <c r="C379" s="38">
        <f t="shared" ca="1" si="37"/>
        <v>0.333987657363635</v>
      </c>
      <c r="D379" s="38">
        <f t="shared" ca="1" si="38"/>
        <v>7.3393846091491327E-2</v>
      </c>
      <c r="E379" s="38">
        <f t="shared" ca="1" si="39"/>
        <v>0.14462973422334477</v>
      </c>
      <c r="F379" s="38">
        <f t="shared" ca="1" si="43"/>
        <v>3.3643322735820089E-2</v>
      </c>
      <c r="G379" s="24">
        <f t="shared" ca="1" si="40"/>
        <v>10940.395579112928</v>
      </c>
      <c r="H379" s="24">
        <f t="shared" ca="1" si="41"/>
        <v>11633.57688242541</v>
      </c>
      <c r="I379" s="24">
        <f ca="1">H379/'Option value'!$E$10</f>
        <v>564.73674186531116</v>
      </c>
    </row>
    <row r="380" spans="2:9">
      <c r="B380">
        <f t="shared" si="42"/>
        <v>362</v>
      </c>
      <c r="C380" s="38">
        <f t="shared" ca="1" si="37"/>
        <v>0.22299508869469833</v>
      </c>
      <c r="D380" s="38">
        <f t="shared" ca="1" si="38"/>
        <v>5.967308000617344E-2</v>
      </c>
      <c r="E380" s="38">
        <f t="shared" ca="1" si="39"/>
        <v>0.14493748941633977</v>
      </c>
      <c r="F380" s="38">
        <f t="shared" ca="1" si="43"/>
        <v>4.8286530628119363E-2</v>
      </c>
      <c r="G380" s="24">
        <f t="shared" ca="1" si="40"/>
        <v>9364.5815843369382</v>
      </c>
      <c r="H380" s="24">
        <f t="shared" ca="1" si="41"/>
        <v>10057.76288764942</v>
      </c>
      <c r="I380" s="24">
        <f ca="1">H380/'Option value'!$E$10</f>
        <v>488.24091687618539</v>
      </c>
    </row>
    <row r="381" spans="2:9">
      <c r="B381">
        <f t="shared" si="42"/>
        <v>363</v>
      </c>
      <c r="C381" s="38">
        <f t="shared" ca="1" si="37"/>
        <v>0.27719211348772338</v>
      </c>
      <c r="D381" s="38">
        <f t="shared" ca="1" si="38"/>
        <v>6.6735187141101118E-2</v>
      </c>
      <c r="E381" s="38">
        <f t="shared" ca="1" si="39"/>
        <v>0.14889479750951271</v>
      </c>
      <c r="F381" s="38">
        <f t="shared" ca="1" si="43"/>
        <v>4.2659589448821714E-2</v>
      </c>
      <c r="G381" s="24">
        <f t="shared" ca="1" si="40"/>
        <v>9950.2505116512475</v>
      </c>
      <c r="H381" s="24">
        <f t="shared" ca="1" si="41"/>
        <v>10643.431814963729</v>
      </c>
      <c r="I381" s="24">
        <f ca="1">H381/'Option value'!$E$10</f>
        <v>516.67144732833628</v>
      </c>
    </row>
    <row r="382" spans="2:9">
      <c r="B382">
        <f t="shared" si="42"/>
        <v>364</v>
      </c>
      <c r="C382" s="38">
        <f t="shared" ca="1" si="37"/>
        <v>0.36223692668862012</v>
      </c>
      <c r="D382" s="38">
        <f t="shared" ca="1" si="38"/>
        <v>6.1315486954779584E-2</v>
      </c>
      <c r="E382" s="38">
        <f t="shared" ca="1" si="39"/>
        <v>0.14535126084525568</v>
      </c>
      <c r="F382" s="38">
        <f t="shared" ca="1" si="43"/>
        <v>3.8626092932678199E-2</v>
      </c>
      <c r="G382" s="24">
        <f t="shared" ca="1" si="40"/>
        <v>9706.1580856238761</v>
      </c>
      <c r="H382" s="24">
        <f t="shared" ca="1" si="41"/>
        <v>10399.339388936358</v>
      </c>
      <c r="I382" s="24">
        <f ca="1">H382/'Option value'!$E$10</f>
        <v>504.82230043380372</v>
      </c>
    </row>
    <row r="383" spans="2:9">
      <c r="B383">
        <f t="shared" si="42"/>
        <v>365</v>
      </c>
      <c r="C383" s="38">
        <f t="shared" ca="1" si="37"/>
        <v>0.21976909632359229</v>
      </c>
      <c r="D383" s="38">
        <f t="shared" ca="1" si="38"/>
        <v>6.4210268386702823E-2</v>
      </c>
      <c r="E383" s="38">
        <f t="shared" ca="1" si="39"/>
        <v>0.1424819725637605</v>
      </c>
      <c r="F383" s="38">
        <f t="shared" ca="1" si="43"/>
        <v>5.9610028127609557E-2</v>
      </c>
      <c r="G383" s="24">
        <f t="shared" ca="1" si="40"/>
        <v>11721.034902086551</v>
      </c>
      <c r="H383" s="24">
        <f t="shared" ca="1" si="41"/>
        <v>12414.216205399032</v>
      </c>
      <c r="I383" s="24">
        <f ca="1">H383/'Option value'!$E$10</f>
        <v>602.63185463102093</v>
      </c>
    </row>
    <row r="384" spans="2:9">
      <c r="B384">
        <f t="shared" si="42"/>
        <v>366</v>
      </c>
      <c r="C384" s="38">
        <f t="shared" ca="1" si="37"/>
        <v>0.24808221670187366</v>
      </c>
      <c r="D384" s="38">
        <f t="shared" ca="1" si="38"/>
        <v>5.5080388318772412E-2</v>
      </c>
      <c r="E384" s="38">
        <f t="shared" ca="1" si="39"/>
        <v>0.14261730602802156</v>
      </c>
      <c r="F384" s="38">
        <f t="shared" ca="1" si="43"/>
        <v>4.9574332328260744E-2</v>
      </c>
      <c r="G384" s="24">
        <f t="shared" ca="1" si="40"/>
        <v>9163.2172469586349</v>
      </c>
      <c r="H384" s="24">
        <f t="shared" ca="1" si="41"/>
        <v>9856.3985502711166</v>
      </c>
      <c r="I384" s="24">
        <f ca="1">H384/'Option value'!$E$10</f>
        <v>478.46594904228721</v>
      </c>
    </row>
    <row r="385" spans="2:9">
      <c r="B385">
        <f t="shared" si="42"/>
        <v>367</v>
      </c>
      <c r="C385" s="38">
        <f t="shared" ca="1" si="37"/>
        <v>0.13990688462943979</v>
      </c>
      <c r="D385" s="38">
        <f t="shared" ca="1" si="38"/>
        <v>6.3045968645334391E-2</v>
      </c>
      <c r="E385" s="38">
        <f t="shared" ca="1" si="39"/>
        <v>0.14771718080166166</v>
      </c>
      <c r="F385" s="38">
        <f t="shared" ca="1" si="43"/>
        <v>3.6280668222292235E-2</v>
      </c>
      <c r="G385" s="24">
        <f t="shared" ca="1" si="40"/>
        <v>7998.1687486265128</v>
      </c>
      <c r="H385" s="24">
        <f t="shared" ca="1" si="41"/>
        <v>8691.3500519389945</v>
      </c>
      <c r="I385" s="24">
        <f ca="1">H385/'Option value'!$E$10</f>
        <v>421.91019669606766</v>
      </c>
    </row>
    <row r="386" spans="2:9">
      <c r="B386">
        <f t="shared" si="42"/>
        <v>368</v>
      </c>
      <c r="C386" s="38">
        <f t="shared" ca="1" si="37"/>
        <v>0.23327851706220476</v>
      </c>
      <c r="D386" s="38">
        <f t="shared" ca="1" si="38"/>
        <v>5.9221372749923146E-2</v>
      </c>
      <c r="E386" s="38">
        <f t="shared" ca="1" si="39"/>
        <v>0.1452897259069183</v>
      </c>
      <c r="F386" s="38">
        <f t="shared" ca="1" si="43"/>
        <v>5.9817154517389393E-2</v>
      </c>
      <c r="G386" s="24">
        <f t="shared" ca="1" si="40"/>
        <v>10597.519972428856</v>
      </c>
      <c r="H386" s="24">
        <f t="shared" ca="1" si="41"/>
        <v>11290.701275741338</v>
      </c>
      <c r="I386" s="24">
        <f ca="1">H386/'Option value'!$E$10</f>
        <v>548.09229493889984</v>
      </c>
    </row>
    <row r="387" spans="2:9">
      <c r="B387">
        <f t="shared" si="42"/>
        <v>369</v>
      </c>
      <c r="C387" s="38">
        <f t="shared" ca="1" si="37"/>
        <v>0.36763570410738949</v>
      </c>
      <c r="D387" s="38">
        <f t="shared" ca="1" si="38"/>
        <v>5.6658932988611951E-2</v>
      </c>
      <c r="E387" s="38">
        <f t="shared" ca="1" si="39"/>
        <v>0.147960417950002</v>
      </c>
      <c r="F387" s="38">
        <f t="shared" ca="1" si="43"/>
        <v>2.6271096361455797E-2</v>
      </c>
      <c r="G387" s="24">
        <f t="shared" ca="1" si="40"/>
        <v>7897.2834966405662</v>
      </c>
      <c r="H387" s="24">
        <f t="shared" ca="1" si="41"/>
        <v>8590.464799953048</v>
      </c>
      <c r="I387" s="24">
        <f ca="1">H387/'Option value'!$E$10</f>
        <v>417.01285436665279</v>
      </c>
    </row>
    <row r="388" spans="2:9">
      <c r="B388">
        <f t="shared" si="42"/>
        <v>370</v>
      </c>
      <c r="C388" s="38">
        <f t="shared" ca="1" si="37"/>
        <v>0.41398548875857499</v>
      </c>
      <c r="D388" s="38">
        <f t="shared" ca="1" si="38"/>
        <v>6.0340833192281403E-2</v>
      </c>
      <c r="E388" s="38">
        <f t="shared" ca="1" si="39"/>
        <v>0.1467472237612181</v>
      </c>
      <c r="F388" s="38">
        <f t="shared" ca="1" si="43"/>
        <v>5.2718931557070872E-2</v>
      </c>
      <c r="G388" s="24">
        <f t="shared" ca="1" si="40"/>
        <v>11253.538049848554</v>
      </c>
      <c r="H388" s="24">
        <f t="shared" ca="1" si="41"/>
        <v>11946.719353161036</v>
      </c>
      <c r="I388" s="24">
        <f ca="1">H388/'Option value'!$E$10</f>
        <v>579.93783267772017</v>
      </c>
    </row>
    <row r="389" spans="2:9">
      <c r="B389">
        <f t="shared" si="42"/>
        <v>371</v>
      </c>
      <c r="C389" s="38">
        <f t="shared" ca="1" si="37"/>
        <v>0.37581139933131869</v>
      </c>
      <c r="D389" s="38">
        <f t="shared" ca="1" si="38"/>
        <v>7.301112905630934E-2</v>
      </c>
      <c r="E389" s="38">
        <f t="shared" ca="1" si="39"/>
        <v>0.14682022343075793</v>
      </c>
      <c r="F389" s="38">
        <f t="shared" ca="1" si="43"/>
        <v>2.7604226320016918E-2</v>
      </c>
      <c r="G389" s="24">
        <f t="shared" ca="1" si="40"/>
        <v>10449.723743808911</v>
      </c>
      <c r="H389" s="24">
        <f t="shared" ca="1" si="41"/>
        <v>11142.905047121392</v>
      </c>
      <c r="I389" s="24">
        <f ca="1">H389/'Option value'!$E$10</f>
        <v>540.91772073404809</v>
      </c>
    </row>
    <row r="390" spans="2:9">
      <c r="B390">
        <f t="shared" si="42"/>
        <v>372</v>
      </c>
      <c r="C390" s="38">
        <f t="shared" ca="1" si="37"/>
        <v>0.38933549162229308</v>
      </c>
      <c r="D390" s="38">
        <f t="shared" ca="1" si="38"/>
        <v>6.0907630218268484E-2</v>
      </c>
      <c r="E390" s="38">
        <f t="shared" ca="1" si="39"/>
        <v>0.14545932442904452</v>
      </c>
      <c r="F390" s="38">
        <f t="shared" ca="1" si="43"/>
        <v>2.5920430793954816E-2</v>
      </c>
      <c r="G390" s="24">
        <f t="shared" ca="1" si="40"/>
        <v>8779.3219893801943</v>
      </c>
      <c r="H390" s="24">
        <f t="shared" ca="1" si="41"/>
        <v>9472.503292692676</v>
      </c>
      <c r="I390" s="24">
        <f ca="1">H390/'Option value'!$E$10</f>
        <v>459.83025692682889</v>
      </c>
    </row>
    <row r="391" spans="2:9">
      <c r="B391">
        <f t="shared" si="42"/>
        <v>373</v>
      </c>
      <c r="C391" s="38">
        <f t="shared" ca="1" si="37"/>
        <v>0.23098941260018219</v>
      </c>
      <c r="D391" s="38">
        <f t="shared" ca="1" si="38"/>
        <v>7.1036749544214031E-2</v>
      </c>
      <c r="E391" s="38">
        <f t="shared" ca="1" si="39"/>
        <v>0.1442856658151454</v>
      </c>
      <c r="F391" s="38">
        <f t="shared" ca="1" si="43"/>
        <v>4.0674159351474476E-2</v>
      </c>
      <c r="G391" s="24">
        <f t="shared" ca="1" si="40"/>
        <v>10466.965371938306</v>
      </c>
      <c r="H391" s="24">
        <f t="shared" ca="1" si="41"/>
        <v>11160.146675250788</v>
      </c>
      <c r="I391" s="24">
        <f ca="1">H391/'Option value'!$E$10</f>
        <v>541.75469297333916</v>
      </c>
    </row>
    <row r="392" spans="2:9">
      <c r="B392">
        <f t="shared" si="42"/>
        <v>374</v>
      </c>
      <c r="C392" s="38">
        <f t="shared" ca="1" si="37"/>
        <v>0.20621317145300577</v>
      </c>
      <c r="D392" s="38">
        <f t="shared" ca="1" si="38"/>
        <v>5.9228095147759348E-2</v>
      </c>
      <c r="E392" s="38">
        <f t="shared" ca="1" si="39"/>
        <v>0.14673850318718984</v>
      </c>
      <c r="F392" s="38">
        <f t="shared" ca="1" si="43"/>
        <v>4.6746297915045393E-2</v>
      </c>
      <c r="G392" s="24">
        <f t="shared" ca="1" si="40"/>
        <v>8860.884224234871</v>
      </c>
      <c r="H392" s="24">
        <f t="shared" ca="1" si="41"/>
        <v>9554.0655275473528</v>
      </c>
      <c r="I392" s="24">
        <f ca="1">H392/'Option value'!$E$10</f>
        <v>463.78958871589089</v>
      </c>
    </row>
    <row r="393" spans="2:9">
      <c r="B393">
        <f t="shared" si="42"/>
        <v>375</v>
      </c>
      <c r="C393" s="38">
        <f t="shared" ca="1" si="37"/>
        <v>0.35453870798310949</v>
      </c>
      <c r="D393" s="38">
        <f t="shared" ca="1" si="38"/>
        <v>6.6760969668631584E-2</v>
      </c>
      <c r="E393" s="38">
        <f t="shared" ca="1" si="39"/>
        <v>0.14268959217673491</v>
      </c>
      <c r="F393" s="38">
        <f t="shared" ca="1" si="43"/>
        <v>4.0352982836094065E-2</v>
      </c>
      <c r="G393" s="24">
        <f t="shared" ca="1" si="40"/>
        <v>10959.087874625013</v>
      </c>
      <c r="H393" s="24">
        <f t="shared" ca="1" si="41"/>
        <v>11652.269177937495</v>
      </c>
      <c r="I393" s="24">
        <f ca="1">H393/'Option value'!$E$10</f>
        <v>565.64413485133468</v>
      </c>
    </row>
    <row r="394" spans="2:9">
      <c r="B394">
        <f t="shared" si="42"/>
        <v>376</v>
      </c>
      <c r="C394" s="38">
        <f t="shared" ca="1" si="37"/>
        <v>0.20877169971613291</v>
      </c>
      <c r="D394" s="38">
        <f t="shared" ca="1" si="38"/>
        <v>6.4348738557733598E-2</v>
      </c>
      <c r="E394" s="38">
        <f t="shared" ca="1" si="39"/>
        <v>0.1418517357777308</v>
      </c>
      <c r="F394" s="38">
        <f t="shared" ca="1" si="43"/>
        <v>3.8551293361084343E-2</v>
      </c>
      <c r="G394" s="24">
        <f t="shared" ca="1" si="40"/>
        <v>9338.4224508222069</v>
      </c>
      <c r="H394" s="24">
        <f t="shared" ca="1" si="41"/>
        <v>10031.603754134689</v>
      </c>
      <c r="I394" s="24">
        <f ca="1">H394/'Option value'!$E$10</f>
        <v>486.9710560259557</v>
      </c>
    </row>
    <row r="395" spans="2:9">
      <c r="B395">
        <f t="shared" si="42"/>
        <v>377</v>
      </c>
      <c r="C395" s="38">
        <f t="shared" ca="1" si="37"/>
        <v>0.21779667255621254</v>
      </c>
      <c r="D395" s="38">
        <f t="shared" ca="1" si="38"/>
        <v>6.5477597382442618E-2</v>
      </c>
      <c r="E395" s="38">
        <f t="shared" ca="1" si="39"/>
        <v>0.14523687491573739</v>
      </c>
      <c r="F395" s="38">
        <f t="shared" ca="1" si="43"/>
        <v>4.2773426675196846E-2</v>
      </c>
      <c r="G395" s="24">
        <f t="shared" ca="1" si="40"/>
        <v>9651.3913899752733</v>
      </c>
      <c r="H395" s="24">
        <f t="shared" ca="1" si="41"/>
        <v>10344.572693287755</v>
      </c>
      <c r="I395" s="24">
        <f ca="1">H395/'Option value'!$E$10</f>
        <v>502.16372297513368</v>
      </c>
    </row>
    <row r="396" spans="2:9">
      <c r="B396">
        <f t="shared" si="42"/>
        <v>378</v>
      </c>
      <c r="C396" s="38">
        <f t="shared" ca="1" si="37"/>
        <v>0.29943750588684359</v>
      </c>
      <c r="D396" s="38">
        <f t="shared" ca="1" si="38"/>
        <v>6.6879893113018632E-2</v>
      </c>
      <c r="E396" s="38">
        <f t="shared" ca="1" si="39"/>
        <v>0.14162545454016931</v>
      </c>
      <c r="F396" s="38">
        <f t="shared" ca="1" si="43"/>
        <v>4.2347721437220889E-2</v>
      </c>
      <c r="G396" s="24">
        <f t="shared" ca="1" si="40"/>
        <v>10856.516404462465</v>
      </c>
      <c r="H396" s="24">
        <f t="shared" ca="1" si="41"/>
        <v>11549.697707774947</v>
      </c>
      <c r="I396" s="24">
        <f ca="1">H396/'Option value'!$E$10</f>
        <v>560.66493727062846</v>
      </c>
    </row>
    <row r="397" spans="2:9">
      <c r="B397">
        <f t="shared" si="42"/>
        <v>379</v>
      </c>
      <c r="C397" s="38">
        <f t="shared" ca="1" si="37"/>
        <v>0.2865842604851675</v>
      </c>
      <c r="D397" s="38">
        <f t="shared" ca="1" si="38"/>
        <v>5.464659799875296E-2</v>
      </c>
      <c r="E397" s="38">
        <f t="shared" ca="1" si="39"/>
        <v>0.14368238724286528</v>
      </c>
      <c r="F397" s="38">
        <f t="shared" ca="1" si="43"/>
        <v>3.6692087212657015E-2</v>
      </c>
      <c r="G397" s="24">
        <f t="shared" ca="1" si="40"/>
        <v>8149.8259863352077</v>
      </c>
      <c r="H397" s="24">
        <f t="shared" ca="1" si="41"/>
        <v>8843.0072896476904</v>
      </c>
      <c r="I397" s="24">
        <f ca="1">H397/'Option value'!$E$10</f>
        <v>429.27219852658686</v>
      </c>
    </row>
    <row r="398" spans="2:9">
      <c r="B398">
        <f t="shared" si="42"/>
        <v>380</v>
      </c>
      <c r="C398" s="38">
        <f t="shared" ca="1" si="37"/>
        <v>0.31473356793319784</v>
      </c>
      <c r="D398" s="38">
        <f t="shared" ca="1" si="38"/>
        <v>6.6684518360206668E-2</v>
      </c>
      <c r="E398" s="38">
        <f t="shared" ca="1" si="39"/>
        <v>0.14416115740511093</v>
      </c>
      <c r="F398" s="38">
        <f t="shared" ca="1" si="43"/>
        <v>3.2746204758254835E-2</v>
      </c>
      <c r="G398" s="24">
        <f t="shared" ca="1" si="40"/>
        <v>9759.1201996686232</v>
      </c>
      <c r="H398" s="24">
        <f t="shared" ca="1" si="41"/>
        <v>10452.301502981105</v>
      </c>
      <c r="I398" s="24">
        <f ca="1">H398/'Option value'!$E$10</f>
        <v>507.39327684374291</v>
      </c>
    </row>
    <row r="399" spans="2:9">
      <c r="B399">
        <f t="shared" si="42"/>
        <v>381</v>
      </c>
      <c r="C399" s="38">
        <f t="shared" ca="1" si="37"/>
        <v>0.28543654445575312</v>
      </c>
      <c r="D399" s="38">
        <f t="shared" ca="1" si="38"/>
        <v>5.7082591132955295E-2</v>
      </c>
      <c r="E399" s="38">
        <f t="shared" ca="1" si="39"/>
        <v>0.13939076156233413</v>
      </c>
      <c r="F399" s="38">
        <f t="shared" ca="1" si="43"/>
        <v>5.0499879963970283E-2</v>
      </c>
      <c r="G399" s="24">
        <f t="shared" ca="1" si="40"/>
        <v>10237.371997959606</v>
      </c>
      <c r="H399" s="24">
        <f t="shared" ca="1" si="41"/>
        <v>10930.553301272088</v>
      </c>
      <c r="I399" s="24">
        <f ca="1">H399/'Option value'!$E$10</f>
        <v>530.60938355689746</v>
      </c>
    </row>
    <row r="400" spans="2:9">
      <c r="B400">
        <f t="shared" si="42"/>
        <v>382</v>
      </c>
      <c r="C400" s="38">
        <f t="shared" ca="1" si="37"/>
        <v>0.35291358909831161</v>
      </c>
      <c r="D400" s="38">
        <f t="shared" ca="1" si="38"/>
        <v>6.3427695558461603E-2</v>
      </c>
      <c r="E400" s="38">
        <f t="shared" ca="1" si="39"/>
        <v>0.1461145719062166</v>
      </c>
      <c r="F400" s="38">
        <f t="shared" ca="1" si="43"/>
        <v>4.621999761426937E-2</v>
      </c>
      <c r="G400" s="24">
        <f t="shared" ca="1" si="40"/>
        <v>10653.651064206642</v>
      </c>
      <c r="H400" s="24">
        <f t="shared" ca="1" si="41"/>
        <v>11346.832367519124</v>
      </c>
      <c r="I400" s="24">
        <f ca="1">H400/'Option value'!$E$10</f>
        <v>550.81710521937487</v>
      </c>
    </row>
    <row r="401" spans="2:9">
      <c r="B401">
        <f t="shared" si="42"/>
        <v>383</v>
      </c>
      <c r="C401" s="38">
        <f t="shared" ca="1" si="37"/>
        <v>0.27568385646469928</v>
      </c>
      <c r="D401" s="38">
        <f t="shared" ca="1" si="38"/>
        <v>6.6004241063880045E-2</v>
      </c>
      <c r="E401" s="38">
        <f t="shared" ca="1" si="39"/>
        <v>0.14398153380274853</v>
      </c>
      <c r="F401" s="38">
        <f t="shared" ca="1" si="43"/>
        <v>4.1528535750956705E-2</v>
      </c>
      <c r="G401" s="24">
        <f t="shared" ca="1" si="40"/>
        <v>10192.520807154342</v>
      </c>
      <c r="H401" s="24">
        <f t="shared" ca="1" si="41"/>
        <v>10885.702110466824</v>
      </c>
      <c r="I401" s="24">
        <f ca="1">H401/'Option value'!$E$10</f>
        <v>528.43214128479724</v>
      </c>
    </row>
    <row r="402" spans="2:9">
      <c r="B402">
        <f t="shared" si="42"/>
        <v>384</v>
      </c>
      <c r="C402" s="38">
        <f t="shared" ca="1" si="37"/>
        <v>0.25624358103501599</v>
      </c>
      <c r="D402" s="38">
        <f t="shared" ca="1" si="38"/>
        <v>6.9595925765207581E-2</v>
      </c>
      <c r="E402" s="38">
        <f t="shared" ca="1" si="39"/>
        <v>0.14770491657613694</v>
      </c>
      <c r="F402" s="38">
        <f t="shared" ca="1" si="43"/>
        <v>5.9395330326030851E-2</v>
      </c>
      <c r="G402" s="24">
        <f t="shared" ca="1" si="40"/>
        <v>12278.38363564562</v>
      </c>
      <c r="H402" s="24">
        <f t="shared" ca="1" si="41"/>
        <v>12971.564938958101</v>
      </c>
      <c r="I402" s="24">
        <f ca="1">H402/'Option value'!$E$10</f>
        <v>629.68761839602428</v>
      </c>
    </row>
    <row r="403" spans="2:9">
      <c r="B403">
        <f t="shared" si="42"/>
        <v>385</v>
      </c>
      <c r="C403" s="38">
        <f t="shared" ref="C403:C466" ca="1" si="44">_xlfn.NORM.INV(RAND(),$F$6,$G$6)</f>
        <v>0.16234409503411107</v>
      </c>
      <c r="D403" s="38">
        <f t="shared" ref="D403:D466" ca="1" si="45">_xlfn.NORM.INV(RAND(),$F$7,$G$7)</f>
        <v>5.4944065220843885E-2</v>
      </c>
      <c r="E403" s="38">
        <f t="shared" ref="E403:E466" ca="1" si="46">_xlfn.NORM.INV(RAND(),$F$8,$G$8)</f>
        <v>0.14114915225227626</v>
      </c>
      <c r="F403" s="38">
        <f t="shared" ca="1" si="43"/>
        <v>3.9723432631076555E-2</v>
      </c>
      <c r="G403" s="24">
        <f t="shared" ref="G403:G466" ca="1" si="47">IF(E403&gt;F403,($C$12*(1+C403)*D403)/(E403-F403),0)</f>
        <v>7809.0603965597711</v>
      </c>
      <c r="H403" s="24">
        <f t="shared" ref="H403:H466" ca="1" si="48">G403+$C$13</f>
        <v>8502.2416998722529</v>
      </c>
      <c r="I403" s="24">
        <f ca="1">H403/'Option value'!$E$10</f>
        <v>412.73017960544917</v>
      </c>
    </row>
    <row r="404" spans="2:9">
      <c r="B404">
        <f t="shared" ref="B404:B467" si="49">B403+1</f>
        <v>386</v>
      </c>
      <c r="C404" s="38">
        <f t="shared" ca="1" si="44"/>
        <v>0.17687176178439812</v>
      </c>
      <c r="D404" s="38">
        <f t="shared" ca="1" si="45"/>
        <v>5.8538442453630851E-2</v>
      </c>
      <c r="E404" s="38">
        <f t="shared" ca="1" si="46"/>
        <v>0.14925773663542469</v>
      </c>
      <c r="F404" s="38">
        <f t="shared" ref="F404:F467" ca="1" si="50">RAND()*($E$9-$D$9)+$D$9</f>
        <v>3.5588397657880161E-2</v>
      </c>
      <c r="G404" s="24">
        <f t="shared" ca="1" si="47"/>
        <v>7516.5464850414137</v>
      </c>
      <c r="H404" s="24">
        <f t="shared" ca="1" si="48"/>
        <v>8209.7277883538954</v>
      </c>
      <c r="I404" s="24">
        <f ca="1">H404/'Option value'!$E$10</f>
        <v>398.53047516281043</v>
      </c>
    </row>
    <row r="405" spans="2:9">
      <c r="B405">
        <f t="shared" si="49"/>
        <v>387</v>
      </c>
      <c r="C405" s="38">
        <f t="shared" ca="1" si="44"/>
        <v>0.37137479325216532</v>
      </c>
      <c r="D405" s="38">
        <f t="shared" ca="1" si="45"/>
        <v>5.5028091913660891E-2</v>
      </c>
      <c r="E405" s="38">
        <f t="shared" ca="1" si="46"/>
        <v>0.14591844317371025</v>
      </c>
      <c r="F405" s="38">
        <f t="shared" ca="1" si="50"/>
        <v>4.549356229902668E-2</v>
      </c>
      <c r="G405" s="24">
        <f t="shared" ca="1" si="47"/>
        <v>9319.4582737439268</v>
      </c>
      <c r="H405" s="24">
        <f t="shared" ca="1" si="48"/>
        <v>10012.639577056409</v>
      </c>
      <c r="I405" s="24">
        <f ca="1">H405/'Option value'!$E$10</f>
        <v>486.05046490565087</v>
      </c>
    </row>
    <row r="406" spans="2:9">
      <c r="B406">
        <f t="shared" si="49"/>
        <v>388</v>
      </c>
      <c r="C406" s="38">
        <f t="shared" ca="1" si="44"/>
        <v>0.2560967503272551</v>
      </c>
      <c r="D406" s="38">
        <f t="shared" ca="1" si="45"/>
        <v>6.7264565128624554E-2</v>
      </c>
      <c r="E406" s="38">
        <f t="shared" ca="1" si="46"/>
        <v>0.148260831552989</v>
      </c>
      <c r="F406" s="38">
        <f t="shared" ca="1" si="50"/>
        <v>2.0011162342609707E-2</v>
      </c>
      <c r="G406" s="24">
        <f t="shared" ca="1" si="47"/>
        <v>8170.4232366278329</v>
      </c>
      <c r="H406" s="24">
        <f t="shared" ca="1" si="48"/>
        <v>8863.6045399403156</v>
      </c>
      <c r="I406" s="24">
        <f ca="1">H406/'Option value'!$E$10</f>
        <v>430.27206504564634</v>
      </c>
    </row>
    <row r="407" spans="2:9">
      <c r="B407">
        <f t="shared" si="49"/>
        <v>389</v>
      </c>
      <c r="C407" s="38">
        <f t="shared" ca="1" si="44"/>
        <v>0.21562924694734906</v>
      </c>
      <c r="D407" s="38">
        <f t="shared" ca="1" si="45"/>
        <v>7.0800140547172499E-2</v>
      </c>
      <c r="E407" s="38">
        <f t="shared" ca="1" si="46"/>
        <v>0.14769250621983354</v>
      </c>
      <c r="F407" s="38">
        <f t="shared" ca="1" si="50"/>
        <v>2.5228529590561485E-2</v>
      </c>
      <c r="G407" s="24">
        <f t="shared" ca="1" si="47"/>
        <v>8716.0212269399944</v>
      </c>
      <c r="H407" s="24">
        <f t="shared" ca="1" si="48"/>
        <v>9409.2025302524762</v>
      </c>
      <c r="I407" s="24">
        <f ca="1">H407/'Option value'!$E$10</f>
        <v>456.75740438118811</v>
      </c>
    </row>
    <row r="408" spans="2:9">
      <c r="B408">
        <f t="shared" si="49"/>
        <v>390</v>
      </c>
      <c r="C408" s="38">
        <f t="shared" ca="1" si="44"/>
        <v>0.3056534506235975</v>
      </c>
      <c r="D408" s="38">
        <f t="shared" ca="1" si="45"/>
        <v>7.4885034440804729E-2</v>
      </c>
      <c r="E408" s="38">
        <f t="shared" ca="1" si="46"/>
        <v>0.14463939018021549</v>
      </c>
      <c r="F408" s="38">
        <f t="shared" ca="1" si="50"/>
        <v>3.9268022914818429E-2</v>
      </c>
      <c r="G408" s="24">
        <f t="shared" ca="1" si="47"/>
        <v>11507.784385805606</v>
      </c>
      <c r="H408" s="24">
        <f t="shared" ca="1" si="48"/>
        <v>12200.965689118088</v>
      </c>
      <c r="I408" s="24">
        <f ca="1">H408/'Option value'!$E$10</f>
        <v>592.27988782126636</v>
      </c>
    </row>
    <row r="409" spans="2:9">
      <c r="B409">
        <f t="shared" si="49"/>
        <v>391</v>
      </c>
      <c r="C409" s="38">
        <f t="shared" ca="1" si="44"/>
        <v>0.31793767787453864</v>
      </c>
      <c r="D409" s="38">
        <f t="shared" ca="1" si="45"/>
        <v>7.187526972889817E-2</v>
      </c>
      <c r="E409" s="38">
        <f t="shared" ca="1" si="46"/>
        <v>0.14331897104079036</v>
      </c>
      <c r="F409" s="38">
        <f t="shared" ca="1" si="50"/>
        <v>3.2000914234951355E-2</v>
      </c>
      <c r="G409" s="24">
        <f t="shared" ca="1" si="47"/>
        <v>10553.587657935555</v>
      </c>
      <c r="H409" s="24">
        <f t="shared" ca="1" si="48"/>
        <v>11246.768961248037</v>
      </c>
      <c r="I409" s="24">
        <f ca="1">H409/'Option value'!$E$10</f>
        <v>545.95965831301146</v>
      </c>
    </row>
    <row r="410" spans="2:9">
      <c r="B410">
        <f t="shared" si="49"/>
        <v>392</v>
      </c>
      <c r="C410" s="38">
        <f t="shared" ca="1" si="44"/>
        <v>0.16676847861563626</v>
      </c>
      <c r="D410" s="38">
        <f t="shared" ca="1" si="45"/>
        <v>6.5172382152354727E-2</v>
      </c>
      <c r="E410" s="38">
        <f t="shared" ca="1" si="46"/>
        <v>0.14416938702396304</v>
      </c>
      <c r="F410" s="38">
        <f t="shared" ca="1" si="50"/>
        <v>3.135981805075716E-2</v>
      </c>
      <c r="G410" s="24">
        <f t="shared" ca="1" si="47"/>
        <v>8359.7582799390457</v>
      </c>
      <c r="H410" s="24">
        <f t="shared" ca="1" si="48"/>
        <v>9052.9395832515274</v>
      </c>
      <c r="I410" s="24">
        <f ca="1">H410/'Option value'!$E$10</f>
        <v>439.46308656560808</v>
      </c>
    </row>
    <row r="411" spans="2:9">
      <c r="B411">
        <f t="shared" si="49"/>
        <v>393</v>
      </c>
      <c r="C411" s="38">
        <f t="shared" ca="1" si="44"/>
        <v>0.19792281991929248</v>
      </c>
      <c r="D411" s="38">
        <f t="shared" ca="1" si="45"/>
        <v>6.9910220014973629E-2</v>
      </c>
      <c r="E411" s="38">
        <f t="shared" ca="1" si="46"/>
        <v>0.14522186724610822</v>
      </c>
      <c r="F411" s="38">
        <f t="shared" ca="1" si="50"/>
        <v>4.2735890784468232E-2</v>
      </c>
      <c r="G411" s="24">
        <f t="shared" ca="1" si="47"/>
        <v>10134.362636363901</v>
      </c>
      <c r="H411" s="24">
        <f t="shared" ca="1" si="48"/>
        <v>10827.543939676383</v>
      </c>
      <c r="I411" s="24">
        <f ca="1">H411/'Option value'!$E$10</f>
        <v>525.60892911050405</v>
      </c>
    </row>
    <row r="412" spans="2:9">
      <c r="B412">
        <f t="shared" si="49"/>
        <v>394</v>
      </c>
      <c r="C412" s="38">
        <f t="shared" ca="1" si="44"/>
        <v>0.19788405177078019</v>
      </c>
      <c r="D412" s="38">
        <f t="shared" ca="1" si="45"/>
        <v>6.3359235397879826E-2</v>
      </c>
      <c r="E412" s="38">
        <f t="shared" ca="1" si="46"/>
        <v>0.14215351877300025</v>
      </c>
      <c r="F412" s="38">
        <f t="shared" ca="1" si="50"/>
        <v>2.6325131956759323E-2</v>
      </c>
      <c r="G412" s="24">
        <f t="shared" ca="1" si="47"/>
        <v>8126.4539666834862</v>
      </c>
      <c r="H412" s="24">
        <f t="shared" ca="1" si="48"/>
        <v>8819.635269995968</v>
      </c>
      <c r="I412" s="24">
        <f ca="1">H412/'Option value'!$E$10</f>
        <v>428.13763446582368</v>
      </c>
    </row>
    <row r="413" spans="2:9">
      <c r="B413">
        <f t="shared" si="49"/>
        <v>395</v>
      </c>
      <c r="C413" s="38">
        <f t="shared" ca="1" si="44"/>
        <v>0.31350261279377944</v>
      </c>
      <c r="D413" s="38">
        <f t="shared" ca="1" si="45"/>
        <v>7.1424467628091334E-2</v>
      </c>
      <c r="E413" s="38">
        <f t="shared" ca="1" si="46"/>
        <v>0.14736763354121551</v>
      </c>
      <c r="F413" s="38">
        <f t="shared" ca="1" si="50"/>
        <v>4.0186680845451225E-2</v>
      </c>
      <c r="G413" s="24">
        <f t="shared" ca="1" si="47"/>
        <v>10855.547120314221</v>
      </c>
      <c r="H413" s="24">
        <f t="shared" ca="1" si="48"/>
        <v>11548.728423626702</v>
      </c>
      <c r="I413" s="24">
        <f ca="1">H413/'Option value'!$E$10</f>
        <v>560.61788464207291</v>
      </c>
    </row>
    <row r="414" spans="2:9">
      <c r="B414">
        <f t="shared" si="49"/>
        <v>396</v>
      </c>
      <c r="C414" s="38">
        <f t="shared" ca="1" si="44"/>
        <v>0.28538468267974315</v>
      </c>
      <c r="D414" s="38">
        <f t="shared" ca="1" si="45"/>
        <v>5.8945050399853427E-2</v>
      </c>
      <c r="E414" s="38">
        <f t="shared" ca="1" si="46"/>
        <v>0.14443634799158611</v>
      </c>
      <c r="F414" s="38">
        <f t="shared" ca="1" si="50"/>
        <v>4.6200896973007721E-2</v>
      </c>
      <c r="G414" s="24">
        <f t="shared" ca="1" si="47"/>
        <v>9565.4101602082137</v>
      </c>
      <c r="H414" s="24">
        <f t="shared" ca="1" si="48"/>
        <v>10258.591463520695</v>
      </c>
      <c r="I414" s="24">
        <f ca="1">H414/'Option value'!$E$10</f>
        <v>497.98987686993667</v>
      </c>
    </row>
    <row r="415" spans="2:9">
      <c r="B415">
        <f t="shared" si="49"/>
        <v>397</v>
      </c>
      <c r="C415" s="38">
        <f t="shared" ca="1" si="44"/>
        <v>0.28635770474281685</v>
      </c>
      <c r="D415" s="38">
        <f t="shared" ca="1" si="45"/>
        <v>7.9498989267513739E-2</v>
      </c>
      <c r="E415" s="38">
        <f t="shared" ca="1" si="46"/>
        <v>0.14674730869295052</v>
      </c>
      <c r="F415" s="38">
        <f t="shared" ca="1" si="50"/>
        <v>5.5552603956936605E-2</v>
      </c>
      <c r="G415" s="24">
        <f t="shared" ca="1" si="47"/>
        <v>13907.373378887658</v>
      </c>
      <c r="H415" s="24">
        <f t="shared" ca="1" si="48"/>
        <v>14600.55468220014</v>
      </c>
      <c r="I415" s="24">
        <f ca="1">H415/'Option value'!$E$10</f>
        <v>708.76479039806497</v>
      </c>
    </row>
    <row r="416" spans="2:9">
      <c r="B416">
        <f t="shared" si="49"/>
        <v>398</v>
      </c>
      <c r="C416" s="38">
        <f t="shared" ca="1" si="44"/>
        <v>8.9425233037208646E-2</v>
      </c>
      <c r="D416" s="38">
        <f t="shared" ca="1" si="45"/>
        <v>6.8314491791848675E-2</v>
      </c>
      <c r="E416" s="38">
        <f t="shared" ca="1" si="46"/>
        <v>0.14431726469382342</v>
      </c>
      <c r="F416" s="38">
        <f t="shared" ca="1" si="50"/>
        <v>5.3451614377368506E-2</v>
      </c>
      <c r="G416" s="24">
        <f t="shared" ca="1" si="47"/>
        <v>10157.852673153899</v>
      </c>
      <c r="H416" s="24">
        <f t="shared" ca="1" si="48"/>
        <v>10851.03397646638</v>
      </c>
      <c r="I416" s="24">
        <f ca="1">H416/'Option value'!$E$10</f>
        <v>526.74922215856213</v>
      </c>
    </row>
    <row r="417" spans="2:9">
      <c r="B417">
        <f t="shared" si="49"/>
        <v>399</v>
      </c>
      <c r="C417" s="38">
        <f t="shared" ca="1" si="44"/>
        <v>0.18960482421779018</v>
      </c>
      <c r="D417" s="38">
        <f t="shared" ca="1" si="45"/>
        <v>5.9304936994896418E-2</v>
      </c>
      <c r="E417" s="38">
        <f t="shared" ca="1" si="46"/>
        <v>0.14640430801927684</v>
      </c>
      <c r="F417" s="38">
        <f t="shared" ca="1" si="50"/>
        <v>4.273282176893628E-2</v>
      </c>
      <c r="G417" s="24">
        <f t="shared" ca="1" si="47"/>
        <v>8439.6729561633656</v>
      </c>
      <c r="H417" s="24">
        <f t="shared" ca="1" si="48"/>
        <v>9132.8542594758474</v>
      </c>
      <c r="I417" s="24">
        <f ca="1">H417/'Option value'!$E$10</f>
        <v>443.34243978038091</v>
      </c>
    </row>
    <row r="418" spans="2:9">
      <c r="B418">
        <f t="shared" si="49"/>
        <v>400</v>
      </c>
      <c r="C418" s="38">
        <f t="shared" ca="1" si="44"/>
        <v>0.23251888032681944</v>
      </c>
      <c r="D418" s="38">
        <f t="shared" ca="1" si="45"/>
        <v>6.2253897775090633E-2</v>
      </c>
      <c r="E418" s="38">
        <f t="shared" ca="1" si="46"/>
        <v>0.14033273279141262</v>
      </c>
      <c r="F418" s="38">
        <f t="shared" ca="1" si="50"/>
        <v>4.9377583388952186E-2</v>
      </c>
      <c r="G418" s="24">
        <f t="shared" ca="1" si="47"/>
        <v>10462.228818300327</v>
      </c>
      <c r="H418" s="24">
        <f t="shared" ca="1" si="48"/>
        <v>11155.410121612809</v>
      </c>
      <c r="I418" s="24">
        <f ca="1">H418/'Option value'!$E$10</f>
        <v>541.52476318508775</v>
      </c>
    </row>
    <row r="419" spans="2:9">
      <c r="B419">
        <f t="shared" si="49"/>
        <v>401</v>
      </c>
      <c r="C419" s="38">
        <f t="shared" ca="1" si="44"/>
        <v>0.26398642946416317</v>
      </c>
      <c r="D419" s="38">
        <f t="shared" ca="1" si="45"/>
        <v>6.5646818111259969E-2</v>
      </c>
      <c r="E419" s="38">
        <f t="shared" ca="1" si="46"/>
        <v>0.15009059435397387</v>
      </c>
      <c r="F419" s="38">
        <f t="shared" ca="1" si="50"/>
        <v>3.0792530317323975E-2</v>
      </c>
      <c r="G419" s="24">
        <f t="shared" ca="1" si="47"/>
        <v>8626.0917439960685</v>
      </c>
      <c r="H419" s="24">
        <f t="shared" ca="1" si="48"/>
        <v>9319.2730473085503</v>
      </c>
      <c r="I419" s="24">
        <f ca="1">H419/'Option value'!$E$10</f>
        <v>452.39189550041505</v>
      </c>
    </row>
    <row r="420" spans="2:9">
      <c r="B420">
        <f t="shared" si="49"/>
        <v>402</v>
      </c>
      <c r="C420" s="38">
        <f t="shared" ca="1" si="44"/>
        <v>0.19283558081606719</v>
      </c>
      <c r="D420" s="38">
        <f t="shared" ca="1" si="45"/>
        <v>7.1298285182201382E-2</v>
      </c>
      <c r="E420" s="38">
        <f t="shared" ca="1" si="46"/>
        <v>0.14731196087201706</v>
      </c>
      <c r="F420" s="38">
        <f t="shared" ca="1" si="50"/>
        <v>2.0976669895690685E-2</v>
      </c>
      <c r="G420" s="24">
        <f t="shared" ca="1" si="47"/>
        <v>8348.8442952474452</v>
      </c>
      <c r="H420" s="24">
        <f t="shared" ca="1" si="48"/>
        <v>9042.0255985599269</v>
      </c>
      <c r="I420" s="24">
        <f ca="1">H420/'Option value'!$E$10</f>
        <v>438.93328148349156</v>
      </c>
    </row>
    <row r="421" spans="2:9">
      <c r="B421">
        <f t="shared" si="49"/>
        <v>403</v>
      </c>
      <c r="C421" s="38">
        <f t="shared" ca="1" si="44"/>
        <v>0.15675713987816703</v>
      </c>
      <c r="D421" s="38">
        <f t="shared" ca="1" si="45"/>
        <v>6.5037856014704465E-2</v>
      </c>
      <c r="E421" s="38">
        <f t="shared" ca="1" si="46"/>
        <v>0.14310703172261188</v>
      </c>
      <c r="F421" s="38">
        <f t="shared" ca="1" si="50"/>
        <v>5.0973884295422767E-2</v>
      </c>
      <c r="G421" s="24">
        <f t="shared" ca="1" si="47"/>
        <v>10127.071451970256</v>
      </c>
      <c r="H421" s="24">
        <f t="shared" ca="1" si="48"/>
        <v>10820.252755282738</v>
      </c>
      <c r="I421" s="24">
        <f ca="1">H421/'Option value'!$E$10</f>
        <v>525.25498812052126</v>
      </c>
    </row>
    <row r="422" spans="2:9">
      <c r="B422">
        <f t="shared" si="49"/>
        <v>404</v>
      </c>
      <c r="C422" s="38">
        <f t="shared" ca="1" si="44"/>
        <v>0.35082059372317503</v>
      </c>
      <c r="D422" s="38">
        <f t="shared" ca="1" si="45"/>
        <v>6.2403815678136625E-2</v>
      </c>
      <c r="E422" s="38">
        <f t="shared" ca="1" si="46"/>
        <v>0.14430653715204941</v>
      </c>
      <c r="F422" s="38">
        <f t="shared" ca="1" si="50"/>
        <v>2.9333049761575077E-2</v>
      </c>
      <c r="G422" s="24">
        <f t="shared" ca="1" si="47"/>
        <v>9092.9015841861838</v>
      </c>
      <c r="H422" s="24">
        <f t="shared" ca="1" si="48"/>
        <v>9786.0828874986655</v>
      </c>
      <c r="I422" s="24">
        <f ca="1">H422/'Option value'!$E$10</f>
        <v>475.05256735430413</v>
      </c>
    </row>
    <row r="423" spans="2:9">
      <c r="B423">
        <f t="shared" si="49"/>
        <v>405</v>
      </c>
      <c r="C423" s="38">
        <f t="shared" ca="1" si="44"/>
        <v>0.33985068648134298</v>
      </c>
      <c r="D423" s="38">
        <f t="shared" ca="1" si="45"/>
        <v>6.0114483955030523E-2</v>
      </c>
      <c r="E423" s="38">
        <f t="shared" ca="1" si="46"/>
        <v>0.14453264281787359</v>
      </c>
      <c r="F423" s="38">
        <f t="shared" ca="1" si="50"/>
        <v>4.2531223206701024E-2</v>
      </c>
      <c r="G423" s="24">
        <f t="shared" ca="1" si="47"/>
        <v>9793.1112272944174</v>
      </c>
      <c r="H423" s="24">
        <f t="shared" ca="1" si="48"/>
        <v>10486.292530606899</v>
      </c>
      <c r="I423" s="24">
        <f ca="1">H423/'Option value'!$E$10</f>
        <v>509.04332672849023</v>
      </c>
    </row>
    <row r="424" spans="2:9">
      <c r="B424">
        <f t="shared" si="49"/>
        <v>406</v>
      </c>
      <c r="C424" s="38">
        <f t="shared" ca="1" si="44"/>
        <v>-4.9914716357662425E-2</v>
      </c>
      <c r="D424" s="38">
        <f t="shared" ca="1" si="45"/>
        <v>6.0243752644913891E-2</v>
      </c>
      <c r="E424" s="38">
        <f t="shared" ca="1" si="46"/>
        <v>0.14702896447490435</v>
      </c>
      <c r="F424" s="38">
        <f t="shared" ca="1" si="50"/>
        <v>2.7932230182146058E-2</v>
      </c>
      <c r="G424" s="24">
        <f t="shared" ca="1" si="47"/>
        <v>5960.2727162382298</v>
      </c>
      <c r="H424" s="24">
        <f t="shared" ca="1" si="48"/>
        <v>6653.4540195507125</v>
      </c>
      <c r="I424" s="24">
        <f ca="1">H424/'Option value'!$E$10</f>
        <v>322.98320483255884</v>
      </c>
    </row>
    <row r="425" spans="2:9">
      <c r="B425">
        <f t="shared" si="49"/>
        <v>407</v>
      </c>
      <c r="C425" s="38">
        <f t="shared" ca="1" si="44"/>
        <v>0.21952641303702591</v>
      </c>
      <c r="D425" s="38">
        <f t="shared" ca="1" si="45"/>
        <v>6.5890875509978339E-2</v>
      </c>
      <c r="E425" s="38">
        <f t="shared" ca="1" si="46"/>
        <v>0.14419872486149921</v>
      </c>
      <c r="F425" s="38">
        <f t="shared" ca="1" si="50"/>
        <v>5.6909527144229283E-2</v>
      </c>
      <c r="G425" s="24">
        <f t="shared" ca="1" si="47"/>
        <v>11416.878099545007</v>
      </c>
      <c r="H425" s="24">
        <f t="shared" ca="1" si="48"/>
        <v>12110.059402857489</v>
      </c>
      <c r="I425" s="24">
        <f ca="1">H425/'Option value'!$E$10</f>
        <v>587.86696130376151</v>
      </c>
    </row>
    <row r="426" spans="2:9">
      <c r="B426">
        <f t="shared" si="49"/>
        <v>408</v>
      </c>
      <c r="C426" s="38">
        <f t="shared" ca="1" si="44"/>
        <v>0.25161145627790132</v>
      </c>
      <c r="D426" s="38">
        <f t="shared" ca="1" si="45"/>
        <v>5.9815112436600523E-2</v>
      </c>
      <c r="E426" s="38">
        <f t="shared" ca="1" si="46"/>
        <v>0.14178314419879492</v>
      </c>
      <c r="F426" s="38">
        <f t="shared" ca="1" si="50"/>
        <v>5.3659226755728873E-2</v>
      </c>
      <c r="G426" s="24">
        <f t="shared" ca="1" si="47"/>
        <v>10536.055144292781</v>
      </c>
      <c r="H426" s="24">
        <f t="shared" ca="1" si="48"/>
        <v>11229.236447605263</v>
      </c>
      <c r="I426" s="24">
        <f ca="1">H426/'Option value'!$E$10</f>
        <v>545.10856541773114</v>
      </c>
    </row>
    <row r="427" spans="2:9">
      <c r="B427">
        <f t="shared" si="49"/>
        <v>409</v>
      </c>
      <c r="C427" s="38">
        <f t="shared" ca="1" si="44"/>
        <v>0.17800565215771663</v>
      </c>
      <c r="D427" s="38">
        <f t="shared" ca="1" si="45"/>
        <v>7.285026543929643E-2</v>
      </c>
      <c r="E427" s="38">
        <f t="shared" ca="1" si="46"/>
        <v>0.14250950152657507</v>
      </c>
      <c r="F427" s="38">
        <f t="shared" ca="1" si="50"/>
        <v>3.0745102124650217E-2</v>
      </c>
      <c r="G427" s="24">
        <f t="shared" ca="1" si="47"/>
        <v>9522.8381016466064</v>
      </c>
      <c r="H427" s="24">
        <f t="shared" ca="1" si="48"/>
        <v>10216.019404959088</v>
      </c>
      <c r="I427" s="24">
        <f ca="1">H427/'Option value'!$E$10</f>
        <v>495.92327208539263</v>
      </c>
    </row>
    <row r="428" spans="2:9">
      <c r="B428">
        <f t="shared" si="49"/>
        <v>410</v>
      </c>
      <c r="C428" s="38">
        <f t="shared" ca="1" si="44"/>
        <v>0.15490193593112794</v>
      </c>
      <c r="D428" s="38">
        <f t="shared" ca="1" si="45"/>
        <v>5.7603815808567646E-2</v>
      </c>
      <c r="E428" s="38">
        <f t="shared" ca="1" si="46"/>
        <v>0.14042427141325592</v>
      </c>
      <c r="F428" s="38">
        <f t="shared" ca="1" si="50"/>
        <v>2.7077831019484376E-2</v>
      </c>
      <c r="G428" s="24">
        <f t="shared" ca="1" si="47"/>
        <v>7279.1363316981151</v>
      </c>
      <c r="H428" s="24">
        <f t="shared" ca="1" si="48"/>
        <v>7972.3176350105978</v>
      </c>
      <c r="I428" s="24">
        <f ca="1">H428/'Option value'!$E$10</f>
        <v>387.00571043740763</v>
      </c>
    </row>
    <row r="429" spans="2:9">
      <c r="B429">
        <f t="shared" si="49"/>
        <v>411</v>
      </c>
      <c r="C429" s="38">
        <f t="shared" ca="1" si="44"/>
        <v>0.29801431837650333</v>
      </c>
      <c r="D429" s="38">
        <f t="shared" ca="1" si="45"/>
        <v>5.9602736632607248E-2</v>
      </c>
      <c r="E429" s="38">
        <f t="shared" ca="1" si="46"/>
        <v>0.14388033805342393</v>
      </c>
      <c r="F429" s="38">
        <f t="shared" ca="1" si="50"/>
        <v>2.0573476137262472E-2</v>
      </c>
      <c r="G429" s="24">
        <f t="shared" ca="1" si="47"/>
        <v>7781.2580000570879</v>
      </c>
      <c r="H429" s="24">
        <f t="shared" ca="1" si="48"/>
        <v>8474.4393033695706</v>
      </c>
      <c r="I429" s="24">
        <f ca="1">H429/'Option value'!$E$10</f>
        <v>411.38054870726069</v>
      </c>
    </row>
    <row r="430" spans="2:9">
      <c r="B430">
        <f t="shared" si="49"/>
        <v>412</v>
      </c>
      <c r="C430" s="38">
        <f t="shared" ca="1" si="44"/>
        <v>0.27716817154619644</v>
      </c>
      <c r="D430" s="38">
        <f t="shared" ca="1" si="45"/>
        <v>5.2679286549737102E-2</v>
      </c>
      <c r="E430" s="38">
        <f t="shared" ca="1" si="46"/>
        <v>0.14319554656456643</v>
      </c>
      <c r="F430" s="38">
        <f t="shared" ca="1" si="50"/>
        <v>5.0922013661459251E-2</v>
      </c>
      <c r="G430" s="24">
        <f t="shared" ca="1" si="47"/>
        <v>9042.7848784626804</v>
      </c>
      <c r="H430" s="24">
        <f t="shared" ca="1" si="48"/>
        <v>9735.9661817751621</v>
      </c>
      <c r="I430" s="24">
        <f ca="1">H430/'Option value'!$E$10</f>
        <v>472.61971756190104</v>
      </c>
    </row>
    <row r="431" spans="2:9">
      <c r="B431">
        <f t="shared" si="49"/>
        <v>413</v>
      </c>
      <c r="C431" s="38">
        <f t="shared" ca="1" si="44"/>
        <v>0.22519389062858278</v>
      </c>
      <c r="D431" s="38">
        <f t="shared" ca="1" si="45"/>
        <v>6.9392193121531262E-2</v>
      </c>
      <c r="E431" s="38">
        <f t="shared" ca="1" si="46"/>
        <v>0.14406782485346706</v>
      </c>
      <c r="F431" s="38">
        <f t="shared" ca="1" si="50"/>
        <v>2.4088985578351419E-2</v>
      </c>
      <c r="G431" s="24">
        <f t="shared" ca="1" si="47"/>
        <v>8788.2450207840338</v>
      </c>
      <c r="H431" s="24">
        <f t="shared" ca="1" si="48"/>
        <v>9481.4263240965156</v>
      </c>
      <c r="I431" s="24">
        <f ca="1">H431/'Option value'!$E$10</f>
        <v>460.26341379109294</v>
      </c>
    </row>
    <row r="432" spans="2:9">
      <c r="B432">
        <f t="shared" si="49"/>
        <v>414</v>
      </c>
      <c r="C432" s="38">
        <f t="shared" ca="1" si="44"/>
        <v>0.18481482662960314</v>
      </c>
      <c r="D432" s="38">
        <f t="shared" ca="1" si="45"/>
        <v>6.515338574927497E-2</v>
      </c>
      <c r="E432" s="38">
        <f t="shared" ca="1" si="46"/>
        <v>0.15016078624908782</v>
      </c>
      <c r="F432" s="38">
        <f t="shared" ca="1" si="50"/>
        <v>4.7010610676900683E-2</v>
      </c>
      <c r="G432" s="24">
        <f t="shared" ca="1" si="47"/>
        <v>9281.3013686493141</v>
      </c>
      <c r="H432" s="24">
        <f t="shared" ca="1" si="48"/>
        <v>9974.4826719617959</v>
      </c>
      <c r="I432" s="24">
        <f ca="1">H432/'Option value'!$E$10</f>
        <v>484.19818795931042</v>
      </c>
    </row>
    <row r="433" spans="2:9">
      <c r="B433">
        <f t="shared" si="49"/>
        <v>415</v>
      </c>
      <c r="C433" s="38">
        <f t="shared" ca="1" si="44"/>
        <v>0.12707233761616335</v>
      </c>
      <c r="D433" s="38">
        <f t="shared" ca="1" si="45"/>
        <v>6.1345706216582814E-2</v>
      </c>
      <c r="E433" s="38">
        <f t="shared" ca="1" si="46"/>
        <v>0.14834825877911478</v>
      </c>
      <c r="F433" s="38">
        <f t="shared" ca="1" si="50"/>
        <v>3.399673627394556E-2</v>
      </c>
      <c r="G433" s="24">
        <f t="shared" ca="1" si="47"/>
        <v>7498.6897717074571</v>
      </c>
      <c r="H433" s="24">
        <f t="shared" ca="1" si="48"/>
        <v>8191.8710750199398</v>
      </c>
      <c r="I433" s="24">
        <f ca="1">H433/'Option value'!$E$10</f>
        <v>397.66364441844365</v>
      </c>
    </row>
    <row r="434" spans="2:9">
      <c r="B434">
        <f t="shared" si="49"/>
        <v>416</v>
      </c>
      <c r="C434" s="38">
        <f t="shared" ca="1" si="44"/>
        <v>0.16403385611137358</v>
      </c>
      <c r="D434" s="38">
        <f t="shared" ca="1" si="45"/>
        <v>6.3586410602246041E-2</v>
      </c>
      <c r="E434" s="38">
        <f t="shared" ca="1" si="46"/>
        <v>0.14401085503281177</v>
      </c>
      <c r="F434" s="38">
        <f t="shared" ca="1" si="50"/>
        <v>2.8257928391813583E-2</v>
      </c>
      <c r="G434" s="24">
        <f t="shared" ca="1" si="47"/>
        <v>7930.2945557161647</v>
      </c>
      <c r="H434" s="24">
        <f t="shared" ca="1" si="48"/>
        <v>8623.4758590286474</v>
      </c>
      <c r="I434" s="24">
        <f ca="1">H434/'Option value'!$E$10</f>
        <v>418.61533296255567</v>
      </c>
    </row>
    <row r="435" spans="2:9">
      <c r="B435">
        <f t="shared" si="49"/>
        <v>417</v>
      </c>
      <c r="C435" s="38">
        <f t="shared" ca="1" si="44"/>
        <v>0.29772819461994043</v>
      </c>
      <c r="D435" s="38">
        <f t="shared" ca="1" si="45"/>
        <v>5.7974636807810773E-2</v>
      </c>
      <c r="E435" s="38">
        <f t="shared" ca="1" si="46"/>
        <v>0.14569195277442434</v>
      </c>
      <c r="F435" s="38">
        <f t="shared" ca="1" si="50"/>
        <v>3.5079110144793597E-2</v>
      </c>
      <c r="G435" s="24">
        <f t="shared" ca="1" si="47"/>
        <v>8435.4372739161827</v>
      </c>
      <c r="H435" s="24">
        <f t="shared" ca="1" si="48"/>
        <v>9128.6185772286644</v>
      </c>
      <c r="I435" s="24">
        <f ca="1">H435/'Option value'!$E$10</f>
        <v>443.13682413731379</v>
      </c>
    </row>
    <row r="436" spans="2:9">
      <c r="B436">
        <f t="shared" si="49"/>
        <v>418</v>
      </c>
      <c r="C436" s="38">
        <f t="shared" ca="1" si="44"/>
        <v>0.27302169585955166</v>
      </c>
      <c r="D436" s="38">
        <f t="shared" ca="1" si="45"/>
        <v>5.8523692099084958E-2</v>
      </c>
      <c r="E436" s="38">
        <f t="shared" ca="1" si="46"/>
        <v>0.14644716718991746</v>
      </c>
      <c r="F436" s="38">
        <f t="shared" ca="1" si="50"/>
        <v>4.664440992262435E-2</v>
      </c>
      <c r="G436" s="24">
        <f t="shared" ca="1" si="47"/>
        <v>9257.982576959108</v>
      </c>
      <c r="H436" s="24">
        <f t="shared" ca="1" si="48"/>
        <v>9951.1638802715897</v>
      </c>
      <c r="I436" s="24">
        <f ca="1">H436/'Option value'!$E$10</f>
        <v>483.06620778017424</v>
      </c>
    </row>
    <row r="437" spans="2:9">
      <c r="B437">
        <f t="shared" si="49"/>
        <v>419</v>
      </c>
      <c r="C437" s="38">
        <f t="shared" ca="1" si="44"/>
        <v>0.20919677269158404</v>
      </c>
      <c r="D437" s="38">
        <f t="shared" ca="1" si="45"/>
        <v>6.7146539599526017E-2</v>
      </c>
      <c r="E437" s="38">
        <f t="shared" ca="1" si="46"/>
        <v>0.15089562661132486</v>
      </c>
      <c r="F437" s="38">
        <f t="shared" ca="1" si="50"/>
        <v>4.2782120417192412E-2</v>
      </c>
      <c r="G437" s="24">
        <f t="shared" ca="1" si="47"/>
        <v>9313.9100713499774</v>
      </c>
      <c r="H437" s="24">
        <f t="shared" ca="1" si="48"/>
        <v>10007.091374662459</v>
      </c>
      <c r="I437" s="24">
        <f ca="1">H437/'Option value'!$E$10</f>
        <v>485.78113469235234</v>
      </c>
    </row>
    <row r="438" spans="2:9">
      <c r="B438">
        <f t="shared" si="49"/>
        <v>420</v>
      </c>
      <c r="C438" s="38">
        <f t="shared" ca="1" si="44"/>
        <v>0.11189421735265347</v>
      </c>
      <c r="D438" s="38">
        <f t="shared" ca="1" si="45"/>
        <v>6.5120215894153025E-2</v>
      </c>
      <c r="E438" s="38">
        <f t="shared" ca="1" si="46"/>
        <v>0.14484234938179835</v>
      </c>
      <c r="F438" s="38">
        <f t="shared" ca="1" si="50"/>
        <v>2.0658539900940603E-2</v>
      </c>
      <c r="G438" s="24">
        <f t="shared" ca="1" si="47"/>
        <v>7231.122218659616</v>
      </c>
      <c r="H438" s="24">
        <f t="shared" ca="1" si="48"/>
        <v>7924.3035219720987</v>
      </c>
      <c r="I438" s="24">
        <f ca="1">H438/'Option value'!$E$10</f>
        <v>384.67492825107274</v>
      </c>
    </row>
    <row r="439" spans="2:9">
      <c r="B439">
        <f t="shared" si="49"/>
        <v>421</v>
      </c>
      <c r="C439" s="38">
        <f t="shared" ca="1" si="44"/>
        <v>0.30153789082985938</v>
      </c>
      <c r="D439" s="38">
        <f t="shared" ca="1" si="45"/>
        <v>6.9868448517393461E-2</v>
      </c>
      <c r="E439" s="38">
        <f t="shared" ca="1" si="46"/>
        <v>0.14250294725272022</v>
      </c>
      <c r="F439" s="38">
        <f t="shared" ca="1" si="50"/>
        <v>4.7276162357053432E-2</v>
      </c>
      <c r="G439" s="24">
        <f t="shared" ca="1" si="47"/>
        <v>11843.230194232605</v>
      </c>
      <c r="H439" s="24">
        <f t="shared" ca="1" si="48"/>
        <v>12536.411497545087</v>
      </c>
      <c r="I439" s="24">
        <f ca="1">H439/'Option value'!$E$10</f>
        <v>608.56366492937309</v>
      </c>
    </row>
    <row r="440" spans="2:9">
      <c r="B440">
        <f t="shared" si="49"/>
        <v>422</v>
      </c>
      <c r="C440" s="38">
        <f t="shared" ca="1" si="44"/>
        <v>0.38884336145140008</v>
      </c>
      <c r="D440" s="38">
        <f t="shared" ca="1" si="45"/>
        <v>6.6000157300922971E-2</v>
      </c>
      <c r="E440" s="38">
        <f t="shared" ca="1" si="46"/>
        <v>0.14227200666287657</v>
      </c>
      <c r="F440" s="38">
        <f t="shared" ca="1" si="50"/>
        <v>4.3931384851250671E-2</v>
      </c>
      <c r="G440" s="24">
        <f t="shared" ca="1" si="47"/>
        <v>11559.968873228339</v>
      </c>
      <c r="H440" s="24">
        <f t="shared" ca="1" si="48"/>
        <v>12253.150176540821</v>
      </c>
      <c r="I440" s="24">
        <f ca="1">H440/'Option value'!$E$10</f>
        <v>594.81311536605926</v>
      </c>
    </row>
    <row r="441" spans="2:9">
      <c r="B441">
        <f t="shared" si="49"/>
        <v>423</v>
      </c>
      <c r="C441" s="38">
        <f t="shared" ca="1" si="44"/>
        <v>0.25817239082782661</v>
      </c>
      <c r="D441" s="38">
        <f t="shared" ca="1" si="45"/>
        <v>6.6775063101246854E-2</v>
      </c>
      <c r="E441" s="38">
        <f t="shared" ca="1" si="46"/>
        <v>0.14601735220396297</v>
      </c>
      <c r="F441" s="38">
        <f t="shared" ca="1" si="50"/>
        <v>3.8049120043279497E-2</v>
      </c>
      <c r="G441" s="24">
        <f t="shared" ca="1" si="47"/>
        <v>9650.5006507720009</v>
      </c>
      <c r="H441" s="24">
        <f t="shared" ca="1" si="48"/>
        <v>10343.681954084483</v>
      </c>
      <c r="I441" s="24">
        <f ca="1">H441/'Option value'!$E$10</f>
        <v>502.12048320798453</v>
      </c>
    </row>
    <row r="442" spans="2:9">
      <c r="B442">
        <f t="shared" si="49"/>
        <v>424</v>
      </c>
      <c r="C442" s="38">
        <f t="shared" ca="1" si="44"/>
        <v>0.2117759677828342</v>
      </c>
      <c r="D442" s="38">
        <f t="shared" ca="1" si="45"/>
        <v>6.8808104600786707E-2</v>
      </c>
      <c r="E442" s="38">
        <f t="shared" ca="1" si="46"/>
        <v>0.14912817161059444</v>
      </c>
      <c r="F442" s="38">
        <f t="shared" ca="1" si="50"/>
        <v>2.569486118330435E-2</v>
      </c>
      <c r="G442" s="24">
        <f t="shared" ca="1" si="47"/>
        <v>8377.625263228816</v>
      </c>
      <c r="H442" s="24">
        <f t="shared" ca="1" si="48"/>
        <v>9070.8065665412978</v>
      </c>
      <c r="I442" s="24">
        <f ca="1">H442/'Option value'!$E$10</f>
        <v>440.33041585151926</v>
      </c>
    </row>
    <row r="443" spans="2:9">
      <c r="B443">
        <f t="shared" si="49"/>
        <v>425</v>
      </c>
      <c r="C443" s="38">
        <f t="shared" ca="1" si="44"/>
        <v>0.24402772918686827</v>
      </c>
      <c r="D443" s="38">
        <f t="shared" ca="1" si="45"/>
        <v>6.1463280085135234E-2</v>
      </c>
      <c r="E443" s="38">
        <f t="shared" ca="1" si="46"/>
        <v>0.14523243025884683</v>
      </c>
      <c r="F443" s="38">
        <f t="shared" ca="1" si="50"/>
        <v>4.4604615885592842E-2</v>
      </c>
      <c r="G443" s="24">
        <f t="shared" ca="1" si="47"/>
        <v>9423.6496367213622</v>
      </c>
      <c r="H443" s="24">
        <f t="shared" ca="1" si="48"/>
        <v>10116.830940033844</v>
      </c>
      <c r="I443" s="24">
        <f ca="1">H443/'Option value'!$E$10</f>
        <v>491.10829805989528</v>
      </c>
    </row>
    <row r="444" spans="2:9">
      <c r="B444">
        <f t="shared" si="49"/>
        <v>426</v>
      </c>
      <c r="C444" s="38">
        <f t="shared" ca="1" si="44"/>
        <v>7.3809137622881882E-2</v>
      </c>
      <c r="D444" s="38">
        <f t="shared" ca="1" si="45"/>
        <v>6.4238006003535422E-2</v>
      </c>
      <c r="E444" s="38">
        <f t="shared" ca="1" si="46"/>
        <v>0.14163130734947013</v>
      </c>
      <c r="F444" s="38">
        <f t="shared" ca="1" si="50"/>
        <v>5.2789737950444157E-2</v>
      </c>
      <c r="G444" s="24">
        <f t="shared" ca="1" si="47"/>
        <v>9629.2907902458319</v>
      </c>
      <c r="H444" s="24">
        <f t="shared" ca="1" si="48"/>
        <v>10322.472093558314</v>
      </c>
      <c r="I444" s="24">
        <f ca="1">H444/'Option value'!$E$10</f>
        <v>501.09087832807342</v>
      </c>
    </row>
    <row r="445" spans="2:9">
      <c r="B445">
        <f t="shared" si="49"/>
        <v>427</v>
      </c>
      <c r="C445" s="38">
        <f t="shared" ca="1" si="44"/>
        <v>0.21594801050424856</v>
      </c>
      <c r="D445" s="38">
        <f t="shared" ca="1" si="45"/>
        <v>6.5182126162613374E-2</v>
      </c>
      <c r="E445" s="38">
        <f t="shared" ca="1" si="46"/>
        <v>0.14089207253090785</v>
      </c>
      <c r="F445" s="38">
        <f t="shared" ca="1" si="50"/>
        <v>4.7740761602873383E-2</v>
      </c>
      <c r="G445" s="24">
        <f t="shared" ca="1" si="47"/>
        <v>10552.270966078362</v>
      </c>
      <c r="H445" s="24">
        <f t="shared" ca="1" si="48"/>
        <v>11245.452269390844</v>
      </c>
      <c r="I445" s="24">
        <f ca="1">H445/'Option value'!$E$10</f>
        <v>545.89574123256523</v>
      </c>
    </row>
    <row r="446" spans="2:9">
      <c r="B446">
        <f t="shared" si="49"/>
        <v>428</v>
      </c>
      <c r="C446" s="38">
        <f t="shared" ca="1" si="44"/>
        <v>0.34505625719248623</v>
      </c>
      <c r="D446" s="38">
        <f t="shared" ca="1" si="45"/>
        <v>6.9830250705855135E-2</v>
      </c>
      <c r="E446" s="38">
        <f t="shared" ca="1" si="46"/>
        <v>0.14427454441267712</v>
      </c>
      <c r="F446" s="38">
        <f t="shared" ca="1" si="50"/>
        <v>3.7786894081470443E-2</v>
      </c>
      <c r="G446" s="24">
        <f t="shared" ca="1" si="47"/>
        <v>10938.963743233604</v>
      </c>
      <c r="H446" s="24">
        <f t="shared" ca="1" si="48"/>
        <v>11632.145046546086</v>
      </c>
      <c r="I446" s="24">
        <f ca="1">H446/'Option value'!$E$10</f>
        <v>564.66723526922738</v>
      </c>
    </row>
    <row r="447" spans="2:9">
      <c r="B447">
        <f t="shared" si="49"/>
        <v>429</v>
      </c>
      <c r="C447" s="38">
        <f t="shared" ca="1" si="44"/>
        <v>0.31752338320509998</v>
      </c>
      <c r="D447" s="38">
        <f t="shared" ca="1" si="45"/>
        <v>6.1191135053290581E-2</v>
      </c>
      <c r="E447" s="38">
        <f t="shared" ca="1" si="46"/>
        <v>0.14525496041457514</v>
      </c>
      <c r="F447" s="38">
        <f t="shared" ca="1" si="50"/>
        <v>3.9665046144490929E-2</v>
      </c>
      <c r="G447" s="24">
        <f t="shared" ca="1" si="47"/>
        <v>9469.25431324278</v>
      </c>
      <c r="H447" s="24">
        <f t="shared" ca="1" si="48"/>
        <v>10162.435616555262</v>
      </c>
      <c r="I447" s="24">
        <f ca="1">H447/'Option value'!$E$10</f>
        <v>493.32211730850781</v>
      </c>
    </row>
    <row r="448" spans="2:9">
      <c r="B448">
        <f t="shared" si="49"/>
        <v>430</v>
      </c>
      <c r="C448" s="38">
        <f t="shared" ca="1" si="44"/>
        <v>0.21352401020553297</v>
      </c>
      <c r="D448" s="38">
        <f t="shared" ca="1" si="45"/>
        <v>6.979862917650935E-2</v>
      </c>
      <c r="E448" s="38">
        <f t="shared" ca="1" si="46"/>
        <v>0.13994529731484959</v>
      </c>
      <c r="F448" s="38">
        <f t="shared" ca="1" si="50"/>
        <v>5.3215092376679304E-2</v>
      </c>
      <c r="G448" s="24">
        <f t="shared" ca="1" si="47"/>
        <v>12112.011402787502</v>
      </c>
      <c r="H448" s="24">
        <f t="shared" ca="1" si="48"/>
        <v>12805.192706099984</v>
      </c>
      <c r="I448" s="24">
        <f ca="1">H448/'Option value'!$E$10</f>
        <v>621.6112964126205</v>
      </c>
    </row>
    <row r="449" spans="2:9">
      <c r="B449">
        <f t="shared" si="49"/>
        <v>431</v>
      </c>
      <c r="C449" s="38">
        <f t="shared" ca="1" si="44"/>
        <v>0.29849355275311684</v>
      </c>
      <c r="D449" s="38">
        <f t="shared" ca="1" si="45"/>
        <v>6.6532508526608067E-2</v>
      </c>
      <c r="E449" s="38">
        <f t="shared" ca="1" si="46"/>
        <v>0.14729799450804609</v>
      </c>
      <c r="F449" s="38">
        <f t="shared" ca="1" si="50"/>
        <v>2.0432630290294657E-2</v>
      </c>
      <c r="G449" s="24">
        <f t="shared" ca="1" si="47"/>
        <v>8445.4345797567439</v>
      </c>
      <c r="H449" s="24">
        <f t="shared" ca="1" si="48"/>
        <v>9138.6158830692257</v>
      </c>
      <c r="I449" s="24">
        <f ca="1">H449/'Option value'!$E$10</f>
        <v>443.62213024607888</v>
      </c>
    </row>
    <row r="450" spans="2:9">
      <c r="B450">
        <f t="shared" si="49"/>
        <v>432</v>
      </c>
      <c r="C450" s="38">
        <f t="shared" ca="1" si="44"/>
        <v>0.1383292551030629</v>
      </c>
      <c r="D450" s="38">
        <f t="shared" ca="1" si="45"/>
        <v>6.6148816293538817E-2</v>
      </c>
      <c r="E450" s="38">
        <f t="shared" ca="1" si="46"/>
        <v>0.14423380347916961</v>
      </c>
      <c r="F450" s="38">
        <f t="shared" ca="1" si="50"/>
        <v>4.6294359892695938E-2</v>
      </c>
      <c r="G450" s="24">
        <f t="shared" ca="1" si="47"/>
        <v>9535.0663381002851</v>
      </c>
      <c r="H450" s="24">
        <f t="shared" ca="1" si="48"/>
        <v>10228.247641412767</v>
      </c>
      <c r="I450" s="24">
        <f ca="1">H450/'Option value'!$E$10</f>
        <v>496.5168757967362</v>
      </c>
    </row>
    <row r="451" spans="2:9">
      <c r="B451">
        <f t="shared" si="49"/>
        <v>433</v>
      </c>
      <c r="C451" s="38">
        <f t="shared" ca="1" si="44"/>
        <v>0.28707816301319405</v>
      </c>
      <c r="D451" s="38">
        <f t="shared" ca="1" si="45"/>
        <v>6.548732012135984E-2</v>
      </c>
      <c r="E451" s="38">
        <f t="shared" ca="1" si="46"/>
        <v>0.14520728802617633</v>
      </c>
      <c r="F451" s="38">
        <f t="shared" ca="1" si="50"/>
        <v>3.0118079542801154E-2</v>
      </c>
      <c r="G451" s="24">
        <f t="shared" ca="1" si="47"/>
        <v>9082.7824916341488</v>
      </c>
      <c r="H451" s="24">
        <f t="shared" ca="1" si="48"/>
        <v>9775.9637949466305</v>
      </c>
      <c r="I451" s="24">
        <f ca="1">H451/'Option value'!$E$10</f>
        <v>474.56134926925387</v>
      </c>
    </row>
    <row r="452" spans="2:9">
      <c r="B452">
        <f t="shared" si="49"/>
        <v>434</v>
      </c>
      <c r="C452" s="38">
        <f t="shared" ca="1" si="44"/>
        <v>8.1077794934927477E-2</v>
      </c>
      <c r="D452" s="38">
        <f t="shared" ca="1" si="45"/>
        <v>5.2169599675499993E-2</v>
      </c>
      <c r="E452" s="38">
        <f t="shared" ca="1" si="46"/>
        <v>0.14732651789921924</v>
      </c>
      <c r="F452" s="38">
        <f t="shared" ca="1" si="50"/>
        <v>5.929688220268961E-2</v>
      </c>
      <c r="G452" s="24">
        <f t="shared" ca="1" si="47"/>
        <v>7945.7870855989113</v>
      </c>
      <c r="H452" s="24">
        <f t="shared" ca="1" si="48"/>
        <v>8638.968388911393</v>
      </c>
      <c r="I452" s="24">
        <f ca="1">H452/'Option value'!$E$10</f>
        <v>419.3673975199705</v>
      </c>
    </row>
    <row r="453" spans="2:9">
      <c r="B453">
        <f t="shared" si="49"/>
        <v>435</v>
      </c>
      <c r="C453" s="38">
        <f t="shared" ca="1" si="44"/>
        <v>8.9970207715477951E-2</v>
      </c>
      <c r="D453" s="38">
        <f t="shared" ca="1" si="45"/>
        <v>6.0839336810789867E-2</v>
      </c>
      <c r="E453" s="38">
        <f t="shared" ca="1" si="46"/>
        <v>0.13986543163010381</v>
      </c>
      <c r="F453" s="38">
        <f t="shared" ca="1" si="50"/>
        <v>2.0698237725704834E-2</v>
      </c>
      <c r="G453" s="24">
        <f t="shared" ca="1" si="47"/>
        <v>6901.3453858937537</v>
      </c>
      <c r="H453" s="24">
        <f t="shared" ca="1" si="48"/>
        <v>7594.5266892062364</v>
      </c>
      <c r="I453" s="24">
        <f ca="1">H453/'Option value'!$E$10</f>
        <v>368.66634413622506</v>
      </c>
    </row>
    <row r="454" spans="2:9">
      <c r="B454">
        <f t="shared" si="49"/>
        <v>436</v>
      </c>
      <c r="C454" s="38">
        <f t="shared" ca="1" si="44"/>
        <v>0.20642082387732155</v>
      </c>
      <c r="D454" s="38">
        <f t="shared" ca="1" si="45"/>
        <v>6.8314468718869412E-2</v>
      </c>
      <c r="E454" s="38">
        <f t="shared" ca="1" si="46"/>
        <v>0.14633725082392632</v>
      </c>
      <c r="F454" s="38">
        <f t="shared" ca="1" si="50"/>
        <v>4.8292581254044266E-2</v>
      </c>
      <c r="G454" s="24">
        <f t="shared" ca="1" si="47"/>
        <v>10425.068318225203</v>
      </c>
      <c r="H454" s="24">
        <f t="shared" ca="1" si="48"/>
        <v>11118.249621537685</v>
      </c>
      <c r="I454" s="24">
        <f ca="1">H454/'Option value'!$E$10</f>
        <v>539.72085541445074</v>
      </c>
    </row>
    <row r="455" spans="2:9">
      <c r="B455">
        <f t="shared" si="49"/>
        <v>437</v>
      </c>
      <c r="C455" s="38">
        <f t="shared" ca="1" si="44"/>
        <v>0.18057879108846722</v>
      </c>
      <c r="D455" s="38">
        <f t="shared" ca="1" si="45"/>
        <v>6.18715997831637E-2</v>
      </c>
      <c r="E455" s="38">
        <f t="shared" ca="1" si="46"/>
        <v>0.14456027380642006</v>
      </c>
      <c r="F455" s="38">
        <f t="shared" ca="1" si="50"/>
        <v>5.0344357875560887E-2</v>
      </c>
      <c r="G455" s="24">
        <f t="shared" ca="1" si="47"/>
        <v>9615.0915722694808</v>
      </c>
      <c r="H455" s="24">
        <f t="shared" ca="1" si="48"/>
        <v>10308.272875581963</v>
      </c>
      <c r="I455" s="24">
        <f ca="1">H455/'Option value'!$E$10</f>
        <v>500.401595902037</v>
      </c>
    </row>
    <row r="456" spans="2:9">
      <c r="B456">
        <f t="shared" si="49"/>
        <v>438</v>
      </c>
      <c r="C456" s="38">
        <f t="shared" ca="1" si="44"/>
        <v>0.14482402499486641</v>
      </c>
      <c r="D456" s="38">
        <f t="shared" ca="1" si="45"/>
        <v>5.548982855532647E-2</v>
      </c>
      <c r="E456" s="38">
        <f t="shared" ca="1" si="46"/>
        <v>0.14426897613791825</v>
      </c>
      <c r="F456" s="38">
        <f t="shared" ca="1" si="50"/>
        <v>2.9560773567857489E-2</v>
      </c>
      <c r="G456" s="24">
        <f t="shared" ca="1" si="47"/>
        <v>6868.296262079949</v>
      </c>
      <c r="H456" s="24">
        <f t="shared" ca="1" si="48"/>
        <v>7561.4775653924316</v>
      </c>
      <c r="I456" s="24">
        <f ca="1">H456/'Option value'!$E$10</f>
        <v>367.06201773749666</v>
      </c>
    </row>
    <row r="457" spans="2:9">
      <c r="B457">
        <f t="shared" si="49"/>
        <v>439</v>
      </c>
      <c r="C457" s="38">
        <f t="shared" ca="1" si="44"/>
        <v>8.3723391526122903E-2</v>
      </c>
      <c r="D457" s="38">
        <f t="shared" ca="1" si="45"/>
        <v>6.7915412219502994E-2</v>
      </c>
      <c r="E457" s="38">
        <f t="shared" ca="1" si="46"/>
        <v>0.14541403437327502</v>
      </c>
      <c r="F457" s="38">
        <f t="shared" ca="1" si="50"/>
        <v>2.9032526130518529E-2</v>
      </c>
      <c r="G457" s="24">
        <f t="shared" ca="1" si="47"/>
        <v>7843.2161566292289</v>
      </c>
      <c r="H457" s="24">
        <f t="shared" ca="1" si="48"/>
        <v>8536.3974599417106</v>
      </c>
      <c r="I457" s="24">
        <f ca="1">H457/'Option value'!$E$10</f>
        <v>414.38822621076264</v>
      </c>
    </row>
    <row r="458" spans="2:9">
      <c r="B458">
        <f t="shared" si="49"/>
        <v>440</v>
      </c>
      <c r="C458" s="38">
        <f t="shared" ca="1" si="44"/>
        <v>9.274771094365053E-2</v>
      </c>
      <c r="D458" s="38">
        <f t="shared" ca="1" si="45"/>
        <v>6.328435201553817E-2</v>
      </c>
      <c r="E458" s="38">
        <f t="shared" ca="1" si="46"/>
        <v>0.14746468934323703</v>
      </c>
      <c r="F458" s="38">
        <f t="shared" ca="1" si="50"/>
        <v>5.2435967683034837E-2</v>
      </c>
      <c r="G458" s="24">
        <f t="shared" ca="1" si="47"/>
        <v>9025.1147558714329</v>
      </c>
      <c r="H458" s="24">
        <f t="shared" ca="1" si="48"/>
        <v>9718.2960591839146</v>
      </c>
      <c r="I458" s="24">
        <f ca="1">H458/'Option value'!$E$10</f>
        <v>471.76194462057833</v>
      </c>
    </row>
    <row r="459" spans="2:9">
      <c r="B459">
        <f t="shared" si="49"/>
        <v>441</v>
      </c>
      <c r="C459" s="38">
        <f t="shared" ca="1" si="44"/>
        <v>0.25431855485813476</v>
      </c>
      <c r="D459" s="38">
        <f t="shared" ca="1" si="45"/>
        <v>6.8104067093623266E-2</v>
      </c>
      <c r="E459" s="38">
        <f t="shared" ca="1" si="46"/>
        <v>0.14515132435665046</v>
      </c>
      <c r="F459" s="38">
        <f t="shared" ca="1" si="50"/>
        <v>3.0214528690558223E-2</v>
      </c>
      <c r="G459" s="24">
        <f t="shared" ca="1" si="47"/>
        <v>9217.5008552929594</v>
      </c>
      <c r="H459" s="24">
        <f t="shared" ca="1" si="48"/>
        <v>9910.6821586054411</v>
      </c>
      <c r="I459" s="24">
        <f ca="1">H459/'Option value'!$E$10</f>
        <v>481.10107566045826</v>
      </c>
    </row>
    <row r="460" spans="2:9">
      <c r="B460">
        <f t="shared" si="49"/>
        <v>442</v>
      </c>
      <c r="C460" s="38">
        <f t="shared" ca="1" si="44"/>
        <v>0.2828366807479531</v>
      </c>
      <c r="D460" s="38">
        <f t="shared" ca="1" si="45"/>
        <v>5.7243721047333149E-2</v>
      </c>
      <c r="E460" s="38">
        <f t="shared" ca="1" si="46"/>
        <v>0.14344322606376339</v>
      </c>
      <c r="F460" s="38">
        <f t="shared" ca="1" si="50"/>
        <v>3.696174493395029E-2</v>
      </c>
      <c r="G460" s="24">
        <f t="shared" ca="1" si="47"/>
        <v>8552.9615473844406</v>
      </c>
      <c r="H460" s="24">
        <f t="shared" ca="1" si="48"/>
        <v>9246.1428506969223</v>
      </c>
      <c r="I460" s="24">
        <f ca="1">H460/'Option value'!$E$10</f>
        <v>448.84188595616126</v>
      </c>
    </row>
    <row r="461" spans="2:9">
      <c r="B461">
        <f t="shared" si="49"/>
        <v>443</v>
      </c>
      <c r="C461" s="38">
        <f t="shared" ca="1" si="44"/>
        <v>0.35186360663225924</v>
      </c>
      <c r="D461" s="38">
        <f t="shared" ca="1" si="45"/>
        <v>6.6812474116970264E-2</v>
      </c>
      <c r="E461" s="38">
        <f t="shared" ca="1" si="46"/>
        <v>0.14505807892142952</v>
      </c>
      <c r="F461" s="38">
        <f t="shared" ca="1" si="50"/>
        <v>5.2937510958434783E-2</v>
      </c>
      <c r="G461" s="24">
        <f t="shared" ca="1" si="47"/>
        <v>12159.765532117954</v>
      </c>
      <c r="H461" s="24">
        <f t="shared" ca="1" si="48"/>
        <v>12852.946835430435</v>
      </c>
      <c r="I461" s="24">
        <f ca="1">H461/'Option value'!$E$10</f>
        <v>623.92945803060366</v>
      </c>
    </row>
    <row r="462" spans="2:9">
      <c r="B462">
        <f t="shared" si="49"/>
        <v>444</v>
      </c>
      <c r="C462" s="38">
        <f t="shared" ca="1" si="44"/>
        <v>0.40755638824450374</v>
      </c>
      <c r="D462" s="38">
        <f t="shared" ca="1" si="45"/>
        <v>6.3698873754962554E-2</v>
      </c>
      <c r="E462" s="38">
        <f t="shared" ca="1" si="46"/>
        <v>0.14136679621322759</v>
      </c>
      <c r="F462" s="38">
        <f t="shared" ca="1" si="50"/>
        <v>2.8564913817188956E-2</v>
      </c>
      <c r="G462" s="24">
        <f t="shared" ca="1" si="47"/>
        <v>9857.6316467506222</v>
      </c>
      <c r="H462" s="24">
        <f t="shared" ca="1" si="48"/>
        <v>10550.812950063104</v>
      </c>
      <c r="I462" s="24">
        <f ca="1">H462/'Option value'!$E$10</f>
        <v>512.17538592539336</v>
      </c>
    </row>
    <row r="463" spans="2:9">
      <c r="B463">
        <f t="shared" si="49"/>
        <v>445</v>
      </c>
      <c r="C463" s="38">
        <f t="shared" ca="1" si="44"/>
        <v>0.2056043107009328</v>
      </c>
      <c r="D463" s="38">
        <f t="shared" ca="1" si="45"/>
        <v>6.4344726413627831E-2</v>
      </c>
      <c r="E463" s="38">
        <f t="shared" ca="1" si="46"/>
        <v>0.14634466944358041</v>
      </c>
      <c r="F463" s="38">
        <f t="shared" ca="1" si="50"/>
        <v>4.1476872746056395E-2</v>
      </c>
      <c r="G463" s="24">
        <f t="shared" ca="1" si="47"/>
        <v>9174.1742398479291</v>
      </c>
      <c r="H463" s="24">
        <f t="shared" ca="1" si="48"/>
        <v>9867.3555431604109</v>
      </c>
      <c r="I463" s="24">
        <f ca="1">H463/'Option value'!$E$10</f>
        <v>478.99784190099081</v>
      </c>
    </row>
    <row r="464" spans="2:9">
      <c r="B464">
        <f t="shared" si="49"/>
        <v>446</v>
      </c>
      <c r="C464" s="38">
        <f t="shared" ca="1" si="44"/>
        <v>0.2206688266947254</v>
      </c>
      <c r="D464" s="38">
        <f t="shared" ca="1" si="45"/>
        <v>7.3772756420457941E-2</v>
      </c>
      <c r="E464" s="38">
        <f t="shared" ca="1" si="46"/>
        <v>0.14859295497689454</v>
      </c>
      <c r="F464" s="38">
        <f t="shared" ca="1" si="50"/>
        <v>5.0458719929259654E-2</v>
      </c>
      <c r="G464" s="24">
        <f t="shared" ca="1" si="47"/>
        <v>11380.587957048452</v>
      </c>
      <c r="H464" s="24">
        <f t="shared" ca="1" si="48"/>
        <v>12073.769260360934</v>
      </c>
      <c r="I464" s="24">
        <f ca="1">H464/'Option value'!$E$10</f>
        <v>586.10530390101621</v>
      </c>
    </row>
    <row r="465" spans="2:9">
      <c r="B465">
        <f t="shared" si="49"/>
        <v>447</v>
      </c>
      <c r="C465" s="38">
        <f t="shared" ca="1" si="44"/>
        <v>0.17254845506335098</v>
      </c>
      <c r="D465" s="38">
        <f t="shared" ca="1" si="45"/>
        <v>5.9838570735428573E-2</v>
      </c>
      <c r="E465" s="38">
        <f t="shared" ca="1" si="46"/>
        <v>0.1456964690958486</v>
      </c>
      <c r="F465" s="38">
        <f t="shared" ca="1" si="50"/>
        <v>4.3528924570724326E-2</v>
      </c>
      <c r="G465" s="24">
        <f t="shared" ca="1" si="47"/>
        <v>8517.0742152174971</v>
      </c>
      <c r="H465" s="24">
        <f t="shared" ca="1" si="48"/>
        <v>9210.2555185299789</v>
      </c>
      <c r="I465" s="24">
        <f ca="1">H465/'Option value'!$E$10</f>
        <v>447.09978245291154</v>
      </c>
    </row>
    <row r="466" spans="2:9">
      <c r="B466">
        <f t="shared" si="49"/>
        <v>448</v>
      </c>
      <c r="C466" s="38">
        <f t="shared" ca="1" si="44"/>
        <v>0.12762701317829886</v>
      </c>
      <c r="D466" s="38">
        <f t="shared" ca="1" si="45"/>
        <v>6.2705649223758472E-2</v>
      </c>
      <c r="E466" s="38">
        <f t="shared" ca="1" si="46"/>
        <v>0.14759591515377352</v>
      </c>
      <c r="F466" s="38">
        <f t="shared" ca="1" si="50"/>
        <v>3.2596672080970474E-2</v>
      </c>
      <c r="G466" s="24">
        <f t="shared" ca="1" si="47"/>
        <v>7625.5036776845527</v>
      </c>
      <c r="H466" s="24">
        <f t="shared" ca="1" si="48"/>
        <v>8318.6849809970354</v>
      </c>
      <c r="I466" s="24">
        <f ca="1">H466/'Option value'!$E$10</f>
        <v>403.81965927170074</v>
      </c>
    </row>
    <row r="467" spans="2:9">
      <c r="B467">
        <f t="shared" si="49"/>
        <v>449</v>
      </c>
      <c r="C467" s="38">
        <f t="shared" ref="C467:C530" ca="1" si="51">_xlfn.NORM.INV(RAND(),$F$6,$G$6)</f>
        <v>0.34599963356806718</v>
      </c>
      <c r="D467" s="38">
        <f t="shared" ref="D467:D530" ca="1" si="52">_xlfn.NORM.INV(RAND(),$F$7,$G$7)</f>
        <v>6.5187068291726116E-2</v>
      </c>
      <c r="E467" s="38">
        <f t="shared" ref="E467:E530" ca="1" si="53">_xlfn.NORM.INV(RAND(),$F$8,$G$8)</f>
        <v>0.14631388132732909</v>
      </c>
      <c r="F467" s="38">
        <f t="shared" ca="1" si="50"/>
        <v>4.3249175504696397E-2</v>
      </c>
      <c r="G467" s="24">
        <f t="shared" ref="G467:G530" ca="1" si="54">IF(E467&gt;F467,($C$12*(1+C467)*D467)/(E467-F467),0)</f>
        <v>10558.149328220403</v>
      </c>
      <c r="H467" s="24">
        <f t="shared" ref="H467:H530" ca="1" si="55">G467+$C$13</f>
        <v>11251.330631532885</v>
      </c>
      <c r="I467" s="24">
        <f ca="1">H467/'Option value'!$E$10</f>
        <v>546.18109861810115</v>
      </c>
    </row>
    <row r="468" spans="2:9">
      <c r="B468">
        <f t="shared" ref="B468:B531" si="56">B467+1</f>
        <v>450</v>
      </c>
      <c r="C468" s="38">
        <f t="shared" ca="1" si="51"/>
        <v>-1.0246811700657055E-2</v>
      </c>
      <c r="D468" s="38">
        <f t="shared" ca="1" si="52"/>
        <v>5.9456493209829805E-2</v>
      </c>
      <c r="E468" s="38">
        <f t="shared" ca="1" si="53"/>
        <v>0.14646667873574459</v>
      </c>
      <c r="F468" s="38">
        <f t="shared" ref="F468:F531" ca="1" si="57">RAND()*($E$9-$D$9)+$D$9</f>
        <v>5.2424549460380013E-2</v>
      </c>
      <c r="G468" s="24">
        <f t="shared" ca="1" si="54"/>
        <v>7760.5968493125738</v>
      </c>
      <c r="H468" s="24">
        <f t="shared" ca="1" si="55"/>
        <v>8453.7781526250565</v>
      </c>
      <c r="I468" s="24">
        <f ca="1">H468/'Option value'!$E$10</f>
        <v>410.37758022451726</v>
      </c>
    </row>
    <row r="469" spans="2:9">
      <c r="B469">
        <f t="shared" si="56"/>
        <v>451</v>
      </c>
      <c r="C469" s="38">
        <f t="shared" ca="1" si="51"/>
        <v>0.16914899703561517</v>
      </c>
      <c r="D469" s="38">
        <f t="shared" ca="1" si="52"/>
        <v>5.9891484563002084E-2</v>
      </c>
      <c r="E469" s="38">
        <f t="shared" ca="1" si="53"/>
        <v>0.1432775903973692</v>
      </c>
      <c r="F469" s="38">
        <f t="shared" ca="1" si="57"/>
        <v>3.3888165645359451E-2</v>
      </c>
      <c r="G469" s="24">
        <f t="shared" ca="1" si="54"/>
        <v>7938.7290208634895</v>
      </c>
      <c r="H469" s="24">
        <f t="shared" ca="1" si="55"/>
        <v>8631.9103241759713</v>
      </c>
      <c r="I469" s="24">
        <f ca="1">H469/'Option value'!$E$10</f>
        <v>419.02477301825098</v>
      </c>
    </row>
    <row r="470" spans="2:9">
      <c r="B470">
        <f t="shared" si="56"/>
        <v>452</v>
      </c>
      <c r="C470" s="38">
        <f t="shared" ca="1" si="51"/>
        <v>0.25938517279287188</v>
      </c>
      <c r="D470" s="38">
        <f t="shared" ca="1" si="52"/>
        <v>6.8815637252367487E-2</v>
      </c>
      <c r="E470" s="38">
        <f t="shared" ca="1" si="53"/>
        <v>0.14661716041274897</v>
      </c>
      <c r="F470" s="38">
        <f t="shared" ca="1" si="57"/>
        <v>3.1545742517900648E-2</v>
      </c>
      <c r="G470" s="24">
        <f t="shared" ca="1" si="54"/>
        <v>9340.4892337602269</v>
      </c>
      <c r="H470" s="24">
        <f t="shared" ca="1" si="55"/>
        <v>10033.670537072709</v>
      </c>
      <c r="I470" s="24">
        <f ca="1">H470/'Option value'!$E$10</f>
        <v>487.07138529479164</v>
      </c>
    </row>
    <row r="471" spans="2:9">
      <c r="B471">
        <f t="shared" si="56"/>
        <v>453</v>
      </c>
      <c r="C471" s="38">
        <f t="shared" ca="1" si="51"/>
        <v>0.40749146665597646</v>
      </c>
      <c r="D471" s="38">
        <f t="shared" ca="1" si="52"/>
        <v>6.8471678053406412E-2</v>
      </c>
      <c r="E471" s="38">
        <f t="shared" ca="1" si="53"/>
        <v>0.14548298730757972</v>
      </c>
      <c r="F471" s="38">
        <f t="shared" ca="1" si="57"/>
        <v>2.7653576365537405E-2</v>
      </c>
      <c r="G471" s="24">
        <f t="shared" ca="1" si="54"/>
        <v>10143.653652826495</v>
      </c>
      <c r="H471" s="24">
        <f t="shared" ca="1" si="55"/>
        <v>10836.834956138977</v>
      </c>
      <c r="I471" s="24">
        <f ca="1">H471/'Option value'!$E$10</f>
        <v>526.05994932713475</v>
      </c>
    </row>
    <row r="472" spans="2:9">
      <c r="B472">
        <f t="shared" si="56"/>
        <v>454</v>
      </c>
      <c r="C472" s="38">
        <f t="shared" ca="1" si="51"/>
        <v>0.21724267054655594</v>
      </c>
      <c r="D472" s="38">
        <f t="shared" ca="1" si="52"/>
        <v>7.1339357932318256E-2</v>
      </c>
      <c r="E472" s="38">
        <f t="shared" ca="1" si="53"/>
        <v>0.14666451119160828</v>
      </c>
      <c r="F472" s="38">
        <f t="shared" ca="1" si="57"/>
        <v>2.8273863674045566E-2</v>
      </c>
      <c r="G472" s="24">
        <f t="shared" ca="1" si="54"/>
        <v>9096.6261257203387</v>
      </c>
      <c r="H472" s="24">
        <f t="shared" ca="1" si="55"/>
        <v>9789.8074290328204</v>
      </c>
      <c r="I472" s="24">
        <f ca="1">H472/'Option value'!$E$10</f>
        <v>475.233370341399</v>
      </c>
    </row>
    <row r="473" spans="2:9">
      <c r="B473">
        <f t="shared" si="56"/>
        <v>455</v>
      </c>
      <c r="C473" s="38">
        <f t="shared" ca="1" si="51"/>
        <v>0.23506337252305706</v>
      </c>
      <c r="D473" s="38">
        <f t="shared" ca="1" si="52"/>
        <v>5.9009357244117808E-2</v>
      </c>
      <c r="E473" s="38">
        <f t="shared" ca="1" si="53"/>
        <v>0.14351232969390876</v>
      </c>
      <c r="F473" s="38">
        <f t="shared" ca="1" si="57"/>
        <v>2.72800297882883E-2</v>
      </c>
      <c r="G473" s="24">
        <f t="shared" ca="1" si="54"/>
        <v>7776.3298158076286</v>
      </c>
      <c r="H473" s="24">
        <f t="shared" ca="1" si="55"/>
        <v>8469.5111191201104</v>
      </c>
      <c r="I473" s="24">
        <f ca="1">H473/'Option value'!$E$10</f>
        <v>411.14131646214128</v>
      </c>
    </row>
    <row r="474" spans="2:9">
      <c r="B474">
        <f t="shared" si="56"/>
        <v>456</v>
      </c>
      <c r="C474" s="38">
        <f t="shared" ca="1" si="51"/>
        <v>0.30319126939244806</v>
      </c>
      <c r="D474" s="38">
        <f t="shared" ca="1" si="52"/>
        <v>5.7757416695597648E-2</v>
      </c>
      <c r="E474" s="38">
        <f t="shared" ca="1" si="53"/>
        <v>0.1429758439913574</v>
      </c>
      <c r="F474" s="38">
        <f t="shared" ca="1" si="57"/>
        <v>5.2643084405118029E-2</v>
      </c>
      <c r="G474" s="24">
        <f t="shared" ca="1" si="54"/>
        <v>10333.846858493058</v>
      </c>
      <c r="H474" s="24">
        <f t="shared" ca="1" si="55"/>
        <v>11027.02816180554</v>
      </c>
      <c r="I474" s="24">
        <f ca="1">H474/'Option value'!$E$10</f>
        <v>535.29262921386112</v>
      </c>
    </row>
    <row r="475" spans="2:9">
      <c r="B475">
        <f t="shared" si="56"/>
        <v>457</v>
      </c>
      <c r="C475" s="38">
        <f t="shared" ca="1" si="51"/>
        <v>0.20657522654251162</v>
      </c>
      <c r="D475" s="38">
        <f t="shared" ca="1" si="52"/>
        <v>6.1328913723594544E-2</v>
      </c>
      <c r="E475" s="38">
        <f t="shared" ca="1" si="53"/>
        <v>0.14328325411490497</v>
      </c>
      <c r="F475" s="38">
        <f t="shared" ca="1" si="57"/>
        <v>5.9416489083523469E-2</v>
      </c>
      <c r="G475" s="24">
        <f t="shared" ca="1" si="54"/>
        <v>10942.616069628435</v>
      </c>
      <c r="H475" s="24">
        <f t="shared" ca="1" si="55"/>
        <v>11635.797372940917</v>
      </c>
      <c r="I475" s="24">
        <f ca="1">H475/'Option value'!$E$10</f>
        <v>564.84453266703474</v>
      </c>
    </row>
    <row r="476" spans="2:9">
      <c r="B476">
        <f t="shared" si="56"/>
        <v>458</v>
      </c>
      <c r="C476" s="38">
        <f t="shared" ca="1" si="51"/>
        <v>0.32704699783214852</v>
      </c>
      <c r="D476" s="38">
        <f t="shared" ca="1" si="52"/>
        <v>6.4026594325080122E-2</v>
      </c>
      <c r="E476" s="38">
        <f t="shared" ca="1" si="53"/>
        <v>0.14694865342315463</v>
      </c>
      <c r="F476" s="38">
        <f t="shared" ca="1" si="57"/>
        <v>3.3459954591357401E-2</v>
      </c>
      <c r="G476" s="24">
        <f t="shared" ca="1" si="54"/>
        <v>9285.0760565747441</v>
      </c>
      <c r="H476" s="24">
        <f t="shared" ca="1" si="55"/>
        <v>9978.2573598872259</v>
      </c>
      <c r="I476" s="24">
        <f ca="1">H476/'Option value'!$E$10</f>
        <v>484.38142523724395</v>
      </c>
    </row>
    <row r="477" spans="2:9">
      <c r="B477">
        <f t="shared" si="56"/>
        <v>459</v>
      </c>
      <c r="C477" s="38">
        <f t="shared" ca="1" si="51"/>
        <v>0.13998821690539515</v>
      </c>
      <c r="D477" s="38">
        <f t="shared" ca="1" si="52"/>
        <v>6.3956853839911357E-2</v>
      </c>
      <c r="E477" s="38">
        <f t="shared" ca="1" si="53"/>
        <v>0.14750591331665905</v>
      </c>
      <c r="F477" s="38">
        <f t="shared" ca="1" si="57"/>
        <v>5.9468584466834229E-2</v>
      </c>
      <c r="G477" s="24">
        <f t="shared" ca="1" si="54"/>
        <v>10270.982138526655</v>
      </c>
      <c r="H477" s="24">
        <f t="shared" ca="1" si="55"/>
        <v>10964.163441839137</v>
      </c>
      <c r="I477" s="24">
        <f ca="1">H477/'Option value'!$E$10</f>
        <v>532.24094377859888</v>
      </c>
    </row>
    <row r="478" spans="2:9">
      <c r="B478">
        <f t="shared" si="56"/>
        <v>460</v>
      </c>
      <c r="C478" s="38">
        <f t="shared" ca="1" si="51"/>
        <v>0.38396193201179651</v>
      </c>
      <c r="D478" s="38">
        <f t="shared" ca="1" si="52"/>
        <v>6.4038244330250724E-2</v>
      </c>
      <c r="E478" s="38">
        <f t="shared" ca="1" si="53"/>
        <v>0.14276313428792015</v>
      </c>
      <c r="F478" s="38">
        <f t="shared" ca="1" si="57"/>
        <v>4.3486175253387063E-2</v>
      </c>
      <c r="G478" s="24">
        <f t="shared" ca="1" si="54"/>
        <v>11071.500200031887</v>
      </c>
      <c r="H478" s="24">
        <f t="shared" ca="1" si="55"/>
        <v>11764.681503344369</v>
      </c>
      <c r="I478" s="24">
        <f ca="1">H478/'Option value'!$E$10</f>
        <v>571.10104385166835</v>
      </c>
    </row>
    <row r="479" spans="2:9">
      <c r="B479">
        <f t="shared" si="56"/>
        <v>461</v>
      </c>
      <c r="C479" s="38">
        <f t="shared" ca="1" si="51"/>
        <v>0.32018717299964095</v>
      </c>
      <c r="D479" s="38">
        <f t="shared" ca="1" si="52"/>
        <v>6.9458965824575836E-2</v>
      </c>
      <c r="E479" s="38">
        <f t="shared" ca="1" si="53"/>
        <v>0.14393013107977057</v>
      </c>
      <c r="F479" s="38">
        <f t="shared" ca="1" si="57"/>
        <v>5.8017080466082033E-2</v>
      </c>
      <c r="G479" s="24">
        <f t="shared" ca="1" si="54"/>
        <v>13237.19779043189</v>
      </c>
      <c r="H479" s="24">
        <f t="shared" ca="1" si="55"/>
        <v>13930.379093744372</v>
      </c>
      <c r="I479" s="24">
        <f ca="1">H479/'Option value'!$E$10</f>
        <v>676.2319948419597</v>
      </c>
    </row>
    <row r="480" spans="2:9">
      <c r="B480">
        <f t="shared" si="56"/>
        <v>462</v>
      </c>
      <c r="C480" s="38">
        <f t="shared" ca="1" si="51"/>
        <v>0.49555413084050792</v>
      </c>
      <c r="D480" s="38">
        <f t="shared" ca="1" si="52"/>
        <v>5.8342116777911443E-2</v>
      </c>
      <c r="E480" s="38">
        <f t="shared" ca="1" si="53"/>
        <v>0.14691009366387647</v>
      </c>
      <c r="F480" s="38">
        <f t="shared" ca="1" si="57"/>
        <v>3.1246337672431634E-2</v>
      </c>
      <c r="G480" s="24">
        <f t="shared" ca="1" si="54"/>
        <v>9355.7456116114008</v>
      </c>
      <c r="H480" s="24">
        <f t="shared" ca="1" si="55"/>
        <v>10048.926914923883</v>
      </c>
      <c r="I480" s="24">
        <f ca="1">H480/'Option value'!$E$10</f>
        <v>487.8119861613535</v>
      </c>
    </row>
    <row r="481" spans="2:9">
      <c r="B481">
        <f t="shared" si="56"/>
        <v>463</v>
      </c>
      <c r="C481" s="38">
        <f t="shared" ca="1" si="51"/>
        <v>0.18241325312708431</v>
      </c>
      <c r="D481" s="38">
        <f t="shared" ca="1" si="52"/>
        <v>6.5874635268022619E-2</v>
      </c>
      <c r="E481" s="38">
        <f t="shared" ca="1" si="53"/>
        <v>0.14221525106701885</v>
      </c>
      <c r="F481" s="38">
        <f t="shared" ca="1" si="57"/>
        <v>4.8109135547079671E-2</v>
      </c>
      <c r="G481" s="24">
        <f t="shared" ca="1" si="54"/>
        <v>10265.049364540817</v>
      </c>
      <c r="H481" s="24">
        <f t="shared" ca="1" si="55"/>
        <v>10958.230667853299</v>
      </c>
      <c r="I481" s="24">
        <f ca="1">H481/'Option value'!$E$10</f>
        <v>531.95294504142225</v>
      </c>
    </row>
    <row r="482" spans="2:9">
      <c r="B482">
        <f t="shared" si="56"/>
        <v>464</v>
      </c>
      <c r="C482" s="38">
        <f t="shared" ca="1" si="51"/>
        <v>0.33643489120721504</v>
      </c>
      <c r="D482" s="38">
        <f t="shared" ca="1" si="52"/>
        <v>6.4107125254375438E-2</v>
      </c>
      <c r="E482" s="38">
        <f t="shared" ca="1" si="53"/>
        <v>0.14488851517121773</v>
      </c>
      <c r="F482" s="38">
        <f t="shared" ca="1" si="57"/>
        <v>5.9567653093744469E-2</v>
      </c>
      <c r="G482" s="24">
        <f t="shared" ca="1" si="54"/>
        <v>12453.466298176494</v>
      </c>
      <c r="H482" s="24">
        <f t="shared" ca="1" si="55"/>
        <v>13146.647601488976</v>
      </c>
      <c r="I482" s="24">
        <f ca="1">H482/'Option value'!$E$10</f>
        <v>638.1867767713095</v>
      </c>
    </row>
    <row r="483" spans="2:9">
      <c r="B483">
        <f t="shared" si="56"/>
        <v>465</v>
      </c>
      <c r="C483" s="38">
        <f t="shared" ca="1" si="51"/>
        <v>0.20349841226043502</v>
      </c>
      <c r="D483" s="38">
        <f t="shared" ca="1" si="52"/>
        <v>5.7298991843046175E-2</v>
      </c>
      <c r="E483" s="38">
        <f t="shared" ca="1" si="53"/>
        <v>0.14882159675772852</v>
      </c>
      <c r="F483" s="38">
        <f t="shared" ca="1" si="57"/>
        <v>2.530197365422834E-2</v>
      </c>
      <c r="G483" s="24">
        <f t="shared" ca="1" si="54"/>
        <v>6923.854317074668</v>
      </c>
      <c r="H483" s="24">
        <f t="shared" ca="1" si="55"/>
        <v>7617.0356203871506</v>
      </c>
      <c r="I483" s="24">
        <f ca="1">H483/'Option value'!$E$10</f>
        <v>369.75901069840535</v>
      </c>
    </row>
    <row r="484" spans="2:9">
      <c r="B484">
        <f t="shared" si="56"/>
        <v>466</v>
      </c>
      <c r="C484" s="38">
        <f t="shared" ca="1" si="51"/>
        <v>0.10056193518273571</v>
      </c>
      <c r="D484" s="38">
        <f t="shared" ca="1" si="52"/>
        <v>6.0918322388051158E-2</v>
      </c>
      <c r="E484" s="38">
        <f t="shared" ca="1" si="53"/>
        <v>0.14523047040489237</v>
      </c>
      <c r="F484" s="38">
        <f t="shared" ca="1" si="57"/>
        <v>5.8199186517656445E-2</v>
      </c>
      <c r="G484" s="24">
        <f t="shared" ca="1" si="54"/>
        <v>9553.849802135037</v>
      </c>
      <c r="H484" s="24">
        <f t="shared" ca="1" si="55"/>
        <v>10247.031105447519</v>
      </c>
      <c r="I484" s="24">
        <f ca="1">H484/'Option value'!$E$10</f>
        <v>497.42869443919989</v>
      </c>
    </row>
    <row r="485" spans="2:9">
      <c r="B485">
        <f t="shared" si="56"/>
        <v>467</v>
      </c>
      <c r="C485" s="38">
        <f t="shared" ca="1" si="51"/>
        <v>0.28966466758715143</v>
      </c>
      <c r="D485" s="38">
        <f t="shared" ca="1" si="52"/>
        <v>6.2388567378167253E-2</v>
      </c>
      <c r="E485" s="38">
        <f t="shared" ca="1" si="53"/>
        <v>0.13924520464200307</v>
      </c>
      <c r="F485" s="38">
        <f t="shared" ca="1" si="57"/>
        <v>4.9309128849774453E-2</v>
      </c>
      <c r="G485" s="24">
        <f t="shared" ca="1" si="54"/>
        <v>11095.305324146319</v>
      </c>
      <c r="H485" s="24">
        <f t="shared" ca="1" si="55"/>
        <v>11788.4866274588</v>
      </c>
      <c r="I485" s="24">
        <f ca="1">H485/'Option value'!$E$10</f>
        <v>572.25663240091262</v>
      </c>
    </row>
    <row r="486" spans="2:9">
      <c r="B486">
        <f t="shared" si="56"/>
        <v>468</v>
      </c>
      <c r="C486" s="38">
        <f t="shared" ca="1" si="51"/>
        <v>0.23721695237391863</v>
      </c>
      <c r="D486" s="38">
        <f t="shared" ca="1" si="52"/>
        <v>6.1615896056351385E-2</v>
      </c>
      <c r="E486" s="38">
        <f t="shared" ca="1" si="53"/>
        <v>0.14305589941448188</v>
      </c>
      <c r="F486" s="38">
        <f t="shared" ca="1" si="57"/>
        <v>2.0194177651149395E-2</v>
      </c>
      <c r="G486" s="24">
        <f t="shared" ca="1" si="54"/>
        <v>7695.0848048126491</v>
      </c>
      <c r="H486" s="24">
        <f t="shared" ca="1" si="55"/>
        <v>8388.2661081251317</v>
      </c>
      <c r="I486" s="24">
        <f ca="1">H486/'Option value'!$E$10</f>
        <v>407.19738388956949</v>
      </c>
    </row>
    <row r="487" spans="2:9">
      <c r="B487">
        <f t="shared" si="56"/>
        <v>469</v>
      </c>
      <c r="C487" s="38">
        <f t="shared" ca="1" si="51"/>
        <v>0.34903385588614066</v>
      </c>
      <c r="D487" s="38">
        <f t="shared" ca="1" si="52"/>
        <v>6.1558758871359677E-2</v>
      </c>
      <c r="E487" s="38">
        <f t="shared" ca="1" si="53"/>
        <v>0.14512301887713921</v>
      </c>
      <c r="F487" s="38">
        <f t="shared" ca="1" si="57"/>
        <v>5.9507291216100919E-2</v>
      </c>
      <c r="G487" s="24">
        <f t="shared" ca="1" si="54"/>
        <v>12029.581777215291</v>
      </c>
      <c r="H487" s="24">
        <f t="shared" ca="1" si="55"/>
        <v>12722.763080527773</v>
      </c>
      <c r="I487" s="24">
        <f ca="1">H487/'Option value'!$E$10</f>
        <v>617.60985827804723</v>
      </c>
    </row>
    <row r="488" spans="2:9">
      <c r="B488">
        <f t="shared" si="56"/>
        <v>470</v>
      </c>
      <c r="C488" s="38">
        <f t="shared" ca="1" si="51"/>
        <v>0.12377178696638987</v>
      </c>
      <c r="D488" s="38">
        <f t="shared" ca="1" si="52"/>
        <v>6.7632407449395221E-2</v>
      </c>
      <c r="E488" s="38">
        <f t="shared" ca="1" si="53"/>
        <v>0.14417983959765898</v>
      </c>
      <c r="F488" s="38">
        <f t="shared" ca="1" si="57"/>
        <v>5.6305883744417112E-2</v>
      </c>
      <c r="G488" s="24">
        <f t="shared" ca="1" si="54"/>
        <v>10726.651493743044</v>
      </c>
      <c r="H488" s="24">
        <f t="shared" ca="1" si="55"/>
        <v>11419.832797055526</v>
      </c>
      <c r="I488" s="24">
        <f ca="1">H488/'Option value'!$E$10</f>
        <v>554.36081539104487</v>
      </c>
    </row>
    <row r="489" spans="2:9">
      <c r="B489">
        <f t="shared" si="56"/>
        <v>471</v>
      </c>
      <c r="C489" s="38">
        <f t="shared" ca="1" si="51"/>
        <v>0.36016360098759648</v>
      </c>
      <c r="D489" s="38">
        <f t="shared" ca="1" si="52"/>
        <v>7.781414497159192E-2</v>
      </c>
      <c r="E489" s="38">
        <f t="shared" ca="1" si="53"/>
        <v>0.14404606390001359</v>
      </c>
      <c r="F489" s="38">
        <f t="shared" ca="1" si="57"/>
        <v>3.8228392987935782E-2</v>
      </c>
      <c r="G489" s="24">
        <f t="shared" ca="1" si="54"/>
        <v>12404.603209109911</v>
      </c>
      <c r="H489" s="24">
        <f t="shared" ca="1" si="55"/>
        <v>13097.784512422393</v>
      </c>
      <c r="I489" s="24">
        <f ca="1">H489/'Option value'!$E$10</f>
        <v>635.81478215642676</v>
      </c>
    </row>
    <row r="490" spans="2:9">
      <c r="B490">
        <f t="shared" si="56"/>
        <v>472</v>
      </c>
      <c r="C490" s="38">
        <f t="shared" ca="1" si="51"/>
        <v>0.21844159059691515</v>
      </c>
      <c r="D490" s="38">
        <f t="shared" ca="1" si="52"/>
        <v>6.1659141897296516E-2</v>
      </c>
      <c r="E490" s="38">
        <f t="shared" ca="1" si="53"/>
        <v>0.14473147659483329</v>
      </c>
      <c r="F490" s="38">
        <f t="shared" ca="1" si="57"/>
        <v>2.4846307833947031E-2</v>
      </c>
      <c r="G490" s="24">
        <f t="shared" ca="1" si="54"/>
        <v>7771.9161993512853</v>
      </c>
      <c r="H490" s="24">
        <f t="shared" ca="1" si="55"/>
        <v>8465.097502663768</v>
      </c>
      <c r="I490" s="24">
        <f ca="1">H490/'Option value'!$E$10</f>
        <v>410.9270632361052</v>
      </c>
    </row>
    <row r="491" spans="2:9">
      <c r="B491">
        <f t="shared" si="56"/>
        <v>473</v>
      </c>
      <c r="C491" s="38">
        <f t="shared" ca="1" si="51"/>
        <v>0.19631829607046297</v>
      </c>
      <c r="D491" s="38">
        <f t="shared" ca="1" si="52"/>
        <v>5.9780051595378372E-2</v>
      </c>
      <c r="E491" s="38">
        <f t="shared" ca="1" si="53"/>
        <v>0.14536230931276808</v>
      </c>
      <c r="F491" s="38">
        <f t="shared" ca="1" si="57"/>
        <v>2.7306620921454562E-2</v>
      </c>
      <c r="G491" s="24">
        <f t="shared" ca="1" si="54"/>
        <v>7512.8979400621329</v>
      </c>
      <c r="H491" s="24">
        <f t="shared" ca="1" si="55"/>
        <v>8206.0792433746155</v>
      </c>
      <c r="I491" s="24">
        <f ca="1">H491/'Option value'!$E$10</f>
        <v>398.35336132886482</v>
      </c>
    </row>
    <row r="492" spans="2:9">
      <c r="B492">
        <f t="shared" si="56"/>
        <v>474</v>
      </c>
      <c r="C492" s="38">
        <f t="shared" ca="1" si="51"/>
        <v>0.22815819514138028</v>
      </c>
      <c r="D492" s="38">
        <f t="shared" ca="1" si="52"/>
        <v>4.9792311094737654E-2</v>
      </c>
      <c r="E492" s="38">
        <f t="shared" ca="1" si="53"/>
        <v>0.14086594150071283</v>
      </c>
      <c r="F492" s="38">
        <f t="shared" ca="1" si="57"/>
        <v>4.0355579302005423E-2</v>
      </c>
      <c r="G492" s="24">
        <f t="shared" ca="1" si="54"/>
        <v>7545.6582847140735</v>
      </c>
      <c r="H492" s="24">
        <f t="shared" ca="1" si="55"/>
        <v>8238.8395880265562</v>
      </c>
      <c r="I492" s="24">
        <f ca="1">H492/'Option value'!$E$10</f>
        <v>399.94366932167748</v>
      </c>
    </row>
    <row r="493" spans="2:9">
      <c r="B493">
        <f t="shared" si="56"/>
        <v>475</v>
      </c>
      <c r="C493" s="38">
        <f t="shared" ca="1" si="51"/>
        <v>0.40580279271237624</v>
      </c>
      <c r="D493" s="38">
        <f t="shared" ca="1" si="52"/>
        <v>6.6109720776411418E-2</v>
      </c>
      <c r="E493" s="38">
        <f t="shared" ca="1" si="53"/>
        <v>0.14235506887202104</v>
      </c>
      <c r="F493" s="38">
        <f t="shared" ca="1" si="57"/>
        <v>4.2475277749045755E-2</v>
      </c>
      <c r="G493" s="24">
        <f t="shared" ca="1" si="54"/>
        <v>11539.938012294184</v>
      </c>
      <c r="H493" s="24">
        <f t="shared" ca="1" si="55"/>
        <v>12233.119315606666</v>
      </c>
      <c r="I493" s="24">
        <f ca="1">H493/'Option value'!$E$10</f>
        <v>593.84074347605167</v>
      </c>
    </row>
    <row r="494" spans="2:9">
      <c r="B494">
        <f t="shared" si="56"/>
        <v>476</v>
      </c>
      <c r="C494" s="38">
        <f t="shared" ca="1" si="51"/>
        <v>0.37721970439628322</v>
      </c>
      <c r="D494" s="38">
        <f t="shared" ca="1" si="52"/>
        <v>6.9419072592779574E-2</v>
      </c>
      <c r="E494" s="38">
        <f t="shared" ca="1" si="53"/>
        <v>0.14427868164792346</v>
      </c>
      <c r="F494" s="38">
        <f t="shared" ca="1" si="57"/>
        <v>2.0654022190790929E-2</v>
      </c>
      <c r="G494" s="24">
        <f t="shared" ca="1" si="54"/>
        <v>9591.0974498566939</v>
      </c>
      <c r="H494" s="24">
        <f t="shared" ca="1" si="55"/>
        <v>10284.278753169176</v>
      </c>
      <c r="I494" s="24">
        <f ca="1">H494/'Option value'!$E$10</f>
        <v>499.23683267811526</v>
      </c>
    </row>
    <row r="495" spans="2:9">
      <c r="B495">
        <f t="shared" si="56"/>
        <v>477</v>
      </c>
      <c r="C495" s="38">
        <f t="shared" ca="1" si="51"/>
        <v>0.21876715803349975</v>
      </c>
      <c r="D495" s="38">
        <f t="shared" ca="1" si="52"/>
        <v>6.0983569326105033E-2</v>
      </c>
      <c r="E495" s="38">
        <f t="shared" ca="1" si="53"/>
        <v>0.14524515024188403</v>
      </c>
      <c r="F495" s="38">
        <f t="shared" ca="1" si="57"/>
        <v>4.5011387502012307E-2</v>
      </c>
      <c r="G495" s="24">
        <f t="shared" ca="1" si="54"/>
        <v>9196.2533120597</v>
      </c>
      <c r="H495" s="24">
        <f t="shared" ca="1" si="55"/>
        <v>9889.4346153721817</v>
      </c>
      <c r="I495" s="24">
        <f ca="1">H495/'Option value'!$E$10</f>
        <v>480.06964152292142</v>
      </c>
    </row>
    <row r="496" spans="2:9">
      <c r="B496">
        <f t="shared" si="56"/>
        <v>478</v>
      </c>
      <c r="C496" s="38">
        <f t="shared" ca="1" si="51"/>
        <v>0.34660414651963117</v>
      </c>
      <c r="D496" s="38">
        <f t="shared" ca="1" si="52"/>
        <v>6.6786565851752536E-2</v>
      </c>
      <c r="E496" s="38">
        <f t="shared" ca="1" si="53"/>
        <v>0.14104112944513802</v>
      </c>
      <c r="F496" s="38">
        <f t="shared" ca="1" si="57"/>
        <v>3.2555396898990896E-2</v>
      </c>
      <c r="G496" s="24">
        <f t="shared" ca="1" si="54"/>
        <v>10281.294777673416</v>
      </c>
      <c r="H496" s="24">
        <f t="shared" ca="1" si="55"/>
        <v>10974.476080985898</v>
      </c>
      <c r="I496" s="24">
        <f ca="1">H496/'Option value'!$E$10</f>
        <v>532.74155732941244</v>
      </c>
    </row>
    <row r="497" spans="2:9">
      <c r="B497">
        <f t="shared" si="56"/>
        <v>479</v>
      </c>
      <c r="C497" s="38">
        <f t="shared" ca="1" si="51"/>
        <v>0.23822315036095534</v>
      </c>
      <c r="D497" s="38">
        <f t="shared" ca="1" si="52"/>
        <v>6.0426508786967884E-2</v>
      </c>
      <c r="E497" s="38">
        <f t="shared" ca="1" si="53"/>
        <v>0.14611833059271379</v>
      </c>
      <c r="F497" s="38">
        <f t="shared" ca="1" si="57"/>
        <v>2.227144752915872E-2</v>
      </c>
      <c r="G497" s="24">
        <f t="shared" ca="1" si="54"/>
        <v>7492.6029430171657</v>
      </c>
      <c r="H497" s="24">
        <f t="shared" ca="1" si="55"/>
        <v>8185.7842463296483</v>
      </c>
      <c r="I497" s="24">
        <f ca="1">H497/'Option value'!$E$10</f>
        <v>397.36816729755571</v>
      </c>
    </row>
    <row r="498" spans="2:9">
      <c r="B498">
        <f t="shared" si="56"/>
        <v>480</v>
      </c>
      <c r="C498" s="38">
        <f t="shared" ca="1" si="51"/>
        <v>0.20535195305770837</v>
      </c>
      <c r="D498" s="38">
        <f t="shared" ca="1" si="52"/>
        <v>5.4166678673557053E-2</v>
      </c>
      <c r="E498" s="38">
        <f t="shared" ca="1" si="53"/>
        <v>0.14496516830178177</v>
      </c>
      <c r="F498" s="38">
        <f t="shared" ca="1" si="57"/>
        <v>2.307654086475517E-2</v>
      </c>
      <c r="G498" s="24">
        <f t="shared" ca="1" si="54"/>
        <v>6643.1532775513979</v>
      </c>
      <c r="H498" s="24">
        <f t="shared" ca="1" si="55"/>
        <v>7336.3345808638805</v>
      </c>
      <c r="I498" s="24">
        <f ca="1">H498/'Option value'!$E$10</f>
        <v>356.13274664387768</v>
      </c>
    </row>
    <row r="499" spans="2:9">
      <c r="B499">
        <f t="shared" si="56"/>
        <v>481</v>
      </c>
      <c r="C499" s="38">
        <f t="shared" ca="1" si="51"/>
        <v>0.3698185331798618</v>
      </c>
      <c r="D499" s="38">
        <f t="shared" ca="1" si="52"/>
        <v>6.4226891947345557E-2</v>
      </c>
      <c r="E499" s="38">
        <f t="shared" ca="1" si="53"/>
        <v>0.1472550226835545</v>
      </c>
      <c r="F499" s="38">
        <f t="shared" ca="1" si="57"/>
        <v>5.1301863394682443E-2</v>
      </c>
      <c r="G499" s="24">
        <f t="shared" ca="1" si="54"/>
        <v>11371.350401089761</v>
      </c>
      <c r="H499" s="24">
        <f t="shared" ca="1" si="55"/>
        <v>12064.531704402243</v>
      </c>
      <c r="I499" s="24">
        <f ca="1">H499/'Option value'!$E$10</f>
        <v>585.65687885447778</v>
      </c>
    </row>
    <row r="500" spans="2:9">
      <c r="B500">
        <f t="shared" si="56"/>
        <v>482</v>
      </c>
      <c r="C500" s="38">
        <f t="shared" ca="1" si="51"/>
        <v>0.33479788903342622</v>
      </c>
      <c r="D500" s="38">
        <f t="shared" ca="1" si="52"/>
        <v>5.8923267598881376E-2</v>
      </c>
      <c r="E500" s="38">
        <f t="shared" ca="1" si="53"/>
        <v>0.1442616121889719</v>
      </c>
      <c r="F500" s="38">
        <f t="shared" ca="1" si="57"/>
        <v>5.3946901571044578E-2</v>
      </c>
      <c r="G500" s="24">
        <f t="shared" ca="1" si="54"/>
        <v>10800.285002074706</v>
      </c>
      <c r="H500" s="24">
        <f t="shared" ca="1" si="55"/>
        <v>11493.466305387188</v>
      </c>
      <c r="I500" s="24">
        <f ca="1">H500/'Option value'!$E$10</f>
        <v>557.93525754306734</v>
      </c>
    </row>
    <row r="501" spans="2:9">
      <c r="B501">
        <f t="shared" si="56"/>
        <v>483</v>
      </c>
      <c r="C501" s="38">
        <f t="shared" ca="1" si="51"/>
        <v>0.30455229975328146</v>
      </c>
      <c r="D501" s="38">
        <f t="shared" ca="1" si="52"/>
        <v>6.7820987125955551E-2</v>
      </c>
      <c r="E501" s="38">
        <f t="shared" ca="1" si="53"/>
        <v>0.14436819506198031</v>
      </c>
      <c r="F501" s="38">
        <f t="shared" ca="1" si="57"/>
        <v>2.0827741518260799E-2</v>
      </c>
      <c r="G501" s="24">
        <f t="shared" ca="1" si="54"/>
        <v>8881.9390120824628</v>
      </c>
      <c r="H501" s="24">
        <f t="shared" ca="1" si="55"/>
        <v>9575.1203153949446</v>
      </c>
      <c r="I501" s="24">
        <f ca="1">H501/'Option value'!$E$10</f>
        <v>464.81166579587108</v>
      </c>
    </row>
    <row r="502" spans="2:9">
      <c r="B502">
        <f t="shared" si="56"/>
        <v>484</v>
      </c>
      <c r="C502" s="38">
        <f t="shared" ca="1" si="51"/>
        <v>0.34909352979505914</v>
      </c>
      <c r="D502" s="38">
        <f t="shared" ca="1" si="52"/>
        <v>5.4371610459289149E-2</v>
      </c>
      <c r="E502" s="38">
        <f t="shared" ca="1" si="53"/>
        <v>0.14444086465412506</v>
      </c>
      <c r="F502" s="38">
        <f t="shared" ca="1" si="57"/>
        <v>5.0898532668911069E-2</v>
      </c>
      <c r="G502" s="24">
        <f t="shared" ca="1" si="54"/>
        <v>9725.1753467906492</v>
      </c>
      <c r="H502" s="24">
        <f t="shared" ca="1" si="55"/>
        <v>10418.356650103131</v>
      </c>
      <c r="I502" s="24">
        <f ca="1">H502/'Option value'!$E$10</f>
        <v>505.74546845160825</v>
      </c>
    </row>
    <row r="503" spans="2:9">
      <c r="B503">
        <f t="shared" si="56"/>
        <v>485</v>
      </c>
      <c r="C503" s="38">
        <f t="shared" ca="1" si="51"/>
        <v>0.1881224491867792</v>
      </c>
      <c r="D503" s="38">
        <f t="shared" ca="1" si="52"/>
        <v>5.5553170269560782E-2</v>
      </c>
      <c r="E503" s="38">
        <f t="shared" ca="1" si="53"/>
        <v>0.14137823231073673</v>
      </c>
      <c r="F503" s="38">
        <f t="shared" ca="1" si="57"/>
        <v>5.5781705466069323E-2</v>
      </c>
      <c r="G503" s="24">
        <f t="shared" ca="1" si="54"/>
        <v>9563.2450311993471</v>
      </c>
      <c r="H503" s="24">
        <f t="shared" ca="1" si="55"/>
        <v>10256.426334511829</v>
      </c>
      <c r="I503" s="24">
        <f ca="1">H503/'Option value'!$E$10</f>
        <v>497.88477351999165</v>
      </c>
    </row>
    <row r="504" spans="2:9">
      <c r="B504">
        <f t="shared" si="56"/>
        <v>486</v>
      </c>
      <c r="C504" s="38">
        <f t="shared" ca="1" si="51"/>
        <v>0.1979567954495782</v>
      </c>
      <c r="D504" s="38">
        <f t="shared" ca="1" si="52"/>
        <v>6.9637798242981941E-2</v>
      </c>
      <c r="E504" s="38">
        <f t="shared" ca="1" si="53"/>
        <v>0.14793457272014152</v>
      </c>
      <c r="F504" s="38">
        <f t="shared" ca="1" si="57"/>
        <v>5.2381879085314928E-2</v>
      </c>
      <c r="G504" s="24">
        <f t="shared" ca="1" si="54"/>
        <v>10827.660482545283</v>
      </c>
      <c r="H504" s="24">
        <f t="shared" ca="1" si="55"/>
        <v>11520.841785857765</v>
      </c>
      <c r="I504" s="24">
        <f ca="1">H504/'Option value'!$E$10</f>
        <v>559.26416436202737</v>
      </c>
    </row>
    <row r="505" spans="2:9">
      <c r="B505">
        <f t="shared" si="56"/>
        <v>487</v>
      </c>
      <c r="C505" s="38">
        <f t="shared" ca="1" si="51"/>
        <v>0.22034783498977711</v>
      </c>
      <c r="D505" s="38">
        <f t="shared" ca="1" si="52"/>
        <v>6.2892995312218813E-2</v>
      </c>
      <c r="E505" s="38">
        <f t="shared" ca="1" si="53"/>
        <v>0.14280471541324105</v>
      </c>
      <c r="F505" s="38">
        <f t="shared" ca="1" si="57"/>
        <v>3.486294012394249E-2</v>
      </c>
      <c r="G505" s="24">
        <f t="shared" ca="1" si="54"/>
        <v>8818.3581643572379</v>
      </c>
      <c r="H505" s="24">
        <f t="shared" ca="1" si="55"/>
        <v>9511.5394676697197</v>
      </c>
      <c r="I505" s="24">
        <f ca="1">H505/'Option value'!$E$10</f>
        <v>461.72521687717085</v>
      </c>
    </row>
    <row r="506" spans="2:9">
      <c r="B506">
        <f t="shared" si="56"/>
        <v>488</v>
      </c>
      <c r="C506" s="38">
        <f t="shared" ca="1" si="51"/>
        <v>0.2554010640284885</v>
      </c>
      <c r="D506" s="38">
        <f t="shared" ca="1" si="52"/>
        <v>5.1341777704965549E-2</v>
      </c>
      <c r="E506" s="38">
        <f t="shared" ca="1" si="53"/>
        <v>0.14796528305032822</v>
      </c>
      <c r="F506" s="38">
        <f t="shared" ca="1" si="57"/>
        <v>4.0353931882699007E-2</v>
      </c>
      <c r="G506" s="24">
        <f t="shared" ca="1" si="54"/>
        <v>7428.2529964465348</v>
      </c>
      <c r="H506" s="24">
        <f t="shared" ca="1" si="55"/>
        <v>8121.4342997590174</v>
      </c>
      <c r="I506" s="24">
        <f ca="1">H506/'Option value'!$E$10</f>
        <v>394.24438348344745</v>
      </c>
    </row>
    <row r="507" spans="2:9">
      <c r="B507">
        <f t="shared" si="56"/>
        <v>489</v>
      </c>
      <c r="C507" s="38">
        <f t="shared" ca="1" si="51"/>
        <v>0.28334648546685098</v>
      </c>
      <c r="D507" s="38">
        <f t="shared" ca="1" si="52"/>
        <v>6.7300001086014721E-2</v>
      </c>
      <c r="E507" s="38">
        <f t="shared" ca="1" si="53"/>
        <v>0.14411932795827545</v>
      </c>
      <c r="F507" s="38">
        <f t="shared" ca="1" si="57"/>
        <v>2.7599625124485959E-2</v>
      </c>
      <c r="G507" s="24">
        <f t="shared" ca="1" si="54"/>
        <v>9192.8676011950683</v>
      </c>
      <c r="H507" s="24">
        <f t="shared" ca="1" si="55"/>
        <v>9886.0489045075501</v>
      </c>
      <c r="I507" s="24">
        <f ca="1">H507/'Option value'!$E$10</f>
        <v>479.90528662658005</v>
      </c>
    </row>
    <row r="508" spans="2:9">
      <c r="B508">
        <f t="shared" si="56"/>
        <v>490</v>
      </c>
      <c r="C508" s="38">
        <f t="shared" ca="1" si="51"/>
        <v>0.33848729419891033</v>
      </c>
      <c r="D508" s="38">
        <f t="shared" ca="1" si="52"/>
        <v>6.6510666923012426E-2</v>
      </c>
      <c r="E508" s="38">
        <f t="shared" ca="1" si="53"/>
        <v>0.14742555583370712</v>
      </c>
      <c r="F508" s="38">
        <f t="shared" ca="1" si="57"/>
        <v>3.9842958166578707E-2</v>
      </c>
      <c r="G508" s="24">
        <f t="shared" ca="1" si="54"/>
        <v>10262.541018467748</v>
      </c>
      <c r="H508" s="24">
        <f t="shared" ca="1" si="55"/>
        <v>10955.722321780229</v>
      </c>
      <c r="I508" s="24">
        <f ca="1">H508/'Option value'!$E$10</f>
        <v>531.83118066894315</v>
      </c>
    </row>
    <row r="509" spans="2:9">
      <c r="B509">
        <f t="shared" si="56"/>
        <v>491</v>
      </c>
      <c r="C509" s="38">
        <f t="shared" ca="1" si="51"/>
        <v>0.17579670063983246</v>
      </c>
      <c r="D509" s="38">
        <f t="shared" ca="1" si="52"/>
        <v>6.4709446497591694E-2</v>
      </c>
      <c r="E509" s="38">
        <f t="shared" ca="1" si="53"/>
        <v>0.14408737239412234</v>
      </c>
      <c r="F509" s="38">
        <f t="shared" ca="1" si="57"/>
        <v>4.9742043353184356E-2</v>
      </c>
      <c r="G509" s="24">
        <f t="shared" ca="1" si="54"/>
        <v>10001.632564431638</v>
      </c>
      <c r="H509" s="24">
        <f t="shared" ca="1" si="55"/>
        <v>10694.81386774412</v>
      </c>
      <c r="I509" s="24">
        <f ca="1">H509/'Option value'!$E$10</f>
        <v>519.16572173515146</v>
      </c>
    </row>
    <row r="510" spans="2:9">
      <c r="B510">
        <f t="shared" si="56"/>
        <v>492</v>
      </c>
      <c r="C510" s="38">
        <f t="shared" ca="1" si="51"/>
        <v>0.39885808769951991</v>
      </c>
      <c r="D510" s="38">
        <f t="shared" ca="1" si="52"/>
        <v>6.2285037064906248E-2</v>
      </c>
      <c r="E510" s="38">
        <f t="shared" ca="1" si="53"/>
        <v>0.14613733706302906</v>
      </c>
      <c r="F510" s="38">
        <f t="shared" ca="1" si="57"/>
        <v>3.0599979928038253E-2</v>
      </c>
      <c r="G510" s="24">
        <f t="shared" ca="1" si="54"/>
        <v>9352.4702018341213</v>
      </c>
      <c r="H510" s="24">
        <f t="shared" ca="1" si="55"/>
        <v>10045.651505146603</v>
      </c>
      <c r="I510" s="24">
        <f ca="1">H510/'Option value'!$E$10</f>
        <v>487.65298568672824</v>
      </c>
    </row>
    <row r="511" spans="2:9">
      <c r="B511">
        <f t="shared" si="56"/>
        <v>493</v>
      </c>
      <c r="C511" s="38">
        <f t="shared" ca="1" si="51"/>
        <v>0.16753242448971273</v>
      </c>
      <c r="D511" s="38">
        <f t="shared" ca="1" si="52"/>
        <v>6.1724974966636682E-2</v>
      </c>
      <c r="E511" s="38">
        <f t="shared" ca="1" si="53"/>
        <v>0.14623107254670312</v>
      </c>
      <c r="F511" s="38">
        <f t="shared" ca="1" si="57"/>
        <v>4.0248550966168542E-2</v>
      </c>
      <c r="G511" s="24">
        <f t="shared" ca="1" si="54"/>
        <v>8433.0951726149651</v>
      </c>
      <c r="H511" s="24">
        <f t="shared" ca="1" si="55"/>
        <v>9126.2764759274469</v>
      </c>
      <c r="I511" s="24">
        <f ca="1">H511/'Option value'!$E$10</f>
        <v>443.0231298993906</v>
      </c>
    </row>
    <row r="512" spans="2:9">
      <c r="B512">
        <f t="shared" si="56"/>
        <v>494</v>
      </c>
      <c r="C512" s="38">
        <f t="shared" ca="1" si="51"/>
        <v>8.0400555562357534E-2</v>
      </c>
      <c r="D512" s="38">
        <f t="shared" ca="1" si="52"/>
        <v>6.7490682467541876E-2</v>
      </c>
      <c r="E512" s="38">
        <f t="shared" ca="1" si="53"/>
        <v>0.14177427235428994</v>
      </c>
      <c r="F512" s="38">
        <f t="shared" ca="1" si="57"/>
        <v>4.2147726734773468E-2</v>
      </c>
      <c r="G512" s="24">
        <f t="shared" ca="1" si="54"/>
        <v>9077.0540871455341</v>
      </c>
      <c r="H512" s="24">
        <f t="shared" ca="1" si="55"/>
        <v>9770.2353904580159</v>
      </c>
      <c r="I512" s="24">
        <f ca="1">H512/'Option value'!$E$10</f>
        <v>474.28327138145704</v>
      </c>
    </row>
    <row r="513" spans="2:9">
      <c r="B513">
        <f t="shared" si="56"/>
        <v>495</v>
      </c>
      <c r="C513" s="38">
        <f t="shared" ca="1" si="51"/>
        <v>0.24230955370679536</v>
      </c>
      <c r="D513" s="38">
        <f t="shared" ca="1" si="52"/>
        <v>6.0095624827167765E-2</v>
      </c>
      <c r="E513" s="38">
        <f t="shared" ca="1" si="53"/>
        <v>0.14234998242981922</v>
      </c>
      <c r="F513" s="38">
        <f t="shared" ca="1" si="57"/>
        <v>2.9744844701891256E-2</v>
      </c>
      <c r="G513" s="24">
        <f t="shared" ca="1" si="54"/>
        <v>8222.5372722326119</v>
      </c>
      <c r="H513" s="24">
        <f t="shared" ca="1" si="55"/>
        <v>8915.7185755450937</v>
      </c>
      <c r="I513" s="24">
        <f ca="1">H513/'Option value'!$E$10</f>
        <v>432.80187259927635</v>
      </c>
    </row>
    <row r="514" spans="2:9">
      <c r="B514">
        <f t="shared" si="56"/>
        <v>496</v>
      </c>
      <c r="C514" s="38">
        <f t="shared" ca="1" si="51"/>
        <v>0.2675299586071952</v>
      </c>
      <c r="D514" s="38">
        <f t="shared" ca="1" si="52"/>
        <v>5.9172906890529522E-2</v>
      </c>
      <c r="E514" s="38">
        <f t="shared" ca="1" si="53"/>
        <v>0.14514274207756267</v>
      </c>
      <c r="F514" s="38">
        <f t="shared" ca="1" si="57"/>
        <v>5.9404461257932431E-2</v>
      </c>
      <c r="G514" s="24">
        <f t="shared" ca="1" si="54"/>
        <v>10849.200701085672</v>
      </c>
      <c r="H514" s="24">
        <f t="shared" ca="1" si="55"/>
        <v>11542.382004398154</v>
      </c>
      <c r="I514" s="24">
        <f ca="1">H514/'Option value'!$E$10</f>
        <v>560.30980603874525</v>
      </c>
    </row>
    <row r="515" spans="2:9">
      <c r="B515">
        <f t="shared" si="56"/>
        <v>497</v>
      </c>
      <c r="C515" s="38">
        <f t="shared" ca="1" si="51"/>
        <v>0.26048791083428746</v>
      </c>
      <c r="D515" s="38">
        <f t="shared" ca="1" si="52"/>
        <v>6.7378096933519982E-2</v>
      </c>
      <c r="E515" s="38">
        <f t="shared" ca="1" si="53"/>
        <v>0.14523940897692431</v>
      </c>
      <c r="F515" s="38">
        <f t="shared" ca="1" si="57"/>
        <v>2.216781799617944E-2</v>
      </c>
      <c r="G515" s="24">
        <f t="shared" ca="1" si="54"/>
        <v>8558.368598305251</v>
      </c>
      <c r="H515" s="24">
        <f t="shared" ca="1" si="55"/>
        <v>9251.5499016177328</v>
      </c>
      <c r="I515" s="24">
        <f ca="1">H515/'Option value'!$E$10</f>
        <v>449.10436415620057</v>
      </c>
    </row>
    <row r="516" spans="2:9">
      <c r="B516">
        <f t="shared" si="56"/>
        <v>498</v>
      </c>
      <c r="C516" s="38">
        <f t="shared" ca="1" si="51"/>
        <v>0.22167136211183169</v>
      </c>
      <c r="D516" s="38">
        <f t="shared" ca="1" si="52"/>
        <v>5.9589807207361713E-2</v>
      </c>
      <c r="E516" s="38">
        <f t="shared" ca="1" si="53"/>
        <v>0.14899363916971858</v>
      </c>
      <c r="F516" s="38">
        <f t="shared" ca="1" si="57"/>
        <v>3.6294139578078269E-2</v>
      </c>
      <c r="G516" s="24">
        <f t="shared" ca="1" si="54"/>
        <v>8011.1665912031031</v>
      </c>
      <c r="H516" s="24">
        <f t="shared" ca="1" si="55"/>
        <v>8704.3478945155857</v>
      </c>
      <c r="I516" s="24">
        <f ca="1">H516/'Option value'!$E$10</f>
        <v>422.54115992794101</v>
      </c>
    </row>
    <row r="517" spans="2:9">
      <c r="B517">
        <f t="shared" si="56"/>
        <v>499</v>
      </c>
      <c r="C517" s="38">
        <f t="shared" ca="1" si="51"/>
        <v>8.24953480646681E-2</v>
      </c>
      <c r="D517" s="38">
        <f t="shared" ca="1" si="52"/>
        <v>6.2110635077110905E-2</v>
      </c>
      <c r="E517" s="38">
        <f t="shared" ca="1" si="53"/>
        <v>0.14519233925311678</v>
      </c>
      <c r="F517" s="38">
        <f t="shared" ca="1" si="57"/>
        <v>2.6240596334897816E-2</v>
      </c>
      <c r="G517" s="24">
        <f t="shared" ca="1" si="54"/>
        <v>7009.9121542583707</v>
      </c>
      <c r="H517" s="24">
        <f t="shared" ca="1" si="55"/>
        <v>7703.0934575708534</v>
      </c>
      <c r="I517" s="24">
        <f ca="1">H517/'Option value'!$E$10</f>
        <v>373.93657561023559</v>
      </c>
    </row>
    <row r="518" spans="2:9">
      <c r="B518">
        <f t="shared" si="56"/>
        <v>500</v>
      </c>
      <c r="C518" s="38">
        <f t="shared" ca="1" si="51"/>
        <v>0.25537777853607968</v>
      </c>
      <c r="D518" s="38">
        <f t="shared" ca="1" si="52"/>
        <v>6.9680769547513566E-2</v>
      </c>
      <c r="E518" s="38">
        <f t="shared" ca="1" si="53"/>
        <v>0.14504765503300218</v>
      </c>
      <c r="F518" s="38">
        <f t="shared" ca="1" si="57"/>
        <v>4.8522031757082321E-2</v>
      </c>
      <c r="G518" s="24">
        <f t="shared" ca="1" si="54"/>
        <v>11239.21909904424</v>
      </c>
      <c r="H518" s="24">
        <f t="shared" ca="1" si="55"/>
        <v>11932.400402356721</v>
      </c>
      <c r="I518" s="24">
        <f ca="1">H518/'Option value'!$E$10</f>
        <v>579.24273797848161</v>
      </c>
    </row>
    <row r="519" spans="2:9">
      <c r="B519">
        <f t="shared" si="56"/>
        <v>501</v>
      </c>
      <c r="C519" s="38">
        <f t="shared" ca="1" si="51"/>
        <v>0.33047860885642372</v>
      </c>
      <c r="D519" s="38">
        <f t="shared" ca="1" si="52"/>
        <v>6.4798521446416388E-2</v>
      </c>
      <c r="E519" s="38">
        <f t="shared" ca="1" si="53"/>
        <v>0.14598935289104337</v>
      </c>
      <c r="F519" s="38">
        <f t="shared" ca="1" si="57"/>
        <v>4.0554676651610569E-2</v>
      </c>
      <c r="G519" s="24">
        <f t="shared" ca="1" si="54"/>
        <v>10141.002759306166</v>
      </c>
      <c r="H519" s="24">
        <f t="shared" ca="1" si="55"/>
        <v>10834.184062618648</v>
      </c>
      <c r="I519" s="24">
        <f ca="1">H519/'Option value'!$E$10</f>
        <v>525.93126517566247</v>
      </c>
    </row>
    <row r="520" spans="2:9">
      <c r="B520">
        <f t="shared" si="56"/>
        <v>502</v>
      </c>
      <c r="C520" s="38">
        <f t="shared" ca="1" si="51"/>
        <v>0.27918124456739002</v>
      </c>
      <c r="D520" s="38">
        <f t="shared" ca="1" si="52"/>
        <v>4.9563268589604997E-2</v>
      </c>
      <c r="E520" s="38">
        <f t="shared" ca="1" si="53"/>
        <v>0.1445062263762551</v>
      </c>
      <c r="F520" s="38">
        <f t="shared" ca="1" si="57"/>
        <v>2.477099201630405E-2</v>
      </c>
      <c r="G520" s="24">
        <f t="shared" ca="1" si="54"/>
        <v>6566.9155419235321</v>
      </c>
      <c r="H520" s="24">
        <f t="shared" ca="1" si="55"/>
        <v>7260.0968452360148</v>
      </c>
      <c r="I520" s="24">
        <f ca="1">H520/'Option value'!$E$10</f>
        <v>352.43188569106866</v>
      </c>
    </row>
    <row r="521" spans="2:9">
      <c r="B521">
        <f t="shared" si="56"/>
        <v>503</v>
      </c>
      <c r="C521" s="38">
        <f t="shared" ca="1" si="51"/>
        <v>0.27694039487193106</v>
      </c>
      <c r="D521" s="38">
        <f t="shared" ca="1" si="52"/>
        <v>6.2550822198702269E-2</v>
      </c>
      <c r="E521" s="38">
        <f t="shared" ca="1" si="53"/>
        <v>0.14707328538418213</v>
      </c>
      <c r="F521" s="38">
        <f t="shared" ca="1" si="57"/>
        <v>3.5226831943574247E-2</v>
      </c>
      <c r="G521" s="24">
        <f t="shared" ca="1" si="54"/>
        <v>8856.7178122226924</v>
      </c>
      <c r="H521" s="24">
        <f t="shared" ca="1" si="55"/>
        <v>9549.8991155351741</v>
      </c>
      <c r="I521" s="24">
        <f ca="1">H521/'Option value'!$E$10</f>
        <v>463.58733570559093</v>
      </c>
    </row>
    <row r="522" spans="2:9">
      <c r="B522">
        <f t="shared" si="56"/>
        <v>504</v>
      </c>
      <c r="C522" s="38">
        <f t="shared" ca="1" si="51"/>
        <v>0.22980602195887312</v>
      </c>
      <c r="D522" s="38">
        <f t="shared" ca="1" si="52"/>
        <v>5.6632720987630752E-2</v>
      </c>
      <c r="E522" s="38">
        <f t="shared" ca="1" si="53"/>
        <v>0.14466393133171118</v>
      </c>
      <c r="F522" s="38">
        <f t="shared" ca="1" si="57"/>
        <v>2.8585405842521713E-2</v>
      </c>
      <c r="G522" s="24">
        <f t="shared" ca="1" si="54"/>
        <v>7441.2096006570382</v>
      </c>
      <c r="H522" s="24">
        <f t="shared" ca="1" si="55"/>
        <v>8134.3909039695209</v>
      </c>
      <c r="I522" s="24">
        <f ca="1">H522/'Option value'!$E$10</f>
        <v>394.87334485288932</v>
      </c>
    </row>
    <row r="523" spans="2:9">
      <c r="B523">
        <f t="shared" si="56"/>
        <v>505</v>
      </c>
      <c r="C523" s="38">
        <f t="shared" ca="1" si="51"/>
        <v>0.26465922952908244</v>
      </c>
      <c r="D523" s="38">
        <f t="shared" ca="1" si="52"/>
        <v>6.1215299320759906E-2</v>
      </c>
      <c r="E523" s="38">
        <f t="shared" ca="1" si="53"/>
        <v>0.14178985238835473</v>
      </c>
      <c r="F523" s="38">
        <f t="shared" ca="1" si="57"/>
        <v>4.5486971337425977E-2</v>
      </c>
      <c r="G523" s="24">
        <f t="shared" ca="1" si="54"/>
        <v>9969.7803943812833</v>
      </c>
      <c r="H523" s="24">
        <f t="shared" ca="1" si="55"/>
        <v>10662.961697693765</v>
      </c>
      <c r="I523" s="24">
        <f ca="1">H523/'Option value'!$E$10</f>
        <v>517.61949988804679</v>
      </c>
    </row>
    <row r="524" spans="2:9">
      <c r="B524">
        <f t="shared" si="56"/>
        <v>506</v>
      </c>
      <c r="C524" s="38">
        <f t="shared" ca="1" si="51"/>
        <v>0.21748393817790695</v>
      </c>
      <c r="D524" s="38">
        <f t="shared" ca="1" si="52"/>
        <v>7.4881940663587845E-2</v>
      </c>
      <c r="E524" s="38">
        <f t="shared" ca="1" si="53"/>
        <v>0.14316624192628746</v>
      </c>
      <c r="F524" s="38">
        <f t="shared" ca="1" si="57"/>
        <v>5.611447614296923E-2</v>
      </c>
      <c r="G524" s="24">
        <f t="shared" ca="1" si="54"/>
        <v>12988.354199223135</v>
      </c>
      <c r="H524" s="24">
        <f t="shared" ca="1" si="55"/>
        <v>13681.535502535617</v>
      </c>
      <c r="I524" s="24">
        <f ca="1">H524/'Option value'!$E$10</f>
        <v>664.15220886095221</v>
      </c>
    </row>
    <row r="525" spans="2:9">
      <c r="B525">
        <f t="shared" si="56"/>
        <v>507</v>
      </c>
      <c r="C525" s="38">
        <f t="shared" ca="1" si="51"/>
        <v>9.9974359490189124E-2</v>
      </c>
      <c r="D525" s="38">
        <f t="shared" ca="1" si="52"/>
        <v>6.789297591284825E-2</v>
      </c>
      <c r="E525" s="38">
        <f t="shared" ca="1" si="53"/>
        <v>0.14343637622116487</v>
      </c>
      <c r="F525" s="38">
        <f t="shared" ca="1" si="57"/>
        <v>5.1054755601147236E-2</v>
      </c>
      <c r="G525" s="24">
        <f t="shared" ca="1" si="54"/>
        <v>10025.665423975412</v>
      </c>
      <c r="H525" s="24">
        <f t="shared" ca="1" si="55"/>
        <v>10718.846727287893</v>
      </c>
      <c r="I525" s="24">
        <f ca="1">H525/'Option value'!$E$10</f>
        <v>520.33236540232485</v>
      </c>
    </row>
    <row r="526" spans="2:9">
      <c r="B526">
        <f t="shared" si="56"/>
        <v>508</v>
      </c>
      <c r="C526" s="38">
        <f t="shared" ca="1" si="51"/>
        <v>0.33905307555536668</v>
      </c>
      <c r="D526" s="38">
        <f t="shared" ca="1" si="52"/>
        <v>7.5925170525068447E-2</v>
      </c>
      <c r="E526" s="38">
        <f t="shared" ca="1" si="53"/>
        <v>0.14410177893875528</v>
      </c>
      <c r="F526" s="38">
        <f t="shared" ca="1" si="57"/>
        <v>5.2898403758213558E-2</v>
      </c>
      <c r="G526" s="24">
        <f t="shared" ca="1" si="54"/>
        <v>13824.964777644025</v>
      </c>
      <c r="H526" s="24">
        <f t="shared" ca="1" si="55"/>
        <v>14518.146080956507</v>
      </c>
      <c r="I526" s="24">
        <f ca="1">H526/'Option value'!$E$10</f>
        <v>704.76437286196631</v>
      </c>
    </row>
    <row r="527" spans="2:9">
      <c r="B527">
        <f t="shared" si="56"/>
        <v>509</v>
      </c>
      <c r="C527" s="38">
        <f t="shared" ca="1" si="51"/>
        <v>0.232243266250413</v>
      </c>
      <c r="D527" s="38">
        <f t="shared" ca="1" si="52"/>
        <v>7.3829127900498615E-2</v>
      </c>
      <c r="E527" s="38">
        <f t="shared" ca="1" si="53"/>
        <v>0.14467359288333254</v>
      </c>
      <c r="F527" s="38">
        <f t="shared" ca="1" si="57"/>
        <v>5.5474439541458642E-2</v>
      </c>
      <c r="G527" s="24">
        <f t="shared" ca="1" si="54"/>
        <v>12648.96050748802</v>
      </c>
      <c r="H527" s="24">
        <f t="shared" ca="1" si="55"/>
        <v>13342.141810800502</v>
      </c>
      <c r="I527" s="24">
        <f ca="1">H527/'Option value'!$E$10</f>
        <v>647.67678693206312</v>
      </c>
    </row>
    <row r="528" spans="2:9">
      <c r="B528">
        <f t="shared" si="56"/>
        <v>510</v>
      </c>
      <c r="C528" s="38">
        <f t="shared" ca="1" si="51"/>
        <v>0.20771693428007362</v>
      </c>
      <c r="D528" s="38">
        <f t="shared" ca="1" si="52"/>
        <v>7.1319544771305185E-2</v>
      </c>
      <c r="E528" s="38">
        <f t="shared" ca="1" si="53"/>
        <v>0.14270576803288759</v>
      </c>
      <c r="F528" s="38">
        <f t="shared" ca="1" si="57"/>
        <v>2.2914754610206565E-2</v>
      </c>
      <c r="G528" s="24">
        <f t="shared" ca="1" si="54"/>
        <v>8917.4535564539146</v>
      </c>
      <c r="H528" s="24">
        <f t="shared" ca="1" si="55"/>
        <v>9610.6348597663964</v>
      </c>
      <c r="I528" s="24">
        <f ca="1">H528/'Option value'!$E$10</f>
        <v>466.53567280419395</v>
      </c>
    </row>
    <row r="529" spans="2:9">
      <c r="B529">
        <f t="shared" si="56"/>
        <v>511</v>
      </c>
      <c r="C529" s="38">
        <f t="shared" ca="1" si="51"/>
        <v>0.1682204097903903</v>
      </c>
      <c r="D529" s="38">
        <f t="shared" ca="1" si="52"/>
        <v>5.5355354415380816E-2</v>
      </c>
      <c r="E529" s="38">
        <f t="shared" ca="1" si="53"/>
        <v>0.14922632128143637</v>
      </c>
      <c r="F529" s="38">
        <f t="shared" ca="1" si="57"/>
        <v>5.0340686780963997E-2</v>
      </c>
      <c r="G529" s="24">
        <f t="shared" ca="1" si="54"/>
        <v>8110.4060427674358</v>
      </c>
      <c r="H529" s="24">
        <f t="shared" ca="1" si="55"/>
        <v>8803.5873460799176</v>
      </c>
      <c r="I529" s="24">
        <f ca="1">H529/'Option value'!$E$10</f>
        <v>427.35860903300568</v>
      </c>
    </row>
    <row r="530" spans="2:9">
      <c r="B530">
        <f t="shared" si="56"/>
        <v>512</v>
      </c>
      <c r="C530" s="38">
        <f t="shared" ca="1" si="51"/>
        <v>0.2083836873627663</v>
      </c>
      <c r="D530" s="38">
        <f t="shared" ca="1" si="52"/>
        <v>6.5247070530722096E-2</v>
      </c>
      <c r="E530" s="38">
        <f t="shared" ca="1" si="53"/>
        <v>0.14703006943266167</v>
      </c>
      <c r="F530" s="38">
        <f t="shared" ca="1" si="57"/>
        <v>2.3278681422009565E-2</v>
      </c>
      <c r="G530" s="24">
        <f t="shared" ca="1" si="54"/>
        <v>7901.4567891039214</v>
      </c>
      <c r="H530" s="24">
        <f t="shared" ca="1" si="55"/>
        <v>8594.6380924164041</v>
      </c>
      <c r="I530" s="24">
        <f ca="1">H530/'Option value'!$E$10</f>
        <v>417.21544137943704</v>
      </c>
    </row>
    <row r="531" spans="2:9">
      <c r="B531">
        <f t="shared" si="56"/>
        <v>513</v>
      </c>
      <c r="C531" s="38">
        <f t="shared" ref="C531:C594" ca="1" si="58">_xlfn.NORM.INV(RAND(),$F$6,$G$6)</f>
        <v>0.16241291501272187</v>
      </c>
      <c r="D531" s="38">
        <f t="shared" ref="D531:D594" ca="1" si="59">_xlfn.NORM.INV(RAND(),$F$7,$G$7)</f>
        <v>6.2732506173040894E-2</v>
      </c>
      <c r="E531" s="38">
        <f t="shared" ref="E531:E594" ca="1" si="60">_xlfn.NORM.INV(RAND(),$F$8,$G$8)</f>
        <v>0.14532213422452545</v>
      </c>
      <c r="F531" s="38">
        <f t="shared" ca="1" si="57"/>
        <v>4.1285940333948952E-2</v>
      </c>
      <c r="G531" s="24">
        <f t="shared" ref="G531:G594" ca="1" si="61">IF(E531&gt;F531,($C$12*(1+C531)*D531)/(E531-F531),0)</f>
        <v>8692.8059713308667</v>
      </c>
      <c r="H531" s="24">
        <f t="shared" ref="H531:H594" ca="1" si="62">G531+$C$13</f>
        <v>9385.9872746433484</v>
      </c>
      <c r="I531" s="24">
        <f ca="1">H531/'Option value'!$E$10</f>
        <v>455.63045022540524</v>
      </c>
    </row>
    <row r="532" spans="2:9">
      <c r="B532">
        <f t="shared" ref="B532:B595" si="63">B531+1</f>
        <v>514</v>
      </c>
      <c r="C532" s="38">
        <f t="shared" ca="1" si="58"/>
        <v>0.19698520759310242</v>
      </c>
      <c r="D532" s="38">
        <f t="shared" ca="1" si="59"/>
        <v>5.3839508514631595E-2</v>
      </c>
      <c r="E532" s="38">
        <f t="shared" ca="1" si="60"/>
        <v>0.14834672194342294</v>
      </c>
      <c r="F532" s="38">
        <f t="shared" ref="F532:F595" ca="1" si="64">RAND()*($E$9-$D$9)+$D$9</f>
        <v>2.0932924758851165E-2</v>
      </c>
      <c r="G532" s="24">
        <f t="shared" ca="1" si="61"/>
        <v>6272.8483478552189</v>
      </c>
      <c r="H532" s="24">
        <f t="shared" ca="1" si="62"/>
        <v>6966.0296511677016</v>
      </c>
      <c r="I532" s="24">
        <f ca="1">H532/'Option value'!$E$10</f>
        <v>338.15677918289811</v>
      </c>
    </row>
    <row r="533" spans="2:9">
      <c r="B533">
        <f t="shared" si="63"/>
        <v>515</v>
      </c>
      <c r="C533" s="38">
        <f t="shared" ca="1" si="58"/>
        <v>0.16374914089779127</v>
      </c>
      <c r="D533" s="38">
        <f t="shared" ca="1" si="59"/>
        <v>6.8456836071785473E-2</v>
      </c>
      <c r="E533" s="38">
        <f t="shared" ca="1" si="60"/>
        <v>0.14486964578360867</v>
      </c>
      <c r="F533" s="38">
        <f t="shared" ca="1" si="64"/>
        <v>5.8803361132147569E-2</v>
      </c>
      <c r="G533" s="24">
        <f t="shared" ca="1" si="61"/>
        <v>11479.805177787737</v>
      </c>
      <c r="H533" s="24">
        <f t="shared" ca="1" si="62"/>
        <v>12172.986481100219</v>
      </c>
      <c r="I533" s="24">
        <f ca="1">H533/'Option value'!$E$10</f>
        <v>590.92167383981644</v>
      </c>
    </row>
    <row r="534" spans="2:9">
      <c r="B534">
        <f t="shared" si="63"/>
        <v>516</v>
      </c>
      <c r="C534" s="38">
        <f t="shared" ca="1" si="58"/>
        <v>8.5952977298676569E-2</v>
      </c>
      <c r="D534" s="38">
        <f t="shared" ca="1" si="59"/>
        <v>6.6507292652522781E-2</v>
      </c>
      <c r="E534" s="38">
        <f t="shared" ca="1" si="60"/>
        <v>0.14696286164633077</v>
      </c>
      <c r="F534" s="38">
        <f t="shared" ca="1" si="64"/>
        <v>2.4011945178195125E-2</v>
      </c>
      <c r="G534" s="24">
        <f t="shared" ca="1" si="61"/>
        <v>7285.1734471077289</v>
      </c>
      <c r="H534" s="24">
        <f t="shared" ca="1" si="62"/>
        <v>7978.3547504202115</v>
      </c>
      <c r="I534" s="24">
        <f ca="1">H534/'Option value'!$E$10</f>
        <v>387.29877429224325</v>
      </c>
    </row>
    <row r="535" spans="2:9">
      <c r="B535">
        <f t="shared" si="63"/>
        <v>517</v>
      </c>
      <c r="C535" s="38">
        <f t="shared" ca="1" si="58"/>
        <v>0.20870403841400464</v>
      </c>
      <c r="D535" s="38">
        <f t="shared" ca="1" si="59"/>
        <v>7.2099008078765278E-2</v>
      </c>
      <c r="E535" s="38">
        <f t="shared" ca="1" si="60"/>
        <v>0.1430410964226993</v>
      </c>
      <c r="F535" s="38">
        <f t="shared" ca="1" si="64"/>
        <v>4.5576695540256541E-2</v>
      </c>
      <c r="G535" s="24">
        <f t="shared" ca="1" si="61"/>
        <v>11089.057164799966</v>
      </c>
      <c r="H535" s="24">
        <f t="shared" ca="1" si="62"/>
        <v>11782.238468112448</v>
      </c>
      <c r="I535" s="24">
        <f ca="1">H535/'Option value'!$E$10</f>
        <v>571.95332369477899</v>
      </c>
    </row>
    <row r="536" spans="2:9">
      <c r="B536">
        <f t="shared" si="63"/>
        <v>518</v>
      </c>
      <c r="C536" s="38">
        <f t="shared" ca="1" si="58"/>
        <v>0.1290887197277697</v>
      </c>
      <c r="D536" s="38">
        <f t="shared" ca="1" si="59"/>
        <v>6.8365925243917408E-2</v>
      </c>
      <c r="E536" s="38">
        <f t="shared" ca="1" si="60"/>
        <v>0.14178583216664134</v>
      </c>
      <c r="F536" s="38">
        <f t="shared" ca="1" si="64"/>
        <v>2.0251219698020139E-2</v>
      </c>
      <c r="G536" s="24">
        <f t="shared" ca="1" si="61"/>
        <v>7876.9694419999587</v>
      </c>
      <c r="H536" s="24">
        <f t="shared" ca="1" si="62"/>
        <v>8570.1507453124414</v>
      </c>
      <c r="I536" s="24">
        <f ca="1">H536/'Option value'!$E$10</f>
        <v>416.02673520934178</v>
      </c>
    </row>
    <row r="537" spans="2:9">
      <c r="B537">
        <f t="shared" si="63"/>
        <v>519</v>
      </c>
      <c r="C537" s="38">
        <f t="shared" ca="1" si="58"/>
        <v>0.29637029667735665</v>
      </c>
      <c r="D537" s="38">
        <f t="shared" ca="1" si="59"/>
        <v>4.8126137624626072E-2</v>
      </c>
      <c r="E537" s="38">
        <f t="shared" ca="1" si="60"/>
        <v>0.14298975996345747</v>
      </c>
      <c r="F537" s="38">
        <f t="shared" ca="1" si="64"/>
        <v>3.0226763429461196E-2</v>
      </c>
      <c r="G537" s="24">
        <f t="shared" ca="1" si="61"/>
        <v>6861.7493355899242</v>
      </c>
      <c r="H537" s="24">
        <f t="shared" ca="1" si="62"/>
        <v>7554.9306389024068</v>
      </c>
      <c r="I537" s="24">
        <f ca="1">H537/'Option value'!$E$10</f>
        <v>366.74420577196145</v>
      </c>
    </row>
    <row r="538" spans="2:9">
      <c r="B538">
        <f t="shared" si="63"/>
        <v>520</v>
      </c>
      <c r="C538" s="38">
        <f t="shared" ca="1" si="58"/>
        <v>0.14018633906054062</v>
      </c>
      <c r="D538" s="38">
        <f t="shared" ca="1" si="59"/>
        <v>6.9057477697057626E-2</v>
      </c>
      <c r="E538" s="38">
        <f t="shared" ca="1" si="60"/>
        <v>0.14550354079240804</v>
      </c>
      <c r="F538" s="38">
        <f t="shared" ca="1" si="64"/>
        <v>4.6612035001009453E-2</v>
      </c>
      <c r="G538" s="24">
        <f t="shared" ca="1" si="61"/>
        <v>9874.586809258506</v>
      </c>
      <c r="H538" s="24">
        <f t="shared" ca="1" si="62"/>
        <v>10567.768112570988</v>
      </c>
      <c r="I538" s="24">
        <f ca="1">H538/'Option value'!$E$10</f>
        <v>512.99845206655277</v>
      </c>
    </row>
    <row r="539" spans="2:9">
      <c r="B539">
        <f t="shared" si="63"/>
        <v>521</v>
      </c>
      <c r="C539" s="38">
        <f t="shared" ca="1" si="58"/>
        <v>0.26588269320801999</v>
      </c>
      <c r="D539" s="38">
        <f t="shared" ca="1" si="59"/>
        <v>7.0090277651433622E-2</v>
      </c>
      <c r="E539" s="38">
        <f t="shared" ca="1" si="60"/>
        <v>0.15159781131820116</v>
      </c>
      <c r="F539" s="38">
        <f t="shared" ca="1" si="64"/>
        <v>3.7448973365823368E-2</v>
      </c>
      <c r="G539" s="24">
        <f t="shared" ca="1" si="61"/>
        <v>9639.8688386721351</v>
      </c>
      <c r="H539" s="24">
        <f t="shared" ca="1" si="62"/>
        <v>10333.050141984617</v>
      </c>
      <c r="I539" s="24">
        <f ca="1">H539/'Option value'!$E$10</f>
        <v>501.60437582449595</v>
      </c>
    </row>
    <row r="540" spans="2:9">
      <c r="B540">
        <f t="shared" si="63"/>
        <v>522</v>
      </c>
      <c r="C540" s="38">
        <f t="shared" ca="1" si="58"/>
        <v>0.36481380984736111</v>
      </c>
      <c r="D540" s="38">
        <f t="shared" ca="1" si="59"/>
        <v>5.8801004353884731E-2</v>
      </c>
      <c r="E540" s="38">
        <f t="shared" ca="1" si="60"/>
        <v>0.14612083492564901</v>
      </c>
      <c r="F540" s="38">
        <f t="shared" ca="1" si="64"/>
        <v>5.6569278008983856E-2</v>
      </c>
      <c r="G540" s="24">
        <f t="shared" ca="1" si="61"/>
        <v>11114.153444126825</v>
      </c>
      <c r="H540" s="24">
        <f t="shared" ca="1" si="62"/>
        <v>11807.334747439307</v>
      </c>
      <c r="I540" s="24">
        <f ca="1">H540/'Option value'!$E$10</f>
        <v>573.17158968151966</v>
      </c>
    </row>
    <row r="541" spans="2:9">
      <c r="B541">
        <f t="shared" si="63"/>
        <v>523</v>
      </c>
      <c r="C541" s="38">
        <f t="shared" ca="1" si="58"/>
        <v>0.18811458339127038</v>
      </c>
      <c r="D541" s="38">
        <f t="shared" ca="1" si="59"/>
        <v>6.7212707424354881E-2</v>
      </c>
      <c r="E541" s="38">
        <f t="shared" ca="1" si="60"/>
        <v>0.14591713574641957</v>
      </c>
      <c r="F541" s="38">
        <f t="shared" ca="1" si="64"/>
        <v>3.7440204544678599E-2</v>
      </c>
      <c r="G541" s="24">
        <f t="shared" ca="1" si="61"/>
        <v>9129.8512685890037</v>
      </c>
      <c r="H541" s="24">
        <f t="shared" ca="1" si="62"/>
        <v>9823.0325719014854</v>
      </c>
      <c r="I541" s="24">
        <f ca="1">H541/'Option value'!$E$10</f>
        <v>476.84624135444102</v>
      </c>
    </row>
    <row r="542" spans="2:9">
      <c r="B542">
        <f t="shared" si="63"/>
        <v>524</v>
      </c>
      <c r="C542" s="38">
        <f t="shared" ca="1" si="58"/>
        <v>0.25040746276060522</v>
      </c>
      <c r="D542" s="38">
        <f t="shared" ca="1" si="59"/>
        <v>6.1359187303173968E-2</v>
      </c>
      <c r="E542" s="38">
        <f t="shared" ca="1" si="60"/>
        <v>0.14569210562686</v>
      </c>
      <c r="F542" s="38">
        <f t="shared" ca="1" si="64"/>
        <v>3.5413742067199425E-2</v>
      </c>
      <c r="G542" s="24">
        <f t="shared" ca="1" si="61"/>
        <v>8628.438733185325</v>
      </c>
      <c r="H542" s="24">
        <f t="shared" ca="1" si="62"/>
        <v>9321.6200364978067</v>
      </c>
      <c r="I542" s="24">
        <f ca="1">H542/'Option value'!$E$10</f>
        <v>452.5058270144566</v>
      </c>
    </row>
    <row r="543" spans="2:9">
      <c r="B543">
        <f t="shared" si="63"/>
        <v>525</v>
      </c>
      <c r="C543" s="38">
        <f t="shared" ca="1" si="58"/>
        <v>0.19392896408306326</v>
      </c>
      <c r="D543" s="38">
        <f t="shared" ca="1" si="59"/>
        <v>6.5689075533347283E-2</v>
      </c>
      <c r="E543" s="38">
        <f t="shared" ca="1" si="60"/>
        <v>0.14144497631090153</v>
      </c>
      <c r="F543" s="38">
        <f t="shared" ca="1" si="64"/>
        <v>4.22804016233643E-2</v>
      </c>
      <c r="G543" s="24">
        <f t="shared" ca="1" si="61"/>
        <v>9808.587287972623</v>
      </c>
      <c r="H543" s="24">
        <f t="shared" ca="1" si="62"/>
        <v>10501.768591285105</v>
      </c>
      <c r="I543" s="24">
        <f ca="1">H543/'Option value'!$E$10</f>
        <v>509.7945918099565</v>
      </c>
    </row>
    <row r="544" spans="2:9">
      <c r="B544">
        <f t="shared" si="63"/>
        <v>526</v>
      </c>
      <c r="C544" s="38">
        <f t="shared" ca="1" si="58"/>
        <v>0.1321525764896182</v>
      </c>
      <c r="D544" s="38">
        <f t="shared" ca="1" si="59"/>
        <v>5.9637123596858327E-2</v>
      </c>
      <c r="E544" s="38">
        <f t="shared" ca="1" si="60"/>
        <v>0.14149323739993663</v>
      </c>
      <c r="F544" s="38">
        <f t="shared" ca="1" si="64"/>
        <v>3.6259692979974958E-2</v>
      </c>
      <c r="G544" s="24">
        <f t="shared" ca="1" si="61"/>
        <v>7957.1734749380939</v>
      </c>
      <c r="H544" s="24">
        <f t="shared" ca="1" si="62"/>
        <v>8650.3547782505757</v>
      </c>
      <c r="I544" s="24">
        <f ca="1">H544/'Option value'!$E$10</f>
        <v>419.92013486653275</v>
      </c>
    </row>
    <row r="545" spans="2:9">
      <c r="B545">
        <f t="shared" si="63"/>
        <v>527</v>
      </c>
      <c r="C545" s="38">
        <f t="shared" ca="1" si="58"/>
        <v>0.2218484049770944</v>
      </c>
      <c r="D545" s="38">
        <f t="shared" ca="1" si="59"/>
        <v>6.610270854747137E-2</v>
      </c>
      <c r="E545" s="38">
        <f t="shared" ca="1" si="60"/>
        <v>0.1428848953097214</v>
      </c>
      <c r="F545" s="38">
        <f t="shared" ca="1" si="64"/>
        <v>5.9443240671646663E-2</v>
      </c>
      <c r="G545" s="24">
        <f t="shared" ca="1" si="61"/>
        <v>12004.526939092224</v>
      </c>
      <c r="H545" s="24">
        <f t="shared" ca="1" si="62"/>
        <v>12697.708242404706</v>
      </c>
      <c r="I545" s="24">
        <f ca="1">H545/'Option value'!$E$10</f>
        <v>616.39360400022838</v>
      </c>
    </row>
    <row r="546" spans="2:9">
      <c r="B546">
        <f t="shared" si="63"/>
        <v>528</v>
      </c>
      <c r="C546" s="38">
        <f t="shared" ca="1" si="58"/>
        <v>0.28309161779570763</v>
      </c>
      <c r="D546" s="38">
        <f t="shared" ca="1" si="59"/>
        <v>5.3370431488968258E-2</v>
      </c>
      <c r="E546" s="38">
        <f t="shared" ca="1" si="60"/>
        <v>0.14266257263088308</v>
      </c>
      <c r="F546" s="38">
        <f t="shared" ca="1" si="64"/>
        <v>5.5718222621787411E-2</v>
      </c>
      <c r="G546" s="24">
        <f t="shared" ca="1" si="61"/>
        <v>9768.0616867969075</v>
      </c>
      <c r="H546" s="24">
        <f t="shared" ca="1" si="62"/>
        <v>10461.242990109389</v>
      </c>
      <c r="I546" s="24">
        <f ca="1">H546/'Option value'!$E$10</f>
        <v>507.82732961696058</v>
      </c>
    </row>
    <row r="547" spans="2:9">
      <c r="B547">
        <f t="shared" si="63"/>
        <v>529</v>
      </c>
      <c r="C547" s="38">
        <f t="shared" ca="1" si="58"/>
        <v>0.26687231236405817</v>
      </c>
      <c r="D547" s="38">
        <f t="shared" ca="1" si="59"/>
        <v>5.680157540464803E-2</v>
      </c>
      <c r="E547" s="38">
        <f t="shared" ca="1" si="60"/>
        <v>0.14223848223750427</v>
      </c>
      <c r="F547" s="38">
        <f t="shared" ca="1" si="64"/>
        <v>4.8106119722639423E-2</v>
      </c>
      <c r="G547" s="24">
        <f t="shared" ca="1" si="61"/>
        <v>9480.8143836739728</v>
      </c>
      <c r="H547" s="24">
        <f t="shared" ca="1" si="62"/>
        <v>10173.995686986455</v>
      </c>
      <c r="I547" s="24">
        <f ca="1">H547/'Option value'!$E$10</f>
        <v>493.88328577604148</v>
      </c>
    </row>
    <row r="548" spans="2:9">
      <c r="B548">
        <f t="shared" si="63"/>
        <v>530</v>
      </c>
      <c r="C548" s="38">
        <f t="shared" ca="1" si="58"/>
        <v>0.18358417178125067</v>
      </c>
      <c r="D548" s="38">
        <f t="shared" ca="1" si="59"/>
        <v>5.5943365070070063E-2</v>
      </c>
      <c r="E548" s="38">
        <f t="shared" ca="1" si="60"/>
        <v>0.14909885415158849</v>
      </c>
      <c r="F548" s="38">
        <f t="shared" ca="1" si="64"/>
        <v>2.4329577590262708E-2</v>
      </c>
      <c r="G548" s="24">
        <f t="shared" ca="1" si="61"/>
        <v>6581.5995522344529</v>
      </c>
      <c r="H548" s="24">
        <f t="shared" ca="1" si="62"/>
        <v>7274.7808555469355</v>
      </c>
      <c r="I548" s="24">
        <f ca="1">H548/'Option value'!$E$10</f>
        <v>353.14470172557935</v>
      </c>
    </row>
    <row r="549" spans="2:9">
      <c r="B549">
        <f t="shared" si="63"/>
        <v>531</v>
      </c>
      <c r="C549" s="38">
        <f t="shared" ca="1" si="58"/>
        <v>0.45069620861358189</v>
      </c>
      <c r="D549" s="38">
        <f t="shared" ca="1" si="59"/>
        <v>6.3200870407847262E-2</v>
      </c>
      <c r="E549" s="38">
        <f t="shared" ca="1" si="60"/>
        <v>0.14382645019287288</v>
      </c>
      <c r="F549" s="38">
        <f t="shared" ca="1" si="64"/>
        <v>2.7529561792696833E-2</v>
      </c>
      <c r="G549" s="24">
        <f t="shared" ca="1" si="61"/>
        <v>9777.3872674431459</v>
      </c>
      <c r="H549" s="24">
        <f t="shared" ca="1" si="62"/>
        <v>10470.568570755628</v>
      </c>
      <c r="I549" s="24">
        <f ca="1">H549/'Option value'!$E$10</f>
        <v>508.28002770658384</v>
      </c>
    </row>
    <row r="550" spans="2:9">
      <c r="B550">
        <f t="shared" si="63"/>
        <v>532</v>
      </c>
      <c r="C550" s="38">
        <f t="shared" ca="1" si="58"/>
        <v>0.26536502985639054</v>
      </c>
      <c r="D550" s="38">
        <f t="shared" ca="1" si="59"/>
        <v>7.4468773768148824E-2</v>
      </c>
      <c r="E550" s="38">
        <f t="shared" ca="1" si="60"/>
        <v>0.14822640749999974</v>
      </c>
      <c r="F550" s="38">
        <f t="shared" ca="1" si="64"/>
        <v>5.2114895290898827E-2</v>
      </c>
      <c r="G550" s="24">
        <f t="shared" ca="1" si="61"/>
        <v>12159.227856981253</v>
      </c>
      <c r="H550" s="24">
        <f t="shared" ca="1" si="62"/>
        <v>12852.409160293735</v>
      </c>
      <c r="I550" s="24">
        <f ca="1">H550/'Option value'!$E$10</f>
        <v>623.90335729581238</v>
      </c>
    </row>
    <row r="551" spans="2:9">
      <c r="B551">
        <f t="shared" si="63"/>
        <v>533</v>
      </c>
      <c r="C551" s="38">
        <f t="shared" ca="1" si="58"/>
        <v>0.30598885066898285</v>
      </c>
      <c r="D551" s="38">
        <f t="shared" ca="1" si="59"/>
        <v>5.9962801657114047E-2</v>
      </c>
      <c r="E551" s="38">
        <f t="shared" ca="1" si="60"/>
        <v>0.14678029651131994</v>
      </c>
      <c r="F551" s="38">
        <f t="shared" ca="1" si="64"/>
        <v>5.8677147174860805E-2</v>
      </c>
      <c r="G551" s="24">
        <f t="shared" ca="1" si="61"/>
        <v>11023.546273933824</v>
      </c>
      <c r="H551" s="24">
        <f t="shared" ca="1" si="62"/>
        <v>11716.727577246305</v>
      </c>
      <c r="I551" s="24">
        <f ca="1">H551/'Option value'!$E$10</f>
        <v>568.77318336147107</v>
      </c>
    </row>
    <row r="552" spans="2:9">
      <c r="B552">
        <f t="shared" si="63"/>
        <v>534</v>
      </c>
      <c r="C552" s="38">
        <f t="shared" ca="1" si="58"/>
        <v>0.19953269001505791</v>
      </c>
      <c r="D552" s="38">
        <f t="shared" ca="1" si="59"/>
        <v>5.7393095119702253E-2</v>
      </c>
      <c r="E552" s="38">
        <f t="shared" ca="1" si="60"/>
        <v>0.14305794294124738</v>
      </c>
      <c r="F552" s="38">
        <f t="shared" ca="1" si="64"/>
        <v>4.3683797237656086E-2</v>
      </c>
      <c r="G552" s="24">
        <f t="shared" ca="1" si="61"/>
        <v>8591.9096776232182</v>
      </c>
      <c r="H552" s="24">
        <f t="shared" ca="1" si="62"/>
        <v>9285.0909809356999</v>
      </c>
      <c r="I552" s="24">
        <f ca="1">H552/'Option value'!$E$10</f>
        <v>450.73257189008251</v>
      </c>
    </row>
    <row r="553" spans="2:9">
      <c r="B553">
        <f t="shared" si="63"/>
        <v>535</v>
      </c>
      <c r="C553" s="38">
        <f t="shared" ca="1" si="58"/>
        <v>0.19016996089814758</v>
      </c>
      <c r="D553" s="38">
        <f t="shared" ca="1" si="59"/>
        <v>5.810834112728179E-2</v>
      </c>
      <c r="E553" s="38">
        <f t="shared" ca="1" si="60"/>
        <v>0.14151948543052237</v>
      </c>
      <c r="F553" s="38">
        <f t="shared" ca="1" si="64"/>
        <v>3.3152132415986621E-2</v>
      </c>
      <c r="G553" s="24">
        <f t="shared" ca="1" si="61"/>
        <v>7914.8078091728385</v>
      </c>
      <c r="H553" s="24">
        <f t="shared" ca="1" si="62"/>
        <v>8607.9891124853202</v>
      </c>
      <c r="I553" s="24">
        <f ca="1">H553/'Option value'!$E$10</f>
        <v>417.86354914977278</v>
      </c>
    </row>
    <row r="554" spans="2:9">
      <c r="B554">
        <f t="shared" si="63"/>
        <v>536</v>
      </c>
      <c r="C554" s="38">
        <f t="shared" ca="1" si="58"/>
        <v>0.16859658831404256</v>
      </c>
      <c r="D554" s="38">
        <f t="shared" ca="1" si="59"/>
        <v>7.032001398655624E-2</v>
      </c>
      <c r="E554" s="38">
        <f t="shared" ca="1" si="60"/>
        <v>0.14560276203033887</v>
      </c>
      <c r="F554" s="38">
        <f t="shared" ca="1" si="64"/>
        <v>4.5035404731545554E-2</v>
      </c>
      <c r="G554" s="24">
        <f t="shared" ca="1" si="61"/>
        <v>10133.930031234822</v>
      </c>
      <c r="H554" s="24">
        <f t="shared" ca="1" si="62"/>
        <v>10827.111334547304</v>
      </c>
      <c r="I554" s="24">
        <f ca="1">H554/'Option value'!$E$10</f>
        <v>525.58792886151957</v>
      </c>
    </row>
    <row r="555" spans="2:9">
      <c r="B555">
        <f t="shared" si="63"/>
        <v>537</v>
      </c>
      <c r="C555" s="38">
        <f t="shared" ca="1" si="58"/>
        <v>0.18822340597167142</v>
      </c>
      <c r="D555" s="38">
        <f t="shared" ca="1" si="59"/>
        <v>5.9845076773550755E-2</v>
      </c>
      <c r="E555" s="38">
        <f t="shared" ca="1" si="60"/>
        <v>0.14777855509269527</v>
      </c>
      <c r="F555" s="38">
        <f t="shared" ca="1" si="64"/>
        <v>5.1988175600553424E-2</v>
      </c>
      <c r="G555" s="24">
        <f t="shared" ca="1" si="61"/>
        <v>9206.5308860886526</v>
      </c>
      <c r="H555" s="24">
        <f t="shared" ca="1" si="62"/>
        <v>9899.7121894011343</v>
      </c>
      <c r="I555" s="24">
        <f ca="1">H555/'Option value'!$E$10</f>
        <v>480.56855288355018</v>
      </c>
    </row>
    <row r="556" spans="2:9">
      <c r="B556">
        <f t="shared" si="63"/>
        <v>538</v>
      </c>
      <c r="C556" s="38">
        <f t="shared" ca="1" si="58"/>
        <v>0.32146782090735376</v>
      </c>
      <c r="D556" s="38">
        <f t="shared" ca="1" si="59"/>
        <v>7.095006161888584E-2</v>
      </c>
      <c r="E556" s="38">
        <f t="shared" ca="1" si="60"/>
        <v>0.14658439994697559</v>
      </c>
      <c r="F556" s="38">
        <f t="shared" ca="1" si="64"/>
        <v>2.7662159180721301E-2</v>
      </c>
      <c r="G556" s="24">
        <f t="shared" ca="1" si="61"/>
        <v>9777.7214804355044</v>
      </c>
      <c r="H556" s="24">
        <f t="shared" ca="1" si="62"/>
        <v>10470.902783747986</v>
      </c>
      <c r="I556" s="24">
        <f ca="1">H556/'Option value'!$E$10</f>
        <v>508.2962516382517</v>
      </c>
    </row>
    <row r="557" spans="2:9">
      <c r="B557">
        <f t="shared" si="63"/>
        <v>539</v>
      </c>
      <c r="C557" s="38">
        <f t="shared" ca="1" si="58"/>
        <v>0.33653564058449903</v>
      </c>
      <c r="D557" s="38">
        <f t="shared" ca="1" si="59"/>
        <v>6.7629991264882977E-2</v>
      </c>
      <c r="E557" s="38">
        <f t="shared" ca="1" si="60"/>
        <v>0.14716273115293232</v>
      </c>
      <c r="F557" s="38">
        <f t="shared" ca="1" si="64"/>
        <v>2.1785676575621568E-2</v>
      </c>
      <c r="G557" s="24">
        <f t="shared" ca="1" si="61"/>
        <v>8941.1460615514734</v>
      </c>
      <c r="H557" s="24">
        <f t="shared" ca="1" si="62"/>
        <v>9634.3273648639552</v>
      </c>
      <c r="I557" s="24">
        <f ca="1">H557/'Option value'!$E$10</f>
        <v>467.68579441087155</v>
      </c>
    </row>
    <row r="558" spans="2:9">
      <c r="B558">
        <f t="shared" si="63"/>
        <v>540</v>
      </c>
      <c r="C558" s="38">
        <f t="shared" ca="1" si="58"/>
        <v>0.20858018580674514</v>
      </c>
      <c r="D558" s="38">
        <f t="shared" ca="1" si="59"/>
        <v>5.6565315822670326E-2</v>
      </c>
      <c r="E558" s="38">
        <f t="shared" ca="1" si="60"/>
        <v>0.14303804493543806</v>
      </c>
      <c r="F558" s="38">
        <f t="shared" ca="1" si="64"/>
        <v>5.2654278898524517E-2</v>
      </c>
      <c r="G558" s="24">
        <f t="shared" ca="1" si="61"/>
        <v>9380.5138668970794</v>
      </c>
      <c r="H558" s="24">
        <f t="shared" ca="1" si="62"/>
        <v>10073.695170209561</v>
      </c>
      <c r="I558" s="24">
        <f ca="1">H558/'Option value'!$E$10</f>
        <v>489.01432865094955</v>
      </c>
    </row>
    <row r="559" spans="2:9">
      <c r="B559">
        <f t="shared" si="63"/>
        <v>541</v>
      </c>
      <c r="C559" s="38">
        <f t="shared" ca="1" si="58"/>
        <v>0.27587998033997363</v>
      </c>
      <c r="D559" s="38">
        <f t="shared" ca="1" si="59"/>
        <v>6.105829808665187E-2</v>
      </c>
      <c r="E559" s="38">
        <f t="shared" ca="1" si="60"/>
        <v>0.13842883579389104</v>
      </c>
      <c r="F559" s="38">
        <f t="shared" ca="1" si="64"/>
        <v>2.1097854272941197E-2</v>
      </c>
      <c r="G559" s="24">
        <f t="shared" ca="1" si="61"/>
        <v>8234.4233430864533</v>
      </c>
      <c r="H559" s="24">
        <f t="shared" ca="1" si="62"/>
        <v>8927.6046463989351</v>
      </c>
      <c r="I559" s="24">
        <f ca="1">H559/'Option value'!$E$10</f>
        <v>433.37886633004535</v>
      </c>
    </row>
    <row r="560" spans="2:9">
      <c r="B560">
        <f t="shared" si="63"/>
        <v>542</v>
      </c>
      <c r="C560" s="38">
        <f t="shared" ca="1" si="58"/>
        <v>0.23991597042381385</v>
      </c>
      <c r="D560" s="38">
        <f t="shared" ca="1" si="59"/>
        <v>6.2043082302148722E-2</v>
      </c>
      <c r="E560" s="38">
        <f t="shared" ca="1" si="60"/>
        <v>0.141547510054397</v>
      </c>
      <c r="F560" s="38">
        <f t="shared" ca="1" si="64"/>
        <v>3.1595727624078425E-2</v>
      </c>
      <c r="G560" s="24">
        <f t="shared" ca="1" si="61"/>
        <v>8677.1023870312329</v>
      </c>
      <c r="H560" s="24">
        <f t="shared" ca="1" si="62"/>
        <v>9370.2836903437146</v>
      </c>
      <c r="I560" s="24">
        <f ca="1">H560/'Option value'!$E$10</f>
        <v>454.86814030794727</v>
      </c>
    </row>
    <row r="561" spans="2:9">
      <c r="B561">
        <f t="shared" si="63"/>
        <v>543</v>
      </c>
      <c r="C561" s="38">
        <f t="shared" ca="1" si="58"/>
        <v>0.18512673618154943</v>
      </c>
      <c r="D561" s="38">
        <f t="shared" ca="1" si="59"/>
        <v>5.6499648611554487E-2</v>
      </c>
      <c r="E561" s="38">
        <f t="shared" ca="1" si="60"/>
        <v>0.14476679278008578</v>
      </c>
      <c r="F561" s="38">
        <f t="shared" ca="1" si="64"/>
        <v>3.3064939229480061E-2</v>
      </c>
      <c r="G561" s="24">
        <f t="shared" ca="1" si="61"/>
        <v>7434.3249464021292</v>
      </c>
      <c r="H561" s="24">
        <f t="shared" ca="1" si="62"/>
        <v>8127.5062497146118</v>
      </c>
      <c r="I561" s="24">
        <f ca="1">H561/'Option value'!$E$10</f>
        <v>394.53913833566077</v>
      </c>
    </row>
    <row r="562" spans="2:9">
      <c r="B562">
        <f t="shared" si="63"/>
        <v>544</v>
      </c>
      <c r="C562" s="38">
        <f t="shared" ca="1" si="58"/>
        <v>0.16085690153721877</v>
      </c>
      <c r="D562" s="38">
        <f t="shared" ca="1" si="59"/>
        <v>6.1395441029191644E-2</v>
      </c>
      <c r="E562" s="38">
        <f t="shared" ca="1" si="60"/>
        <v>0.14451569415426141</v>
      </c>
      <c r="F562" s="38">
        <f t="shared" ca="1" si="64"/>
        <v>5.3573803599292272E-2</v>
      </c>
      <c r="G562" s="24">
        <f t="shared" ca="1" si="61"/>
        <v>9719.4616299730787</v>
      </c>
      <c r="H562" s="24">
        <f t="shared" ca="1" si="62"/>
        <v>10412.642933285561</v>
      </c>
      <c r="I562" s="24">
        <f ca="1">H562/'Option value'!$E$10</f>
        <v>505.46810355755144</v>
      </c>
    </row>
    <row r="563" spans="2:9">
      <c r="B563">
        <f t="shared" si="63"/>
        <v>545</v>
      </c>
      <c r="C563" s="38">
        <f t="shared" ca="1" si="58"/>
        <v>0.22598176612014764</v>
      </c>
      <c r="D563" s="38">
        <f t="shared" ca="1" si="59"/>
        <v>6.9834891011270633E-2</v>
      </c>
      <c r="E563" s="38">
        <f t="shared" ca="1" si="60"/>
        <v>0.14308616769012256</v>
      </c>
      <c r="F563" s="38">
        <f t="shared" ca="1" si="64"/>
        <v>2.5749000437873606E-2</v>
      </c>
      <c r="G563" s="24">
        <f t="shared" ca="1" si="61"/>
        <v>9049.2429529471683</v>
      </c>
      <c r="H563" s="24">
        <f t="shared" ca="1" si="62"/>
        <v>9742.4242562596501</v>
      </c>
      <c r="I563" s="24">
        <f ca="1">H563/'Option value'!$E$10</f>
        <v>472.93321632328394</v>
      </c>
    </row>
    <row r="564" spans="2:9">
      <c r="B564">
        <f t="shared" si="63"/>
        <v>546</v>
      </c>
      <c r="C564" s="38">
        <f t="shared" ca="1" si="58"/>
        <v>0.24353583191407133</v>
      </c>
      <c r="D564" s="38">
        <f t="shared" ca="1" si="59"/>
        <v>6.8866047628522054E-2</v>
      </c>
      <c r="E564" s="38">
        <f t="shared" ca="1" si="60"/>
        <v>0.14407874593310374</v>
      </c>
      <c r="F564" s="38">
        <f t="shared" ca="1" si="64"/>
        <v>3.4421984097629477E-2</v>
      </c>
      <c r="G564" s="24">
        <f t="shared" ca="1" si="61"/>
        <v>9685.441496867732</v>
      </c>
      <c r="H564" s="24">
        <f t="shared" ca="1" si="62"/>
        <v>10378.622800180214</v>
      </c>
      <c r="I564" s="24">
        <f ca="1">H564/'Option value'!$E$10</f>
        <v>503.81664078544725</v>
      </c>
    </row>
    <row r="565" spans="2:9">
      <c r="B565">
        <f t="shared" si="63"/>
        <v>547</v>
      </c>
      <c r="C565" s="38">
        <f t="shared" ca="1" si="58"/>
        <v>0.22463056616022239</v>
      </c>
      <c r="D565" s="38">
        <f t="shared" ca="1" si="59"/>
        <v>6.3074210822086751E-2</v>
      </c>
      <c r="E565" s="38">
        <f t="shared" ca="1" si="60"/>
        <v>0.14130145926453277</v>
      </c>
      <c r="F565" s="38">
        <f t="shared" ca="1" si="64"/>
        <v>5.6511687005549108E-2</v>
      </c>
      <c r="G565" s="24">
        <f t="shared" ca="1" si="61"/>
        <v>11298.08475690363</v>
      </c>
      <c r="H565" s="24">
        <f t="shared" ca="1" si="62"/>
        <v>11991.266060216112</v>
      </c>
      <c r="I565" s="24">
        <f ca="1">H565/'Option value'!$E$10</f>
        <v>582.10029418524812</v>
      </c>
    </row>
    <row r="566" spans="2:9">
      <c r="B566">
        <f t="shared" si="63"/>
        <v>548</v>
      </c>
      <c r="C566" s="38">
        <f t="shared" ca="1" si="58"/>
        <v>0.23936855699887249</v>
      </c>
      <c r="D566" s="38">
        <f t="shared" ca="1" si="59"/>
        <v>7.0179792706663968E-2</v>
      </c>
      <c r="E566" s="38">
        <f t="shared" ca="1" si="60"/>
        <v>0.14535108291416191</v>
      </c>
      <c r="F566" s="38">
        <f t="shared" ca="1" si="64"/>
        <v>4.5692235047059035E-2</v>
      </c>
      <c r="G566" s="24">
        <f t="shared" ca="1" si="61"/>
        <v>10824.007129643149</v>
      </c>
      <c r="H566" s="24">
        <f t="shared" ca="1" si="62"/>
        <v>11517.188432955631</v>
      </c>
      <c r="I566" s="24">
        <f ca="1">H566/'Option value'!$E$10</f>
        <v>559.08681713376848</v>
      </c>
    </row>
    <row r="567" spans="2:9">
      <c r="B567">
        <f t="shared" si="63"/>
        <v>549</v>
      </c>
      <c r="C567" s="38">
        <f t="shared" ca="1" si="58"/>
        <v>0.33953125815918</v>
      </c>
      <c r="D567" s="38">
        <f t="shared" ca="1" si="59"/>
        <v>6.83878655660453E-2</v>
      </c>
      <c r="E567" s="38">
        <f t="shared" ca="1" si="60"/>
        <v>0.14322517105502466</v>
      </c>
      <c r="F567" s="38">
        <f t="shared" ca="1" si="64"/>
        <v>3.605488659373117E-2</v>
      </c>
      <c r="G567" s="24">
        <f t="shared" ca="1" si="61"/>
        <v>10601.050297637039</v>
      </c>
      <c r="H567" s="24">
        <f t="shared" ca="1" si="62"/>
        <v>11294.231600949521</v>
      </c>
      <c r="I567" s="24">
        <f ca="1">H567/'Option value'!$E$10</f>
        <v>548.26366994900582</v>
      </c>
    </row>
    <row r="568" spans="2:9">
      <c r="B568">
        <f t="shared" si="63"/>
        <v>550</v>
      </c>
      <c r="C568" s="38">
        <f t="shared" ca="1" si="58"/>
        <v>0.30924538223138881</v>
      </c>
      <c r="D568" s="38">
        <f t="shared" ca="1" si="59"/>
        <v>6.5571792986094599E-2</v>
      </c>
      <c r="E568" s="38">
        <f t="shared" ca="1" si="60"/>
        <v>0.1447265965427772</v>
      </c>
      <c r="F568" s="38">
        <f t="shared" ca="1" si="64"/>
        <v>2.7824583387465202E-2</v>
      </c>
      <c r="G568" s="24">
        <f t="shared" ca="1" si="61"/>
        <v>9107.6744089336953</v>
      </c>
      <c r="H568" s="24">
        <f t="shared" ca="1" si="62"/>
        <v>9800.8557122461771</v>
      </c>
      <c r="I568" s="24">
        <f ca="1">H568/'Option value'!$E$10</f>
        <v>475.76969476923188</v>
      </c>
    </row>
    <row r="569" spans="2:9">
      <c r="B569">
        <f t="shared" si="63"/>
        <v>551</v>
      </c>
      <c r="C569" s="38">
        <f t="shared" ca="1" si="58"/>
        <v>0.16349530637843185</v>
      </c>
      <c r="D569" s="38">
        <f t="shared" ca="1" si="59"/>
        <v>6.381900375952726E-2</v>
      </c>
      <c r="E569" s="38">
        <f t="shared" ca="1" si="60"/>
        <v>0.1449028609284197</v>
      </c>
      <c r="F569" s="38">
        <f t="shared" ca="1" si="64"/>
        <v>3.1506873773136115E-2</v>
      </c>
      <c r="G569" s="24">
        <f t="shared" ca="1" si="61"/>
        <v>8120.9782401450293</v>
      </c>
      <c r="H569" s="24">
        <f t="shared" ca="1" si="62"/>
        <v>8814.159543457512</v>
      </c>
      <c r="I569" s="24">
        <f ca="1">H569/'Option value'!$E$10</f>
        <v>427.87182249793744</v>
      </c>
    </row>
    <row r="570" spans="2:9">
      <c r="B570">
        <f t="shared" si="63"/>
        <v>552</v>
      </c>
      <c r="C570" s="38">
        <f t="shared" ca="1" si="58"/>
        <v>0.18951344192315306</v>
      </c>
      <c r="D570" s="38">
        <f t="shared" ca="1" si="59"/>
        <v>5.4999225601383241E-2</v>
      </c>
      <c r="E570" s="38">
        <f t="shared" ca="1" si="60"/>
        <v>0.14585390837222623</v>
      </c>
      <c r="F570" s="38">
        <f t="shared" ca="1" si="64"/>
        <v>4.1231530523522825E-2</v>
      </c>
      <c r="G570" s="24">
        <f t="shared" ca="1" si="61"/>
        <v>7755.1949414134488</v>
      </c>
      <c r="H570" s="24">
        <f t="shared" ca="1" si="62"/>
        <v>8448.3762447259305</v>
      </c>
      <c r="I570" s="24">
        <f ca="1">H570/'Option value'!$E$10</f>
        <v>410.11535168572476</v>
      </c>
    </row>
    <row r="571" spans="2:9">
      <c r="B571">
        <f t="shared" si="63"/>
        <v>553</v>
      </c>
      <c r="C571" s="38">
        <f t="shared" ca="1" si="58"/>
        <v>0.25404216688145387</v>
      </c>
      <c r="D571" s="38">
        <f t="shared" ca="1" si="59"/>
        <v>6.9891032043202586E-2</v>
      </c>
      <c r="E571" s="38">
        <f t="shared" ca="1" si="60"/>
        <v>0.14463727080329139</v>
      </c>
      <c r="F571" s="38">
        <f t="shared" ca="1" si="64"/>
        <v>4.4295833422909672E-2</v>
      </c>
      <c r="G571" s="24">
        <f t="shared" ca="1" si="61"/>
        <v>10832.897955756518</v>
      </c>
      <c r="H571" s="24">
        <f t="shared" ca="1" si="62"/>
        <v>11526.079259069</v>
      </c>
      <c r="I571" s="24">
        <f ca="1">H571/'Option value'!$E$10</f>
        <v>559.51841063441748</v>
      </c>
    </row>
    <row r="572" spans="2:9">
      <c r="B572">
        <f t="shared" si="63"/>
        <v>554</v>
      </c>
      <c r="C572" s="38">
        <f t="shared" ca="1" si="58"/>
        <v>0.34892022432442238</v>
      </c>
      <c r="D572" s="38">
        <f t="shared" ca="1" si="59"/>
        <v>6.2205336465353978E-2</v>
      </c>
      <c r="E572" s="38">
        <f t="shared" ca="1" si="60"/>
        <v>0.14496821784551914</v>
      </c>
      <c r="F572" s="38">
        <f t="shared" ca="1" si="64"/>
        <v>3.9451478956216722E-2</v>
      </c>
      <c r="G572" s="24">
        <f t="shared" ca="1" si="61"/>
        <v>9862.4298241446504</v>
      </c>
      <c r="H572" s="24">
        <f t="shared" ca="1" si="62"/>
        <v>10555.611127457132</v>
      </c>
      <c r="I572" s="24">
        <f ca="1">H572/'Option value'!$E$10</f>
        <v>512.40830715811319</v>
      </c>
    </row>
    <row r="573" spans="2:9">
      <c r="B573">
        <f t="shared" si="63"/>
        <v>555</v>
      </c>
      <c r="C573" s="38">
        <f t="shared" ca="1" si="58"/>
        <v>0.3865072785930514</v>
      </c>
      <c r="D573" s="38">
        <f t="shared" ca="1" si="59"/>
        <v>6.704634016190103E-2</v>
      </c>
      <c r="E573" s="38">
        <f t="shared" ca="1" si="60"/>
        <v>0.14540620775450194</v>
      </c>
      <c r="F573" s="38">
        <f t="shared" ca="1" si="64"/>
        <v>4.204983307901225E-2</v>
      </c>
      <c r="G573" s="24">
        <f t="shared" ca="1" si="61"/>
        <v>11154.531625162614</v>
      </c>
      <c r="H573" s="24">
        <f t="shared" ca="1" si="62"/>
        <v>11847.712928475095</v>
      </c>
      <c r="I573" s="24">
        <f ca="1">H573/'Option value'!$E$10</f>
        <v>575.13169555704337</v>
      </c>
    </row>
    <row r="574" spans="2:9">
      <c r="B574">
        <f t="shared" si="63"/>
        <v>556</v>
      </c>
      <c r="C574" s="38">
        <f t="shared" ca="1" si="58"/>
        <v>0.26018856223805614</v>
      </c>
      <c r="D574" s="38">
        <f t="shared" ca="1" si="59"/>
        <v>6.2223479262894517E-2</v>
      </c>
      <c r="E574" s="38">
        <f t="shared" ca="1" si="60"/>
        <v>0.14411981682259212</v>
      </c>
      <c r="F574" s="38">
        <f t="shared" ca="1" si="64"/>
        <v>5.6086718401541696E-2</v>
      </c>
      <c r="G574" s="24">
        <f t="shared" ca="1" si="61"/>
        <v>11046.767512763277</v>
      </c>
      <c r="H574" s="24">
        <f t="shared" ca="1" si="62"/>
        <v>11739.948816075759</v>
      </c>
      <c r="I574" s="24">
        <f ca="1">H574/'Option value'!$E$10</f>
        <v>569.90042796484261</v>
      </c>
    </row>
    <row r="575" spans="2:9">
      <c r="B575">
        <f t="shared" si="63"/>
        <v>557</v>
      </c>
      <c r="C575" s="38">
        <f t="shared" ca="1" si="58"/>
        <v>0.17509541882419755</v>
      </c>
      <c r="D575" s="38">
        <f t="shared" ca="1" si="59"/>
        <v>7.2682942205669523E-2</v>
      </c>
      <c r="E575" s="38">
        <f t="shared" ca="1" si="60"/>
        <v>0.14091341194596613</v>
      </c>
      <c r="F575" s="38">
        <f t="shared" ca="1" si="64"/>
        <v>3.9238227453927452E-2</v>
      </c>
      <c r="G575" s="24">
        <f t="shared" ca="1" si="61"/>
        <v>10417.94451515762</v>
      </c>
      <c r="H575" s="24">
        <f t="shared" ca="1" si="62"/>
        <v>11111.125818470102</v>
      </c>
      <c r="I575" s="24">
        <f ca="1">H575/'Option value'!$E$10</f>
        <v>539.37503973155833</v>
      </c>
    </row>
    <row r="576" spans="2:9">
      <c r="B576">
        <f t="shared" si="63"/>
        <v>558</v>
      </c>
      <c r="C576" s="38">
        <f t="shared" ca="1" si="58"/>
        <v>0.12475342603728204</v>
      </c>
      <c r="D576" s="38">
        <f t="shared" ca="1" si="59"/>
        <v>6.5861575855527404E-2</v>
      </c>
      <c r="E576" s="38">
        <f t="shared" ca="1" si="60"/>
        <v>0.14455766565112563</v>
      </c>
      <c r="F576" s="38">
        <f t="shared" ca="1" si="64"/>
        <v>2.8492735349936005E-2</v>
      </c>
      <c r="G576" s="24">
        <f t="shared" ca="1" si="61"/>
        <v>7915.5264487686591</v>
      </c>
      <c r="H576" s="24">
        <f t="shared" ca="1" si="62"/>
        <v>8608.7077520811417</v>
      </c>
      <c r="I576" s="24">
        <f ca="1">H576/'Option value'!$E$10</f>
        <v>417.89843456704568</v>
      </c>
    </row>
    <row r="577" spans="2:9">
      <c r="B577">
        <f t="shared" si="63"/>
        <v>559</v>
      </c>
      <c r="C577" s="38">
        <f t="shared" ca="1" si="58"/>
        <v>0.19050607311964249</v>
      </c>
      <c r="D577" s="38">
        <f t="shared" ca="1" si="59"/>
        <v>5.9781395151935805E-2</v>
      </c>
      <c r="E577" s="38">
        <f t="shared" ca="1" si="60"/>
        <v>0.14319026096536935</v>
      </c>
      <c r="F577" s="38">
        <f t="shared" ca="1" si="64"/>
        <v>3.093517452277985E-2</v>
      </c>
      <c r="G577" s="24">
        <f t="shared" ca="1" si="61"/>
        <v>7862.9046571423196</v>
      </c>
      <c r="H577" s="24">
        <f t="shared" ca="1" si="62"/>
        <v>8556.0859604548023</v>
      </c>
      <c r="I577" s="24">
        <f ca="1">H577/'Option value'!$E$10</f>
        <v>415.34397866285445</v>
      </c>
    </row>
    <row r="578" spans="2:9">
      <c r="B578">
        <f t="shared" si="63"/>
        <v>560</v>
      </c>
      <c r="C578" s="38">
        <f t="shared" ca="1" si="58"/>
        <v>0.10881267745539912</v>
      </c>
      <c r="D578" s="38">
        <f t="shared" ca="1" si="59"/>
        <v>6.3106860832395015E-2</v>
      </c>
      <c r="E578" s="38">
        <f t="shared" ca="1" si="60"/>
        <v>0.1455960132389596</v>
      </c>
      <c r="F578" s="38">
        <f t="shared" ca="1" si="64"/>
        <v>3.1152236601516645E-2</v>
      </c>
      <c r="G578" s="24">
        <f t="shared" ca="1" si="61"/>
        <v>7582.8760284766722</v>
      </c>
      <c r="H578" s="24">
        <f t="shared" ca="1" si="62"/>
        <v>8276.057331789154</v>
      </c>
      <c r="I578" s="24">
        <f ca="1">H578/'Option value'!$E$10</f>
        <v>401.75035591209485</v>
      </c>
    </row>
    <row r="579" spans="2:9">
      <c r="B579">
        <f t="shared" si="63"/>
        <v>561</v>
      </c>
      <c r="C579" s="38">
        <f t="shared" ca="1" si="58"/>
        <v>0.2397916184722664</v>
      </c>
      <c r="D579" s="38">
        <f t="shared" ca="1" si="59"/>
        <v>6.0001635571174362E-2</v>
      </c>
      <c r="E579" s="38">
        <f t="shared" ca="1" si="60"/>
        <v>0.14390666411335884</v>
      </c>
      <c r="F579" s="38">
        <f t="shared" ca="1" si="64"/>
        <v>5.9873080661035707E-2</v>
      </c>
      <c r="G579" s="24">
        <f t="shared" ca="1" si="61"/>
        <v>10978.6838274899</v>
      </c>
      <c r="H579" s="24">
        <f t="shared" ca="1" si="62"/>
        <v>11671.865130802382</v>
      </c>
      <c r="I579" s="24">
        <f ca="1">H579/'Option value'!$E$10</f>
        <v>566.59539469914466</v>
      </c>
    </row>
    <row r="580" spans="2:9">
      <c r="B580">
        <f t="shared" si="63"/>
        <v>562</v>
      </c>
      <c r="C580" s="38">
        <f t="shared" ca="1" si="58"/>
        <v>0.14303356838408526</v>
      </c>
      <c r="D580" s="38">
        <f t="shared" ca="1" si="59"/>
        <v>5.7957774607959443E-2</v>
      </c>
      <c r="E580" s="38">
        <f t="shared" ca="1" si="60"/>
        <v>0.14725010483709125</v>
      </c>
      <c r="F580" s="38">
        <f t="shared" ca="1" si="64"/>
        <v>5.8480014046496082E-2</v>
      </c>
      <c r="G580" s="24">
        <f t="shared" ca="1" si="61"/>
        <v>9255.404398586119</v>
      </c>
      <c r="H580" s="24">
        <f t="shared" ca="1" si="62"/>
        <v>9948.5857018986007</v>
      </c>
      <c r="I580" s="24">
        <f ca="1">H580/'Option value'!$E$10</f>
        <v>482.94105349022328</v>
      </c>
    </row>
    <row r="581" spans="2:9">
      <c r="B581">
        <f t="shared" si="63"/>
        <v>563</v>
      </c>
      <c r="C581" s="38">
        <f t="shared" ca="1" si="58"/>
        <v>0.31297427863445909</v>
      </c>
      <c r="D581" s="38">
        <f t="shared" ca="1" si="59"/>
        <v>5.9783435159914154E-2</v>
      </c>
      <c r="E581" s="38">
        <f t="shared" ca="1" si="60"/>
        <v>0.14392347431387995</v>
      </c>
      <c r="F581" s="38">
        <f t="shared" ca="1" si="64"/>
        <v>4.9236341481972451E-2</v>
      </c>
      <c r="G581" s="24">
        <f t="shared" ca="1" si="61"/>
        <v>10281.050561687596</v>
      </c>
      <c r="H581" s="24">
        <f t="shared" ca="1" si="62"/>
        <v>10974.231865000078</v>
      </c>
      <c r="I581" s="24">
        <f ca="1">H581/'Option value'!$E$10</f>
        <v>532.72970218446972</v>
      </c>
    </row>
    <row r="582" spans="2:9">
      <c r="B582">
        <f t="shared" si="63"/>
        <v>564</v>
      </c>
      <c r="C582" s="38">
        <f t="shared" ca="1" si="58"/>
        <v>0.13809769723656082</v>
      </c>
      <c r="D582" s="38">
        <f t="shared" ca="1" si="59"/>
        <v>6.746921877306257E-2</v>
      </c>
      <c r="E582" s="38">
        <f t="shared" ca="1" si="60"/>
        <v>0.15052711765312216</v>
      </c>
      <c r="F582" s="38">
        <f t="shared" ca="1" si="64"/>
        <v>2.842459922045466E-2</v>
      </c>
      <c r="G582" s="24">
        <f t="shared" ca="1" si="61"/>
        <v>7799.234550859921</v>
      </c>
      <c r="H582" s="24">
        <f t="shared" ca="1" si="62"/>
        <v>8492.4158541724028</v>
      </c>
      <c r="I582" s="24">
        <f ca="1">H582/'Option value'!$E$10</f>
        <v>412.25319680448553</v>
      </c>
    </row>
    <row r="583" spans="2:9">
      <c r="B583">
        <f t="shared" si="63"/>
        <v>565</v>
      </c>
      <c r="C583" s="38">
        <f t="shared" ca="1" si="58"/>
        <v>0.11742960085961561</v>
      </c>
      <c r="D583" s="38">
        <f t="shared" ca="1" si="59"/>
        <v>6.0867518568983613E-2</v>
      </c>
      <c r="E583" s="38">
        <f t="shared" ca="1" si="60"/>
        <v>0.14732462805124599</v>
      </c>
      <c r="F583" s="38">
        <f t="shared" ca="1" si="64"/>
        <v>5.9091304613211951E-2</v>
      </c>
      <c r="G583" s="24">
        <f t="shared" ca="1" si="61"/>
        <v>9560.1456214543523</v>
      </c>
      <c r="H583" s="24">
        <f t="shared" ca="1" si="62"/>
        <v>10253.326924766834</v>
      </c>
      <c r="I583" s="24">
        <f ca="1">H583/'Option value'!$E$10</f>
        <v>497.73431673625407</v>
      </c>
    </row>
    <row r="584" spans="2:9">
      <c r="B584">
        <f t="shared" si="63"/>
        <v>566</v>
      </c>
      <c r="C584" s="38">
        <f t="shared" ca="1" si="58"/>
        <v>0.17270871946239308</v>
      </c>
      <c r="D584" s="38">
        <f t="shared" ca="1" si="59"/>
        <v>6.2897935286896953E-2</v>
      </c>
      <c r="E584" s="38">
        <f t="shared" ca="1" si="60"/>
        <v>0.14747427609961361</v>
      </c>
      <c r="F584" s="38">
        <f t="shared" ca="1" si="64"/>
        <v>5.5757055225230515E-2</v>
      </c>
      <c r="G584" s="24">
        <f t="shared" ca="1" si="61"/>
        <v>9973.9464869086478</v>
      </c>
      <c r="H584" s="24">
        <f t="shared" ca="1" si="62"/>
        <v>10667.12779022113</v>
      </c>
      <c r="I584" s="24">
        <f ca="1">H584/'Option value'!$E$10</f>
        <v>517.82173738937513</v>
      </c>
    </row>
    <row r="585" spans="2:9">
      <c r="B585">
        <f t="shared" si="63"/>
        <v>567</v>
      </c>
      <c r="C585" s="38">
        <f t="shared" ca="1" si="58"/>
        <v>0.1388805622536709</v>
      </c>
      <c r="D585" s="38">
        <f t="shared" ca="1" si="59"/>
        <v>6.4644565681113583E-2</v>
      </c>
      <c r="E585" s="38">
        <f t="shared" ca="1" si="60"/>
        <v>0.14728599428516492</v>
      </c>
      <c r="F585" s="38">
        <f t="shared" ca="1" si="64"/>
        <v>5.3638569277801099E-2</v>
      </c>
      <c r="G585" s="24">
        <f t="shared" ca="1" si="61"/>
        <v>9750.0252251555321</v>
      </c>
      <c r="H585" s="24">
        <f t="shared" ca="1" si="62"/>
        <v>10443.206528468014</v>
      </c>
      <c r="I585" s="24">
        <f ca="1">H585/'Option value'!$E$10</f>
        <v>506.9517732266026</v>
      </c>
    </row>
    <row r="586" spans="2:9">
      <c r="B586">
        <f t="shared" si="63"/>
        <v>568</v>
      </c>
      <c r="C586" s="38">
        <f t="shared" ca="1" si="58"/>
        <v>0.30127928304683799</v>
      </c>
      <c r="D586" s="38">
        <f t="shared" ca="1" si="59"/>
        <v>6.5518813794693556E-2</v>
      </c>
      <c r="E586" s="38">
        <f t="shared" ca="1" si="60"/>
        <v>0.14625170376528429</v>
      </c>
      <c r="F586" s="38">
        <f t="shared" ca="1" si="64"/>
        <v>4.0666123714911351E-2</v>
      </c>
      <c r="G586" s="24">
        <f t="shared" ca="1" si="61"/>
        <v>10014.362510195719</v>
      </c>
      <c r="H586" s="24">
        <f t="shared" ca="1" si="62"/>
        <v>10707.5438135082</v>
      </c>
      <c r="I586" s="24">
        <f ca="1">H586/'Option value'!$E$10</f>
        <v>519.78368026738838</v>
      </c>
    </row>
    <row r="587" spans="2:9">
      <c r="B587">
        <f t="shared" si="63"/>
        <v>569</v>
      </c>
      <c r="C587" s="38">
        <f t="shared" ca="1" si="58"/>
        <v>0.39309168699367719</v>
      </c>
      <c r="D587" s="38">
        <f t="shared" ca="1" si="59"/>
        <v>5.8765738626539582E-2</v>
      </c>
      <c r="E587" s="38">
        <f t="shared" ca="1" si="60"/>
        <v>0.14733600976330419</v>
      </c>
      <c r="F587" s="38">
        <f t="shared" ca="1" si="64"/>
        <v>2.6212011113845531E-2</v>
      </c>
      <c r="G587" s="24">
        <f t="shared" ca="1" si="61"/>
        <v>8382.3362264817024</v>
      </c>
      <c r="H587" s="24">
        <f t="shared" ca="1" si="62"/>
        <v>9075.5175297941842</v>
      </c>
      <c r="I587" s="24">
        <f ca="1">H587/'Option value'!$E$10</f>
        <v>440.55910338806717</v>
      </c>
    </row>
    <row r="588" spans="2:9">
      <c r="B588">
        <f t="shared" si="63"/>
        <v>570</v>
      </c>
      <c r="C588" s="38">
        <f t="shared" ca="1" si="58"/>
        <v>0.22109443882894791</v>
      </c>
      <c r="D588" s="38">
        <f t="shared" ca="1" si="59"/>
        <v>5.762364142122172E-2</v>
      </c>
      <c r="E588" s="38">
        <f t="shared" ca="1" si="60"/>
        <v>0.14644166363800756</v>
      </c>
      <c r="F588" s="38">
        <f t="shared" ca="1" si="64"/>
        <v>3.743771060651091E-2</v>
      </c>
      <c r="G588" s="24">
        <f t="shared" ca="1" si="61"/>
        <v>8005.6957583278991</v>
      </c>
      <c r="H588" s="24">
        <f t="shared" ca="1" si="62"/>
        <v>8698.8770616403817</v>
      </c>
      <c r="I588" s="24">
        <f ca="1">H588/'Option value'!$E$10</f>
        <v>422.27558551652334</v>
      </c>
    </row>
    <row r="589" spans="2:9">
      <c r="B589">
        <f t="shared" si="63"/>
        <v>571</v>
      </c>
      <c r="C589" s="38">
        <f t="shared" ca="1" si="58"/>
        <v>0.14026553344343951</v>
      </c>
      <c r="D589" s="38">
        <f t="shared" ca="1" si="59"/>
        <v>6.5071592311769164E-2</v>
      </c>
      <c r="E589" s="38">
        <f t="shared" ca="1" si="60"/>
        <v>0.14605840667197778</v>
      </c>
      <c r="F589" s="38">
        <f t="shared" ca="1" si="64"/>
        <v>3.2523675720493826E-2</v>
      </c>
      <c r="G589" s="24">
        <f t="shared" ca="1" si="61"/>
        <v>8105.131642868012</v>
      </c>
      <c r="H589" s="24">
        <f t="shared" ca="1" si="62"/>
        <v>8798.3129461804947</v>
      </c>
      <c r="I589" s="24">
        <f ca="1">H589/'Option value'!$E$10</f>
        <v>427.10257020293659</v>
      </c>
    </row>
    <row r="590" spans="2:9">
      <c r="B590">
        <f t="shared" si="63"/>
        <v>572</v>
      </c>
      <c r="C590" s="38">
        <f t="shared" ca="1" si="58"/>
        <v>0.26836264913338204</v>
      </c>
      <c r="D590" s="38">
        <f t="shared" ca="1" si="59"/>
        <v>6.4583528248537539E-2</v>
      </c>
      <c r="E590" s="38">
        <f t="shared" ca="1" si="60"/>
        <v>0.14328007346571869</v>
      </c>
      <c r="F590" s="38">
        <f t="shared" ca="1" si="64"/>
        <v>4.1739671454541244E-2</v>
      </c>
      <c r="G590" s="24">
        <f t="shared" ca="1" si="61"/>
        <v>10005.014212500415</v>
      </c>
      <c r="H590" s="24">
        <f t="shared" ca="1" si="62"/>
        <v>10698.195515812897</v>
      </c>
      <c r="I590" s="24">
        <f ca="1">H590/'Option value'!$E$10</f>
        <v>519.32987940839303</v>
      </c>
    </row>
    <row r="591" spans="2:9">
      <c r="B591">
        <f t="shared" si="63"/>
        <v>573</v>
      </c>
      <c r="C591" s="38">
        <f t="shared" ca="1" si="58"/>
        <v>0.307083323833516</v>
      </c>
      <c r="D591" s="38">
        <f t="shared" ca="1" si="59"/>
        <v>7.2487566621342203E-2</v>
      </c>
      <c r="E591" s="38">
        <f t="shared" ca="1" si="60"/>
        <v>0.1469869361095224</v>
      </c>
      <c r="F591" s="38">
        <f t="shared" ca="1" si="64"/>
        <v>4.2159702214297781E-2</v>
      </c>
      <c r="G591" s="24">
        <f t="shared" ca="1" si="61"/>
        <v>11209.443323472127</v>
      </c>
      <c r="H591" s="24">
        <f t="shared" ca="1" si="62"/>
        <v>11902.624626784609</v>
      </c>
      <c r="I591" s="24">
        <f ca="1">H591/'Option value'!$E$10</f>
        <v>577.7973119798354</v>
      </c>
    </row>
    <row r="592" spans="2:9">
      <c r="B592">
        <f t="shared" si="63"/>
        <v>574</v>
      </c>
      <c r="C592" s="38">
        <f t="shared" ca="1" si="58"/>
        <v>2.9534964650284434E-2</v>
      </c>
      <c r="D592" s="38">
        <f t="shared" ca="1" si="59"/>
        <v>5.5140276173899036E-2</v>
      </c>
      <c r="E592" s="38">
        <f t="shared" ca="1" si="60"/>
        <v>0.14365080645684192</v>
      </c>
      <c r="F592" s="38">
        <f t="shared" ca="1" si="64"/>
        <v>5.2249273973467653E-2</v>
      </c>
      <c r="G592" s="24">
        <f t="shared" ca="1" si="61"/>
        <v>7702.7878544031009</v>
      </c>
      <c r="H592" s="24">
        <f t="shared" ca="1" si="62"/>
        <v>8395.9691577155827</v>
      </c>
      <c r="I592" s="24">
        <f ca="1">H592/'Option value'!$E$10</f>
        <v>407.57131833570787</v>
      </c>
    </row>
    <row r="593" spans="2:9">
      <c r="B593">
        <f t="shared" si="63"/>
        <v>575</v>
      </c>
      <c r="C593" s="38">
        <f t="shared" ca="1" si="58"/>
        <v>0.31327821452749255</v>
      </c>
      <c r="D593" s="38">
        <f t="shared" ca="1" si="59"/>
        <v>5.8263116299707866E-2</v>
      </c>
      <c r="E593" s="38">
        <f t="shared" ca="1" si="60"/>
        <v>0.14497518276278626</v>
      </c>
      <c r="F593" s="38">
        <f t="shared" ca="1" si="64"/>
        <v>3.2708878040648641E-2</v>
      </c>
      <c r="G593" s="24">
        <f t="shared" ca="1" si="61"/>
        <v>8452.6405073718452</v>
      </c>
      <c r="H593" s="24">
        <f t="shared" ca="1" si="62"/>
        <v>9145.8218106843269</v>
      </c>
      <c r="I593" s="24">
        <f ca="1">H593/'Option value'!$E$10</f>
        <v>443.97193255749158</v>
      </c>
    </row>
    <row r="594" spans="2:9">
      <c r="B594">
        <f t="shared" si="63"/>
        <v>576</v>
      </c>
      <c r="C594" s="38">
        <f t="shared" ca="1" si="58"/>
        <v>0.31812082767614913</v>
      </c>
      <c r="D594" s="38">
        <f t="shared" ca="1" si="59"/>
        <v>5.8094144737226343E-2</v>
      </c>
      <c r="E594" s="38">
        <f t="shared" ca="1" si="60"/>
        <v>0.14281827321187274</v>
      </c>
      <c r="F594" s="38">
        <f t="shared" ca="1" si="64"/>
        <v>4.9015239373034966E-2</v>
      </c>
      <c r="G594" s="24">
        <f t="shared" ca="1" si="61"/>
        <v>10124.231724451774</v>
      </c>
      <c r="H594" s="24">
        <f t="shared" ca="1" si="62"/>
        <v>10817.413027764256</v>
      </c>
      <c r="I594" s="24">
        <f ca="1">H594/'Option value'!$E$10</f>
        <v>525.11713727010954</v>
      </c>
    </row>
    <row r="595" spans="2:9">
      <c r="B595">
        <f t="shared" si="63"/>
        <v>577</v>
      </c>
      <c r="C595" s="38">
        <f t="shared" ref="C595:C658" ca="1" si="65">_xlfn.NORM.INV(RAND(),$F$6,$G$6)</f>
        <v>0.1035368059927978</v>
      </c>
      <c r="D595" s="38">
        <f t="shared" ref="D595:D658" ca="1" si="66">_xlfn.NORM.INV(RAND(),$F$7,$G$7)</f>
        <v>5.1668434870218938E-2</v>
      </c>
      <c r="E595" s="38">
        <f t="shared" ref="E595:E658" ca="1" si="67">_xlfn.NORM.INV(RAND(),$F$8,$G$8)</f>
        <v>0.14212333860156298</v>
      </c>
      <c r="F595" s="38">
        <f t="shared" ca="1" si="64"/>
        <v>3.3196585078846784E-2</v>
      </c>
      <c r="G595" s="24">
        <f t="shared" ref="G595:G658" ca="1" si="68">IF(E595&gt;F595,($C$12*(1+C595)*D595)/(E595-F595),0)</f>
        <v>6491.8570128355059</v>
      </c>
      <c r="H595" s="24">
        <f t="shared" ref="H595:H658" ca="1" si="69">G595+$C$13</f>
        <v>7185.0383161479886</v>
      </c>
      <c r="I595" s="24">
        <f ca="1">H595/'Option value'!$E$10</f>
        <v>348.78826777417419</v>
      </c>
    </row>
    <row r="596" spans="2:9">
      <c r="B596">
        <f t="shared" ref="B596:B659" si="70">B595+1</f>
        <v>578</v>
      </c>
      <c r="C596" s="38">
        <f t="shared" ca="1" si="65"/>
        <v>0.34915730595581029</v>
      </c>
      <c r="D596" s="38">
        <f t="shared" ca="1" si="66"/>
        <v>5.8643498541415845E-2</v>
      </c>
      <c r="E596" s="38">
        <f t="shared" ca="1" si="67"/>
        <v>0.14419830719775395</v>
      </c>
      <c r="F596" s="38">
        <f t="shared" ref="F596:F659" ca="1" si="71">RAND()*($E$9-$D$9)+$D$9</f>
        <v>4.3210478547325876E-2</v>
      </c>
      <c r="G596" s="24">
        <f t="shared" ca="1" si="68"/>
        <v>9716.3869782926431</v>
      </c>
      <c r="H596" s="24">
        <f t="shared" ca="1" si="69"/>
        <v>10409.568281605125</v>
      </c>
      <c r="I596" s="24">
        <f ca="1">H596/'Option value'!$E$10</f>
        <v>505.31884862160797</v>
      </c>
    </row>
    <row r="597" spans="2:9">
      <c r="B597">
        <f t="shared" si="70"/>
        <v>579</v>
      </c>
      <c r="C597" s="38">
        <f t="shared" ca="1" si="65"/>
        <v>0.19659353434899998</v>
      </c>
      <c r="D597" s="38">
        <f t="shared" ca="1" si="66"/>
        <v>6.3022439625981183E-2</v>
      </c>
      <c r="E597" s="38">
        <f t="shared" ca="1" si="67"/>
        <v>0.1438958703721025</v>
      </c>
      <c r="F597" s="38">
        <f t="shared" ca="1" si="71"/>
        <v>4.8245030469311834E-2</v>
      </c>
      <c r="G597" s="24">
        <f t="shared" ca="1" si="68"/>
        <v>9777.8743409879589</v>
      </c>
      <c r="H597" s="24">
        <f t="shared" ca="1" si="69"/>
        <v>10471.055644300441</v>
      </c>
      <c r="I597" s="24">
        <f ca="1">H597/'Option value'!$E$10</f>
        <v>508.3036720534194</v>
      </c>
    </row>
    <row r="598" spans="2:9">
      <c r="B598">
        <f t="shared" si="70"/>
        <v>580</v>
      </c>
      <c r="C598" s="38">
        <f t="shared" ca="1" si="65"/>
        <v>0.23261662020552859</v>
      </c>
      <c r="D598" s="38">
        <f t="shared" ca="1" si="66"/>
        <v>5.2096702858721713E-2</v>
      </c>
      <c r="E598" s="38">
        <f t="shared" ca="1" si="67"/>
        <v>0.14272785159863882</v>
      </c>
      <c r="F598" s="38">
        <f t="shared" ca="1" si="71"/>
        <v>4.0002819617898158E-2</v>
      </c>
      <c r="G598" s="24">
        <f t="shared" ca="1" si="68"/>
        <v>7752.706612539735</v>
      </c>
      <c r="H598" s="24">
        <f t="shared" ca="1" si="69"/>
        <v>8445.8879158522177</v>
      </c>
      <c r="I598" s="24">
        <f ca="1">H598/'Option value'!$E$10</f>
        <v>409.99455902195228</v>
      </c>
    </row>
    <row r="599" spans="2:9">
      <c r="B599">
        <f t="shared" si="70"/>
        <v>581</v>
      </c>
      <c r="C599" s="38">
        <f t="shared" ca="1" si="65"/>
        <v>0.17084905994595934</v>
      </c>
      <c r="D599" s="38">
        <f t="shared" ca="1" si="66"/>
        <v>6.6520368223756746E-2</v>
      </c>
      <c r="E599" s="38">
        <f t="shared" ca="1" si="67"/>
        <v>0.14668554707877576</v>
      </c>
      <c r="F599" s="38">
        <f t="shared" ca="1" si="71"/>
        <v>2.9666787213907503E-2</v>
      </c>
      <c r="G599" s="24">
        <f t="shared" ca="1" si="68"/>
        <v>8254.5127323934921</v>
      </c>
      <c r="H599" s="24">
        <f t="shared" ca="1" si="69"/>
        <v>8947.6940357059739</v>
      </c>
      <c r="I599" s="24">
        <f ca="1">H599/'Option value'!$E$10</f>
        <v>434.3540794032026</v>
      </c>
    </row>
    <row r="600" spans="2:9">
      <c r="B600">
        <f t="shared" si="70"/>
        <v>582</v>
      </c>
      <c r="C600" s="38">
        <f t="shared" ca="1" si="65"/>
        <v>0.37579748166730209</v>
      </c>
      <c r="D600" s="38">
        <f t="shared" ca="1" si="66"/>
        <v>6.3303752461723248E-2</v>
      </c>
      <c r="E600" s="38">
        <f t="shared" ca="1" si="67"/>
        <v>0.14242436983677048</v>
      </c>
      <c r="F600" s="38">
        <f t="shared" ca="1" si="71"/>
        <v>2.4266449189771756E-2</v>
      </c>
      <c r="G600" s="24">
        <f t="shared" ca="1" si="68"/>
        <v>9141.3955605383981</v>
      </c>
      <c r="H600" s="24">
        <f t="shared" ca="1" si="69"/>
        <v>9834.5768638508798</v>
      </c>
      <c r="I600" s="24">
        <f ca="1">H600/'Option value'!$E$10</f>
        <v>477.40664387625628</v>
      </c>
    </row>
    <row r="601" spans="2:9">
      <c r="B601">
        <f t="shared" si="70"/>
        <v>583</v>
      </c>
      <c r="C601" s="38">
        <f t="shared" ca="1" si="65"/>
        <v>0.15785612794644138</v>
      </c>
      <c r="D601" s="38">
        <f t="shared" ca="1" si="66"/>
        <v>6.6977036459340944E-2</v>
      </c>
      <c r="E601" s="38">
        <f t="shared" ca="1" si="67"/>
        <v>0.14492665708190089</v>
      </c>
      <c r="F601" s="38">
        <f t="shared" ca="1" si="71"/>
        <v>4.7792573829699481E-2</v>
      </c>
      <c r="G601" s="24">
        <f t="shared" ca="1" si="68"/>
        <v>9901.4832470435849</v>
      </c>
      <c r="H601" s="24">
        <f t="shared" ca="1" si="69"/>
        <v>10594.664550356067</v>
      </c>
      <c r="I601" s="24">
        <f ca="1">H601/'Option value'!$E$10</f>
        <v>514.30410438621675</v>
      </c>
    </row>
    <row r="602" spans="2:9">
      <c r="B602">
        <f t="shared" si="70"/>
        <v>584</v>
      </c>
      <c r="C602" s="38">
        <f t="shared" ca="1" si="65"/>
        <v>0.27240952704563604</v>
      </c>
      <c r="D602" s="38">
        <f t="shared" ca="1" si="66"/>
        <v>5.5320243723506371E-2</v>
      </c>
      <c r="E602" s="38">
        <f t="shared" ca="1" si="67"/>
        <v>0.1470834471048369</v>
      </c>
      <c r="F602" s="38">
        <f t="shared" ca="1" si="71"/>
        <v>4.0530851249254554E-2</v>
      </c>
      <c r="G602" s="24">
        <f t="shared" ca="1" si="68"/>
        <v>8192.9129270738522</v>
      </c>
      <c r="H602" s="24">
        <f t="shared" ca="1" si="69"/>
        <v>8886.0942303863339</v>
      </c>
      <c r="I602" s="24">
        <f ca="1">H602/'Option value'!$E$10</f>
        <v>431.36379759156961</v>
      </c>
    </row>
    <row r="603" spans="2:9">
      <c r="B603">
        <f t="shared" si="70"/>
        <v>585</v>
      </c>
      <c r="C603" s="38">
        <f t="shared" ca="1" si="65"/>
        <v>0.30066942864839219</v>
      </c>
      <c r="D603" s="38">
        <f t="shared" ca="1" si="66"/>
        <v>5.9395484803330775E-2</v>
      </c>
      <c r="E603" s="38">
        <f t="shared" ca="1" si="67"/>
        <v>0.15094838210112133</v>
      </c>
      <c r="F603" s="38">
        <f t="shared" ca="1" si="71"/>
        <v>2.7510946365090078E-2</v>
      </c>
      <c r="G603" s="24">
        <f t="shared" ca="1" si="68"/>
        <v>7761.8429242748125</v>
      </c>
      <c r="H603" s="24">
        <f t="shared" ca="1" si="69"/>
        <v>8455.0242275872952</v>
      </c>
      <c r="I603" s="24">
        <f ca="1">H603/'Option value'!$E$10</f>
        <v>410.43806930035413</v>
      </c>
    </row>
    <row r="604" spans="2:9">
      <c r="B604">
        <f t="shared" si="70"/>
        <v>586</v>
      </c>
      <c r="C604" s="38">
        <f t="shared" ca="1" si="65"/>
        <v>0.14963481292277803</v>
      </c>
      <c r="D604" s="38">
        <f t="shared" ca="1" si="66"/>
        <v>6.8946710651373616E-2</v>
      </c>
      <c r="E604" s="38">
        <f t="shared" ca="1" si="67"/>
        <v>0.14342309856794486</v>
      </c>
      <c r="F604" s="38">
        <f t="shared" ca="1" si="71"/>
        <v>3.4618004009317735E-2</v>
      </c>
      <c r="G604" s="24">
        <f t="shared" ca="1" si="68"/>
        <v>9034.7388563598997</v>
      </c>
      <c r="H604" s="24">
        <f t="shared" ca="1" si="69"/>
        <v>9727.9201596723815</v>
      </c>
      <c r="I604" s="24">
        <f ca="1">H604/'Option value'!$E$10</f>
        <v>472.22913396467868</v>
      </c>
    </row>
    <row r="605" spans="2:9">
      <c r="B605">
        <f t="shared" si="70"/>
        <v>587</v>
      </c>
      <c r="C605" s="38">
        <f t="shared" ca="1" si="65"/>
        <v>0.20721777407279918</v>
      </c>
      <c r="D605" s="38">
        <f t="shared" ca="1" si="66"/>
        <v>5.7164206862616536E-2</v>
      </c>
      <c r="E605" s="38">
        <f t="shared" ca="1" si="67"/>
        <v>0.14447910920775098</v>
      </c>
      <c r="F605" s="38">
        <f t="shared" ca="1" si="71"/>
        <v>5.07329965733605E-2</v>
      </c>
      <c r="G605" s="24">
        <f t="shared" ca="1" si="68"/>
        <v>9129.5193214521205</v>
      </c>
      <c r="H605" s="24">
        <f t="shared" ca="1" si="69"/>
        <v>9822.7006247646023</v>
      </c>
      <c r="I605" s="24">
        <f ca="1">H605/'Option value'!$E$10</f>
        <v>476.83012741575737</v>
      </c>
    </row>
    <row r="606" spans="2:9">
      <c r="B606">
        <f t="shared" si="70"/>
        <v>588</v>
      </c>
      <c r="C606" s="38">
        <f t="shared" ca="1" si="65"/>
        <v>0.27198477810558247</v>
      </c>
      <c r="D606" s="38">
        <f t="shared" ca="1" si="66"/>
        <v>6.6823226126201632E-2</v>
      </c>
      <c r="E606" s="38">
        <f t="shared" ca="1" si="67"/>
        <v>0.14800656381838445</v>
      </c>
      <c r="F606" s="38">
        <f t="shared" ca="1" si="71"/>
        <v>3.4537558852423933E-2</v>
      </c>
      <c r="G606" s="24">
        <f t="shared" ca="1" si="68"/>
        <v>9290.1661969071101</v>
      </c>
      <c r="H606" s="24">
        <f t="shared" ca="1" si="69"/>
        <v>9983.3475002195919</v>
      </c>
      <c r="I606" s="24">
        <f ca="1">H606/'Option value'!$E$10</f>
        <v>484.62851942813552</v>
      </c>
    </row>
    <row r="607" spans="2:9">
      <c r="B607">
        <f t="shared" si="70"/>
        <v>589</v>
      </c>
      <c r="C607" s="38">
        <f t="shared" ca="1" si="65"/>
        <v>0.3305399891938875</v>
      </c>
      <c r="D607" s="38">
        <f t="shared" ca="1" si="66"/>
        <v>6.4147775039311614E-2</v>
      </c>
      <c r="E607" s="38">
        <f t="shared" ca="1" si="67"/>
        <v>0.14795858607700804</v>
      </c>
      <c r="F607" s="38">
        <f t="shared" ca="1" si="71"/>
        <v>4.2315132967125149E-2</v>
      </c>
      <c r="G607" s="24">
        <f t="shared" ca="1" si="68"/>
        <v>10019.783039479709</v>
      </c>
      <c r="H607" s="24">
        <f t="shared" ca="1" si="69"/>
        <v>10712.964342792191</v>
      </c>
      <c r="I607" s="24">
        <f ca="1">H607/'Option value'!$E$10</f>
        <v>520.04681275690245</v>
      </c>
    </row>
    <row r="608" spans="2:9">
      <c r="B608">
        <f t="shared" si="70"/>
        <v>590</v>
      </c>
      <c r="C608" s="38">
        <f t="shared" ca="1" si="65"/>
        <v>9.5152912875543449E-2</v>
      </c>
      <c r="D608" s="38">
        <f t="shared" ca="1" si="66"/>
        <v>6.9181234286730911E-2</v>
      </c>
      <c r="E608" s="38">
        <f t="shared" ca="1" si="67"/>
        <v>0.14359021965522725</v>
      </c>
      <c r="F608" s="38">
        <f t="shared" ca="1" si="71"/>
        <v>3.3876113339027111E-2</v>
      </c>
      <c r="G608" s="24">
        <f t="shared" ca="1" si="68"/>
        <v>8564.302048412952</v>
      </c>
      <c r="H608" s="24">
        <f t="shared" ca="1" si="69"/>
        <v>9257.4833517254337</v>
      </c>
      <c r="I608" s="24">
        <f ca="1">H608/'Option value'!$E$10</f>
        <v>449.39239571482688</v>
      </c>
    </row>
    <row r="609" spans="2:9">
      <c r="B609">
        <f t="shared" si="70"/>
        <v>591</v>
      </c>
      <c r="C609" s="38">
        <f t="shared" ca="1" si="65"/>
        <v>0.17688186324541411</v>
      </c>
      <c r="D609" s="38">
        <f t="shared" ca="1" si="66"/>
        <v>7.044767784852507E-2</v>
      </c>
      <c r="E609" s="38">
        <f t="shared" ca="1" si="67"/>
        <v>0.14553240471944906</v>
      </c>
      <c r="F609" s="38">
        <f t="shared" ca="1" si="71"/>
        <v>4.2825939376314029E-2</v>
      </c>
      <c r="G609" s="24">
        <f t="shared" ca="1" si="68"/>
        <v>10011.361551844231</v>
      </c>
      <c r="H609" s="24">
        <f t="shared" ca="1" si="69"/>
        <v>10704.542855156713</v>
      </c>
      <c r="I609" s="24">
        <f ca="1">H609/'Option value'!$E$10</f>
        <v>519.63800267751026</v>
      </c>
    </row>
    <row r="610" spans="2:9">
      <c r="B610">
        <f t="shared" si="70"/>
        <v>592</v>
      </c>
      <c r="C610" s="38">
        <f t="shared" ca="1" si="65"/>
        <v>0.24145773138571822</v>
      </c>
      <c r="D610" s="38">
        <f t="shared" ca="1" si="66"/>
        <v>6.732118003884198E-2</v>
      </c>
      <c r="E610" s="38">
        <f t="shared" ca="1" si="67"/>
        <v>0.13885090967309499</v>
      </c>
      <c r="F610" s="38">
        <f t="shared" ca="1" si="71"/>
        <v>4.3706878234970284E-2</v>
      </c>
      <c r="G610" s="24">
        <f t="shared" ca="1" si="68"/>
        <v>10894.15336399562</v>
      </c>
      <c r="H610" s="24">
        <f t="shared" ca="1" si="69"/>
        <v>11587.334667308101</v>
      </c>
      <c r="I610" s="24">
        <f ca="1">H610/'Option value'!$E$10</f>
        <v>562.49197414116998</v>
      </c>
    </row>
    <row r="611" spans="2:9">
      <c r="B611">
        <f t="shared" si="70"/>
        <v>593</v>
      </c>
      <c r="C611" s="38">
        <f t="shared" ca="1" si="65"/>
        <v>0.1983937970300422</v>
      </c>
      <c r="D611" s="38">
        <f t="shared" ca="1" si="66"/>
        <v>5.997869612593635E-2</v>
      </c>
      <c r="E611" s="38">
        <f t="shared" ca="1" si="67"/>
        <v>0.1433125288550485</v>
      </c>
      <c r="F611" s="38">
        <f t="shared" ca="1" si="71"/>
        <v>2.2273599909234176E-2</v>
      </c>
      <c r="G611" s="24">
        <f t="shared" ca="1" si="68"/>
        <v>7364.8325611394766</v>
      </c>
      <c r="H611" s="24">
        <f t="shared" ca="1" si="69"/>
        <v>8058.0138644519593</v>
      </c>
      <c r="I611" s="24">
        <f ca="1">H611/'Option value'!$E$10</f>
        <v>391.16572157533778</v>
      </c>
    </row>
    <row r="612" spans="2:9">
      <c r="B612">
        <f t="shared" si="70"/>
        <v>594</v>
      </c>
      <c r="C612" s="38">
        <f t="shared" ca="1" si="65"/>
        <v>0.18197974867763572</v>
      </c>
      <c r="D612" s="38">
        <f t="shared" ca="1" si="66"/>
        <v>5.6696193759596877E-2</v>
      </c>
      <c r="E612" s="38">
        <f t="shared" ca="1" si="67"/>
        <v>0.14590965091438571</v>
      </c>
      <c r="F612" s="38">
        <f t="shared" ca="1" si="71"/>
        <v>5.3683646296702081E-2</v>
      </c>
      <c r="G612" s="24">
        <f t="shared" ca="1" si="68"/>
        <v>9011.6003199444312</v>
      </c>
      <c r="H612" s="24">
        <f t="shared" ca="1" si="69"/>
        <v>9704.781623256913</v>
      </c>
      <c r="I612" s="24">
        <f ca="1">H612/'Option value'!$E$10</f>
        <v>471.10590404159768</v>
      </c>
    </row>
    <row r="613" spans="2:9">
      <c r="B613">
        <f t="shared" si="70"/>
        <v>595</v>
      </c>
      <c r="C613" s="38">
        <f t="shared" ca="1" si="65"/>
        <v>0.2895608545233771</v>
      </c>
      <c r="D613" s="38">
        <f t="shared" ca="1" si="66"/>
        <v>6.9752256935108933E-2</v>
      </c>
      <c r="E613" s="38">
        <f t="shared" ca="1" si="67"/>
        <v>0.14670684298922002</v>
      </c>
      <c r="F613" s="38">
        <f t="shared" ca="1" si="71"/>
        <v>2.1301769481312259E-2</v>
      </c>
      <c r="G613" s="24">
        <f t="shared" ca="1" si="68"/>
        <v>8895.6231321320465</v>
      </c>
      <c r="H613" s="24">
        <f t="shared" ca="1" si="69"/>
        <v>9588.8044354445283</v>
      </c>
      <c r="I613" s="24">
        <f ca="1">H613/'Option value'!$E$10</f>
        <v>465.47594346818096</v>
      </c>
    </row>
    <row r="614" spans="2:9">
      <c r="B614">
        <f t="shared" si="70"/>
        <v>596</v>
      </c>
      <c r="C614" s="38">
        <f t="shared" ca="1" si="65"/>
        <v>0.19635094857127344</v>
      </c>
      <c r="D614" s="38">
        <f t="shared" ca="1" si="66"/>
        <v>6.5428637011473958E-2</v>
      </c>
      <c r="E614" s="38">
        <f t="shared" ca="1" si="67"/>
        <v>0.14740797219845564</v>
      </c>
      <c r="F614" s="38">
        <f t="shared" ca="1" si="71"/>
        <v>3.3616293626568511E-2</v>
      </c>
      <c r="G614" s="24">
        <f t="shared" ca="1" si="68"/>
        <v>8531.1454129248596</v>
      </c>
      <c r="H614" s="24">
        <f t="shared" ca="1" si="69"/>
        <v>9224.3267162373413</v>
      </c>
      <c r="I614" s="24">
        <f ca="1">H614/'Option value'!$E$10</f>
        <v>447.78285030278352</v>
      </c>
    </row>
    <row r="615" spans="2:9">
      <c r="B615">
        <f t="shared" si="70"/>
        <v>597</v>
      </c>
      <c r="C615" s="38">
        <f t="shared" ca="1" si="65"/>
        <v>0.49134037311692447</v>
      </c>
      <c r="D615" s="38">
        <f t="shared" ca="1" si="66"/>
        <v>6.5328271316131614E-2</v>
      </c>
      <c r="E615" s="38">
        <f t="shared" ca="1" si="67"/>
        <v>0.15168546897221913</v>
      </c>
      <c r="F615" s="38">
        <f t="shared" ca="1" si="71"/>
        <v>5.1015903830436693E-2</v>
      </c>
      <c r="G615" s="24">
        <f t="shared" ca="1" si="68"/>
        <v>12002.483720402357</v>
      </c>
      <c r="H615" s="24">
        <f t="shared" ca="1" si="69"/>
        <v>12695.665023714839</v>
      </c>
      <c r="I615" s="24">
        <f ca="1">H615/'Option value'!$E$10</f>
        <v>616.29441862693386</v>
      </c>
    </row>
    <row r="616" spans="2:9">
      <c r="B616">
        <f t="shared" si="70"/>
        <v>598</v>
      </c>
      <c r="C616" s="38">
        <f t="shared" ca="1" si="65"/>
        <v>0.22806429038156498</v>
      </c>
      <c r="D616" s="38">
        <f t="shared" ca="1" si="66"/>
        <v>6.1356695488707369E-2</v>
      </c>
      <c r="E616" s="38">
        <f t="shared" ca="1" si="67"/>
        <v>0.14365870749380466</v>
      </c>
      <c r="F616" s="38">
        <f t="shared" ca="1" si="71"/>
        <v>3.6885232542040444E-2</v>
      </c>
      <c r="G616" s="24">
        <f t="shared" ca="1" si="68"/>
        <v>8752.0756817559068</v>
      </c>
      <c r="H616" s="24">
        <f t="shared" ca="1" si="69"/>
        <v>9445.2569850683885</v>
      </c>
      <c r="I616" s="24">
        <f ca="1">H616/'Option value'!$E$10</f>
        <v>458.50762063438776</v>
      </c>
    </row>
    <row r="617" spans="2:9">
      <c r="B617">
        <f t="shared" si="70"/>
        <v>599</v>
      </c>
      <c r="C617" s="38">
        <f t="shared" ca="1" si="65"/>
        <v>0.13210062055022104</v>
      </c>
      <c r="D617" s="38">
        <f t="shared" ca="1" si="66"/>
        <v>7.0147658796215068E-2</v>
      </c>
      <c r="E617" s="38">
        <f t="shared" ca="1" si="67"/>
        <v>0.14271799687438133</v>
      </c>
      <c r="F617" s="38">
        <f t="shared" ca="1" si="71"/>
        <v>3.6967603038170115E-2</v>
      </c>
      <c r="G617" s="24">
        <f t="shared" ca="1" si="68"/>
        <v>9313.3857795449294</v>
      </c>
      <c r="H617" s="24">
        <f t="shared" ca="1" si="69"/>
        <v>10006.567082857411</v>
      </c>
      <c r="I617" s="24">
        <f ca="1">H617/'Option value'!$E$10</f>
        <v>485.75568363385486</v>
      </c>
    </row>
    <row r="618" spans="2:9">
      <c r="B618">
        <f t="shared" si="70"/>
        <v>600</v>
      </c>
      <c r="C618" s="38">
        <f t="shared" ca="1" si="65"/>
        <v>0.29624235197288046</v>
      </c>
      <c r="D618" s="38">
        <f t="shared" ca="1" si="66"/>
        <v>7.0440862135451157E-2</v>
      </c>
      <c r="E618" s="38">
        <f t="shared" ca="1" si="67"/>
        <v>0.14629213887029033</v>
      </c>
      <c r="F618" s="38">
        <f t="shared" ca="1" si="71"/>
        <v>2.7655981362463038E-2</v>
      </c>
      <c r="G618" s="24">
        <f t="shared" ca="1" si="68"/>
        <v>9545.2031218716365</v>
      </c>
      <c r="H618" s="24">
        <f t="shared" ca="1" si="69"/>
        <v>10238.384425184118</v>
      </c>
      <c r="I618" s="24">
        <f ca="1">H618/'Option value'!$E$10</f>
        <v>497.00895267884067</v>
      </c>
    </row>
    <row r="619" spans="2:9">
      <c r="B619">
        <f t="shared" si="70"/>
        <v>601</v>
      </c>
      <c r="C619" s="38">
        <f t="shared" ca="1" si="65"/>
        <v>0.24839235331705811</v>
      </c>
      <c r="D619" s="38">
        <f t="shared" ca="1" si="66"/>
        <v>6.1778861151984499E-2</v>
      </c>
      <c r="E619" s="38">
        <f t="shared" ca="1" si="67"/>
        <v>0.1471296477384616</v>
      </c>
      <c r="F619" s="38">
        <f t="shared" ca="1" si="71"/>
        <v>4.6323848795189103E-2</v>
      </c>
      <c r="G619" s="24">
        <f t="shared" ca="1" si="68"/>
        <v>9488.4846382715659</v>
      </c>
      <c r="H619" s="24">
        <f t="shared" ca="1" si="69"/>
        <v>10181.665941584048</v>
      </c>
      <c r="I619" s="24">
        <f ca="1">H619/'Option value'!$E$10</f>
        <v>494.25562823223527</v>
      </c>
    </row>
    <row r="620" spans="2:9">
      <c r="B620">
        <f t="shared" si="70"/>
        <v>602</v>
      </c>
      <c r="C620" s="38">
        <f t="shared" ca="1" si="65"/>
        <v>0.27924846735806913</v>
      </c>
      <c r="D620" s="38">
        <f t="shared" ca="1" si="66"/>
        <v>5.7148481581017284E-2</v>
      </c>
      <c r="E620" s="38">
        <f t="shared" ca="1" si="67"/>
        <v>0.14374050759000073</v>
      </c>
      <c r="F620" s="38">
        <f t="shared" ca="1" si="71"/>
        <v>4.8910640281316753E-2</v>
      </c>
      <c r="G620" s="24">
        <f t="shared" ca="1" si="68"/>
        <v>9561.0554096269971</v>
      </c>
      <c r="H620" s="24">
        <f t="shared" ca="1" si="69"/>
        <v>10254.236712939479</v>
      </c>
      <c r="I620" s="24">
        <f ca="1">H620/'Option value'!$E$10</f>
        <v>497.77848121065426</v>
      </c>
    </row>
    <row r="621" spans="2:9">
      <c r="B621">
        <f t="shared" si="70"/>
        <v>603</v>
      </c>
      <c r="C621" s="38">
        <f t="shared" ca="1" si="65"/>
        <v>0.12940287556158714</v>
      </c>
      <c r="D621" s="38">
        <f t="shared" ca="1" si="66"/>
        <v>6.9715519048268879E-2</v>
      </c>
      <c r="E621" s="38">
        <f t="shared" ca="1" si="67"/>
        <v>0.14538816955183922</v>
      </c>
      <c r="F621" s="38">
        <f t="shared" ca="1" si="71"/>
        <v>2.1237725309395685E-2</v>
      </c>
      <c r="G621" s="24">
        <f t="shared" ca="1" si="68"/>
        <v>7865.4115794038453</v>
      </c>
      <c r="H621" s="24">
        <f t="shared" ca="1" si="69"/>
        <v>8558.5928827163279</v>
      </c>
      <c r="I621" s="24">
        <f ca="1">H621/'Option value'!$E$10</f>
        <v>415.46567391826829</v>
      </c>
    </row>
    <row r="622" spans="2:9">
      <c r="B622">
        <f t="shared" si="70"/>
        <v>604</v>
      </c>
      <c r="C622" s="38">
        <f t="shared" ca="1" si="65"/>
        <v>0.17077653375926014</v>
      </c>
      <c r="D622" s="38">
        <f t="shared" ca="1" si="66"/>
        <v>5.7132487375786564E-2</v>
      </c>
      <c r="E622" s="38">
        <f t="shared" ca="1" si="67"/>
        <v>0.14431961099792021</v>
      </c>
      <c r="F622" s="38">
        <f t="shared" ca="1" si="71"/>
        <v>5.8912854457956784E-2</v>
      </c>
      <c r="G622" s="24">
        <f t="shared" ca="1" si="68"/>
        <v>9713.0648686033564</v>
      </c>
      <c r="H622" s="24">
        <f t="shared" ca="1" si="69"/>
        <v>10406.246171915838</v>
      </c>
      <c r="I622" s="24">
        <f ca="1">H622/'Option value'!$E$10</f>
        <v>505.15758116096299</v>
      </c>
    </row>
    <row r="623" spans="2:9">
      <c r="B623">
        <f t="shared" si="70"/>
        <v>605</v>
      </c>
      <c r="C623" s="38">
        <f t="shared" ca="1" si="65"/>
        <v>8.0671710285817405E-2</v>
      </c>
      <c r="D623" s="38">
        <f t="shared" ca="1" si="66"/>
        <v>6.7331436448248863E-2</v>
      </c>
      <c r="E623" s="38">
        <f t="shared" ca="1" si="67"/>
        <v>0.14578213535779277</v>
      </c>
      <c r="F623" s="38">
        <f t="shared" ca="1" si="71"/>
        <v>2.6428871638003167E-2</v>
      </c>
      <c r="G623" s="24">
        <f t="shared" ca="1" si="68"/>
        <v>7560.8172330114903</v>
      </c>
      <c r="H623" s="24">
        <f t="shared" ca="1" si="69"/>
        <v>8253.9985363239721</v>
      </c>
      <c r="I623" s="24">
        <f ca="1">H623/'Option value'!$E$10</f>
        <v>400.67954059825104</v>
      </c>
    </row>
    <row r="624" spans="2:9">
      <c r="B624">
        <f t="shared" si="70"/>
        <v>606</v>
      </c>
      <c r="C624" s="38">
        <f t="shared" ca="1" si="65"/>
        <v>0.20248696302599109</v>
      </c>
      <c r="D624" s="38">
        <f t="shared" ca="1" si="66"/>
        <v>5.7158277854386992E-2</v>
      </c>
      <c r="E624" s="38">
        <f t="shared" ca="1" si="67"/>
        <v>0.14437647275553131</v>
      </c>
      <c r="F624" s="38">
        <f t="shared" ca="1" si="71"/>
        <v>4.9671942885352892E-2</v>
      </c>
      <c r="G624" s="24">
        <f t="shared" ca="1" si="68"/>
        <v>9000.7797829959327</v>
      </c>
      <c r="H624" s="24">
        <f t="shared" ca="1" si="69"/>
        <v>9693.9610863084145</v>
      </c>
      <c r="I624" s="24">
        <f ca="1">H624/'Option value'!$E$10</f>
        <v>470.58063525769001</v>
      </c>
    </row>
    <row r="625" spans="2:9">
      <c r="B625">
        <f t="shared" si="70"/>
        <v>607</v>
      </c>
      <c r="C625" s="38">
        <f t="shared" ca="1" si="65"/>
        <v>0.11500174801824121</v>
      </c>
      <c r="D625" s="38">
        <f t="shared" ca="1" si="66"/>
        <v>6.4503551539347476E-2</v>
      </c>
      <c r="E625" s="38">
        <f t="shared" ca="1" si="67"/>
        <v>0.13915273367332756</v>
      </c>
      <c r="F625" s="38">
        <f t="shared" ca="1" si="71"/>
        <v>3.4256685918219815E-2</v>
      </c>
      <c r="G625" s="24">
        <f t="shared" ca="1" si="68"/>
        <v>8503.3768644659722</v>
      </c>
      <c r="H625" s="24">
        <f t="shared" ca="1" si="69"/>
        <v>9196.5581677784539</v>
      </c>
      <c r="I625" s="24">
        <f ca="1">H625/'Option value'!$E$10</f>
        <v>446.43486251351715</v>
      </c>
    </row>
    <row r="626" spans="2:9">
      <c r="B626">
        <f t="shared" si="70"/>
        <v>608</v>
      </c>
      <c r="C626" s="38">
        <f t="shared" ca="1" si="65"/>
        <v>0.2484100878207556</v>
      </c>
      <c r="D626" s="38">
        <f t="shared" ca="1" si="66"/>
        <v>7.0638734562137095E-2</v>
      </c>
      <c r="E626" s="38">
        <f t="shared" ca="1" si="67"/>
        <v>0.14662968810711904</v>
      </c>
      <c r="F626" s="38">
        <f t="shared" ca="1" si="71"/>
        <v>3.1796294229445063E-2</v>
      </c>
      <c r="G626" s="24">
        <f t="shared" ca="1" si="68"/>
        <v>9524.0870514379567</v>
      </c>
      <c r="H626" s="24">
        <f t="shared" ca="1" si="69"/>
        <v>10217.268354750438</v>
      </c>
      <c r="I626" s="24">
        <f ca="1">H626/'Option value'!$E$10</f>
        <v>495.98390071604069</v>
      </c>
    </row>
    <row r="627" spans="2:9">
      <c r="B627">
        <f t="shared" si="70"/>
        <v>609</v>
      </c>
      <c r="C627" s="38">
        <f t="shared" ca="1" si="65"/>
        <v>0.33486465845590674</v>
      </c>
      <c r="D627" s="38">
        <f t="shared" ca="1" si="66"/>
        <v>6.2382599898048403E-2</v>
      </c>
      <c r="E627" s="38">
        <f t="shared" ca="1" si="67"/>
        <v>0.14217871983169397</v>
      </c>
      <c r="F627" s="38">
        <f t="shared" ca="1" si="71"/>
        <v>5.9930962125904597E-2</v>
      </c>
      <c r="G627" s="24">
        <f t="shared" ca="1" si="68"/>
        <v>12556.483079665017</v>
      </c>
      <c r="H627" s="24">
        <f t="shared" ca="1" si="69"/>
        <v>13249.664382977498</v>
      </c>
      <c r="I627" s="24">
        <f ca="1">H627/'Option value'!$E$10</f>
        <v>643.18759140667464</v>
      </c>
    </row>
    <row r="628" spans="2:9">
      <c r="B628">
        <f t="shared" si="70"/>
        <v>610</v>
      </c>
      <c r="C628" s="38">
        <f t="shared" ca="1" si="65"/>
        <v>0.2776171275473221</v>
      </c>
      <c r="D628" s="38">
        <f t="shared" ca="1" si="66"/>
        <v>7.299736013002818E-2</v>
      </c>
      <c r="E628" s="38">
        <f t="shared" ca="1" si="67"/>
        <v>0.14305521410077049</v>
      </c>
      <c r="F628" s="38">
        <f t="shared" ca="1" si="71"/>
        <v>2.6405994287292678E-2</v>
      </c>
      <c r="G628" s="24">
        <f t="shared" ca="1" si="68"/>
        <v>9915.5639139236973</v>
      </c>
      <c r="H628" s="24">
        <f t="shared" ca="1" si="69"/>
        <v>10608.745217236179</v>
      </c>
      <c r="I628" s="24">
        <f ca="1">H628/'Option value'!$E$10</f>
        <v>514.98763190466889</v>
      </c>
    </row>
    <row r="629" spans="2:9">
      <c r="B629">
        <f t="shared" si="70"/>
        <v>611</v>
      </c>
      <c r="C629" s="38">
        <f t="shared" ca="1" si="65"/>
        <v>0.26140997672649346</v>
      </c>
      <c r="D629" s="38">
        <f t="shared" ca="1" si="66"/>
        <v>7.3971480098336997E-2</v>
      </c>
      <c r="E629" s="38">
        <f t="shared" ca="1" si="67"/>
        <v>0.14894381805324203</v>
      </c>
      <c r="F629" s="38">
        <f t="shared" ca="1" si="71"/>
        <v>2.6506893956898415E-2</v>
      </c>
      <c r="G629" s="24">
        <f t="shared" ca="1" si="68"/>
        <v>9451.4738364276218</v>
      </c>
      <c r="H629" s="24">
        <f t="shared" ca="1" si="69"/>
        <v>10144.655139740104</v>
      </c>
      <c r="I629" s="24">
        <f ca="1">H629/'Option value'!$E$10</f>
        <v>492.45898736602442</v>
      </c>
    </row>
    <row r="630" spans="2:9">
      <c r="B630">
        <f t="shared" si="70"/>
        <v>612</v>
      </c>
      <c r="C630" s="38">
        <f t="shared" ca="1" si="65"/>
        <v>0.25486122039257947</v>
      </c>
      <c r="D630" s="38">
        <f t="shared" ca="1" si="66"/>
        <v>6.189040155157384E-2</v>
      </c>
      <c r="E630" s="38">
        <f t="shared" ca="1" si="67"/>
        <v>0.14470807464580135</v>
      </c>
      <c r="F630" s="38">
        <f t="shared" ca="1" si="71"/>
        <v>5.7352399998864101E-2</v>
      </c>
      <c r="G630" s="24">
        <f t="shared" ca="1" si="68"/>
        <v>11026.032124090976</v>
      </c>
      <c r="H630" s="24">
        <f t="shared" ca="1" si="69"/>
        <v>11719.213427403458</v>
      </c>
      <c r="I630" s="24">
        <f ca="1">H630/'Option value'!$E$10</f>
        <v>568.89385569919693</v>
      </c>
    </row>
    <row r="631" spans="2:9">
      <c r="B631">
        <f t="shared" si="70"/>
        <v>613</v>
      </c>
      <c r="C631" s="38">
        <f t="shared" ca="1" si="65"/>
        <v>0.17256353448392722</v>
      </c>
      <c r="D631" s="38">
        <f t="shared" ca="1" si="66"/>
        <v>6.8983819925915221E-2</v>
      </c>
      <c r="E631" s="38">
        <f t="shared" ca="1" si="67"/>
        <v>0.15211379955372217</v>
      </c>
      <c r="F631" s="38">
        <f t="shared" ca="1" si="71"/>
        <v>4.4242940060153876E-2</v>
      </c>
      <c r="G631" s="24">
        <f t="shared" ca="1" si="68"/>
        <v>9299.7411619246959</v>
      </c>
      <c r="H631" s="24">
        <f t="shared" ca="1" si="69"/>
        <v>9992.9224652371777</v>
      </c>
      <c r="I631" s="24">
        <f ca="1">H631/'Option value'!$E$10</f>
        <v>485.09332355520274</v>
      </c>
    </row>
    <row r="632" spans="2:9">
      <c r="B632">
        <f t="shared" si="70"/>
        <v>614</v>
      </c>
      <c r="C632" s="38">
        <f t="shared" ca="1" si="65"/>
        <v>0.33102210398795956</v>
      </c>
      <c r="D632" s="38">
        <f t="shared" ca="1" si="66"/>
        <v>6.2664761641959665E-2</v>
      </c>
      <c r="E632" s="38">
        <f t="shared" ca="1" si="67"/>
        <v>0.14809458708618523</v>
      </c>
      <c r="F632" s="38">
        <f t="shared" ca="1" si="71"/>
        <v>2.7805590777897786E-2</v>
      </c>
      <c r="G632" s="24">
        <f t="shared" ca="1" si="68"/>
        <v>8599.5185081308373</v>
      </c>
      <c r="H632" s="24">
        <f t="shared" ca="1" si="69"/>
        <v>9292.699811443319</v>
      </c>
      <c r="I632" s="24">
        <f ca="1">H632/'Option value'!$E$10</f>
        <v>451.10193259433584</v>
      </c>
    </row>
    <row r="633" spans="2:9">
      <c r="B633">
        <f t="shared" si="70"/>
        <v>615</v>
      </c>
      <c r="C633" s="38">
        <f t="shared" ca="1" si="65"/>
        <v>0.20418463292112748</v>
      </c>
      <c r="D633" s="38">
        <f t="shared" ca="1" si="66"/>
        <v>5.6743377643183074E-2</v>
      </c>
      <c r="E633" s="38">
        <f t="shared" ca="1" si="67"/>
        <v>0.14273190942476438</v>
      </c>
      <c r="F633" s="38">
        <f t="shared" ca="1" si="71"/>
        <v>4.4096590969590538E-2</v>
      </c>
      <c r="G633" s="24">
        <f t="shared" ca="1" si="68"/>
        <v>8591.4643037682763</v>
      </c>
      <c r="H633" s="24">
        <f t="shared" ca="1" si="69"/>
        <v>9284.6456070807581</v>
      </c>
      <c r="I633" s="24">
        <f ca="1">H633/'Option value'!$E$10</f>
        <v>450.71095180003675</v>
      </c>
    </row>
    <row r="634" spans="2:9">
      <c r="B634">
        <f t="shared" si="70"/>
        <v>616</v>
      </c>
      <c r="C634" s="38">
        <f t="shared" ca="1" si="65"/>
        <v>7.9640877146291672E-2</v>
      </c>
      <c r="D634" s="38">
        <f t="shared" ca="1" si="66"/>
        <v>6.7356030247418194E-2</v>
      </c>
      <c r="E634" s="38">
        <f t="shared" ca="1" si="67"/>
        <v>0.1515577389925237</v>
      </c>
      <c r="F634" s="38">
        <f t="shared" ca="1" si="71"/>
        <v>5.1232530761620966E-2</v>
      </c>
      <c r="G634" s="24">
        <f t="shared" ca="1" si="68"/>
        <v>8989.5325582395417</v>
      </c>
      <c r="H634" s="24">
        <f t="shared" ca="1" si="69"/>
        <v>9682.7138615520234</v>
      </c>
      <c r="I634" s="24">
        <f ca="1">H634/'Option value'!$E$10</f>
        <v>470.03465347339915</v>
      </c>
    </row>
    <row r="635" spans="2:9">
      <c r="B635">
        <f t="shared" si="70"/>
        <v>617</v>
      </c>
      <c r="C635" s="38">
        <f t="shared" ca="1" si="65"/>
        <v>0.32733734736640036</v>
      </c>
      <c r="D635" s="38">
        <f t="shared" ca="1" si="66"/>
        <v>6.4558026637626512E-2</v>
      </c>
      <c r="E635" s="38">
        <f t="shared" ca="1" si="67"/>
        <v>0.1457868684783663</v>
      </c>
      <c r="F635" s="38">
        <f t="shared" ca="1" si="71"/>
        <v>2.0660082616332297E-2</v>
      </c>
      <c r="G635" s="24">
        <f t="shared" ca="1" si="68"/>
        <v>8493.225381020753</v>
      </c>
      <c r="H635" s="24">
        <f t="shared" ca="1" si="69"/>
        <v>9186.4066843332348</v>
      </c>
      <c r="I635" s="24">
        <f ca="1">H635/'Option value'!$E$10</f>
        <v>445.94207205501135</v>
      </c>
    </row>
    <row r="636" spans="2:9">
      <c r="B636">
        <f t="shared" si="70"/>
        <v>618</v>
      </c>
      <c r="C636" s="38">
        <f t="shared" ca="1" si="65"/>
        <v>0.48094549829806238</v>
      </c>
      <c r="D636" s="38">
        <f t="shared" ca="1" si="66"/>
        <v>5.8030238006698445E-2</v>
      </c>
      <c r="E636" s="38">
        <f t="shared" ca="1" si="67"/>
        <v>0.14572263520719236</v>
      </c>
      <c r="F636" s="38">
        <f t="shared" ca="1" si="71"/>
        <v>4.61949002167098E-2</v>
      </c>
      <c r="G636" s="24">
        <f t="shared" ca="1" si="68"/>
        <v>10708.796947262003</v>
      </c>
      <c r="H636" s="24">
        <f t="shared" ca="1" si="69"/>
        <v>11401.978250574484</v>
      </c>
      <c r="I636" s="24">
        <f ca="1">H636/'Option value'!$E$10</f>
        <v>553.49408983371279</v>
      </c>
    </row>
    <row r="637" spans="2:9">
      <c r="B637">
        <f t="shared" si="70"/>
        <v>619</v>
      </c>
      <c r="C637" s="38">
        <f t="shared" ca="1" si="65"/>
        <v>0.29493509016908198</v>
      </c>
      <c r="D637" s="38">
        <f t="shared" ca="1" si="66"/>
        <v>6.0810688206727866E-2</v>
      </c>
      <c r="E637" s="38">
        <f t="shared" ca="1" si="67"/>
        <v>0.14023681092553347</v>
      </c>
      <c r="F637" s="38">
        <f t="shared" ca="1" si="71"/>
        <v>3.2386702362026523E-2</v>
      </c>
      <c r="G637" s="24">
        <f t="shared" ca="1" si="68"/>
        <v>9055.2137882660481</v>
      </c>
      <c r="H637" s="24">
        <f t="shared" ca="1" si="69"/>
        <v>9748.3950915785299</v>
      </c>
      <c r="I637" s="24">
        <f ca="1">H637/'Option value'!$E$10</f>
        <v>473.22306269798685</v>
      </c>
    </row>
    <row r="638" spans="2:9">
      <c r="B638">
        <f t="shared" si="70"/>
        <v>620</v>
      </c>
      <c r="C638" s="38">
        <f t="shared" ca="1" si="65"/>
        <v>0.16212146356410251</v>
      </c>
      <c r="D638" s="38">
        <f t="shared" ca="1" si="66"/>
        <v>5.4669857713771572E-2</v>
      </c>
      <c r="E638" s="38">
        <f t="shared" ca="1" si="67"/>
        <v>0.14251255069030719</v>
      </c>
      <c r="F638" s="38">
        <f t="shared" ca="1" si="71"/>
        <v>3.9978072378674206E-2</v>
      </c>
      <c r="G638" s="24">
        <f t="shared" ca="1" si="68"/>
        <v>7684.5938108632718</v>
      </c>
      <c r="H638" s="24">
        <f t="shared" ca="1" si="69"/>
        <v>8377.7751141757544</v>
      </c>
      <c r="I638" s="24">
        <f ca="1">H638/'Option value'!$E$10</f>
        <v>406.68811233862886</v>
      </c>
    </row>
    <row r="639" spans="2:9">
      <c r="B639">
        <f t="shared" si="70"/>
        <v>621</v>
      </c>
      <c r="C639" s="38">
        <f t="shared" ca="1" si="65"/>
        <v>3.7262987836107014E-2</v>
      </c>
      <c r="D639" s="38">
        <f t="shared" ca="1" si="66"/>
        <v>5.8388892629131321E-2</v>
      </c>
      <c r="E639" s="38">
        <f t="shared" ca="1" si="67"/>
        <v>0.14056780170872929</v>
      </c>
      <c r="F639" s="38">
        <f t="shared" ca="1" si="71"/>
        <v>3.4449618643373328E-2</v>
      </c>
      <c r="G639" s="24">
        <f t="shared" ca="1" si="68"/>
        <v>7078.1651505912414</v>
      </c>
      <c r="H639" s="24">
        <f t="shared" ca="1" si="69"/>
        <v>7771.3464539037241</v>
      </c>
      <c r="I639" s="24">
        <f ca="1">H639/'Option value'!$E$10</f>
        <v>377.24982785940404</v>
      </c>
    </row>
    <row r="640" spans="2:9">
      <c r="B640">
        <f t="shared" si="70"/>
        <v>622</v>
      </c>
      <c r="C640" s="38">
        <f t="shared" ca="1" si="65"/>
        <v>0.1801283608145631</v>
      </c>
      <c r="D640" s="38">
        <f t="shared" ca="1" si="66"/>
        <v>5.2755404523106446E-2</v>
      </c>
      <c r="E640" s="38">
        <f t="shared" ca="1" si="67"/>
        <v>0.14394285640443891</v>
      </c>
      <c r="F640" s="38">
        <f t="shared" ca="1" si="71"/>
        <v>2.427759131578144E-2</v>
      </c>
      <c r="G640" s="24">
        <f t="shared" ca="1" si="68"/>
        <v>6452.3731388362776</v>
      </c>
      <c r="H640" s="24">
        <f t="shared" ca="1" si="69"/>
        <v>7145.5544421487602</v>
      </c>
      <c r="I640" s="24">
        <f ca="1">H640/'Option value'!$E$10</f>
        <v>346.87157486159026</v>
      </c>
    </row>
    <row r="641" spans="2:9">
      <c r="B641">
        <f t="shared" si="70"/>
        <v>623</v>
      </c>
      <c r="C641" s="38">
        <f t="shared" ca="1" si="65"/>
        <v>-1.599731437953969E-2</v>
      </c>
      <c r="D641" s="38">
        <f t="shared" ca="1" si="66"/>
        <v>6.6974118297101259E-2</v>
      </c>
      <c r="E641" s="38">
        <f t="shared" ca="1" si="67"/>
        <v>0.13986976444634835</v>
      </c>
      <c r="F641" s="38">
        <f t="shared" ca="1" si="71"/>
        <v>5.7323092819161939E-2</v>
      </c>
      <c r="G641" s="24">
        <f t="shared" ca="1" si="68"/>
        <v>9901.3656450531198</v>
      </c>
      <c r="H641" s="24">
        <f t="shared" ca="1" si="69"/>
        <v>10594.546948365602</v>
      </c>
      <c r="I641" s="24">
        <f ca="1">H641/'Option value'!$E$10</f>
        <v>514.29839555172816</v>
      </c>
    </row>
    <row r="642" spans="2:9">
      <c r="B642">
        <f t="shared" si="70"/>
        <v>624</v>
      </c>
      <c r="C642" s="38">
        <f t="shared" ca="1" si="65"/>
        <v>0.2533463610553412</v>
      </c>
      <c r="D642" s="38">
        <f t="shared" ca="1" si="66"/>
        <v>6.3538633855567447E-2</v>
      </c>
      <c r="E642" s="38">
        <f t="shared" ca="1" si="67"/>
        <v>0.14589149749882249</v>
      </c>
      <c r="F642" s="38">
        <f t="shared" ca="1" si="71"/>
        <v>3.7976150842915446E-2</v>
      </c>
      <c r="G642" s="24">
        <f t="shared" ca="1" si="68"/>
        <v>9152.0238653767155</v>
      </c>
      <c r="H642" s="24">
        <f t="shared" ca="1" si="69"/>
        <v>9845.2051686891973</v>
      </c>
      <c r="I642" s="24">
        <f ca="1">H642/'Option value'!$E$10</f>
        <v>477.92258100432991</v>
      </c>
    </row>
    <row r="643" spans="2:9">
      <c r="B643">
        <f t="shared" si="70"/>
        <v>625</v>
      </c>
      <c r="C643" s="38">
        <f t="shared" ca="1" si="65"/>
        <v>0.41099058278694123</v>
      </c>
      <c r="D643" s="38">
        <f t="shared" ca="1" si="66"/>
        <v>5.5272049295667189E-2</v>
      </c>
      <c r="E643" s="38">
        <f t="shared" ca="1" si="67"/>
        <v>0.14508109618526746</v>
      </c>
      <c r="F643" s="38">
        <f t="shared" ca="1" si="71"/>
        <v>2.5359249671123341E-2</v>
      </c>
      <c r="G643" s="24">
        <f t="shared" ca="1" si="68"/>
        <v>8078.8148023902177</v>
      </c>
      <c r="H643" s="24">
        <f t="shared" ca="1" si="69"/>
        <v>8771.9961057026994</v>
      </c>
      <c r="I643" s="24">
        <f ca="1">H643/'Option value'!$E$10</f>
        <v>425.8250536748883</v>
      </c>
    </row>
    <row r="644" spans="2:9">
      <c r="B644">
        <f t="shared" si="70"/>
        <v>626</v>
      </c>
      <c r="C644" s="38">
        <f t="shared" ca="1" si="65"/>
        <v>0.26872717261756784</v>
      </c>
      <c r="D644" s="38">
        <f t="shared" ca="1" si="66"/>
        <v>7.2155765371639563E-2</v>
      </c>
      <c r="E644" s="38">
        <f t="shared" ca="1" si="67"/>
        <v>0.14432648575050516</v>
      </c>
      <c r="F644" s="38">
        <f t="shared" ca="1" si="71"/>
        <v>4.3053959150866704E-2</v>
      </c>
      <c r="G644" s="24">
        <f t="shared" ca="1" si="68"/>
        <v>11210.862105972546</v>
      </c>
      <c r="H644" s="24">
        <f t="shared" ca="1" si="69"/>
        <v>11904.043409285028</v>
      </c>
      <c r="I644" s="24">
        <f ca="1">H644/'Option value'!$E$10</f>
        <v>577.86618491674892</v>
      </c>
    </row>
    <row r="645" spans="2:9">
      <c r="B645">
        <f t="shared" si="70"/>
        <v>627</v>
      </c>
      <c r="C645" s="38">
        <f t="shared" ca="1" si="65"/>
        <v>0.25993090447046491</v>
      </c>
      <c r="D645" s="38">
        <f t="shared" ca="1" si="66"/>
        <v>6.6004874920601836E-2</v>
      </c>
      <c r="E645" s="38">
        <f t="shared" ca="1" si="67"/>
        <v>0.14606629621784614</v>
      </c>
      <c r="F645" s="38">
        <f t="shared" ca="1" si="71"/>
        <v>3.0591350916468748E-2</v>
      </c>
      <c r="G645" s="24">
        <f t="shared" ca="1" si="68"/>
        <v>8931.5401073132307</v>
      </c>
      <c r="H645" s="24">
        <f t="shared" ca="1" si="69"/>
        <v>9624.7214106257125</v>
      </c>
      <c r="I645" s="24">
        <f ca="1">H645/'Option value'!$E$10</f>
        <v>467.21948595270447</v>
      </c>
    </row>
    <row r="646" spans="2:9">
      <c r="B646">
        <f t="shared" si="70"/>
        <v>628</v>
      </c>
      <c r="C646" s="38">
        <f t="shared" ca="1" si="65"/>
        <v>8.791379016855394E-2</v>
      </c>
      <c r="D646" s="38">
        <f t="shared" ca="1" si="66"/>
        <v>6.7813969542064909E-2</v>
      </c>
      <c r="E646" s="38">
        <f t="shared" ca="1" si="67"/>
        <v>0.14552669382222133</v>
      </c>
      <c r="F646" s="38">
        <f t="shared" ca="1" si="71"/>
        <v>2.1373644292484915E-2</v>
      </c>
      <c r="G646" s="24">
        <f t="shared" ca="1" si="68"/>
        <v>7369.6630879093618</v>
      </c>
      <c r="H646" s="24">
        <f t="shared" ca="1" si="69"/>
        <v>8062.8443912218445</v>
      </c>
      <c r="I646" s="24">
        <f ca="1">H646/'Option value'!$E$10</f>
        <v>391.40021316610893</v>
      </c>
    </row>
    <row r="647" spans="2:9">
      <c r="B647">
        <f t="shared" si="70"/>
        <v>629</v>
      </c>
      <c r="C647" s="38">
        <f t="shared" ca="1" si="65"/>
        <v>0.21342064225286778</v>
      </c>
      <c r="D647" s="38">
        <f t="shared" ca="1" si="66"/>
        <v>5.6999098949926635E-2</v>
      </c>
      <c r="E647" s="38">
        <f t="shared" ca="1" si="67"/>
        <v>0.14710685427953912</v>
      </c>
      <c r="F647" s="38">
        <f t="shared" ca="1" si="71"/>
        <v>2.954939485608795E-2</v>
      </c>
      <c r="G647" s="24">
        <f t="shared" ca="1" si="68"/>
        <v>7296.6002557782704</v>
      </c>
      <c r="H647" s="24">
        <f t="shared" ca="1" si="69"/>
        <v>7989.781559090753</v>
      </c>
      <c r="I647" s="24">
        <f ca="1">H647/'Option value'!$E$10</f>
        <v>387.85347374226956</v>
      </c>
    </row>
    <row r="648" spans="2:9">
      <c r="B648">
        <f t="shared" si="70"/>
        <v>630</v>
      </c>
      <c r="C648" s="38">
        <f t="shared" ca="1" si="65"/>
        <v>0.16537476071936727</v>
      </c>
      <c r="D648" s="38">
        <f t="shared" ca="1" si="66"/>
        <v>6.2287860153817744E-2</v>
      </c>
      <c r="E648" s="38">
        <f t="shared" ca="1" si="67"/>
        <v>0.14426245941169519</v>
      </c>
      <c r="F648" s="38">
        <f t="shared" ca="1" si="71"/>
        <v>4.1263710929640152E-2</v>
      </c>
      <c r="G648" s="24">
        <f t="shared" ca="1" si="68"/>
        <v>8740.3424439550417</v>
      </c>
      <c r="H648" s="24">
        <f t="shared" ca="1" si="69"/>
        <v>9433.5237472675235</v>
      </c>
      <c r="I648" s="24">
        <f ca="1">H648/'Option value'!$E$10</f>
        <v>457.93804598386032</v>
      </c>
    </row>
    <row r="649" spans="2:9">
      <c r="B649">
        <f t="shared" si="70"/>
        <v>631</v>
      </c>
      <c r="C649" s="38">
        <f t="shared" ca="1" si="65"/>
        <v>0.40509396857773955</v>
      </c>
      <c r="D649" s="38">
        <f t="shared" ca="1" si="66"/>
        <v>6.28537058305252E-2</v>
      </c>
      <c r="E649" s="38">
        <f t="shared" ca="1" si="67"/>
        <v>0.14305795040639177</v>
      </c>
      <c r="F649" s="38">
        <f t="shared" ca="1" si="71"/>
        <v>5.4714690885992373E-2</v>
      </c>
      <c r="G649" s="24">
        <f t="shared" ca="1" si="68"/>
        <v>12398.073766887053</v>
      </c>
      <c r="H649" s="24">
        <f t="shared" ca="1" si="69"/>
        <v>13091.255070199535</v>
      </c>
      <c r="I649" s="24">
        <f ca="1">H649/'Option value'!$E$10</f>
        <v>635.49781894172497</v>
      </c>
    </row>
    <row r="650" spans="2:9">
      <c r="B650">
        <f t="shared" si="70"/>
        <v>632</v>
      </c>
      <c r="C650" s="38">
        <f t="shared" ca="1" si="65"/>
        <v>0.26234937633010308</v>
      </c>
      <c r="D650" s="38">
        <f t="shared" ca="1" si="66"/>
        <v>5.760602990797168E-2</v>
      </c>
      <c r="E650" s="38">
        <f t="shared" ca="1" si="67"/>
        <v>0.14531065562433568</v>
      </c>
      <c r="F650" s="38">
        <f t="shared" ca="1" si="71"/>
        <v>2.287891295603425E-2</v>
      </c>
      <c r="G650" s="24">
        <f t="shared" ca="1" si="68"/>
        <v>7366.2229788144823</v>
      </c>
      <c r="H650" s="24">
        <f t="shared" ca="1" si="69"/>
        <v>8059.404282126965</v>
      </c>
      <c r="I650" s="24">
        <f ca="1">H650/'Option value'!$E$10</f>
        <v>391.23321757897884</v>
      </c>
    </row>
    <row r="651" spans="2:9">
      <c r="B651">
        <f t="shared" si="70"/>
        <v>633</v>
      </c>
      <c r="C651" s="38">
        <f t="shared" ca="1" si="65"/>
        <v>0.23281039121342872</v>
      </c>
      <c r="D651" s="38">
        <f t="shared" ca="1" si="66"/>
        <v>6.1317318326797363E-2</v>
      </c>
      <c r="E651" s="38">
        <f t="shared" ca="1" si="67"/>
        <v>0.1464988143939035</v>
      </c>
      <c r="F651" s="38">
        <f t="shared" ca="1" si="71"/>
        <v>2.7913478623397533E-2</v>
      </c>
      <c r="G651" s="24">
        <f t="shared" ca="1" si="68"/>
        <v>7905.6908718939912</v>
      </c>
      <c r="H651" s="24">
        <f t="shared" ca="1" si="69"/>
        <v>8598.8721752064739</v>
      </c>
      <c r="I651" s="24">
        <f ca="1">H651/'Option value'!$E$10</f>
        <v>417.420979378955</v>
      </c>
    </row>
    <row r="652" spans="2:9">
      <c r="B652">
        <f t="shared" si="70"/>
        <v>634</v>
      </c>
      <c r="C652" s="38">
        <f t="shared" ca="1" si="65"/>
        <v>0.1922764066977683</v>
      </c>
      <c r="D652" s="38">
        <f t="shared" ca="1" si="66"/>
        <v>7.0417574573974476E-2</v>
      </c>
      <c r="E652" s="38">
        <f t="shared" ca="1" si="67"/>
        <v>0.14737299240811919</v>
      </c>
      <c r="F652" s="38">
        <f t="shared" ca="1" si="71"/>
        <v>5.2834609750693845E-2</v>
      </c>
      <c r="G652" s="24">
        <f t="shared" ca="1" si="68"/>
        <v>11013.90233336502</v>
      </c>
      <c r="H652" s="24">
        <f t="shared" ca="1" si="69"/>
        <v>11707.083636677502</v>
      </c>
      <c r="I652" s="24">
        <f ca="1">H652/'Option value'!$E$10</f>
        <v>568.3050309066748</v>
      </c>
    </row>
    <row r="653" spans="2:9">
      <c r="B653">
        <f t="shared" si="70"/>
        <v>635</v>
      </c>
      <c r="C653" s="38">
        <f t="shared" ca="1" si="65"/>
        <v>0.28319508913750707</v>
      </c>
      <c r="D653" s="38">
        <f t="shared" ca="1" si="66"/>
        <v>5.5399581373959152E-2</v>
      </c>
      <c r="E653" s="38">
        <f t="shared" ca="1" si="67"/>
        <v>0.14640045372509178</v>
      </c>
      <c r="F653" s="38">
        <f t="shared" ca="1" si="71"/>
        <v>3.3674024368397816E-2</v>
      </c>
      <c r="G653" s="24">
        <f t="shared" ca="1" si="68"/>
        <v>7821.0452376069115</v>
      </c>
      <c r="H653" s="24">
        <f t="shared" ca="1" si="69"/>
        <v>8514.2265409193933</v>
      </c>
      <c r="I653" s="24">
        <f ca="1">H653/'Option value'!$E$10</f>
        <v>413.31196800579579</v>
      </c>
    </row>
    <row r="654" spans="2:9">
      <c r="B654">
        <f t="shared" si="70"/>
        <v>636</v>
      </c>
      <c r="C654" s="38">
        <f t="shared" ca="1" si="65"/>
        <v>0.22590494133328803</v>
      </c>
      <c r="D654" s="38">
        <f t="shared" ca="1" si="66"/>
        <v>6.9339346505647256E-2</v>
      </c>
      <c r="E654" s="38">
        <f t="shared" ca="1" si="67"/>
        <v>0.14293447678510923</v>
      </c>
      <c r="F654" s="38">
        <f t="shared" ca="1" si="71"/>
        <v>2.4068641805378543E-2</v>
      </c>
      <c r="G654" s="24">
        <f t="shared" ca="1" si="68"/>
        <v>8868.9227326378332</v>
      </c>
      <c r="H654" s="24">
        <f t="shared" ca="1" si="69"/>
        <v>9562.1040359503149</v>
      </c>
      <c r="I654" s="24">
        <f ca="1">H654/'Option value'!$E$10</f>
        <v>464.17980757040363</v>
      </c>
    </row>
    <row r="655" spans="2:9">
      <c r="B655">
        <f t="shared" si="70"/>
        <v>637</v>
      </c>
      <c r="C655" s="38">
        <f t="shared" ca="1" si="65"/>
        <v>0.26376309405258813</v>
      </c>
      <c r="D655" s="38">
        <f t="shared" ca="1" si="66"/>
        <v>6.3197547004929966E-2</v>
      </c>
      <c r="E655" s="38">
        <f t="shared" ca="1" si="67"/>
        <v>0.14118992886528398</v>
      </c>
      <c r="F655" s="38">
        <f t="shared" ca="1" si="71"/>
        <v>3.3483210731542631E-2</v>
      </c>
      <c r="G655" s="24">
        <f t="shared" ca="1" si="68"/>
        <v>9196.3284504451985</v>
      </c>
      <c r="H655" s="24">
        <f t="shared" ca="1" si="69"/>
        <v>9889.5097537576803</v>
      </c>
      <c r="I655" s="24">
        <f ca="1">H655/'Option value'!$E$10</f>
        <v>480.07328901736309</v>
      </c>
    </row>
    <row r="656" spans="2:9">
      <c r="B656">
        <f t="shared" si="70"/>
        <v>638</v>
      </c>
      <c r="C656" s="38">
        <f t="shared" ca="1" si="65"/>
        <v>0.17175409434645922</v>
      </c>
      <c r="D656" s="38">
        <f t="shared" ca="1" si="66"/>
        <v>5.6727711703730706E-2</v>
      </c>
      <c r="E656" s="38">
        <f t="shared" ca="1" si="67"/>
        <v>0.1450806416153097</v>
      </c>
      <c r="F656" s="38">
        <f t="shared" ca="1" si="71"/>
        <v>3.6157002241088844E-2</v>
      </c>
      <c r="G656" s="24">
        <f t="shared" ca="1" si="68"/>
        <v>7568.3459961993276</v>
      </c>
      <c r="H656" s="24">
        <f t="shared" ca="1" si="69"/>
        <v>8261.5272995118103</v>
      </c>
      <c r="I656" s="24">
        <f ca="1">H656/'Option value'!$E$10</f>
        <v>401.04501453940821</v>
      </c>
    </row>
    <row r="657" spans="2:9">
      <c r="B657">
        <f t="shared" si="70"/>
        <v>639</v>
      </c>
      <c r="C657" s="38">
        <f t="shared" ca="1" si="65"/>
        <v>0.19906112786038302</v>
      </c>
      <c r="D657" s="38">
        <f t="shared" ca="1" si="66"/>
        <v>6.3264855575698428E-2</v>
      </c>
      <c r="E657" s="38">
        <f t="shared" ca="1" si="67"/>
        <v>0.14192178550929777</v>
      </c>
      <c r="F657" s="38">
        <f t="shared" ca="1" si="71"/>
        <v>3.9129882634407386E-2</v>
      </c>
      <c r="G657" s="24">
        <f t="shared" ca="1" si="68"/>
        <v>9152.4278913037524</v>
      </c>
      <c r="H657" s="24">
        <f t="shared" ca="1" si="69"/>
        <v>9845.6091946162342</v>
      </c>
      <c r="I657" s="24">
        <f ca="1">H657/'Option value'!$E$10</f>
        <v>477.94219391340937</v>
      </c>
    </row>
    <row r="658" spans="2:9">
      <c r="B658">
        <f t="shared" si="70"/>
        <v>640</v>
      </c>
      <c r="C658" s="38">
        <f t="shared" ca="1" si="65"/>
        <v>0.21050552852438195</v>
      </c>
      <c r="D658" s="38">
        <f t="shared" ca="1" si="66"/>
        <v>6.3795198596290167E-2</v>
      </c>
      <c r="E658" s="38">
        <f t="shared" ca="1" si="67"/>
        <v>0.14812805970898307</v>
      </c>
      <c r="F658" s="38">
        <f t="shared" ca="1" si="71"/>
        <v>3.0199722934488873E-2</v>
      </c>
      <c r="G658" s="24">
        <f t="shared" ca="1" si="68"/>
        <v>8121.3452695028045</v>
      </c>
      <c r="H658" s="24">
        <f t="shared" ca="1" si="69"/>
        <v>8814.5265728152863</v>
      </c>
      <c r="I658" s="24">
        <f ca="1">H658/'Option value'!$E$10</f>
        <v>427.88963945705268</v>
      </c>
    </row>
    <row r="659" spans="2:9">
      <c r="B659">
        <f t="shared" si="70"/>
        <v>641</v>
      </c>
      <c r="C659" s="38">
        <f t="shared" ref="C659:C722" ca="1" si="72">_xlfn.NORM.INV(RAND(),$F$6,$G$6)</f>
        <v>0.32131670798758427</v>
      </c>
      <c r="D659" s="38">
        <f t="shared" ref="D659:D722" ca="1" si="73">_xlfn.NORM.INV(RAND(),$F$7,$G$7)</f>
        <v>5.7008920459398718E-2</v>
      </c>
      <c r="E659" s="38">
        <f t="shared" ref="E659:E722" ca="1" si="74">_xlfn.NORM.INV(RAND(),$F$8,$G$8)</f>
        <v>0.14539943744659822</v>
      </c>
      <c r="F659" s="38">
        <f t="shared" ca="1" si="71"/>
        <v>5.1541499427385062E-2</v>
      </c>
      <c r="G659" s="24">
        <f t="shared" ref="G659:G722" ca="1" si="75">IF(E659&gt;F659,($C$12*(1+C659)*D659)/(E659-F659),0)</f>
        <v>9953.3691561558535</v>
      </c>
      <c r="H659" s="24">
        <f t="shared" ref="H659:H722" ca="1" si="76">G659+$C$13</f>
        <v>10646.550459468335</v>
      </c>
      <c r="I659" s="24">
        <f ca="1">H659/'Option value'!$E$10</f>
        <v>516.8228378382687</v>
      </c>
    </row>
    <row r="660" spans="2:9">
      <c r="B660">
        <f t="shared" ref="B660:B723" si="77">B659+1</f>
        <v>642</v>
      </c>
      <c r="C660" s="38">
        <f t="shared" ca="1" si="72"/>
        <v>0.27685123332348582</v>
      </c>
      <c r="D660" s="38">
        <f t="shared" ca="1" si="73"/>
        <v>6.4157695798349457E-2</v>
      </c>
      <c r="E660" s="38">
        <f t="shared" ca="1" si="74"/>
        <v>0.14257905243231672</v>
      </c>
      <c r="F660" s="38">
        <f t="shared" ref="F660:F723" ca="1" si="78">RAND()*($E$9-$D$9)+$D$9</f>
        <v>5.2141404504809252E-2</v>
      </c>
      <c r="G660" s="24">
        <f t="shared" ca="1" si="75"/>
        <v>11233.916107291645</v>
      </c>
      <c r="H660" s="24">
        <f t="shared" ca="1" si="76"/>
        <v>11927.097410604127</v>
      </c>
      <c r="I660" s="24">
        <f ca="1">H660/'Option value'!$E$10</f>
        <v>578.98531119437507</v>
      </c>
    </row>
    <row r="661" spans="2:9">
      <c r="B661">
        <f t="shared" si="77"/>
        <v>643</v>
      </c>
      <c r="C661" s="38">
        <f t="shared" ca="1" si="72"/>
        <v>0.34791106032139246</v>
      </c>
      <c r="D661" s="38">
        <f t="shared" ca="1" si="73"/>
        <v>6.4443462692247183E-2</v>
      </c>
      <c r="E661" s="38">
        <f t="shared" ca="1" si="74"/>
        <v>0.14242599779690274</v>
      </c>
      <c r="F661" s="38">
        <f t="shared" ca="1" si="78"/>
        <v>3.7657049922541999E-2</v>
      </c>
      <c r="G661" s="24">
        <f t="shared" ca="1" si="75"/>
        <v>10282.504285089939</v>
      </c>
      <c r="H661" s="24">
        <f t="shared" ca="1" si="76"/>
        <v>10975.685588402421</v>
      </c>
      <c r="I661" s="24">
        <f ca="1">H661/'Option value'!$E$10</f>
        <v>532.80027128167092</v>
      </c>
    </row>
    <row r="662" spans="2:9">
      <c r="B662">
        <f t="shared" si="77"/>
        <v>644</v>
      </c>
      <c r="C662" s="38">
        <f t="shared" ca="1" si="72"/>
        <v>0.28203000768054487</v>
      </c>
      <c r="D662" s="38">
        <f t="shared" ca="1" si="73"/>
        <v>5.527358401002079E-2</v>
      </c>
      <c r="E662" s="38">
        <f t="shared" ca="1" si="74"/>
        <v>0.14294553531784224</v>
      </c>
      <c r="F662" s="38">
        <f t="shared" ca="1" si="78"/>
        <v>2.8546032431798124E-2</v>
      </c>
      <c r="G662" s="24">
        <f t="shared" ca="1" si="75"/>
        <v>7682.1548286455127</v>
      </c>
      <c r="H662" s="24">
        <f t="shared" ca="1" si="76"/>
        <v>8375.3361319579944</v>
      </c>
      <c r="I662" s="24">
        <f ca="1">H662/'Option value'!$E$10</f>
        <v>406.56971514359191</v>
      </c>
    </row>
    <row r="663" spans="2:9">
      <c r="B663">
        <f t="shared" si="77"/>
        <v>645</v>
      </c>
      <c r="C663" s="38">
        <f t="shared" ca="1" si="72"/>
        <v>0.25980619195959853</v>
      </c>
      <c r="D663" s="38">
        <f t="shared" ca="1" si="73"/>
        <v>5.6633198593356436E-2</v>
      </c>
      <c r="E663" s="38">
        <f t="shared" ca="1" si="74"/>
        <v>0.14832922594939918</v>
      </c>
      <c r="F663" s="38">
        <f t="shared" ca="1" si="78"/>
        <v>4.7132242270028463E-2</v>
      </c>
      <c r="G663" s="24">
        <f t="shared" ca="1" si="75"/>
        <v>8743.7682515073211</v>
      </c>
      <c r="H663" s="24">
        <f t="shared" ca="1" si="76"/>
        <v>9436.9495548198029</v>
      </c>
      <c r="I663" s="24">
        <f ca="1">H663/'Option value'!$E$10</f>
        <v>458.10434732134962</v>
      </c>
    </row>
    <row r="664" spans="2:9">
      <c r="B664">
        <f t="shared" si="77"/>
        <v>646</v>
      </c>
      <c r="C664" s="38">
        <f t="shared" ca="1" si="72"/>
        <v>0.2851353065260423</v>
      </c>
      <c r="D664" s="38">
        <f t="shared" ca="1" si="73"/>
        <v>5.0531544951860213E-2</v>
      </c>
      <c r="E664" s="38">
        <f t="shared" ca="1" si="74"/>
        <v>0.14638728676101476</v>
      </c>
      <c r="F664" s="38">
        <f t="shared" ca="1" si="78"/>
        <v>2.4402442967615116E-2</v>
      </c>
      <c r="G664" s="24">
        <f t="shared" ca="1" si="75"/>
        <v>6602.3255384581817</v>
      </c>
      <c r="H664" s="24">
        <f t="shared" ca="1" si="76"/>
        <v>7295.5068417706643</v>
      </c>
      <c r="I664" s="24">
        <f ca="1">H664/'Option value'!$E$10</f>
        <v>354.15081756168269</v>
      </c>
    </row>
    <row r="665" spans="2:9">
      <c r="B665">
        <f t="shared" si="77"/>
        <v>647</v>
      </c>
      <c r="C665" s="38">
        <f t="shared" ca="1" si="72"/>
        <v>0.21034948635670278</v>
      </c>
      <c r="D665" s="38">
        <f t="shared" ca="1" si="73"/>
        <v>5.1651648021110261E-2</v>
      </c>
      <c r="E665" s="38">
        <f t="shared" ca="1" si="74"/>
        <v>0.14760821603493854</v>
      </c>
      <c r="F665" s="38">
        <f t="shared" ca="1" si="78"/>
        <v>4.8575128556659436E-2</v>
      </c>
      <c r="G665" s="24">
        <f t="shared" ca="1" si="75"/>
        <v>7828.9952757311257</v>
      </c>
      <c r="H665" s="24">
        <f t="shared" ca="1" si="76"/>
        <v>8522.1765790436075</v>
      </c>
      <c r="I665" s="24">
        <f ca="1">H665/'Option value'!$E$10</f>
        <v>413.69789218658286</v>
      </c>
    </row>
    <row r="666" spans="2:9">
      <c r="B666">
        <f t="shared" si="77"/>
        <v>648</v>
      </c>
      <c r="C666" s="38">
        <f t="shared" ca="1" si="72"/>
        <v>9.1650586130221617E-2</v>
      </c>
      <c r="D666" s="38">
        <f t="shared" ca="1" si="73"/>
        <v>6.1915199045330084E-2</v>
      </c>
      <c r="E666" s="38">
        <f t="shared" ca="1" si="74"/>
        <v>0.13980566550175139</v>
      </c>
      <c r="F666" s="38">
        <f t="shared" ca="1" si="78"/>
        <v>4.8543615405262072E-2</v>
      </c>
      <c r="G666" s="24">
        <f t="shared" ca="1" si="75"/>
        <v>9185.0617864982378</v>
      </c>
      <c r="H666" s="24">
        <f t="shared" ca="1" si="76"/>
        <v>9878.2430898107195</v>
      </c>
      <c r="I666" s="24">
        <f ca="1">H666/'Option value'!$E$10</f>
        <v>479.5263635830446</v>
      </c>
    </row>
    <row r="667" spans="2:9">
      <c r="B667">
        <f t="shared" si="77"/>
        <v>649</v>
      </c>
      <c r="C667" s="38">
        <f t="shared" ca="1" si="72"/>
        <v>0.11539695435130692</v>
      </c>
      <c r="D667" s="38">
        <f t="shared" ca="1" si="73"/>
        <v>6.7812422011789872E-2</v>
      </c>
      <c r="E667" s="38">
        <f t="shared" ca="1" si="74"/>
        <v>0.14342940425567866</v>
      </c>
      <c r="F667" s="38">
        <f t="shared" ca="1" si="78"/>
        <v>4.2843861400954225E-2</v>
      </c>
      <c r="G667" s="24">
        <f t="shared" ca="1" si="75"/>
        <v>9325.9809300466914</v>
      </c>
      <c r="H667" s="24">
        <f t="shared" ca="1" si="76"/>
        <v>10019.162233359173</v>
      </c>
      <c r="I667" s="24">
        <f ca="1">H667/'Option value'!$E$10</f>
        <v>486.36709870675594</v>
      </c>
    </row>
    <row r="668" spans="2:9">
      <c r="B668">
        <f t="shared" si="77"/>
        <v>650</v>
      </c>
      <c r="C668" s="38">
        <f t="shared" ca="1" si="72"/>
        <v>0.22685150563671402</v>
      </c>
      <c r="D668" s="38">
        <f t="shared" ca="1" si="73"/>
        <v>6.8032534726524194E-2</v>
      </c>
      <c r="E668" s="38">
        <f t="shared" ca="1" si="74"/>
        <v>0.14471695533266585</v>
      </c>
      <c r="F668" s="38">
        <f t="shared" ca="1" si="78"/>
        <v>2.6585003956282605E-2</v>
      </c>
      <c r="G668" s="24">
        <f t="shared" ca="1" si="75"/>
        <v>8762.5932181707503</v>
      </c>
      <c r="H668" s="24">
        <f t="shared" ca="1" si="76"/>
        <v>9455.7745214832321</v>
      </c>
      <c r="I668" s="24">
        <f ca="1">H668/'Option value'!$E$10</f>
        <v>459.01818065452579</v>
      </c>
    </row>
    <row r="669" spans="2:9">
      <c r="B669">
        <f t="shared" si="77"/>
        <v>651</v>
      </c>
      <c r="C669" s="38">
        <f t="shared" ca="1" si="72"/>
        <v>0.17294962038656522</v>
      </c>
      <c r="D669" s="38">
        <f t="shared" ca="1" si="73"/>
        <v>6.6812959059460386E-2</v>
      </c>
      <c r="E669" s="38">
        <f t="shared" ca="1" si="74"/>
        <v>0.14504906148035812</v>
      </c>
      <c r="F669" s="38">
        <f t="shared" ca="1" si="78"/>
        <v>5.312278354889291E-2</v>
      </c>
      <c r="G669" s="24">
        <f t="shared" ca="1" si="75"/>
        <v>10572.842589001964</v>
      </c>
      <c r="H669" s="24">
        <f t="shared" ca="1" si="76"/>
        <v>11266.023892314446</v>
      </c>
      <c r="I669" s="24">
        <f ca="1">H669/'Option value'!$E$10</f>
        <v>546.89436370458475</v>
      </c>
    </row>
    <row r="670" spans="2:9">
      <c r="B670">
        <f t="shared" si="77"/>
        <v>652</v>
      </c>
      <c r="C670" s="38">
        <f t="shared" ca="1" si="72"/>
        <v>6.0046312653748268E-2</v>
      </c>
      <c r="D670" s="38">
        <f t="shared" ca="1" si="73"/>
        <v>6.6072626656024355E-2</v>
      </c>
      <c r="E670" s="38">
        <f t="shared" ca="1" si="74"/>
        <v>0.14706269248380799</v>
      </c>
      <c r="F670" s="38">
        <f t="shared" ca="1" si="78"/>
        <v>4.4160005774519624E-2</v>
      </c>
      <c r="G670" s="24">
        <f t="shared" ca="1" si="75"/>
        <v>8441.3338098011227</v>
      </c>
      <c r="H670" s="24">
        <f t="shared" ca="1" si="76"/>
        <v>9134.5151131136045</v>
      </c>
      <c r="I670" s="24">
        <f ca="1">H670/'Option value'!$E$10</f>
        <v>443.4230637433788</v>
      </c>
    </row>
    <row r="671" spans="2:9">
      <c r="B671">
        <f t="shared" si="77"/>
        <v>653</v>
      </c>
      <c r="C671" s="38">
        <f t="shared" ca="1" si="72"/>
        <v>0.31611948403242229</v>
      </c>
      <c r="D671" s="38">
        <f t="shared" ca="1" si="73"/>
        <v>6.1252202538763442E-2</v>
      </c>
      <c r="E671" s="38">
        <f t="shared" ca="1" si="74"/>
        <v>0.14482882730500482</v>
      </c>
      <c r="F671" s="38">
        <f t="shared" ca="1" si="78"/>
        <v>2.0812989326057876E-2</v>
      </c>
      <c r="G671" s="24">
        <f t="shared" ca="1" si="75"/>
        <v>8061.7857676083549</v>
      </c>
      <c r="H671" s="24">
        <f t="shared" ca="1" si="76"/>
        <v>8754.9670709208367</v>
      </c>
      <c r="I671" s="24">
        <f ca="1">H671/'Option value'!$E$10</f>
        <v>424.99840150101147</v>
      </c>
    </row>
    <row r="672" spans="2:9">
      <c r="B672">
        <f t="shared" si="77"/>
        <v>654</v>
      </c>
      <c r="C672" s="38">
        <f t="shared" ca="1" si="72"/>
        <v>5.7454389696679264E-2</v>
      </c>
      <c r="D672" s="38">
        <f t="shared" ca="1" si="73"/>
        <v>6.7260581424765681E-2</v>
      </c>
      <c r="E672" s="38">
        <f t="shared" ca="1" si="74"/>
        <v>0.14383685392441364</v>
      </c>
      <c r="F672" s="38">
        <f t="shared" ca="1" si="78"/>
        <v>5.3730030808549642E-2</v>
      </c>
      <c r="G672" s="24">
        <f t="shared" ca="1" si="75"/>
        <v>9789.3974290543265</v>
      </c>
      <c r="H672" s="24">
        <f t="shared" ca="1" si="76"/>
        <v>10482.578732366808</v>
      </c>
      <c r="I672" s="24">
        <f ca="1">H672/'Option value'!$E$10</f>
        <v>508.86304526052464</v>
      </c>
    </row>
    <row r="673" spans="2:9">
      <c r="B673">
        <f t="shared" si="77"/>
        <v>655</v>
      </c>
      <c r="C673" s="38">
        <f t="shared" ca="1" si="72"/>
        <v>0.28752800390723809</v>
      </c>
      <c r="D673" s="38">
        <f t="shared" ca="1" si="73"/>
        <v>6.4013525479830302E-2</v>
      </c>
      <c r="E673" s="38">
        <f t="shared" ca="1" si="74"/>
        <v>0.1438330845338717</v>
      </c>
      <c r="F673" s="38">
        <f t="shared" ca="1" si="78"/>
        <v>5.2505537115135406E-2</v>
      </c>
      <c r="G673" s="24">
        <f t="shared" ca="1" si="75"/>
        <v>11192.265707275268</v>
      </c>
      <c r="H673" s="24">
        <f t="shared" ca="1" si="76"/>
        <v>11885.44701058775</v>
      </c>
      <c r="I673" s="24">
        <f ca="1">H673/'Option value'!$E$10</f>
        <v>576.96344711591018</v>
      </c>
    </row>
    <row r="674" spans="2:9">
      <c r="B674">
        <f t="shared" si="77"/>
        <v>656</v>
      </c>
      <c r="C674" s="38">
        <f t="shared" ca="1" si="72"/>
        <v>0.16411312828788832</v>
      </c>
      <c r="D674" s="38">
        <f t="shared" ca="1" si="73"/>
        <v>6.9695939324521491E-2</v>
      </c>
      <c r="E674" s="38">
        <f t="shared" ca="1" si="74"/>
        <v>0.14608927352453246</v>
      </c>
      <c r="F674" s="38">
        <f t="shared" ca="1" si="78"/>
        <v>2.9341132133311132E-2</v>
      </c>
      <c r="G674" s="24">
        <f t="shared" ca="1" si="75"/>
        <v>8618.7456454598851</v>
      </c>
      <c r="H674" s="24">
        <f t="shared" ca="1" si="76"/>
        <v>9311.9269487723668</v>
      </c>
      <c r="I674" s="24">
        <f ca="1">H674/'Option value'!$E$10</f>
        <v>452.03528877535757</v>
      </c>
    </row>
    <row r="675" spans="2:9">
      <c r="B675">
        <f t="shared" si="77"/>
        <v>657</v>
      </c>
      <c r="C675" s="38">
        <f t="shared" ca="1" si="72"/>
        <v>0.23375506536201465</v>
      </c>
      <c r="D675" s="38">
        <f t="shared" ca="1" si="73"/>
        <v>5.999022887830277E-2</v>
      </c>
      <c r="E675" s="38">
        <f t="shared" ca="1" si="74"/>
        <v>0.14308028196628514</v>
      </c>
      <c r="F675" s="38">
        <f t="shared" ca="1" si="78"/>
        <v>4.5709818427549828E-2</v>
      </c>
      <c r="G675" s="24">
        <f t="shared" ca="1" si="75"/>
        <v>9427.0021679642232</v>
      </c>
      <c r="H675" s="24">
        <f t="shared" ca="1" si="76"/>
        <v>10120.183471276705</v>
      </c>
      <c r="I675" s="24">
        <f ca="1">H675/'Option value'!$E$10</f>
        <v>491.27104229498565</v>
      </c>
    </row>
    <row r="676" spans="2:9">
      <c r="B676">
        <f t="shared" si="77"/>
        <v>658</v>
      </c>
      <c r="C676" s="38">
        <f t="shared" ca="1" si="72"/>
        <v>0.21442425175112659</v>
      </c>
      <c r="D676" s="38">
        <f t="shared" ca="1" si="73"/>
        <v>6.3240820593761612E-2</v>
      </c>
      <c r="E676" s="38">
        <f t="shared" ca="1" si="74"/>
        <v>0.14678355351369723</v>
      </c>
      <c r="F676" s="38">
        <f t="shared" ca="1" si="78"/>
        <v>5.3668044257783626E-2</v>
      </c>
      <c r="G676" s="24">
        <f t="shared" ca="1" si="75"/>
        <v>10229.096648026578</v>
      </c>
      <c r="H676" s="24">
        <f t="shared" ca="1" si="76"/>
        <v>10922.27795133906</v>
      </c>
      <c r="I676" s="24">
        <f ca="1">H676/'Option value'!$E$10</f>
        <v>530.20766754073099</v>
      </c>
    </row>
    <row r="677" spans="2:9">
      <c r="B677">
        <f t="shared" si="77"/>
        <v>659</v>
      </c>
      <c r="C677" s="38">
        <f t="shared" ca="1" si="72"/>
        <v>0.18083835212430785</v>
      </c>
      <c r="D677" s="38">
        <f t="shared" ca="1" si="73"/>
        <v>5.815936283882478E-2</v>
      </c>
      <c r="E677" s="38">
        <f t="shared" ca="1" si="74"/>
        <v>0.14793491864235442</v>
      </c>
      <c r="F677" s="38">
        <f t="shared" ca="1" si="78"/>
        <v>4.8771106629414931E-2</v>
      </c>
      <c r="G677" s="24">
        <f t="shared" ca="1" si="75"/>
        <v>8589.1117548566981</v>
      </c>
      <c r="H677" s="24">
        <f t="shared" ca="1" si="76"/>
        <v>9282.2930581691799</v>
      </c>
      <c r="I677" s="24">
        <f ca="1">H677/'Option value'!$E$10</f>
        <v>450.59675039656207</v>
      </c>
    </row>
    <row r="678" spans="2:9">
      <c r="B678">
        <f t="shared" si="77"/>
        <v>660</v>
      </c>
      <c r="C678" s="38">
        <f t="shared" ca="1" si="72"/>
        <v>0.31427881156556303</v>
      </c>
      <c r="D678" s="38">
        <f t="shared" ca="1" si="73"/>
        <v>5.8657550042876344E-2</v>
      </c>
      <c r="E678" s="38">
        <f t="shared" ca="1" si="74"/>
        <v>0.14077259687896973</v>
      </c>
      <c r="F678" s="38">
        <f t="shared" ca="1" si="78"/>
        <v>3.8861742868994367E-2</v>
      </c>
      <c r="G678" s="24">
        <f t="shared" ca="1" si="75"/>
        <v>9381.717728645961</v>
      </c>
      <c r="H678" s="24">
        <f t="shared" ca="1" si="76"/>
        <v>10074.899031958443</v>
      </c>
      <c r="I678" s="24">
        <f ca="1">H678/'Option value'!$E$10</f>
        <v>489.07276854167196</v>
      </c>
    </row>
    <row r="679" spans="2:9">
      <c r="B679">
        <f t="shared" si="77"/>
        <v>661</v>
      </c>
      <c r="C679" s="38">
        <f t="shared" ca="1" si="72"/>
        <v>0.33416655025380759</v>
      </c>
      <c r="D679" s="38">
        <f t="shared" ca="1" si="73"/>
        <v>6.447519288802124E-2</v>
      </c>
      <c r="E679" s="38">
        <f t="shared" ca="1" si="74"/>
        <v>0.14677883578520987</v>
      </c>
      <c r="F679" s="38">
        <f t="shared" ca="1" si="78"/>
        <v>4.6367954438709696E-2</v>
      </c>
      <c r="G679" s="24">
        <f t="shared" ca="1" si="75"/>
        <v>10624.617303584078</v>
      </c>
      <c r="H679" s="24">
        <f t="shared" ca="1" si="76"/>
        <v>11317.79860689656</v>
      </c>
      <c r="I679" s="24">
        <f ca="1">H679/'Option value'!$E$10</f>
        <v>549.40769936391064</v>
      </c>
    </row>
    <row r="680" spans="2:9">
      <c r="B680">
        <f t="shared" si="77"/>
        <v>662</v>
      </c>
      <c r="C680" s="38">
        <f t="shared" ca="1" si="72"/>
        <v>0.13617556337140518</v>
      </c>
      <c r="D680" s="38">
        <f t="shared" ca="1" si="73"/>
        <v>6.4196346143287425E-2</v>
      </c>
      <c r="E680" s="38">
        <f t="shared" ca="1" si="74"/>
        <v>0.14794834497622328</v>
      </c>
      <c r="F680" s="38">
        <f t="shared" ca="1" si="78"/>
        <v>4.2615046185577696E-2</v>
      </c>
      <c r="G680" s="24">
        <f t="shared" ca="1" si="75"/>
        <v>8587.7905893871593</v>
      </c>
      <c r="H680" s="24">
        <f t="shared" ca="1" si="76"/>
        <v>9280.9718926996411</v>
      </c>
      <c r="I680" s="24">
        <f ca="1">H680/'Option value'!$E$10</f>
        <v>450.53261615046796</v>
      </c>
    </row>
    <row r="681" spans="2:9">
      <c r="B681">
        <f t="shared" si="77"/>
        <v>663</v>
      </c>
      <c r="C681" s="38">
        <f t="shared" ca="1" si="72"/>
        <v>0.37190709714918913</v>
      </c>
      <c r="D681" s="38">
        <f t="shared" ca="1" si="73"/>
        <v>6.5967517297103706E-2</v>
      </c>
      <c r="E681" s="38">
        <f t="shared" ca="1" si="74"/>
        <v>0.14624267258217338</v>
      </c>
      <c r="F681" s="38">
        <f t="shared" ca="1" si="78"/>
        <v>2.1296149547848232E-2</v>
      </c>
      <c r="G681" s="24">
        <f t="shared" ca="1" si="75"/>
        <v>8983.0133271328614</v>
      </c>
      <c r="H681" s="24">
        <f t="shared" ca="1" si="76"/>
        <v>9676.1946304453431</v>
      </c>
      <c r="I681" s="24">
        <f ca="1">H681/'Option value'!$E$10</f>
        <v>469.71818594394864</v>
      </c>
    </row>
    <row r="682" spans="2:9">
      <c r="B682">
        <f t="shared" si="77"/>
        <v>664</v>
      </c>
      <c r="C682" s="38">
        <f t="shared" ca="1" si="72"/>
        <v>0.3419026257619654</v>
      </c>
      <c r="D682" s="38">
        <f t="shared" ca="1" si="73"/>
        <v>6.3318877141633048E-2</v>
      </c>
      <c r="E682" s="38">
        <f t="shared" ca="1" si="74"/>
        <v>0.14570966624680387</v>
      </c>
      <c r="F682" s="38">
        <f t="shared" ca="1" si="78"/>
        <v>5.6399076211184507E-2</v>
      </c>
      <c r="G682" s="24">
        <f t="shared" ca="1" si="75"/>
        <v>11798.930030532671</v>
      </c>
      <c r="H682" s="24">
        <f t="shared" ca="1" si="76"/>
        <v>12492.111333845152</v>
      </c>
      <c r="I682" s="24">
        <f ca="1">H682/'Option value'!$E$10</f>
        <v>606.41317154588114</v>
      </c>
    </row>
    <row r="683" spans="2:9">
      <c r="B683">
        <f t="shared" si="77"/>
        <v>665</v>
      </c>
      <c r="C683" s="38">
        <f t="shared" ca="1" si="72"/>
        <v>8.0000889694941957E-2</v>
      </c>
      <c r="D683" s="38">
        <f t="shared" ca="1" si="73"/>
        <v>5.9434422918629673E-2</v>
      </c>
      <c r="E683" s="38">
        <f t="shared" ca="1" si="74"/>
        <v>0.14223574841349151</v>
      </c>
      <c r="F683" s="38">
        <f t="shared" ca="1" si="78"/>
        <v>2.3043094617839457E-2</v>
      </c>
      <c r="G683" s="24">
        <f t="shared" ca="1" si="75"/>
        <v>6678.8863125032667</v>
      </c>
      <c r="H683" s="24">
        <f t="shared" ca="1" si="76"/>
        <v>7372.0676158157494</v>
      </c>
      <c r="I683" s="24">
        <f ca="1">H683/'Option value'!$E$10</f>
        <v>357.86735999105576</v>
      </c>
    </row>
    <row r="684" spans="2:9">
      <c r="B684">
        <f t="shared" si="77"/>
        <v>666</v>
      </c>
      <c r="C684" s="38">
        <f t="shared" ca="1" si="72"/>
        <v>0.42659623977096445</v>
      </c>
      <c r="D684" s="38">
        <f t="shared" ca="1" si="73"/>
        <v>7.1034615770752624E-2</v>
      </c>
      <c r="E684" s="38">
        <f t="shared" ca="1" si="74"/>
        <v>0.15245128456976106</v>
      </c>
      <c r="F684" s="38">
        <f t="shared" ca="1" si="78"/>
        <v>2.8604757836633569E-2</v>
      </c>
      <c r="G684" s="24">
        <f t="shared" ca="1" si="75"/>
        <v>10147.957884107493</v>
      </c>
      <c r="H684" s="24">
        <f t="shared" ca="1" si="76"/>
        <v>10841.139187419974</v>
      </c>
      <c r="I684" s="24">
        <f ca="1">H684/'Option value'!$E$10</f>
        <v>526.26889259320262</v>
      </c>
    </row>
    <row r="685" spans="2:9">
      <c r="B685">
        <f t="shared" si="77"/>
        <v>667</v>
      </c>
      <c r="C685" s="38">
        <f t="shared" ca="1" si="72"/>
        <v>0.29045747985034764</v>
      </c>
      <c r="D685" s="38">
        <f t="shared" ca="1" si="73"/>
        <v>6.3144239083424022E-2</v>
      </c>
      <c r="E685" s="38">
        <f t="shared" ca="1" si="74"/>
        <v>0.14452036055148371</v>
      </c>
      <c r="F685" s="38">
        <f t="shared" ca="1" si="78"/>
        <v>4.414645338529067E-2</v>
      </c>
      <c r="G685" s="24">
        <f t="shared" ca="1" si="75"/>
        <v>10068.110662049714</v>
      </c>
      <c r="H685" s="24">
        <f t="shared" ca="1" si="76"/>
        <v>10761.291965362196</v>
      </c>
      <c r="I685" s="24">
        <f ca="1">H685/'Option value'!$E$10</f>
        <v>522.39281385253378</v>
      </c>
    </row>
    <row r="686" spans="2:9">
      <c r="B686">
        <f t="shared" si="77"/>
        <v>668</v>
      </c>
      <c r="C686" s="38">
        <f t="shared" ca="1" si="72"/>
        <v>0.19052924332335233</v>
      </c>
      <c r="D686" s="38">
        <f t="shared" ca="1" si="73"/>
        <v>6.0871364136435742E-2</v>
      </c>
      <c r="E686" s="38">
        <f t="shared" ca="1" si="74"/>
        <v>0.1442758510438554</v>
      </c>
      <c r="F686" s="38">
        <f t="shared" ca="1" si="78"/>
        <v>4.118724654562491E-2</v>
      </c>
      <c r="G686" s="24">
        <f t="shared" ca="1" si="75"/>
        <v>8718.3403308297256</v>
      </c>
      <c r="H686" s="24">
        <f t="shared" ca="1" si="76"/>
        <v>9411.5216341422074</v>
      </c>
      <c r="I686" s="24">
        <f ca="1">H686/'Option value'!$E$10</f>
        <v>456.86998223991293</v>
      </c>
    </row>
    <row r="687" spans="2:9">
      <c r="B687">
        <f t="shared" si="77"/>
        <v>669</v>
      </c>
      <c r="C687" s="38">
        <f t="shared" ca="1" si="72"/>
        <v>0.25341151226924996</v>
      </c>
      <c r="D687" s="38">
        <f t="shared" ca="1" si="73"/>
        <v>6.7097127504095369E-2</v>
      </c>
      <c r="E687" s="38">
        <f t="shared" ca="1" si="74"/>
        <v>0.14604325329047863</v>
      </c>
      <c r="F687" s="38">
        <f t="shared" ca="1" si="78"/>
        <v>3.1764430466632666E-2</v>
      </c>
      <c r="G687" s="24">
        <f t="shared" ca="1" si="75"/>
        <v>9126.8986091695224</v>
      </c>
      <c r="H687" s="24">
        <f t="shared" ca="1" si="76"/>
        <v>9820.0799124820041</v>
      </c>
      <c r="I687" s="24">
        <f ca="1">H687/'Option value'!$E$10</f>
        <v>476.70290837291282</v>
      </c>
    </row>
    <row r="688" spans="2:9">
      <c r="B688">
        <f t="shared" si="77"/>
        <v>670</v>
      </c>
      <c r="C688" s="38">
        <f t="shared" ca="1" si="72"/>
        <v>0.17331364865864018</v>
      </c>
      <c r="D688" s="38">
        <f t="shared" ca="1" si="73"/>
        <v>5.8495928542711337E-2</v>
      </c>
      <c r="E688" s="38">
        <f t="shared" ca="1" si="74"/>
        <v>0.14590336039490587</v>
      </c>
      <c r="F688" s="38">
        <f t="shared" ca="1" si="78"/>
        <v>3.4396952433029225E-2</v>
      </c>
      <c r="G688" s="24">
        <f t="shared" ca="1" si="75"/>
        <v>7633.6336368627426</v>
      </c>
      <c r="H688" s="24">
        <f t="shared" ca="1" si="76"/>
        <v>8326.8149401752253</v>
      </c>
      <c r="I688" s="24">
        <f ca="1">H688/'Option value'!$E$10</f>
        <v>404.21431748423419</v>
      </c>
    </row>
    <row r="689" spans="2:9">
      <c r="B689">
        <f t="shared" si="77"/>
        <v>671</v>
      </c>
      <c r="C689" s="38">
        <f t="shared" ca="1" si="72"/>
        <v>0.25609488346645587</v>
      </c>
      <c r="D689" s="38">
        <f t="shared" ca="1" si="73"/>
        <v>5.3921509514018418E-2</v>
      </c>
      <c r="E689" s="38">
        <f t="shared" ca="1" si="74"/>
        <v>0.13800170946838544</v>
      </c>
      <c r="F689" s="38">
        <f t="shared" ca="1" si="78"/>
        <v>4.2465773847508187E-2</v>
      </c>
      <c r="G689" s="24">
        <f t="shared" ca="1" si="75"/>
        <v>8792.4337339239864</v>
      </c>
      <c r="H689" s="24">
        <f t="shared" ca="1" si="76"/>
        <v>9485.6150372364682</v>
      </c>
      <c r="I689" s="24">
        <f ca="1">H689/'Option value'!$E$10</f>
        <v>460.46674938041104</v>
      </c>
    </row>
    <row r="690" spans="2:9">
      <c r="B690">
        <f t="shared" si="77"/>
        <v>672</v>
      </c>
      <c r="C690" s="38">
        <f t="shared" ca="1" si="72"/>
        <v>0.22712539775479784</v>
      </c>
      <c r="D690" s="38">
        <f t="shared" ca="1" si="73"/>
        <v>6.3574028861044005E-2</v>
      </c>
      <c r="E690" s="38">
        <f t="shared" ca="1" si="74"/>
        <v>0.14402896265959941</v>
      </c>
      <c r="F690" s="38">
        <f t="shared" ca="1" si="78"/>
        <v>5.0084892164588002E-2</v>
      </c>
      <c r="G690" s="24">
        <f t="shared" ca="1" si="75"/>
        <v>10298.896236843657</v>
      </c>
      <c r="H690" s="24">
        <f t="shared" ca="1" si="76"/>
        <v>10992.077540156139</v>
      </c>
      <c r="I690" s="24">
        <f ca="1">H690/'Option value'!$E$10</f>
        <v>533.59599709495819</v>
      </c>
    </row>
    <row r="691" spans="2:9">
      <c r="B691">
        <f t="shared" si="77"/>
        <v>673</v>
      </c>
      <c r="C691" s="38">
        <f t="shared" ca="1" si="72"/>
        <v>0.28631296312583193</v>
      </c>
      <c r="D691" s="38">
        <f t="shared" ca="1" si="73"/>
        <v>6.4549136083119865E-2</v>
      </c>
      <c r="E691" s="38">
        <f t="shared" ca="1" si="74"/>
        <v>0.14775286836925933</v>
      </c>
      <c r="F691" s="38">
        <f t="shared" ca="1" si="78"/>
        <v>3.8679654465769465E-2</v>
      </c>
      <c r="G691" s="24">
        <f t="shared" ca="1" si="75"/>
        <v>9440.8336919148387</v>
      </c>
      <c r="H691" s="24">
        <f t="shared" ca="1" si="76"/>
        <v>10134.01499522732</v>
      </c>
      <c r="I691" s="24">
        <f ca="1">H691/'Option value'!$E$10</f>
        <v>491.94247549647184</v>
      </c>
    </row>
    <row r="692" spans="2:9">
      <c r="B692">
        <f t="shared" si="77"/>
        <v>674</v>
      </c>
      <c r="C692" s="38">
        <f t="shared" ca="1" si="72"/>
        <v>0.22041742031686062</v>
      </c>
      <c r="D692" s="38">
        <f t="shared" ca="1" si="73"/>
        <v>4.9842293896550614E-2</v>
      </c>
      <c r="E692" s="38">
        <f t="shared" ca="1" si="74"/>
        <v>0.14171597619855858</v>
      </c>
      <c r="F692" s="38">
        <f t="shared" ca="1" si="78"/>
        <v>4.9097569795767224E-2</v>
      </c>
      <c r="G692" s="24">
        <f t="shared" ca="1" si="75"/>
        <v>8145.1763661041023</v>
      </c>
      <c r="H692" s="24">
        <f t="shared" ca="1" si="76"/>
        <v>8838.357669416584</v>
      </c>
      <c r="I692" s="24">
        <f ca="1">H692/'Option value'!$E$10</f>
        <v>429.04648880663024</v>
      </c>
    </row>
    <row r="693" spans="2:9">
      <c r="B693">
        <f t="shared" si="77"/>
        <v>675</v>
      </c>
      <c r="C693" s="38">
        <f t="shared" ca="1" si="72"/>
        <v>0.19122797249408879</v>
      </c>
      <c r="D693" s="38">
        <f t="shared" ca="1" si="73"/>
        <v>6.5205678287059435E-2</v>
      </c>
      <c r="E693" s="38">
        <f t="shared" ca="1" si="74"/>
        <v>0.14398439941633603</v>
      </c>
      <c r="F693" s="38">
        <f t="shared" ca="1" si="78"/>
        <v>4.8035950894360628E-2</v>
      </c>
      <c r="G693" s="24">
        <f t="shared" ca="1" si="75"/>
        <v>10040.000169000288</v>
      </c>
      <c r="H693" s="24">
        <f t="shared" ca="1" si="76"/>
        <v>10733.18147231277</v>
      </c>
      <c r="I693" s="24">
        <f ca="1">H693/'Option value'!$E$10</f>
        <v>521.02822681129953</v>
      </c>
    </row>
    <row r="694" spans="2:9">
      <c r="B694">
        <f t="shared" si="77"/>
        <v>676</v>
      </c>
      <c r="C694" s="38">
        <f t="shared" ca="1" si="72"/>
        <v>0.31665487150693944</v>
      </c>
      <c r="D694" s="38">
        <f t="shared" ca="1" si="73"/>
        <v>6.3962435589429642E-2</v>
      </c>
      <c r="E694" s="38">
        <f t="shared" ca="1" si="74"/>
        <v>0.14548519272148563</v>
      </c>
      <c r="F694" s="38">
        <f t="shared" ca="1" si="78"/>
        <v>4.4365127824482944E-2</v>
      </c>
      <c r="G694" s="24">
        <f t="shared" ca="1" si="75"/>
        <v>10328.826447217047</v>
      </c>
      <c r="H694" s="24">
        <f t="shared" ca="1" si="76"/>
        <v>11022.007750529528</v>
      </c>
      <c r="I694" s="24">
        <f ca="1">H694/'Option value'!$E$10</f>
        <v>535.04891992861781</v>
      </c>
    </row>
    <row r="695" spans="2:9">
      <c r="B695">
        <f t="shared" si="77"/>
        <v>677</v>
      </c>
      <c r="C695" s="38">
        <f t="shared" ca="1" si="72"/>
        <v>0.22736636252613079</v>
      </c>
      <c r="D695" s="38">
        <f t="shared" ca="1" si="73"/>
        <v>5.5999245030840597E-2</v>
      </c>
      <c r="E695" s="38">
        <f t="shared" ca="1" si="74"/>
        <v>0.14479712465434788</v>
      </c>
      <c r="F695" s="38">
        <f t="shared" ca="1" si="78"/>
        <v>2.7710015239523416E-2</v>
      </c>
      <c r="G695" s="24">
        <f t="shared" ca="1" si="75"/>
        <v>7280.1223988468164</v>
      </c>
      <c r="H695" s="24">
        <f t="shared" ca="1" si="76"/>
        <v>7973.3037021592991</v>
      </c>
      <c r="I695" s="24">
        <f ca="1">H695/'Option value'!$E$10</f>
        <v>387.05357777472324</v>
      </c>
    </row>
    <row r="696" spans="2:9">
      <c r="B696">
        <f t="shared" si="77"/>
        <v>678</v>
      </c>
      <c r="C696" s="38">
        <f t="shared" ca="1" si="72"/>
        <v>0.38313234974714916</v>
      </c>
      <c r="D696" s="38">
        <f t="shared" ca="1" si="73"/>
        <v>6.1488023891453546E-2</v>
      </c>
      <c r="E696" s="38">
        <f t="shared" ca="1" si="74"/>
        <v>0.14554789830878417</v>
      </c>
      <c r="F696" s="38">
        <f t="shared" ca="1" si="78"/>
        <v>2.052921659169081E-2</v>
      </c>
      <c r="G696" s="24">
        <f t="shared" ca="1" si="75"/>
        <v>8436.6636792573845</v>
      </c>
      <c r="H696" s="24">
        <f t="shared" ca="1" si="76"/>
        <v>9129.8449825698663</v>
      </c>
      <c r="I696" s="24">
        <f ca="1">H696/'Option value'!$E$10</f>
        <v>443.19635837717794</v>
      </c>
    </row>
    <row r="697" spans="2:9">
      <c r="B697">
        <f t="shared" si="77"/>
        <v>679</v>
      </c>
      <c r="C697" s="38">
        <f t="shared" ca="1" si="72"/>
        <v>0.20219404524534221</v>
      </c>
      <c r="D697" s="38">
        <f t="shared" ca="1" si="73"/>
        <v>6.8231750089917026E-2</v>
      </c>
      <c r="E697" s="38">
        <f t="shared" ca="1" si="74"/>
        <v>0.14687584182810895</v>
      </c>
      <c r="F697" s="38">
        <f t="shared" ca="1" si="78"/>
        <v>3.5412161663007383E-2</v>
      </c>
      <c r="G697" s="24">
        <f t="shared" ca="1" si="75"/>
        <v>9126.8115240904281</v>
      </c>
      <c r="H697" s="24">
        <f t="shared" ca="1" si="76"/>
        <v>9819.9928274029098</v>
      </c>
      <c r="I697" s="24">
        <f ca="1">H697/'Option value'!$E$10</f>
        <v>476.69868094188877</v>
      </c>
    </row>
    <row r="698" spans="2:9">
      <c r="B698">
        <f t="shared" si="77"/>
        <v>680</v>
      </c>
      <c r="C698" s="38">
        <f t="shared" ca="1" si="72"/>
        <v>0.29250988081609847</v>
      </c>
      <c r="D698" s="38">
        <f t="shared" ca="1" si="73"/>
        <v>7.5718998125602455E-2</v>
      </c>
      <c r="E698" s="38">
        <f t="shared" ca="1" si="74"/>
        <v>0.14689054575245641</v>
      </c>
      <c r="F698" s="38">
        <f t="shared" ca="1" si="78"/>
        <v>3.3903410610951173E-2</v>
      </c>
      <c r="G698" s="24">
        <f t="shared" ca="1" si="75"/>
        <v>10742.394832137521</v>
      </c>
      <c r="H698" s="24">
        <f t="shared" ca="1" si="76"/>
        <v>11435.576135450003</v>
      </c>
      <c r="I698" s="24">
        <f ca="1">H698/'Option value'!$E$10</f>
        <v>555.1250551189321</v>
      </c>
    </row>
    <row r="699" spans="2:9">
      <c r="B699">
        <f t="shared" si="77"/>
        <v>681</v>
      </c>
      <c r="C699" s="38">
        <f t="shared" ca="1" si="72"/>
        <v>0.24989779736089138</v>
      </c>
      <c r="D699" s="38">
        <f t="shared" ca="1" si="73"/>
        <v>6.8567617299607836E-2</v>
      </c>
      <c r="E699" s="38">
        <f t="shared" ca="1" si="74"/>
        <v>0.14805160644590776</v>
      </c>
      <c r="F699" s="38">
        <f t="shared" ca="1" si="78"/>
        <v>3.8614855728511477E-2</v>
      </c>
      <c r="G699" s="24">
        <f t="shared" ca="1" si="75"/>
        <v>9712.2923749559795</v>
      </c>
      <c r="H699" s="24">
        <f t="shared" ca="1" si="76"/>
        <v>10405.473678268461</v>
      </c>
      <c r="I699" s="24">
        <f ca="1">H699/'Option value'!$E$10</f>
        <v>505.12008146934272</v>
      </c>
    </row>
    <row r="700" spans="2:9">
      <c r="B700">
        <f t="shared" si="77"/>
        <v>682</v>
      </c>
      <c r="C700" s="38">
        <f t="shared" ca="1" si="72"/>
        <v>9.7520054718588073E-2</v>
      </c>
      <c r="D700" s="38">
        <f t="shared" ca="1" si="73"/>
        <v>6.424992729788212E-2</v>
      </c>
      <c r="E700" s="38">
        <f t="shared" ca="1" si="74"/>
        <v>0.14215637367254658</v>
      </c>
      <c r="F700" s="38">
        <f t="shared" ca="1" si="78"/>
        <v>5.9722462558588429E-2</v>
      </c>
      <c r="G700" s="24">
        <f t="shared" ca="1" si="75"/>
        <v>10608.905393021281</v>
      </c>
      <c r="H700" s="24">
        <f t="shared" ca="1" si="76"/>
        <v>11302.086696333763</v>
      </c>
      <c r="I700" s="24">
        <f ca="1">H700/'Option value'!$E$10</f>
        <v>548.64498525892054</v>
      </c>
    </row>
    <row r="701" spans="2:9">
      <c r="B701">
        <f t="shared" si="77"/>
        <v>683</v>
      </c>
      <c r="C701" s="38">
        <f t="shared" ca="1" si="72"/>
        <v>0.28758687420288731</v>
      </c>
      <c r="D701" s="38">
        <f t="shared" ca="1" si="73"/>
        <v>6.0090492048188768E-2</v>
      </c>
      <c r="E701" s="38">
        <f t="shared" ca="1" si="74"/>
        <v>0.14452654477072882</v>
      </c>
      <c r="F701" s="38">
        <f t="shared" ca="1" si="78"/>
        <v>2.1359767751782877E-2</v>
      </c>
      <c r="G701" s="24">
        <f t="shared" ca="1" si="75"/>
        <v>7790.764931932139</v>
      </c>
      <c r="H701" s="24">
        <f t="shared" ca="1" si="76"/>
        <v>8483.9462352446208</v>
      </c>
      <c r="I701" s="24">
        <f ca="1">H701/'Option value'!$E$10</f>
        <v>411.84205025459323</v>
      </c>
    </row>
    <row r="702" spans="2:9">
      <c r="B702">
        <f t="shared" si="77"/>
        <v>684</v>
      </c>
      <c r="C702" s="38">
        <f t="shared" ca="1" si="72"/>
        <v>0.18621961909548956</v>
      </c>
      <c r="D702" s="38">
        <f t="shared" ca="1" si="73"/>
        <v>5.5787753045680788E-2</v>
      </c>
      <c r="E702" s="38">
        <f t="shared" ca="1" si="74"/>
        <v>0.14396615575675126</v>
      </c>
      <c r="F702" s="38">
        <f t="shared" ca="1" si="78"/>
        <v>4.8879847349263122E-2</v>
      </c>
      <c r="G702" s="24">
        <f t="shared" ca="1" si="75"/>
        <v>8631.3228678056075</v>
      </c>
      <c r="H702" s="24">
        <f t="shared" ca="1" si="76"/>
        <v>9324.5041711180893</v>
      </c>
      <c r="I702" s="24">
        <f ca="1">H702/'Option value'!$E$10</f>
        <v>452.64583354942175</v>
      </c>
    </row>
    <row r="703" spans="2:9">
      <c r="B703">
        <f t="shared" si="77"/>
        <v>685</v>
      </c>
      <c r="C703" s="38">
        <f t="shared" ca="1" si="72"/>
        <v>8.5442990991732526E-2</v>
      </c>
      <c r="D703" s="38">
        <f t="shared" ca="1" si="73"/>
        <v>6.2347017609615731E-2</v>
      </c>
      <c r="E703" s="38">
        <f t="shared" ca="1" si="74"/>
        <v>0.14561702669096679</v>
      </c>
      <c r="F703" s="38">
        <f t="shared" ca="1" si="78"/>
        <v>2.2336898279451192E-2</v>
      </c>
      <c r="G703" s="24">
        <f t="shared" ca="1" si="75"/>
        <v>6808.0227927423248</v>
      </c>
      <c r="H703" s="24">
        <f t="shared" ca="1" si="76"/>
        <v>7501.2040960548075</v>
      </c>
      <c r="I703" s="24">
        <f ca="1">H703/'Option value'!$E$10</f>
        <v>364.13612116770906</v>
      </c>
    </row>
    <row r="704" spans="2:9">
      <c r="B704">
        <f t="shared" si="77"/>
        <v>686</v>
      </c>
      <c r="C704" s="38">
        <f t="shared" ca="1" si="72"/>
        <v>0.17731195346624462</v>
      </c>
      <c r="D704" s="38">
        <f t="shared" ca="1" si="73"/>
        <v>6.4568907085956695E-2</v>
      </c>
      <c r="E704" s="38">
        <f t="shared" ca="1" si="74"/>
        <v>0.14831749980398654</v>
      </c>
      <c r="F704" s="38">
        <f t="shared" ca="1" si="78"/>
        <v>3.6931642370200288E-2</v>
      </c>
      <c r="G704" s="24">
        <f t="shared" ca="1" si="75"/>
        <v>8464.0128388259564</v>
      </c>
      <c r="H704" s="24">
        <f t="shared" ca="1" si="76"/>
        <v>9157.1941421384381</v>
      </c>
      <c r="I704" s="24">
        <f ca="1">H704/'Option value'!$E$10</f>
        <v>444.52398748244843</v>
      </c>
    </row>
    <row r="705" spans="2:9">
      <c r="B705">
        <f t="shared" si="77"/>
        <v>687</v>
      </c>
      <c r="C705" s="38">
        <f t="shared" ca="1" si="72"/>
        <v>0.14368435747691866</v>
      </c>
      <c r="D705" s="38">
        <f t="shared" ca="1" si="73"/>
        <v>6.7979973245586217E-2</v>
      </c>
      <c r="E705" s="38">
        <f t="shared" ca="1" si="74"/>
        <v>0.14670346441319645</v>
      </c>
      <c r="F705" s="38">
        <f t="shared" ca="1" si="78"/>
        <v>2.2962664408076035E-2</v>
      </c>
      <c r="G705" s="24">
        <f t="shared" ca="1" si="75"/>
        <v>7792.2993453170866</v>
      </c>
      <c r="H705" s="24">
        <f t="shared" ca="1" si="76"/>
        <v>8485.4806486295693</v>
      </c>
      <c r="I705" s="24">
        <f ca="1">H705/'Option value'!$E$10</f>
        <v>411.91653634124123</v>
      </c>
    </row>
    <row r="706" spans="2:9">
      <c r="B706">
        <f t="shared" si="77"/>
        <v>688</v>
      </c>
      <c r="C706" s="38">
        <f t="shared" ca="1" si="72"/>
        <v>0.46955591820868031</v>
      </c>
      <c r="D706" s="38">
        <f t="shared" ca="1" si="73"/>
        <v>5.6126139471148452E-2</v>
      </c>
      <c r="E706" s="38">
        <f t="shared" ca="1" si="74"/>
        <v>0.14876481896734375</v>
      </c>
      <c r="F706" s="38">
        <f t="shared" ca="1" si="78"/>
        <v>5.4187093373984793E-2</v>
      </c>
      <c r="G706" s="24">
        <f t="shared" ca="1" si="75"/>
        <v>10815.679221096349</v>
      </c>
      <c r="H706" s="24">
        <f t="shared" ca="1" si="76"/>
        <v>11508.86052440883</v>
      </c>
      <c r="I706" s="24">
        <f ca="1">H706/'Option value'!$E$10</f>
        <v>558.68254972858392</v>
      </c>
    </row>
    <row r="707" spans="2:9">
      <c r="B707">
        <f t="shared" si="77"/>
        <v>689</v>
      </c>
      <c r="C707" s="38">
        <f t="shared" ca="1" si="72"/>
        <v>0.14802671742511331</v>
      </c>
      <c r="D707" s="38">
        <f t="shared" ca="1" si="73"/>
        <v>6.6934913305660024E-2</v>
      </c>
      <c r="E707" s="38">
        <f t="shared" ca="1" si="74"/>
        <v>0.14555108542830994</v>
      </c>
      <c r="F707" s="38">
        <f t="shared" ca="1" si="78"/>
        <v>2.3453526086685158E-2</v>
      </c>
      <c r="G707" s="24">
        <f t="shared" ca="1" si="75"/>
        <v>7805.2909166102791</v>
      </c>
      <c r="H707" s="24">
        <f t="shared" ca="1" si="76"/>
        <v>8498.4722199227617</v>
      </c>
      <c r="I707" s="24">
        <f ca="1">H707/'Option value'!$E$10</f>
        <v>412.54719514188162</v>
      </c>
    </row>
    <row r="708" spans="2:9">
      <c r="B708">
        <f t="shared" si="77"/>
        <v>690</v>
      </c>
      <c r="C708" s="38">
        <f t="shared" ca="1" si="72"/>
        <v>0.29983889073228437</v>
      </c>
      <c r="D708" s="38">
        <f t="shared" ca="1" si="73"/>
        <v>7.625783521921449E-2</v>
      </c>
      <c r="E708" s="38">
        <f t="shared" ca="1" si="74"/>
        <v>0.14280259220129593</v>
      </c>
      <c r="F708" s="38">
        <f t="shared" ca="1" si="78"/>
        <v>4.5790404294404702E-2</v>
      </c>
      <c r="G708" s="24">
        <f t="shared" ca="1" si="75"/>
        <v>12671.822379874631</v>
      </c>
      <c r="H708" s="24">
        <f t="shared" ca="1" si="76"/>
        <v>13365.003683187113</v>
      </c>
      <c r="I708" s="24">
        <f ca="1">H708/'Option value'!$E$10</f>
        <v>648.78658656248115</v>
      </c>
    </row>
    <row r="709" spans="2:9">
      <c r="B709">
        <f t="shared" si="77"/>
        <v>691</v>
      </c>
      <c r="C709" s="38">
        <f t="shared" ca="1" si="72"/>
        <v>0.25492290537024931</v>
      </c>
      <c r="D709" s="38">
        <f t="shared" ca="1" si="73"/>
        <v>6.2130743322406055E-2</v>
      </c>
      <c r="E709" s="38">
        <f t="shared" ca="1" si="74"/>
        <v>0.13951866255227485</v>
      </c>
      <c r="F709" s="38">
        <f t="shared" ca="1" si="78"/>
        <v>4.9884898490393972E-2</v>
      </c>
      <c r="G709" s="24">
        <f t="shared" ca="1" si="75"/>
        <v>10788.059625278407</v>
      </c>
      <c r="H709" s="24">
        <f t="shared" ca="1" si="76"/>
        <v>11481.240928590889</v>
      </c>
      <c r="I709" s="24">
        <f ca="1">H709/'Option value'!$E$10</f>
        <v>557.34179265004309</v>
      </c>
    </row>
    <row r="710" spans="2:9">
      <c r="B710">
        <f t="shared" si="77"/>
        <v>692</v>
      </c>
      <c r="C710" s="38">
        <f t="shared" ca="1" si="72"/>
        <v>0.1508324633250753</v>
      </c>
      <c r="D710" s="38">
        <f t="shared" ca="1" si="73"/>
        <v>6.1739143255264958E-2</v>
      </c>
      <c r="E710" s="38">
        <f t="shared" ca="1" si="74"/>
        <v>0.14820124424491396</v>
      </c>
      <c r="F710" s="38">
        <f t="shared" ca="1" si="78"/>
        <v>2.4436811905084652E-2</v>
      </c>
      <c r="G710" s="24">
        <f t="shared" ca="1" si="75"/>
        <v>7119.8070686888432</v>
      </c>
      <c r="H710" s="24">
        <f t="shared" ca="1" si="76"/>
        <v>7812.9883720013258</v>
      </c>
      <c r="I710" s="24">
        <f ca="1">H710/'Option value'!$E$10</f>
        <v>379.27128019423907</v>
      </c>
    </row>
    <row r="711" spans="2:9">
      <c r="B711">
        <f t="shared" si="77"/>
        <v>693</v>
      </c>
      <c r="C711" s="38">
        <f t="shared" ca="1" si="72"/>
        <v>0.33063226217646113</v>
      </c>
      <c r="D711" s="38">
        <f t="shared" ca="1" si="73"/>
        <v>6.0139395126955271E-2</v>
      </c>
      <c r="E711" s="38">
        <f t="shared" ca="1" si="74"/>
        <v>0.141184718526357</v>
      </c>
      <c r="F711" s="38">
        <f t="shared" ca="1" si="78"/>
        <v>3.7326148833508752E-2</v>
      </c>
      <c r="G711" s="24">
        <f t="shared" ca="1" si="75"/>
        <v>9555.7800371946614</v>
      </c>
      <c r="H711" s="24">
        <f t="shared" ca="1" si="76"/>
        <v>10248.961340507143</v>
      </c>
      <c r="I711" s="24">
        <f ca="1">H711/'Option value'!$E$10</f>
        <v>497.52239517024964</v>
      </c>
    </row>
    <row r="712" spans="2:9">
      <c r="B712">
        <f t="shared" si="77"/>
        <v>694</v>
      </c>
      <c r="C712" s="38">
        <f t="shared" ca="1" si="72"/>
        <v>0.18401175218892665</v>
      </c>
      <c r="D712" s="38">
        <f t="shared" ca="1" si="73"/>
        <v>6.1112552313207981E-2</v>
      </c>
      <c r="E712" s="38">
        <f t="shared" ca="1" si="74"/>
        <v>0.14478749230147966</v>
      </c>
      <c r="F712" s="38">
        <f t="shared" ca="1" si="78"/>
        <v>3.6270685080916965E-2</v>
      </c>
      <c r="G712" s="24">
        <f t="shared" ca="1" si="75"/>
        <v>8269.5295702514013</v>
      </c>
      <c r="H712" s="24">
        <f t="shared" ca="1" si="76"/>
        <v>8962.7108735638831</v>
      </c>
      <c r="I712" s="24">
        <f ca="1">H712/'Option value'!$E$10</f>
        <v>435.08305211475158</v>
      </c>
    </row>
    <row r="713" spans="2:9">
      <c r="B713">
        <f t="shared" si="77"/>
        <v>695</v>
      </c>
      <c r="C713" s="38">
        <f t="shared" ca="1" si="72"/>
        <v>0.2969441176042899</v>
      </c>
      <c r="D713" s="38">
        <f t="shared" ca="1" si="73"/>
        <v>6.8555290498188301E-2</v>
      </c>
      <c r="E713" s="38">
        <f t="shared" ca="1" si="74"/>
        <v>0.1425436130826169</v>
      </c>
      <c r="F713" s="38">
        <f t="shared" ca="1" si="78"/>
        <v>2.5367949800780599E-2</v>
      </c>
      <c r="G713" s="24">
        <f t="shared" ca="1" si="75"/>
        <v>9410.5757625599235</v>
      </c>
      <c r="H713" s="24">
        <f t="shared" ca="1" si="76"/>
        <v>10103.757065872405</v>
      </c>
      <c r="I713" s="24">
        <f ca="1">H713/'Option value'!$E$10</f>
        <v>490.47364397438855</v>
      </c>
    </row>
    <row r="714" spans="2:9">
      <c r="B714">
        <f t="shared" si="77"/>
        <v>696</v>
      </c>
      <c r="C714" s="38">
        <f t="shared" ca="1" si="72"/>
        <v>0.12560885601919997</v>
      </c>
      <c r="D714" s="38">
        <f t="shared" ca="1" si="73"/>
        <v>6.0613623215259073E-2</v>
      </c>
      <c r="E714" s="38">
        <f t="shared" ca="1" si="74"/>
        <v>0.14299614956050083</v>
      </c>
      <c r="F714" s="38">
        <f t="shared" ca="1" si="78"/>
        <v>3.2926946163763959E-2</v>
      </c>
      <c r="G714" s="24">
        <f t="shared" ca="1" si="75"/>
        <v>7687.4676253687594</v>
      </c>
      <c r="H714" s="24">
        <f t="shared" ca="1" si="76"/>
        <v>8380.6489286812412</v>
      </c>
      <c r="I714" s="24">
        <f ca="1">H714/'Option value'!$E$10</f>
        <v>406.8276178971476</v>
      </c>
    </row>
    <row r="715" spans="2:9">
      <c r="B715">
        <f t="shared" si="77"/>
        <v>697</v>
      </c>
      <c r="C715" s="38">
        <f t="shared" ca="1" si="72"/>
        <v>0.16829093140195744</v>
      </c>
      <c r="D715" s="38">
        <f t="shared" ca="1" si="73"/>
        <v>7.2774929009758876E-2</v>
      </c>
      <c r="E715" s="38">
        <f t="shared" ca="1" si="74"/>
        <v>0.14422598207610943</v>
      </c>
      <c r="F715" s="38">
        <f t="shared" ca="1" si="78"/>
        <v>4.3285436474544928E-2</v>
      </c>
      <c r="G715" s="24">
        <f t="shared" ca="1" si="75"/>
        <v>10446.204536112902</v>
      </c>
      <c r="H715" s="24">
        <f t="shared" ca="1" si="76"/>
        <v>11139.385839425384</v>
      </c>
      <c r="I715" s="24">
        <f ca="1">H715/'Option value'!$E$10</f>
        <v>540.74688540899922</v>
      </c>
    </row>
    <row r="716" spans="2:9">
      <c r="B716">
        <f t="shared" si="77"/>
        <v>698</v>
      </c>
      <c r="C716" s="38">
        <f t="shared" ca="1" si="72"/>
        <v>0.1858942450594156</v>
      </c>
      <c r="D716" s="38">
        <f t="shared" ca="1" si="73"/>
        <v>6.0144009774048192E-2</v>
      </c>
      <c r="E716" s="38">
        <f t="shared" ca="1" si="74"/>
        <v>0.1464831053945167</v>
      </c>
      <c r="F716" s="38">
        <f t="shared" ca="1" si="78"/>
        <v>4.6142791849236725E-2</v>
      </c>
      <c r="G716" s="24">
        <f t="shared" ca="1" si="75"/>
        <v>8815.6484586131683</v>
      </c>
      <c r="H716" s="24">
        <f t="shared" ca="1" si="76"/>
        <v>9508.82976192565</v>
      </c>
      <c r="I716" s="24">
        <f ca="1">H716/'Option value'!$E$10</f>
        <v>461.59367776338104</v>
      </c>
    </row>
    <row r="717" spans="2:9">
      <c r="B717">
        <f t="shared" si="77"/>
        <v>699</v>
      </c>
      <c r="C717" s="38">
        <f t="shared" ca="1" si="72"/>
        <v>0.12471605980692198</v>
      </c>
      <c r="D717" s="38">
        <f t="shared" ca="1" si="73"/>
        <v>6.5798014390405501E-2</v>
      </c>
      <c r="E717" s="38">
        <f t="shared" ca="1" si="74"/>
        <v>0.14439674531852884</v>
      </c>
      <c r="F717" s="38">
        <f t="shared" ca="1" si="78"/>
        <v>3.9628979645142504E-2</v>
      </c>
      <c r="G717" s="24">
        <f t="shared" ca="1" si="75"/>
        <v>8760.3080726399057</v>
      </c>
      <c r="H717" s="24">
        <f t="shared" ca="1" si="76"/>
        <v>9453.4893759523875</v>
      </c>
      <c r="I717" s="24">
        <f ca="1">H717/'Option value'!$E$10</f>
        <v>458.90725125982459</v>
      </c>
    </row>
    <row r="718" spans="2:9">
      <c r="B718">
        <f t="shared" si="77"/>
        <v>700</v>
      </c>
      <c r="C718" s="38">
        <f t="shared" ca="1" si="72"/>
        <v>4.4286857005801733E-2</v>
      </c>
      <c r="D718" s="38">
        <f t="shared" ca="1" si="73"/>
        <v>6.8194032407339927E-2</v>
      </c>
      <c r="E718" s="38">
        <f t="shared" ca="1" si="74"/>
        <v>0.14188368188974826</v>
      </c>
      <c r="F718" s="38">
        <f t="shared" ca="1" si="78"/>
        <v>3.4298894613684024E-2</v>
      </c>
      <c r="G718" s="24">
        <f t="shared" ca="1" si="75"/>
        <v>8209.3107438523093</v>
      </c>
      <c r="H718" s="24">
        <f t="shared" ca="1" si="76"/>
        <v>8902.4920471647911</v>
      </c>
      <c r="I718" s="24">
        <f ca="1">H718/'Option value'!$E$10</f>
        <v>432.15980811479568</v>
      </c>
    </row>
    <row r="719" spans="2:9">
      <c r="B719">
        <f t="shared" si="77"/>
        <v>701</v>
      </c>
      <c r="C719" s="38">
        <f t="shared" ca="1" si="72"/>
        <v>0.28454960000232971</v>
      </c>
      <c r="D719" s="38">
        <f t="shared" ca="1" si="73"/>
        <v>6.0306266582297575E-2</v>
      </c>
      <c r="E719" s="38">
        <f t="shared" ca="1" si="74"/>
        <v>0.14945173123743732</v>
      </c>
      <c r="F719" s="38">
        <f t="shared" ca="1" si="78"/>
        <v>5.3331790285871469E-2</v>
      </c>
      <c r="G719" s="24">
        <f t="shared" ca="1" si="75"/>
        <v>9995.1934244205859</v>
      </c>
      <c r="H719" s="24">
        <f t="shared" ca="1" si="76"/>
        <v>10688.374727733068</v>
      </c>
      <c r="I719" s="24">
        <f ca="1">H719/'Option value'!$E$10</f>
        <v>518.85314212296441</v>
      </c>
    </row>
    <row r="720" spans="2:9">
      <c r="B720">
        <f t="shared" si="77"/>
        <v>702</v>
      </c>
      <c r="C720" s="38">
        <f t="shared" ca="1" si="72"/>
        <v>0.20046187084381561</v>
      </c>
      <c r="D720" s="38">
        <f t="shared" ca="1" si="73"/>
        <v>5.709774143272358E-2</v>
      </c>
      <c r="E720" s="38">
        <f t="shared" ca="1" si="74"/>
        <v>0.14539354809650851</v>
      </c>
      <c r="F720" s="38">
        <f t="shared" ca="1" si="78"/>
        <v>5.3904171314202817E-2</v>
      </c>
      <c r="G720" s="24">
        <f t="shared" ca="1" si="75"/>
        <v>9291.5465641986302</v>
      </c>
      <c r="H720" s="24">
        <f t="shared" ca="1" si="76"/>
        <v>9984.727867511112</v>
      </c>
      <c r="I720" s="24">
        <f ca="1">H720/'Option value'!$E$10</f>
        <v>484.69552754908307</v>
      </c>
    </row>
    <row r="721" spans="2:9">
      <c r="B721">
        <f t="shared" si="77"/>
        <v>703</v>
      </c>
      <c r="C721" s="38">
        <f t="shared" ca="1" si="72"/>
        <v>0.329167880293602</v>
      </c>
      <c r="D721" s="38">
        <f t="shared" ca="1" si="73"/>
        <v>5.4009209008272878E-2</v>
      </c>
      <c r="E721" s="38">
        <f t="shared" ca="1" si="74"/>
        <v>0.1467353099976772</v>
      </c>
      <c r="F721" s="38">
        <f t="shared" ca="1" si="78"/>
        <v>5.9198359778765017E-2</v>
      </c>
      <c r="G721" s="24">
        <f t="shared" ca="1" si="75"/>
        <v>10170.624486003244</v>
      </c>
      <c r="H721" s="24">
        <f t="shared" ca="1" si="76"/>
        <v>10863.805789315726</v>
      </c>
      <c r="I721" s="24">
        <f ca="1">H721/'Option value'!$E$10</f>
        <v>527.36921307357886</v>
      </c>
    </row>
    <row r="722" spans="2:9">
      <c r="B722">
        <f t="shared" si="77"/>
        <v>704</v>
      </c>
      <c r="C722" s="38">
        <f t="shared" ca="1" si="72"/>
        <v>0.25992803693283778</v>
      </c>
      <c r="D722" s="38">
        <f t="shared" ca="1" si="73"/>
        <v>4.8962809010826738E-2</v>
      </c>
      <c r="E722" s="38">
        <f t="shared" ca="1" si="74"/>
        <v>0.14343066305074145</v>
      </c>
      <c r="F722" s="38">
        <f t="shared" ca="1" si="78"/>
        <v>5.7014410877015767E-2</v>
      </c>
      <c r="G722" s="24">
        <f t="shared" ca="1" si="75"/>
        <v>8853.3577828635462</v>
      </c>
      <c r="H722" s="24">
        <f t="shared" ca="1" si="76"/>
        <v>9546.5390861760279</v>
      </c>
      <c r="I722" s="24">
        <f ca="1">H722/'Option value'!$E$10</f>
        <v>463.42422748427316</v>
      </c>
    </row>
    <row r="723" spans="2:9">
      <c r="B723">
        <f t="shared" si="77"/>
        <v>705</v>
      </c>
      <c r="C723" s="38">
        <f t="shared" ref="C723:C786" ca="1" si="79">_xlfn.NORM.INV(RAND(),$F$6,$G$6)</f>
        <v>0.21889953976027898</v>
      </c>
      <c r="D723" s="38">
        <f t="shared" ref="D723:D786" ca="1" si="80">_xlfn.NORM.INV(RAND(),$F$7,$G$7)</f>
        <v>6.5588960887585313E-2</v>
      </c>
      <c r="E723" s="38">
        <f t="shared" ref="E723:E786" ca="1" si="81">_xlfn.NORM.INV(RAND(),$F$8,$G$8)</f>
        <v>0.14542086186469616</v>
      </c>
      <c r="F723" s="38">
        <f t="shared" ca="1" si="78"/>
        <v>3.5094908801749258E-2</v>
      </c>
      <c r="G723" s="24">
        <f t="shared" ref="G723:G786" ca="1" si="82">IF(E723&gt;F723,($C$12*(1+C723)*D723)/(E723-F723),0)</f>
        <v>8986.9505613581296</v>
      </c>
      <c r="H723" s="24">
        <f t="shared" ref="H723:H786" ca="1" si="83">G723+$C$13</f>
        <v>9680.1318646706113</v>
      </c>
      <c r="I723" s="24">
        <f ca="1">H723/'Option value'!$E$10</f>
        <v>469.90931381896166</v>
      </c>
    </row>
    <row r="724" spans="2:9">
      <c r="B724">
        <f t="shared" ref="B724:B787" si="84">B723+1</f>
        <v>706</v>
      </c>
      <c r="C724" s="38">
        <f t="shared" ca="1" si="79"/>
        <v>0.21150217613024769</v>
      </c>
      <c r="D724" s="38">
        <f t="shared" ca="1" si="80"/>
        <v>6.3313346579576851E-2</v>
      </c>
      <c r="E724" s="38">
        <f t="shared" ca="1" si="81"/>
        <v>0.14551785416761909</v>
      </c>
      <c r="F724" s="38">
        <f t="shared" ref="F724:F787" ca="1" si="85">RAND()*($E$9-$D$9)+$D$9</f>
        <v>4.4971110695603077E-2</v>
      </c>
      <c r="G724" s="24">
        <f t="shared" ca="1" si="82"/>
        <v>9461.1262125178273</v>
      </c>
      <c r="H724" s="24">
        <f t="shared" ca="1" si="83"/>
        <v>10154.307515830309</v>
      </c>
      <c r="I724" s="24">
        <f ca="1">H724/'Option value'!$E$10</f>
        <v>492.92754931215092</v>
      </c>
    </row>
    <row r="725" spans="2:9">
      <c r="B725">
        <f t="shared" si="84"/>
        <v>707</v>
      </c>
      <c r="C725" s="38">
        <f t="shared" ca="1" si="79"/>
        <v>0.37938268232154693</v>
      </c>
      <c r="D725" s="38">
        <f t="shared" ca="1" si="80"/>
        <v>6.5359512918192489E-2</v>
      </c>
      <c r="E725" s="38">
        <f t="shared" ca="1" si="81"/>
        <v>0.14864210637432848</v>
      </c>
      <c r="F725" s="38">
        <f t="shared" ca="1" si="85"/>
        <v>2.371879203213699E-2</v>
      </c>
      <c r="G725" s="24">
        <f t="shared" ca="1" si="82"/>
        <v>8950.3796062405672</v>
      </c>
      <c r="H725" s="24">
        <f t="shared" ca="1" si="83"/>
        <v>9643.560909553049</v>
      </c>
      <c r="I725" s="24">
        <f ca="1">H725/'Option value'!$E$10</f>
        <v>468.13402473558489</v>
      </c>
    </row>
    <row r="726" spans="2:9">
      <c r="B726">
        <f t="shared" si="84"/>
        <v>708</v>
      </c>
      <c r="C726" s="38">
        <f t="shared" ca="1" si="79"/>
        <v>0.15009877530692589</v>
      </c>
      <c r="D726" s="38">
        <f t="shared" ca="1" si="80"/>
        <v>6.6425413670936323E-2</v>
      </c>
      <c r="E726" s="38">
        <f t="shared" ca="1" si="81"/>
        <v>0.14411084323852705</v>
      </c>
      <c r="F726" s="38">
        <f t="shared" ca="1" si="85"/>
        <v>5.1598341849205767E-2</v>
      </c>
      <c r="G726" s="24">
        <f t="shared" ca="1" si="82"/>
        <v>10241.424359936267</v>
      </c>
      <c r="H726" s="24">
        <f t="shared" ca="1" si="83"/>
        <v>10934.605663248749</v>
      </c>
      <c r="I726" s="24">
        <f ca="1">H726/'Option value'!$E$10</f>
        <v>530.80610015770617</v>
      </c>
    </row>
    <row r="727" spans="2:9">
      <c r="B727">
        <f t="shared" si="84"/>
        <v>709</v>
      </c>
      <c r="C727" s="38">
        <f t="shared" ca="1" si="79"/>
        <v>0.10604790189384496</v>
      </c>
      <c r="D727" s="38">
        <f t="shared" ca="1" si="80"/>
        <v>7.0768400612368748E-2</v>
      </c>
      <c r="E727" s="38">
        <f t="shared" ca="1" si="81"/>
        <v>0.14416977861224353</v>
      </c>
      <c r="F727" s="38">
        <f t="shared" ca="1" si="85"/>
        <v>2.2267920292450977E-2</v>
      </c>
      <c r="G727" s="24">
        <f t="shared" ca="1" si="82"/>
        <v>7963.3236584664164</v>
      </c>
      <c r="H727" s="24">
        <f t="shared" ca="1" si="83"/>
        <v>8656.5049617788991</v>
      </c>
      <c r="I727" s="24">
        <f ca="1">H727/'Option value'!$E$10</f>
        <v>420.21868746499507</v>
      </c>
    </row>
    <row r="728" spans="2:9">
      <c r="B728">
        <f t="shared" si="84"/>
        <v>710</v>
      </c>
      <c r="C728" s="38">
        <f t="shared" ca="1" si="79"/>
        <v>0.17758761531704714</v>
      </c>
      <c r="D728" s="38">
        <f t="shared" ca="1" si="80"/>
        <v>6.5964198828804152E-2</v>
      </c>
      <c r="E728" s="38">
        <f t="shared" ca="1" si="81"/>
        <v>0.14837125959856023</v>
      </c>
      <c r="F728" s="38">
        <f t="shared" ca="1" si="85"/>
        <v>5.7610912464340913E-2</v>
      </c>
      <c r="G728" s="24">
        <f t="shared" ca="1" si="82"/>
        <v>10614.431780606448</v>
      </c>
      <c r="H728" s="24">
        <f t="shared" ca="1" si="83"/>
        <v>11307.61308391893</v>
      </c>
      <c r="I728" s="24">
        <f ca="1">H728/'Option value'!$E$10</f>
        <v>548.91325650091892</v>
      </c>
    </row>
    <row r="729" spans="2:9">
      <c r="B729">
        <f t="shared" si="84"/>
        <v>711</v>
      </c>
      <c r="C729" s="38">
        <f t="shared" ca="1" si="79"/>
        <v>0.28443500256146159</v>
      </c>
      <c r="D729" s="38">
        <f t="shared" ca="1" si="80"/>
        <v>6.3820569655697365E-2</v>
      </c>
      <c r="E729" s="38">
        <f t="shared" ca="1" si="81"/>
        <v>0.14466414157899232</v>
      </c>
      <c r="F729" s="38">
        <f t="shared" ca="1" si="85"/>
        <v>4.2735445987822335E-2</v>
      </c>
      <c r="G729" s="24">
        <f t="shared" ca="1" si="82"/>
        <v>9973.9622206190961</v>
      </c>
      <c r="H729" s="24">
        <f t="shared" ca="1" si="83"/>
        <v>10667.143523931578</v>
      </c>
      <c r="I729" s="24">
        <f ca="1">H729/'Option value'!$E$10</f>
        <v>517.82250116172702</v>
      </c>
    </row>
    <row r="730" spans="2:9">
      <c r="B730">
        <f t="shared" si="84"/>
        <v>712</v>
      </c>
      <c r="C730" s="38">
        <f t="shared" ca="1" si="79"/>
        <v>0.32753144365792869</v>
      </c>
      <c r="D730" s="38">
        <f t="shared" ca="1" si="80"/>
        <v>6.2626672807531536E-2</v>
      </c>
      <c r="E730" s="38">
        <f t="shared" ca="1" si="81"/>
        <v>0.14464915883388366</v>
      </c>
      <c r="F730" s="38">
        <f t="shared" ca="1" si="85"/>
        <v>5.9453940408262893E-2</v>
      </c>
      <c r="G730" s="24">
        <f t="shared" ca="1" si="82"/>
        <v>12102.645485623238</v>
      </c>
      <c r="H730" s="24">
        <f t="shared" ca="1" si="83"/>
        <v>12795.826788935719</v>
      </c>
      <c r="I730" s="24">
        <f ca="1">H730/'Option value'!$E$10</f>
        <v>621.156640239598</v>
      </c>
    </row>
    <row r="731" spans="2:9">
      <c r="B731">
        <f t="shared" si="84"/>
        <v>713</v>
      </c>
      <c r="C731" s="38">
        <f t="shared" ca="1" si="79"/>
        <v>0.11292015737879386</v>
      </c>
      <c r="D731" s="38">
        <f t="shared" ca="1" si="80"/>
        <v>6.366217930393131E-2</v>
      </c>
      <c r="E731" s="38">
        <f t="shared" ca="1" si="81"/>
        <v>0.14559815475994842</v>
      </c>
      <c r="F731" s="38">
        <f t="shared" ca="1" si="85"/>
        <v>2.2323922268812364E-2</v>
      </c>
      <c r="G731" s="24">
        <f t="shared" ca="1" si="82"/>
        <v>7127.9489309599048</v>
      </c>
      <c r="H731" s="24">
        <f t="shared" ca="1" si="83"/>
        <v>7821.1302342723875</v>
      </c>
      <c r="I731" s="24">
        <f ca="1">H731/'Option value'!$E$10</f>
        <v>379.66651622681491</v>
      </c>
    </row>
    <row r="732" spans="2:9">
      <c r="B732">
        <f t="shared" si="84"/>
        <v>714</v>
      </c>
      <c r="C732" s="38">
        <f t="shared" ca="1" si="79"/>
        <v>0.32818517056580165</v>
      </c>
      <c r="D732" s="38">
        <f t="shared" ca="1" si="80"/>
        <v>7.0642156249173749E-2</v>
      </c>
      <c r="E732" s="38">
        <f t="shared" ca="1" si="81"/>
        <v>0.14817418401062085</v>
      </c>
      <c r="F732" s="38">
        <f t="shared" ca="1" si="85"/>
        <v>5.9709811591680872E-2</v>
      </c>
      <c r="G732" s="24">
        <f t="shared" ca="1" si="82"/>
        <v>13153.62783405715</v>
      </c>
      <c r="H732" s="24">
        <f t="shared" ca="1" si="83"/>
        <v>13846.809137369632</v>
      </c>
      <c r="I732" s="24">
        <f ca="1">H732/'Option value'!$E$10</f>
        <v>672.17520084318596</v>
      </c>
    </row>
    <row r="733" spans="2:9">
      <c r="B733">
        <f t="shared" si="84"/>
        <v>715</v>
      </c>
      <c r="C733" s="38">
        <f t="shared" ca="1" si="79"/>
        <v>5.7889309235618913E-3</v>
      </c>
      <c r="D733" s="38">
        <f t="shared" ca="1" si="80"/>
        <v>6.2112297701594169E-2</v>
      </c>
      <c r="E733" s="38">
        <f t="shared" ca="1" si="81"/>
        <v>0.14727474896896614</v>
      </c>
      <c r="F733" s="38">
        <f t="shared" ca="1" si="85"/>
        <v>2.0527944097239428E-2</v>
      </c>
      <c r="G733" s="24">
        <f t="shared" ca="1" si="82"/>
        <v>6112.7805345420929</v>
      </c>
      <c r="H733" s="24">
        <f t="shared" ca="1" si="83"/>
        <v>6805.9618378545756</v>
      </c>
      <c r="I733" s="24">
        <f ca="1">H733/'Option value'!$E$10</f>
        <v>330.38649698323178</v>
      </c>
    </row>
    <row r="734" spans="2:9">
      <c r="B734">
        <f t="shared" si="84"/>
        <v>716</v>
      </c>
      <c r="C734" s="38">
        <f t="shared" ca="1" si="79"/>
        <v>0.29264168503850974</v>
      </c>
      <c r="D734" s="38">
        <f t="shared" ca="1" si="80"/>
        <v>6.5258155338749818E-2</v>
      </c>
      <c r="E734" s="38">
        <f t="shared" ca="1" si="81"/>
        <v>0.14276903581208439</v>
      </c>
      <c r="F734" s="38">
        <f t="shared" ca="1" si="85"/>
        <v>4.9563035374394479E-2</v>
      </c>
      <c r="G734" s="24">
        <f t="shared" ca="1" si="82"/>
        <v>11224.330726173584</v>
      </c>
      <c r="H734" s="24">
        <f t="shared" ca="1" si="83"/>
        <v>11917.512029486066</v>
      </c>
      <c r="I734" s="24">
        <f ca="1">H734/'Option value'!$E$10</f>
        <v>578.5200014313624</v>
      </c>
    </row>
    <row r="735" spans="2:9">
      <c r="B735">
        <f t="shared" si="84"/>
        <v>717</v>
      </c>
      <c r="C735" s="38">
        <f t="shared" ca="1" si="79"/>
        <v>0.32896791482797777</v>
      </c>
      <c r="D735" s="38">
        <f t="shared" ca="1" si="80"/>
        <v>6.009569979256979E-2</v>
      </c>
      <c r="E735" s="38">
        <f t="shared" ca="1" si="81"/>
        <v>0.14543611563604905</v>
      </c>
      <c r="F735" s="38">
        <f t="shared" ca="1" si="85"/>
        <v>2.937985488879994E-2</v>
      </c>
      <c r="G735" s="24">
        <f t="shared" ca="1" si="82"/>
        <v>8534.5513489973036</v>
      </c>
      <c r="H735" s="24">
        <f t="shared" ca="1" si="83"/>
        <v>9227.7326523097854</v>
      </c>
      <c r="I735" s="24">
        <f ca="1">H735/'Option value'!$E$10</f>
        <v>447.94818700532937</v>
      </c>
    </row>
    <row r="736" spans="2:9">
      <c r="B736">
        <f t="shared" si="84"/>
        <v>718</v>
      </c>
      <c r="C736" s="38">
        <f t="shared" ca="1" si="79"/>
        <v>0.19796799493228859</v>
      </c>
      <c r="D736" s="38">
        <f t="shared" ca="1" si="80"/>
        <v>5.5500699657254265E-2</v>
      </c>
      <c r="E736" s="38">
        <f t="shared" ca="1" si="81"/>
        <v>0.14629692611562264</v>
      </c>
      <c r="F736" s="38">
        <f t="shared" ca="1" si="85"/>
        <v>5.4543754572890221E-2</v>
      </c>
      <c r="G736" s="24">
        <f t="shared" ca="1" si="82"/>
        <v>8986.9839348527967</v>
      </c>
      <c r="H736" s="24">
        <f t="shared" ca="1" si="83"/>
        <v>9680.1652381652784</v>
      </c>
      <c r="I736" s="24">
        <f ca="1">H736/'Option value'!$E$10</f>
        <v>469.91093389151831</v>
      </c>
    </row>
    <row r="737" spans="2:9">
      <c r="B737">
        <f t="shared" si="84"/>
        <v>719</v>
      </c>
      <c r="C737" s="38">
        <f t="shared" ca="1" si="79"/>
        <v>0.28382975921185738</v>
      </c>
      <c r="D737" s="38">
        <f t="shared" ca="1" si="80"/>
        <v>5.6512449590140151E-2</v>
      </c>
      <c r="E737" s="38">
        <f t="shared" ca="1" si="81"/>
        <v>0.14494348557814235</v>
      </c>
      <c r="F737" s="38">
        <f t="shared" ca="1" si="85"/>
        <v>5.4764292716259558E-2</v>
      </c>
      <c r="G737" s="24">
        <f t="shared" ca="1" si="82"/>
        <v>9977.8415737304349</v>
      </c>
      <c r="H737" s="24">
        <f t="shared" ca="1" si="83"/>
        <v>10671.022877042917</v>
      </c>
      <c r="I737" s="24">
        <f ca="1">H737/'Option value'!$E$10</f>
        <v>518.01081927392795</v>
      </c>
    </row>
    <row r="738" spans="2:9">
      <c r="B738">
        <f t="shared" si="84"/>
        <v>720</v>
      </c>
      <c r="C738" s="38">
        <f t="shared" ca="1" si="79"/>
        <v>0.19012957953543053</v>
      </c>
      <c r="D738" s="38">
        <f t="shared" ca="1" si="80"/>
        <v>5.4401348879794836E-2</v>
      </c>
      <c r="E738" s="38">
        <f t="shared" ca="1" si="81"/>
        <v>0.14553208342661506</v>
      </c>
      <c r="F738" s="38">
        <f t="shared" ca="1" si="85"/>
        <v>3.3018418854997941E-2</v>
      </c>
      <c r="G738" s="24">
        <f t="shared" ca="1" si="82"/>
        <v>7136.5781243426236</v>
      </c>
      <c r="H738" s="24">
        <f t="shared" ca="1" si="83"/>
        <v>7829.7594276551063</v>
      </c>
      <c r="I738" s="24">
        <f ca="1">H738/'Option value'!$E$10</f>
        <v>380.08540910947113</v>
      </c>
    </row>
    <row r="739" spans="2:9">
      <c r="B739">
        <f t="shared" si="84"/>
        <v>721</v>
      </c>
      <c r="C739" s="38">
        <f t="shared" ca="1" si="79"/>
        <v>0.27177911138304839</v>
      </c>
      <c r="D739" s="38">
        <f t="shared" ca="1" si="80"/>
        <v>5.8313186032530405E-2</v>
      </c>
      <c r="E739" s="38">
        <f t="shared" ca="1" si="81"/>
        <v>0.14519570734080139</v>
      </c>
      <c r="F739" s="38">
        <f t="shared" ca="1" si="85"/>
        <v>4.6394375239981432E-2</v>
      </c>
      <c r="G739" s="24">
        <f t="shared" ca="1" si="82"/>
        <v>9309.0858346778678</v>
      </c>
      <c r="H739" s="24">
        <f t="shared" ca="1" si="83"/>
        <v>10002.26713799035</v>
      </c>
      <c r="I739" s="24">
        <f ca="1">H739/'Option value'!$E$10</f>
        <v>485.54694844613346</v>
      </c>
    </row>
    <row r="740" spans="2:9">
      <c r="B740">
        <f t="shared" si="84"/>
        <v>722</v>
      </c>
      <c r="C740" s="38">
        <f t="shared" ca="1" si="79"/>
        <v>0.30706132144388271</v>
      </c>
      <c r="D740" s="38">
        <f t="shared" ca="1" si="80"/>
        <v>6.8076720757376474E-2</v>
      </c>
      <c r="E740" s="38">
        <f t="shared" ca="1" si="81"/>
        <v>0.14516532665699838</v>
      </c>
      <c r="F740" s="38">
        <f t="shared" ca="1" si="85"/>
        <v>4.5889101622988065E-2</v>
      </c>
      <c r="G740" s="24">
        <f t="shared" ca="1" si="82"/>
        <v>11115.79971200719</v>
      </c>
      <c r="H740" s="24">
        <f t="shared" ca="1" si="83"/>
        <v>11808.981015319672</v>
      </c>
      <c r="I740" s="24">
        <f ca="1">H740/'Option value'!$E$10</f>
        <v>573.25150559804229</v>
      </c>
    </row>
    <row r="741" spans="2:9">
      <c r="B741">
        <f t="shared" si="84"/>
        <v>723</v>
      </c>
      <c r="C741" s="38">
        <f t="shared" ca="1" si="79"/>
        <v>0.12598634715014617</v>
      </c>
      <c r="D741" s="38">
        <f t="shared" ca="1" si="80"/>
        <v>5.6242697277429893E-2</v>
      </c>
      <c r="E741" s="38">
        <f t="shared" ca="1" si="81"/>
        <v>0.14278662007138349</v>
      </c>
      <c r="F741" s="38">
        <f t="shared" ca="1" si="85"/>
        <v>4.6158907225727686E-2</v>
      </c>
      <c r="G741" s="24">
        <f t="shared" ca="1" si="82"/>
        <v>8128.0981971278334</v>
      </c>
      <c r="H741" s="24">
        <f t="shared" ca="1" si="83"/>
        <v>8821.279500440316</v>
      </c>
      <c r="I741" s="24">
        <f ca="1">H741/'Option value'!$E$10</f>
        <v>428.21745147768519</v>
      </c>
    </row>
    <row r="742" spans="2:9">
      <c r="B742">
        <f t="shared" si="84"/>
        <v>724</v>
      </c>
      <c r="C742" s="38">
        <f t="shared" ca="1" si="79"/>
        <v>0.2597917836323278</v>
      </c>
      <c r="D742" s="38">
        <f t="shared" ca="1" si="80"/>
        <v>6.4444291754528552E-2</v>
      </c>
      <c r="E742" s="38">
        <f t="shared" ca="1" si="81"/>
        <v>0.14280427894483796</v>
      </c>
      <c r="F742" s="38">
        <f t="shared" ca="1" si="85"/>
        <v>3.9683738612843314E-2</v>
      </c>
      <c r="G742" s="24">
        <f t="shared" ca="1" si="82"/>
        <v>9764.037159105912</v>
      </c>
      <c r="H742" s="24">
        <f t="shared" ca="1" si="83"/>
        <v>10457.218462418394</v>
      </c>
      <c r="I742" s="24">
        <f ca="1">H742/'Option value'!$E$10</f>
        <v>507.63196419506761</v>
      </c>
    </row>
    <row r="743" spans="2:9">
      <c r="B743">
        <f t="shared" si="84"/>
        <v>725</v>
      </c>
      <c r="C743" s="38">
        <f t="shared" ca="1" si="79"/>
        <v>8.11944496139477E-2</v>
      </c>
      <c r="D743" s="38">
        <f t="shared" ca="1" si="80"/>
        <v>5.3792439026236663E-2</v>
      </c>
      <c r="E743" s="38">
        <f t="shared" ca="1" si="81"/>
        <v>0.14351125180595761</v>
      </c>
      <c r="F743" s="38">
        <f t="shared" ca="1" si="85"/>
        <v>3.2304777544599053E-2</v>
      </c>
      <c r="G743" s="24">
        <f t="shared" ca="1" si="82"/>
        <v>6486.1404521813201</v>
      </c>
      <c r="H743" s="24">
        <f t="shared" ca="1" si="83"/>
        <v>7179.3217554938028</v>
      </c>
      <c r="I743" s="24">
        <f ca="1">H743/'Option value'!$E$10</f>
        <v>348.51076482979624</v>
      </c>
    </row>
    <row r="744" spans="2:9">
      <c r="B744">
        <f t="shared" si="84"/>
        <v>726</v>
      </c>
      <c r="C744" s="38">
        <f t="shared" ca="1" si="79"/>
        <v>0.27802638765722448</v>
      </c>
      <c r="D744" s="38">
        <f t="shared" ca="1" si="80"/>
        <v>5.363378856235268E-2</v>
      </c>
      <c r="E744" s="38">
        <f t="shared" ca="1" si="81"/>
        <v>0.13774507368798522</v>
      </c>
      <c r="F744" s="38">
        <f t="shared" ca="1" si="85"/>
        <v>3.9673673070964963E-2</v>
      </c>
      <c r="G744" s="24">
        <f t="shared" ca="1" si="82"/>
        <v>8668.1675131115226</v>
      </c>
      <c r="H744" s="24">
        <f t="shared" ca="1" si="83"/>
        <v>9361.3488164240043</v>
      </c>
      <c r="I744" s="24">
        <f ca="1">H744/'Option value'!$E$10</f>
        <v>454.43440856427202</v>
      </c>
    </row>
    <row r="745" spans="2:9">
      <c r="B745">
        <f t="shared" si="84"/>
        <v>727</v>
      </c>
      <c r="C745" s="38">
        <f t="shared" ca="1" si="79"/>
        <v>0.17619753634407792</v>
      </c>
      <c r="D745" s="38">
        <f t="shared" ca="1" si="80"/>
        <v>6.5237046820430439E-2</v>
      </c>
      <c r="E745" s="38">
        <f t="shared" ca="1" si="81"/>
        <v>0.14434268025410465</v>
      </c>
      <c r="F745" s="38">
        <f t="shared" ca="1" si="85"/>
        <v>2.7633396012664013E-2</v>
      </c>
      <c r="G745" s="24">
        <f t="shared" ca="1" si="82"/>
        <v>8153.8089163871718</v>
      </c>
      <c r="H745" s="24">
        <f t="shared" ca="1" si="83"/>
        <v>8846.9902196996536</v>
      </c>
      <c r="I745" s="24">
        <f ca="1">H745/'Option value'!$E$10</f>
        <v>429.46554464561422</v>
      </c>
    </row>
    <row r="746" spans="2:9">
      <c r="B746">
        <f t="shared" si="84"/>
        <v>728</v>
      </c>
      <c r="C746" s="38">
        <f t="shared" ca="1" si="79"/>
        <v>0.18646120535767943</v>
      </c>
      <c r="D746" s="38">
        <f t="shared" ca="1" si="80"/>
        <v>6.7404770097898067E-2</v>
      </c>
      <c r="E746" s="38">
        <f t="shared" ca="1" si="81"/>
        <v>0.14759119934510662</v>
      </c>
      <c r="F746" s="38">
        <f t="shared" ca="1" si="85"/>
        <v>5.8403535417981281E-2</v>
      </c>
      <c r="G746" s="24">
        <f t="shared" ca="1" si="82"/>
        <v>11120.665102361221</v>
      </c>
      <c r="H746" s="24">
        <f t="shared" ca="1" si="83"/>
        <v>11813.846405673703</v>
      </c>
      <c r="I746" s="24">
        <f ca="1">H746/'Option value'!$E$10</f>
        <v>573.48768959581082</v>
      </c>
    </row>
    <row r="747" spans="2:9">
      <c r="B747">
        <f t="shared" si="84"/>
        <v>729</v>
      </c>
      <c r="C747" s="38">
        <f t="shared" ca="1" si="79"/>
        <v>0.34103463298871711</v>
      </c>
      <c r="D747" s="38">
        <f t="shared" ca="1" si="80"/>
        <v>5.8946591965700547E-2</v>
      </c>
      <c r="E747" s="38">
        <f t="shared" ca="1" si="81"/>
        <v>0.13925951003535517</v>
      </c>
      <c r="F747" s="38">
        <f t="shared" ca="1" si="85"/>
        <v>5.2172399721369861E-2</v>
      </c>
      <c r="G747" s="24">
        <f t="shared" ca="1" si="82"/>
        <v>11257.350590859654</v>
      </c>
      <c r="H747" s="24">
        <f t="shared" ca="1" si="83"/>
        <v>11950.531894172136</v>
      </c>
      <c r="I747" s="24">
        <f ca="1">H747/'Option value'!$E$10</f>
        <v>580.12290748408429</v>
      </c>
    </row>
    <row r="748" spans="2:9">
      <c r="B748">
        <f t="shared" si="84"/>
        <v>730</v>
      </c>
      <c r="C748" s="38">
        <f t="shared" ca="1" si="79"/>
        <v>0.10754157387760239</v>
      </c>
      <c r="D748" s="38">
        <f t="shared" ca="1" si="80"/>
        <v>7.1769695964461491E-2</v>
      </c>
      <c r="E748" s="38">
        <f t="shared" ca="1" si="81"/>
        <v>0.14764489466061473</v>
      </c>
      <c r="F748" s="38">
        <f t="shared" ca="1" si="85"/>
        <v>5.8366587327869118E-2</v>
      </c>
      <c r="G748" s="24">
        <f t="shared" ca="1" si="82"/>
        <v>11041.970256034336</v>
      </c>
      <c r="H748" s="24">
        <f t="shared" ca="1" si="83"/>
        <v>11735.151559346818</v>
      </c>
      <c r="I748" s="24">
        <f ca="1">H748/'Option value'!$E$10</f>
        <v>569.66755142460272</v>
      </c>
    </row>
    <row r="749" spans="2:9">
      <c r="B749">
        <f t="shared" si="84"/>
        <v>731</v>
      </c>
      <c r="C749" s="38">
        <f t="shared" ca="1" si="79"/>
        <v>6.7880435639437686E-2</v>
      </c>
      <c r="D749" s="38">
        <f t="shared" ca="1" si="80"/>
        <v>7.2949969897094652E-2</v>
      </c>
      <c r="E749" s="38">
        <f t="shared" ca="1" si="81"/>
        <v>0.1441137676885697</v>
      </c>
      <c r="F749" s="38">
        <f t="shared" ca="1" si="85"/>
        <v>3.6114608536127177E-2</v>
      </c>
      <c r="G749" s="24">
        <f t="shared" ca="1" si="82"/>
        <v>8945.7910423695866</v>
      </c>
      <c r="H749" s="24">
        <f t="shared" ca="1" si="83"/>
        <v>9638.9723456820684</v>
      </c>
      <c r="I749" s="24">
        <f ca="1">H749/'Option value'!$E$10</f>
        <v>467.91127891660523</v>
      </c>
    </row>
    <row r="750" spans="2:9">
      <c r="B750">
        <f t="shared" si="84"/>
        <v>732</v>
      </c>
      <c r="C750" s="38">
        <f t="shared" ca="1" si="79"/>
        <v>0.25876998345055691</v>
      </c>
      <c r="D750" s="38">
        <f t="shared" ca="1" si="80"/>
        <v>5.5136468776255894E-2</v>
      </c>
      <c r="E750" s="38">
        <f t="shared" ca="1" si="81"/>
        <v>0.14660417970518588</v>
      </c>
      <c r="F750" s="38">
        <f t="shared" ca="1" si="85"/>
        <v>2.2926622910188384E-2</v>
      </c>
      <c r="G750" s="24">
        <f t="shared" ca="1" si="82"/>
        <v>6959.6244618004612</v>
      </c>
      <c r="H750" s="24">
        <f t="shared" ca="1" si="83"/>
        <v>7652.8057651129438</v>
      </c>
      <c r="I750" s="24">
        <f ca="1">H750/'Option value'!$E$10</f>
        <v>371.49542549091956</v>
      </c>
    </row>
    <row r="751" spans="2:9">
      <c r="B751">
        <f t="shared" si="84"/>
        <v>733</v>
      </c>
      <c r="C751" s="38">
        <f t="shared" ca="1" si="79"/>
        <v>0.19835947282503302</v>
      </c>
      <c r="D751" s="38">
        <f t="shared" ca="1" si="80"/>
        <v>6.5667806499594472E-2</v>
      </c>
      <c r="E751" s="38">
        <f t="shared" ca="1" si="81"/>
        <v>0.14348597494970788</v>
      </c>
      <c r="F751" s="38">
        <f t="shared" ca="1" si="85"/>
        <v>4.4095799229943403E-2</v>
      </c>
      <c r="G751" s="24">
        <f t="shared" ca="1" si="82"/>
        <v>9819.4585551782711</v>
      </c>
      <c r="H751" s="24">
        <f t="shared" ca="1" si="83"/>
        <v>10512.639858490753</v>
      </c>
      <c r="I751" s="24">
        <f ca="1">H751/'Option value'!$E$10</f>
        <v>510.32232322770642</v>
      </c>
    </row>
    <row r="752" spans="2:9">
      <c r="B752">
        <f t="shared" si="84"/>
        <v>734</v>
      </c>
      <c r="C752" s="38">
        <f t="shared" ca="1" si="79"/>
        <v>0.23532828545282997</v>
      </c>
      <c r="D752" s="38">
        <f t="shared" ca="1" si="80"/>
        <v>6.7231724882135913E-2</v>
      </c>
      <c r="E752" s="38">
        <f t="shared" ca="1" si="81"/>
        <v>0.14682332122959332</v>
      </c>
      <c r="F752" s="38">
        <f t="shared" ca="1" si="85"/>
        <v>4.2602059164029232E-2</v>
      </c>
      <c r="G752" s="24">
        <f t="shared" ca="1" si="82"/>
        <v>9883.0658279043182</v>
      </c>
      <c r="H752" s="24">
        <f t="shared" ca="1" si="83"/>
        <v>10576.2471312168</v>
      </c>
      <c r="I752" s="24">
        <f ca="1">H752/'Option value'!$E$10</f>
        <v>513.41005491343685</v>
      </c>
    </row>
    <row r="753" spans="2:9">
      <c r="B753">
        <f t="shared" si="84"/>
        <v>735</v>
      </c>
      <c r="C753" s="38">
        <f t="shared" ca="1" si="79"/>
        <v>0.12121224811207408</v>
      </c>
      <c r="D753" s="38">
        <f t="shared" ca="1" si="80"/>
        <v>6.7404046983139301E-2</v>
      </c>
      <c r="E753" s="38">
        <f t="shared" ca="1" si="81"/>
        <v>0.14683838124611978</v>
      </c>
      <c r="F753" s="38">
        <f t="shared" ca="1" si="85"/>
        <v>4.9150556435069756E-2</v>
      </c>
      <c r="G753" s="24">
        <f t="shared" ca="1" si="82"/>
        <v>9594.5529381404122</v>
      </c>
      <c r="H753" s="24">
        <f t="shared" ca="1" si="83"/>
        <v>10287.734241452894</v>
      </c>
      <c r="I753" s="24">
        <f ca="1">H753/'Option value'!$E$10</f>
        <v>499.40457482781034</v>
      </c>
    </row>
    <row r="754" spans="2:9">
      <c r="B754">
        <f t="shared" si="84"/>
        <v>736</v>
      </c>
      <c r="C754" s="38">
        <f t="shared" ca="1" si="79"/>
        <v>0.21935615678425835</v>
      </c>
      <c r="D754" s="38">
        <f t="shared" ca="1" si="80"/>
        <v>5.2479218544866313E-2</v>
      </c>
      <c r="E754" s="38">
        <f t="shared" ca="1" si="81"/>
        <v>0.14337378210095858</v>
      </c>
      <c r="F754" s="38">
        <f t="shared" ca="1" si="85"/>
        <v>4.6604057564304413E-2</v>
      </c>
      <c r="G754" s="24">
        <f t="shared" ca="1" si="82"/>
        <v>8201.0565570284616</v>
      </c>
      <c r="H754" s="24">
        <f t="shared" ca="1" si="83"/>
        <v>8894.2378603409434</v>
      </c>
      <c r="I754" s="24">
        <f ca="1">H754/'Option value'!$E$10</f>
        <v>431.75911943402633</v>
      </c>
    </row>
    <row r="755" spans="2:9">
      <c r="B755">
        <f t="shared" si="84"/>
        <v>737</v>
      </c>
      <c r="C755" s="38">
        <f t="shared" ca="1" si="79"/>
        <v>0.34782108810367857</v>
      </c>
      <c r="D755" s="38">
        <f t="shared" ca="1" si="80"/>
        <v>6.4049416550388649E-2</v>
      </c>
      <c r="E755" s="38">
        <f t="shared" ca="1" si="81"/>
        <v>0.14835053721497496</v>
      </c>
      <c r="F755" s="38">
        <f t="shared" ca="1" si="85"/>
        <v>5.4781346092251104E-2</v>
      </c>
      <c r="G755" s="24">
        <f t="shared" ca="1" si="82"/>
        <v>11442.104945034735</v>
      </c>
      <c r="H755" s="24">
        <f t="shared" ca="1" si="83"/>
        <v>12135.286248347216</v>
      </c>
      <c r="I755" s="24">
        <f ca="1">H755/'Option value'!$E$10</f>
        <v>589.09156545374833</v>
      </c>
    </row>
    <row r="756" spans="2:9">
      <c r="B756">
        <f t="shared" si="84"/>
        <v>738</v>
      </c>
      <c r="C756" s="38">
        <f t="shared" ca="1" si="79"/>
        <v>0.19535472660743322</v>
      </c>
      <c r="D756" s="38">
        <f t="shared" ca="1" si="80"/>
        <v>5.4704068220164784E-2</v>
      </c>
      <c r="E756" s="38">
        <f t="shared" ca="1" si="81"/>
        <v>0.14406498722031691</v>
      </c>
      <c r="F756" s="38">
        <f t="shared" ca="1" si="85"/>
        <v>4.6921769497462115E-2</v>
      </c>
      <c r="G756" s="24">
        <f t="shared" ca="1" si="82"/>
        <v>8348.2475810430751</v>
      </c>
      <c r="H756" s="24">
        <f t="shared" ca="1" si="83"/>
        <v>9041.4288843555569</v>
      </c>
      <c r="I756" s="24">
        <f ca="1">H756/'Option value'!$E$10</f>
        <v>438.90431477454155</v>
      </c>
    </row>
    <row r="757" spans="2:9">
      <c r="B757">
        <f t="shared" si="84"/>
        <v>739</v>
      </c>
      <c r="C757" s="38">
        <f t="shared" ca="1" si="79"/>
        <v>0.38051532886578554</v>
      </c>
      <c r="D757" s="38">
        <f t="shared" ca="1" si="80"/>
        <v>6.870599776104841E-2</v>
      </c>
      <c r="E757" s="38">
        <f t="shared" ca="1" si="81"/>
        <v>0.14770620608662138</v>
      </c>
      <c r="F757" s="38">
        <f t="shared" ca="1" si="85"/>
        <v>3.8391651037967177E-2</v>
      </c>
      <c r="G757" s="24">
        <f t="shared" ca="1" si="82"/>
        <v>10760.916702384233</v>
      </c>
      <c r="H757" s="24">
        <f t="shared" ca="1" si="83"/>
        <v>11454.098005696715</v>
      </c>
      <c r="I757" s="24">
        <f ca="1">H757/'Option value'!$E$10</f>
        <v>556.02417503382105</v>
      </c>
    </row>
    <row r="758" spans="2:9">
      <c r="B758">
        <f t="shared" si="84"/>
        <v>740</v>
      </c>
      <c r="C758" s="38">
        <f t="shared" ca="1" si="79"/>
        <v>0.19521002817904365</v>
      </c>
      <c r="D758" s="38">
        <f t="shared" ca="1" si="80"/>
        <v>5.1673442305460157E-2</v>
      </c>
      <c r="E758" s="38">
        <f t="shared" ca="1" si="81"/>
        <v>0.14412574497752881</v>
      </c>
      <c r="F758" s="38">
        <f t="shared" ca="1" si="85"/>
        <v>4.6320168870194578E-2</v>
      </c>
      <c r="G758" s="24">
        <f t="shared" ca="1" si="82"/>
        <v>7831.3995775449448</v>
      </c>
      <c r="H758" s="24">
        <f t="shared" ca="1" si="83"/>
        <v>8524.5808808574275</v>
      </c>
      <c r="I758" s="24">
        <f ca="1">H758/'Option value'!$E$10</f>
        <v>413.81460586686541</v>
      </c>
    </row>
    <row r="759" spans="2:9">
      <c r="B759">
        <f t="shared" si="84"/>
        <v>741</v>
      </c>
      <c r="C759" s="38">
        <f t="shared" ca="1" si="79"/>
        <v>0.14238119840806368</v>
      </c>
      <c r="D759" s="38">
        <f t="shared" ca="1" si="80"/>
        <v>5.8570368443351097E-2</v>
      </c>
      <c r="E759" s="38">
        <f t="shared" ca="1" si="81"/>
        <v>0.14588481947631299</v>
      </c>
      <c r="F759" s="38">
        <f t="shared" ca="1" si="85"/>
        <v>3.7855710774925562E-2</v>
      </c>
      <c r="G759" s="24">
        <f t="shared" ca="1" si="82"/>
        <v>7681.385949150821</v>
      </c>
      <c r="H759" s="24">
        <f t="shared" ca="1" si="83"/>
        <v>8374.5672524633028</v>
      </c>
      <c r="I759" s="24">
        <f ca="1">H759/'Option value'!$E$10</f>
        <v>406.53239089627681</v>
      </c>
    </row>
    <row r="760" spans="2:9">
      <c r="B760">
        <f t="shared" si="84"/>
        <v>742</v>
      </c>
      <c r="C760" s="38">
        <f t="shared" ca="1" si="79"/>
        <v>0.21049621336268204</v>
      </c>
      <c r="D760" s="38">
        <f t="shared" ca="1" si="80"/>
        <v>6.254140825024114E-2</v>
      </c>
      <c r="E760" s="38">
        <f t="shared" ca="1" si="81"/>
        <v>0.14549793309739703</v>
      </c>
      <c r="F760" s="38">
        <f t="shared" ca="1" si="85"/>
        <v>3.1822142149792815E-2</v>
      </c>
      <c r="G760" s="24">
        <f t="shared" ca="1" si="82"/>
        <v>8259.5138060369263</v>
      </c>
      <c r="H760" s="24">
        <f t="shared" ca="1" si="83"/>
        <v>8952.6951093494081</v>
      </c>
      <c r="I760" s="24">
        <f ca="1">H760/'Option value'!$E$10</f>
        <v>434.59684996841781</v>
      </c>
    </row>
    <row r="761" spans="2:9">
      <c r="B761">
        <f t="shared" si="84"/>
        <v>743</v>
      </c>
      <c r="C761" s="38">
        <f t="shared" ca="1" si="79"/>
        <v>0.15055722860203222</v>
      </c>
      <c r="D761" s="38">
        <f t="shared" ca="1" si="80"/>
        <v>6.3092048351777799E-2</v>
      </c>
      <c r="E761" s="38">
        <f t="shared" ca="1" si="81"/>
        <v>0.15076174603388859</v>
      </c>
      <c r="F761" s="38">
        <f t="shared" ca="1" si="85"/>
        <v>3.358925819006308E-2</v>
      </c>
      <c r="G761" s="24">
        <f t="shared" ca="1" si="82"/>
        <v>7683.3139347109609</v>
      </c>
      <c r="H761" s="24">
        <f t="shared" ca="1" si="83"/>
        <v>8376.4952380234427</v>
      </c>
      <c r="I761" s="24">
        <f ca="1">H761/'Option value'!$E$10</f>
        <v>406.62598242832246</v>
      </c>
    </row>
    <row r="762" spans="2:9">
      <c r="B762">
        <f t="shared" si="84"/>
        <v>744</v>
      </c>
      <c r="C762" s="38">
        <f t="shared" ca="1" si="79"/>
        <v>0.26257766077387196</v>
      </c>
      <c r="D762" s="38">
        <f t="shared" ca="1" si="80"/>
        <v>6.7723605027366032E-2</v>
      </c>
      <c r="E762" s="38">
        <f t="shared" ca="1" si="81"/>
        <v>0.1488890843159599</v>
      </c>
      <c r="F762" s="38">
        <f t="shared" ca="1" si="85"/>
        <v>4.4002148617415943E-2</v>
      </c>
      <c r="G762" s="24">
        <f t="shared" ca="1" si="82"/>
        <v>10110.395585468492</v>
      </c>
      <c r="H762" s="24">
        <f t="shared" ca="1" si="83"/>
        <v>10803.576888780974</v>
      </c>
      <c r="I762" s="24">
        <f ca="1">H762/'Option value'!$E$10</f>
        <v>524.44548003791135</v>
      </c>
    </row>
    <row r="763" spans="2:9">
      <c r="B763">
        <f t="shared" si="84"/>
        <v>745</v>
      </c>
      <c r="C763" s="38">
        <f t="shared" ca="1" si="79"/>
        <v>9.4902698365098154E-2</v>
      </c>
      <c r="D763" s="38">
        <f t="shared" ca="1" si="80"/>
        <v>5.9098528143110167E-2</v>
      </c>
      <c r="E763" s="38">
        <f t="shared" ca="1" si="81"/>
        <v>0.1436495560349329</v>
      </c>
      <c r="F763" s="38">
        <f t="shared" ca="1" si="85"/>
        <v>5.7953933995187432E-2</v>
      </c>
      <c r="G763" s="24">
        <f t="shared" ca="1" si="82"/>
        <v>9364.5072930933802</v>
      </c>
      <c r="H763" s="24">
        <f t="shared" ca="1" si="83"/>
        <v>10057.688596405862</v>
      </c>
      <c r="I763" s="24">
        <f ca="1">H763/'Option value'!$E$10</f>
        <v>488.23731050513891</v>
      </c>
    </row>
    <row r="764" spans="2:9">
      <c r="B764">
        <f t="shared" si="84"/>
        <v>746</v>
      </c>
      <c r="C764" s="38">
        <f t="shared" ca="1" si="79"/>
        <v>0.34343662422914761</v>
      </c>
      <c r="D764" s="38">
        <f t="shared" ca="1" si="80"/>
        <v>5.3092488835324275E-2</v>
      </c>
      <c r="E764" s="38">
        <f t="shared" ca="1" si="81"/>
        <v>0.14067298867955738</v>
      </c>
      <c r="F764" s="38">
        <f t="shared" ca="1" si="85"/>
        <v>4.2430625062720953E-2</v>
      </c>
      <c r="G764" s="24">
        <f t="shared" ca="1" si="82"/>
        <v>9004.1525083560791</v>
      </c>
      <c r="H764" s="24">
        <f t="shared" ca="1" si="83"/>
        <v>9697.3338116685609</v>
      </c>
      <c r="I764" s="24">
        <f ca="1">H764/'Option value'!$E$10</f>
        <v>470.74435978973594</v>
      </c>
    </row>
    <row r="765" spans="2:9">
      <c r="B765">
        <f t="shared" si="84"/>
        <v>747</v>
      </c>
      <c r="C765" s="38">
        <f t="shared" ca="1" si="79"/>
        <v>3.3677838044611302E-2</v>
      </c>
      <c r="D765" s="38">
        <f t="shared" ca="1" si="80"/>
        <v>6.5237007937263627E-2</v>
      </c>
      <c r="E765" s="38">
        <f t="shared" ca="1" si="81"/>
        <v>0.14413614682111781</v>
      </c>
      <c r="F765" s="38">
        <f t="shared" ca="1" si="85"/>
        <v>4.5300742161584029E-2</v>
      </c>
      <c r="G765" s="24">
        <f t="shared" ca="1" si="82"/>
        <v>8461.7087193622228</v>
      </c>
      <c r="H765" s="24">
        <f t="shared" ca="1" si="83"/>
        <v>9154.8900226747046</v>
      </c>
      <c r="I765" s="24">
        <f ca="1">H765/'Option value'!$E$10</f>
        <v>444.4121370230439</v>
      </c>
    </row>
    <row r="766" spans="2:9">
      <c r="B766">
        <f t="shared" si="84"/>
        <v>748</v>
      </c>
      <c r="C766" s="38">
        <f t="shared" ca="1" si="79"/>
        <v>0.14773178128435988</v>
      </c>
      <c r="D766" s="38">
        <f t="shared" ca="1" si="80"/>
        <v>7.707053997788578E-2</v>
      </c>
      <c r="E766" s="38">
        <f t="shared" ca="1" si="81"/>
        <v>0.14469572208264322</v>
      </c>
      <c r="F766" s="38">
        <f t="shared" ca="1" si="85"/>
        <v>4.5678974503829128E-2</v>
      </c>
      <c r="G766" s="24">
        <f t="shared" ca="1" si="82"/>
        <v>11079.279775713945</v>
      </c>
      <c r="H766" s="24">
        <f t="shared" ca="1" si="83"/>
        <v>11772.461079026427</v>
      </c>
      <c r="I766" s="24">
        <f ca="1">H766/'Option value'!$E$10</f>
        <v>571.47869315662263</v>
      </c>
    </row>
    <row r="767" spans="2:9">
      <c r="B767">
        <f t="shared" si="84"/>
        <v>749</v>
      </c>
      <c r="C767" s="38">
        <f t="shared" ca="1" si="79"/>
        <v>0.37280971754990067</v>
      </c>
      <c r="D767" s="38">
        <f t="shared" ca="1" si="80"/>
        <v>6.9741109497229004E-2</v>
      </c>
      <c r="E767" s="38">
        <f t="shared" ca="1" si="81"/>
        <v>0.14891863544851763</v>
      </c>
      <c r="F767" s="38">
        <f t="shared" ca="1" si="85"/>
        <v>2.9872812869608956E-2</v>
      </c>
      <c r="G767" s="24">
        <f t="shared" ca="1" si="82"/>
        <v>9974.161902608379</v>
      </c>
      <c r="H767" s="24">
        <f t="shared" ca="1" si="83"/>
        <v>10667.343205920861</v>
      </c>
      <c r="I767" s="24">
        <f ca="1">H767/'Option value'!$E$10</f>
        <v>517.83219446217765</v>
      </c>
    </row>
    <row r="768" spans="2:9">
      <c r="B768">
        <f t="shared" si="84"/>
        <v>750</v>
      </c>
      <c r="C768" s="38">
        <f t="shared" ca="1" si="79"/>
        <v>0.15558283468867989</v>
      </c>
      <c r="D768" s="38">
        <f t="shared" ca="1" si="80"/>
        <v>6.4230040372942068E-2</v>
      </c>
      <c r="E768" s="38">
        <f t="shared" ca="1" si="81"/>
        <v>0.14546732513491703</v>
      </c>
      <c r="F768" s="38">
        <f t="shared" ca="1" si="85"/>
        <v>2.1472703049340215E-2</v>
      </c>
      <c r="G768" s="24">
        <f t="shared" ca="1" si="82"/>
        <v>7423.8263475987687</v>
      </c>
      <c r="H768" s="24">
        <f t="shared" ca="1" si="83"/>
        <v>8117.0076509112514</v>
      </c>
      <c r="I768" s="24">
        <f ca="1">H768/'Option value'!$E$10</f>
        <v>394.02949761705099</v>
      </c>
    </row>
    <row r="769" spans="2:9">
      <c r="B769">
        <f t="shared" si="84"/>
        <v>751</v>
      </c>
      <c r="C769" s="38">
        <f t="shared" ca="1" si="79"/>
        <v>0.11215161347942032</v>
      </c>
      <c r="D769" s="38">
        <f t="shared" ca="1" si="80"/>
        <v>6.3761527560367626E-2</v>
      </c>
      <c r="E769" s="38">
        <f t="shared" ca="1" si="81"/>
        <v>0.14224382096571833</v>
      </c>
      <c r="F769" s="38">
        <f t="shared" ca="1" si="85"/>
        <v>5.991031720816524E-2</v>
      </c>
      <c r="G769" s="24">
        <f t="shared" ca="1" si="82"/>
        <v>10681.628973159619</v>
      </c>
      <c r="H769" s="24">
        <f t="shared" ca="1" si="83"/>
        <v>11374.810276472101</v>
      </c>
      <c r="I769" s="24">
        <f ca="1">H769/'Option value'!$E$10</f>
        <v>552.17525613942234</v>
      </c>
    </row>
    <row r="770" spans="2:9">
      <c r="B770">
        <f t="shared" si="84"/>
        <v>752</v>
      </c>
      <c r="C770" s="38">
        <f t="shared" ca="1" si="79"/>
        <v>0.20552850727541319</v>
      </c>
      <c r="D770" s="38">
        <f t="shared" ca="1" si="80"/>
        <v>6.5670616006187843E-2</v>
      </c>
      <c r="E770" s="38">
        <f t="shared" ca="1" si="81"/>
        <v>0.14360799419527401</v>
      </c>
      <c r="F770" s="38">
        <f t="shared" ca="1" si="85"/>
        <v>2.3793867115324812E-2</v>
      </c>
      <c r="G770" s="24">
        <f t="shared" ca="1" si="82"/>
        <v>8194.6785738387371</v>
      </c>
      <c r="H770" s="24">
        <f t="shared" ca="1" si="83"/>
        <v>8887.8598771512188</v>
      </c>
      <c r="I770" s="24">
        <f ca="1">H770/'Option value'!$E$10</f>
        <v>431.44950859957368</v>
      </c>
    </row>
    <row r="771" spans="2:9">
      <c r="B771">
        <f t="shared" si="84"/>
        <v>753</v>
      </c>
      <c r="C771" s="38">
        <f t="shared" ca="1" si="79"/>
        <v>0.19312405786190129</v>
      </c>
      <c r="D771" s="38">
        <f t="shared" ca="1" si="80"/>
        <v>5.9085967101925561E-2</v>
      </c>
      <c r="E771" s="38">
        <f t="shared" ca="1" si="81"/>
        <v>0.14180815039076047</v>
      </c>
      <c r="F771" s="38">
        <f t="shared" ca="1" si="85"/>
        <v>2.4936745052707172E-2</v>
      </c>
      <c r="G771" s="24">
        <f t="shared" ca="1" si="82"/>
        <v>7480.8864305901379</v>
      </c>
      <c r="H771" s="24">
        <f t="shared" ca="1" si="83"/>
        <v>8174.0677339026206</v>
      </c>
      <c r="I771" s="24">
        <f ca="1">H771/'Option value'!$E$10</f>
        <v>396.79940455837959</v>
      </c>
    </row>
    <row r="772" spans="2:9">
      <c r="B772">
        <f t="shared" si="84"/>
        <v>754</v>
      </c>
      <c r="C772" s="38">
        <f t="shared" ca="1" si="79"/>
        <v>0.21872522958323146</v>
      </c>
      <c r="D772" s="38">
        <f t="shared" ca="1" si="80"/>
        <v>5.6341402503715665E-2</v>
      </c>
      <c r="E772" s="38">
        <f t="shared" ca="1" si="81"/>
        <v>0.14227094914855387</v>
      </c>
      <c r="F772" s="38">
        <f t="shared" ca="1" si="85"/>
        <v>2.3178064104689863E-2</v>
      </c>
      <c r="G772" s="24">
        <f t="shared" ca="1" si="82"/>
        <v>7150.5428919116575</v>
      </c>
      <c r="H772" s="24">
        <f t="shared" ca="1" si="83"/>
        <v>7843.7241952241402</v>
      </c>
      <c r="I772" s="24">
        <f ca="1">H772/'Option value'!$E$10</f>
        <v>380.76331044777379</v>
      </c>
    </row>
    <row r="773" spans="2:9">
      <c r="B773">
        <f t="shared" si="84"/>
        <v>755</v>
      </c>
      <c r="C773" s="38">
        <f t="shared" ca="1" si="79"/>
        <v>3.8240820305261269E-2</v>
      </c>
      <c r="D773" s="38">
        <f t="shared" ca="1" si="80"/>
        <v>6.9251278217982701E-2</v>
      </c>
      <c r="E773" s="38">
        <f t="shared" ca="1" si="81"/>
        <v>0.14590287853375467</v>
      </c>
      <c r="F773" s="38">
        <f t="shared" ca="1" si="85"/>
        <v>2.6713695546579354E-2</v>
      </c>
      <c r="G773" s="24">
        <f t="shared" ca="1" si="82"/>
        <v>7481.3578386649451</v>
      </c>
      <c r="H773" s="24">
        <f t="shared" ca="1" si="83"/>
        <v>8174.5391419774278</v>
      </c>
      <c r="I773" s="24">
        <f ca="1">H773/'Option value'!$E$10</f>
        <v>396.82228844550616</v>
      </c>
    </row>
    <row r="774" spans="2:9">
      <c r="B774">
        <f t="shared" si="84"/>
        <v>756</v>
      </c>
      <c r="C774" s="38">
        <f t="shared" ca="1" si="79"/>
        <v>0.11725339212755873</v>
      </c>
      <c r="D774" s="38">
        <f t="shared" ca="1" si="80"/>
        <v>6.0309630130570835E-2</v>
      </c>
      <c r="E774" s="38">
        <f t="shared" ca="1" si="81"/>
        <v>0.14782758843671664</v>
      </c>
      <c r="F774" s="38">
        <f t="shared" ca="1" si="85"/>
        <v>2.6839941836501124E-2</v>
      </c>
      <c r="G774" s="24">
        <f t="shared" ca="1" si="82"/>
        <v>6906.9878915836798</v>
      </c>
      <c r="H774" s="24">
        <f t="shared" ca="1" si="83"/>
        <v>7600.1691948961625</v>
      </c>
      <c r="I774" s="24">
        <f ca="1">H774/'Option value'!$E$10</f>
        <v>368.94025217942533</v>
      </c>
    </row>
    <row r="775" spans="2:9">
      <c r="B775">
        <f t="shared" si="84"/>
        <v>757</v>
      </c>
      <c r="C775" s="38">
        <f t="shared" ca="1" si="79"/>
        <v>0.28841099198595482</v>
      </c>
      <c r="D775" s="38">
        <f t="shared" ca="1" si="80"/>
        <v>6.0070423406574792E-2</v>
      </c>
      <c r="E775" s="38">
        <f t="shared" ca="1" si="81"/>
        <v>0.13956254509061841</v>
      </c>
      <c r="F775" s="38">
        <f t="shared" ca="1" si="85"/>
        <v>3.5329726827186013E-2</v>
      </c>
      <c r="G775" s="24">
        <f t="shared" ca="1" si="82"/>
        <v>9208.7781571374253</v>
      </c>
      <c r="H775" s="24">
        <f t="shared" ca="1" si="83"/>
        <v>9901.9594604499071</v>
      </c>
      <c r="I775" s="24">
        <f ca="1">H775/'Option value'!$E$10</f>
        <v>480.6776437111605</v>
      </c>
    </row>
    <row r="776" spans="2:9">
      <c r="B776">
        <f t="shared" si="84"/>
        <v>758</v>
      </c>
      <c r="C776" s="38">
        <f t="shared" ca="1" si="79"/>
        <v>0.20852458009690664</v>
      </c>
      <c r="D776" s="38">
        <f t="shared" ca="1" si="80"/>
        <v>6.2368571388934403E-2</v>
      </c>
      <c r="E776" s="38">
        <f t="shared" ca="1" si="81"/>
        <v>0.14642548427690044</v>
      </c>
      <c r="F776" s="38">
        <f t="shared" ca="1" si="85"/>
        <v>3.0471812306706439E-2</v>
      </c>
      <c r="G776" s="24">
        <f t="shared" ca="1" si="82"/>
        <v>8061.7282530920074</v>
      </c>
      <c r="H776" s="24">
        <f t="shared" ca="1" si="83"/>
        <v>8754.9095564044892</v>
      </c>
      <c r="I776" s="24">
        <f ca="1">H776/'Option value'!$E$10</f>
        <v>424.99560953419848</v>
      </c>
    </row>
    <row r="777" spans="2:9">
      <c r="B777">
        <f t="shared" si="84"/>
        <v>759</v>
      </c>
      <c r="C777" s="38">
        <f t="shared" ca="1" si="79"/>
        <v>0.18000703695456072</v>
      </c>
      <c r="D777" s="38">
        <f t="shared" ca="1" si="80"/>
        <v>6.4654559174907991E-2</v>
      </c>
      <c r="E777" s="38">
        <f t="shared" ca="1" si="81"/>
        <v>0.14489316454255799</v>
      </c>
      <c r="F777" s="38">
        <f t="shared" ca="1" si="85"/>
        <v>2.7779324002605698E-2</v>
      </c>
      <c r="G777" s="24">
        <f t="shared" ca="1" si="82"/>
        <v>8079.1729642623941</v>
      </c>
      <c r="H777" s="24">
        <f t="shared" ca="1" si="83"/>
        <v>8772.3542675748758</v>
      </c>
      <c r="I777" s="24">
        <f ca="1">H777/'Option value'!$E$10</f>
        <v>425.84244017353763</v>
      </c>
    </row>
    <row r="778" spans="2:9">
      <c r="B778">
        <f t="shared" si="84"/>
        <v>760</v>
      </c>
      <c r="C778" s="38">
        <f t="shared" ca="1" si="79"/>
        <v>0.24773528738770123</v>
      </c>
      <c r="D778" s="38">
        <f t="shared" ca="1" si="80"/>
        <v>5.8705482678399722E-2</v>
      </c>
      <c r="E778" s="38">
        <f t="shared" ca="1" si="81"/>
        <v>0.14479000608557518</v>
      </c>
      <c r="F778" s="38">
        <f t="shared" ca="1" si="85"/>
        <v>4.8491368559093487E-2</v>
      </c>
      <c r="G778" s="24">
        <f t="shared" ca="1" si="82"/>
        <v>9433.4891664251463</v>
      </c>
      <c r="H778" s="24">
        <f t="shared" ca="1" si="83"/>
        <v>10126.670469737628</v>
      </c>
      <c r="I778" s="24">
        <f ca="1">H778/'Option value'!$E$10</f>
        <v>491.58594513289455</v>
      </c>
    </row>
    <row r="779" spans="2:9">
      <c r="B779">
        <f t="shared" si="84"/>
        <v>761</v>
      </c>
      <c r="C779" s="38">
        <f t="shared" ca="1" si="79"/>
        <v>0.12001078531734351</v>
      </c>
      <c r="D779" s="38">
        <f t="shared" ca="1" si="80"/>
        <v>5.0155722603572712E-2</v>
      </c>
      <c r="E779" s="38">
        <f t="shared" ca="1" si="81"/>
        <v>0.14277145169850491</v>
      </c>
      <c r="F779" s="38">
        <f t="shared" ca="1" si="85"/>
        <v>5.7499681624503488E-2</v>
      </c>
      <c r="G779" s="24">
        <f t="shared" ca="1" si="82"/>
        <v>8170.1267698279207</v>
      </c>
      <c r="H779" s="24">
        <f t="shared" ca="1" si="83"/>
        <v>8863.3080731404025</v>
      </c>
      <c r="I779" s="24">
        <f ca="1">H779/'Option value'!$E$10</f>
        <v>430.25767345341757</v>
      </c>
    </row>
    <row r="780" spans="2:9">
      <c r="B780">
        <f t="shared" si="84"/>
        <v>762</v>
      </c>
      <c r="C780" s="38">
        <f t="shared" ca="1" si="79"/>
        <v>0.2864399367740173</v>
      </c>
      <c r="D780" s="38">
        <f t="shared" ca="1" si="80"/>
        <v>5.4883227363064037E-2</v>
      </c>
      <c r="E780" s="38">
        <f t="shared" ca="1" si="81"/>
        <v>0.14884937800707007</v>
      </c>
      <c r="F780" s="38">
        <f t="shared" ca="1" si="85"/>
        <v>2.2053678535604474E-2</v>
      </c>
      <c r="G780" s="24">
        <f t="shared" ca="1" si="82"/>
        <v>6905.831997801024</v>
      </c>
      <c r="H780" s="24">
        <f t="shared" ca="1" si="83"/>
        <v>7599.0133011135067</v>
      </c>
      <c r="I780" s="24">
        <f ca="1">H780/'Option value'!$E$10</f>
        <v>368.88414083075276</v>
      </c>
    </row>
    <row r="781" spans="2:9">
      <c r="B781">
        <f t="shared" si="84"/>
        <v>763</v>
      </c>
      <c r="C781" s="38">
        <f t="shared" ca="1" si="79"/>
        <v>0.19004882684964292</v>
      </c>
      <c r="D781" s="38">
        <f t="shared" ca="1" si="80"/>
        <v>5.9875856254060618E-2</v>
      </c>
      <c r="E781" s="38">
        <f t="shared" ca="1" si="81"/>
        <v>0.14884870321968702</v>
      </c>
      <c r="F781" s="38">
        <f t="shared" ca="1" si="85"/>
        <v>4.08499763567092E-2</v>
      </c>
      <c r="G781" s="24">
        <f t="shared" ca="1" si="82"/>
        <v>8182.5611319669388</v>
      </c>
      <c r="H781" s="24">
        <f t="shared" ca="1" si="83"/>
        <v>8875.7424352794205</v>
      </c>
      <c r="I781" s="24">
        <f ca="1">H781/'Option value'!$E$10</f>
        <v>430.86128326599123</v>
      </c>
    </row>
    <row r="782" spans="2:9">
      <c r="B782">
        <f t="shared" si="84"/>
        <v>764</v>
      </c>
      <c r="C782" s="38">
        <f t="shared" ca="1" si="79"/>
        <v>0.17654412480155751</v>
      </c>
      <c r="D782" s="38">
        <f t="shared" ca="1" si="80"/>
        <v>6.7866647773444463E-2</v>
      </c>
      <c r="E782" s="38">
        <f t="shared" ca="1" si="81"/>
        <v>0.14602266927513807</v>
      </c>
      <c r="F782" s="38">
        <f t="shared" ca="1" si="85"/>
        <v>2.1085084835778277E-2</v>
      </c>
      <c r="G782" s="24">
        <f t="shared" ca="1" si="82"/>
        <v>7926.1609943163685</v>
      </c>
      <c r="H782" s="24">
        <f t="shared" ca="1" si="83"/>
        <v>8619.3422976288512</v>
      </c>
      <c r="I782" s="24">
        <f ca="1">H782/'Option value'!$E$10</f>
        <v>418.4146746421772</v>
      </c>
    </row>
    <row r="783" spans="2:9">
      <c r="B783">
        <f t="shared" si="84"/>
        <v>765</v>
      </c>
      <c r="C783" s="38">
        <f t="shared" ca="1" si="79"/>
        <v>0.16381107450924576</v>
      </c>
      <c r="D783" s="38">
        <f t="shared" ca="1" si="80"/>
        <v>5.2065757763635791E-2</v>
      </c>
      <c r="E783" s="38">
        <f t="shared" ca="1" si="81"/>
        <v>0.14348341565539094</v>
      </c>
      <c r="F783" s="38">
        <f t="shared" ca="1" si="85"/>
        <v>2.8981812550029941E-2</v>
      </c>
      <c r="G783" s="24">
        <f t="shared" ca="1" si="82"/>
        <v>6563.1826204568733</v>
      </c>
      <c r="H783" s="24">
        <f t="shared" ca="1" si="83"/>
        <v>7256.363923769356</v>
      </c>
      <c r="I783" s="24">
        <f ca="1">H783/'Option value'!$E$10</f>
        <v>352.25067591113378</v>
      </c>
    </row>
    <row r="784" spans="2:9">
      <c r="B784">
        <f t="shared" si="84"/>
        <v>766</v>
      </c>
      <c r="C784" s="38">
        <f t="shared" ca="1" si="79"/>
        <v>0.40322962982936306</v>
      </c>
      <c r="D784" s="38">
        <f t="shared" ca="1" si="80"/>
        <v>5.8048621142654654E-2</v>
      </c>
      <c r="E784" s="38">
        <f t="shared" ca="1" si="81"/>
        <v>0.14745048738299057</v>
      </c>
      <c r="F784" s="38">
        <f t="shared" ca="1" si="85"/>
        <v>3.4958709850143266E-2</v>
      </c>
      <c r="G784" s="24">
        <f t="shared" ca="1" si="82"/>
        <v>8980.3084158793481</v>
      </c>
      <c r="H784" s="24">
        <f t="shared" ca="1" si="83"/>
        <v>9673.4897191918299</v>
      </c>
      <c r="I784" s="24">
        <f ca="1">H784/'Option value'!$E$10</f>
        <v>469.58687957241887</v>
      </c>
    </row>
    <row r="785" spans="2:9">
      <c r="B785">
        <f t="shared" si="84"/>
        <v>767</v>
      </c>
      <c r="C785" s="38">
        <f t="shared" ca="1" si="79"/>
        <v>8.6357587334301211E-2</v>
      </c>
      <c r="D785" s="38">
        <f t="shared" ca="1" si="80"/>
        <v>5.705985131184578E-2</v>
      </c>
      <c r="E785" s="38">
        <f t="shared" ca="1" si="81"/>
        <v>0.14928280249682865</v>
      </c>
      <c r="F785" s="38">
        <f t="shared" ca="1" si="85"/>
        <v>3.170065441969968E-2</v>
      </c>
      <c r="G785" s="24">
        <f t="shared" ca="1" si="82"/>
        <v>6538.1280859566505</v>
      </c>
      <c r="H785" s="24">
        <f t="shared" ca="1" si="83"/>
        <v>7231.3093892691331</v>
      </c>
      <c r="I785" s="24">
        <f ca="1">H785/'Option value'!$E$10</f>
        <v>351.03443637228798</v>
      </c>
    </row>
    <row r="786" spans="2:9">
      <c r="B786">
        <f t="shared" si="84"/>
        <v>768</v>
      </c>
      <c r="C786" s="38">
        <f t="shared" ca="1" si="79"/>
        <v>0.19181182854618781</v>
      </c>
      <c r="D786" s="38">
        <f t="shared" ca="1" si="80"/>
        <v>5.6864019767858535E-2</v>
      </c>
      <c r="E786" s="38">
        <f t="shared" ca="1" si="81"/>
        <v>0.14321153903789735</v>
      </c>
      <c r="F786" s="38">
        <f t="shared" ca="1" si="85"/>
        <v>4.1027115346661411E-2</v>
      </c>
      <c r="G786" s="24">
        <f t="shared" ca="1" si="82"/>
        <v>8225.3033822233429</v>
      </c>
      <c r="H786" s="24">
        <f t="shared" ca="1" si="83"/>
        <v>8918.4846855358246</v>
      </c>
      <c r="I786" s="24">
        <f ca="1">H786/'Option value'!$E$10</f>
        <v>432.93614978329242</v>
      </c>
    </row>
    <row r="787" spans="2:9">
      <c r="B787">
        <f t="shared" si="84"/>
        <v>769</v>
      </c>
      <c r="C787" s="38">
        <f t="shared" ref="C787:C850" ca="1" si="86">_xlfn.NORM.INV(RAND(),$F$6,$G$6)</f>
        <v>7.7745929964326554E-3</v>
      </c>
      <c r="D787" s="38">
        <f t="shared" ref="D787:D850" ca="1" si="87">_xlfn.NORM.INV(RAND(),$F$7,$G$7)</f>
        <v>6.0176415414298363E-2</v>
      </c>
      <c r="E787" s="38">
        <f t="shared" ref="E787:E850" ca="1" si="88">_xlfn.NORM.INV(RAND(),$F$8,$G$8)</f>
        <v>0.14523287323383116</v>
      </c>
      <c r="F787" s="38">
        <f t="shared" ca="1" si="85"/>
        <v>4.0535280693165851E-2</v>
      </c>
      <c r="G787" s="24">
        <f t="shared" ref="G787:G850" ca="1" si="89">IF(E787&gt;F787,($C$12*(1+C787)*D787)/(E787-F787),0)</f>
        <v>7183.6373643142824</v>
      </c>
      <c r="H787" s="24">
        <f t="shared" ref="H787:H850" ca="1" si="90">G787+$C$13</f>
        <v>7876.8186676267651</v>
      </c>
      <c r="I787" s="24">
        <f ca="1">H787/'Option value'!$E$10</f>
        <v>382.36983823430899</v>
      </c>
    </row>
    <row r="788" spans="2:9">
      <c r="B788">
        <f t="shared" ref="B788:B851" si="91">B787+1</f>
        <v>770</v>
      </c>
      <c r="C788" s="38">
        <f t="shared" ca="1" si="86"/>
        <v>0.30479685582826954</v>
      </c>
      <c r="D788" s="38">
        <f t="shared" ca="1" si="87"/>
        <v>7.2824188289374508E-2</v>
      </c>
      <c r="E788" s="38">
        <f t="shared" ca="1" si="88"/>
        <v>0.14779773464907142</v>
      </c>
      <c r="F788" s="38">
        <f t="shared" ref="F788:F851" ca="1" si="92">RAND()*($E$9-$D$9)+$D$9</f>
        <v>2.0403070782548608E-2</v>
      </c>
      <c r="G788" s="24">
        <f t="shared" ca="1" si="89"/>
        <v>9250.3612571462108</v>
      </c>
      <c r="H788" s="24">
        <f t="shared" ca="1" si="90"/>
        <v>9943.5425604586926</v>
      </c>
      <c r="I788" s="24">
        <f ca="1">H788/'Option value'!$E$10</f>
        <v>482.69624079896562</v>
      </c>
    </row>
    <row r="789" spans="2:9">
      <c r="B789">
        <f t="shared" si="91"/>
        <v>771</v>
      </c>
      <c r="C789" s="38">
        <f t="shared" ca="1" si="86"/>
        <v>0.40382624497375652</v>
      </c>
      <c r="D789" s="38">
        <f t="shared" ca="1" si="87"/>
        <v>5.6887341948171494E-2</v>
      </c>
      <c r="E789" s="38">
        <f t="shared" ca="1" si="88"/>
        <v>0.14366714195971392</v>
      </c>
      <c r="F789" s="38">
        <f t="shared" ca="1" si="92"/>
        <v>2.6239179099144114E-2</v>
      </c>
      <c r="G789" s="24">
        <f t="shared" ca="1" si="89"/>
        <v>8434.2962120611592</v>
      </c>
      <c r="H789" s="24">
        <f t="shared" ca="1" si="90"/>
        <v>9127.4775153736409</v>
      </c>
      <c r="I789" s="24">
        <f ca="1">H789/'Option value'!$E$10</f>
        <v>443.08143278512819</v>
      </c>
    </row>
    <row r="790" spans="2:9">
      <c r="B790">
        <f t="shared" si="91"/>
        <v>772</v>
      </c>
      <c r="C790" s="38">
        <f t="shared" ca="1" si="86"/>
        <v>0.31689075446491138</v>
      </c>
      <c r="D790" s="38">
        <f t="shared" ca="1" si="87"/>
        <v>6.4186749067088503E-2</v>
      </c>
      <c r="E790" s="38">
        <f t="shared" ca="1" si="88"/>
        <v>0.14675492529851528</v>
      </c>
      <c r="F790" s="38">
        <f t="shared" ca="1" si="92"/>
        <v>4.5760194444726024E-2</v>
      </c>
      <c r="G790" s="24">
        <f t="shared" ca="1" si="89"/>
        <v>10379.77141154643</v>
      </c>
      <c r="H790" s="24">
        <f t="shared" ca="1" si="90"/>
        <v>11072.952714858911</v>
      </c>
      <c r="I790" s="24">
        <f ca="1">H790/'Option value'!$E$10</f>
        <v>537.5219764494617</v>
      </c>
    </row>
    <row r="791" spans="2:9">
      <c r="B791">
        <f t="shared" si="91"/>
        <v>773</v>
      </c>
      <c r="C791" s="38">
        <f t="shared" ca="1" si="86"/>
        <v>0.24721080280589283</v>
      </c>
      <c r="D791" s="38">
        <f t="shared" ca="1" si="87"/>
        <v>6.2636879544416116E-2</v>
      </c>
      <c r="E791" s="38">
        <f t="shared" ca="1" si="88"/>
        <v>0.14498904363322609</v>
      </c>
      <c r="F791" s="38">
        <f t="shared" ca="1" si="92"/>
        <v>2.7896019270914344E-2</v>
      </c>
      <c r="G791" s="24">
        <f t="shared" ca="1" si="89"/>
        <v>8274.2822455823789</v>
      </c>
      <c r="H791" s="24">
        <f t="shared" ca="1" si="90"/>
        <v>8967.4635488948607</v>
      </c>
      <c r="I791" s="24">
        <f ca="1">H791/'Option value'!$E$10</f>
        <v>435.31376450945925</v>
      </c>
    </row>
    <row r="792" spans="2:9">
      <c r="B792">
        <f t="shared" si="91"/>
        <v>774</v>
      </c>
      <c r="C792" s="38">
        <f t="shared" ca="1" si="86"/>
        <v>0.3936852270962089</v>
      </c>
      <c r="D792" s="38">
        <f t="shared" ca="1" si="87"/>
        <v>4.9874132544648425E-2</v>
      </c>
      <c r="E792" s="38">
        <f t="shared" ca="1" si="88"/>
        <v>0.14576640746084174</v>
      </c>
      <c r="F792" s="38">
        <f t="shared" ca="1" si="92"/>
        <v>2.0966548623083236E-2</v>
      </c>
      <c r="G792" s="24">
        <f t="shared" ca="1" si="89"/>
        <v>6907.4433915266127</v>
      </c>
      <c r="H792" s="24">
        <f t="shared" ca="1" si="90"/>
        <v>7600.6246948390954</v>
      </c>
      <c r="I792" s="24">
        <f ca="1">H792/'Option value'!$E$10</f>
        <v>368.96236382714051</v>
      </c>
    </row>
    <row r="793" spans="2:9">
      <c r="B793">
        <f t="shared" si="91"/>
        <v>775</v>
      </c>
      <c r="C793" s="38">
        <f t="shared" ca="1" si="86"/>
        <v>0.17685239996026436</v>
      </c>
      <c r="D793" s="38">
        <f t="shared" ca="1" si="87"/>
        <v>6.5597433918841222E-2</v>
      </c>
      <c r="E793" s="38">
        <f t="shared" ca="1" si="88"/>
        <v>0.14551451114046959</v>
      </c>
      <c r="F793" s="38">
        <f t="shared" ca="1" si="92"/>
        <v>3.6653056256792438E-2</v>
      </c>
      <c r="G793" s="24">
        <f t="shared" ca="1" si="89"/>
        <v>8794.802490119806</v>
      </c>
      <c r="H793" s="24">
        <f t="shared" ca="1" si="90"/>
        <v>9487.9837934322877</v>
      </c>
      <c r="I793" s="24">
        <f ca="1">H793/'Option value'!$E$10</f>
        <v>460.58173754525666</v>
      </c>
    </row>
    <row r="794" spans="2:9">
      <c r="B794">
        <f t="shared" si="91"/>
        <v>776</v>
      </c>
      <c r="C794" s="38">
        <f t="shared" ca="1" si="86"/>
        <v>0.14325269935811219</v>
      </c>
      <c r="D794" s="38">
        <f t="shared" ca="1" si="87"/>
        <v>6.4091924317242768E-2</v>
      </c>
      <c r="E794" s="38">
        <f t="shared" ca="1" si="88"/>
        <v>0.14420171996900971</v>
      </c>
      <c r="F794" s="38">
        <f t="shared" ca="1" si="92"/>
        <v>2.3126162165600646E-2</v>
      </c>
      <c r="G794" s="24">
        <f t="shared" ca="1" si="89"/>
        <v>7505.5140960807939</v>
      </c>
      <c r="H794" s="24">
        <f t="shared" ca="1" si="90"/>
        <v>8198.6953993932766</v>
      </c>
      <c r="I794" s="24">
        <f ca="1">H794/'Option value'!$E$10</f>
        <v>397.99492230064448</v>
      </c>
    </row>
    <row r="795" spans="2:9">
      <c r="B795">
        <f t="shared" si="91"/>
        <v>777</v>
      </c>
      <c r="C795" s="38">
        <f t="shared" ca="1" si="86"/>
        <v>0.31922899239307267</v>
      </c>
      <c r="D795" s="38">
        <f t="shared" ca="1" si="87"/>
        <v>6.8327225726937238E-2</v>
      </c>
      <c r="E795" s="38">
        <f t="shared" ca="1" si="88"/>
        <v>0.1423400078755146</v>
      </c>
      <c r="F795" s="38">
        <f t="shared" ca="1" si="92"/>
        <v>2.4602415275950754E-2</v>
      </c>
      <c r="G795" s="24">
        <f t="shared" ca="1" si="89"/>
        <v>9494.8957345209819</v>
      </c>
      <c r="H795" s="24">
        <f t="shared" ca="1" si="90"/>
        <v>10188.077037833464</v>
      </c>
      <c r="I795" s="24">
        <f ca="1">H795/'Option value'!$E$10</f>
        <v>494.56684649677004</v>
      </c>
    </row>
    <row r="796" spans="2:9">
      <c r="B796">
        <f t="shared" si="91"/>
        <v>778</v>
      </c>
      <c r="C796" s="38">
        <f t="shared" ca="1" si="86"/>
        <v>0.10957535169893462</v>
      </c>
      <c r="D796" s="38">
        <f t="shared" ca="1" si="87"/>
        <v>6.2828063305324922E-2</v>
      </c>
      <c r="E796" s="38">
        <f t="shared" ca="1" si="88"/>
        <v>0.14665035914120284</v>
      </c>
      <c r="F796" s="38">
        <f t="shared" ca="1" si="92"/>
        <v>5.7095877027907235E-2</v>
      </c>
      <c r="G796" s="24">
        <f t="shared" ca="1" si="89"/>
        <v>9654.1606947227065</v>
      </c>
      <c r="H796" s="24">
        <f t="shared" ca="1" si="90"/>
        <v>10347.341998035188</v>
      </c>
      <c r="I796" s="24">
        <f ca="1">H796/'Option value'!$E$10</f>
        <v>502.2981552444266</v>
      </c>
    </row>
    <row r="797" spans="2:9">
      <c r="B797">
        <f t="shared" si="91"/>
        <v>779</v>
      </c>
      <c r="C797" s="38">
        <f t="shared" ca="1" si="86"/>
        <v>0.24620967259415971</v>
      </c>
      <c r="D797" s="38">
        <f t="shared" ca="1" si="87"/>
        <v>6.8183586887286249E-2</v>
      </c>
      <c r="E797" s="38">
        <f t="shared" ca="1" si="88"/>
        <v>0.14220675780637265</v>
      </c>
      <c r="F797" s="38">
        <f t="shared" ca="1" si="92"/>
        <v>4.864310396065688E-2</v>
      </c>
      <c r="G797" s="24">
        <f t="shared" ca="1" si="89"/>
        <v>11263.028036590795</v>
      </c>
      <c r="H797" s="24">
        <f t="shared" ca="1" si="90"/>
        <v>11956.209339903276</v>
      </c>
      <c r="I797" s="24">
        <f ca="1">H797/'Option value'!$E$10</f>
        <v>580.39851164579011</v>
      </c>
    </row>
    <row r="798" spans="2:9">
      <c r="B798">
        <f t="shared" si="91"/>
        <v>780</v>
      </c>
      <c r="C798" s="38">
        <f t="shared" ca="1" si="86"/>
        <v>0.20160544783919582</v>
      </c>
      <c r="D798" s="38">
        <f t="shared" ca="1" si="87"/>
        <v>6.7117502424308959E-2</v>
      </c>
      <c r="E798" s="38">
        <f t="shared" ca="1" si="88"/>
        <v>0.14105531676421509</v>
      </c>
      <c r="F798" s="38">
        <f t="shared" ca="1" si="92"/>
        <v>4.683917010235935E-2</v>
      </c>
      <c r="G798" s="24">
        <f t="shared" ca="1" si="89"/>
        <v>10616.06855924175</v>
      </c>
      <c r="H798" s="24">
        <f t="shared" ca="1" si="90"/>
        <v>11309.249862554232</v>
      </c>
      <c r="I798" s="24">
        <f ca="1">H798/'Option value'!$E$10</f>
        <v>548.99271177447724</v>
      </c>
    </row>
    <row r="799" spans="2:9">
      <c r="B799">
        <f t="shared" si="91"/>
        <v>781</v>
      </c>
      <c r="C799" s="38">
        <f t="shared" ca="1" si="86"/>
        <v>0.11268297278655313</v>
      </c>
      <c r="D799" s="38">
        <f t="shared" ca="1" si="87"/>
        <v>5.3263131778929329E-2</v>
      </c>
      <c r="E799" s="38">
        <f t="shared" ca="1" si="88"/>
        <v>0.14208416214406192</v>
      </c>
      <c r="F799" s="38">
        <f t="shared" ca="1" si="92"/>
        <v>3.5448860162038826E-2</v>
      </c>
      <c r="G799" s="24">
        <f t="shared" ca="1" si="89"/>
        <v>6892.6863174187756</v>
      </c>
      <c r="H799" s="24">
        <f t="shared" ca="1" si="90"/>
        <v>7585.8676207312583</v>
      </c>
      <c r="I799" s="24">
        <f ca="1">H799/'Option value'!$E$10</f>
        <v>368.24600100637173</v>
      </c>
    </row>
    <row r="800" spans="2:9">
      <c r="B800">
        <f t="shared" si="91"/>
        <v>782</v>
      </c>
      <c r="C800" s="38">
        <f t="shared" ca="1" si="86"/>
        <v>0.19636813476337364</v>
      </c>
      <c r="D800" s="38">
        <f t="shared" ca="1" si="87"/>
        <v>6.6096035705766443E-2</v>
      </c>
      <c r="E800" s="38">
        <f t="shared" ca="1" si="88"/>
        <v>0.14423182216056385</v>
      </c>
      <c r="F800" s="38">
        <f t="shared" ca="1" si="92"/>
        <v>5.1335852046887939E-2</v>
      </c>
      <c r="G800" s="24">
        <f t="shared" ca="1" si="89"/>
        <v>10556.859745817748</v>
      </c>
      <c r="H800" s="24">
        <f t="shared" ca="1" si="90"/>
        <v>11250.04104913023</v>
      </c>
      <c r="I800" s="24">
        <f ca="1">H800/'Option value'!$E$10</f>
        <v>546.11849753059369</v>
      </c>
    </row>
    <row r="801" spans="2:9">
      <c r="B801">
        <f t="shared" si="91"/>
        <v>783</v>
      </c>
      <c r="C801" s="38">
        <f t="shared" ca="1" si="86"/>
        <v>0.22963848944637091</v>
      </c>
      <c r="D801" s="38">
        <f t="shared" ca="1" si="87"/>
        <v>6.4447907083371656E-2</v>
      </c>
      <c r="E801" s="38">
        <f t="shared" ca="1" si="88"/>
        <v>0.14578153702078089</v>
      </c>
      <c r="F801" s="38">
        <f t="shared" ca="1" si="92"/>
        <v>3.6169269175009074E-2</v>
      </c>
      <c r="G801" s="24">
        <f t="shared" ca="1" si="89"/>
        <v>8966.4076686575518</v>
      </c>
      <c r="H801" s="24">
        <f t="shared" ca="1" si="90"/>
        <v>9659.5889719700335</v>
      </c>
      <c r="I801" s="24">
        <f ca="1">H801/'Option value'!$E$10</f>
        <v>468.91208601796274</v>
      </c>
    </row>
    <row r="802" spans="2:9">
      <c r="B802">
        <f t="shared" si="91"/>
        <v>784</v>
      </c>
      <c r="C802" s="38">
        <f t="shared" ca="1" si="86"/>
        <v>0.2313581862018462</v>
      </c>
      <c r="D802" s="38">
        <f t="shared" ca="1" si="87"/>
        <v>6.1715797142921913E-2</v>
      </c>
      <c r="E802" s="38">
        <f t="shared" ca="1" si="88"/>
        <v>0.14624988007369111</v>
      </c>
      <c r="F802" s="38">
        <f t="shared" ca="1" si="92"/>
        <v>3.4019017042569794E-2</v>
      </c>
      <c r="G802" s="24">
        <f t="shared" ca="1" si="89"/>
        <v>8397.6896218918755</v>
      </c>
      <c r="H802" s="24">
        <f t="shared" ca="1" si="90"/>
        <v>9090.8709252043573</v>
      </c>
      <c r="I802" s="24">
        <f ca="1">H802/'Option value'!$E$10</f>
        <v>441.3044138448717</v>
      </c>
    </row>
    <row r="803" spans="2:9">
      <c r="B803">
        <f t="shared" si="91"/>
        <v>785</v>
      </c>
      <c r="C803" s="38">
        <f t="shared" ca="1" si="86"/>
        <v>-9.9830976475107358E-3</v>
      </c>
      <c r="D803" s="38">
        <f t="shared" ca="1" si="87"/>
        <v>7.0585087978681252E-2</v>
      </c>
      <c r="E803" s="38">
        <f t="shared" ca="1" si="88"/>
        <v>0.14435383390983073</v>
      </c>
      <c r="F803" s="38">
        <f t="shared" ca="1" si="92"/>
        <v>3.5599375238314551E-2</v>
      </c>
      <c r="G803" s="24">
        <f t="shared" ca="1" si="89"/>
        <v>7968.9274953776767</v>
      </c>
      <c r="H803" s="24">
        <f t="shared" ca="1" si="90"/>
        <v>8662.1087986901584</v>
      </c>
      <c r="I803" s="24">
        <f ca="1">H803/'Option value'!$E$10</f>
        <v>420.49071838301739</v>
      </c>
    </row>
    <row r="804" spans="2:9">
      <c r="B804">
        <f t="shared" si="91"/>
        <v>786</v>
      </c>
      <c r="C804" s="38">
        <f t="shared" ca="1" si="86"/>
        <v>0.15152126965912732</v>
      </c>
      <c r="D804" s="38">
        <f t="shared" ca="1" si="87"/>
        <v>6.8550845435518495E-2</v>
      </c>
      <c r="E804" s="38">
        <f t="shared" ca="1" si="88"/>
        <v>0.14228602243258728</v>
      </c>
      <c r="F804" s="38">
        <f t="shared" ca="1" si="92"/>
        <v>3.8488681066201701E-2</v>
      </c>
      <c r="G804" s="24">
        <f t="shared" ca="1" si="89"/>
        <v>9431.6988734245533</v>
      </c>
      <c r="H804" s="24">
        <f t="shared" ca="1" si="90"/>
        <v>10124.880176737035</v>
      </c>
      <c r="I804" s="24">
        <f ca="1">H804/'Option value'!$E$10</f>
        <v>491.4990377056813</v>
      </c>
    </row>
    <row r="805" spans="2:9">
      <c r="B805">
        <f t="shared" si="91"/>
        <v>787</v>
      </c>
      <c r="C805" s="38">
        <f t="shared" ca="1" si="86"/>
        <v>0.35391752405727139</v>
      </c>
      <c r="D805" s="38">
        <f t="shared" ca="1" si="87"/>
        <v>6.8501906542111246E-2</v>
      </c>
      <c r="E805" s="38">
        <f t="shared" ca="1" si="88"/>
        <v>0.1504968276933501</v>
      </c>
      <c r="F805" s="38">
        <f t="shared" ca="1" si="92"/>
        <v>4.6350531197345293E-2</v>
      </c>
      <c r="G805" s="24">
        <f t="shared" ca="1" si="89"/>
        <v>11044.407301723479</v>
      </c>
      <c r="H805" s="24">
        <f t="shared" ca="1" si="90"/>
        <v>11737.58860503596</v>
      </c>
      <c r="I805" s="24">
        <f ca="1">H805/'Option value'!$E$10</f>
        <v>569.78585461339605</v>
      </c>
    </row>
    <row r="806" spans="2:9">
      <c r="B806">
        <f t="shared" si="91"/>
        <v>788</v>
      </c>
      <c r="C806" s="38">
        <f t="shared" ca="1" si="86"/>
        <v>0.15096872296956959</v>
      </c>
      <c r="D806" s="38">
        <f t="shared" ca="1" si="87"/>
        <v>7.3677351668480523E-2</v>
      </c>
      <c r="E806" s="38">
        <f t="shared" ca="1" si="88"/>
        <v>0.14486937610247649</v>
      </c>
      <c r="F806" s="38">
        <f t="shared" ca="1" si="92"/>
        <v>2.5873495095481629E-2</v>
      </c>
      <c r="G806" s="24">
        <f t="shared" ca="1" si="89"/>
        <v>8838.0606373602113</v>
      </c>
      <c r="H806" s="24">
        <f t="shared" ca="1" si="90"/>
        <v>9531.2419406726931</v>
      </c>
      <c r="I806" s="24">
        <f ca="1">H806/'Option value'!$E$10</f>
        <v>462.68164760547052</v>
      </c>
    </row>
    <row r="807" spans="2:9">
      <c r="B807">
        <f t="shared" si="91"/>
        <v>789</v>
      </c>
      <c r="C807" s="38">
        <f t="shared" ca="1" si="86"/>
        <v>0.229637741093036</v>
      </c>
      <c r="D807" s="38">
        <f t="shared" ca="1" si="87"/>
        <v>6.0481638233444289E-2</v>
      </c>
      <c r="E807" s="38">
        <f t="shared" ca="1" si="88"/>
        <v>0.13951854424167218</v>
      </c>
      <c r="F807" s="38">
        <f t="shared" ca="1" si="92"/>
        <v>5.6497534500843424E-2</v>
      </c>
      <c r="G807" s="24">
        <f t="shared" ca="1" si="89"/>
        <v>11109.745140056009</v>
      </c>
      <c r="H807" s="24">
        <f t="shared" ca="1" si="90"/>
        <v>11802.926443368491</v>
      </c>
      <c r="I807" s="24">
        <f ca="1">H807/'Option value'!$E$10</f>
        <v>572.95759433827618</v>
      </c>
    </row>
    <row r="808" spans="2:9">
      <c r="B808">
        <f t="shared" si="91"/>
        <v>790</v>
      </c>
      <c r="C808" s="38">
        <f t="shared" ca="1" si="86"/>
        <v>0.13293990310534842</v>
      </c>
      <c r="D808" s="38">
        <f t="shared" ca="1" si="87"/>
        <v>6.9901521663116334E-2</v>
      </c>
      <c r="E808" s="38">
        <f t="shared" ca="1" si="88"/>
        <v>0.14092756089969632</v>
      </c>
      <c r="F808" s="38">
        <f t="shared" ca="1" si="92"/>
        <v>5.33918119810253E-2</v>
      </c>
      <c r="G808" s="24">
        <f t="shared" ca="1" si="89"/>
        <v>11220.169771412513</v>
      </c>
      <c r="H808" s="24">
        <f t="shared" ca="1" si="90"/>
        <v>11913.351074724995</v>
      </c>
      <c r="I808" s="24">
        <f ca="1">H808/'Option value'!$E$10</f>
        <v>578.31801333616477</v>
      </c>
    </row>
    <row r="809" spans="2:9">
      <c r="B809">
        <f t="shared" si="91"/>
        <v>791</v>
      </c>
      <c r="C809" s="38">
        <f t="shared" ca="1" si="86"/>
        <v>0.16747294111959476</v>
      </c>
      <c r="D809" s="38">
        <f t="shared" ca="1" si="87"/>
        <v>6.517805336382454E-2</v>
      </c>
      <c r="E809" s="38">
        <f t="shared" ca="1" si="88"/>
        <v>0.14603648606196729</v>
      </c>
      <c r="F809" s="38">
        <f t="shared" ca="1" si="92"/>
        <v>2.9749357273366549E-2</v>
      </c>
      <c r="G809" s="24">
        <f t="shared" ca="1" si="89"/>
        <v>8115.3627703283873</v>
      </c>
      <c r="H809" s="24">
        <f t="shared" ca="1" si="90"/>
        <v>8808.5440736408691</v>
      </c>
      <c r="I809" s="24">
        <f ca="1">H809/'Option value'!$E$10</f>
        <v>427.59922687577034</v>
      </c>
    </row>
    <row r="810" spans="2:9">
      <c r="B810">
        <f t="shared" si="91"/>
        <v>792</v>
      </c>
      <c r="C810" s="38">
        <f t="shared" ca="1" si="86"/>
        <v>9.6816032721725315E-2</v>
      </c>
      <c r="D810" s="38">
        <f t="shared" ca="1" si="87"/>
        <v>7.4505281752445085E-2</v>
      </c>
      <c r="E810" s="38">
        <f t="shared" ca="1" si="88"/>
        <v>0.14514781578656699</v>
      </c>
      <c r="F810" s="38">
        <f t="shared" ca="1" si="92"/>
        <v>5.6095462952623826E-2</v>
      </c>
      <c r="G810" s="24">
        <f t="shared" ca="1" si="89"/>
        <v>11380.643782437077</v>
      </c>
      <c r="H810" s="24">
        <f t="shared" ca="1" si="90"/>
        <v>12073.825085749559</v>
      </c>
      <c r="I810" s="24">
        <f ca="1">H810/'Option value'!$E$10</f>
        <v>586.10801387133779</v>
      </c>
    </row>
    <row r="811" spans="2:9">
      <c r="B811">
        <f t="shared" si="91"/>
        <v>793</v>
      </c>
      <c r="C811" s="38">
        <f t="shared" ca="1" si="86"/>
        <v>0.20771829858940677</v>
      </c>
      <c r="D811" s="38">
        <f t="shared" ca="1" si="87"/>
        <v>6.6576113713693527E-2</v>
      </c>
      <c r="E811" s="38">
        <f t="shared" ca="1" si="88"/>
        <v>0.14759293217237718</v>
      </c>
      <c r="F811" s="38">
        <f t="shared" ca="1" si="92"/>
        <v>5.1420770252525852E-2</v>
      </c>
      <c r="G811" s="24">
        <f t="shared" ca="1" si="89"/>
        <v>10368.742389768213</v>
      </c>
      <c r="H811" s="24">
        <f t="shared" ca="1" si="90"/>
        <v>11061.923693080695</v>
      </c>
      <c r="I811" s="24">
        <f ca="1">H811/'Option value'!$E$10</f>
        <v>536.98658704275215</v>
      </c>
    </row>
    <row r="812" spans="2:9">
      <c r="B812">
        <f t="shared" si="91"/>
        <v>794</v>
      </c>
      <c r="C812" s="38">
        <f t="shared" ca="1" si="86"/>
        <v>0.12595209071420779</v>
      </c>
      <c r="D812" s="38">
        <f t="shared" ca="1" si="87"/>
        <v>6.2691364524679841E-2</v>
      </c>
      <c r="E812" s="38">
        <f t="shared" ca="1" si="88"/>
        <v>0.14543139487588486</v>
      </c>
      <c r="F812" s="38">
        <f t="shared" ca="1" si="92"/>
        <v>2.3130268718226561E-2</v>
      </c>
      <c r="G812" s="24">
        <f t="shared" ca="1" si="89"/>
        <v>7157.9482645210182</v>
      </c>
      <c r="H812" s="24">
        <f t="shared" ca="1" si="90"/>
        <v>7851.1295678335009</v>
      </c>
      <c r="I812" s="24">
        <f ca="1">H812/'Option value'!$E$10</f>
        <v>381.12279455502431</v>
      </c>
    </row>
    <row r="813" spans="2:9">
      <c r="B813">
        <f t="shared" si="91"/>
        <v>795</v>
      </c>
      <c r="C813" s="38">
        <f t="shared" ca="1" si="86"/>
        <v>0.18666609062520104</v>
      </c>
      <c r="D813" s="38">
        <f t="shared" ca="1" si="87"/>
        <v>6.5533926725694455E-2</v>
      </c>
      <c r="E813" s="38">
        <f t="shared" ca="1" si="88"/>
        <v>0.14235451345675743</v>
      </c>
      <c r="F813" s="38">
        <f t="shared" ca="1" si="92"/>
        <v>5.8332383421242265E-2</v>
      </c>
      <c r="G813" s="24">
        <f t="shared" ca="1" si="89"/>
        <v>11478.692276949487</v>
      </c>
      <c r="H813" s="24">
        <f t="shared" ca="1" si="90"/>
        <v>12171.873580261969</v>
      </c>
      <c r="I813" s="24">
        <f ca="1">H813/'Option value'!$E$10</f>
        <v>590.86764952728004</v>
      </c>
    </row>
    <row r="814" spans="2:9">
      <c r="B814">
        <f t="shared" si="91"/>
        <v>796</v>
      </c>
      <c r="C814" s="38">
        <f t="shared" ca="1" si="86"/>
        <v>6.9797566936882161E-2</v>
      </c>
      <c r="D814" s="38">
        <f t="shared" ca="1" si="87"/>
        <v>6.782619909183471E-2</v>
      </c>
      <c r="E814" s="38">
        <f t="shared" ca="1" si="88"/>
        <v>0.1450877113999903</v>
      </c>
      <c r="F814" s="38">
        <f t="shared" ca="1" si="92"/>
        <v>4.2076874792501745E-2</v>
      </c>
      <c r="G814" s="24">
        <f t="shared" ca="1" si="89"/>
        <v>8735.8978812384867</v>
      </c>
      <c r="H814" s="24">
        <f t="shared" ca="1" si="90"/>
        <v>9429.0791845509684</v>
      </c>
      <c r="I814" s="24">
        <f ca="1">H814/'Option value'!$E$10</f>
        <v>457.72229051218289</v>
      </c>
    </row>
    <row r="815" spans="2:9">
      <c r="B815">
        <f t="shared" si="91"/>
        <v>797</v>
      </c>
      <c r="C815" s="38">
        <f t="shared" ca="1" si="86"/>
        <v>0.18259610503321289</v>
      </c>
      <c r="D815" s="38">
        <f t="shared" ca="1" si="87"/>
        <v>6.7124061308116129E-2</v>
      </c>
      <c r="E815" s="38">
        <f t="shared" ca="1" si="88"/>
        <v>0.1431354984260941</v>
      </c>
      <c r="F815" s="38">
        <f t="shared" ca="1" si="92"/>
        <v>4.6151795827084244E-2</v>
      </c>
      <c r="G815" s="24">
        <f t="shared" ca="1" si="89"/>
        <v>10150.963965950816</v>
      </c>
      <c r="H815" s="24">
        <f t="shared" ca="1" si="90"/>
        <v>10844.145269263297</v>
      </c>
      <c r="I815" s="24">
        <f ca="1">H815/'Option value'!$E$10</f>
        <v>526.41481889627653</v>
      </c>
    </row>
    <row r="816" spans="2:9">
      <c r="B816">
        <f t="shared" si="91"/>
        <v>798</v>
      </c>
      <c r="C816" s="38">
        <f t="shared" ca="1" si="86"/>
        <v>0.1389947586327096</v>
      </c>
      <c r="D816" s="38">
        <f t="shared" ca="1" si="87"/>
        <v>5.7930624972283247E-2</v>
      </c>
      <c r="E816" s="38">
        <f t="shared" ca="1" si="88"/>
        <v>0.14374632272029025</v>
      </c>
      <c r="F816" s="38">
        <f t="shared" ca="1" si="92"/>
        <v>4.0665165108438581E-2</v>
      </c>
      <c r="G816" s="24">
        <f t="shared" ca="1" si="89"/>
        <v>7938.5654397387225</v>
      </c>
      <c r="H816" s="24">
        <f t="shared" ca="1" si="90"/>
        <v>8631.7467430512042</v>
      </c>
      <c r="I816" s="24">
        <f ca="1">H816/'Option value'!$E$10</f>
        <v>419.01683218695166</v>
      </c>
    </row>
    <row r="817" spans="2:9">
      <c r="B817">
        <f t="shared" si="91"/>
        <v>799</v>
      </c>
      <c r="C817" s="38">
        <f t="shared" ca="1" si="86"/>
        <v>7.5763392398881163E-2</v>
      </c>
      <c r="D817" s="38">
        <f t="shared" ca="1" si="87"/>
        <v>6.4568602696786243E-2</v>
      </c>
      <c r="E817" s="38">
        <f t="shared" ca="1" si="88"/>
        <v>0.14593991395899997</v>
      </c>
      <c r="F817" s="38">
        <f t="shared" ca="1" si="92"/>
        <v>4.2164902681438132E-2</v>
      </c>
      <c r="G817" s="24">
        <f t="shared" ca="1" si="89"/>
        <v>8301.1208618914807</v>
      </c>
      <c r="H817" s="24">
        <f t="shared" ca="1" si="90"/>
        <v>8994.3021652039624</v>
      </c>
      <c r="I817" s="24">
        <f ca="1">H817/'Option value'!$E$10</f>
        <v>436.61660996135737</v>
      </c>
    </row>
    <row r="818" spans="2:9">
      <c r="B818">
        <f t="shared" si="91"/>
        <v>800</v>
      </c>
      <c r="C818" s="38">
        <f t="shared" ca="1" si="86"/>
        <v>0.14409698853616146</v>
      </c>
      <c r="D818" s="38">
        <f t="shared" ca="1" si="87"/>
        <v>6.6506722012261141E-2</v>
      </c>
      <c r="E818" s="38">
        <f t="shared" ca="1" si="88"/>
        <v>0.14517617103207281</v>
      </c>
      <c r="F818" s="38">
        <f t="shared" ca="1" si="92"/>
        <v>2.3795839208587834E-2</v>
      </c>
      <c r="G818" s="24">
        <f t="shared" ca="1" si="89"/>
        <v>7774.481629857326</v>
      </c>
      <c r="H818" s="24">
        <f t="shared" ca="1" si="90"/>
        <v>8467.6629331698077</v>
      </c>
      <c r="I818" s="24">
        <f ca="1">H818/'Option value'!$E$10</f>
        <v>411.05159869756346</v>
      </c>
    </row>
    <row r="819" spans="2:9">
      <c r="B819">
        <f t="shared" si="91"/>
        <v>801</v>
      </c>
      <c r="C819" s="38">
        <f t="shared" ca="1" si="86"/>
        <v>0.11630015724710181</v>
      </c>
      <c r="D819" s="38">
        <f t="shared" ca="1" si="87"/>
        <v>5.513160076542209E-2</v>
      </c>
      <c r="E819" s="38">
        <f t="shared" ca="1" si="88"/>
        <v>0.14522302960136049</v>
      </c>
      <c r="F819" s="38">
        <f t="shared" ca="1" si="92"/>
        <v>3.1078030061427449E-2</v>
      </c>
      <c r="G819" s="24">
        <f t="shared" ca="1" si="89"/>
        <v>6686.7652158010651</v>
      </c>
      <c r="H819" s="24">
        <f t="shared" ca="1" si="90"/>
        <v>7379.9465191135478</v>
      </c>
      <c r="I819" s="24">
        <f ca="1">H819/'Option value'!$E$10</f>
        <v>358.24983102492951</v>
      </c>
    </row>
    <row r="820" spans="2:9">
      <c r="B820">
        <f t="shared" si="91"/>
        <v>802</v>
      </c>
      <c r="C820" s="38">
        <f t="shared" ca="1" si="86"/>
        <v>0.23197704731220772</v>
      </c>
      <c r="D820" s="38">
        <f t="shared" ca="1" si="87"/>
        <v>6.8294834057943482E-2</v>
      </c>
      <c r="E820" s="38">
        <f t="shared" ca="1" si="88"/>
        <v>0.14802779555986972</v>
      </c>
      <c r="F820" s="38">
        <f t="shared" ca="1" si="92"/>
        <v>2.9717444374578537E-2</v>
      </c>
      <c r="G820" s="24">
        <f t="shared" ca="1" si="89"/>
        <v>8819.8074540531798</v>
      </c>
      <c r="H820" s="24">
        <f t="shared" ca="1" si="90"/>
        <v>9512.9887573656615</v>
      </c>
      <c r="I820" s="24">
        <f ca="1">H820/'Option value'!$E$10</f>
        <v>461.79557074590588</v>
      </c>
    </row>
    <row r="821" spans="2:9">
      <c r="B821">
        <f t="shared" si="91"/>
        <v>803</v>
      </c>
      <c r="C821" s="38">
        <f t="shared" ca="1" si="86"/>
        <v>9.1443568044592971E-2</v>
      </c>
      <c r="D821" s="38">
        <f t="shared" ca="1" si="87"/>
        <v>6.49402563396482E-2</v>
      </c>
      <c r="E821" s="38">
        <f t="shared" ca="1" si="88"/>
        <v>0.14505767429410488</v>
      </c>
      <c r="F821" s="38">
        <f t="shared" ca="1" si="92"/>
        <v>5.9197672563171905E-2</v>
      </c>
      <c r="G821" s="24">
        <f t="shared" ca="1" si="89"/>
        <v>10238.015162440641</v>
      </c>
      <c r="H821" s="24">
        <f t="shared" ca="1" si="90"/>
        <v>10931.196465753123</v>
      </c>
      <c r="I821" s="24">
        <f ca="1">H821/'Option value'!$E$10</f>
        <v>530.64060513364666</v>
      </c>
    </row>
    <row r="822" spans="2:9">
      <c r="B822">
        <f t="shared" si="91"/>
        <v>804</v>
      </c>
      <c r="C822" s="38">
        <f t="shared" ca="1" si="86"/>
        <v>0.24909982088712129</v>
      </c>
      <c r="D822" s="38">
        <f t="shared" ca="1" si="87"/>
        <v>6.8283572105697576E-2</v>
      </c>
      <c r="E822" s="38">
        <f t="shared" ca="1" si="88"/>
        <v>0.15117476430736984</v>
      </c>
      <c r="F822" s="38">
        <f t="shared" ca="1" si="92"/>
        <v>2.1577288241169067E-2</v>
      </c>
      <c r="G822" s="24">
        <f t="shared" ca="1" si="89"/>
        <v>8162.2184049392399</v>
      </c>
      <c r="H822" s="24">
        <f t="shared" ca="1" si="90"/>
        <v>8855.3997082517217</v>
      </c>
      <c r="I822" s="24">
        <f ca="1">H822/'Option value'!$E$10</f>
        <v>429.87377224522919</v>
      </c>
    </row>
    <row r="823" spans="2:9">
      <c r="B823">
        <f t="shared" si="91"/>
        <v>805</v>
      </c>
      <c r="C823" s="38">
        <f t="shared" ca="1" si="86"/>
        <v>0.19837497502555868</v>
      </c>
      <c r="D823" s="38">
        <f t="shared" ca="1" si="87"/>
        <v>6.7220380448823044E-2</v>
      </c>
      <c r="E823" s="38">
        <f t="shared" ca="1" si="88"/>
        <v>0.14574903788771237</v>
      </c>
      <c r="F823" s="38">
        <f t="shared" ca="1" si="92"/>
        <v>5.2834392707687472E-2</v>
      </c>
      <c r="G823" s="24">
        <f t="shared" ca="1" si="89"/>
        <v>10752.288323880646</v>
      </c>
      <c r="H823" s="24">
        <f t="shared" ca="1" si="90"/>
        <v>11445.469627193128</v>
      </c>
      <c r="I823" s="24">
        <f ca="1">H823/'Option value'!$E$10</f>
        <v>555.60532170840418</v>
      </c>
    </row>
    <row r="824" spans="2:9">
      <c r="B824">
        <f t="shared" si="91"/>
        <v>806</v>
      </c>
      <c r="C824" s="38">
        <f t="shared" ca="1" si="86"/>
        <v>0.15143912855058067</v>
      </c>
      <c r="D824" s="38">
        <f t="shared" ca="1" si="87"/>
        <v>5.5141355060679534E-2</v>
      </c>
      <c r="E824" s="38">
        <f t="shared" ca="1" si="88"/>
        <v>0.14300564766515758</v>
      </c>
      <c r="F824" s="38">
        <f t="shared" ca="1" si="92"/>
        <v>3.163070465490414E-2</v>
      </c>
      <c r="G824" s="24">
        <f t="shared" ca="1" si="89"/>
        <v>7070.0469869715362</v>
      </c>
      <c r="H824" s="24">
        <f t="shared" ca="1" si="90"/>
        <v>7763.2282902840188</v>
      </c>
      <c r="I824" s="24">
        <f ca="1">H824/'Option value'!$E$10</f>
        <v>376.85574224679698</v>
      </c>
    </row>
    <row r="825" spans="2:9">
      <c r="B825">
        <f t="shared" si="91"/>
        <v>807</v>
      </c>
      <c r="C825" s="38">
        <f t="shared" ca="1" si="86"/>
        <v>0.34689914293210838</v>
      </c>
      <c r="D825" s="38">
        <f t="shared" ca="1" si="87"/>
        <v>5.0569437739805989E-2</v>
      </c>
      <c r="E825" s="38">
        <f t="shared" ca="1" si="88"/>
        <v>0.14609327312715767</v>
      </c>
      <c r="F825" s="38">
        <f t="shared" ca="1" si="92"/>
        <v>5.2967692244446044E-2</v>
      </c>
      <c r="G825" s="24">
        <f t="shared" ca="1" si="89"/>
        <v>9070.7998369753805</v>
      </c>
      <c r="H825" s="24">
        <f t="shared" ca="1" si="90"/>
        <v>9763.9811402878622</v>
      </c>
      <c r="I825" s="24">
        <f ca="1">H825/'Option value'!$E$10</f>
        <v>473.97966700426514</v>
      </c>
    </row>
    <row r="826" spans="2:9">
      <c r="B826">
        <f t="shared" si="91"/>
        <v>808</v>
      </c>
      <c r="C826" s="38">
        <f t="shared" ca="1" si="86"/>
        <v>0.14490077782114091</v>
      </c>
      <c r="D826" s="38">
        <f t="shared" ca="1" si="87"/>
        <v>6.1959505100991547E-2</v>
      </c>
      <c r="E826" s="38">
        <f t="shared" ca="1" si="88"/>
        <v>0.144038444098673</v>
      </c>
      <c r="F826" s="38">
        <f t="shared" ca="1" si="92"/>
        <v>5.8728582379962466E-2</v>
      </c>
      <c r="G826" s="24">
        <f t="shared" ca="1" si="89"/>
        <v>10312.594219564073</v>
      </c>
      <c r="H826" s="24">
        <f t="shared" ca="1" si="90"/>
        <v>11005.775522876555</v>
      </c>
      <c r="I826" s="24">
        <f ca="1">H826/'Option value'!$E$10</f>
        <v>534.26094771245403</v>
      </c>
    </row>
    <row r="827" spans="2:9">
      <c r="B827">
        <f t="shared" si="91"/>
        <v>809</v>
      </c>
      <c r="C827" s="38">
        <f t="shared" ca="1" si="86"/>
        <v>0.2902165712026632</v>
      </c>
      <c r="D827" s="38">
        <f t="shared" ca="1" si="87"/>
        <v>6.3873954341445119E-2</v>
      </c>
      <c r="E827" s="38">
        <f t="shared" ca="1" si="88"/>
        <v>0.14704564953903884</v>
      </c>
      <c r="F827" s="38">
        <f t="shared" ca="1" si="92"/>
        <v>2.9515674279686748E-2</v>
      </c>
      <c r="G827" s="24">
        <f t="shared" ca="1" si="89"/>
        <v>8696.1926279634372</v>
      </c>
      <c r="H827" s="24">
        <f t="shared" ca="1" si="90"/>
        <v>9389.3739312759189</v>
      </c>
      <c r="I827" s="24">
        <f ca="1">H827/'Option value'!$E$10</f>
        <v>455.79485103281155</v>
      </c>
    </row>
    <row r="828" spans="2:9">
      <c r="B828">
        <f t="shared" si="91"/>
        <v>810</v>
      </c>
      <c r="C828" s="38">
        <f t="shared" ca="1" si="86"/>
        <v>0.17453300440775352</v>
      </c>
      <c r="D828" s="38">
        <f t="shared" ca="1" si="87"/>
        <v>7.3627771508365691E-2</v>
      </c>
      <c r="E828" s="38">
        <f t="shared" ca="1" si="88"/>
        <v>0.14436395299487192</v>
      </c>
      <c r="F828" s="38">
        <f t="shared" ca="1" si="92"/>
        <v>4.4085786730315116E-2</v>
      </c>
      <c r="G828" s="24">
        <f t="shared" ca="1" si="89"/>
        <v>10695.272987792961</v>
      </c>
      <c r="H828" s="24">
        <f t="shared" ca="1" si="90"/>
        <v>11388.454291105443</v>
      </c>
      <c r="I828" s="24">
        <f ca="1">H828/'Option value'!$E$10</f>
        <v>552.83758694686617</v>
      </c>
    </row>
    <row r="829" spans="2:9">
      <c r="B829">
        <f t="shared" si="91"/>
        <v>811</v>
      </c>
      <c r="C829" s="38">
        <f t="shared" ca="1" si="86"/>
        <v>0.23011930343785597</v>
      </c>
      <c r="D829" s="38">
        <f t="shared" ca="1" si="87"/>
        <v>7.0158286154360372E-2</v>
      </c>
      <c r="E829" s="38">
        <f t="shared" ca="1" si="88"/>
        <v>0.14369991822379799</v>
      </c>
      <c r="F829" s="38">
        <f t="shared" ca="1" si="92"/>
        <v>5.4097556425970167E-2</v>
      </c>
      <c r="G829" s="24">
        <f t="shared" ca="1" si="89"/>
        <v>11945.329247922798</v>
      </c>
      <c r="H829" s="24">
        <f t="shared" ca="1" si="90"/>
        <v>12638.51055123528</v>
      </c>
      <c r="I829" s="24">
        <f ca="1">H829/'Option value'!$E$10</f>
        <v>613.5199296716155</v>
      </c>
    </row>
    <row r="830" spans="2:9">
      <c r="B830">
        <f t="shared" si="91"/>
        <v>812</v>
      </c>
      <c r="C830" s="38">
        <f t="shared" ca="1" si="86"/>
        <v>0.18417329490616738</v>
      </c>
      <c r="D830" s="38">
        <f t="shared" ca="1" si="87"/>
        <v>5.5704189153560686E-2</v>
      </c>
      <c r="E830" s="38">
        <f t="shared" ca="1" si="88"/>
        <v>0.14410988339154454</v>
      </c>
      <c r="F830" s="38">
        <f t="shared" ca="1" si="92"/>
        <v>5.5029743520866231E-2</v>
      </c>
      <c r="G830" s="24">
        <f t="shared" ca="1" si="89"/>
        <v>9183.6136784756727</v>
      </c>
      <c r="H830" s="24">
        <f t="shared" ca="1" si="90"/>
        <v>9876.7949817881545</v>
      </c>
      <c r="I830" s="24">
        <f ca="1">H830/'Option value'!$E$10</f>
        <v>479.45606707709487</v>
      </c>
    </row>
    <row r="831" spans="2:9">
      <c r="B831">
        <f t="shared" si="91"/>
        <v>813</v>
      </c>
      <c r="C831" s="38">
        <f t="shared" ca="1" si="86"/>
        <v>0.30182149808767994</v>
      </c>
      <c r="D831" s="38">
        <f t="shared" ca="1" si="87"/>
        <v>6.5321699669995403E-2</v>
      </c>
      <c r="E831" s="38">
        <f t="shared" ca="1" si="88"/>
        <v>0.1417854838199866</v>
      </c>
      <c r="F831" s="38">
        <f t="shared" ca="1" si="92"/>
        <v>5.2967195457983576E-2</v>
      </c>
      <c r="G831" s="24">
        <f t="shared" ca="1" si="89"/>
        <v>11874.023196085658</v>
      </c>
      <c r="H831" s="24">
        <f t="shared" ca="1" si="90"/>
        <v>12567.20449939814</v>
      </c>
      <c r="I831" s="24">
        <f ca="1">H831/'Option value'!$E$10</f>
        <v>610.05847084456991</v>
      </c>
    </row>
    <row r="832" spans="2:9">
      <c r="B832">
        <f t="shared" si="91"/>
        <v>814</v>
      </c>
      <c r="C832" s="38">
        <f t="shared" ca="1" si="86"/>
        <v>0.3463444694020571</v>
      </c>
      <c r="D832" s="38">
        <f t="shared" ca="1" si="87"/>
        <v>5.2534432480919976E-2</v>
      </c>
      <c r="E832" s="38">
        <f t="shared" ca="1" si="88"/>
        <v>0.14315102696044474</v>
      </c>
      <c r="F832" s="38">
        <f t="shared" ca="1" si="92"/>
        <v>5.6130356955703897E-2</v>
      </c>
      <c r="G832" s="24">
        <f t="shared" ca="1" si="89"/>
        <v>10080.200946268587</v>
      </c>
      <c r="H832" s="24">
        <f t="shared" ca="1" si="90"/>
        <v>10773.382249581069</v>
      </c>
      <c r="I832" s="24">
        <f ca="1">H832/'Option value'!$E$10</f>
        <v>522.97972085344998</v>
      </c>
    </row>
    <row r="833" spans="2:9">
      <c r="B833">
        <f t="shared" si="91"/>
        <v>815</v>
      </c>
      <c r="C833" s="38">
        <f t="shared" ca="1" si="86"/>
        <v>6.9319433669891573E-3</v>
      </c>
      <c r="D833" s="38">
        <f t="shared" ca="1" si="87"/>
        <v>5.7947905620069462E-2</v>
      </c>
      <c r="E833" s="38">
        <f t="shared" ca="1" si="88"/>
        <v>0.14727983759397092</v>
      </c>
      <c r="F833" s="38">
        <f t="shared" ca="1" si="92"/>
        <v>4.0149978953629983E-2</v>
      </c>
      <c r="G833" s="24">
        <f t="shared" ca="1" si="89"/>
        <v>6754.8966311690383</v>
      </c>
      <c r="H833" s="24">
        <f t="shared" ca="1" si="90"/>
        <v>7448.077934481521</v>
      </c>
      <c r="I833" s="24">
        <f ca="1">H833/'Option value'!$E$10</f>
        <v>361.55718128551069</v>
      </c>
    </row>
    <row r="834" spans="2:9">
      <c r="B834">
        <f t="shared" si="91"/>
        <v>816</v>
      </c>
      <c r="C834" s="38">
        <f t="shared" ca="1" si="86"/>
        <v>0.25847920650956246</v>
      </c>
      <c r="D834" s="38">
        <f t="shared" ca="1" si="87"/>
        <v>6.6124787576069363E-2</v>
      </c>
      <c r="E834" s="38">
        <f t="shared" ca="1" si="88"/>
        <v>0.1438536860304257</v>
      </c>
      <c r="F834" s="38">
        <f t="shared" ca="1" si="92"/>
        <v>3.0626264498100651E-2</v>
      </c>
      <c r="G834" s="24">
        <f t="shared" ca="1" si="89"/>
        <v>9114.861909585552</v>
      </c>
      <c r="H834" s="24">
        <f t="shared" ca="1" si="90"/>
        <v>9808.0432128980337</v>
      </c>
      <c r="I834" s="24">
        <f ca="1">H834/'Option value'!$E$10</f>
        <v>476.11860256786571</v>
      </c>
    </row>
    <row r="835" spans="2:9">
      <c r="B835">
        <f t="shared" si="91"/>
        <v>817</v>
      </c>
      <c r="C835" s="38">
        <f t="shared" ca="1" si="86"/>
        <v>0.18350058630515736</v>
      </c>
      <c r="D835" s="38">
        <f t="shared" ca="1" si="87"/>
        <v>5.6081412634682803E-2</v>
      </c>
      <c r="E835" s="38">
        <f t="shared" ca="1" si="88"/>
        <v>0.14291708316092841</v>
      </c>
      <c r="F835" s="38">
        <f t="shared" ca="1" si="92"/>
        <v>5.0025929951656917E-2</v>
      </c>
      <c r="G835" s="24">
        <f t="shared" ca="1" si="89"/>
        <v>8861.4429179534818</v>
      </c>
      <c r="H835" s="24">
        <f t="shared" ca="1" si="90"/>
        <v>9554.6242212659636</v>
      </c>
      <c r="I835" s="24">
        <f ca="1">H835/'Option value'!$E$10</f>
        <v>463.81670977019235</v>
      </c>
    </row>
    <row r="836" spans="2:9">
      <c r="B836">
        <f t="shared" si="91"/>
        <v>818</v>
      </c>
      <c r="C836" s="38">
        <f t="shared" ca="1" si="86"/>
        <v>0.25638938629971619</v>
      </c>
      <c r="D836" s="38">
        <f t="shared" ca="1" si="87"/>
        <v>5.0475192213766881E-2</v>
      </c>
      <c r="E836" s="38">
        <f t="shared" ca="1" si="88"/>
        <v>0.14482774597375675</v>
      </c>
      <c r="F836" s="38">
        <f t="shared" ca="1" si="92"/>
        <v>5.7179553410563022E-2</v>
      </c>
      <c r="G836" s="24">
        <f t="shared" ca="1" si="89"/>
        <v>8973.2682826611508</v>
      </c>
      <c r="H836" s="24">
        <f t="shared" ca="1" si="90"/>
        <v>9666.4495859736326</v>
      </c>
      <c r="I836" s="24">
        <f ca="1">H836/'Option value'!$E$10</f>
        <v>469.24512553270057</v>
      </c>
    </row>
    <row r="837" spans="2:9">
      <c r="B837">
        <f t="shared" si="91"/>
        <v>819</v>
      </c>
      <c r="C837" s="38">
        <f t="shared" ca="1" si="86"/>
        <v>0.1407872185086475</v>
      </c>
      <c r="D837" s="38">
        <f t="shared" ca="1" si="87"/>
        <v>6.2332090777380417E-2</v>
      </c>
      <c r="E837" s="38">
        <f t="shared" ca="1" si="88"/>
        <v>0.14519871549026261</v>
      </c>
      <c r="F837" s="38">
        <f t="shared" ca="1" si="92"/>
        <v>2.2797553465969303E-2</v>
      </c>
      <c r="G837" s="24">
        <f t="shared" ca="1" si="89"/>
        <v>7204.8041061828217</v>
      </c>
      <c r="H837" s="24">
        <f t="shared" ca="1" si="90"/>
        <v>7897.9854094953043</v>
      </c>
      <c r="I837" s="24">
        <f ca="1">H837/'Option value'!$E$10</f>
        <v>383.39734997550016</v>
      </c>
    </row>
    <row r="838" spans="2:9">
      <c r="B838">
        <f t="shared" si="91"/>
        <v>820</v>
      </c>
      <c r="C838" s="38">
        <f t="shared" ca="1" si="86"/>
        <v>0.21495003500627391</v>
      </c>
      <c r="D838" s="38">
        <f t="shared" ca="1" si="87"/>
        <v>7.6291470308944134E-2</v>
      </c>
      <c r="E838" s="38">
        <f t="shared" ca="1" si="88"/>
        <v>0.14637975744492113</v>
      </c>
      <c r="F838" s="38">
        <f t="shared" ca="1" si="92"/>
        <v>4.0124421746369196E-2</v>
      </c>
      <c r="G838" s="24">
        <f t="shared" ca="1" si="89"/>
        <v>10818.698847147494</v>
      </c>
      <c r="H838" s="24">
        <f t="shared" ca="1" si="90"/>
        <v>11511.880150459976</v>
      </c>
      <c r="I838" s="24">
        <f ca="1">H838/'Option value'!$E$10</f>
        <v>558.82913351747447</v>
      </c>
    </row>
    <row r="839" spans="2:9">
      <c r="B839">
        <f t="shared" si="91"/>
        <v>821</v>
      </c>
      <c r="C839" s="38">
        <f t="shared" ca="1" si="86"/>
        <v>0.29591470102869538</v>
      </c>
      <c r="D839" s="38">
        <f t="shared" ca="1" si="87"/>
        <v>6.0976927491332746E-2</v>
      </c>
      <c r="E839" s="38">
        <f t="shared" ca="1" si="88"/>
        <v>0.14465900673420273</v>
      </c>
      <c r="F839" s="38">
        <f t="shared" ca="1" si="92"/>
        <v>3.8460932127353999E-2</v>
      </c>
      <c r="G839" s="24">
        <f t="shared" ca="1" si="89"/>
        <v>9228.1934021064499</v>
      </c>
      <c r="H839" s="24">
        <f t="shared" ca="1" si="90"/>
        <v>9921.3747054189316</v>
      </c>
      <c r="I839" s="24">
        <f ca="1">H839/'Option value'!$E$10</f>
        <v>481.62013133101607</v>
      </c>
    </row>
    <row r="840" spans="2:9">
      <c r="B840">
        <f t="shared" si="91"/>
        <v>822</v>
      </c>
      <c r="C840" s="38">
        <f t="shared" ca="1" si="86"/>
        <v>0.19400890952042421</v>
      </c>
      <c r="D840" s="38">
        <f t="shared" ca="1" si="87"/>
        <v>6.0905398250634943E-2</v>
      </c>
      <c r="E840" s="38">
        <f t="shared" ca="1" si="88"/>
        <v>0.1451969319348238</v>
      </c>
      <c r="F840" s="38">
        <f t="shared" ca="1" si="92"/>
        <v>5.1317704936254607E-2</v>
      </c>
      <c r="G840" s="24">
        <f t="shared" ca="1" si="89"/>
        <v>9606.9432806854602</v>
      </c>
      <c r="H840" s="24">
        <f t="shared" ca="1" si="90"/>
        <v>10300.124583997942</v>
      </c>
      <c r="I840" s="24">
        <f ca="1">H840/'Option value'!$E$10</f>
        <v>500.00604776689033</v>
      </c>
    </row>
    <row r="841" spans="2:9">
      <c r="B841">
        <f t="shared" si="91"/>
        <v>823</v>
      </c>
      <c r="C841" s="38">
        <f t="shared" ca="1" si="86"/>
        <v>0.21820316728646988</v>
      </c>
      <c r="D841" s="38">
        <f t="shared" ca="1" si="87"/>
        <v>5.901609382509046E-2</v>
      </c>
      <c r="E841" s="38">
        <f t="shared" ca="1" si="88"/>
        <v>0.14542787231177709</v>
      </c>
      <c r="F841" s="38">
        <f t="shared" ca="1" si="92"/>
        <v>4.301482263382999E-2</v>
      </c>
      <c r="G841" s="24">
        <f t="shared" ca="1" si="89"/>
        <v>8706.1523608895859</v>
      </c>
      <c r="H841" s="24">
        <f t="shared" ca="1" si="90"/>
        <v>9399.3336642020677</v>
      </c>
      <c r="I841" s="24">
        <f ca="1">H841/'Option value'!$E$10</f>
        <v>456.27833321369258</v>
      </c>
    </row>
    <row r="842" spans="2:9">
      <c r="B842">
        <f t="shared" si="91"/>
        <v>824</v>
      </c>
      <c r="C842" s="38">
        <f t="shared" ca="1" si="86"/>
        <v>0.26957244051639934</v>
      </c>
      <c r="D842" s="38">
        <f t="shared" ca="1" si="87"/>
        <v>5.8303023699948886E-2</v>
      </c>
      <c r="E842" s="38">
        <f t="shared" ca="1" si="88"/>
        <v>0.14530903461445629</v>
      </c>
      <c r="F842" s="38">
        <f t="shared" ca="1" si="92"/>
        <v>3.5220023143040062E-2</v>
      </c>
      <c r="G842" s="24">
        <f t="shared" ca="1" si="89"/>
        <v>8338.6543057247127</v>
      </c>
      <c r="H842" s="24">
        <f t="shared" ca="1" si="90"/>
        <v>9031.8356090371944</v>
      </c>
      <c r="I842" s="24">
        <f ca="1">H842/'Option value'!$E$10</f>
        <v>438.43862179792205</v>
      </c>
    </row>
    <row r="843" spans="2:9">
      <c r="B843">
        <f t="shared" si="91"/>
        <v>825</v>
      </c>
      <c r="C843" s="38">
        <f t="shared" ca="1" si="86"/>
        <v>0.29536286585157329</v>
      </c>
      <c r="D843" s="38">
        <f t="shared" ca="1" si="87"/>
        <v>6.4299196222201732E-2</v>
      </c>
      <c r="E843" s="38">
        <f t="shared" ca="1" si="88"/>
        <v>0.14331018681293559</v>
      </c>
      <c r="F843" s="38">
        <f t="shared" ca="1" si="92"/>
        <v>4.3388183320531237E-2</v>
      </c>
      <c r="G843" s="24">
        <f t="shared" ca="1" si="89"/>
        <v>10337.778688285171</v>
      </c>
      <c r="H843" s="24">
        <f t="shared" ca="1" si="90"/>
        <v>11030.959991597652</v>
      </c>
      <c r="I843" s="24">
        <f ca="1">H843/'Option value'!$E$10</f>
        <v>535.48349473775011</v>
      </c>
    </row>
    <row r="844" spans="2:9">
      <c r="B844">
        <f t="shared" si="91"/>
        <v>826</v>
      </c>
      <c r="C844" s="38">
        <f t="shared" ca="1" si="86"/>
        <v>0.14155604969264057</v>
      </c>
      <c r="D844" s="38">
        <f t="shared" ca="1" si="87"/>
        <v>7.2603954469103837E-2</v>
      </c>
      <c r="E844" s="38">
        <f t="shared" ca="1" si="88"/>
        <v>0.14402709850801923</v>
      </c>
      <c r="F844" s="38">
        <f t="shared" ca="1" si="92"/>
        <v>3.5522881820122088E-2</v>
      </c>
      <c r="G844" s="24">
        <f t="shared" ca="1" si="89"/>
        <v>9473.3215019728468</v>
      </c>
      <c r="H844" s="24">
        <f t="shared" ca="1" si="90"/>
        <v>10166.502805285329</v>
      </c>
      <c r="I844" s="24">
        <f ca="1">H844/'Option value'!$E$10</f>
        <v>493.51955365462754</v>
      </c>
    </row>
    <row r="845" spans="2:9">
      <c r="B845">
        <f t="shared" si="91"/>
        <v>827</v>
      </c>
      <c r="C845" s="38">
        <f t="shared" ca="1" si="86"/>
        <v>0.19296561571010301</v>
      </c>
      <c r="D845" s="38">
        <f t="shared" ca="1" si="87"/>
        <v>6.1735999748402236E-2</v>
      </c>
      <c r="E845" s="38">
        <f t="shared" ca="1" si="88"/>
        <v>0.14337025391141636</v>
      </c>
      <c r="F845" s="38">
        <f t="shared" ca="1" si="92"/>
        <v>2.2764547900506273E-2</v>
      </c>
      <c r="G845" s="24">
        <f t="shared" ca="1" si="89"/>
        <v>7573.3832251231679</v>
      </c>
      <c r="H845" s="24">
        <f t="shared" ca="1" si="90"/>
        <v>8266.5645284356506</v>
      </c>
      <c r="I845" s="24">
        <f ca="1">H845/'Option value'!$E$10</f>
        <v>401.2895402153228</v>
      </c>
    </row>
    <row r="846" spans="2:9">
      <c r="B846">
        <f t="shared" si="91"/>
        <v>828</v>
      </c>
      <c r="C846" s="38">
        <f t="shared" ca="1" si="86"/>
        <v>0.27497936195658795</v>
      </c>
      <c r="D846" s="38">
        <f t="shared" ca="1" si="87"/>
        <v>5.7725382321037175E-2</v>
      </c>
      <c r="E846" s="38">
        <f t="shared" ca="1" si="88"/>
        <v>0.14767783576033539</v>
      </c>
      <c r="F846" s="38">
        <f t="shared" ca="1" si="92"/>
        <v>2.4433956574947388E-2</v>
      </c>
      <c r="G846" s="24">
        <f t="shared" ca="1" si="89"/>
        <v>7406.209454630769</v>
      </c>
      <c r="H846" s="24">
        <f t="shared" ca="1" si="90"/>
        <v>8099.3907579432516</v>
      </c>
      <c r="I846" s="24">
        <f ca="1">H846/'Option value'!$E$10</f>
        <v>393.1743086380219</v>
      </c>
    </row>
    <row r="847" spans="2:9">
      <c r="B847">
        <f t="shared" si="91"/>
        <v>829</v>
      </c>
      <c r="C847" s="38">
        <f t="shared" ca="1" si="86"/>
        <v>0.34600337128653158</v>
      </c>
      <c r="D847" s="38">
        <f t="shared" ca="1" si="87"/>
        <v>6.8117755423934417E-2</v>
      </c>
      <c r="E847" s="38">
        <f t="shared" ca="1" si="88"/>
        <v>0.14127285004318538</v>
      </c>
      <c r="F847" s="38">
        <f t="shared" ca="1" si="92"/>
        <v>3.8401798594327949E-2</v>
      </c>
      <c r="G847" s="24">
        <f t="shared" ca="1" si="89"/>
        <v>11053.623670542504</v>
      </c>
      <c r="H847" s="24">
        <f t="shared" ca="1" si="90"/>
        <v>11746.804973854985</v>
      </c>
      <c r="I847" s="24">
        <f ca="1">H847/'Option value'!$E$10</f>
        <v>570.23325115800901</v>
      </c>
    </row>
    <row r="848" spans="2:9">
      <c r="B848">
        <f t="shared" si="91"/>
        <v>830</v>
      </c>
      <c r="C848" s="38">
        <f t="shared" ca="1" si="86"/>
        <v>0.24493539842364456</v>
      </c>
      <c r="D848" s="38">
        <f t="shared" ca="1" si="87"/>
        <v>5.5159272399497673E-2</v>
      </c>
      <c r="E848" s="38">
        <f t="shared" ca="1" si="88"/>
        <v>0.14365137104630751</v>
      </c>
      <c r="F848" s="38">
        <f t="shared" ca="1" si="92"/>
        <v>5.4226602096327986E-2</v>
      </c>
      <c r="G848" s="24">
        <f t="shared" ca="1" si="89"/>
        <v>9523.5506247970552</v>
      </c>
      <c r="H848" s="24">
        <f t="shared" ca="1" si="90"/>
        <v>10216.731928109537</v>
      </c>
      <c r="I848" s="24">
        <f ca="1">H848/'Option value'!$E$10</f>
        <v>495.95786058784159</v>
      </c>
    </row>
    <row r="849" spans="2:9">
      <c r="B849">
        <f t="shared" si="91"/>
        <v>831</v>
      </c>
      <c r="C849" s="38">
        <f t="shared" ca="1" si="86"/>
        <v>0.27021114040418159</v>
      </c>
      <c r="D849" s="38">
        <f t="shared" ca="1" si="87"/>
        <v>6.9707166171036727E-2</v>
      </c>
      <c r="E849" s="38">
        <f t="shared" ca="1" si="88"/>
        <v>0.14474488481590447</v>
      </c>
      <c r="F849" s="38">
        <f t="shared" ca="1" si="92"/>
        <v>5.54593094356821E-2</v>
      </c>
      <c r="G849" s="24">
        <f t="shared" ca="1" si="89"/>
        <v>12298.819283917419</v>
      </c>
      <c r="H849" s="24">
        <f t="shared" ca="1" si="90"/>
        <v>12992.000587229901</v>
      </c>
      <c r="I849" s="24">
        <f ca="1">H849/'Option value'!$E$10</f>
        <v>630.67964015679127</v>
      </c>
    </row>
    <row r="850" spans="2:9">
      <c r="B850">
        <f t="shared" si="91"/>
        <v>832</v>
      </c>
      <c r="C850" s="38">
        <f t="shared" ca="1" si="86"/>
        <v>0.37346038844949486</v>
      </c>
      <c r="D850" s="38">
        <f t="shared" ca="1" si="87"/>
        <v>6.6624722627745561E-2</v>
      </c>
      <c r="E850" s="38">
        <f t="shared" ca="1" si="88"/>
        <v>0.14391816269516558</v>
      </c>
      <c r="F850" s="38">
        <f t="shared" ca="1" si="92"/>
        <v>4.6791718959432932E-2</v>
      </c>
      <c r="G850" s="24">
        <f t="shared" ca="1" si="89"/>
        <v>11684.373792933695</v>
      </c>
      <c r="H850" s="24">
        <f t="shared" ca="1" si="90"/>
        <v>12377.555096246177</v>
      </c>
      <c r="I850" s="24">
        <f ca="1">H850/'Option value'!$E$10</f>
        <v>600.85218913816391</v>
      </c>
    </row>
    <row r="851" spans="2:9">
      <c r="B851">
        <f t="shared" si="91"/>
        <v>833</v>
      </c>
      <c r="C851" s="38">
        <f t="shared" ref="C851:C914" ca="1" si="93">_xlfn.NORM.INV(RAND(),$F$6,$G$6)</f>
        <v>0.10954263515211464</v>
      </c>
      <c r="D851" s="38">
        <f t="shared" ref="D851:D914" ca="1" si="94">_xlfn.NORM.INV(RAND(),$F$7,$G$7)</f>
        <v>5.6662787769803206E-2</v>
      </c>
      <c r="E851" s="38">
        <f t="shared" ref="E851:E914" ca="1" si="95">_xlfn.NORM.INV(RAND(),$F$8,$G$8)</f>
        <v>0.14739729208654206</v>
      </c>
      <c r="F851" s="38">
        <f t="shared" ca="1" si="92"/>
        <v>5.8313306075772717E-2</v>
      </c>
      <c r="G851" s="24">
        <f t="shared" ref="G851:G914" ca="1" si="96">IF(E851&gt;F851,($C$12*(1+C851)*D851)/(E851-F851),0)</f>
        <v>8752.5312191868616</v>
      </c>
      <c r="H851" s="24">
        <f t="shared" ref="H851:H914" ca="1" si="97">G851+$C$13</f>
        <v>9445.7125224993433</v>
      </c>
      <c r="I851" s="24">
        <f ca="1">H851/'Option value'!$E$10</f>
        <v>458.52973410190987</v>
      </c>
    </row>
    <row r="852" spans="2:9">
      <c r="B852">
        <f t="shared" ref="B852:B915" si="98">B851+1</f>
        <v>834</v>
      </c>
      <c r="C852" s="38">
        <f t="shared" ca="1" si="93"/>
        <v>0.19754883988792238</v>
      </c>
      <c r="D852" s="38">
        <f t="shared" ca="1" si="94"/>
        <v>6.7780130418637133E-2</v>
      </c>
      <c r="E852" s="38">
        <f t="shared" ca="1" si="95"/>
        <v>0.14230702852460375</v>
      </c>
      <c r="F852" s="38">
        <f t="shared" ref="F852:F915" ca="1" si="99">RAND()*($E$9-$D$9)+$D$9</f>
        <v>3.4828522656929657E-2</v>
      </c>
      <c r="G852" s="24">
        <f t="shared" ca="1" si="96"/>
        <v>9366.2423517120678</v>
      </c>
      <c r="H852" s="24">
        <f t="shared" ca="1" si="97"/>
        <v>10059.42365502455</v>
      </c>
      <c r="I852" s="24">
        <f ca="1">H852/'Option value'!$E$10</f>
        <v>488.32153665167715</v>
      </c>
    </row>
    <row r="853" spans="2:9">
      <c r="B853">
        <f t="shared" si="98"/>
        <v>835</v>
      </c>
      <c r="C853" s="38">
        <f t="shared" ca="1" si="93"/>
        <v>0.20917600996608945</v>
      </c>
      <c r="D853" s="38">
        <f t="shared" ca="1" si="94"/>
        <v>6.9586571957143406E-2</v>
      </c>
      <c r="E853" s="38">
        <f t="shared" ca="1" si="95"/>
        <v>0.14451070219227227</v>
      </c>
      <c r="F853" s="38">
        <f t="shared" ca="1" si="99"/>
        <v>4.2000203514408932E-2</v>
      </c>
      <c r="G853" s="24">
        <f t="shared" ca="1" si="96"/>
        <v>10179.770690305786</v>
      </c>
      <c r="H853" s="24">
        <f t="shared" ca="1" si="97"/>
        <v>10872.951993618268</v>
      </c>
      <c r="I853" s="24">
        <f ca="1">H853/'Option value'!$E$10</f>
        <v>527.81320357370225</v>
      </c>
    </row>
    <row r="854" spans="2:9">
      <c r="B854">
        <f t="shared" si="98"/>
        <v>836</v>
      </c>
      <c r="C854" s="38">
        <f t="shared" ca="1" si="93"/>
        <v>0.3395962071583945</v>
      </c>
      <c r="D854" s="38">
        <f t="shared" ca="1" si="94"/>
        <v>6.0550906501299503E-2</v>
      </c>
      <c r="E854" s="38">
        <f t="shared" ca="1" si="95"/>
        <v>0.14847586364034743</v>
      </c>
      <c r="F854" s="38">
        <f t="shared" ca="1" si="99"/>
        <v>5.0535269664837568E-2</v>
      </c>
      <c r="G854" s="24">
        <f t="shared" ca="1" si="96"/>
        <v>10271.247678859836</v>
      </c>
      <c r="H854" s="24">
        <f t="shared" ca="1" si="97"/>
        <v>10964.428982172318</v>
      </c>
      <c r="I854" s="24">
        <f ca="1">H854/'Option value'!$E$10</f>
        <v>532.25383408603477</v>
      </c>
    </row>
    <row r="855" spans="2:9">
      <c r="B855">
        <f t="shared" si="98"/>
        <v>837</v>
      </c>
      <c r="C855" s="38">
        <f t="shared" ca="1" si="93"/>
        <v>0.30841924744621596</v>
      </c>
      <c r="D855" s="38">
        <f t="shared" ca="1" si="94"/>
        <v>7.1161108271933671E-2</v>
      </c>
      <c r="E855" s="38">
        <f t="shared" ca="1" si="95"/>
        <v>0.13955186956291493</v>
      </c>
      <c r="F855" s="38">
        <f t="shared" ca="1" si="99"/>
        <v>2.0117467313068897E-2</v>
      </c>
      <c r="G855" s="24">
        <f t="shared" ca="1" si="96"/>
        <v>9668.332193855671</v>
      </c>
      <c r="H855" s="24">
        <f t="shared" ca="1" si="97"/>
        <v>10361.513497168153</v>
      </c>
      <c r="I855" s="24">
        <f ca="1">H855/'Option value'!$E$10</f>
        <v>502.98609209554138</v>
      </c>
    </row>
    <row r="856" spans="2:9">
      <c r="B856">
        <f t="shared" si="98"/>
        <v>838</v>
      </c>
      <c r="C856" s="38">
        <f t="shared" ca="1" si="93"/>
        <v>0.32601608917935787</v>
      </c>
      <c r="D856" s="38">
        <f t="shared" ca="1" si="94"/>
        <v>6.0704529247334153E-2</v>
      </c>
      <c r="E856" s="38">
        <f t="shared" ca="1" si="95"/>
        <v>0.14652865799899517</v>
      </c>
      <c r="F856" s="38">
        <f t="shared" ca="1" si="99"/>
        <v>4.2860439016092294E-2</v>
      </c>
      <c r="G856" s="24">
        <f t="shared" ca="1" si="96"/>
        <v>9629.7636615253305</v>
      </c>
      <c r="H856" s="24">
        <f t="shared" ca="1" si="97"/>
        <v>10322.944964837812</v>
      </c>
      <c r="I856" s="24">
        <f ca="1">H856/'Option value'!$E$10</f>
        <v>501.11383324455397</v>
      </c>
    </row>
    <row r="857" spans="2:9">
      <c r="B857">
        <f t="shared" si="98"/>
        <v>839</v>
      </c>
      <c r="C857" s="38">
        <f t="shared" ca="1" si="93"/>
        <v>0.43766752828158861</v>
      </c>
      <c r="D857" s="38">
        <f t="shared" ca="1" si="94"/>
        <v>6.1058286724377034E-2</v>
      </c>
      <c r="E857" s="38">
        <f t="shared" ca="1" si="95"/>
        <v>0.14198157004122899</v>
      </c>
      <c r="F857" s="38">
        <f t="shared" ca="1" si="99"/>
        <v>3.0584684336628969E-2</v>
      </c>
      <c r="G857" s="24">
        <f t="shared" ca="1" si="96"/>
        <v>9772.8538699029086</v>
      </c>
      <c r="H857" s="24">
        <f t="shared" ca="1" si="97"/>
        <v>10466.03517321539</v>
      </c>
      <c r="I857" s="24">
        <f ca="1">H857/'Option value'!$E$10</f>
        <v>508.05995986482475</v>
      </c>
    </row>
    <row r="858" spans="2:9">
      <c r="B858">
        <f t="shared" si="98"/>
        <v>840</v>
      </c>
      <c r="C858" s="38">
        <f t="shared" ca="1" si="93"/>
        <v>1.2163971986558941E-2</v>
      </c>
      <c r="D858" s="38">
        <f t="shared" ca="1" si="94"/>
        <v>6.1053063941614714E-2</v>
      </c>
      <c r="E858" s="38">
        <f t="shared" ca="1" si="95"/>
        <v>0.14294823683550131</v>
      </c>
      <c r="F858" s="38">
        <f t="shared" ca="1" si="99"/>
        <v>4.1589450307160859E-2</v>
      </c>
      <c r="G858" s="24">
        <f t="shared" ca="1" si="96"/>
        <v>7561.1579894513179</v>
      </c>
      <c r="H858" s="24">
        <f t="shared" ca="1" si="97"/>
        <v>8254.3392927637997</v>
      </c>
      <c r="I858" s="24">
        <f ca="1">H858/'Option value'!$E$10</f>
        <v>400.69608217299998</v>
      </c>
    </row>
    <row r="859" spans="2:9">
      <c r="B859">
        <f t="shared" si="98"/>
        <v>841</v>
      </c>
      <c r="C859" s="38">
        <f t="shared" ca="1" si="93"/>
        <v>0.35858906130143098</v>
      </c>
      <c r="D859" s="38">
        <f t="shared" ca="1" si="94"/>
        <v>6.0692663783950059E-2</v>
      </c>
      <c r="E859" s="38">
        <f t="shared" ca="1" si="95"/>
        <v>0.14384115399046948</v>
      </c>
      <c r="F859" s="38">
        <f t="shared" ca="1" si="99"/>
        <v>4.3815705627241658E-2</v>
      </c>
      <c r="G859" s="24">
        <f t="shared" ca="1" si="96"/>
        <v>10223.631385940169</v>
      </c>
      <c r="H859" s="24">
        <f t="shared" ca="1" si="97"/>
        <v>10916.812689252651</v>
      </c>
      <c r="I859" s="24">
        <f ca="1">H859/'Option value'!$E$10</f>
        <v>529.94236355595388</v>
      </c>
    </row>
    <row r="860" spans="2:9">
      <c r="B860">
        <f t="shared" si="98"/>
        <v>842</v>
      </c>
      <c r="C860" s="38">
        <f t="shared" ca="1" si="93"/>
        <v>2.6257842577282531E-2</v>
      </c>
      <c r="D860" s="38">
        <f t="shared" ca="1" si="94"/>
        <v>5.9483116906724233E-2</v>
      </c>
      <c r="E860" s="38">
        <f t="shared" ca="1" si="95"/>
        <v>0.1416049635650129</v>
      </c>
      <c r="F860" s="38">
        <f t="shared" ca="1" si="99"/>
        <v>4.0190312469828654E-2</v>
      </c>
      <c r="G860" s="24">
        <f t="shared" ca="1" si="96"/>
        <v>7465.1902877220773</v>
      </c>
      <c r="H860" s="24">
        <f t="shared" ca="1" si="97"/>
        <v>8158.37159103456</v>
      </c>
      <c r="I860" s="24">
        <f ca="1">H860/'Option value'!$E$10</f>
        <v>396.03745587546405</v>
      </c>
    </row>
    <row r="861" spans="2:9">
      <c r="B861">
        <f t="shared" si="98"/>
        <v>843</v>
      </c>
      <c r="C861" s="38">
        <f t="shared" ca="1" si="93"/>
        <v>0.2877846589306467</v>
      </c>
      <c r="D861" s="38">
        <f t="shared" ca="1" si="94"/>
        <v>6.919071065356068E-2</v>
      </c>
      <c r="E861" s="38">
        <f t="shared" ca="1" si="95"/>
        <v>0.14738877025317854</v>
      </c>
      <c r="F861" s="38">
        <f t="shared" ca="1" si="99"/>
        <v>2.8708341113480099E-2</v>
      </c>
      <c r="G861" s="24">
        <f t="shared" ca="1" si="96"/>
        <v>9311.1496595059689</v>
      </c>
      <c r="H861" s="24">
        <f t="shared" ca="1" si="97"/>
        <v>10004.330962818451</v>
      </c>
      <c r="I861" s="24">
        <f ca="1">H861/'Option value'!$E$10</f>
        <v>485.64713411740047</v>
      </c>
    </row>
    <row r="862" spans="2:9">
      <c r="B862">
        <f t="shared" si="98"/>
        <v>844</v>
      </c>
      <c r="C862" s="38">
        <f t="shared" ca="1" si="93"/>
        <v>0.18120685513987961</v>
      </c>
      <c r="D862" s="38">
        <f t="shared" ca="1" si="94"/>
        <v>6.1139691760529399E-2</v>
      </c>
      <c r="E862" s="38">
        <f t="shared" ca="1" si="95"/>
        <v>0.14204601752848725</v>
      </c>
      <c r="F862" s="38">
        <f t="shared" ca="1" si="99"/>
        <v>5.2799362682928161E-2</v>
      </c>
      <c r="G862" s="24">
        <f t="shared" ca="1" si="96"/>
        <v>10035.722259454342</v>
      </c>
      <c r="H862" s="24">
        <f t="shared" ca="1" si="97"/>
        <v>10728.903562766824</v>
      </c>
      <c r="I862" s="24">
        <f ca="1">H862/'Option value'!$E$10</f>
        <v>520.82056129936029</v>
      </c>
    </row>
    <row r="863" spans="2:9">
      <c r="B863">
        <f t="shared" si="98"/>
        <v>845</v>
      </c>
      <c r="C863" s="38">
        <f t="shared" ca="1" si="93"/>
        <v>0.2489589905487202</v>
      </c>
      <c r="D863" s="38">
        <f t="shared" ca="1" si="94"/>
        <v>6.4979077940011315E-2</v>
      </c>
      <c r="E863" s="38">
        <f t="shared" ca="1" si="95"/>
        <v>0.14290005912484427</v>
      </c>
      <c r="F863" s="38">
        <f t="shared" ca="1" si="99"/>
        <v>2.7837891722791941E-2</v>
      </c>
      <c r="G863" s="24">
        <f t="shared" ca="1" si="96"/>
        <v>8747.4314807006485</v>
      </c>
      <c r="H863" s="24">
        <f t="shared" ca="1" si="97"/>
        <v>9440.6127840131303</v>
      </c>
      <c r="I863" s="24">
        <f ca="1">H863/'Option value'!$E$10</f>
        <v>458.2821739812199</v>
      </c>
    </row>
    <row r="864" spans="2:9">
      <c r="B864">
        <f t="shared" si="98"/>
        <v>846</v>
      </c>
      <c r="C864" s="38">
        <f t="shared" ca="1" si="93"/>
        <v>0.18134011299513708</v>
      </c>
      <c r="D864" s="38">
        <f t="shared" ca="1" si="94"/>
        <v>6.4686061757513999E-2</v>
      </c>
      <c r="E864" s="38">
        <f t="shared" ca="1" si="95"/>
        <v>0.14652025524345919</v>
      </c>
      <c r="F864" s="38">
        <f t="shared" ca="1" si="99"/>
        <v>3.0006382799401592E-2</v>
      </c>
      <c r="G864" s="24">
        <f t="shared" ca="1" si="96"/>
        <v>8133.9107379163288</v>
      </c>
      <c r="H864" s="24">
        <f t="shared" ca="1" si="97"/>
        <v>8827.0920412288106</v>
      </c>
      <c r="I864" s="24">
        <f ca="1">H864/'Option value'!$E$10</f>
        <v>428.49961365188398</v>
      </c>
    </row>
    <row r="865" spans="2:9">
      <c r="B865">
        <f t="shared" si="98"/>
        <v>847</v>
      </c>
      <c r="C865" s="38">
        <f t="shared" ca="1" si="93"/>
        <v>0.22345915514091716</v>
      </c>
      <c r="D865" s="38">
        <f t="shared" ca="1" si="94"/>
        <v>6.5075047772760505E-2</v>
      </c>
      <c r="E865" s="38">
        <f t="shared" ca="1" si="95"/>
        <v>0.15109776511907425</v>
      </c>
      <c r="F865" s="38">
        <f t="shared" ca="1" si="99"/>
        <v>4.8124083912231046E-2</v>
      </c>
      <c r="G865" s="24">
        <f t="shared" ca="1" si="96"/>
        <v>9588.9070527568201</v>
      </c>
      <c r="H865" s="24">
        <f t="shared" ca="1" si="97"/>
        <v>10282.088356069302</v>
      </c>
      <c r="I865" s="24">
        <f ca="1">H865/'Option value'!$E$10</f>
        <v>499.13050272181073</v>
      </c>
    </row>
    <row r="866" spans="2:9">
      <c r="B866">
        <f t="shared" si="98"/>
        <v>848</v>
      </c>
      <c r="C866" s="38">
        <f t="shared" ca="1" si="93"/>
        <v>0.33390425585507083</v>
      </c>
      <c r="D866" s="38">
        <f t="shared" ca="1" si="94"/>
        <v>6.3255894688521525E-2</v>
      </c>
      <c r="E866" s="38">
        <f t="shared" ca="1" si="95"/>
        <v>0.14680401202582938</v>
      </c>
      <c r="F866" s="38">
        <f t="shared" ca="1" si="99"/>
        <v>5.4344263353687638E-2</v>
      </c>
      <c r="G866" s="24">
        <f t="shared" ca="1" si="96"/>
        <v>11317.860304815369</v>
      </c>
      <c r="H866" s="24">
        <f t="shared" ca="1" si="97"/>
        <v>12011.041608127851</v>
      </c>
      <c r="I866" s="24">
        <f ca="1">H866/'Option value'!$E$10</f>
        <v>583.06027223921603</v>
      </c>
    </row>
    <row r="867" spans="2:9">
      <c r="B867">
        <f t="shared" si="98"/>
        <v>849</v>
      </c>
      <c r="C867" s="38">
        <f t="shared" ca="1" si="93"/>
        <v>0.30459151497511888</v>
      </c>
      <c r="D867" s="38">
        <f t="shared" ca="1" si="94"/>
        <v>6.0661528599918892E-2</v>
      </c>
      <c r="E867" s="38">
        <f t="shared" ca="1" si="95"/>
        <v>0.1447824342473128</v>
      </c>
      <c r="F867" s="38">
        <f t="shared" ca="1" si="99"/>
        <v>4.963087806304553E-2</v>
      </c>
      <c r="G867" s="24">
        <f t="shared" ca="1" si="96"/>
        <v>10314.861019260616</v>
      </c>
      <c r="H867" s="24">
        <f t="shared" ca="1" si="97"/>
        <v>11008.042322573097</v>
      </c>
      <c r="I867" s="24">
        <f ca="1">H867/'Option value'!$E$10</f>
        <v>534.37098653267458</v>
      </c>
    </row>
    <row r="868" spans="2:9">
      <c r="B868">
        <f t="shared" si="98"/>
        <v>850</v>
      </c>
      <c r="C868" s="38">
        <f t="shared" ca="1" si="93"/>
        <v>0.26223547913045558</v>
      </c>
      <c r="D868" s="38">
        <f t="shared" ca="1" si="94"/>
        <v>7.0332437247268662E-2</v>
      </c>
      <c r="E868" s="38">
        <f t="shared" ca="1" si="95"/>
        <v>0.14352382115713272</v>
      </c>
      <c r="F868" s="38">
        <f t="shared" ca="1" si="99"/>
        <v>5.4825902146658057E-2</v>
      </c>
      <c r="G868" s="24">
        <f t="shared" ca="1" si="96"/>
        <v>12412.921151867957</v>
      </c>
      <c r="H868" s="24">
        <f t="shared" ca="1" si="97"/>
        <v>13106.102455180438</v>
      </c>
      <c r="I868" s="24">
        <f ca="1">H868/'Option value'!$E$10</f>
        <v>636.21856578545817</v>
      </c>
    </row>
    <row r="869" spans="2:9">
      <c r="B869">
        <f t="shared" si="98"/>
        <v>851</v>
      </c>
      <c r="C869" s="38">
        <f t="shared" ca="1" si="93"/>
        <v>0.24567369527824778</v>
      </c>
      <c r="D869" s="38">
        <f t="shared" ca="1" si="94"/>
        <v>6.2596085885520583E-2</v>
      </c>
      <c r="E869" s="38">
        <f t="shared" ca="1" si="95"/>
        <v>0.14566760290603317</v>
      </c>
      <c r="F869" s="38">
        <f t="shared" ca="1" si="99"/>
        <v>5.5819926694234481E-2</v>
      </c>
      <c r="G869" s="24">
        <f t="shared" ca="1" si="96"/>
        <v>10763.065891635202</v>
      </c>
      <c r="H869" s="24">
        <f t="shared" ca="1" si="97"/>
        <v>11456.247194947684</v>
      </c>
      <c r="I869" s="24">
        <f ca="1">H869/'Option value'!$E$10</f>
        <v>556.12850460911079</v>
      </c>
    </row>
    <row r="870" spans="2:9">
      <c r="B870">
        <f t="shared" si="98"/>
        <v>852</v>
      </c>
      <c r="C870" s="38">
        <f t="shared" ca="1" si="93"/>
        <v>0.26280460101966729</v>
      </c>
      <c r="D870" s="38">
        <f t="shared" ca="1" si="94"/>
        <v>5.8982838777146808E-2</v>
      </c>
      <c r="E870" s="38">
        <f t="shared" ca="1" si="95"/>
        <v>0.14506329278022295</v>
      </c>
      <c r="F870" s="38">
        <f t="shared" ca="1" si="99"/>
        <v>5.600052153967286E-2</v>
      </c>
      <c r="G870" s="24">
        <f t="shared" ca="1" si="96"/>
        <v>10371.868427614969</v>
      </c>
      <c r="H870" s="24">
        <f t="shared" ca="1" si="97"/>
        <v>11065.049730927451</v>
      </c>
      <c r="I870" s="24">
        <f ca="1">H870/'Option value'!$E$10</f>
        <v>537.13833645278885</v>
      </c>
    </row>
    <row r="871" spans="2:9">
      <c r="B871">
        <f t="shared" si="98"/>
        <v>853</v>
      </c>
      <c r="C871" s="38">
        <f t="shared" ca="1" si="93"/>
        <v>0.40584431990044795</v>
      </c>
      <c r="D871" s="38">
        <f t="shared" ca="1" si="94"/>
        <v>7.0592571305950078E-2</v>
      </c>
      <c r="E871" s="38">
        <f t="shared" ca="1" si="95"/>
        <v>0.14190622791645421</v>
      </c>
      <c r="F871" s="38">
        <f t="shared" ca="1" si="99"/>
        <v>4.9631254486274812E-2</v>
      </c>
      <c r="G871" s="24">
        <f t="shared" ca="1" si="96"/>
        <v>13338.398236127787</v>
      </c>
      <c r="H871" s="24">
        <f t="shared" ca="1" si="97"/>
        <v>14031.579539440268</v>
      </c>
      <c r="I871" s="24">
        <f ca="1">H871/'Option value'!$E$10</f>
        <v>681.14463783690621</v>
      </c>
    </row>
    <row r="872" spans="2:9">
      <c r="B872">
        <f t="shared" si="98"/>
        <v>854</v>
      </c>
      <c r="C872" s="38">
        <f t="shared" ca="1" si="93"/>
        <v>5.4618298049403102E-2</v>
      </c>
      <c r="D872" s="38">
        <f t="shared" ca="1" si="94"/>
        <v>5.6201345644742093E-2</v>
      </c>
      <c r="E872" s="38">
        <f t="shared" ca="1" si="95"/>
        <v>0.14384037580538217</v>
      </c>
      <c r="F872" s="38">
        <f t="shared" ca="1" si="99"/>
        <v>3.2874772397462185E-2</v>
      </c>
      <c r="G872" s="24">
        <f t="shared" ca="1" si="96"/>
        <v>6624.3765955401559</v>
      </c>
      <c r="H872" s="24">
        <f t="shared" ca="1" si="97"/>
        <v>7317.5578988526386</v>
      </c>
      <c r="I872" s="24">
        <f ca="1">H872/'Option value'!$E$10</f>
        <v>355.22125722585622</v>
      </c>
    </row>
    <row r="873" spans="2:9">
      <c r="B873">
        <f t="shared" si="98"/>
        <v>855</v>
      </c>
      <c r="C873" s="38">
        <f t="shared" ca="1" si="93"/>
        <v>0.15637407330581193</v>
      </c>
      <c r="D873" s="38">
        <f t="shared" ca="1" si="94"/>
        <v>7.4073049262044277E-2</v>
      </c>
      <c r="E873" s="38">
        <f t="shared" ca="1" si="95"/>
        <v>0.14926542208006038</v>
      </c>
      <c r="F873" s="38">
        <f t="shared" ca="1" si="99"/>
        <v>3.5780754310962712E-2</v>
      </c>
      <c r="G873" s="24">
        <f t="shared" ca="1" si="96"/>
        <v>9360.795449075169</v>
      </c>
      <c r="H873" s="24">
        <f t="shared" ca="1" si="97"/>
        <v>10053.976752387651</v>
      </c>
      <c r="I873" s="24">
        <f ca="1">H873/'Option value'!$E$10</f>
        <v>488.05712390231309</v>
      </c>
    </row>
    <row r="874" spans="2:9">
      <c r="B874">
        <f t="shared" si="98"/>
        <v>856</v>
      </c>
      <c r="C874" s="38">
        <f t="shared" ca="1" si="93"/>
        <v>4.0475886233217018E-2</v>
      </c>
      <c r="D874" s="38">
        <f t="shared" ca="1" si="94"/>
        <v>6.22891947751976E-2</v>
      </c>
      <c r="E874" s="38">
        <f t="shared" ca="1" si="95"/>
        <v>0.14761331606026196</v>
      </c>
      <c r="F874" s="38">
        <f t="shared" ca="1" si="99"/>
        <v>5.2903096474877467E-2</v>
      </c>
      <c r="G874" s="24">
        <f t="shared" ca="1" si="96"/>
        <v>8486.7081917586056</v>
      </c>
      <c r="H874" s="24">
        <f t="shared" ca="1" si="97"/>
        <v>9179.8894950710874</v>
      </c>
      <c r="I874" s="24">
        <f ca="1">H874/'Option value'!$E$10</f>
        <v>445.62570364422749</v>
      </c>
    </row>
    <row r="875" spans="2:9">
      <c r="B875">
        <f t="shared" si="98"/>
        <v>857</v>
      </c>
      <c r="C875" s="38">
        <f t="shared" ca="1" si="93"/>
        <v>0.3382781810422214</v>
      </c>
      <c r="D875" s="38">
        <f t="shared" ca="1" si="94"/>
        <v>7.0765653947715779E-2</v>
      </c>
      <c r="E875" s="38">
        <f t="shared" ca="1" si="95"/>
        <v>0.14915748607719514</v>
      </c>
      <c r="F875" s="38">
        <f t="shared" ca="1" si="99"/>
        <v>3.7181482974104826E-2</v>
      </c>
      <c r="G875" s="24">
        <f t="shared" ca="1" si="96"/>
        <v>10489.030226786897</v>
      </c>
      <c r="H875" s="24">
        <f t="shared" ca="1" si="97"/>
        <v>11182.211530099379</v>
      </c>
      <c r="I875" s="24">
        <f ca="1">H875/'Option value'!$E$10</f>
        <v>542.82580243200869</v>
      </c>
    </row>
    <row r="876" spans="2:9">
      <c r="B876">
        <f t="shared" si="98"/>
        <v>858</v>
      </c>
      <c r="C876" s="38">
        <f t="shared" ca="1" si="93"/>
        <v>0.22080569816126713</v>
      </c>
      <c r="D876" s="38">
        <f t="shared" ca="1" si="94"/>
        <v>6.4420346310490442E-2</v>
      </c>
      <c r="E876" s="38">
        <f t="shared" ca="1" si="95"/>
        <v>0.14827425784309817</v>
      </c>
      <c r="F876" s="38">
        <f t="shared" ca="1" si="99"/>
        <v>4.2233279397213136E-2</v>
      </c>
      <c r="G876" s="24">
        <f t="shared" ca="1" si="96"/>
        <v>9197.8697092460807</v>
      </c>
      <c r="H876" s="24">
        <f t="shared" ca="1" si="97"/>
        <v>9891.0510125585624</v>
      </c>
      <c r="I876" s="24">
        <f ca="1">H876/'Option value'!$E$10</f>
        <v>480.14810740575541</v>
      </c>
    </row>
    <row r="877" spans="2:9">
      <c r="B877">
        <f t="shared" si="98"/>
        <v>859</v>
      </c>
      <c r="C877" s="38">
        <f t="shared" ca="1" si="93"/>
        <v>0.16085321627128329</v>
      </c>
      <c r="D877" s="38">
        <f t="shared" ca="1" si="94"/>
        <v>6.9973309303167183E-2</v>
      </c>
      <c r="E877" s="38">
        <f t="shared" ca="1" si="95"/>
        <v>0.14692380683563636</v>
      </c>
      <c r="F877" s="38">
        <f t="shared" ca="1" si="99"/>
        <v>2.4868877648092598E-2</v>
      </c>
      <c r="G877" s="24">
        <f t="shared" ca="1" si="96"/>
        <v>8253.644832342643</v>
      </c>
      <c r="H877" s="24">
        <f t="shared" ca="1" si="97"/>
        <v>8946.8261356551247</v>
      </c>
      <c r="I877" s="24">
        <f ca="1">H877/'Option value'!$E$10</f>
        <v>434.311948332773</v>
      </c>
    </row>
    <row r="878" spans="2:9">
      <c r="B878">
        <f t="shared" si="98"/>
        <v>860</v>
      </c>
      <c r="C878" s="38">
        <f t="shared" ca="1" si="93"/>
        <v>0.28712204725094403</v>
      </c>
      <c r="D878" s="38">
        <f t="shared" ca="1" si="94"/>
        <v>6.2837380308943785E-2</v>
      </c>
      <c r="E878" s="38">
        <f t="shared" ca="1" si="95"/>
        <v>0.14700389864046459</v>
      </c>
      <c r="F878" s="38">
        <f t="shared" ca="1" si="99"/>
        <v>2.8472432896878511E-2</v>
      </c>
      <c r="G878" s="24">
        <f t="shared" ca="1" si="96"/>
        <v>8462.4384398632646</v>
      </c>
      <c r="H878" s="24">
        <f t="shared" ca="1" si="97"/>
        <v>9155.6197431757464</v>
      </c>
      <c r="I878" s="24">
        <f ca="1">H878/'Option value'!$E$10</f>
        <v>444.44756034833716</v>
      </c>
    </row>
    <row r="879" spans="2:9">
      <c r="B879">
        <f t="shared" si="98"/>
        <v>861</v>
      </c>
      <c r="C879" s="38">
        <f t="shared" ca="1" si="93"/>
        <v>0.23976561673778229</v>
      </c>
      <c r="D879" s="38">
        <f t="shared" ca="1" si="94"/>
        <v>6.4831726601178336E-2</v>
      </c>
      <c r="E879" s="38">
        <f t="shared" ca="1" si="95"/>
        <v>0.14255308471454145</v>
      </c>
      <c r="F879" s="38">
        <f t="shared" ca="1" si="99"/>
        <v>5.9304260482212018E-2</v>
      </c>
      <c r="G879" s="24">
        <f t="shared" ca="1" si="96"/>
        <v>11974.03281180078</v>
      </c>
      <c r="H879" s="24">
        <f t="shared" ca="1" si="97"/>
        <v>12667.214115113262</v>
      </c>
      <c r="I879" s="24">
        <f ca="1">H879/'Option value'!$E$10</f>
        <v>614.91330655889612</v>
      </c>
    </row>
    <row r="880" spans="2:9">
      <c r="B880">
        <f t="shared" si="98"/>
        <v>862</v>
      </c>
      <c r="C880" s="38">
        <f t="shared" ca="1" si="93"/>
        <v>0.32835105475176474</v>
      </c>
      <c r="D880" s="38">
        <f t="shared" ca="1" si="94"/>
        <v>6.1480779611498379E-2</v>
      </c>
      <c r="E880" s="38">
        <f t="shared" ca="1" si="95"/>
        <v>0.1469554613621607</v>
      </c>
      <c r="F880" s="38">
        <f t="shared" ca="1" si="99"/>
        <v>2.6264198237588438E-2</v>
      </c>
      <c r="G880" s="24">
        <f t="shared" ca="1" si="96"/>
        <v>8392.0444439725616</v>
      </c>
      <c r="H880" s="24">
        <f t="shared" ca="1" si="97"/>
        <v>9085.2257472850433</v>
      </c>
      <c r="I880" s="24">
        <f ca="1">H880/'Option value'!$E$10</f>
        <v>441.03037608179818</v>
      </c>
    </row>
    <row r="881" spans="2:9">
      <c r="B881">
        <f t="shared" si="98"/>
        <v>863</v>
      </c>
      <c r="C881" s="38">
        <f t="shared" ca="1" si="93"/>
        <v>0.12962981620631284</v>
      </c>
      <c r="D881" s="38">
        <f t="shared" ca="1" si="94"/>
        <v>6.8253589568855577E-2</v>
      </c>
      <c r="E881" s="38">
        <f t="shared" ca="1" si="95"/>
        <v>0.14892503321227535</v>
      </c>
      <c r="F881" s="38">
        <f t="shared" ca="1" si="99"/>
        <v>5.210066633416971E-2</v>
      </c>
      <c r="G881" s="24">
        <f t="shared" ca="1" si="96"/>
        <v>9875.710592434436</v>
      </c>
      <c r="H881" s="24">
        <f t="shared" ca="1" si="97"/>
        <v>10568.891895746918</v>
      </c>
      <c r="I881" s="24">
        <f ca="1">H881/'Option value'!$E$10</f>
        <v>513.05300464790855</v>
      </c>
    </row>
    <row r="882" spans="2:9">
      <c r="B882">
        <f t="shared" si="98"/>
        <v>864</v>
      </c>
      <c r="C882" s="38">
        <f t="shared" ca="1" si="93"/>
        <v>9.0444129959570269E-2</v>
      </c>
      <c r="D882" s="38">
        <f t="shared" ca="1" si="94"/>
        <v>6.4755317046427022E-2</v>
      </c>
      <c r="E882" s="38">
        <f t="shared" ca="1" si="95"/>
        <v>0.14298262661568745</v>
      </c>
      <c r="F882" s="38">
        <f t="shared" ca="1" si="99"/>
        <v>2.3529792831990443E-2</v>
      </c>
      <c r="G882" s="24">
        <f t="shared" ca="1" si="96"/>
        <v>7331.178145192117</v>
      </c>
      <c r="H882" s="24">
        <f t="shared" ca="1" si="97"/>
        <v>8024.3594485045996</v>
      </c>
      <c r="I882" s="24">
        <f ca="1">H882/'Option value'!$E$10</f>
        <v>389.53201206333006</v>
      </c>
    </row>
    <row r="883" spans="2:9">
      <c r="B883">
        <f t="shared" si="98"/>
        <v>865</v>
      </c>
      <c r="C883" s="38">
        <f t="shared" ca="1" si="93"/>
        <v>0.19605742042653393</v>
      </c>
      <c r="D883" s="38">
        <f t="shared" ca="1" si="94"/>
        <v>6.8863932951629306E-2</v>
      </c>
      <c r="E883" s="38">
        <f t="shared" ca="1" si="95"/>
        <v>0.14188655918352183</v>
      </c>
      <c r="F883" s="38">
        <f t="shared" ca="1" si="99"/>
        <v>4.5322664464610543E-2</v>
      </c>
      <c r="G883" s="24">
        <f t="shared" ca="1" si="96"/>
        <v>10578.411455322344</v>
      </c>
      <c r="H883" s="24">
        <f t="shared" ca="1" si="97"/>
        <v>11271.592758634826</v>
      </c>
      <c r="I883" s="24">
        <f ca="1">H883/'Option value'!$E$10</f>
        <v>547.16469702110805</v>
      </c>
    </row>
    <row r="884" spans="2:9">
      <c r="B884">
        <f t="shared" si="98"/>
        <v>866</v>
      </c>
      <c r="C884" s="38">
        <f t="shared" ca="1" si="93"/>
        <v>0.24884433676706266</v>
      </c>
      <c r="D884" s="38">
        <f t="shared" ca="1" si="94"/>
        <v>6.1388624984120788E-2</v>
      </c>
      <c r="E884" s="38">
        <f t="shared" ca="1" si="95"/>
        <v>0.14471970315752566</v>
      </c>
      <c r="F884" s="38">
        <f t="shared" ca="1" si="99"/>
        <v>2.2810635137081588E-2</v>
      </c>
      <c r="G884" s="24">
        <f t="shared" ca="1" si="96"/>
        <v>7799.2273500676893</v>
      </c>
      <c r="H884" s="24">
        <f t="shared" ca="1" si="97"/>
        <v>8492.408653380171</v>
      </c>
      <c r="I884" s="24">
        <f ca="1">H884/'Option value'!$E$10</f>
        <v>412.25284725146457</v>
      </c>
    </row>
    <row r="885" spans="2:9">
      <c r="B885">
        <f t="shared" si="98"/>
        <v>867</v>
      </c>
      <c r="C885" s="38">
        <f t="shared" ca="1" si="93"/>
        <v>0.31688934187024592</v>
      </c>
      <c r="D885" s="38">
        <f t="shared" ca="1" si="94"/>
        <v>5.7397002258693097E-2</v>
      </c>
      <c r="E885" s="38">
        <f t="shared" ca="1" si="95"/>
        <v>0.14765857758297141</v>
      </c>
      <c r="F885" s="38">
        <f t="shared" ca="1" si="99"/>
        <v>4.5220001416807917E-2</v>
      </c>
      <c r="G885" s="24">
        <f t="shared" ca="1" si="96"/>
        <v>9150.9532521685433</v>
      </c>
      <c r="H885" s="24">
        <f t="shared" ca="1" si="97"/>
        <v>9844.134555481025</v>
      </c>
      <c r="I885" s="24">
        <f ca="1">H885/'Option value'!$E$10</f>
        <v>477.87060948937011</v>
      </c>
    </row>
    <row r="886" spans="2:9">
      <c r="B886">
        <f t="shared" si="98"/>
        <v>868</v>
      </c>
      <c r="C886" s="38">
        <f t="shared" ca="1" si="93"/>
        <v>9.7003900209936766E-2</v>
      </c>
      <c r="D886" s="38">
        <f t="shared" ca="1" si="94"/>
        <v>6.3856044602435713E-2</v>
      </c>
      <c r="E886" s="38">
        <f t="shared" ca="1" si="95"/>
        <v>0.14327420585695125</v>
      </c>
      <c r="F886" s="38">
        <f t="shared" ca="1" si="99"/>
        <v>4.6507776692556166E-2</v>
      </c>
      <c r="G886" s="24">
        <f t="shared" ca="1" si="96"/>
        <v>8977.943067872151</v>
      </c>
      <c r="H886" s="24">
        <f t="shared" ca="1" si="97"/>
        <v>9671.1243711846328</v>
      </c>
      <c r="I886" s="24">
        <f ca="1">H886/'Option value'!$E$10</f>
        <v>469.47205685362292</v>
      </c>
    </row>
    <row r="887" spans="2:9">
      <c r="B887">
        <f t="shared" si="98"/>
        <v>869</v>
      </c>
      <c r="C887" s="38">
        <f t="shared" ca="1" si="93"/>
        <v>0.21311340943863777</v>
      </c>
      <c r="D887" s="38">
        <f t="shared" ca="1" si="94"/>
        <v>6.1033717044582096E-2</v>
      </c>
      <c r="E887" s="38">
        <f t="shared" ca="1" si="95"/>
        <v>0.1519715202562392</v>
      </c>
      <c r="F887" s="38">
        <f t="shared" ca="1" si="99"/>
        <v>2.6930010899952068E-2</v>
      </c>
      <c r="G887" s="24">
        <f t="shared" ca="1" si="96"/>
        <v>7343.5895094834195</v>
      </c>
      <c r="H887" s="24">
        <f t="shared" ca="1" si="97"/>
        <v>8036.7708127959022</v>
      </c>
      <c r="I887" s="24">
        <f ca="1">H887/'Option value'!$E$10</f>
        <v>390.13450547552918</v>
      </c>
    </row>
    <row r="888" spans="2:9">
      <c r="B888">
        <f t="shared" si="98"/>
        <v>870</v>
      </c>
      <c r="C888" s="38">
        <f t="shared" ca="1" si="93"/>
        <v>0.19960733016463381</v>
      </c>
      <c r="D888" s="38">
        <f t="shared" ca="1" si="94"/>
        <v>6.5757724423119099E-2</v>
      </c>
      <c r="E888" s="38">
        <f t="shared" ca="1" si="95"/>
        <v>0.14319366185275015</v>
      </c>
      <c r="F888" s="38">
        <f t="shared" ca="1" si="99"/>
        <v>3.8884939955258144E-2</v>
      </c>
      <c r="G888" s="24">
        <f t="shared" ca="1" si="96"/>
        <v>9379.0022382942207</v>
      </c>
      <c r="H888" s="24">
        <f t="shared" ca="1" si="97"/>
        <v>10072.183541606702</v>
      </c>
      <c r="I888" s="24">
        <f ca="1">H888/'Option value'!$E$10</f>
        <v>488.94094862168453</v>
      </c>
    </row>
    <row r="889" spans="2:9">
      <c r="B889">
        <f t="shared" si="98"/>
        <v>871</v>
      </c>
      <c r="C889" s="38">
        <f t="shared" ca="1" si="93"/>
        <v>0.18620166635603172</v>
      </c>
      <c r="D889" s="38">
        <f t="shared" ca="1" si="94"/>
        <v>6.9777283539540588E-2</v>
      </c>
      <c r="E889" s="38">
        <f t="shared" ca="1" si="95"/>
        <v>0.14250556895989086</v>
      </c>
      <c r="F889" s="38">
        <f t="shared" ca="1" si="99"/>
        <v>5.1895359633254284E-2</v>
      </c>
      <c r="G889" s="24">
        <f t="shared" ca="1" si="96"/>
        <v>11328.876203833232</v>
      </c>
      <c r="H889" s="24">
        <f t="shared" ca="1" si="97"/>
        <v>12022.057507145713</v>
      </c>
      <c r="I889" s="24">
        <f ca="1">H889/'Option value'!$E$10</f>
        <v>583.59502461872387</v>
      </c>
    </row>
    <row r="890" spans="2:9">
      <c r="B890">
        <f t="shared" si="98"/>
        <v>872</v>
      </c>
      <c r="C890" s="38">
        <f t="shared" ca="1" si="93"/>
        <v>0.20551504975355861</v>
      </c>
      <c r="D890" s="38">
        <f t="shared" ca="1" si="94"/>
        <v>6.82836445581156E-2</v>
      </c>
      <c r="E890" s="38">
        <f t="shared" ca="1" si="95"/>
        <v>0.14232669566952552</v>
      </c>
      <c r="F890" s="38">
        <f t="shared" ca="1" si="99"/>
        <v>2.138839851669656E-2</v>
      </c>
      <c r="G890" s="24">
        <f t="shared" ca="1" si="96"/>
        <v>8441.4462023665637</v>
      </c>
      <c r="H890" s="24">
        <f t="shared" ca="1" si="97"/>
        <v>9134.6275056790455</v>
      </c>
      <c r="I890" s="24">
        <f ca="1">H890/'Option value'!$E$10</f>
        <v>443.42851969315751</v>
      </c>
    </row>
    <row r="891" spans="2:9">
      <c r="B891">
        <f t="shared" si="98"/>
        <v>873</v>
      </c>
      <c r="C891" s="38">
        <f t="shared" ca="1" si="93"/>
        <v>0.17660873330423099</v>
      </c>
      <c r="D891" s="38">
        <f t="shared" ca="1" si="94"/>
        <v>6.5146576672995962E-2</v>
      </c>
      <c r="E891" s="38">
        <f t="shared" ca="1" si="95"/>
        <v>0.15027309457588292</v>
      </c>
      <c r="F891" s="38">
        <f t="shared" ca="1" si="99"/>
        <v>2.9923096700204248E-2</v>
      </c>
      <c r="G891" s="24">
        <f t="shared" ca="1" si="96"/>
        <v>7898.9425795170373</v>
      </c>
      <c r="H891" s="24">
        <f t="shared" ca="1" si="97"/>
        <v>8592.1238828295191</v>
      </c>
      <c r="I891" s="24">
        <f ca="1">H891/'Option value'!$E$10</f>
        <v>417.093392370365</v>
      </c>
    </row>
    <row r="892" spans="2:9">
      <c r="B892">
        <f t="shared" si="98"/>
        <v>874</v>
      </c>
      <c r="C892" s="38">
        <f t="shared" ca="1" si="93"/>
        <v>0.46677840841558527</v>
      </c>
      <c r="D892" s="38">
        <f t="shared" ca="1" si="94"/>
        <v>6.1242397108211083E-2</v>
      </c>
      <c r="E892" s="38">
        <f t="shared" ca="1" si="95"/>
        <v>0.14431717791403056</v>
      </c>
      <c r="F892" s="38">
        <f t="shared" ca="1" si="99"/>
        <v>3.1129189433453667E-2</v>
      </c>
      <c r="G892" s="24">
        <f t="shared" ca="1" si="96"/>
        <v>9842.5521481093474</v>
      </c>
      <c r="H892" s="24">
        <f t="shared" ca="1" si="97"/>
        <v>10535.733451421829</v>
      </c>
      <c r="I892" s="24">
        <f ca="1">H892/'Option value'!$E$10</f>
        <v>511.44337142824412</v>
      </c>
    </row>
    <row r="893" spans="2:9">
      <c r="B893">
        <f t="shared" si="98"/>
        <v>875</v>
      </c>
      <c r="C893" s="38">
        <f t="shared" ca="1" si="93"/>
        <v>0.11793517840545674</v>
      </c>
      <c r="D893" s="38">
        <f t="shared" ca="1" si="94"/>
        <v>6.9921975359499136E-2</v>
      </c>
      <c r="E893" s="38">
        <f t="shared" ca="1" si="95"/>
        <v>0.14588790889212808</v>
      </c>
      <c r="F893" s="38">
        <f t="shared" ca="1" si="99"/>
        <v>2.5751895832592391E-2</v>
      </c>
      <c r="G893" s="24">
        <f t="shared" ca="1" si="96"/>
        <v>8069.5343259327874</v>
      </c>
      <c r="H893" s="24">
        <f t="shared" ca="1" si="97"/>
        <v>8762.7156292452692</v>
      </c>
      <c r="I893" s="24">
        <f ca="1">H893/'Option value'!$E$10</f>
        <v>425.37454510899363</v>
      </c>
    </row>
    <row r="894" spans="2:9">
      <c r="B894">
        <f t="shared" si="98"/>
        <v>876</v>
      </c>
      <c r="C894" s="38">
        <f t="shared" ca="1" si="93"/>
        <v>0.14600738914994471</v>
      </c>
      <c r="D894" s="38">
        <f t="shared" ca="1" si="94"/>
        <v>7.1073378877639093E-2</v>
      </c>
      <c r="E894" s="38">
        <f t="shared" ca="1" si="95"/>
        <v>0.14856738873357653</v>
      </c>
      <c r="F894" s="38">
        <f t="shared" ca="1" si="99"/>
        <v>2.650748452577038E-2</v>
      </c>
      <c r="G894" s="24">
        <f t="shared" ca="1" si="96"/>
        <v>8275.8523252858849</v>
      </c>
      <c r="H894" s="24">
        <f t="shared" ca="1" si="97"/>
        <v>8969.0336285983667</v>
      </c>
      <c r="I894" s="24">
        <f ca="1">H894/'Option value'!$E$10</f>
        <v>435.38998197079445</v>
      </c>
    </row>
    <row r="895" spans="2:9">
      <c r="B895">
        <f t="shared" si="98"/>
        <v>877</v>
      </c>
      <c r="C895" s="38">
        <f t="shared" ca="1" si="93"/>
        <v>0.10846888165088586</v>
      </c>
      <c r="D895" s="38">
        <f t="shared" ca="1" si="94"/>
        <v>6.5229986840540724E-2</v>
      </c>
      <c r="E895" s="38">
        <f t="shared" ca="1" si="95"/>
        <v>0.1462044695544768</v>
      </c>
      <c r="F895" s="38">
        <f t="shared" ca="1" si="99"/>
        <v>4.1805048667631114E-2</v>
      </c>
      <c r="G895" s="24">
        <f t="shared" ca="1" si="96"/>
        <v>8589.4248371653321</v>
      </c>
      <c r="H895" s="24">
        <f t="shared" ca="1" si="97"/>
        <v>9282.6061404778138</v>
      </c>
      <c r="I895" s="24">
        <f ca="1">H895/'Option value'!$E$10</f>
        <v>450.61194856688411</v>
      </c>
    </row>
    <row r="896" spans="2:9">
      <c r="B896">
        <f t="shared" si="98"/>
        <v>878</v>
      </c>
      <c r="C896" s="38">
        <f t="shared" ca="1" si="93"/>
        <v>0.49540505674402086</v>
      </c>
      <c r="D896" s="38">
        <f t="shared" ca="1" si="94"/>
        <v>6.8667818316281937E-2</v>
      </c>
      <c r="E896" s="38">
        <f t="shared" ca="1" si="95"/>
        <v>0.1458499758847516</v>
      </c>
      <c r="F896" s="38">
        <f t="shared" ca="1" si="99"/>
        <v>2.6989615855807732E-2</v>
      </c>
      <c r="G896" s="24">
        <f t="shared" ca="1" si="96"/>
        <v>10714.364816669075</v>
      </c>
      <c r="H896" s="24">
        <f t="shared" ca="1" si="97"/>
        <v>11407.546119981556</v>
      </c>
      <c r="I896" s="24">
        <f ca="1">H896/'Option value'!$E$10</f>
        <v>553.76437475638625</v>
      </c>
    </row>
    <row r="897" spans="2:9">
      <c r="B897">
        <f t="shared" si="98"/>
        <v>879</v>
      </c>
      <c r="C897" s="38">
        <f t="shared" ca="1" si="93"/>
        <v>0.16462929106850566</v>
      </c>
      <c r="D897" s="38">
        <f t="shared" ca="1" si="94"/>
        <v>6.352703466952743E-2</v>
      </c>
      <c r="E897" s="38">
        <f t="shared" ca="1" si="95"/>
        <v>0.14430006032280976</v>
      </c>
      <c r="F897" s="38">
        <f t="shared" ca="1" si="99"/>
        <v>4.6317016432882663E-2</v>
      </c>
      <c r="G897" s="24">
        <f t="shared" ca="1" si="96"/>
        <v>9364.5463231132799</v>
      </c>
      <c r="H897" s="24">
        <f t="shared" ca="1" si="97"/>
        <v>10057.727626425762</v>
      </c>
      <c r="I897" s="24">
        <f ca="1">H897/'Option value'!$E$10</f>
        <v>488.23920516629909</v>
      </c>
    </row>
    <row r="898" spans="2:9">
      <c r="B898">
        <f t="shared" si="98"/>
        <v>880</v>
      </c>
      <c r="C898" s="38">
        <f t="shared" ca="1" si="93"/>
        <v>0.3442852167238587</v>
      </c>
      <c r="D898" s="38">
        <f t="shared" ca="1" si="94"/>
        <v>6.9220439250164717E-2</v>
      </c>
      <c r="E898" s="38">
        <f t="shared" ca="1" si="95"/>
        <v>0.14391819730777428</v>
      </c>
      <c r="F898" s="38">
        <f t="shared" ca="1" si="99"/>
        <v>3.1841393450034797E-2</v>
      </c>
      <c r="G898" s="24">
        <f t="shared" ca="1" si="96"/>
        <v>10296.779504813891</v>
      </c>
      <c r="H898" s="24">
        <f t="shared" ca="1" si="97"/>
        <v>10989.960808126372</v>
      </c>
      <c r="I898" s="24">
        <f ca="1">H898/'Option value'!$E$10</f>
        <v>533.49324311293071</v>
      </c>
    </row>
    <row r="899" spans="2:9">
      <c r="B899">
        <f t="shared" si="98"/>
        <v>881</v>
      </c>
      <c r="C899" s="38">
        <f t="shared" ca="1" si="93"/>
        <v>0.35839174348782371</v>
      </c>
      <c r="D899" s="38">
        <f t="shared" ca="1" si="94"/>
        <v>7.6401103303949461E-2</v>
      </c>
      <c r="E899" s="38">
        <f t="shared" ca="1" si="95"/>
        <v>0.14281451575728871</v>
      </c>
      <c r="F899" s="38">
        <f t="shared" ca="1" si="99"/>
        <v>3.4098430811649469E-2</v>
      </c>
      <c r="G899" s="24">
        <f t="shared" ca="1" si="96"/>
        <v>11839.196695678218</v>
      </c>
      <c r="H899" s="24">
        <f t="shared" ca="1" si="97"/>
        <v>12532.3779989907</v>
      </c>
      <c r="I899" s="24">
        <f ca="1">H899/'Option value'!$E$10</f>
        <v>608.36786402867472</v>
      </c>
    </row>
    <row r="900" spans="2:9">
      <c r="B900">
        <f t="shared" si="98"/>
        <v>882</v>
      </c>
      <c r="C900" s="38">
        <f t="shared" ca="1" si="93"/>
        <v>0.33011637800247245</v>
      </c>
      <c r="D900" s="38">
        <f t="shared" ca="1" si="94"/>
        <v>7.2204251897836247E-2</v>
      </c>
      <c r="E900" s="38">
        <f t="shared" ca="1" si="95"/>
        <v>0.14544744303346324</v>
      </c>
      <c r="F900" s="38">
        <f t="shared" ca="1" si="99"/>
        <v>3.1051163168208887E-2</v>
      </c>
      <c r="G900" s="24">
        <f t="shared" ca="1" si="96"/>
        <v>10411.945567211049</v>
      </c>
      <c r="H900" s="24">
        <f t="shared" ca="1" si="97"/>
        <v>11105.126870523531</v>
      </c>
      <c r="I900" s="24">
        <f ca="1">H900/'Option value'!$E$10</f>
        <v>539.08382866619081</v>
      </c>
    </row>
    <row r="901" spans="2:9">
      <c r="B901">
        <f t="shared" si="98"/>
        <v>883</v>
      </c>
      <c r="C901" s="38">
        <f t="shared" ca="1" si="93"/>
        <v>0.19190611775643701</v>
      </c>
      <c r="D901" s="38">
        <f t="shared" ca="1" si="94"/>
        <v>5.7828046877064027E-2</v>
      </c>
      <c r="E901" s="38">
        <f t="shared" ca="1" si="95"/>
        <v>0.1472798241244358</v>
      </c>
      <c r="F901" s="38">
        <f t="shared" ca="1" si="99"/>
        <v>4.7451390339242422E-2</v>
      </c>
      <c r="G901" s="24">
        <f t="shared" ca="1" si="96"/>
        <v>8562.8373088316912</v>
      </c>
      <c r="H901" s="24">
        <f t="shared" ca="1" si="97"/>
        <v>9256.0186121441729</v>
      </c>
      <c r="I901" s="24">
        <f ca="1">H901/'Option value'!$E$10</f>
        <v>449.32129185165883</v>
      </c>
    </row>
    <row r="902" spans="2:9">
      <c r="B902">
        <f t="shared" si="98"/>
        <v>884</v>
      </c>
      <c r="C902" s="38">
        <f t="shared" ca="1" si="93"/>
        <v>0.21978797578604692</v>
      </c>
      <c r="D902" s="38">
        <f t="shared" ca="1" si="94"/>
        <v>6.3110554038543862E-2</v>
      </c>
      <c r="E902" s="38">
        <f t="shared" ca="1" si="95"/>
        <v>0.14426577515547728</v>
      </c>
      <c r="F902" s="38">
        <f t="shared" ca="1" si="99"/>
        <v>4.4312175258038627E-2</v>
      </c>
      <c r="G902" s="24">
        <f t="shared" ca="1" si="96"/>
        <v>9551.6692913122279</v>
      </c>
      <c r="H902" s="24">
        <f t="shared" ca="1" si="97"/>
        <v>10244.85059462471</v>
      </c>
      <c r="I902" s="24">
        <f ca="1">H902/'Option value'!$E$10</f>
        <v>497.32284439925769</v>
      </c>
    </row>
    <row r="903" spans="2:9">
      <c r="B903">
        <f t="shared" si="98"/>
        <v>885</v>
      </c>
      <c r="C903" s="38">
        <f t="shared" ca="1" si="93"/>
        <v>0.16600696339657525</v>
      </c>
      <c r="D903" s="38">
        <f t="shared" ca="1" si="94"/>
        <v>5.3997761314750051E-2</v>
      </c>
      <c r="E903" s="38">
        <f t="shared" ca="1" si="95"/>
        <v>0.14487510417447722</v>
      </c>
      <c r="F903" s="38">
        <f t="shared" ca="1" si="99"/>
        <v>2.6966000213073483E-2</v>
      </c>
      <c r="G903" s="24">
        <f t="shared" ca="1" si="96"/>
        <v>6622.4842897591261</v>
      </c>
      <c r="H903" s="24">
        <f t="shared" ca="1" si="97"/>
        <v>7315.6655930716088</v>
      </c>
      <c r="I903" s="24">
        <f ca="1">H903/'Option value'!$E$10</f>
        <v>355.12939772192271</v>
      </c>
    </row>
    <row r="904" spans="2:9">
      <c r="B904">
        <f t="shared" si="98"/>
        <v>886</v>
      </c>
      <c r="C904" s="38">
        <f t="shared" ca="1" si="93"/>
        <v>0.25636132588064475</v>
      </c>
      <c r="D904" s="38">
        <f t="shared" ca="1" si="94"/>
        <v>5.9089090203406046E-2</v>
      </c>
      <c r="E904" s="38">
        <f t="shared" ca="1" si="95"/>
        <v>0.14870461291114651</v>
      </c>
      <c r="F904" s="38">
        <f t="shared" ca="1" si="99"/>
        <v>5.403837645830864E-2</v>
      </c>
      <c r="G904" s="24">
        <f t="shared" ca="1" si="96"/>
        <v>9725.6386042475715</v>
      </c>
      <c r="H904" s="24">
        <f t="shared" ca="1" si="97"/>
        <v>10418.819907560053</v>
      </c>
      <c r="I904" s="24">
        <f ca="1">H904/'Option value'!$E$10</f>
        <v>505.76795667767243</v>
      </c>
    </row>
    <row r="905" spans="2:9">
      <c r="B905">
        <f t="shared" si="98"/>
        <v>887</v>
      </c>
      <c r="C905" s="38">
        <f t="shared" ca="1" si="93"/>
        <v>0.12682255184574032</v>
      </c>
      <c r="D905" s="38">
        <f t="shared" ca="1" si="94"/>
        <v>6.8519096008648056E-2</v>
      </c>
      <c r="E905" s="38">
        <f t="shared" ca="1" si="95"/>
        <v>0.1472581194476805</v>
      </c>
      <c r="F905" s="38">
        <f t="shared" ca="1" si="99"/>
        <v>2.1495082053942623E-2</v>
      </c>
      <c r="G905" s="24">
        <f t="shared" ca="1" si="96"/>
        <v>7613.8709902506735</v>
      </c>
      <c r="H905" s="24">
        <f t="shared" ca="1" si="97"/>
        <v>8307.0522935631561</v>
      </c>
      <c r="I905" s="24">
        <f ca="1">H905/'Option value'!$E$10</f>
        <v>403.25496570694929</v>
      </c>
    </row>
    <row r="906" spans="2:9">
      <c r="B906">
        <f t="shared" si="98"/>
        <v>888</v>
      </c>
      <c r="C906" s="38">
        <f t="shared" ca="1" si="93"/>
        <v>0.22315918072208984</v>
      </c>
      <c r="D906" s="38">
        <f t="shared" ca="1" si="94"/>
        <v>6.0083955046166475E-2</v>
      </c>
      <c r="E906" s="38">
        <f t="shared" ca="1" si="95"/>
        <v>0.14846261814678813</v>
      </c>
      <c r="F906" s="38">
        <f t="shared" ca="1" si="99"/>
        <v>5.9398337903611084E-2</v>
      </c>
      <c r="G906" s="24">
        <f t="shared" ca="1" si="96"/>
        <v>10233.620462757133</v>
      </c>
      <c r="H906" s="24">
        <f t="shared" ca="1" si="97"/>
        <v>10926.801766069615</v>
      </c>
      <c r="I906" s="24">
        <f ca="1">H906/'Option value'!$E$10</f>
        <v>530.42727019755409</v>
      </c>
    </row>
    <row r="907" spans="2:9">
      <c r="B907">
        <f t="shared" si="98"/>
        <v>889</v>
      </c>
      <c r="C907" s="38">
        <f t="shared" ca="1" si="93"/>
        <v>0.33539053651149303</v>
      </c>
      <c r="D907" s="38">
        <f t="shared" ca="1" si="94"/>
        <v>6.4944957190267508E-2</v>
      </c>
      <c r="E907" s="38">
        <f t="shared" ca="1" si="95"/>
        <v>0.14300480975857574</v>
      </c>
      <c r="F907" s="38">
        <f t="shared" ca="1" si="99"/>
        <v>3.9135761134545491E-2</v>
      </c>
      <c r="G907" s="24">
        <f t="shared" ca="1" si="96"/>
        <v>10355.210988690425</v>
      </c>
      <c r="H907" s="24">
        <f t="shared" ca="1" si="97"/>
        <v>11048.392292002907</v>
      </c>
      <c r="I907" s="24">
        <f ca="1">H907/'Option value'!$E$10</f>
        <v>536.32972291276246</v>
      </c>
    </row>
    <row r="908" spans="2:9">
      <c r="B908">
        <f t="shared" si="98"/>
        <v>890</v>
      </c>
      <c r="C908" s="38">
        <f t="shared" ca="1" si="93"/>
        <v>0.27528251635723056</v>
      </c>
      <c r="D908" s="38">
        <f t="shared" ca="1" si="94"/>
        <v>6.0488415707108278E-2</v>
      </c>
      <c r="E908" s="38">
        <f t="shared" ca="1" si="95"/>
        <v>0.14766548474537955</v>
      </c>
      <c r="F908" s="38">
        <f t="shared" ca="1" si="99"/>
        <v>3.6851517365740161E-2</v>
      </c>
      <c r="G908" s="24">
        <f t="shared" ca="1" si="96"/>
        <v>8633.2732811624264</v>
      </c>
      <c r="H908" s="24">
        <f t="shared" ca="1" si="97"/>
        <v>9326.4545844749082</v>
      </c>
      <c r="I908" s="24">
        <f ca="1">H908/'Option value'!$E$10</f>
        <v>452.7405138094615</v>
      </c>
    </row>
    <row r="909" spans="2:9">
      <c r="B909">
        <f t="shared" si="98"/>
        <v>891</v>
      </c>
      <c r="C909" s="38">
        <f t="shared" ca="1" si="93"/>
        <v>0.22862010787091938</v>
      </c>
      <c r="D909" s="38">
        <f t="shared" ca="1" si="94"/>
        <v>6.7985892584518801E-2</v>
      </c>
      <c r="E909" s="38">
        <f t="shared" ca="1" si="95"/>
        <v>0.14357691030939029</v>
      </c>
      <c r="F909" s="38">
        <f t="shared" ca="1" si="99"/>
        <v>3.5592980939165769E-2</v>
      </c>
      <c r="G909" s="24">
        <f t="shared" ca="1" si="96"/>
        <v>9593.314287280642</v>
      </c>
      <c r="H909" s="24">
        <f t="shared" ca="1" si="97"/>
        <v>10286.495590593124</v>
      </c>
      <c r="I909" s="24">
        <f ca="1">H909/'Option value'!$E$10</f>
        <v>499.34444614529724</v>
      </c>
    </row>
    <row r="910" spans="2:9">
      <c r="B910">
        <f t="shared" si="98"/>
        <v>892</v>
      </c>
      <c r="C910" s="38">
        <f t="shared" ca="1" si="93"/>
        <v>0.41538278657180872</v>
      </c>
      <c r="D910" s="38">
        <f t="shared" ca="1" si="94"/>
        <v>5.3077843049792642E-2</v>
      </c>
      <c r="E910" s="38">
        <f t="shared" ca="1" si="95"/>
        <v>0.14742691941297417</v>
      </c>
      <c r="F910" s="38">
        <f t="shared" ca="1" si="99"/>
        <v>2.3805783420705721E-2</v>
      </c>
      <c r="G910" s="24">
        <f t="shared" ca="1" si="96"/>
        <v>7536.7797195074554</v>
      </c>
      <c r="H910" s="24">
        <f t="shared" ca="1" si="97"/>
        <v>8229.9610228199381</v>
      </c>
      <c r="I910" s="24">
        <f ca="1">H910/'Option value'!$E$10</f>
        <v>399.51267101067657</v>
      </c>
    </row>
    <row r="911" spans="2:9">
      <c r="B911">
        <f t="shared" si="98"/>
        <v>893</v>
      </c>
      <c r="C911" s="38">
        <f t="shared" ca="1" si="93"/>
        <v>0.17118304450903138</v>
      </c>
      <c r="D911" s="38">
        <f t="shared" ca="1" si="94"/>
        <v>7.093908870643878E-2</v>
      </c>
      <c r="E911" s="38">
        <f t="shared" ca="1" si="95"/>
        <v>0.14537108583704872</v>
      </c>
      <c r="F911" s="38">
        <f t="shared" ca="1" si="99"/>
        <v>5.9905739749468667E-2</v>
      </c>
      <c r="G911" s="24">
        <f t="shared" ca="1" si="96"/>
        <v>12056.234947185578</v>
      </c>
      <c r="H911" s="24">
        <f t="shared" ca="1" si="97"/>
        <v>12749.41625049806</v>
      </c>
      <c r="I911" s="24">
        <f ca="1">H911/'Option value'!$E$10</f>
        <v>618.90370148048828</v>
      </c>
    </row>
    <row r="912" spans="2:9">
      <c r="B912">
        <f t="shared" si="98"/>
        <v>894</v>
      </c>
      <c r="C912" s="38">
        <f t="shared" ca="1" si="93"/>
        <v>0.17247232160111159</v>
      </c>
      <c r="D912" s="38">
        <f t="shared" ca="1" si="94"/>
        <v>6.0469396587781707E-2</v>
      </c>
      <c r="E912" s="38">
        <f t="shared" ca="1" si="95"/>
        <v>0.14639031680211595</v>
      </c>
      <c r="F912" s="38">
        <f t="shared" ca="1" si="99"/>
        <v>3.81338607550607E-2</v>
      </c>
      <c r="G912" s="24">
        <f t="shared" ca="1" si="96"/>
        <v>8122.2397597871577</v>
      </c>
      <c r="H912" s="24">
        <f t="shared" ca="1" si="97"/>
        <v>8815.4210630996404</v>
      </c>
      <c r="I912" s="24">
        <f ca="1">H912/'Option value'!$E$10</f>
        <v>427.93306131551651</v>
      </c>
    </row>
    <row r="913" spans="2:9">
      <c r="B913">
        <f t="shared" si="98"/>
        <v>895</v>
      </c>
      <c r="C913" s="38">
        <f t="shared" ca="1" si="93"/>
        <v>0.28144049843333485</v>
      </c>
      <c r="D913" s="38">
        <f t="shared" ca="1" si="94"/>
        <v>5.7667556233518963E-2</v>
      </c>
      <c r="E913" s="38">
        <f t="shared" ca="1" si="95"/>
        <v>0.14485927511250637</v>
      </c>
      <c r="F913" s="38">
        <f t="shared" ca="1" si="99"/>
        <v>4.5826652215790617E-2</v>
      </c>
      <c r="G913" s="24">
        <f t="shared" ca="1" si="96"/>
        <v>9254.2896486291083</v>
      </c>
      <c r="H913" s="24">
        <f t="shared" ca="1" si="97"/>
        <v>9947.4709519415901</v>
      </c>
      <c r="I913" s="24">
        <f ca="1">H913/'Option value'!$E$10</f>
        <v>482.88693941464027</v>
      </c>
    </row>
    <row r="914" spans="2:9">
      <c r="B914">
        <f t="shared" si="98"/>
        <v>896</v>
      </c>
      <c r="C914" s="38">
        <f t="shared" ca="1" si="93"/>
        <v>0.22942365190213224</v>
      </c>
      <c r="D914" s="38">
        <f t="shared" ca="1" si="94"/>
        <v>5.6299579138366085E-2</v>
      </c>
      <c r="E914" s="38">
        <f t="shared" ca="1" si="95"/>
        <v>0.14268314690263997</v>
      </c>
      <c r="F914" s="38">
        <f t="shared" ca="1" si="99"/>
        <v>5.9444949772870737E-2</v>
      </c>
      <c r="G914" s="24">
        <f t="shared" ca="1" si="96"/>
        <v>10312.772181523851</v>
      </c>
      <c r="H914" s="24">
        <f t="shared" ca="1" si="97"/>
        <v>11005.953484836333</v>
      </c>
      <c r="I914" s="24">
        <f ca="1">H914/'Option value'!$E$10</f>
        <v>534.26958664254039</v>
      </c>
    </row>
    <row r="915" spans="2:9">
      <c r="B915">
        <f t="shared" si="98"/>
        <v>897</v>
      </c>
      <c r="C915" s="38">
        <f t="shared" ref="C915:C978" ca="1" si="100">_xlfn.NORM.INV(RAND(),$F$6,$G$6)</f>
        <v>0.25904134532886386</v>
      </c>
      <c r="D915" s="38">
        <f t="shared" ref="D915:D978" ca="1" si="101">_xlfn.NORM.INV(RAND(),$F$7,$G$7)</f>
        <v>6.2679320617610709E-2</v>
      </c>
      <c r="E915" s="38">
        <f t="shared" ref="E915:E978" ca="1" si="102">_xlfn.NORM.INV(RAND(),$F$8,$G$8)</f>
        <v>0.14403011445262426</v>
      </c>
      <c r="F915" s="38">
        <f t="shared" ca="1" si="99"/>
        <v>5.4121053880993961E-2</v>
      </c>
      <c r="G915" s="24">
        <f t="shared" ref="G915:G978" ca="1" si="103">IF(E915&gt;F915,($C$12*(1+C915)*D915)/(E915-F915),0)</f>
        <v>10885.595429976014</v>
      </c>
      <c r="H915" s="24">
        <f t="shared" ref="H915:H978" ca="1" si="104">G915+$C$13</f>
        <v>11578.776733288496</v>
      </c>
      <c r="I915" s="24">
        <f ca="1">H915/'Option value'!$E$10</f>
        <v>562.07654045089782</v>
      </c>
    </row>
    <row r="916" spans="2:9">
      <c r="B916">
        <f t="shared" ref="B916:B979" si="105">B915+1</f>
        <v>898</v>
      </c>
      <c r="C916" s="38">
        <f t="shared" ca="1" si="100"/>
        <v>0.12890045856596832</v>
      </c>
      <c r="D916" s="38">
        <f t="shared" ca="1" si="101"/>
        <v>7.5526634784773922E-2</v>
      </c>
      <c r="E916" s="38">
        <f t="shared" ca="1" si="102"/>
        <v>0.14428267209094012</v>
      </c>
      <c r="F916" s="38">
        <f t="shared" ref="F916:F979" ca="1" si="106">RAND()*($E$9-$D$9)+$D$9</f>
        <v>3.2786725081687527E-2</v>
      </c>
      <c r="G916" s="24">
        <f t="shared" ca="1" si="103"/>
        <v>9483.9243274350265</v>
      </c>
      <c r="H916" s="24">
        <f t="shared" ca="1" si="104"/>
        <v>10177.105630747508</v>
      </c>
      <c r="I916" s="24">
        <f ca="1">H916/'Option value'!$E$10</f>
        <v>494.03425391978192</v>
      </c>
    </row>
    <row r="917" spans="2:9">
      <c r="B917">
        <f t="shared" si="105"/>
        <v>899</v>
      </c>
      <c r="C917" s="38">
        <f t="shared" ca="1" si="100"/>
        <v>0.15849263519639512</v>
      </c>
      <c r="D917" s="38">
        <f t="shared" ca="1" si="101"/>
        <v>6.5756582278503645E-2</v>
      </c>
      <c r="E917" s="38">
        <f t="shared" ca="1" si="102"/>
        <v>0.1443965808677462</v>
      </c>
      <c r="F917" s="38">
        <f t="shared" ca="1" si="106"/>
        <v>5.9537613886645094E-2</v>
      </c>
      <c r="G917" s="24">
        <f t="shared" ca="1" si="103"/>
        <v>11133.357272613699</v>
      </c>
      <c r="H917" s="24">
        <f t="shared" ca="1" si="104"/>
        <v>11826.538575926181</v>
      </c>
      <c r="I917" s="24">
        <f ca="1">H917/'Option value'!$E$10</f>
        <v>574.10381436534851</v>
      </c>
    </row>
    <row r="918" spans="2:9">
      <c r="B918">
        <f t="shared" si="105"/>
        <v>900</v>
      </c>
      <c r="C918" s="38">
        <f t="shared" ca="1" si="100"/>
        <v>-2.3200811799797383E-2</v>
      </c>
      <c r="D918" s="38">
        <f t="shared" ca="1" si="101"/>
        <v>6.2852477287989206E-2</v>
      </c>
      <c r="E918" s="38">
        <f t="shared" ca="1" si="102"/>
        <v>0.14609414147265251</v>
      </c>
      <c r="F918" s="38">
        <f t="shared" ca="1" si="106"/>
        <v>3.2879637201981421E-2</v>
      </c>
      <c r="G918" s="24">
        <f t="shared" ca="1" si="103"/>
        <v>6725.382621882035</v>
      </c>
      <c r="H918" s="24">
        <f t="shared" ca="1" si="104"/>
        <v>7418.5639251945177</v>
      </c>
      <c r="I918" s="24">
        <f ca="1">H918/'Option value'!$E$10</f>
        <v>360.12446238808337</v>
      </c>
    </row>
    <row r="919" spans="2:9">
      <c r="B919">
        <f t="shared" si="105"/>
        <v>901</v>
      </c>
      <c r="C919" s="38">
        <f t="shared" ca="1" si="100"/>
        <v>0.14665406038282663</v>
      </c>
      <c r="D919" s="38">
        <f t="shared" ca="1" si="101"/>
        <v>6.841238865408808E-2</v>
      </c>
      <c r="E919" s="38">
        <f t="shared" ca="1" si="102"/>
        <v>0.14543157293262426</v>
      </c>
      <c r="F919" s="38">
        <f t="shared" ca="1" si="106"/>
        <v>4.498993800176801E-2</v>
      </c>
      <c r="G919" s="24">
        <f t="shared" ca="1" si="103"/>
        <v>9686.0068333556337</v>
      </c>
      <c r="H919" s="24">
        <f t="shared" ca="1" si="104"/>
        <v>10379.188136668115</v>
      </c>
      <c r="I919" s="24">
        <f ca="1">H919/'Option value'!$E$10</f>
        <v>503.84408430427743</v>
      </c>
    </row>
    <row r="920" spans="2:9">
      <c r="B920">
        <f t="shared" si="105"/>
        <v>902</v>
      </c>
      <c r="C920" s="38">
        <f t="shared" ca="1" si="100"/>
        <v>0.18517136860399347</v>
      </c>
      <c r="D920" s="38">
        <f t="shared" ca="1" si="101"/>
        <v>6.4691805282258846E-2</v>
      </c>
      <c r="E920" s="38">
        <f t="shared" ca="1" si="102"/>
        <v>0.14337872540284949</v>
      </c>
      <c r="F920" s="38">
        <f t="shared" ca="1" si="106"/>
        <v>5.4284587580662888E-2</v>
      </c>
      <c r="G920" s="24">
        <f t="shared" ca="1" si="103"/>
        <v>10672.659877436427</v>
      </c>
      <c r="H920" s="24">
        <f t="shared" ca="1" si="104"/>
        <v>11365.841180748908</v>
      </c>
      <c r="I920" s="24">
        <f ca="1">H920/'Option value'!$E$10</f>
        <v>551.73986314315084</v>
      </c>
    </row>
    <row r="921" spans="2:9">
      <c r="B921">
        <f t="shared" si="105"/>
        <v>903</v>
      </c>
      <c r="C921" s="38">
        <f t="shared" ca="1" si="100"/>
        <v>0.30290278548284333</v>
      </c>
      <c r="D921" s="38">
        <f t="shared" ca="1" si="101"/>
        <v>5.5158300144585434E-2</v>
      </c>
      <c r="E921" s="38">
        <f t="shared" ca="1" si="102"/>
        <v>0.14699706549636857</v>
      </c>
      <c r="F921" s="38">
        <f t="shared" ca="1" si="106"/>
        <v>2.9216925086448929E-2</v>
      </c>
      <c r="G921" s="24">
        <f t="shared" ca="1" si="103"/>
        <v>7567.3216725305265</v>
      </c>
      <c r="H921" s="24">
        <f t="shared" ca="1" si="104"/>
        <v>8260.5029758430082</v>
      </c>
      <c r="I921" s="24">
        <f ca="1">H921/'Option value'!$E$10</f>
        <v>400.99529008946638</v>
      </c>
    </row>
    <row r="922" spans="2:9">
      <c r="B922">
        <f t="shared" si="105"/>
        <v>904</v>
      </c>
      <c r="C922" s="38">
        <f t="shared" ca="1" si="100"/>
        <v>0.25584218423087696</v>
      </c>
      <c r="D922" s="38">
        <f t="shared" ca="1" si="101"/>
        <v>6.0517448215776148E-2</v>
      </c>
      <c r="E922" s="38">
        <f t="shared" ca="1" si="102"/>
        <v>0.14286999723137048</v>
      </c>
      <c r="F922" s="38">
        <f t="shared" ca="1" si="106"/>
        <v>4.8569529125327984E-2</v>
      </c>
      <c r="G922" s="24">
        <f t="shared" ca="1" si="103"/>
        <v>9995.2394469796527</v>
      </c>
      <c r="H922" s="24">
        <f t="shared" ca="1" si="104"/>
        <v>10688.420750292134</v>
      </c>
      <c r="I922" s="24">
        <f ca="1">H922/'Option value'!$E$10</f>
        <v>518.85537622777349</v>
      </c>
    </row>
    <row r="923" spans="2:9">
      <c r="B923">
        <f t="shared" si="105"/>
        <v>905</v>
      </c>
      <c r="C923" s="38">
        <f t="shared" ca="1" si="100"/>
        <v>0.27140364915688686</v>
      </c>
      <c r="D923" s="38">
        <f t="shared" ca="1" si="101"/>
        <v>6.5851908833159389E-2</v>
      </c>
      <c r="E923" s="38">
        <f t="shared" ca="1" si="102"/>
        <v>0.14486700373545083</v>
      </c>
      <c r="F923" s="38">
        <f t="shared" ca="1" si="106"/>
        <v>3.2368961721925806E-2</v>
      </c>
      <c r="G923" s="24">
        <f t="shared" ca="1" si="103"/>
        <v>9229.9263355788698</v>
      </c>
      <c r="H923" s="24">
        <f t="shared" ca="1" si="104"/>
        <v>9923.1076388913516</v>
      </c>
      <c r="I923" s="24">
        <f ca="1">H923/'Option value'!$E$10</f>
        <v>481.7042543151141</v>
      </c>
    </row>
    <row r="924" spans="2:9">
      <c r="B924">
        <f t="shared" si="105"/>
        <v>906</v>
      </c>
      <c r="C924" s="38">
        <f t="shared" ca="1" si="100"/>
        <v>9.3922744715462719E-2</v>
      </c>
      <c r="D924" s="38">
        <f t="shared" ca="1" si="101"/>
        <v>6.8750150393119991E-2</v>
      </c>
      <c r="E924" s="38">
        <f t="shared" ca="1" si="102"/>
        <v>0.14908533808132465</v>
      </c>
      <c r="F924" s="38">
        <f t="shared" ca="1" si="106"/>
        <v>2.8118493798476078E-2</v>
      </c>
      <c r="G924" s="24">
        <f t="shared" ca="1" si="103"/>
        <v>7710.5495151279156</v>
      </c>
      <c r="H924" s="24">
        <f t="shared" ca="1" si="104"/>
        <v>8403.7308184403973</v>
      </c>
      <c r="I924" s="24">
        <f ca="1">H924/'Option value'!$E$10</f>
        <v>407.94809798254352</v>
      </c>
    </row>
    <row r="925" spans="2:9">
      <c r="B925">
        <f t="shared" si="105"/>
        <v>907</v>
      </c>
      <c r="C925" s="38">
        <f t="shared" ca="1" si="100"/>
        <v>0.25408562051545758</v>
      </c>
      <c r="D925" s="38">
        <f t="shared" ca="1" si="101"/>
        <v>5.9790772466461091E-2</v>
      </c>
      <c r="E925" s="38">
        <f t="shared" ca="1" si="102"/>
        <v>0.14816942564844554</v>
      </c>
      <c r="F925" s="38">
        <f t="shared" ca="1" si="106"/>
        <v>3.1438115712290889E-2</v>
      </c>
      <c r="G925" s="24">
        <f t="shared" ca="1" si="103"/>
        <v>7966.4598234133218</v>
      </c>
      <c r="H925" s="24">
        <f t="shared" ca="1" si="104"/>
        <v>8659.6411267258045</v>
      </c>
      <c r="I925" s="24">
        <f ca="1">H925/'Option value'!$E$10</f>
        <v>420.37092848183516</v>
      </c>
    </row>
    <row r="926" spans="2:9">
      <c r="B926">
        <f t="shared" si="105"/>
        <v>908</v>
      </c>
      <c r="C926" s="38">
        <f t="shared" ca="1" si="100"/>
        <v>0.23559731698338837</v>
      </c>
      <c r="D926" s="38">
        <f t="shared" ca="1" si="101"/>
        <v>6.6006544933916639E-2</v>
      </c>
      <c r="E926" s="38">
        <f t="shared" ca="1" si="102"/>
        <v>0.14438293196713142</v>
      </c>
      <c r="F926" s="38">
        <f t="shared" ca="1" si="106"/>
        <v>5.1875349240175173E-2</v>
      </c>
      <c r="G926" s="24">
        <f t="shared" ca="1" si="103"/>
        <v>10933.973101899861</v>
      </c>
      <c r="H926" s="24">
        <f t="shared" ca="1" si="104"/>
        <v>11627.154405212343</v>
      </c>
      <c r="I926" s="24">
        <f ca="1">H926/'Option value'!$E$10</f>
        <v>564.42497112681269</v>
      </c>
    </row>
    <row r="927" spans="2:9">
      <c r="B927">
        <f t="shared" si="105"/>
        <v>909</v>
      </c>
      <c r="C927" s="38">
        <f t="shared" ca="1" si="100"/>
        <v>0.22015414542995107</v>
      </c>
      <c r="D927" s="38">
        <f t="shared" ca="1" si="101"/>
        <v>6.9635914296517568E-2</v>
      </c>
      <c r="E927" s="38">
        <f t="shared" ca="1" si="102"/>
        <v>0.1449759853509377</v>
      </c>
      <c r="F927" s="38">
        <f t="shared" ca="1" si="106"/>
        <v>2.1608942659505748E-2</v>
      </c>
      <c r="G927" s="24">
        <f t="shared" ca="1" si="103"/>
        <v>8541.6191734891781</v>
      </c>
      <c r="H927" s="24">
        <f t="shared" ca="1" si="104"/>
        <v>9234.8004768016599</v>
      </c>
      <c r="I927" s="24">
        <f ca="1">H927/'Option value'!$E$10</f>
        <v>448.29128528163392</v>
      </c>
    </row>
    <row r="928" spans="2:9">
      <c r="B928">
        <f t="shared" si="105"/>
        <v>910</v>
      </c>
      <c r="C928" s="38">
        <f t="shared" ca="1" si="100"/>
        <v>0.20093087997657955</v>
      </c>
      <c r="D928" s="38">
        <f t="shared" ca="1" si="101"/>
        <v>5.9764353805377084E-2</v>
      </c>
      <c r="E928" s="38">
        <f t="shared" ca="1" si="102"/>
        <v>0.1423613361330025</v>
      </c>
      <c r="F928" s="38">
        <f t="shared" ca="1" si="106"/>
        <v>3.1322864299807199E-2</v>
      </c>
      <c r="G928" s="24">
        <f t="shared" ca="1" si="103"/>
        <v>8016.3771400597961</v>
      </c>
      <c r="H928" s="24">
        <f t="shared" ca="1" si="104"/>
        <v>8709.5584433722779</v>
      </c>
      <c r="I928" s="24">
        <f ca="1">H928/'Option value'!$E$10</f>
        <v>422.79409919282898</v>
      </c>
    </row>
    <row r="929" spans="2:9">
      <c r="B929">
        <f t="shared" si="105"/>
        <v>911</v>
      </c>
      <c r="C929" s="38">
        <f t="shared" ca="1" si="100"/>
        <v>0.15424966687786729</v>
      </c>
      <c r="D929" s="38">
        <f t="shared" ca="1" si="101"/>
        <v>6.4333971018948541E-2</v>
      </c>
      <c r="E929" s="38">
        <f t="shared" ca="1" si="102"/>
        <v>0.14558842061492508</v>
      </c>
      <c r="F929" s="38">
        <f t="shared" ca="1" si="106"/>
        <v>3.3373612214821838E-2</v>
      </c>
      <c r="G929" s="24">
        <f t="shared" ca="1" si="103"/>
        <v>8206.9411937915211</v>
      </c>
      <c r="H929" s="24">
        <f t="shared" ca="1" si="104"/>
        <v>8900.1224971040028</v>
      </c>
      <c r="I929" s="24">
        <f ca="1">H929/'Option value'!$E$10</f>
        <v>432.04478141281567</v>
      </c>
    </row>
    <row r="930" spans="2:9">
      <c r="B930">
        <f t="shared" si="105"/>
        <v>912</v>
      </c>
      <c r="C930" s="38">
        <f t="shared" ca="1" si="100"/>
        <v>0.2034202895273774</v>
      </c>
      <c r="D930" s="38">
        <f t="shared" ca="1" si="101"/>
        <v>6.9371963964280386E-2</v>
      </c>
      <c r="E930" s="38">
        <f t="shared" ca="1" si="102"/>
        <v>0.14819142879082092</v>
      </c>
      <c r="F930" s="38">
        <f t="shared" ca="1" si="106"/>
        <v>3.3873599494683555E-2</v>
      </c>
      <c r="G930" s="24">
        <f t="shared" ca="1" si="103"/>
        <v>9056.882359363759</v>
      </c>
      <c r="H930" s="24">
        <f t="shared" ca="1" si="104"/>
        <v>9750.0636626762407</v>
      </c>
      <c r="I930" s="24">
        <f ca="1">H930/'Option value'!$E$10</f>
        <v>473.30406129496311</v>
      </c>
    </row>
    <row r="931" spans="2:9">
      <c r="B931">
        <f t="shared" si="105"/>
        <v>913</v>
      </c>
      <c r="C931" s="38">
        <f t="shared" ca="1" si="100"/>
        <v>0.15530518113400393</v>
      </c>
      <c r="D931" s="38">
        <f t="shared" ca="1" si="101"/>
        <v>6.7589855265049875E-2</v>
      </c>
      <c r="E931" s="38">
        <f t="shared" ca="1" si="102"/>
        <v>0.1471756137022717</v>
      </c>
      <c r="F931" s="38">
        <f t="shared" ca="1" si="106"/>
        <v>2.2082722232015014E-2</v>
      </c>
      <c r="G931" s="24">
        <f t="shared" ca="1" si="103"/>
        <v>7741.711501894275</v>
      </c>
      <c r="H931" s="24">
        <f t="shared" ca="1" si="104"/>
        <v>8434.8928052067567</v>
      </c>
      <c r="I931" s="24">
        <f ca="1">H931/'Option value'!$E$10</f>
        <v>409.46081578673574</v>
      </c>
    </row>
    <row r="932" spans="2:9">
      <c r="B932">
        <f t="shared" si="105"/>
        <v>914</v>
      </c>
      <c r="C932" s="38">
        <f t="shared" ca="1" si="100"/>
        <v>0.13823598377187146</v>
      </c>
      <c r="D932" s="38">
        <f t="shared" ca="1" si="101"/>
        <v>6.7226639171774391E-2</v>
      </c>
      <c r="E932" s="38">
        <f t="shared" ca="1" si="102"/>
        <v>0.15305006746595229</v>
      </c>
      <c r="F932" s="38">
        <f t="shared" ca="1" si="106"/>
        <v>5.2349579478583999E-2</v>
      </c>
      <c r="G932" s="24">
        <f t="shared" ca="1" si="103"/>
        <v>9423.9617157611901</v>
      </c>
      <c r="H932" s="24">
        <f t="shared" ca="1" si="104"/>
        <v>10117.143019073672</v>
      </c>
      <c r="I932" s="24">
        <f ca="1">H932/'Option value'!$E$10</f>
        <v>491.1234475278481</v>
      </c>
    </row>
    <row r="933" spans="2:9">
      <c r="B933">
        <f t="shared" si="105"/>
        <v>915</v>
      </c>
      <c r="C933" s="38">
        <f t="shared" ca="1" si="100"/>
        <v>0.29399093024589856</v>
      </c>
      <c r="D933" s="38">
        <f t="shared" ca="1" si="101"/>
        <v>6.0856911452311722E-2</v>
      </c>
      <c r="E933" s="38">
        <f t="shared" ca="1" si="102"/>
        <v>0.14865997403111766</v>
      </c>
      <c r="F933" s="38">
        <f t="shared" ca="1" si="106"/>
        <v>4.4430568341364662E-2</v>
      </c>
      <c r="G933" s="24">
        <f t="shared" ca="1" si="103"/>
        <v>9370.0574877755589</v>
      </c>
      <c r="H933" s="24">
        <f t="shared" ca="1" si="104"/>
        <v>10063.238791088041</v>
      </c>
      <c r="I933" s="24">
        <f ca="1">H933/'Option value'!$E$10</f>
        <v>488.50673743145825</v>
      </c>
    </row>
    <row r="934" spans="2:9">
      <c r="B934">
        <f t="shared" si="105"/>
        <v>916</v>
      </c>
      <c r="C934" s="38">
        <f t="shared" ca="1" si="100"/>
        <v>0.25662599580909062</v>
      </c>
      <c r="D934" s="38">
        <f t="shared" ca="1" si="101"/>
        <v>6.1129923729851557E-2</v>
      </c>
      <c r="E934" s="38">
        <f t="shared" ca="1" si="102"/>
        <v>0.14454657671873297</v>
      </c>
      <c r="F934" s="38">
        <f t="shared" ca="1" si="106"/>
        <v>5.7768695516782459E-2</v>
      </c>
      <c r="G934" s="24">
        <f t="shared" ca="1" si="103"/>
        <v>10978.480338697645</v>
      </c>
      <c r="H934" s="24">
        <f t="shared" ca="1" si="104"/>
        <v>11671.661642010127</v>
      </c>
      <c r="I934" s="24">
        <f ca="1">H934/'Option value'!$E$10</f>
        <v>566.58551660243336</v>
      </c>
    </row>
    <row r="935" spans="2:9">
      <c r="B935">
        <f t="shared" si="105"/>
        <v>917</v>
      </c>
      <c r="C935" s="38">
        <f t="shared" ca="1" si="100"/>
        <v>0.19983414794276594</v>
      </c>
      <c r="D935" s="38">
        <f t="shared" ca="1" si="101"/>
        <v>6.2020963656793826E-2</v>
      </c>
      <c r="E935" s="38">
        <f t="shared" ca="1" si="102"/>
        <v>0.14817209931585823</v>
      </c>
      <c r="F935" s="38">
        <f t="shared" ca="1" si="106"/>
        <v>4.4900509576800231E-2</v>
      </c>
      <c r="G935" s="24">
        <f t="shared" ca="1" si="103"/>
        <v>8936.557256083177</v>
      </c>
      <c r="H935" s="24">
        <f t="shared" ca="1" si="104"/>
        <v>9629.7385593956587</v>
      </c>
      <c r="I935" s="24">
        <f ca="1">H935/'Option value'!$E$10</f>
        <v>467.46303686386688</v>
      </c>
    </row>
    <row r="936" spans="2:9">
      <c r="B936">
        <f t="shared" si="105"/>
        <v>918</v>
      </c>
      <c r="C936" s="38">
        <f t="shared" ca="1" si="100"/>
        <v>0.31932365350154318</v>
      </c>
      <c r="D936" s="38">
        <f t="shared" ca="1" si="101"/>
        <v>5.7031251736410174E-2</v>
      </c>
      <c r="E936" s="38">
        <f t="shared" ca="1" si="102"/>
        <v>0.14372420369095054</v>
      </c>
      <c r="F936" s="38">
        <f t="shared" ca="1" si="106"/>
        <v>3.0383959811980388E-2</v>
      </c>
      <c r="G936" s="24">
        <f t="shared" ca="1" si="103"/>
        <v>8233.2534818445074</v>
      </c>
      <c r="H936" s="24">
        <f t="shared" ca="1" si="104"/>
        <v>8926.4347851569892</v>
      </c>
      <c r="I936" s="24">
        <f ca="1">H936/'Option value'!$E$10</f>
        <v>433.32207694936835</v>
      </c>
    </row>
    <row r="937" spans="2:9">
      <c r="B937">
        <f t="shared" si="105"/>
        <v>919</v>
      </c>
      <c r="C937" s="38">
        <f t="shared" ca="1" si="100"/>
        <v>0.16214069995334884</v>
      </c>
      <c r="D937" s="38">
        <f t="shared" ca="1" si="101"/>
        <v>7.1269799079891297E-2</v>
      </c>
      <c r="E937" s="38">
        <f t="shared" ca="1" si="102"/>
        <v>0.14587541028817258</v>
      </c>
      <c r="F937" s="38">
        <f t="shared" ca="1" si="106"/>
        <v>5.4700153164455687E-2</v>
      </c>
      <c r="G937" s="24">
        <f t="shared" ca="1" si="103"/>
        <v>11266.230325551813</v>
      </c>
      <c r="H937" s="24">
        <f t="shared" ca="1" si="104"/>
        <v>11959.411628864294</v>
      </c>
      <c r="I937" s="24">
        <f ca="1">H937/'Option value'!$E$10</f>
        <v>580.55396256622782</v>
      </c>
    </row>
    <row r="938" spans="2:9">
      <c r="B938">
        <f t="shared" si="105"/>
        <v>920</v>
      </c>
      <c r="C938" s="38">
        <f t="shared" ca="1" si="100"/>
        <v>0.30151152033974365</v>
      </c>
      <c r="D938" s="38">
        <f t="shared" ca="1" si="101"/>
        <v>7.5986232529082653E-2</v>
      </c>
      <c r="E938" s="38">
        <f t="shared" ca="1" si="102"/>
        <v>0.14657339365422872</v>
      </c>
      <c r="F938" s="38">
        <f t="shared" ca="1" si="106"/>
        <v>5.8855285455619619E-2</v>
      </c>
      <c r="G938" s="24">
        <f t="shared" ca="1" si="103"/>
        <v>13982.507115437762</v>
      </c>
      <c r="H938" s="24">
        <f t="shared" ca="1" si="104"/>
        <v>14675.688418750244</v>
      </c>
      <c r="I938" s="24">
        <f ca="1">H938/'Option value'!$E$10</f>
        <v>712.41205916263311</v>
      </c>
    </row>
    <row r="939" spans="2:9">
      <c r="B939">
        <f t="shared" si="105"/>
        <v>921</v>
      </c>
      <c r="C939" s="38">
        <f t="shared" ca="1" si="100"/>
        <v>0.38194380135386569</v>
      </c>
      <c r="D939" s="38">
        <f t="shared" ca="1" si="101"/>
        <v>6.8476243025841932E-2</v>
      </c>
      <c r="E939" s="38">
        <f t="shared" ca="1" si="102"/>
        <v>0.14089360991279465</v>
      </c>
      <c r="F939" s="38">
        <f t="shared" ca="1" si="106"/>
        <v>5.4140417957894413E-2</v>
      </c>
      <c r="G939" s="24">
        <f t="shared" ca="1" si="103"/>
        <v>13528.081800801976</v>
      </c>
      <c r="H939" s="24">
        <f t="shared" ca="1" si="104"/>
        <v>14221.263104114458</v>
      </c>
      <c r="I939" s="24">
        <f ca="1">H939/'Option value'!$E$10</f>
        <v>690.35257786963382</v>
      </c>
    </row>
    <row r="940" spans="2:9">
      <c r="B940">
        <f t="shared" si="105"/>
        <v>922</v>
      </c>
      <c r="C940" s="38">
        <f t="shared" ca="1" si="100"/>
        <v>7.273749492214801E-2</v>
      </c>
      <c r="D940" s="38">
        <f t="shared" ca="1" si="101"/>
        <v>6.3180003472187246E-2</v>
      </c>
      <c r="E940" s="38">
        <f t="shared" ca="1" si="102"/>
        <v>0.14309616021257895</v>
      </c>
      <c r="F940" s="38">
        <f t="shared" ca="1" si="106"/>
        <v>3.0084579450836806E-2</v>
      </c>
      <c r="G940" s="24">
        <f t="shared" ca="1" si="103"/>
        <v>7437.7492554724577</v>
      </c>
      <c r="H940" s="24">
        <f t="shared" ca="1" si="104"/>
        <v>8130.9305587849403</v>
      </c>
      <c r="I940" s="24">
        <f ca="1">H940/'Option value'!$E$10</f>
        <v>394.70536693130776</v>
      </c>
    </row>
    <row r="941" spans="2:9">
      <c r="B941">
        <f t="shared" si="105"/>
        <v>923</v>
      </c>
      <c r="C941" s="38">
        <f t="shared" ca="1" si="100"/>
        <v>0.24601232510691864</v>
      </c>
      <c r="D941" s="38">
        <f t="shared" ca="1" si="101"/>
        <v>5.3671947301748457E-2</v>
      </c>
      <c r="E941" s="38">
        <f t="shared" ca="1" si="102"/>
        <v>0.14902378328396848</v>
      </c>
      <c r="F941" s="38">
        <f t="shared" ca="1" si="106"/>
        <v>3.8113267843311135E-2</v>
      </c>
      <c r="G941" s="24">
        <f t="shared" ca="1" si="103"/>
        <v>7478.049643058308</v>
      </c>
      <c r="H941" s="24">
        <f t="shared" ca="1" si="104"/>
        <v>8171.2309463707907</v>
      </c>
      <c r="I941" s="24">
        <f ca="1">H941/'Option value'!$E$10</f>
        <v>396.66169642576654</v>
      </c>
    </row>
    <row r="942" spans="2:9">
      <c r="B942">
        <f t="shared" si="105"/>
        <v>924</v>
      </c>
      <c r="C942" s="38">
        <f t="shared" ca="1" si="100"/>
        <v>0.22491684659037958</v>
      </c>
      <c r="D942" s="38">
        <f t="shared" ca="1" si="101"/>
        <v>6.9383114478621624E-2</v>
      </c>
      <c r="E942" s="38">
        <f t="shared" ca="1" si="102"/>
        <v>0.1430320827088235</v>
      </c>
      <c r="F942" s="38">
        <f t="shared" ca="1" si="106"/>
        <v>4.6614854976888012E-2</v>
      </c>
      <c r="G942" s="24">
        <f t="shared" ca="1" si="103"/>
        <v>10931.937370978692</v>
      </c>
      <c r="H942" s="24">
        <f t="shared" ca="1" si="104"/>
        <v>11625.118674291174</v>
      </c>
      <c r="I942" s="24">
        <f ca="1">H942/'Option value'!$E$10</f>
        <v>564.32614923743563</v>
      </c>
    </row>
    <row r="943" spans="2:9">
      <c r="B943">
        <f t="shared" si="105"/>
        <v>925</v>
      </c>
      <c r="C943" s="38">
        <f t="shared" ca="1" si="100"/>
        <v>0.21700412509637157</v>
      </c>
      <c r="D943" s="38">
        <f t="shared" ca="1" si="101"/>
        <v>7.3732104506869955E-2</v>
      </c>
      <c r="E943" s="38">
        <f t="shared" ca="1" si="102"/>
        <v>0.14275293230732708</v>
      </c>
      <c r="F943" s="38">
        <f t="shared" ca="1" si="106"/>
        <v>3.9131614479217897E-2</v>
      </c>
      <c r="G943" s="24">
        <f t="shared" ca="1" si="103"/>
        <v>10739.67022163818</v>
      </c>
      <c r="H943" s="24">
        <f t="shared" ca="1" si="104"/>
        <v>11432.851524950662</v>
      </c>
      <c r="I943" s="24">
        <f ca="1">H943/'Option value'!$E$10</f>
        <v>554.99279247333311</v>
      </c>
    </row>
    <row r="944" spans="2:9">
      <c r="B944">
        <f t="shared" si="105"/>
        <v>926</v>
      </c>
      <c r="C944" s="38">
        <f t="shared" ca="1" si="100"/>
        <v>0.16581419519918314</v>
      </c>
      <c r="D944" s="38">
        <f t="shared" ca="1" si="101"/>
        <v>6.8682329264662986E-2</v>
      </c>
      <c r="E944" s="38">
        <f t="shared" ca="1" si="102"/>
        <v>0.1441112406597731</v>
      </c>
      <c r="F944" s="38">
        <f t="shared" ca="1" si="106"/>
        <v>3.7977197010519534E-2</v>
      </c>
      <c r="G944" s="24">
        <f t="shared" ca="1" si="103"/>
        <v>9356.4482570901073</v>
      </c>
      <c r="H944" s="24">
        <f t="shared" ca="1" si="104"/>
        <v>10049.629560402589</v>
      </c>
      <c r="I944" s="24">
        <f ca="1">H944/'Option value'!$E$10</f>
        <v>487.84609516517418</v>
      </c>
    </row>
    <row r="945" spans="2:9">
      <c r="B945">
        <f t="shared" si="105"/>
        <v>927</v>
      </c>
      <c r="C945" s="38">
        <f t="shared" ca="1" si="100"/>
        <v>0.2108167368701227</v>
      </c>
      <c r="D945" s="38">
        <f t="shared" ca="1" si="101"/>
        <v>6.4418502424007054E-2</v>
      </c>
      <c r="E945" s="38">
        <f t="shared" ca="1" si="102"/>
        <v>0.14329560797981813</v>
      </c>
      <c r="F945" s="38">
        <f t="shared" ca="1" si="106"/>
        <v>5.1372742795600793E-2</v>
      </c>
      <c r="G945" s="24">
        <f t="shared" ca="1" si="103"/>
        <v>10523.419034230352</v>
      </c>
      <c r="H945" s="24">
        <f t="shared" ca="1" si="104"/>
        <v>11216.600337542834</v>
      </c>
      <c r="I945" s="24">
        <f ca="1">H945/'Option value'!$E$10</f>
        <v>544.49516201664233</v>
      </c>
    </row>
    <row r="946" spans="2:9">
      <c r="B946">
        <f t="shared" si="105"/>
        <v>928</v>
      </c>
      <c r="C946" s="38">
        <f t="shared" ca="1" si="100"/>
        <v>0.14466070010065729</v>
      </c>
      <c r="D946" s="38">
        <f t="shared" ca="1" si="101"/>
        <v>6.0776760760989423E-2</v>
      </c>
      <c r="E946" s="38">
        <f t="shared" ca="1" si="102"/>
        <v>0.14763366835937394</v>
      </c>
      <c r="F946" s="38">
        <f t="shared" ca="1" si="106"/>
        <v>5.2963681809161584E-2</v>
      </c>
      <c r="G946" s="24">
        <f t="shared" ca="1" si="103"/>
        <v>9113.6717704404891</v>
      </c>
      <c r="H946" s="24">
        <f t="shared" ca="1" si="104"/>
        <v>9806.8530737529709</v>
      </c>
      <c r="I946" s="24">
        <f ca="1">H946/'Option value'!$E$10</f>
        <v>476.06082882295971</v>
      </c>
    </row>
    <row r="947" spans="2:9">
      <c r="B947">
        <f t="shared" si="105"/>
        <v>929</v>
      </c>
      <c r="C947" s="38">
        <f t="shared" ca="1" si="100"/>
        <v>0.43483741780764706</v>
      </c>
      <c r="D947" s="38">
        <f t="shared" ca="1" si="101"/>
        <v>7.5452958880461343E-2</v>
      </c>
      <c r="E947" s="38">
        <f t="shared" ca="1" si="102"/>
        <v>0.14162921569611586</v>
      </c>
      <c r="F947" s="38">
        <f t="shared" ca="1" si="106"/>
        <v>4.6928461339712083E-2</v>
      </c>
      <c r="G947" s="24">
        <f t="shared" ca="1" si="103"/>
        <v>14178.06318081921</v>
      </c>
      <c r="H947" s="24">
        <f t="shared" ca="1" si="104"/>
        <v>14871.244484131692</v>
      </c>
      <c r="I947" s="24">
        <f ca="1">H947/'Option value'!$E$10</f>
        <v>721.90507204522771</v>
      </c>
    </row>
    <row r="948" spans="2:9">
      <c r="B948">
        <f t="shared" si="105"/>
        <v>930</v>
      </c>
      <c r="C948" s="38">
        <f t="shared" ca="1" si="100"/>
        <v>7.4152123284672189E-2</v>
      </c>
      <c r="D948" s="38">
        <f t="shared" ca="1" si="101"/>
        <v>6.3349220223060845E-2</v>
      </c>
      <c r="E948" s="38">
        <f t="shared" ca="1" si="102"/>
        <v>0.14542477565873363</v>
      </c>
      <c r="F948" s="38">
        <f t="shared" ca="1" si="106"/>
        <v>4.8173232274393296E-2</v>
      </c>
      <c r="G948" s="24">
        <f t="shared" ca="1" si="103"/>
        <v>8677.6461972785291</v>
      </c>
      <c r="H948" s="24">
        <f t="shared" ca="1" si="104"/>
        <v>9370.8275005910109</v>
      </c>
      <c r="I948" s="24">
        <f ca="1">H948/'Option value'!$E$10</f>
        <v>454.89453886364129</v>
      </c>
    </row>
    <row r="949" spans="2:9">
      <c r="B949">
        <f t="shared" si="105"/>
        <v>931</v>
      </c>
      <c r="C949" s="38">
        <f t="shared" ca="1" si="100"/>
        <v>0.18393516060500106</v>
      </c>
      <c r="D949" s="38">
        <f t="shared" ca="1" si="101"/>
        <v>6.7838858496890475E-2</v>
      </c>
      <c r="E949" s="38">
        <f t="shared" ca="1" si="102"/>
        <v>0.14289241747120396</v>
      </c>
      <c r="F949" s="38">
        <f t="shared" ca="1" si="106"/>
        <v>2.4406411253103503E-2</v>
      </c>
      <c r="G949" s="24">
        <f t="shared" ca="1" si="103"/>
        <v>8406.8009728275938</v>
      </c>
      <c r="H949" s="24">
        <f t="shared" ca="1" si="104"/>
        <v>9099.9822761400756</v>
      </c>
      <c r="I949" s="24">
        <f ca="1">H949/'Option value'!$E$10</f>
        <v>441.74671243398421</v>
      </c>
    </row>
    <row r="950" spans="2:9">
      <c r="B950">
        <f t="shared" si="105"/>
        <v>932</v>
      </c>
      <c r="C950" s="38">
        <f t="shared" ca="1" si="100"/>
        <v>0.25316729215950728</v>
      </c>
      <c r="D950" s="38">
        <f t="shared" ca="1" si="101"/>
        <v>6.9664539923418284E-2</v>
      </c>
      <c r="E950" s="38">
        <f t="shared" ca="1" si="102"/>
        <v>0.13751992462068205</v>
      </c>
      <c r="F950" s="38">
        <f t="shared" ca="1" si="106"/>
        <v>3.9441765559112246E-2</v>
      </c>
      <c r="G950" s="24">
        <f t="shared" ca="1" si="103"/>
        <v>11039.258316006524</v>
      </c>
      <c r="H950" s="24">
        <f t="shared" ca="1" si="104"/>
        <v>11732.439619319006</v>
      </c>
      <c r="I950" s="24">
        <f ca="1">H950/'Option value'!$E$10</f>
        <v>569.53590385043719</v>
      </c>
    </row>
    <row r="951" spans="2:9">
      <c r="B951">
        <f t="shared" si="105"/>
        <v>933</v>
      </c>
      <c r="C951" s="38">
        <f t="shared" ca="1" si="100"/>
        <v>0.18993855077403229</v>
      </c>
      <c r="D951" s="38">
        <f t="shared" ca="1" si="101"/>
        <v>5.9198257628303469E-2</v>
      </c>
      <c r="E951" s="38">
        <f t="shared" ca="1" si="102"/>
        <v>0.1462388657136004</v>
      </c>
      <c r="F951" s="38">
        <f t="shared" ca="1" si="106"/>
        <v>3.4556894374393639E-2</v>
      </c>
      <c r="G951" s="24">
        <f t="shared" ca="1" si="103"/>
        <v>7822.431426685278</v>
      </c>
      <c r="H951" s="24">
        <f t="shared" ca="1" si="104"/>
        <v>8515.6127299977597</v>
      </c>
      <c r="I951" s="24">
        <f ca="1">H951/'Option value'!$E$10</f>
        <v>413.37925873775532</v>
      </c>
    </row>
    <row r="952" spans="2:9">
      <c r="B952">
        <f t="shared" si="105"/>
        <v>934</v>
      </c>
      <c r="C952" s="38">
        <f t="shared" ca="1" si="100"/>
        <v>3.3623690134944345E-2</v>
      </c>
      <c r="D952" s="38">
        <f t="shared" ca="1" si="101"/>
        <v>5.9457645183755244E-2</v>
      </c>
      <c r="E952" s="38">
        <f t="shared" ca="1" si="102"/>
        <v>0.14274446326176632</v>
      </c>
      <c r="F952" s="38">
        <f t="shared" ca="1" si="106"/>
        <v>4.9815675251940215E-2</v>
      </c>
      <c r="G952" s="24">
        <f t="shared" ca="1" si="103"/>
        <v>8201.8394420443674</v>
      </c>
      <c r="H952" s="24">
        <f t="shared" ca="1" si="104"/>
        <v>8895.0207453568491</v>
      </c>
      <c r="I952" s="24">
        <f ca="1">H952/'Option value'!$E$10</f>
        <v>431.79712356101209</v>
      </c>
    </row>
    <row r="953" spans="2:9">
      <c r="B953">
        <f t="shared" si="105"/>
        <v>935</v>
      </c>
      <c r="C953" s="38">
        <f t="shared" ca="1" si="100"/>
        <v>0.30605860795536882</v>
      </c>
      <c r="D953" s="38">
        <f t="shared" ca="1" si="101"/>
        <v>6.0448929596025255E-2</v>
      </c>
      <c r="E953" s="38">
        <f t="shared" ca="1" si="102"/>
        <v>0.14156149689308761</v>
      </c>
      <c r="F953" s="38">
        <f t="shared" ca="1" si="106"/>
        <v>4.2609268532411745E-2</v>
      </c>
      <c r="G953" s="24">
        <f t="shared" ca="1" si="103"/>
        <v>9895.0291715057429</v>
      </c>
      <c r="H953" s="24">
        <f t="shared" ca="1" si="104"/>
        <v>10588.210474818225</v>
      </c>
      <c r="I953" s="24">
        <f ca="1">H953/'Option value'!$E$10</f>
        <v>513.99079974845745</v>
      </c>
    </row>
    <row r="954" spans="2:9">
      <c r="B954">
        <f t="shared" si="105"/>
        <v>936</v>
      </c>
      <c r="C954" s="38">
        <f t="shared" ca="1" si="100"/>
        <v>0.12763978044700877</v>
      </c>
      <c r="D954" s="38">
        <f t="shared" ca="1" si="101"/>
        <v>7.0138147954672464E-2</v>
      </c>
      <c r="E954" s="38">
        <f t="shared" ca="1" si="102"/>
        <v>0.15097604566201342</v>
      </c>
      <c r="F954" s="38">
        <f t="shared" ca="1" si="106"/>
        <v>3.4528441882590938E-2</v>
      </c>
      <c r="G954" s="24">
        <f t="shared" ca="1" si="103"/>
        <v>8423.3627298582705</v>
      </c>
      <c r="H954" s="24">
        <f t="shared" ca="1" si="104"/>
        <v>9116.5440331707523</v>
      </c>
      <c r="I954" s="24">
        <f ca="1">H954/'Option value'!$E$10</f>
        <v>442.55068122188118</v>
      </c>
    </row>
    <row r="955" spans="2:9">
      <c r="B955">
        <f t="shared" si="105"/>
        <v>937</v>
      </c>
      <c r="C955" s="38">
        <f t="shared" ca="1" si="100"/>
        <v>0.25899409043117316</v>
      </c>
      <c r="D955" s="38">
        <f t="shared" ca="1" si="101"/>
        <v>5.3886803316797849E-2</v>
      </c>
      <c r="E955" s="38">
        <f t="shared" ca="1" si="102"/>
        <v>0.14335499041777161</v>
      </c>
      <c r="F955" s="38">
        <f t="shared" ca="1" si="106"/>
        <v>3.304523984186742E-2</v>
      </c>
      <c r="G955" s="24">
        <f t="shared" ca="1" si="103"/>
        <v>7627.5240712412015</v>
      </c>
      <c r="H955" s="24">
        <f t="shared" ca="1" si="104"/>
        <v>8320.7053745536832</v>
      </c>
      <c r="I955" s="24">
        <f ca="1">H955/'Option value'!$E$10</f>
        <v>403.91773662881957</v>
      </c>
    </row>
    <row r="956" spans="2:9">
      <c r="B956">
        <f t="shared" si="105"/>
        <v>938</v>
      </c>
      <c r="C956" s="38">
        <f t="shared" ca="1" si="100"/>
        <v>0.16135814549325811</v>
      </c>
      <c r="D956" s="38">
        <f t="shared" ca="1" si="101"/>
        <v>4.6298189066805356E-2</v>
      </c>
      <c r="E956" s="38">
        <f t="shared" ca="1" si="102"/>
        <v>0.14724518094663627</v>
      </c>
      <c r="F956" s="38">
        <f t="shared" ca="1" si="106"/>
        <v>2.311485177123191E-2</v>
      </c>
      <c r="G956" s="24">
        <f t="shared" ca="1" si="103"/>
        <v>5372.0945060694567</v>
      </c>
      <c r="H956" s="24">
        <f t="shared" ca="1" si="104"/>
        <v>6065.2758093819393</v>
      </c>
      <c r="I956" s="24">
        <f ca="1">H956/'Option value'!$E$10</f>
        <v>294.43086453310383</v>
      </c>
    </row>
    <row r="957" spans="2:9">
      <c r="B957">
        <f t="shared" si="105"/>
        <v>939</v>
      </c>
      <c r="C957" s="38">
        <f t="shared" ca="1" si="100"/>
        <v>0.52054535659903689</v>
      </c>
      <c r="D957" s="38">
        <f t="shared" ca="1" si="101"/>
        <v>6.8266069457646877E-2</v>
      </c>
      <c r="E957" s="38">
        <f t="shared" ca="1" si="102"/>
        <v>0.14689936344267407</v>
      </c>
      <c r="F957" s="38">
        <f t="shared" ca="1" si="106"/>
        <v>2.0756656865226829E-2</v>
      </c>
      <c r="G957" s="24">
        <f t="shared" ca="1" si="103"/>
        <v>10205.481722392429</v>
      </c>
      <c r="H957" s="24">
        <f t="shared" ca="1" si="104"/>
        <v>10898.663025704911</v>
      </c>
      <c r="I957" s="24">
        <f ca="1">H957/'Option value'!$E$10</f>
        <v>529.06131192742282</v>
      </c>
    </row>
    <row r="958" spans="2:9">
      <c r="B958">
        <f t="shared" si="105"/>
        <v>940</v>
      </c>
      <c r="C958" s="38">
        <f t="shared" ca="1" si="100"/>
        <v>0.17958889689993549</v>
      </c>
      <c r="D958" s="38">
        <f t="shared" ca="1" si="101"/>
        <v>6.2185433669631772E-2</v>
      </c>
      <c r="E958" s="38">
        <f t="shared" ca="1" si="102"/>
        <v>0.14323326316164339</v>
      </c>
      <c r="F958" s="38">
        <f t="shared" ca="1" si="106"/>
        <v>5.07574563477972E-2</v>
      </c>
      <c r="G958" s="24">
        <f t="shared" ca="1" si="103"/>
        <v>9837.4512038864577</v>
      </c>
      <c r="H958" s="24">
        <f t="shared" ca="1" si="104"/>
        <v>10530.632507198939</v>
      </c>
      <c r="I958" s="24">
        <f ca="1">H958/'Option value'!$E$10</f>
        <v>511.19575277664751</v>
      </c>
    </row>
    <row r="959" spans="2:9">
      <c r="B959">
        <f t="shared" si="105"/>
        <v>941</v>
      </c>
      <c r="C959" s="38">
        <f t="shared" ca="1" si="100"/>
        <v>0.24401014863583859</v>
      </c>
      <c r="D959" s="38">
        <f t="shared" ca="1" si="101"/>
        <v>5.9130033337838582E-2</v>
      </c>
      <c r="E959" s="38">
        <f t="shared" ca="1" si="102"/>
        <v>0.14559343431497743</v>
      </c>
      <c r="F959" s="38">
        <f t="shared" ca="1" si="106"/>
        <v>5.6700853843300703E-2</v>
      </c>
      <c r="G959" s="24">
        <f t="shared" ca="1" si="103"/>
        <v>10262.612016220146</v>
      </c>
      <c r="H959" s="24">
        <f t="shared" ca="1" si="104"/>
        <v>10955.793319532628</v>
      </c>
      <c r="I959" s="24">
        <f ca="1">H959/'Option value'!$E$10</f>
        <v>531.83462716177803</v>
      </c>
    </row>
    <row r="960" spans="2:9">
      <c r="B960">
        <f t="shared" si="105"/>
        <v>942</v>
      </c>
      <c r="C960" s="38">
        <f t="shared" ca="1" si="100"/>
        <v>0.18261368868552336</v>
      </c>
      <c r="D960" s="38">
        <f t="shared" ca="1" si="101"/>
        <v>5.9690051714988437E-2</v>
      </c>
      <c r="E960" s="38">
        <f t="shared" ca="1" si="102"/>
        <v>0.14269676389308561</v>
      </c>
      <c r="F960" s="38">
        <f t="shared" ca="1" si="106"/>
        <v>5.2124325188388956E-2</v>
      </c>
      <c r="G960" s="24">
        <f t="shared" ca="1" si="103"/>
        <v>9665.8526908899039</v>
      </c>
      <c r="H960" s="24">
        <f t="shared" ca="1" si="104"/>
        <v>10359.033994202386</v>
      </c>
      <c r="I960" s="24">
        <f ca="1">H960/'Option value'!$E$10</f>
        <v>502.86572787390219</v>
      </c>
    </row>
    <row r="961" spans="2:9">
      <c r="B961">
        <f t="shared" si="105"/>
        <v>943</v>
      </c>
      <c r="C961" s="38">
        <f t="shared" ca="1" si="100"/>
        <v>0.22231792815578347</v>
      </c>
      <c r="D961" s="38">
        <f t="shared" ca="1" si="101"/>
        <v>6.2416549363435242E-2</v>
      </c>
      <c r="E961" s="38">
        <f t="shared" ca="1" si="102"/>
        <v>0.14418586867190653</v>
      </c>
      <c r="F961" s="38">
        <f t="shared" ca="1" si="106"/>
        <v>4.0507512876017199E-2</v>
      </c>
      <c r="G961" s="24">
        <f t="shared" ca="1" si="103"/>
        <v>9126.1418072201886</v>
      </c>
      <c r="H961" s="24">
        <f t="shared" ca="1" si="104"/>
        <v>9819.3231105326704</v>
      </c>
      <c r="I961" s="24">
        <f ca="1">H961/'Option value'!$E$10</f>
        <v>476.66617041420727</v>
      </c>
    </row>
    <row r="962" spans="2:9">
      <c r="B962">
        <f t="shared" si="105"/>
        <v>944</v>
      </c>
      <c r="C962" s="38">
        <f t="shared" ca="1" si="100"/>
        <v>0.31603843295669698</v>
      </c>
      <c r="D962" s="38">
        <f t="shared" ca="1" si="101"/>
        <v>6.3758823126330022E-2</v>
      </c>
      <c r="E962" s="38">
        <f t="shared" ca="1" si="102"/>
        <v>0.1444559951359633</v>
      </c>
      <c r="F962" s="38">
        <f t="shared" ca="1" si="106"/>
        <v>3.8271437553932607E-2</v>
      </c>
      <c r="G962" s="24">
        <f t="shared" ca="1" si="103"/>
        <v>9800.2889261049622</v>
      </c>
      <c r="H962" s="24">
        <f t="shared" ca="1" si="104"/>
        <v>10493.470229417444</v>
      </c>
      <c r="I962" s="24">
        <f ca="1">H962/'Option value'!$E$10</f>
        <v>509.39175870958462</v>
      </c>
    </row>
    <row r="963" spans="2:9">
      <c r="B963">
        <f t="shared" si="105"/>
        <v>945</v>
      </c>
      <c r="C963" s="38">
        <f t="shared" ca="1" si="100"/>
        <v>0.27231675157909635</v>
      </c>
      <c r="D963" s="38">
        <f t="shared" ca="1" si="101"/>
        <v>6.142424672436133E-2</v>
      </c>
      <c r="E963" s="38">
        <f t="shared" ca="1" si="102"/>
        <v>0.14373767624468789</v>
      </c>
      <c r="F963" s="38">
        <f t="shared" ca="1" si="106"/>
        <v>2.0605832560231536E-2</v>
      </c>
      <c r="G963" s="24">
        <f t="shared" ca="1" si="103"/>
        <v>7871.4742477139807</v>
      </c>
      <c r="H963" s="24">
        <f t="shared" ca="1" si="104"/>
        <v>8564.6555510264625</v>
      </c>
      <c r="I963" s="24">
        <f ca="1">H963/'Option value'!$E$10</f>
        <v>415.75997820516807</v>
      </c>
    </row>
    <row r="964" spans="2:9">
      <c r="B964">
        <f t="shared" si="105"/>
        <v>946</v>
      </c>
      <c r="C964" s="38">
        <f t="shared" ca="1" si="100"/>
        <v>0.21574567016661875</v>
      </c>
      <c r="D964" s="38">
        <f t="shared" ca="1" si="101"/>
        <v>6.7955386644912325E-2</v>
      </c>
      <c r="E964" s="38">
        <f t="shared" ca="1" si="102"/>
        <v>0.14596206260680702</v>
      </c>
      <c r="F964" s="38">
        <f t="shared" ca="1" si="106"/>
        <v>2.1039262096903655E-2</v>
      </c>
      <c r="G964" s="24">
        <f t="shared" ca="1" si="103"/>
        <v>8201.9342694457628</v>
      </c>
      <c r="H964" s="24">
        <f t="shared" ca="1" si="104"/>
        <v>8895.1155727582445</v>
      </c>
      <c r="I964" s="24">
        <f ca="1">H964/'Option value'!$E$10</f>
        <v>431.80172683292449</v>
      </c>
    </row>
    <row r="965" spans="2:9">
      <c r="B965">
        <f t="shared" si="105"/>
        <v>947</v>
      </c>
      <c r="C965" s="38">
        <f t="shared" ca="1" si="100"/>
        <v>0.24280194028669547</v>
      </c>
      <c r="D965" s="38">
        <f t="shared" ca="1" si="101"/>
        <v>6.2433854388097634E-2</v>
      </c>
      <c r="E965" s="38">
        <f t="shared" ca="1" si="102"/>
        <v>0.14372119545176398</v>
      </c>
      <c r="F965" s="38">
        <f t="shared" ca="1" si="106"/>
        <v>4.0535998685666388E-2</v>
      </c>
      <c r="G965" s="24">
        <f t="shared" ca="1" si="103"/>
        <v>9326.0137179315407</v>
      </c>
      <c r="H965" s="24">
        <f t="shared" ca="1" si="104"/>
        <v>10019.195021244022</v>
      </c>
      <c r="I965" s="24">
        <f ca="1">H965/'Option value'!$E$10</f>
        <v>486.36869035165154</v>
      </c>
    </row>
    <row r="966" spans="2:9">
      <c r="B966">
        <f t="shared" si="105"/>
        <v>948</v>
      </c>
      <c r="C966" s="38">
        <f t="shared" ca="1" si="100"/>
        <v>0.34170074669576578</v>
      </c>
      <c r="D966" s="38">
        <f t="shared" ca="1" si="101"/>
        <v>6.2578520968829182E-2</v>
      </c>
      <c r="E966" s="38">
        <f t="shared" ca="1" si="102"/>
        <v>0.14884855176486891</v>
      </c>
      <c r="F966" s="38">
        <f t="shared" ca="1" si="106"/>
        <v>4.1664711444062794E-2</v>
      </c>
      <c r="G966" s="24">
        <f t="shared" ca="1" si="103"/>
        <v>9715.0047956841336</v>
      </c>
      <c r="H966" s="24">
        <f t="shared" ca="1" si="104"/>
        <v>10408.186098996615</v>
      </c>
      <c r="I966" s="24">
        <f ca="1">H966/'Option value'!$E$10</f>
        <v>505.25175237847645</v>
      </c>
    </row>
    <row r="967" spans="2:9">
      <c r="B967">
        <f t="shared" si="105"/>
        <v>949</v>
      </c>
      <c r="C967" s="38">
        <f t="shared" ca="1" si="100"/>
        <v>0.17159123700011061</v>
      </c>
      <c r="D967" s="38">
        <f t="shared" ca="1" si="101"/>
        <v>6.2988248279100753E-2</v>
      </c>
      <c r="E967" s="38">
        <f t="shared" ca="1" si="102"/>
        <v>0.14390693591053588</v>
      </c>
      <c r="F967" s="38">
        <f t="shared" ca="1" si="106"/>
        <v>4.2442004795932187E-2</v>
      </c>
      <c r="G967" s="24">
        <f t="shared" ca="1" si="103"/>
        <v>9020.0938732358263</v>
      </c>
      <c r="H967" s="24">
        <f t="shared" ca="1" si="104"/>
        <v>9713.2751765483081</v>
      </c>
      <c r="I967" s="24">
        <f ca="1">H967/'Option value'!$E$10</f>
        <v>471.51821245380131</v>
      </c>
    </row>
    <row r="968" spans="2:9">
      <c r="B968">
        <f t="shared" si="105"/>
        <v>950</v>
      </c>
      <c r="C968" s="38">
        <f t="shared" ca="1" si="100"/>
        <v>9.2327267660759188E-2</v>
      </c>
      <c r="D968" s="38">
        <f t="shared" ca="1" si="101"/>
        <v>6.5227434691539465E-2</v>
      </c>
      <c r="E968" s="38">
        <f t="shared" ca="1" si="102"/>
        <v>0.14031108992035735</v>
      </c>
      <c r="F968" s="38">
        <f t="shared" ca="1" si="106"/>
        <v>3.9308852954833114E-2</v>
      </c>
      <c r="G968" s="24">
        <f t="shared" ca="1" si="103"/>
        <v>8748.6986607870895</v>
      </c>
      <c r="H968" s="24">
        <f t="shared" ca="1" si="104"/>
        <v>9441.8799640995712</v>
      </c>
      <c r="I968" s="24">
        <f ca="1">H968/'Option value'!$E$10</f>
        <v>458.34368757764906</v>
      </c>
    </row>
    <row r="969" spans="2:9">
      <c r="B969">
        <f t="shared" si="105"/>
        <v>951</v>
      </c>
      <c r="C969" s="38">
        <f t="shared" ca="1" si="100"/>
        <v>0.23608443814558039</v>
      </c>
      <c r="D969" s="38">
        <f t="shared" ca="1" si="101"/>
        <v>7.2200931201325563E-2</v>
      </c>
      <c r="E969" s="38">
        <f t="shared" ca="1" si="102"/>
        <v>0.14720636162653472</v>
      </c>
      <c r="F969" s="38">
        <f t="shared" ca="1" si="106"/>
        <v>5.32431338238889E-2</v>
      </c>
      <c r="G969" s="24">
        <f t="shared" ca="1" si="103"/>
        <v>11779.433029665293</v>
      </c>
      <c r="H969" s="24">
        <f t="shared" ca="1" si="104"/>
        <v>12472.614332977775</v>
      </c>
      <c r="I969" s="24">
        <f ca="1">H969/'Option value'!$E$10</f>
        <v>605.46671519309587</v>
      </c>
    </row>
    <row r="970" spans="2:9">
      <c r="B970">
        <f t="shared" si="105"/>
        <v>952</v>
      </c>
      <c r="C970" s="38">
        <f t="shared" ca="1" si="100"/>
        <v>6.4566063039667165E-2</v>
      </c>
      <c r="D970" s="38">
        <f t="shared" ca="1" si="101"/>
        <v>6.7545552909878348E-2</v>
      </c>
      <c r="E970" s="38">
        <f t="shared" ca="1" si="102"/>
        <v>0.14093892642606795</v>
      </c>
      <c r="F970" s="38">
        <f t="shared" ca="1" si="106"/>
        <v>5.281014947783369E-2</v>
      </c>
      <c r="G970" s="24">
        <f t="shared" ca="1" si="103"/>
        <v>10119.126199193577</v>
      </c>
      <c r="H970" s="24">
        <f t="shared" ca="1" si="104"/>
        <v>10812.307502506059</v>
      </c>
      <c r="I970" s="24">
        <f ca="1">H970/'Option value'!$E$10</f>
        <v>524.8692962381582</v>
      </c>
    </row>
    <row r="971" spans="2:9">
      <c r="B971">
        <f t="shared" si="105"/>
        <v>953</v>
      </c>
      <c r="C971" s="38">
        <f t="shared" ca="1" si="100"/>
        <v>0.33762645389175988</v>
      </c>
      <c r="D971" s="38">
        <f t="shared" ca="1" si="101"/>
        <v>7.292884855045409E-2</v>
      </c>
      <c r="E971" s="38">
        <f t="shared" ca="1" si="102"/>
        <v>0.14413682662979843</v>
      </c>
      <c r="F971" s="38">
        <f t="shared" ca="1" si="106"/>
        <v>2.4109930361106532E-2</v>
      </c>
      <c r="G971" s="24">
        <f t="shared" ca="1" si="103"/>
        <v>10079.686077984254</v>
      </c>
      <c r="H971" s="24">
        <f t="shared" ca="1" si="104"/>
        <v>10772.867381296735</v>
      </c>
      <c r="I971" s="24">
        <f ca="1">H971/'Option value'!$E$10</f>
        <v>522.95472724741433</v>
      </c>
    </row>
    <row r="972" spans="2:9">
      <c r="B972">
        <f t="shared" si="105"/>
        <v>954</v>
      </c>
      <c r="C972" s="38">
        <f t="shared" ca="1" si="100"/>
        <v>0.22757660424554704</v>
      </c>
      <c r="D972" s="38">
        <f t="shared" ca="1" si="101"/>
        <v>6.7184307369827778E-2</v>
      </c>
      <c r="E972" s="38">
        <f t="shared" ca="1" si="102"/>
        <v>0.14546385835929337</v>
      </c>
      <c r="F972" s="38">
        <f t="shared" ca="1" si="106"/>
        <v>5.6379938908435678E-2</v>
      </c>
      <c r="G972" s="24">
        <f t="shared" ca="1" si="103"/>
        <v>11481.761126919931</v>
      </c>
      <c r="H972" s="24">
        <f t="shared" ca="1" si="104"/>
        <v>12174.942430232413</v>
      </c>
      <c r="I972" s="24">
        <f ca="1">H972/'Option value'!$E$10</f>
        <v>591.01662282681616</v>
      </c>
    </row>
    <row r="973" spans="2:9">
      <c r="B973">
        <f t="shared" si="105"/>
        <v>955</v>
      </c>
      <c r="C973" s="38">
        <f t="shared" ca="1" si="100"/>
        <v>0.22385889783970903</v>
      </c>
      <c r="D973" s="38">
        <f t="shared" ca="1" si="101"/>
        <v>6.3681105589898243E-2</v>
      </c>
      <c r="E973" s="38">
        <f t="shared" ca="1" si="102"/>
        <v>0.14609298061151937</v>
      </c>
      <c r="F973" s="38">
        <f t="shared" ca="1" si="106"/>
        <v>2.7658453367256891E-2</v>
      </c>
      <c r="G973" s="24">
        <f t="shared" ca="1" si="103"/>
        <v>8161.2182189137739</v>
      </c>
      <c r="H973" s="24">
        <f t="shared" ca="1" si="104"/>
        <v>8854.3995222262565</v>
      </c>
      <c r="I973" s="24">
        <f ca="1">H973/'Option value'!$E$10</f>
        <v>429.8252195255464</v>
      </c>
    </row>
    <row r="974" spans="2:9">
      <c r="B974">
        <f t="shared" si="105"/>
        <v>956</v>
      </c>
      <c r="C974" s="38">
        <f t="shared" ca="1" si="100"/>
        <v>0.34429239124179323</v>
      </c>
      <c r="D974" s="38">
        <f t="shared" ca="1" si="101"/>
        <v>5.2121897473068016E-2</v>
      </c>
      <c r="E974" s="38">
        <f t="shared" ca="1" si="102"/>
        <v>0.14423417561837215</v>
      </c>
      <c r="F974" s="38">
        <f t="shared" ca="1" si="106"/>
        <v>2.5006191053013771E-2</v>
      </c>
      <c r="G974" s="24">
        <f t="shared" ca="1" si="103"/>
        <v>7288.3149622556948</v>
      </c>
      <c r="H974" s="24">
        <f t="shared" ca="1" si="104"/>
        <v>7981.4962655681775</v>
      </c>
      <c r="I974" s="24">
        <f ca="1">H974/'Option value'!$E$10</f>
        <v>387.4512750275814</v>
      </c>
    </row>
    <row r="975" spans="2:9">
      <c r="B975">
        <f t="shared" si="105"/>
        <v>957</v>
      </c>
      <c r="C975" s="38">
        <f t="shared" ca="1" si="100"/>
        <v>0.44058954446544518</v>
      </c>
      <c r="D975" s="38">
        <f t="shared" ca="1" si="101"/>
        <v>6.947438407210163E-2</v>
      </c>
      <c r="E975" s="38">
        <f t="shared" ca="1" si="102"/>
        <v>0.13941363143257238</v>
      </c>
      <c r="F975" s="38">
        <f t="shared" ca="1" si="106"/>
        <v>5.5906386326827137E-2</v>
      </c>
      <c r="G975" s="24">
        <f t="shared" ca="1" si="103"/>
        <v>14863.879773311182</v>
      </c>
      <c r="H975" s="24">
        <f t="shared" ca="1" si="104"/>
        <v>15557.061076623664</v>
      </c>
      <c r="I975" s="24">
        <f ca="1">H975/'Option value'!$E$10</f>
        <v>755.19713964192545</v>
      </c>
    </row>
    <row r="976" spans="2:9">
      <c r="B976">
        <f t="shared" si="105"/>
        <v>958</v>
      </c>
      <c r="C976" s="38">
        <f t="shared" ca="1" si="100"/>
        <v>6.2914588343015665E-2</v>
      </c>
      <c r="D976" s="38">
        <f t="shared" ca="1" si="101"/>
        <v>5.4359995129195364E-2</v>
      </c>
      <c r="E976" s="38">
        <f t="shared" ca="1" si="102"/>
        <v>0.14424837464407858</v>
      </c>
      <c r="F976" s="38">
        <f t="shared" ca="1" si="106"/>
        <v>2.9528498217281061E-2</v>
      </c>
      <c r="G976" s="24">
        <f t="shared" ca="1" si="103"/>
        <v>6246.4099462274062</v>
      </c>
      <c r="H976" s="24">
        <f t="shared" ca="1" si="104"/>
        <v>6939.5912495398888</v>
      </c>
      <c r="I976" s="24">
        <f ca="1">H976/'Option value'!$E$10</f>
        <v>336.87336162814989</v>
      </c>
    </row>
    <row r="977" spans="2:9">
      <c r="B977">
        <f t="shared" si="105"/>
        <v>959</v>
      </c>
      <c r="C977" s="38">
        <f t="shared" ca="1" si="100"/>
        <v>0.23069017226736827</v>
      </c>
      <c r="D977" s="38">
        <f t="shared" ca="1" si="101"/>
        <v>7.3306536918035931E-2</v>
      </c>
      <c r="E977" s="38">
        <f t="shared" ca="1" si="102"/>
        <v>0.14799758943667318</v>
      </c>
      <c r="F977" s="38">
        <f t="shared" ca="1" si="106"/>
        <v>2.5114644102461121E-2</v>
      </c>
      <c r="G977" s="24">
        <f t="shared" ca="1" si="103"/>
        <v>9105.235868530377</v>
      </c>
      <c r="H977" s="24">
        <f t="shared" ca="1" si="104"/>
        <v>9798.4171718428588</v>
      </c>
      <c r="I977" s="24">
        <f ca="1">H977/'Option value'!$E$10</f>
        <v>475.65131902149795</v>
      </c>
    </row>
    <row r="978" spans="2:9">
      <c r="B978">
        <f t="shared" si="105"/>
        <v>960</v>
      </c>
      <c r="C978" s="38">
        <f t="shared" ca="1" si="100"/>
        <v>0.2720680575428171</v>
      </c>
      <c r="D978" s="38">
        <f t="shared" ca="1" si="101"/>
        <v>6.7130034908831293E-2</v>
      </c>
      <c r="E978" s="38">
        <f t="shared" ca="1" si="102"/>
        <v>0.14542111948921174</v>
      </c>
      <c r="F978" s="38">
        <f t="shared" ca="1" si="106"/>
        <v>4.9965369845941507E-2</v>
      </c>
      <c r="G978" s="24">
        <f t="shared" ca="1" si="103"/>
        <v>11094.724042492058</v>
      </c>
      <c r="H978" s="24">
        <f t="shared" ca="1" si="104"/>
        <v>11787.90534580454</v>
      </c>
      <c r="I978" s="24">
        <f ca="1">H978/'Option value'!$E$10</f>
        <v>572.22841484488049</v>
      </c>
    </row>
    <row r="979" spans="2:9">
      <c r="B979">
        <f t="shared" si="105"/>
        <v>961</v>
      </c>
      <c r="C979" s="38">
        <f t="shared" ref="C979:C1042" ca="1" si="107">_xlfn.NORM.INV(RAND(),$F$6,$G$6)</f>
        <v>0.19888035455761244</v>
      </c>
      <c r="D979" s="38">
        <f t="shared" ref="D979:D1042" ca="1" si="108">_xlfn.NORM.INV(RAND(),$F$7,$G$7)</f>
        <v>6.4571743486072281E-2</v>
      </c>
      <c r="E979" s="38">
        <f t="shared" ref="E979:E1042" ca="1" si="109">_xlfn.NORM.INV(RAND(),$F$8,$G$8)</f>
        <v>0.14757275481478829</v>
      </c>
      <c r="F979" s="38">
        <f t="shared" ca="1" si="106"/>
        <v>3.7075612388989897E-2</v>
      </c>
      <c r="G979" s="24">
        <f t="shared" ref="G979:G1042" ca="1" si="110">IF(E979&gt;F979,($C$12*(1+C979)*D979)/(E979-F979),0)</f>
        <v>8688.7777092158267</v>
      </c>
      <c r="H979" s="24">
        <f t="shared" ref="H979:H1042" ca="1" si="111">G979+$C$13</f>
        <v>9381.9590125283084</v>
      </c>
      <c r="I979" s="24">
        <f ca="1">H979/'Option value'!$E$10</f>
        <v>455.43490352079164</v>
      </c>
    </row>
    <row r="980" spans="2:9">
      <c r="B980">
        <f t="shared" ref="B980:B1043" si="112">B979+1</f>
        <v>962</v>
      </c>
      <c r="C980" s="38">
        <f t="shared" ca="1" si="107"/>
        <v>0.16402533966122412</v>
      </c>
      <c r="D980" s="38">
        <f t="shared" ca="1" si="108"/>
        <v>6.4183082123919016E-2</v>
      </c>
      <c r="E980" s="38">
        <f t="shared" ca="1" si="109"/>
        <v>0.14538938666314657</v>
      </c>
      <c r="F980" s="38">
        <f t="shared" ref="F980:F1043" ca="1" si="113">RAND()*($E$9-$D$9)+$D$9</f>
        <v>2.4756829048861975E-2</v>
      </c>
      <c r="G980" s="24">
        <f t="shared" ca="1" si="110"/>
        <v>7680.8599097163669</v>
      </c>
      <c r="H980" s="24">
        <f t="shared" ca="1" si="111"/>
        <v>8374.0412130288496</v>
      </c>
      <c r="I980" s="24">
        <f ca="1">H980/'Option value'!$E$10</f>
        <v>406.50685500140042</v>
      </c>
    </row>
    <row r="981" spans="2:9">
      <c r="B981">
        <f t="shared" si="112"/>
        <v>963</v>
      </c>
      <c r="C981" s="38">
        <f t="shared" ca="1" si="107"/>
        <v>0.18315112901402161</v>
      </c>
      <c r="D981" s="38">
        <f t="shared" ca="1" si="108"/>
        <v>5.6158229936195098E-2</v>
      </c>
      <c r="E981" s="38">
        <f t="shared" ca="1" si="109"/>
        <v>0.14360211734878442</v>
      </c>
      <c r="F981" s="38">
        <f t="shared" ca="1" si="113"/>
        <v>4.6339383523887098E-2</v>
      </c>
      <c r="G981" s="24">
        <f t="shared" ca="1" si="110"/>
        <v>8472.2456134465701</v>
      </c>
      <c r="H981" s="24">
        <f t="shared" ca="1" si="111"/>
        <v>9165.4269167590519</v>
      </c>
      <c r="I981" s="24">
        <f ca="1">H981/'Option value'!$E$10</f>
        <v>444.9236367358763</v>
      </c>
    </row>
    <row r="982" spans="2:9">
      <c r="B982">
        <f t="shared" si="112"/>
        <v>964</v>
      </c>
      <c r="C982" s="38">
        <f t="shared" ca="1" si="107"/>
        <v>0.23371391008401285</v>
      </c>
      <c r="D982" s="38">
        <f t="shared" ca="1" si="108"/>
        <v>6.8933280211699893E-2</v>
      </c>
      <c r="E982" s="38">
        <f t="shared" ca="1" si="109"/>
        <v>0.14609172019557359</v>
      </c>
      <c r="F982" s="38">
        <f t="shared" ca="1" si="113"/>
        <v>3.0743991535763335E-2</v>
      </c>
      <c r="G982" s="24">
        <f t="shared" ca="1" si="110"/>
        <v>9143.7793214737558</v>
      </c>
      <c r="H982" s="24">
        <f t="shared" ca="1" si="111"/>
        <v>9836.9606247862375</v>
      </c>
      <c r="I982" s="24">
        <f ca="1">H982/'Option value'!$E$10</f>
        <v>477.52236042651634</v>
      </c>
    </row>
    <row r="983" spans="2:9">
      <c r="B983">
        <f t="shared" si="112"/>
        <v>965</v>
      </c>
      <c r="C983" s="38">
        <f t="shared" ca="1" si="107"/>
        <v>0.23883004492782101</v>
      </c>
      <c r="D983" s="38">
        <f t="shared" ca="1" si="108"/>
        <v>6.4668674441724458E-2</v>
      </c>
      <c r="E983" s="38">
        <f t="shared" ca="1" si="109"/>
        <v>0.14420407021876017</v>
      </c>
      <c r="F983" s="38">
        <f t="shared" ca="1" si="113"/>
        <v>4.7505448666219717E-2</v>
      </c>
      <c r="G983" s="24">
        <f t="shared" ca="1" si="110"/>
        <v>10274.880562111304</v>
      </c>
      <c r="H983" s="24">
        <f t="shared" ca="1" si="111"/>
        <v>10968.061865423786</v>
      </c>
      <c r="I983" s="24">
        <f ca="1">H983/'Option value'!$E$10</f>
        <v>532.4301876419313</v>
      </c>
    </row>
    <row r="984" spans="2:9">
      <c r="B984">
        <f t="shared" si="112"/>
        <v>966</v>
      </c>
      <c r="C984" s="38">
        <f t="shared" ca="1" si="107"/>
        <v>0.23884235008975532</v>
      </c>
      <c r="D984" s="38">
        <f t="shared" ca="1" si="108"/>
        <v>6.3386910815251649E-2</v>
      </c>
      <c r="E984" s="38">
        <f t="shared" ca="1" si="109"/>
        <v>0.14412202425693216</v>
      </c>
      <c r="F984" s="38">
        <f t="shared" ca="1" si="113"/>
        <v>4.1288169825085312E-2</v>
      </c>
      <c r="G984" s="24">
        <f t="shared" ca="1" si="110"/>
        <v>9470.4560422359336</v>
      </c>
      <c r="H984" s="24">
        <f t="shared" ca="1" si="111"/>
        <v>10163.637345548415</v>
      </c>
      <c r="I984" s="24">
        <f ca="1">H984/'Option value'!$E$10</f>
        <v>493.3804536673988</v>
      </c>
    </row>
    <row r="985" spans="2:9">
      <c r="B985">
        <f t="shared" si="112"/>
        <v>967</v>
      </c>
      <c r="C985" s="38">
        <f t="shared" ca="1" si="107"/>
        <v>0.24634653844144733</v>
      </c>
      <c r="D985" s="38">
        <f t="shared" ca="1" si="108"/>
        <v>6.6648563283654622E-2</v>
      </c>
      <c r="E985" s="38">
        <f t="shared" ca="1" si="109"/>
        <v>0.14426934381192649</v>
      </c>
      <c r="F985" s="38">
        <f t="shared" ca="1" si="113"/>
        <v>3.9069396002564621E-2</v>
      </c>
      <c r="G985" s="24">
        <f t="shared" ca="1" si="110"/>
        <v>9792.7677849375978</v>
      </c>
      <c r="H985" s="24">
        <f t="shared" ca="1" si="111"/>
        <v>10485.94908825008</v>
      </c>
      <c r="I985" s="24">
        <f ca="1">H985/'Option value'!$E$10</f>
        <v>509.02665476942133</v>
      </c>
    </row>
    <row r="986" spans="2:9">
      <c r="B986">
        <f t="shared" si="112"/>
        <v>968</v>
      </c>
      <c r="C986" s="38">
        <f t="shared" ca="1" si="107"/>
        <v>0.2171829737155852</v>
      </c>
      <c r="D986" s="38">
        <f t="shared" ca="1" si="108"/>
        <v>5.7219848869689192E-2</v>
      </c>
      <c r="E986" s="38">
        <f t="shared" ca="1" si="109"/>
        <v>0.14383469672910829</v>
      </c>
      <c r="F986" s="38">
        <f t="shared" ca="1" si="113"/>
        <v>4.5031673257653795E-2</v>
      </c>
      <c r="G986" s="24">
        <f t="shared" ca="1" si="110"/>
        <v>8742.2599753253653</v>
      </c>
      <c r="H986" s="24">
        <f t="shared" ca="1" si="111"/>
        <v>9435.4412786378471</v>
      </c>
      <c r="I986" s="24">
        <f ca="1">H986/'Option value'!$E$10</f>
        <v>458.03113003096342</v>
      </c>
    </row>
    <row r="987" spans="2:9">
      <c r="B987">
        <f t="shared" si="112"/>
        <v>969</v>
      </c>
      <c r="C987" s="38">
        <f t="shared" ca="1" si="107"/>
        <v>0.27601396587354632</v>
      </c>
      <c r="D987" s="38">
        <f t="shared" ca="1" si="108"/>
        <v>5.8376017929968306E-2</v>
      </c>
      <c r="E987" s="38">
        <f t="shared" ca="1" si="109"/>
        <v>0.14472196059752071</v>
      </c>
      <c r="F987" s="38">
        <f t="shared" ca="1" si="113"/>
        <v>5.1451273525158742E-2</v>
      </c>
      <c r="G987" s="24">
        <f t="shared" ca="1" si="110"/>
        <v>9904.5807081320618</v>
      </c>
      <c r="H987" s="24">
        <f t="shared" ca="1" si="111"/>
        <v>10597.762011444544</v>
      </c>
      <c r="I987" s="24">
        <f ca="1">H987/'Option value'!$E$10</f>
        <v>514.4544665749778</v>
      </c>
    </row>
    <row r="988" spans="2:9">
      <c r="B988">
        <f t="shared" si="112"/>
        <v>970</v>
      </c>
      <c r="C988" s="38">
        <f t="shared" ca="1" si="107"/>
        <v>0.22876350539319812</v>
      </c>
      <c r="D988" s="38">
        <f t="shared" ca="1" si="108"/>
        <v>6.417655263312666E-2</v>
      </c>
      <c r="E988" s="38">
        <f t="shared" ca="1" si="109"/>
        <v>0.14330103167074135</v>
      </c>
      <c r="F988" s="38">
        <f t="shared" ca="1" si="113"/>
        <v>3.9914348977679537E-2</v>
      </c>
      <c r="G988" s="24">
        <f t="shared" ca="1" si="110"/>
        <v>9459.5715153990895</v>
      </c>
      <c r="H988" s="24">
        <f t="shared" ca="1" si="111"/>
        <v>10152.752818711571</v>
      </c>
      <c r="I988" s="24">
        <f ca="1">H988/'Option value'!$E$10</f>
        <v>492.85207857823156</v>
      </c>
    </row>
    <row r="989" spans="2:9">
      <c r="B989">
        <f t="shared" si="112"/>
        <v>971</v>
      </c>
      <c r="C989" s="38">
        <f t="shared" ca="1" si="107"/>
        <v>0.27056162211419954</v>
      </c>
      <c r="D989" s="38">
        <f t="shared" ca="1" si="108"/>
        <v>6.8803833509168286E-2</v>
      </c>
      <c r="E989" s="38">
        <f t="shared" ca="1" si="109"/>
        <v>0.14567954839394553</v>
      </c>
      <c r="F989" s="38">
        <f t="shared" ca="1" si="113"/>
        <v>4.7287814989643802E-2</v>
      </c>
      <c r="G989" s="24">
        <f t="shared" ca="1" si="110"/>
        <v>11018.97339513242</v>
      </c>
      <c r="H989" s="24">
        <f t="shared" ca="1" si="111"/>
        <v>11712.154698444901</v>
      </c>
      <c r="I989" s="24">
        <f ca="1">H989/'Option value'!$E$10</f>
        <v>568.551198953636</v>
      </c>
    </row>
    <row r="990" spans="2:9">
      <c r="B990">
        <f t="shared" si="112"/>
        <v>972</v>
      </c>
      <c r="C990" s="38">
        <f t="shared" ca="1" si="107"/>
        <v>0.29752094687010544</v>
      </c>
      <c r="D990" s="38">
        <f t="shared" ca="1" si="108"/>
        <v>5.5592083131684532E-2</v>
      </c>
      <c r="E990" s="38">
        <f t="shared" ca="1" si="109"/>
        <v>0.14627366725442481</v>
      </c>
      <c r="F990" s="38">
        <f t="shared" ca="1" si="113"/>
        <v>5.9706334829829108E-2</v>
      </c>
      <c r="G990" s="24">
        <f t="shared" ca="1" si="110"/>
        <v>10333.909830298235</v>
      </c>
      <c r="H990" s="24">
        <f t="shared" ca="1" si="111"/>
        <v>11027.091133610716</v>
      </c>
      <c r="I990" s="24">
        <f ca="1">H990/'Option value'!$E$10</f>
        <v>535.29568609760759</v>
      </c>
    </row>
    <row r="991" spans="2:9">
      <c r="B991">
        <f t="shared" si="112"/>
        <v>973</v>
      </c>
      <c r="C991" s="38">
        <f t="shared" ca="1" si="107"/>
        <v>0.35357178172794268</v>
      </c>
      <c r="D991" s="38">
        <f t="shared" ca="1" si="108"/>
        <v>6.483807342804028E-2</v>
      </c>
      <c r="E991" s="38">
        <f t="shared" ca="1" si="109"/>
        <v>0.14287246534991457</v>
      </c>
      <c r="F991" s="38">
        <f t="shared" ca="1" si="113"/>
        <v>3.1199487845548067E-2</v>
      </c>
      <c r="G991" s="24">
        <f t="shared" ca="1" si="110"/>
        <v>9746.6343799764709</v>
      </c>
      <c r="H991" s="24">
        <f t="shared" ca="1" si="111"/>
        <v>10439.815683288953</v>
      </c>
      <c r="I991" s="24">
        <f ca="1">H991/'Option value'!$E$10</f>
        <v>506.78716909169668</v>
      </c>
    </row>
    <row r="992" spans="2:9">
      <c r="B992">
        <f t="shared" si="112"/>
        <v>974</v>
      </c>
      <c r="C992" s="38">
        <f t="shared" ca="1" si="107"/>
        <v>0.12776793245666326</v>
      </c>
      <c r="D992" s="38">
        <f t="shared" ca="1" si="108"/>
        <v>6.0745562162326558E-2</v>
      </c>
      <c r="E992" s="38">
        <f t="shared" ca="1" si="109"/>
        <v>0.14240741981798577</v>
      </c>
      <c r="F992" s="38">
        <f t="shared" ca="1" si="113"/>
        <v>5.2455134938951611E-2</v>
      </c>
      <c r="G992" s="24">
        <f t="shared" ca="1" si="110"/>
        <v>9445.2503706232746</v>
      </c>
      <c r="H992" s="24">
        <f t="shared" ca="1" si="111"/>
        <v>10138.431673935756</v>
      </c>
      <c r="I992" s="24">
        <f ca="1">H992/'Option value'!$E$10</f>
        <v>492.15687737552213</v>
      </c>
    </row>
    <row r="993" spans="2:9">
      <c r="B993">
        <f t="shared" si="112"/>
        <v>975</v>
      </c>
      <c r="C993" s="38">
        <f t="shared" ca="1" si="107"/>
        <v>2.6406051354914167E-2</v>
      </c>
      <c r="D993" s="38">
        <f t="shared" ca="1" si="108"/>
        <v>5.6148312831237862E-2</v>
      </c>
      <c r="E993" s="38">
        <f t="shared" ca="1" si="109"/>
        <v>0.14517119594502848</v>
      </c>
      <c r="F993" s="38">
        <f t="shared" ca="1" si="113"/>
        <v>2.6335631343943747E-2</v>
      </c>
      <c r="G993" s="24">
        <f t="shared" ca="1" si="110"/>
        <v>6014.5183978490413</v>
      </c>
      <c r="H993" s="24">
        <f t="shared" ca="1" si="111"/>
        <v>6707.699701161524</v>
      </c>
      <c r="I993" s="24">
        <f ca="1">H993/'Option value'!$E$10</f>
        <v>325.61649034764679</v>
      </c>
    </row>
    <row r="994" spans="2:9">
      <c r="B994">
        <f t="shared" si="112"/>
        <v>976</v>
      </c>
      <c r="C994" s="38">
        <f t="shared" ca="1" si="107"/>
        <v>0.41842704715583423</v>
      </c>
      <c r="D994" s="38">
        <f t="shared" ca="1" si="108"/>
        <v>7.3823078227373135E-2</v>
      </c>
      <c r="E994" s="38">
        <f t="shared" ca="1" si="109"/>
        <v>0.14592131371492886</v>
      </c>
      <c r="F994" s="38">
        <f t="shared" ca="1" si="113"/>
        <v>2.6929879350462024E-2</v>
      </c>
      <c r="G994" s="24">
        <f t="shared" ca="1" si="110"/>
        <v>10913.770859223319</v>
      </c>
      <c r="H994" s="24">
        <f t="shared" ca="1" si="111"/>
        <v>11606.952162535801</v>
      </c>
      <c r="I994" s="24">
        <f ca="1">H994/'Option value'!$E$10</f>
        <v>563.44427973474762</v>
      </c>
    </row>
    <row r="995" spans="2:9">
      <c r="B995">
        <f t="shared" si="112"/>
        <v>977</v>
      </c>
      <c r="C995" s="38">
        <f t="shared" ca="1" si="107"/>
        <v>0.38534909512154764</v>
      </c>
      <c r="D995" s="38">
        <f t="shared" ca="1" si="108"/>
        <v>5.412955953848661E-2</v>
      </c>
      <c r="E995" s="38">
        <f t="shared" ca="1" si="109"/>
        <v>0.14266449450099783</v>
      </c>
      <c r="F995" s="38">
        <f t="shared" ca="1" si="113"/>
        <v>2.3091073078582439E-2</v>
      </c>
      <c r="G995" s="24">
        <f t="shared" ca="1" si="110"/>
        <v>7777.6865976420186</v>
      </c>
      <c r="H995" s="24">
        <f t="shared" ca="1" si="111"/>
        <v>8470.8679009545012</v>
      </c>
      <c r="I995" s="24">
        <f ca="1">H995/'Option value'!$E$10</f>
        <v>411.20717965798548</v>
      </c>
    </row>
    <row r="996" spans="2:9">
      <c r="B996">
        <f t="shared" si="112"/>
        <v>978</v>
      </c>
      <c r="C996" s="38">
        <f t="shared" ca="1" si="107"/>
        <v>0.15878675012696372</v>
      </c>
      <c r="D996" s="38">
        <f t="shared" ca="1" si="108"/>
        <v>5.6723230931281302E-2</v>
      </c>
      <c r="E996" s="38">
        <f t="shared" ca="1" si="109"/>
        <v>0.14621668380882613</v>
      </c>
      <c r="F996" s="38">
        <f t="shared" ca="1" si="113"/>
        <v>5.2184979667900977E-2</v>
      </c>
      <c r="G996" s="24">
        <f t="shared" ca="1" si="110"/>
        <v>8669.250471475114</v>
      </c>
      <c r="H996" s="24">
        <f t="shared" ca="1" si="111"/>
        <v>9362.4317747875957</v>
      </c>
      <c r="I996" s="24">
        <f ca="1">H996/'Option value'!$E$10</f>
        <v>454.48697935862111</v>
      </c>
    </row>
    <row r="997" spans="2:9">
      <c r="B997">
        <f t="shared" si="112"/>
        <v>979</v>
      </c>
      <c r="C997" s="38">
        <f t="shared" ca="1" si="107"/>
        <v>0.12462645769491633</v>
      </c>
      <c r="D997" s="38">
        <f t="shared" ca="1" si="108"/>
        <v>5.9862769846666185E-2</v>
      </c>
      <c r="E997" s="38">
        <f t="shared" ca="1" si="109"/>
        <v>0.14659666245579209</v>
      </c>
      <c r="F997" s="38">
        <f t="shared" ca="1" si="113"/>
        <v>5.3650097386888848E-2</v>
      </c>
      <c r="G997" s="24">
        <f t="shared" ca="1" si="110"/>
        <v>8983.0359215945682</v>
      </c>
      <c r="H997" s="24">
        <f t="shared" ca="1" si="111"/>
        <v>9676.21722490705</v>
      </c>
      <c r="I997" s="24">
        <f ca="1">H997/'Option value'!$E$10</f>
        <v>469.71928276247814</v>
      </c>
    </row>
    <row r="998" spans="2:9">
      <c r="B998">
        <f t="shared" si="112"/>
        <v>980</v>
      </c>
      <c r="C998" s="38">
        <f t="shared" ca="1" si="107"/>
        <v>0.23720056772687698</v>
      </c>
      <c r="D998" s="38">
        <f t="shared" ca="1" si="108"/>
        <v>6.4370485138214542E-2</v>
      </c>
      <c r="E998" s="38">
        <f t="shared" ca="1" si="109"/>
        <v>0.14761244602386359</v>
      </c>
      <c r="F998" s="38">
        <f t="shared" ca="1" si="113"/>
        <v>2.0544543780381962E-2</v>
      </c>
      <c r="G998" s="24">
        <f t="shared" ca="1" si="110"/>
        <v>7772.8879911335625</v>
      </c>
      <c r="H998" s="24">
        <f t="shared" ca="1" si="111"/>
        <v>8466.0692944460443</v>
      </c>
      <c r="I998" s="24">
        <f ca="1">H998/'Option value'!$E$10</f>
        <v>410.97423759446815</v>
      </c>
    </row>
    <row r="999" spans="2:9">
      <c r="B999">
        <f t="shared" si="112"/>
        <v>981</v>
      </c>
      <c r="C999" s="38">
        <f t="shared" ca="1" si="107"/>
        <v>0.13165849859300804</v>
      </c>
      <c r="D999" s="38">
        <f t="shared" ca="1" si="108"/>
        <v>6.4200794489070748E-2</v>
      </c>
      <c r="E999" s="38">
        <f t="shared" ca="1" si="109"/>
        <v>0.14587721113627433</v>
      </c>
      <c r="F999" s="38">
        <f t="shared" ca="1" si="113"/>
        <v>4.7969924484996221E-2</v>
      </c>
      <c r="G999" s="24">
        <f t="shared" ca="1" si="110"/>
        <v>9203.0578858212411</v>
      </c>
      <c r="H999" s="24">
        <f t="shared" ca="1" si="111"/>
        <v>9896.2391891337229</v>
      </c>
      <c r="I999" s="24">
        <f ca="1">H999/'Option value'!$E$10</f>
        <v>480.39996063755933</v>
      </c>
    </row>
    <row r="1000" spans="2:9">
      <c r="B1000">
        <f t="shared" si="112"/>
        <v>982</v>
      </c>
      <c r="C1000" s="38">
        <f t="shared" ca="1" si="107"/>
        <v>6.7773549783269327E-2</v>
      </c>
      <c r="D1000" s="38">
        <f t="shared" ca="1" si="108"/>
        <v>6.580228709879285E-2</v>
      </c>
      <c r="E1000" s="38">
        <f t="shared" ca="1" si="109"/>
        <v>0.14399331684379249</v>
      </c>
      <c r="F1000" s="38">
        <f t="shared" ca="1" si="113"/>
        <v>5.3602910833412218E-2</v>
      </c>
      <c r="G1000" s="24">
        <f t="shared" ca="1" si="110"/>
        <v>9640.2697647761215</v>
      </c>
      <c r="H1000" s="24">
        <f t="shared" ca="1" si="111"/>
        <v>10333.451068088603</v>
      </c>
      <c r="I1000" s="24">
        <f ca="1">H1000/'Option value'!$E$10</f>
        <v>501.62383825672828</v>
      </c>
    </row>
    <row r="1001" spans="2:9">
      <c r="B1001">
        <f t="shared" si="112"/>
        <v>983</v>
      </c>
      <c r="C1001" s="38">
        <f t="shared" ca="1" si="107"/>
        <v>0.16618874951545165</v>
      </c>
      <c r="D1001" s="38">
        <f t="shared" ca="1" si="108"/>
        <v>5.5923118228535497E-2</v>
      </c>
      <c r="E1001" s="38">
        <f t="shared" ca="1" si="109"/>
        <v>0.14470833323616505</v>
      </c>
      <c r="F1001" s="38">
        <f t="shared" ca="1" si="113"/>
        <v>3.9687009238290549E-2</v>
      </c>
      <c r="G1001" s="24">
        <f t="shared" ca="1" si="110"/>
        <v>7701.4786253080501</v>
      </c>
      <c r="H1001" s="24">
        <f t="shared" ca="1" si="111"/>
        <v>8394.6599286205328</v>
      </c>
      <c r="I1001" s="24">
        <f ca="1">H1001/'Option value'!$E$10</f>
        <v>407.50776352526856</v>
      </c>
    </row>
    <row r="1002" spans="2:9">
      <c r="B1002">
        <f t="shared" si="112"/>
        <v>984</v>
      </c>
      <c r="C1002" s="38">
        <f t="shared" ca="1" si="107"/>
        <v>3.6310067711128713E-2</v>
      </c>
      <c r="D1002" s="38">
        <f t="shared" ca="1" si="108"/>
        <v>5.6717617953587381E-2</v>
      </c>
      <c r="E1002" s="38">
        <f t="shared" ca="1" si="109"/>
        <v>0.14858991461119903</v>
      </c>
      <c r="F1002" s="38">
        <f t="shared" ca="1" si="113"/>
        <v>4.340627141306512E-2</v>
      </c>
      <c r="G1002" s="24">
        <f t="shared" ca="1" si="110"/>
        <v>6930.2813780371371</v>
      </c>
      <c r="H1002" s="24">
        <f t="shared" ca="1" si="111"/>
        <v>7623.4626813496197</v>
      </c>
      <c r="I1002" s="24">
        <f ca="1">H1002/'Option value'!$E$10</f>
        <v>370.07100394901062</v>
      </c>
    </row>
    <row r="1003" spans="2:9">
      <c r="B1003">
        <f t="shared" si="112"/>
        <v>985</v>
      </c>
      <c r="C1003" s="38">
        <f t="shared" ca="1" si="107"/>
        <v>0.21744317711151481</v>
      </c>
      <c r="D1003" s="38">
        <f t="shared" ca="1" si="108"/>
        <v>6.5945846009646147E-2</v>
      </c>
      <c r="E1003" s="38">
        <f t="shared" ca="1" si="109"/>
        <v>0.14606758660327898</v>
      </c>
      <c r="F1003" s="38">
        <f t="shared" ca="1" si="113"/>
        <v>5.6038316755477324E-2</v>
      </c>
      <c r="G1003" s="24">
        <f t="shared" ca="1" si="110"/>
        <v>11059.71136924062</v>
      </c>
      <c r="H1003" s="24">
        <f t="shared" ca="1" si="111"/>
        <v>11752.892672553102</v>
      </c>
      <c r="I1003" s="24">
        <f ca="1">H1003/'Option value'!$E$10</f>
        <v>570.52877051228643</v>
      </c>
    </row>
    <row r="1004" spans="2:9">
      <c r="B1004">
        <f t="shared" si="112"/>
        <v>986</v>
      </c>
      <c r="C1004" s="38">
        <f t="shared" ca="1" si="107"/>
        <v>0.12611944090000093</v>
      </c>
      <c r="D1004" s="38">
        <f t="shared" ca="1" si="108"/>
        <v>6.238073043943395E-2</v>
      </c>
      <c r="E1004" s="38">
        <f t="shared" ca="1" si="109"/>
        <v>0.14242501906956923</v>
      </c>
      <c r="F1004" s="38">
        <f t="shared" ca="1" si="113"/>
        <v>4.6021083277418558E-2</v>
      </c>
      <c r="G1004" s="24">
        <f t="shared" ca="1" si="110"/>
        <v>9037.1506868996257</v>
      </c>
      <c r="H1004" s="24">
        <f t="shared" ca="1" si="111"/>
        <v>9730.3319902121075</v>
      </c>
      <c r="I1004" s="24">
        <f ca="1">H1004/'Option value'!$E$10</f>
        <v>472.34621311709259</v>
      </c>
    </row>
    <row r="1005" spans="2:9">
      <c r="B1005">
        <f t="shared" si="112"/>
        <v>987</v>
      </c>
      <c r="C1005" s="38">
        <f t="shared" ca="1" si="107"/>
        <v>0.17937690555121136</v>
      </c>
      <c r="D1005" s="38">
        <f t="shared" ca="1" si="108"/>
        <v>6.1345833530798401E-2</v>
      </c>
      <c r="E1005" s="38">
        <f t="shared" ca="1" si="109"/>
        <v>0.14553587842549698</v>
      </c>
      <c r="F1005" s="38">
        <f t="shared" ca="1" si="113"/>
        <v>5.1497951518412882E-2</v>
      </c>
      <c r="G1005" s="24">
        <f t="shared" ca="1" si="110"/>
        <v>9541.7057912173805</v>
      </c>
      <c r="H1005" s="24">
        <f t="shared" ca="1" si="111"/>
        <v>10234.887094529862</v>
      </c>
      <c r="I1005" s="24">
        <f ca="1">H1005/'Option value'!$E$10</f>
        <v>496.8391793461098</v>
      </c>
    </row>
    <row r="1006" spans="2:9">
      <c r="B1006">
        <f t="shared" si="112"/>
        <v>988</v>
      </c>
      <c r="C1006" s="38">
        <f t="shared" ca="1" si="107"/>
        <v>0.32515989914721366</v>
      </c>
      <c r="D1006" s="38">
        <f t="shared" ca="1" si="108"/>
        <v>5.7063049154309632E-2</v>
      </c>
      <c r="E1006" s="38">
        <f t="shared" ca="1" si="109"/>
        <v>0.14089487323567004</v>
      </c>
      <c r="F1006" s="38">
        <f t="shared" ca="1" si="113"/>
        <v>2.4756763859732911E-2</v>
      </c>
      <c r="G1006" s="24">
        <f t="shared" ca="1" si="110"/>
        <v>8074.9507937126709</v>
      </c>
      <c r="H1006" s="24">
        <f t="shared" ca="1" si="111"/>
        <v>8768.1320970251527</v>
      </c>
      <c r="I1006" s="24">
        <f ca="1">H1006/'Option value'!$E$10</f>
        <v>425.63748043811415</v>
      </c>
    </row>
    <row r="1007" spans="2:9">
      <c r="B1007">
        <f t="shared" si="112"/>
        <v>989</v>
      </c>
      <c r="C1007" s="38">
        <f t="shared" ca="1" si="107"/>
        <v>0.30102378065949531</v>
      </c>
      <c r="D1007" s="38">
        <f t="shared" ca="1" si="108"/>
        <v>5.3997602983707912E-2</v>
      </c>
      <c r="E1007" s="38">
        <f t="shared" ca="1" si="109"/>
        <v>0.14700299550636367</v>
      </c>
      <c r="F1007" s="38">
        <f t="shared" ca="1" si="113"/>
        <v>3.1556142476733523E-2</v>
      </c>
      <c r="G1007" s="24">
        <f t="shared" ca="1" si="110"/>
        <v>7546.9069285329415</v>
      </c>
      <c r="H1007" s="24">
        <f t="shared" ca="1" si="111"/>
        <v>8240.0882318454242</v>
      </c>
      <c r="I1007" s="24">
        <f ca="1">H1007/'Option value'!$E$10</f>
        <v>400.00428309929242</v>
      </c>
    </row>
    <row r="1008" spans="2:9">
      <c r="B1008">
        <f t="shared" si="112"/>
        <v>990</v>
      </c>
      <c r="C1008" s="38">
        <f t="shared" ca="1" si="107"/>
        <v>0.19067795564341944</v>
      </c>
      <c r="D1008" s="38">
        <f t="shared" ca="1" si="108"/>
        <v>6.0324785468971152E-2</v>
      </c>
      <c r="E1008" s="38">
        <f t="shared" ca="1" si="109"/>
        <v>0.14414405430741228</v>
      </c>
      <c r="F1008" s="38">
        <f t="shared" ca="1" si="113"/>
        <v>5.6900017934219518E-2</v>
      </c>
      <c r="G1008" s="24">
        <f t="shared" ca="1" si="110"/>
        <v>10210.469818666756</v>
      </c>
      <c r="H1008" s="24">
        <f t="shared" ca="1" si="111"/>
        <v>10903.651121979237</v>
      </c>
      <c r="I1008" s="24">
        <f ca="1">H1008/'Option value'!$E$10</f>
        <v>529.3034525232639</v>
      </c>
    </row>
    <row r="1009" spans="2:9">
      <c r="B1009">
        <f t="shared" si="112"/>
        <v>991</v>
      </c>
      <c r="C1009" s="38">
        <f t="shared" ca="1" si="107"/>
        <v>0.13901061306519985</v>
      </c>
      <c r="D1009" s="38">
        <f t="shared" ca="1" si="108"/>
        <v>6.321236634775719E-2</v>
      </c>
      <c r="E1009" s="38">
        <f t="shared" ca="1" si="109"/>
        <v>0.14549941291540003</v>
      </c>
      <c r="F1009" s="38">
        <f t="shared" ca="1" si="113"/>
        <v>2.0257288113719706E-2</v>
      </c>
      <c r="G1009" s="24">
        <f t="shared" ca="1" si="110"/>
        <v>7129.6920006287528</v>
      </c>
      <c r="H1009" s="24">
        <f t="shared" ca="1" si="111"/>
        <v>7822.8733039412355</v>
      </c>
      <c r="I1009" s="24">
        <f ca="1">H1009/'Option value'!$E$10</f>
        <v>379.75113125928323</v>
      </c>
    </row>
    <row r="1010" spans="2:9">
      <c r="B1010">
        <f t="shared" si="112"/>
        <v>992</v>
      </c>
      <c r="C1010" s="38">
        <f t="shared" ca="1" si="107"/>
        <v>2.887719066739472E-2</v>
      </c>
      <c r="D1010" s="38">
        <f t="shared" ca="1" si="108"/>
        <v>7.0678189771879008E-2</v>
      </c>
      <c r="E1010" s="38">
        <f t="shared" ca="1" si="109"/>
        <v>0.14769991637709515</v>
      </c>
      <c r="F1010" s="38">
        <f t="shared" ca="1" si="113"/>
        <v>4.2979373485264746E-2</v>
      </c>
      <c r="G1010" s="24">
        <f t="shared" ca="1" si="110"/>
        <v>8612.0878024421072</v>
      </c>
      <c r="H1010" s="24">
        <f t="shared" ca="1" si="111"/>
        <v>9305.269105754589</v>
      </c>
      <c r="I1010" s="24">
        <f ca="1">H1010/'Option value'!$E$10</f>
        <v>451.71209251235865</v>
      </c>
    </row>
    <row r="1011" spans="2:9">
      <c r="B1011">
        <f t="shared" si="112"/>
        <v>993</v>
      </c>
      <c r="C1011" s="38">
        <f t="shared" ca="1" si="107"/>
        <v>0.17574784726182008</v>
      </c>
      <c r="D1011" s="38">
        <f t="shared" ca="1" si="108"/>
        <v>5.6307038004625942E-2</v>
      </c>
      <c r="E1011" s="38">
        <f t="shared" ca="1" si="109"/>
        <v>0.14421471829124824</v>
      </c>
      <c r="F1011" s="38">
        <f t="shared" ca="1" si="113"/>
        <v>5.0431079498046497E-2</v>
      </c>
      <c r="G1011" s="24">
        <f t="shared" ca="1" si="110"/>
        <v>8754.6980519971185</v>
      </c>
      <c r="H1011" s="24">
        <f t="shared" ca="1" si="111"/>
        <v>9447.8793553096002</v>
      </c>
      <c r="I1011" s="24">
        <f ca="1">H1011/'Option value'!$E$10</f>
        <v>458.63492016066016</v>
      </c>
    </row>
    <row r="1012" spans="2:9">
      <c r="B1012">
        <f t="shared" si="112"/>
        <v>994</v>
      </c>
      <c r="C1012" s="38">
        <f t="shared" ca="1" si="107"/>
        <v>0.25467516606449503</v>
      </c>
      <c r="D1012" s="38">
        <f t="shared" ca="1" si="108"/>
        <v>6.3463269062079761E-2</v>
      </c>
      <c r="E1012" s="38">
        <f t="shared" ca="1" si="109"/>
        <v>0.14790124257629456</v>
      </c>
      <c r="F1012" s="38">
        <f t="shared" ca="1" si="113"/>
        <v>3.2269337475351385E-2</v>
      </c>
      <c r="G1012" s="24">
        <f t="shared" ca="1" si="110"/>
        <v>8540.18811943521</v>
      </c>
      <c r="H1012" s="24">
        <f t="shared" ca="1" si="111"/>
        <v>9233.3694227476917</v>
      </c>
      <c r="I1012" s="24">
        <f ca="1">H1012/'Option value'!$E$10</f>
        <v>448.22181663823744</v>
      </c>
    </row>
    <row r="1013" spans="2:9">
      <c r="B1013">
        <f t="shared" si="112"/>
        <v>995</v>
      </c>
      <c r="C1013" s="38">
        <f t="shared" ca="1" si="107"/>
        <v>0.17069482465925717</v>
      </c>
      <c r="D1013" s="38">
        <f t="shared" ca="1" si="108"/>
        <v>6.6335497036501934E-2</v>
      </c>
      <c r="E1013" s="38">
        <f t="shared" ca="1" si="109"/>
        <v>0.14511651100487549</v>
      </c>
      <c r="F1013" s="38">
        <f t="shared" ca="1" si="113"/>
        <v>4.7211189702927411E-2</v>
      </c>
      <c r="G1013" s="24">
        <f t="shared" ca="1" si="110"/>
        <v>9837.2739493932877</v>
      </c>
      <c r="H1013" s="24">
        <f t="shared" ca="1" si="111"/>
        <v>10530.455252705769</v>
      </c>
      <c r="I1013" s="24">
        <f ca="1">H1013/'Option value'!$E$10</f>
        <v>511.18714818960041</v>
      </c>
    </row>
    <row r="1014" spans="2:9">
      <c r="B1014">
        <f t="shared" si="112"/>
        <v>996</v>
      </c>
      <c r="C1014" s="38">
        <f t="shared" ca="1" si="107"/>
        <v>0.14033608689847138</v>
      </c>
      <c r="D1014" s="38">
        <f t="shared" ca="1" si="108"/>
        <v>6.2179557611717548E-2</v>
      </c>
      <c r="E1014" s="38">
        <f t="shared" ca="1" si="109"/>
        <v>0.14776509460365667</v>
      </c>
      <c r="F1014" s="38">
        <f t="shared" ca="1" si="113"/>
        <v>3.9311248887387157E-2</v>
      </c>
      <c r="G1014" s="24">
        <f t="shared" ca="1" si="110"/>
        <v>8108.2459974775329</v>
      </c>
      <c r="H1014" s="24">
        <f t="shared" ca="1" si="111"/>
        <v>8801.4273007900156</v>
      </c>
      <c r="I1014" s="24">
        <f ca="1">H1014/'Option value'!$E$10</f>
        <v>427.25375246553472</v>
      </c>
    </row>
    <row r="1015" spans="2:9">
      <c r="B1015">
        <f t="shared" si="112"/>
        <v>997</v>
      </c>
      <c r="C1015" s="38">
        <f t="shared" ca="1" si="107"/>
        <v>0.28916286231373267</v>
      </c>
      <c r="D1015" s="38">
        <f t="shared" ca="1" si="108"/>
        <v>7.0517087767511519E-2</v>
      </c>
      <c r="E1015" s="38">
        <f t="shared" ca="1" si="109"/>
        <v>0.14446086022720267</v>
      </c>
      <c r="F1015" s="38">
        <f t="shared" ca="1" si="113"/>
        <v>4.1925410132794508E-2</v>
      </c>
      <c r="G1015" s="24">
        <f t="shared" ca="1" si="110"/>
        <v>10995.61408944241</v>
      </c>
      <c r="H1015" s="24">
        <f t="shared" ca="1" si="111"/>
        <v>11688.795392754892</v>
      </c>
      <c r="I1015" s="24">
        <f ca="1">H1015/'Option value'!$E$10</f>
        <v>567.41725207548018</v>
      </c>
    </row>
    <row r="1016" spans="2:9">
      <c r="B1016">
        <f t="shared" si="112"/>
        <v>998</v>
      </c>
      <c r="C1016" s="38">
        <f t="shared" ca="1" si="107"/>
        <v>5.668053507024412E-2</v>
      </c>
      <c r="D1016" s="38">
        <f t="shared" ca="1" si="108"/>
        <v>5.6348552490417696E-2</v>
      </c>
      <c r="E1016" s="38">
        <f t="shared" ca="1" si="109"/>
        <v>0.14228542965376337</v>
      </c>
      <c r="F1016" s="38">
        <f t="shared" ca="1" si="113"/>
        <v>4.8396449627942824E-2</v>
      </c>
      <c r="G1016" s="24">
        <f t="shared" ca="1" si="110"/>
        <v>7865.0815015822764</v>
      </c>
      <c r="H1016" s="24">
        <f t="shared" ca="1" si="111"/>
        <v>8558.262804894759</v>
      </c>
      <c r="I1016" s="24">
        <f ca="1">H1016/'Option value'!$E$10</f>
        <v>415.44965072304655</v>
      </c>
    </row>
    <row r="1017" spans="2:9">
      <c r="B1017">
        <f t="shared" si="112"/>
        <v>999</v>
      </c>
      <c r="C1017" s="38">
        <f t="shared" ca="1" si="107"/>
        <v>0.34937123304969908</v>
      </c>
      <c r="D1017" s="38">
        <f t="shared" ca="1" si="108"/>
        <v>6.1859259451515332E-2</v>
      </c>
      <c r="E1017" s="38">
        <f t="shared" ca="1" si="109"/>
        <v>0.14384863148199509</v>
      </c>
      <c r="F1017" s="38">
        <f t="shared" ca="1" si="113"/>
        <v>2.855768627037324E-2</v>
      </c>
      <c r="G1017" s="24">
        <f t="shared" ca="1" si="110"/>
        <v>8979.0903361874825</v>
      </c>
      <c r="H1017" s="24">
        <f t="shared" ca="1" si="111"/>
        <v>9672.2716394999643</v>
      </c>
      <c r="I1017" s="24">
        <f ca="1">H1017/'Option value'!$E$10</f>
        <v>469.52774949028952</v>
      </c>
    </row>
    <row r="1018" spans="2:9">
      <c r="B1018">
        <f t="shared" si="112"/>
        <v>1000</v>
      </c>
      <c r="C1018" s="38">
        <f t="shared" ca="1" si="107"/>
        <v>0.22044933594929636</v>
      </c>
      <c r="D1018" s="38">
        <f t="shared" ca="1" si="108"/>
        <v>5.722734887205469E-2</v>
      </c>
      <c r="E1018" s="38">
        <f t="shared" ca="1" si="109"/>
        <v>0.14522810774376999</v>
      </c>
      <c r="F1018" s="38">
        <f t="shared" ca="1" si="113"/>
        <v>5.3925568448364922E-2</v>
      </c>
      <c r="G1018" s="24">
        <f t="shared" ca="1" si="110"/>
        <v>9487.0655902197959</v>
      </c>
      <c r="H1018" s="24">
        <f t="shared" ca="1" si="111"/>
        <v>10180.246893532278</v>
      </c>
      <c r="I1018" s="24">
        <f ca="1">H1018/'Option value'!$E$10</f>
        <v>494.18674240447945</v>
      </c>
    </row>
    <row r="1019" spans="2:9">
      <c r="B1019">
        <f t="shared" si="112"/>
        <v>1001</v>
      </c>
      <c r="C1019" s="38">
        <f t="shared" ca="1" si="107"/>
        <v>0.28608427629603728</v>
      </c>
      <c r="D1019" s="38">
        <f t="shared" ca="1" si="108"/>
        <v>5.9701708431398777E-2</v>
      </c>
      <c r="E1019" s="38">
        <f t="shared" ca="1" si="109"/>
        <v>0.14539787225105594</v>
      </c>
      <c r="F1019" s="38">
        <f t="shared" ca="1" si="113"/>
        <v>3.8392116520324954E-2</v>
      </c>
      <c r="G1019" s="24">
        <f t="shared" ca="1" si="110"/>
        <v>8898.9840005536007</v>
      </c>
      <c r="H1019" s="24">
        <f t="shared" ca="1" si="111"/>
        <v>9592.1653038660825</v>
      </c>
      <c r="I1019" s="24">
        <f ca="1">H1019/'Option value'!$E$10</f>
        <v>465.6390924206836</v>
      </c>
    </row>
    <row r="1020" spans="2:9">
      <c r="B1020">
        <f t="shared" si="112"/>
        <v>1002</v>
      </c>
      <c r="C1020" s="38">
        <f t="shared" ca="1" si="107"/>
        <v>0.38464705234855923</v>
      </c>
      <c r="D1020" s="38">
        <f t="shared" ca="1" si="108"/>
        <v>4.6104729424576329E-2</v>
      </c>
      <c r="E1020" s="38">
        <f t="shared" ca="1" si="109"/>
        <v>0.14580841947382001</v>
      </c>
      <c r="F1020" s="38">
        <f t="shared" ca="1" si="113"/>
        <v>5.9517915810422345E-2</v>
      </c>
      <c r="G1020" s="24">
        <f t="shared" ca="1" si="110"/>
        <v>9175.1449927749818</v>
      </c>
      <c r="H1020" s="24">
        <f t="shared" ca="1" si="111"/>
        <v>9868.3262960874636</v>
      </c>
      <c r="I1020" s="24">
        <f ca="1">H1020/'Option value'!$E$10</f>
        <v>479.04496582948849</v>
      </c>
    </row>
    <row r="1021" spans="2:9">
      <c r="B1021">
        <f t="shared" si="112"/>
        <v>1003</v>
      </c>
      <c r="C1021" s="38">
        <f t="shared" ca="1" si="107"/>
        <v>0.4339744570121965</v>
      </c>
      <c r="D1021" s="38">
        <f t="shared" ca="1" si="108"/>
        <v>6.0268056753920766E-2</v>
      </c>
      <c r="E1021" s="38">
        <f t="shared" ca="1" si="109"/>
        <v>0.14505944333680978</v>
      </c>
      <c r="F1021" s="38">
        <f t="shared" ca="1" si="113"/>
        <v>2.4100199679009247E-2</v>
      </c>
      <c r="G1021" s="24">
        <f t="shared" ca="1" si="110"/>
        <v>8860.9629008738993</v>
      </c>
      <c r="H1021" s="24">
        <f t="shared" ca="1" si="111"/>
        <v>9554.1442041863811</v>
      </c>
      <c r="I1021" s="24">
        <f ca="1">H1021/'Option value'!$E$10</f>
        <v>463.79340797021263</v>
      </c>
    </row>
    <row r="1022" spans="2:9">
      <c r="B1022">
        <f t="shared" si="112"/>
        <v>1004</v>
      </c>
      <c r="C1022" s="38">
        <f t="shared" ca="1" si="107"/>
        <v>0.17860617483097779</v>
      </c>
      <c r="D1022" s="38">
        <f t="shared" ca="1" si="108"/>
        <v>5.8552899094264865E-2</v>
      </c>
      <c r="E1022" s="38">
        <f t="shared" ca="1" si="109"/>
        <v>0.1488855267540232</v>
      </c>
      <c r="F1022" s="38">
        <f t="shared" ca="1" si="113"/>
        <v>4.661189267345528E-2</v>
      </c>
      <c r="G1022" s="24">
        <f t="shared" ca="1" si="110"/>
        <v>8368.4457259660103</v>
      </c>
      <c r="H1022" s="24">
        <f t="shared" ca="1" si="111"/>
        <v>9061.627029278492</v>
      </c>
      <c r="I1022" s="24">
        <f ca="1">H1022/'Option value'!$E$10</f>
        <v>439.88480724652874</v>
      </c>
    </row>
    <row r="1023" spans="2:9">
      <c r="B1023">
        <f t="shared" si="112"/>
        <v>1005</v>
      </c>
      <c r="C1023" s="38">
        <f t="shared" ca="1" si="107"/>
        <v>3.9650545530393239E-2</v>
      </c>
      <c r="D1023" s="38">
        <f t="shared" ca="1" si="108"/>
        <v>6.5851230012149056E-2</v>
      </c>
      <c r="E1023" s="38">
        <f t="shared" ca="1" si="109"/>
        <v>0.14639225107643944</v>
      </c>
      <c r="F1023" s="38">
        <f t="shared" ca="1" si="113"/>
        <v>5.9354044988168125E-2</v>
      </c>
      <c r="G1023" s="24">
        <f t="shared" ca="1" si="110"/>
        <v>9755.1223930876022</v>
      </c>
      <c r="H1023" s="24">
        <f t="shared" ca="1" si="111"/>
        <v>10448.303696400084</v>
      </c>
      <c r="I1023" s="24">
        <f ca="1">H1023/'Option value'!$E$10</f>
        <v>507.19920856311086</v>
      </c>
    </row>
    <row r="1024" spans="2:9">
      <c r="B1024">
        <f t="shared" si="112"/>
        <v>1006</v>
      </c>
      <c r="C1024" s="38">
        <f t="shared" ca="1" si="107"/>
        <v>0.10855420013852589</v>
      </c>
      <c r="D1024" s="38">
        <f t="shared" ca="1" si="108"/>
        <v>6.5481745799086055E-2</v>
      </c>
      <c r="E1024" s="38">
        <f t="shared" ca="1" si="109"/>
        <v>0.14552543294073725</v>
      </c>
      <c r="F1024" s="38">
        <f t="shared" ca="1" si="113"/>
        <v>2.493636862444374E-2</v>
      </c>
      <c r="G1024" s="24">
        <f t="shared" ca="1" si="110"/>
        <v>7465.5297901448785</v>
      </c>
      <c r="H1024" s="24">
        <f t="shared" ca="1" si="111"/>
        <v>8158.7110934573611</v>
      </c>
      <c r="I1024" s="24">
        <f ca="1">H1024/'Option value'!$E$10</f>
        <v>396.05393657560001</v>
      </c>
    </row>
    <row r="1025" spans="2:9">
      <c r="B1025">
        <f t="shared" si="112"/>
        <v>1007</v>
      </c>
      <c r="C1025" s="38">
        <f t="shared" ca="1" si="107"/>
        <v>0.21202650290549033</v>
      </c>
      <c r="D1025" s="38">
        <f t="shared" ca="1" si="108"/>
        <v>6.8175741891654457E-2</v>
      </c>
      <c r="E1025" s="38">
        <f t="shared" ca="1" si="109"/>
        <v>0.14551543296754399</v>
      </c>
      <c r="F1025" s="38">
        <f t="shared" ca="1" si="113"/>
        <v>4.5912879049561824E-2</v>
      </c>
      <c r="G1025" s="24">
        <f t="shared" ca="1" si="110"/>
        <v>10288.756560340615</v>
      </c>
      <c r="H1025" s="24">
        <f t="shared" ca="1" si="111"/>
        <v>10981.937863653096</v>
      </c>
      <c r="I1025" s="24">
        <f ca="1">H1025/'Option value'!$E$10</f>
        <v>533.10377978898521</v>
      </c>
    </row>
    <row r="1026" spans="2:9">
      <c r="B1026">
        <f t="shared" si="112"/>
        <v>1008</v>
      </c>
      <c r="C1026" s="38">
        <f t="shared" ca="1" si="107"/>
        <v>8.0731985762162534E-2</v>
      </c>
      <c r="D1026" s="38">
        <f t="shared" ca="1" si="108"/>
        <v>6.0169585007605692E-2</v>
      </c>
      <c r="E1026" s="38">
        <f t="shared" ca="1" si="109"/>
        <v>0.14681634608590016</v>
      </c>
      <c r="F1026" s="38">
        <f t="shared" ca="1" si="113"/>
        <v>4.5934932264086528E-2</v>
      </c>
      <c r="G1026" s="24">
        <f t="shared" ca="1" si="110"/>
        <v>7994.2042112023137</v>
      </c>
      <c r="H1026" s="24">
        <f t="shared" ca="1" si="111"/>
        <v>8687.3855145147954</v>
      </c>
      <c r="I1026" s="24">
        <f ca="1">H1026/'Option value'!$E$10</f>
        <v>421.71774342304832</v>
      </c>
    </row>
    <row r="1027" spans="2:9">
      <c r="B1027">
        <f t="shared" si="112"/>
        <v>1009</v>
      </c>
      <c r="C1027" s="38">
        <f t="shared" ca="1" si="107"/>
        <v>0.33994790364655436</v>
      </c>
      <c r="D1027" s="38">
        <f t="shared" ca="1" si="108"/>
        <v>5.9232706415376792E-2</v>
      </c>
      <c r="E1027" s="38">
        <f t="shared" ca="1" si="109"/>
        <v>0.14421390824905056</v>
      </c>
      <c r="F1027" s="38">
        <f t="shared" ca="1" si="113"/>
        <v>5.1095330680865012E-2</v>
      </c>
      <c r="G1027" s="24">
        <f t="shared" ca="1" si="110"/>
        <v>10570.719133375816</v>
      </c>
      <c r="H1027" s="24">
        <f t="shared" ca="1" si="111"/>
        <v>11263.900436688298</v>
      </c>
      <c r="I1027" s="24">
        <f ca="1">H1027/'Option value'!$E$10</f>
        <v>546.79128333438337</v>
      </c>
    </row>
    <row r="1028" spans="2:9">
      <c r="B1028">
        <f t="shared" si="112"/>
        <v>1010</v>
      </c>
      <c r="C1028" s="38">
        <f t="shared" ca="1" si="107"/>
        <v>-5.3803815137454802E-2</v>
      </c>
      <c r="D1028" s="38">
        <f t="shared" ca="1" si="108"/>
        <v>6.4802369260691495E-2</v>
      </c>
      <c r="E1028" s="38">
        <f t="shared" ca="1" si="109"/>
        <v>0.14357832621193167</v>
      </c>
      <c r="F1028" s="38">
        <f t="shared" ca="1" si="113"/>
        <v>4.6211614698787283E-2</v>
      </c>
      <c r="G1028" s="24">
        <f t="shared" ca="1" si="110"/>
        <v>7810.0344885220393</v>
      </c>
      <c r="H1028" s="24">
        <f t="shared" ca="1" si="111"/>
        <v>8503.215791834522</v>
      </c>
      <c r="I1028" s="24">
        <f ca="1">H1028/'Option value'!$E$10</f>
        <v>412.77746562303503</v>
      </c>
    </row>
    <row r="1029" spans="2:9">
      <c r="B1029">
        <f t="shared" si="112"/>
        <v>1011</v>
      </c>
      <c r="C1029" s="38">
        <f t="shared" ca="1" si="107"/>
        <v>0.28163103266798128</v>
      </c>
      <c r="D1029" s="38">
        <f t="shared" ca="1" si="108"/>
        <v>5.8920128909344005E-2</v>
      </c>
      <c r="E1029" s="38">
        <f t="shared" ca="1" si="109"/>
        <v>0.14447439851631269</v>
      </c>
      <c r="F1029" s="38">
        <f t="shared" ca="1" si="113"/>
        <v>2.1487720704055326E-2</v>
      </c>
      <c r="G1029" s="24">
        <f t="shared" ca="1" si="110"/>
        <v>7614.8264464387912</v>
      </c>
      <c r="H1029" s="24">
        <f t="shared" ca="1" si="111"/>
        <v>8308.0077497512739</v>
      </c>
      <c r="I1029" s="24">
        <f ca="1">H1029/'Option value'!$E$10</f>
        <v>403.30134707530453</v>
      </c>
    </row>
    <row r="1030" spans="2:9">
      <c r="B1030">
        <f t="shared" si="112"/>
        <v>1012</v>
      </c>
      <c r="C1030" s="38">
        <f t="shared" ca="1" si="107"/>
        <v>0.25122752903697954</v>
      </c>
      <c r="D1030" s="38">
        <f t="shared" ca="1" si="108"/>
        <v>6.5933121183642557E-2</v>
      </c>
      <c r="E1030" s="38">
        <f t="shared" ca="1" si="109"/>
        <v>0.14773168840540687</v>
      </c>
      <c r="F1030" s="38">
        <f t="shared" ca="1" si="113"/>
        <v>5.7521185350405721E-2</v>
      </c>
      <c r="G1030" s="24">
        <f t="shared" ca="1" si="110"/>
        <v>11341.596656424988</v>
      </c>
      <c r="H1030" s="24">
        <f t="shared" ca="1" si="111"/>
        <v>12034.77795973747</v>
      </c>
      <c r="I1030" s="24">
        <f ca="1">H1030/'Option value'!$E$10</f>
        <v>584.21252231735286</v>
      </c>
    </row>
    <row r="1031" spans="2:9">
      <c r="B1031">
        <f t="shared" si="112"/>
        <v>1013</v>
      </c>
      <c r="C1031" s="38">
        <f t="shared" ca="1" si="107"/>
        <v>0.32880062978493424</v>
      </c>
      <c r="D1031" s="38">
        <f t="shared" ca="1" si="108"/>
        <v>6.8572740525254944E-2</v>
      </c>
      <c r="E1031" s="38">
        <f t="shared" ca="1" si="109"/>
        <v>0.14689860143944586</v>
      </c>
      <c r="F1031" s="38">
        <f t="shared" ca="1" si="113"/>
        <v>3.1818413942258143E-2</v>
      </c>
      <c r="G1031" s="24">
        <f t="shared" ca="1" si="110"/>
        <v>9819.7888120843309</v>
      </c>
      <c r="H1031" s="24">
        <f t="shared" ca="1" si="111"/>
        <v>10512.970115396813</v>
      </c>
      <c r="I1031" s="24">
        <f ca="1">H1031/'Option value'!$E$10</f>
        <v>510.3383551163501</v>
      </c>
    </row>
    <row r="1032" spans="2:9">
      <c r="B1032">
        <f t="shared" si="112"/>
        <v>1014</v>
      </c>
      <c r="C1032" s="38">
        <f t="shared" ca="1" si="107"/>
        <v>0.29785684714294802</v>
      </c>
      <c r="D1032" s="38">
        <f t="shared" ca="1" si="108"/>
        <v>6.8810741171499976E-2</v>
      </c>
      <c r="E1032" s="38">
        <f t="shared" ca="1" si="109"/>
        <v>0.14876631722632164</v>
      </c>
      <c r="F1032" s="38">
        <f t="shared" ca="1" si="113"/>
        <v>3.6180081475777129E-2</v>
      </c>
      <c r="G1032" s="24">
        <f t="shared" ca="1" si="110"/>
        <v>9837.5987811140076</v>
      </c>
      <c r="H1032" s="24">
        <f t="shared" ca="1" si="111"/>
        <v>10530.780084426489</v>
      </c>
      <c r="I1032" s="24">
        <f ca="1">H1032/'Option value'!$E$10</f>
        <v>511.20291671973246</v>
      </c>
    </row>
    <row r="1033" spans="2:9">
      <c r="B1033">
        <f t="shared" si="112"/>
        <v>1015</v>
      </c>
      <c r="C1033" s="38">
        <f t="shared" ca="1" si="107"/>
        <v>0.3218125907850945</v>
      </c>
      <c r="D1033" s="38">
        <f t="shared" ca="1" si="108"/>
        <v>6.5714289652734417E-2</v>
      </c>
      <c r="E1033" s="38">
        <f t="shared" ca="1" si="109"/>
        <v>0.14076427814918815</v>
      </c>
      <c r="F1033" s="38">
        <f t="shared" ca="1" si="113"/>
        <v>5.7281297994738009E-2</v>
      </c>
      <c r="G1033" s="24">
        <f t="shared" ca="1" si="110"/>
        <v>12903.963766158453</v>
      </c>
      <c r="H1033" s="24">
        <f t="shared" ca="1" si="111"/>
        <v>13597.145069470935</v>
      </c>
      <c r="I1033" s="24">
        <f ca="1">H1033/'Option value'!$E$10</f>
        <v>660.05558589664724</v>
      </c>
    </row>
    <row r="1034" spans="2:9">
      <c r="B1034">
        <f t="shared" si="112"/>
        <v>1016</v>
      </c>
      <c r="C1034" s="38">
        <f t="shared" ca="1" si="107"/>
        <v>0.3001614125462847</v>
      </c>
      <c r="D1034" s="38">
        <f t="shared" ca="1" si="108"/>
        <v>6.1940265368290406E-2</v>
      </c>
      <c r="E1034" s="38">
        <f t="shared" ca="1" si="109"/>
        <v>0.14592819223548076</v>
      </c>
      <c r="F1034" s="38">
        <f t="shared" ca="1" si="113"/>
        <v>2.3009343200304077E-2</v>
      </c>
      <c r="G1034" s="24">
        <f t="shared" ca="1" si="110"/>
        <v>8125.3714897640002</v>
      </c>
      <c r="H1034" s="24">
        <f t="shared" ca="1" si="111"/>
        <v>8818.552793076482</v>
      </c>
      <c r="I1034" s="24">
        <f ca="1">H1034/'Option value'!$E$10</f>
        <v>428.08508704254763</v>
      </c>
    </row>
    <row r="1035" spans="2:9">
      <c r="B1035">
        <f t="shared" si="112"/>
        <v>1017</v>
      </c>
      <c r="C1035" s="38">
        <f t="shared" ca="1" si="107"/>
        <v>0.29841628419515986</v>
      </c>
      <c r="D1035" s="38">
        <f t="shared" ca="1" si="108"/>
        <v>6.4361241455768284E-2</v>
      </c>
      <c r="E1035" s="38">
        <f t="shared" ca="1" si="109"/>
        <v>0.1428510678205227</v>
      </c>
      <c r="F1035" s="38">
        <f t="shared" ca="1" si="113"/>
        <v>2.9227354977379816E-2</v>
      </c>
      <c r="G1035" s="24">
        <f t="shared" ca="1" si="110"/>
        <v>9121.3845690729777</v>
      </c>
      <c r="H1035" s="24">
        <f t="shared" ca="1" si="111"/>
        <v>9814.5658723854594</v>
      </c>
      <c r="I1035" s="24">
        <f ca="1">H1035/'Option value'!$E$10</f>
        <v>476.43523652356595</v>
      </c>
    </row>
    <row r="1036" spans="2:9">
      <c r="B1036">
        <f t="shared" si="112"/>
        <v>1018</v>
      </c>
      <c r="C1036" s="38">
        <f t="shared" ca="1" si="107"/>
        <v>0.48078573028310539</v>
      </c>
      <c r="D1036" s="38">
        <f t="shared" ca="1" si="108"/>
        <v>6.4760346320560991E-2</v>
      </c>
      <c r="E1036" s="38">
        <f t="shared" ca="1" si="109"/>
        <v>0.14450209631277849</v>
      </c>
      <c r="F1036" s="38">
        <f t="shared" ca="1" si="113"/>
        <v>5.3213261887093341E-2</v>
      </c>
      <c r="G1036" s="24">
        <f t="shared" ca="1" si="110"/>
        <v>13027.920448734136</v>
      </c>
      <c r="H1036" s="24">
        <f t="shared" ca="1" si="111"/>
        <v>13721.101752046618</v>
      </c>
      <c r="I1036" s="24">
        <f ca="1">H1036/'Option value'!$E$10</f>
        <v>666.07290058478725</v>
      </c>
    </row>
    <row r="1037" spans="2:9">
      <c r="B1037">
        <f t="shared" si="112"/>
        <v>1019</v>
      </c>
      <c r="C1037" s="38">
        <f t="shared" ca="1" si="107"/>
        <v>0.25826795381708861</v>
      </c>
      <c r="D1037" s="38">
        <f t="shared" ca="1" si="108"/>
        <v>6.7201937115925633E-2</v>
      </c>
      <c r="E1037" s="38">
        <f t="shared" ca="1" si="109"/>
        <v>0.14567242289210244</v>
      </c>
      <c r="F1037" s="38">
        <f t="shared" ca="1" si="113"/>
        <v>5.7797687810628787E-2</v>
      </c>
      <c r="G1037" s="24">
        <f t="shared" ca="1" si="110"/>
        <v>11933.896745029646</v>
      </c>
      <c r="H1037" s="24">
        <f t="shared" ca="1" si="111"/>
        <v>12627.078048342128</v>
      </c>
      <c r="I1037" s="24">
        <f ca="1">H1037/'Option value'!$E$10</f>
        <v>612.96495380301587</v>
      </c>
    </row>
    <row r="1038" spans="2:9">
      <c r="B1038">
        <f t="shared" si="112"/>
        <v>1020</v>
      </c>
      <c r="C1038" s="38">
        <f t="shared" ca="1" si="107"/>
        <v>4.3830230318428032E-2</v>
      </c>
      <c r="D1038" s="38">
        <f t="shared" ca="1" si="108"/>
        <v>5.4348096481367403E-2</v>
      </c>
      <c r="E1038" s="38">
        <f t="shared" ca="1" si="109"/>
        <v>0.14477410084118447</v>
      </c>
      <c r="F1038" s="38">
        <f t="shared" ca="1" si="113"/>
        <v>3.112358057874803E-2</v>
      </c>
      <c r="G1038" s="24">
        <f t="shared" ca="1" si="110"/>
        <v>6190.6201457133875</v>
      </c>
      <c r="H1038" s="24">
        <f t="shared" ca="1" si="111"/>
        <v>6883.8014490258702</v>
      </c>
      <c r="I1038" s="24">
        <f ca="1">H1038/'Option value'!$E$10</f>
        <v>334.16511888475094</v>
      </c>
    </row>
    <row r="1039" spans="2:9">
      <c r="B1039">
        <f t="shared" si="112"/>
        <v>1021</v>
      </c>
      <c r="C1039" s="38">
        <f t="shared" ca="1" si="107"/>
        <v>0.33341738346817046</v>
      </c>
      <c r="D1039" s="38">
        <f t="shared" ca="1" si="108"/>
        <v>5.787223349987624E-2</v>
      </c>
      <c r="E1039" s="38">
        <f t="shared" ca="1" si="109"/>
        <v>0.14320096550199693</v>
      </c>
      <c r="F1039" s="38">
        <f t="shared" ca="1" si="113"/>
        <v>3.3070680612770118E-2</v>
      </c>
      <c r="G1039" s="24">
        <f t="shared" ca="1" si="110"/>
        <v>8690.0238918155064</v>
      </c>
      <c r="H1039" s="24">
        <f t="shared" ca="1" si="111"/>
        <v>9383.2051951279882</v>
      </c>
      <c r="I1039" s="24">
        <f ca="1">H1039/'Option value'!$E$10</f>
        <v>455.49539782174696</v>
      </c>
    </row>
    <row r="1040" spans="2:9">
      <c r="B1040">
        <f t="shared" si="112"/>
        <v>1022</v>
      </c>
      <c r="C1040" s="38">
        <f t="shared" ca="1" si="107"/>
        <v>9.8279847464647935E-2</v>
      </c>
      <c r="D1040" s="38">
        <f t="shared" ca="1" si="108"/>
        <v>6.5168771779115564E-2</v>
      </c>
      <c r="E1040" s="38">
        <f t="shared" ca="1" si="109"/>
        <v>0.14435429539349665</v>
      </c>
      <c r="F1040" s="38">
        <f t="shared" ca="1" si="113"/>
        <v>2.665691030310903E-2</v>
      </c>
      <c r="G1040" s="24">
        <f t="shared" ca="1" si="110"/>
        <v>7541.8365065646813</v>
      </c>
      <c r="H1040" s="24">
        <f t="shared" ca="1" si="111"/>
        <v>8235.017809877163</v>
      </c>
      <c r="I1040" s="24">
        <f ca="1">H1040/'Option value'!$E$10</f>
        <v>399.75814611054187</v>
      </c>
    </row>
    <row r="1041" spans="2:9">
      <c r="B1041">
        <f t="shared" si="112"/>
        <v>1023</v>
      </c>
      <c r="C1041" s="38">
        <f t="shared" ca="1" si="107"/>
        <v>6.9560153263452301E-2</v>
      </c>
      <c r="D1041" s="38">
        <f t="shared" ca="1" si="108"/>
        <v>6.8117029983128782E-2</v>
      </c>
      <c r="E1041" s="38">
        <f t="shared" ca="1" si="109"/>
        <v>0.14791691983615113</v>
      </c>
      <c r="F1041" s="38">
        <f t="shared" ca="1" si="113"/>
        <v>5.3864976939702547E-2</v>
      </c>
      <c r="G1041" s="24">
        <f t="shared" ca="1" si="110"/>
        <v>9606.9277348047672</v>
      </c>
      <c r="H1041" s="24">
        <f t="shared" ca="1" si="111"/>
        <v>10300.109038117249</v>
      </c>
      <c r="I1041" s="24">
        <f ca="1">H1041/'Option value'!$E$10</f>
        <v>500.00529311248778</v>
      </c>
    </row>
    <row r="1042" spans="2:9">
      <c r="B1042">
        <f t="shared" si="112"/>
        <v>1024</v>
      </c>
      <c r="C1042" s="38">
        <f t="shared" ca="1" si="107"/>
        <v>0.30375440177240393</v>
      </c>
      <c r="D1042" s="38">
        <f t="shared" ca="1" si="108"/>
        <v>6.4658387493966907E-2</v>
      </c>
      <c r="E1042" s="38">
        <f t="shared" ca="1" si="109"/>
        <v>0.14637952242360572</v>
      </c>
      <c r="F1042" s="38">
        <f t="shared" ca="1" si="113"/>
        <v>2.7497798882156501E-2</v>
      </c>
      <c r="G1042" s="24">
        <f t="shared" ca="1" si="110"/>
        <v>8794.2122118326679</v>
      </c>
      <c r="H1042" s="24">
        <f t="shared" ca="1" si="111"/>
        <v>9487.3935151451496</v>
      </c>
      <c r="I1042" s="24">
        <f ca="1">H1042/'Option value'!$E$10</f>
        <v>460.55308325947323</v>
      </c>
    </row>
    <row r="1043" spans="2:9">
      <c r="B1043">
        <f t="shared" si="112"/>
        <v>1025</v>
      </c>
      <c r="C1043" s="38">
        <f t="shared" ref="C1043:C1106" ca="1" si="114">_xlfn.NORM.INV(RAND(),$F$6,$G$6)</f>
        <v>0.29207116933944754</v>
      </c>
      <c r="D1043" s="38">
        <f t="shared" ref="D1043:D1106" ca="1" si="115">_xlfn.NORM.INV(RAND(),$F$7,$G$7)</f>
        <v>5.7171673786902744E-2</v>
      </c>
      <c r="E1043" s="38">
        <f t="shared" ref="E1043:E1106" ca="1" si="116">_xlfn.NORM.INV(RAND(),$F$8,$G$8)</f>
        <v>0.15089457707184753</v>
      </c>
      <c r="F1043" s="38">
        <f t="shared" ca="1" si="113"/>
        <v>2.5886521730377029E-2</v>
      </c>
      <c r="G1043" s="24">
        <f t="shared" ref="G1043:G1106" ca="1" si="117">IF(E1043&gt;F1043,($C$12*(1+C1043)*D1043)/(E1043-F1043),0)</f>
        <v>7328.5949768437722</v>
      </c>
      <c r="H1043" s="24">
        <f t="shared" ref="H1043:H1106" ca="1" si="118">G1043+$C$13</f>
        <v>8021.7762801562549</v>
      </c>
      <c r="I1043" s="24">
        <f ca="1">H1043/'Option value'!$E$10</f>
        <v>389.40661554156577</v>
      </c>
    </row>
    <row r="1044" spans="2:9">
      <c r="B1044">
        <f t="shared" ref="B1044:B1107" si="119">B1043+1</f>
        <v>1026</v>
      </c>
      <c r="C1044" s="38">
        <f t="shared" ca="1" si="114"/>
        <v>0.44325848155001335</v>
      </c>
      <c r="D1044" s="38">
        <f t="shared" ca="1" si="115"/>
        <v>6.912207809034826E-2</v>
      </c>
      <c r="E1044" s="38">
        <f t="shared" ca="1" si="116"/>
        <v>0.14886882788243247</v>
      </c>
      <c r="F1044" s="38">
        <f t="shared" ref="F1044:F1107" ca="1" si="120">RAND()*($E$9-$D$9)+$D$9</f>
        <v>4.2243315430611578E-2</v>
      </c>
      <c r="G1044" s="24">
        <f t="shared" ca="1" si="117"/>
        <v>11603.557270417054</v>
      </c>
      <c r="H1044" s="24">
        <f t="shared" ca="1" si="118"/>
        <v>12296.738573729535</v>
      </c>
      <c r="I1044" s="24">
        <f ca="1">H1044/'Option value'!$E$10</f>
        <v>596.92905697716185</v>
      </c>
    </row>
    <row r="1045" spans="2:9">
      <c r="B1045">
        <f t="shared" si="119"/>
        <v>1027</v>
      </c>
      <c r="C1045" s="38">
        <f t="shared" ca="1" si="114"/>
        <v>0.25398632354163958</v>
      </c>
      <c r="D1045" s="38">
        <f t="shared" ca="1" si="115"/>
        <v>6.0039038178200749E-2</v>
      </c>
      <c r="E1045" s="38">
        <f t="shared" ca="1" si="116"/>
        <v>0.14508401905057872</v>
      </c>
      <c r="F1045" s="38">
        <f t="shared" ca="1" si="120"/>
        <v>4.0875573603188282E-2</v>
      </c>
      <c r="G1045" s="24">
        <f t="shared" ca="1" si="117"/>
        <v>8960.1439262030854</v>
      </c>
      <c r="H1045" s="24">
        <f t="shared" ca="1" si="118"/>
        <v>9653.3252295155671</v>
      </c>
      <c r="I1045" s="24">
        <f ca="1">H1045/'Option value'!$E$10</f>
        <v>468.60802085027024</v>
      </c>
    </row>
    <row r="1046" spans="2:9">
      <c r="B1046">
        <f t="shared" si="119"/>
        <v>1028</v>
      </c>
      <c r="C1046" s="38">
        <f t="shared" ca="1" si="114"/>
        <v>0.15331860093739663</v>
      </c>
      <c r="D1046" s="38">
        <f t="shared" ca="1" si="115"/>
        <v>7.5602682478824124E-2</v>
      </c>
      <c r="E1046" s="38">
        <f t="shared" ca="1" si="116"/>
        <v>0.14710194125757059</v>
      </c>
      <c r="F1046" s="38">
        <f t="shared" ca="1" si="120"/>
        <v>3.9648732181100474E-2</v>
      </c>
      <c r="G1046" s="24">
        <f t="shared" ca="1" si="117"/>
        <v>10063.71868379594</v>
      </c>
      <c r="H1046" s="24">
        <f t="shared" ca="1" si="118"/>
        <v>10756.899987108422</v>
      </c>
      <c r="I1046" s="24">
        <f ca="1">H1046/'Option value'!$E$10</f>
        <v>522.17961102468064</v>
      </c>
    </row>
    <row r="1047" spans="2:9">
      <c r="B1047">
        <f t="shared" si="119"/>
        <v>1029</v>
      </c>
      <c r="C1047" s="38">
        <f t="shared" ca="1" si="114"/>
        <v>0.28047504995776529</v>
      </c>
      <c r="D1047" s="38">
        <f t="shared" ca="1" si="115"/>
        <v>5.9955035121946332E-2</v>
      </c>
      <c r="E1047" s="38">
        <f t="shared" ca="1" si="116"/>
        <v>0.14084783906234793</v>
      </c>
      <c r="F1047" s="38">
        <f t="shared" ca="1" si="120"/>
        <v>2.2471793896613915E-2</v>
      </c>
      <c r="G1047" s="24">
        <f t="shared" ca="1" si="117"/>
        <v>8043.1160085135907</v>
      </c>
      <c r="H1047" s="24">
        <f t="shared" ca="1" si="118"/>
        <v>8736.2973118260725</v>
      </c>
      <c r="I1047" s="24">
        <f ca="1">H1047/'Option value'!$E$10</f>
        <v>424.09210251582874</v>
      </c>
    </row>
    <row r="1048" spans="2:9">
      <c r="B1048">
        <f t="shared" si="119"/>
        <v>1030</v>
      </c>
      <c r="C1048" s="38">
        <f t="shared" ca="1" si="114"/>
        <v>6.211471398981766E-2</v>
      </c>
      <c r="D1048" s="38">
        <f t="shared" ca="1" si="115"/>
        <v>6.3605883211303865E-2</v>
      </c>
      <c r="E1048" s="38">
        <f t="shared" ca="1" si="116"/>
        <v>0.14032229673913896</v>
      </c>
      <c r="F1048" s="38">
        <f t="shared" ca="1" si="120"/>
        <v>4.1103437227006323E-2</v>
      </c>
      <c r="G1048" s="24">
        <f t="shared" ca="1" si="117"/>
        <v>8444.3428727535011</v>
      </c>
      <c r="H1048" s="24">
        <f t="shared" ca="1" si="118"/>
        <v>9137.5241760659828</v>
      </c>
      <c r="I1048" s="24">
        <f ca="1">H1048/'Option value'!$E$10</f>
        <v>443.56913476048459</v>
      </c>
    </row>
    <row r="1049" spans="2:9">
      <c r="B1049">
        <f t="shared" si="119"/>
        <v>1031</v>
      </c>
      <c r="C1049" s="38">
        <f t="shared" ca="1" si="114"/>
        <v>0.16288907820266957</v>
      </c>
      <c r="D1049" s="38">
        <f t="shared" ca="1" si="115"/>
        <v>6.3501533310663064E-2</v>
      </c>
      <c r="E1049" s="38">
        <f t="shared" ca="1" si="116"/>
        <v>0.14853940197612173</v>
      </c>
      <c r="F1049" s="38">
        <f t="shared" ca="1" si="120"/>
        <v>5.6507782636157633E-2</v>
      </c>
      <c r="G1049" s="24">
        <f t="shared" ca="1" si="117"/>
        <v>9951.2312055617513</v>
      </c>
      <c r="H1049" s="24">
        <f t="shared" ca="1" si="118"/>
        <v>10644.412508874233</v>
      </c>
      <c r="I1049" s="24">
        <f ca="1">H1049/'Option value'!$E$10</f>
        <v>516.7190538288462</v>
      </c>
    </row>
    <row r="1050" spans="2:9">
      <c r="B1050">
        <f t="shared" si="119"/>
        <v>1032</v>
      </c>
      <c r="C1050" s="38">
        <f t="shared" ca="1" si="114"/>
        <v>0.40892825497712981</v>
      </c>
      <c r="D1050" s="38">
        <f t="shared" ca="1" si="115"/>
        <v>5.8009132502940548E-2</v>
      </c>
      <c r="E1050" s="38">
        <f t="shared" ca="1" si="116"/>
        <v>0.14901285021172234</v>
      </c>
      <c r="F1050" s="38">
        <f t="shared" ca="1" si="120"/>
        <v>3.5788800056893486E-2</v>
      </c>
      <c r="G1050" s="24">
        <f t="shared" ca="1" si="117"/>
        <v>8952.368291116778</v>
      </c>
      <c r="H1050" s="24">
        <f t="shared" ca="1" si="118"/>
        <v>9645.5495944292597</v>
      </c>
      <c r="I1050" s="24">
        <f ca="1">H1050/'Option value'!$E$10</f>
        <v>468.2305628363718</v>
      </c>
    </row>
    <row r="1051" spans="2:9">
      <c r="B1051">
        <f t="shared" si="119"/>
        <v>1033</v>
      </c>
      <c r="C1051" s="38">
        <f t="shared" ca="1" si="114"/>
        <v>0.10128853189463868</v>
      </c>
      <c r="D1051" s="38">
        <f t="shared" ca="1" si="115"/>
        <v>6.5208660508020128E-2</v>
      </c>
      <c r="E1051" s="38">
        <f t="shared" ca="1" si="116"/>
        <v>0.14534142775024611</v>
      </c>
      <c r="F1051" s="38">
        <f t="shared" ca="1" si="120"/>
        <v>3.6692869670399392E-2</v>
      </c>
      <c r="G1051" s="24">
        <f t="shared" ca="1" si="117"/>
        <v>8197.356179189801</v>
      </c>
      <c r="H1051" s="24">
        <f t="shared" ca="1" si="118"/>
        <v>8890.5374825022827</v>
      </c>
      <c r="I1051" s="24">
        <f ca="1">H1051/'Option value'!$E$10</f>
        <v>431.57948944185836</v>
      </c>
    </row>
    <row r="1052" spans="2:9">
      <c r="B1052">
        <f t="shared" si="119"/>
        <v>1034</v>
      </c>
      <c r="C1052" s="38">
        <f t="shared" ca="1" si="114"/>
        <v>0.28991369012727447</v>
      </c>
      <c r="D1052" s="38">
        <f t="shared" ca="1" si="115"/>
        <v>6.0470450315254609E-2</v>
      </c>
      <c r="E1052" s="38">
        <f t="shared" ca="1" si="116"/>
        <v>0.1437712101564666</v>
      </c>
      <c r="F1052" s="38">
        <f t="shared" ca="1" si="120"/>
        <v>5.2883406361080451E-2</v>
      </c>
      <c r="G1052" s="24">
        <f t="shared" ca="1" si="117"/>
        <v>10643.626406533665</v>
      </c>
      <c r="H1052" s="24">
        <f t="shared" ca="1" si="118"/>
        <v>11336.807709846147</v>
      </c>
      <c r="I1052" s="24">
        <f ca="1">H1052/'Option value'!$E$10</f>
        <v>550.33047135175468</v>
      </c>
    </row>
    <row r="1053" spans="2:9">
      <c r="B1053">
        <f t="shared" si="119"/>
        <v>1035</v>
      </c>
      <c r="C1053" s="38">
        <f t="shared" ca="1" si="114"/>
        <v>-3.447377220221054E-2</v>
      </c>
      <c r="D1053" s="38">
        <f t="shared" ca="1" si="115"/>
        <v>6.7009673475617842E-2</v>
      </c>
      <c r="E1053" s="38">
        <f t="shared" ca="1" si="116"/>
        <v>0.13829170314671346</v>
      </c>
      <c r="F1053" s="38">
        <f t="shared" ca="1" si="120"/>
        <v>2.3807038405389967E-2</v>
      </c>
      <c r="G1053" s="24">
        <f t="shared" ca="1" si="117"/>
        <v>7008.8317941691994</v>
      </c>
      <c r="H1053" s="24">
        <f t="shared" ca="1" si="118"/>
        <v>7702.0130974816821</v>
      </c>
      <c r="I1053" s="24">
        <f ca="1">H1053/'Option value'!$E$10</f>
        <v>373.88413094571268</v>
      </c>
    </row>
    <row r="1054" spans="2:9">
      <c r="B1054">
        <f t="shared" si="119"/>
        <v>1036</v>
      </c>
      <c r="C1054" s="38">
        <f t="shared" ca="1" si="114"/>
        <v>0.16759144467792553</v>
      </c>
      <c r="D1054" s="38">
        <f t="shared" ca="1" si="115"/>
        <v>6.5920320757902856E-2</v>
      </c>
      <c r="E1054" s="38">
        <f t="shared" ca="1" si="116"/>
        <v>0.14388842602289617</v>
      </c>
      <c r="F1054" s="38">
        <f t="shared" ca="1" si="120"/>
        <v>4.4127792162636709E-2</v>
      </c>
      <c r="G1054" s="24">
        <f t="shared" ca="1" si="117"/>
        <v>9568.4676507703152</v>
      </c>
      <c r="H1054" s="24">
        <f t="shared" ca="1" si="118"/>
        <v>10261.648954082797</v>
      </c>
      <c r="I1054" s="24">
        <f ca="1">H1054/'Option value'!$E$10</f>
        <v>498.13829874188332</v>
      </c>
    </row>
    <row r="1055" spans="2:9">
      <c r="B1055">
        <f t="shared" si="119"/>
        <v>1037</v>
      </c>
      <c r="C1055" s="38">
        <f t="shared" ca="1" si="114"/>
        <v>0.1703977321994665</v>
      </c>
      <c r="D1055" s="38">
        <f t="shared" ca="1" si="115"/>
        <v>5.711437534348747E-2</v>
      </c>
      <c r="E1055" s="38">
        <f t="shared" ca="1" si="116"/>
        <v>0.14741914869846692</v>
      </c>
      <c r="F1055" s="38">
        <f t="shared" ca="1" si="120"/>
        <v>5.8361387975731399E-2</v>
      </c>
      <c r="G1055" s="24">
        <f t="shared" ca="1" si="117"/>
        <v>9308.903082278428</v>
      </c>
      <c r="H1055" s="24">
        <f t="shared" ca="1" si="118"/>
        <v>10002.08438559091</v>
      </c>
      <c r="I1055" s="24">
        <f ca="1">H1055/'Option value'!$E$10</f>
        <v>485.53807697043248</v>
      </c>
    </row>
    <row r="1056" spans="2:9">
      <c r="B1056">
        <f t="shared" si="119"/>
        <v>1038</v>
      </c>
      <c r="C1056" s="38">
        <f t="shared" ca="1" si="114"/>
        <v>0.17365080033876651</v>
      </c>
      <c r="D1056" s="38">
        <f t="shared" ca="1" si="115"/>
        <v>6.259970866000357E-2</v>
      </c>
      <c r="E1056" s="38">
        <f t="shared" ca="1" si="116"/>
        <v>0.14185971649109841</v>
      </c>
      <c r="F1056" s="38">
        <f t="shared" ca="1" si="120"/>
        <v>5.903627395242475E-2</v>
      </c>
      <c r="G1056" s="24">
        <f t="shared" ca="1" si="117"/>
        <v>11001.434317032263</v>
      </c>
      <c r="H1056" s="24">
        <f t="shared" ca="1" si="118"/>
        <v>11694.615620344744</v>
      </c>
      <c r="I1056" s="24">
        <f ca="1">H1056/'Option value'!$E$10</f>
        <v>567.69978739537589</v>
      </c>
    </row>
    <row r="1057" spans="2:9">
      <c r="B1057">
        <f t="shared" si="119"/>
        <v>1039</v>
      </c>
      <c r="C1057" s="38">
        <f t="shared" ca="1" si="114"/>
        <v>0.1916171071391064</v>
      </c>
      <c r="D1057" s="38">
        <f t="shared" ca="1" si="115"/>
        <v>7.5266668532578351E-2</v>
      </c>
      <c r="E1057" s="38">
        <f t="shared" ca="1" si="116"/>
        <v>0.14113835625848703</v>
      </c>
      <c r="F1057" s="38">
        <f t="shared" ca="1" si="120"/>
        <v>4.0373473371834195E-2</v>
      </c>
      <c r="G1057" s="24">
        <f t="shared" ca="1" si="117"/>
        <v>11038.793150170612</v>
      </c>
      <c r="H1057" s="24">
        <f t="shared" ca="1" si="118"/>
        <v>11731.974453483093</v>
      </c>
      <c r="I1057" s="24">
        <f ca="1">H1057/'Option value'!$E$10</f>
        <v>569.51332298461614</v>
      </c>
    </row>
    <row r="1058" spans="2:9">
      <c r="B1058">
        <f t="shared" si="119"/>
        <v>1040</v>
      </c>
      <c r="C1058" s="38">
        <f t="shared" ca="1" si="114"/>
        <v>0.1396483580744792</v>
      </c>
      <c r="D1058" s="38">
        <f t="shared" ca="1" si="115"/>
        <v>6.146028208953723E-2</v>
      </c>
      <c r="E1058" s="38">
        <f t="shared" ca="1" si="116"/>
        <v>0.14185910071726685</v>
      </c>
      <c r="F1058" s="38">
        <f t="shared" ca="1" si="120"/>
        <v>2.4988940265487335E-2</v>
      </c>
      <c r="G1058" s="24">
        <f t="shared" ca="1" si="117"/>
        <v>7432.8121147411075</v>
      </c>
      <c r="H1058" s="24">
        <f t="shared" ca="1" si="118"/>
        <v>8125.9934180535902</v>
      </c>
      <c r="I1058" s="24">
        <f ca="1">H1058/'Option value'!$E$10</f>
        <v>394.46569990551404</v>
      </c>
    </row>
    <row r="1059" spans="2:9">
      <c r="B1059">
        <f t="shared" si="119"/>
        <v>1041</v>
      </c>
      <c r="C1059" s="38">
        <f t="shared" ca="1" si="114"/>
        <v>8.8950347351850478E-2</v>
      </c>
      <c r="D1059" s="38">
        <f t="shared" ca="1" si="115"/>
        <v>6.9521574655528939E-2</v>
      </c>
      <c r="E1059" s="38">
        <f t="shared" ca="1" si="116"/>
        <v>0.14199295854627056</v>
      </c>
      <c r="F1059" s="38">
        <f t="shared" ca="1" si="120"/>
        <v>2.1571246920310396E-2</v>
      </c>
      <c r="G1059" s="24">
        <f t="shared" ca="1" si="117"/>
        <v>7796.7616714291053</v>
      </c>
      <c r="H1059" s="24">
        <f t="shared" ca="1" si="118"/>
        <v>8489.942974741587</v>
      </c>
      <c r="I1059" s="24">
        <f ca="1">H1059/'Option value'!$E$10</f>
        <v>412.13315411366926</v>
      </c>
    </row>
    <row r="1060" spans="2:9">
      <c r="B1060">
        <f t="shared" si="119"/>
        <v>1042</v>
      </c>
      <c r="C1060" s="38">
        <f t="shared" ca="1" si="114"/>
        <v>0.22986506073663071</v>
      </c>
      <c r="D1060" s="38">
        <f t="shared" ca="1" si="115"/>
        <v>5.7781075066249472E-2</v>
      </c>
      <c r="E1060" s="38">
        <f t="shared" ca="1" si="116"/>
        <v>0.1456212411101217</v>
      </c>
      <c r="F1060" s="38">
        <f t="shared" ca="1" si="120"/>
        <v>5.0161408280791506E-2</v>
      </c>
      <c r="G1060" s="24">
        <f t="shared" ca="1" si="117"/>
        <v>9232.3825006577099</v>
      </c>
      <c r="H1060" s="24">
        <f t="shared" ca="1" si="118"/>
        <v>9925.5638039701917</v>
      </c>
      <c r="I1060" s="24">
        <f ca="1">H1060/'Option value'!$E$10</f>
        <v>481.8234856296209</v>
      </c>
    </row>
    <row r="1061" spans="2:9">
      <c r="B1061">
        <f t="shared" si="119"/>
        <v>1043</v>
      </c>
      <c r="C1061" s="38">
        <f t="shared" ca="1" si="114"/>
        <v>0.13223455998338085</v>
      </c>
      <c r="D1061" s="38">
        <f t="shared" ca="1" si="115"/>
        <v>6.3278647134095076E-2</v>
      </c>
      <c r="E1061" s="38">
        <f t="shared" ca="1" si="116"/>
        <v>0.14723773582186325</v>
      </c>
      <c r="F1061" s="38">
        <f t="shared" ca="1" si="120"/>
        <v>2.3730232112997976E-2</v>
      </c>
      <c r="G1061" s="24">
        <f t="shared" ca="1" si="117"/>
        <v>7194.3510491676479</v>
      </c>
      <c r="H1061" s="24">
        <f t="shared" ca="1" si="118"/>
        <v>7887.5323524801306</v>
      </c>
      <c r="I1061" s="24">
        <f ca="1">H1061/'Option value'!$E$10</f>
        <v>382.8899200233073</v>
      </c>
    </row>
    <row r="1062" spans="2:9">
      <c r="B1062">
        <f t="shared" si="119"/>
        <v>1044</v>
      </c>
      <c r="C1062" s="38">
        <f t="shared" ca="1" si="114"/>
        <v>0.34736348185122767</v>
      </c>
      <c r="D1062" s="38">
        <f t="shared" ca="1" si="115"/>
        <v>6.8003056597949571E-2</v>
      </c>
      <c r="E1062" s="38">
        <f t="shared" ca="1" si="116"/>
        <v>0.15063791096306403</v>
      </c>
      <c r="F1062" s="38">
        <f t="shared" ca="1" si="120"/>
        <v>5.448172809910394E-2</v>
      </c>
      <c r="G1062" s="24">
        <f t="shared" ca="1" si="117"/>
        <v>11817.547816424292</v>
      </c>
      <c r="H1062" s="24">
        <f t="shared" ca="1" si="118"/>
        <v>12510.729119736774</v>
      </c>
      <c r="I1062" s="24">
        <f ca="1">H1062/'Option value'!$E$10</f>
        <v>607.31694756003753</v>
      </c>
    </row>
    <row r="1063" spans="2:9">
      <c r="B1063">
        <f t="shared" si="119"/>
        <v>1045</v>
      </c>
      <c r="C1063" s="38">
        <f t="shared" ca="1" si="114"/>
        <v>0.3520487511754915</v>
      </c>
      <c r="D1063" s="38">
        <f t="shared" ca="1" si="115"/>
        <v>6.6650761071533129E-2</v>
      </c>
      <c r="E1063" s="38">
        <f t="shared" ca="1" si="116"/>
        <v>0.14070974011148177</v>
      </c>
      <c r="F1063" s="38">
        <f t="shared" ca="1" si="120"/>
        <v>4.5185651807298402E-2</v>
      </c>
      <c r="G1063" s="24">
        <f t="shared" ca="1" si="117"/>
        <v>11699.732700044315</v>
      </c>
      <c r="H1063" s="24">
        <f t="shared" ca="1" si="118"/>
        <v>12392.914003356796</v>
      </c>
      <c r="I1063" s="24">
        <f ca="1">H1063/'Option value'!$E$10</f>
        <v>601.59776715324256</v>
      </c>
    </row>
    <row r="1064" spans="2:9">
      <c r="B1064">
        <f t="shared" si="119"/>
        <v>1046</v>
      </c>
      <c r="C1064" s="38">
        <f t="shared" ca="1" si="114"/>
        <v>0.13031212362959604</v>
      </c>
      <c r="D1064" s="38">
        <f t="shared" ca="1" si="115"/>
        <v>7.0184448432308616E-2</v>
      </c>
      <c r="E1064" s="38">
        <f t="shared" ca="1" si="116"/>
        <v>0.1452484303745453</v>
      </c>
      <c r="F1064" s="38">
        <f t="shared" ca="1" si="120"/>
        <v>5.6742740324650598E-2</v>
      </c>
      <c r="G1064" s="24">
        <f t="shared" ca="1" si="117"/>
        <v>11116.279590936889</v>
      </c>
      <c r="H1064" s="24">
        <f t="shared" ca="1" si="118"/>
        <v>11809.460894249371</v>
      </c>
      <c r="I1064" s="24">
        <f ca="1">H1064/'Option value'!$E$10</f>
        <v>573.27480069171702</v>
      </c>
    </row>
    <row r="1065" spans="2:9">
      <c r="B1065">
        <f t="shared" si="119"/>
        <v>1047</v>
      </c>
      <c r="C1065" s="38">
        <f t="shared" ca="1" si="114"/>
        <v>0.1791511527613428</v>
      </c>
      <c r="D1065" s="38">
        <f t="shared" ca="1" si="115"/>
        <v>6.2892718080722429E-2</v>
      </c>
      <c r="E1065" s="38">
        <f t="shared" ca="1" si="116"/>
        <v>0.14819736456473165</v>
      </c>
      <c r="F1065" s="38">
        <f t="shared" ca="1" si="120"/>
        <v>2.6850795310211204E-2</v>
      </c>
      <c r="G1065" s="24">
        <f t="shared" ca="1" si="117"/>
        <v>7579.3806516683626</v>
      </c>
      <c r="H1065" s="24">
        <f t="shared" ca="1" si="118"/>
        <v>8272.5619549808453</v>
      </c>
      <c r="I1065" s="24">
        <f ca="1">H1065/'Option value'!$E$10</f>
        <v>401.58067742625462</v>
      </c>
    </row>
    <row r="1066" spans="2:9">
      <c r="B1066">
        <f t="shared" si="119"/>
        <v>1048</v>
      </c>
      <c r="C1066" s="38">
        <f t="shared" ca="1" si="114"/>
        <v>0.19104758821448234</v>
      </c>
      <c r="D1066" s="38">
        <f t="shared" ca="1" si="115"/>
        <v>5.4701365330551352E-2</v>
      </c>
      <c r="E1066" s="38">
        <f t="shared" ca="1" si="116"/>
        <v>0.14541717763030515</v>
      </c>
      <c r="F1066" s="38">
        <f t="shared" ca="1" si="120"/>
        <v>4.2762866933331554E-2</v>
      </c>
      <c r="G1066" s="24">
        <f t="shared" ca="1" si="117"/>
        <v>7871.2093972546045</v>
      </c>
      <c r="H1066" s="24">
        <f t="shared" ca="1" si="118"/>
        <v>8564.3907005670862</v>
      </c>
      <c r="I1066" s="24">
        <f ca="1">H1066/'Option value'!$E$10</f>
        <v>415.74712138675176</v>
      </c>
    </row>
    <row r="1067" spans="2:9">
      <c r="B1067">
        <f t="shared" si="119"/>
        <v>1049</v>
      </c>
      <c r="C1067" s="38">
        <f t="shared" ca="1" si="114"/>
        <v>0.25024747836581607</v>
      </c>
      <c r="D1067" s="38">
        <f t="shared" ca="1" si="115"/>
        <v>6.4229968206786461E-2</v>
      </c>
      <c r="E1067" s="38">
        <f t="shared" ca="1" si="116"/>
        <v>0.14528344534678436</v>
      </c>
      <c r="F1067" s="38">
        <f t="shared" ca="1" si="120"/>
        <v>2.5576548945709428E-2</v>
      </c>
      <c r="G1067" s="24">
        <f t="shared" ca="1" si="117"/>
        <v>8319.6661626598434</v>
      </c>
      <c r="H1067" s="24">
        <f t="shared" ca="1" si="118"/>
        <v>9012.8474659723252</v>
      </c>
      <c r="I1067" s="24">
        <f ca="1">H1067/'Option value'!$E$10</f>
        <v>437.51686728020991</v>
      </c>
    </row>
    <row r="1068" spans="2:9">
      <c r="B1068">
        <f t="shared" si="119"/>
        <v>1050</v>
      </c>
      <c r="C1068" s="38">
        <f t="shared" ca="1" si="114"/>
        <v>0.23794720112230089</v>
      </c>
      <c r="D1068" s="38">
        <f t="shared" ca="1" si="115"/>
        <v>6.0566267371029936E-2</v>
      </c>
      <c r="E1068" s="38">
        <f t="shared" ca="1" si="116"/>
        <v>0.14087114752523722</v>
      </c>
      <c r="F1068" s="38">
        <f t="shared" ca="1" si="120"/>
        <v>2.0473172636553925E-2</v>
      </c>
      <c r="G1068" s="24">
        <f t="shared" ca="1" si="117"/>
        <v>7723.3395107029646</v>
      </c>
      <c r="H1068" s="24">
        <f t="shared" ca="1" si="118"/>
        <v>8416.5208140154464</v>
      </c>
      <c r="I1068" s="24">
        <f ca="1">H1068/'Option value'!$E$10</f>
        <v>408.56897155414788</v>
      </c>
    </row>
    <row r="1069" spans="2:9">
      <c r="B1069">
        <f t="shared" si="119"/>
        <v>1051</v>
      </c>
      <c r="C1069" s="38">
        <f t="shared" ca="1" si="114"/>
        <v>0.369310739183069</v>
      </c>
      <c r="D1069" s="38">
        <f t="shared" ca="1" si="115"/>
        <v>6.382655300709264E-2</v>
      </c>
      <c r="E1069" s="38">
        <f t="shared" ca="1" si="116"/>
        <v>0.14528220554604118</v>
      </c>
      <c r="F1069" s="38">
        <f t="shared" ca="1" si="120"/>
        <v>5.8109882720827746E-2</v>
      </c>
      <c r="G1069" s="24">
        <f t="shared" ca="1" si="117"/>
        <v>12434.151748844472</v>
      </c>
      <c r="H1069" s="24">
        <f t="shared" ca="1" si="118"/>
        <v>13127.333052156953</v>
      </c>
      <c r="I1069" s="24">
        <f ca="1">H1069/'Option value'!$E$10</f>
        <v>637.24917728917239</v>
      </c>
    </row>
    <row r="1070" spans="2:9">
      <c r="B1070">
        <f t="shared" si="119"/>
        <v>1052</v>
      </c>
      <c r="C1070" s="38">
        <f t="shared" ca="1" si="114"/>
        <v>0.20215069975511035</v>
      </c>
      <c r="D1070" s="38">
        <f t="shared" ca="1" si="115"/>
        <v>5.2355131003610833E-2</v>
      </c>
      <c r="E1070" s="38">
        <f t="shared" ca="1" si="116"/>
        <v>0.14758669119644521</v>
      </c>
      <c r="F1070" s="38">
        <f t="shared" ca="1" si="120"/>
        <v>3.7697865862514238E-2</v>
      </c>
      <c r="G1070" s="24">
        <f t="shared" ca="1" si="117"/>
        <v>7103.2321727438602</v>
      </c>
      <c r="H1070" s="24">
        <f t="shared" ca="1" si="118"/>
        <v>7796.4134760563429</v>
      </c>
      <c r="I1070" s="24">
        <f ca="1">H1070/'Option value'!$E$10</f>
        <v>378.46667359496809</v>
      </c>
    </row>
    <row r="1071" spans="2:9">
      <c r="B1071">
        <f t="shared" si="119"/>
        <v>1053</v>
      </c>
      <c r="C1071" s="38">
        <f t="shared" ca="1" si="114"/>
        <v>0.25923145649783585</v>
      </c>
      <c r="D1071" s="38">
        <f t="shared" ca="1" si="115"/>
        <v>5.3494970718566924E-2</v>
      </c>
      <c r="E1071" s="38">
        <f t="shared" ca="1" si="116"/>
        <v>0.1478197800469517</v>
      </c>
      <c r="F1071" s="38">
        <f t="shared" ca="1" si="120"/>
        <v>2.5785928932681466E-2</v>
      </c>
      <c r="G1071" s="24">
        <f t="shared" ca="1" si="117"/>
        <v>6845.8846666103154</v>
      </c>
      <c r="H1071" s="24">
        <f t="shared" ca="1" si="118"/>
        <v>7539.0659699227981</v>
      </c>
      <c r="I1071" s="24">
        <f ca="1">H1071/'Option value'!$E$10</f>
        <v>365.97407620984455</v>
      </c>
    </row>
    <row r="1072" spans="2:9">
      <c r="B1072">
        <f t="shared" si="119"/>
        <v>1054</v>
      </c>
      <c r="C1072" s="38">
        <f t="shared" ca="1" si="114"/>
        <v>0.25138964995266228</v>
      </c>
      <c r="D1072" s="38">
        <f t="shared" ca="1" si="115"/>
        <v>6.275678233386936E-2</v>
      </c>
      <c r="E1072" s="38">
        <f t="shared" ca="1" si="116"/>
        <v>0.14825648928769719</v>
      </c>
      <c r="F1072" s="38">
        <f t="shared" ca="1" si="120"/>
        <v>3.3277235022263929E-2</v>
      </c>
      <c r="G1072" s="24">
        <f t="shared" ca="1" si="117"/>
        <v>8470.8134257806905</v>
      </c>
      <c r="H1072" s="24">
        <f t="shared" ca="1" si="118"/>
        <v>9163.9947290931723</v>
      </c>
      <c r="I1072" s="24">
        <f ca="1">H1072/'Option value'!$E$10</f>
        <v>444.8541130627753</v>
      </c>
    </row>
    <row r="1073" spans="2:9">
      <c r="B1073">
        <f t="shared" si="119"/>
        <v>1055</v>
      </c>
      <c r="C1073" s="38">
        <f t="shared" ca="1" si="114"/>
        <v>0.25794879329125447</v>
      </c>
      <c r="D1073" s="38">
        <f t="shared" ca="1" si="115"/>
        <v>6.7380259668904333E-2</v>
      </c>
      <c r="E1073" s="38">
        <f t="shared" ca="1" si="116"/>
        <v>0.14880043275453109</v>
      </c>
      <c r="F1073" s="38">
        <f t="shared" ca="1" si="120"/>
        <v>2.1455753767094937E-2</v>
      </c>
      <c r="G1073" s="24">
        <f t="shared" ca="1" si="117"/>
        <v>8254.7935667566271</v>
      </c>
      <c r="H1073" s="24">
        <f t="shared" ca="1" si="118"/>
        <v>8947.9748700691089</v>
      </c>
      <c r="I1073" s="24">
        <f ca="1">H1073/'Option value'!$E$10</f>
        <v>434.3677121392771</v>
      </c>
    </row>
    <row r="1074" spans="2:9">
      <c r="B1074">
        <f t="shared" si="119"/>
        <v>1056</v>
      </c>
      <c r="C1074" s="38">
        <f t="shared" ca="1" si="114"/>
        <v>0.15142832458449224</v>
      </c>
      <c r="D1074" s="38">
        <f t="shared" ca="1" si="115"/>
        <v>6.3034800470351079E-2</v>
      </c>
      <c r="E1074" s="38">
        <f t="shared" ca="1" si="116"/>
        <v>0.14510568423951722</v>
      </c>
      <c r="F1074" s="38">
        <f t="shared" ca="1" si="120"/>
        <v>3.6663418835767972E-2</v>
      </c>
      <c r="G1074" s="24">
        <f t="shared" ca="1" si="117"/>
        <v>8300.6114745855466</v>
      </c>
      <c r="H1074" s="24">
        <f t="shared" ca="1" si="118"/>
        <v>8993.7927778980284</v>
      </c>
      <c r="I1074" s="24">
        <f ca="1">H1074/'Option value'!$E$10</f>
        <v>436.59188242223433</v>
      </c>
    </row>
    <row r="1075" spans="2:9">
      <c r="B1075">
        <f t="shared" si="119"/>
        <v>1057</v>
      </c>
      <c r="C1075" s="38">
        <f t="shared" ca="1" si="114"/>
        <v>0.31587363546668407</v>
      </c>
      <c r="D1075" s="38">
        <f t="shared" ca="1" si="115"/>
        <v>6.0063361567423992E-2</v>
      </c>
      <c r="E1075" s="38">
        <f t="shared" ca="1" si="116"/>
        <v>0.14250792662112227</v>
      </c>
      <c r="F1075" s="38">
        <f t="shared" ca="1" si="120"/>
        <v>2.1238454376490818E-2</v>
      </c>
      <c r="G1075" s="24">
        <f t="shared" ca="1" si="117"/>
        <v>8082.8349294633435</v>
      </c>
      <c r="H1075" s="24">
        <f t="shared" ca="1" si="118"/>
        <v>8776.0162327758262</v>
      </c>
      <c r="I1075" s="24">
        <f ca="1">H1075/'Option value'!$E$10</f>
        <v>426.02020547455464</v>
      </c>
    </row>
    <row r="1076" spans="2:9">
      <c r="B1076">
        <f t="shared" si="119"/>
        <v>1058</v>
      </c>
      <c r="C1076" s="38">
        <f t="shared" ca="1" si="114"/>
        <v>0.26899022334815564</v>
      </c>
      <c r="D1076" s="38">
        <f t="shared" ca="1" si="115"/>
        <v>6.1319680836439829E-2</v>
      </c>
      <c r="E1076" s="38">
        <f t="shared" ca="1" si="116"/>
        <v>0.14721603774537423</v>
      </c>
      <c r="F1076" s="38">
        <f t="shared" ca="1" si="120"/>
        <v>3.0994541435831163E-2</v>
      </c>
      <c r="G1076" s="24">
        <f t="shared" ca="1" si="117"/>
        <v>8303.5360635460147</v>
      </c>
      <c r="H1076" s="24">
        <f t="shared" ca="1" si="118"/>
        <v>8996.7173668584965</v>
      </c>
      <c r="I1076" s="24">
        <f ca="1">H1076/'Option value'!$E$10</f>
        <v>436.73385276012118</v>
      </c>
    </row>
    <row r="1077" spans="2:9">
      <c r="B1077">
        <f t="shared" si="119"/>
        <v>1059</v>
      </c>
      <c r="C1077" s="38">
        <f t="shared" ca="1" si="114"/>
        <v>0.20984218459202489</v>
      </c>
      <c r="D1077" s="38">
        <f t="shared" ca="1" si="115"/>
        <v>6.7921962399179997E-2</v>
      </c>
      <c r="E1077" s="38">
        <f t="shared" ca="1" si="116"/>
        <v>0.14515437022504504</v>
      </c>
      <c r="F1077" s="38">
        <f t="shared" ca="1" si="120"/>
        <v>4.492809680079729E-2</v>
      </c>
      <c r="G1077" s="24">
        <f t="shared" ca="1" si="117"/>
        <v>10168.309164267155</v>
      </c>
      <c r="H1077" s="24">
        <f t="shared" ca="1" si="118"/>
        <v>10861.490467579637</v>
      </c>
      <c r="I1077" s="24">
        <f ca="1">H1077/'Option value'!$E$10</f>
        <v>527.25681881454545</v>
      </c>
    </row>
    <row r="1078" spans="2:9">
      <c r="B1078">
        <f t="shared" si="119"/>
        <v>1060</v>
      </c>
      <c r="C1078" s="38">
        <f t="shared" ca="1" si="114"/>
        <v>6.7359685597837254E-2</v>
      </c>
      <c r="D1078" s="38">
        <f t="shared" ca="1" si="115"/>
        <v>6.6209070788405253E-2</v>
      </c>
      <c r="E1078" s="38">
        <f t="shared" ca="1" si="116"/>
        <v>0.14740068765113248</v>
      </c>
      <c r="F1078" s="38">
        <f t="shared" ca="1" si="120"/>
        <v>5.9673237562235443E-2</v>
      </c>
      <c r="G1078" s="24">
        <f t="shared" ca="1" si="117"/>
        <v>9990.4294854841046</v>
      </c>
      <c r="H1078" s="24">
        <f t="shared" ca="1" si="118"/>
        <v>10683.610788796586</v>
      </c>
      <c r="I1078" s="24">
        <f ca="1">H1078/'Option value'!$E$10</f>
        <v>518.62188295129056</v>
      </c>
    </row>
    <row r="1079" spans="2:9">
      <c r="B1079">
        <f t="shared" si="119"/>
        <v>1061</v>
      </c>
      <c r="C1079" s="38">
        <f t="shared" ca="1" si="114"/>
        <v>0.37011859364880428</v>
      </c>
      <c r="D1079" s="38">
        <f t="shared" ca="1" si="115"/>
        <v>6.489218814987531E-2</v>
      </c>
      <c r="E1079" s="38">
        <f t="shared" ca="1" si="116"/>
        <v>0.14532851842733915</v>
      </c>
      <c r="F1079" s="38">
        <f t="shared" ca="1" si="120"/>
        <v>5.2504469736368672E-2</v>
      </c>
      <c r="G1079" s="24">
        <f t="shared" ca="1" si="117"/>
        <v>11879.042841422077</v>
      </c>
      <c r="H1079" s="24">
        <f t="shared" ca="1" si="118"/>
        <v>12572.224144734559</v>
      </c>
      <c r="I1079" s="24">
        <f ca="1">H1079/'Option value'!$E$10</f>
        <v>610.30214294827954</v>
      </c>
    </row>
    <row r="1080" spans="2:9">
      <c r="B1080">
        <f t="shared" si="119"/>
        <v>1062</v>
      </c>
      <c r="C1080" s="38">
        <f t="shared" ca="1" si="114"/>
        <v>0.4245639941930317</v>
      </c>
      <c r="D1080" s="38">
        <f t="shared" ca="1" si="115"/>
        <v>6.6572385620825764E-2</v>
      </c>
      <c r="E1080" s="38">
        <f t="shared" ca="1" si="116"/>
        <v>0.14712079669671654</v>
      </c>
      <c r="F1080" s="38">
        <f t="shared" ca="1" si="120"/>
        <v>5.1050122890561614E-2</v>
      </c>
      <c r="G1080" s="24">
        <f t="shared" ca="1" si="117"/>
        <v>12242.683541855933</v>
      </c>
      <c r="H1080" s="24">
        <f t="shared" ca="1" si="118"/>
        <v>12935.864845168415</v>
      </c>
      <c r="I1080" s="24">
        <f ca="1">H1080/'Option value'!$E$10</f>
        <v>627.954604134389</v>
      </c>
    </row>
    <row r="1081" spans="2:9">
      <c r="B1081">
        <f t="shared" si="119"/>
        <v>1063</v>
      </c>
      <c r="C1081" s="38">
        <f t="shared" ca="1" si="114"/>
        <v>0.16895811993366949</v>
      </c>
      <c r="D1081" s="38">
        <f t="shared" ca="1" si="115"/>
        <v>6.1136940733799224E-2</v>
      </c>
      <c r="E1081" s="38">
        <f t="shared" ca="1" si="116"/>
        <v>0.14577696558420419</v>
      </c>
      <c r="F1081" s="38">
        <f t="shared" ca="1" si="120"/>
        <v>4.8719881536367401E-2</v>
      </c>
      <c r="G1081" s="24">
        <f t="shared" ca="1" si="117"/>
        <v>9132.0187081669028</v>
      </c>
      <c r="H1081" s="24">
        <f t="shared" ca="1" si="118"/>
        <v>9825.2000114793846</v>
      </c>
      <c r="I1081" s="24">
        <f ca="1">H1081/'Option value'!$E$10</f>
        <v>476.95145686793126</v>
      </c>
    </row>
    <row r="1082" spans="2:9">
      <c r="B1082">
        <f t="shared" si="119"/>
        <v>1064</v>
      </c>
      <c r="C1082" s="38">
        <f t="shared" ca="1" si="114"/>
        <v>0.26741439088230784</v>
      </c>
      <c r="D1082" s="38">
        <f t="shared" ca="1" si="115"/>
        <v>5.2401946228572374E-2</v>
      </c>
      <c r="E1082" s="38">
        <f t="shared" ca="1" si="116"/>
        <v>0.14144154509408624</v>
      </c>
      <c r="F1082" s="38">
        <f t="shared" ca="1" si="120"/>
        <v>2.2103886681783601E-2</v>
      </c>
      <c r="G1082" s="24">
        <f t="shared" ca="1" si="117"/>
        <v>6902.0788424899647</v>
      </c>
      <c r="H1082" s="24">
        <f t="shared" ca="1" si="118"/>
        <v>7595.2601458024474</v>
      </c>
      <c r="I1082" s="24">
        <f ca="1">H1082/'Option value'!$E$10</f>
        <v>368.70194882536151</v>
      </c>
    </row>
    <row r="1083" spans="2:9">
      <c r="B1083">
        <f t="shared" si="119"/>
        <v>1065</v>
      </c>
      <c r="C1083" s="38">
        <f t="shared" ca="1" si="114"/>
        <v>0.29661659751342984</v>
      </c>
      <c r="D1083" s="38">
        <f t="shared" ca="1" si="115"/>
        <v>6.6659386292934983E-2</v>
      </c>
      <c r="E1083" s="38">
        <f t="shared" ca="1" si="116"/>
        <v>0.14880912707276339</v>
      </c>
      <c r="F1083" s="38">
        <f t="shared" ca="1" si="120"/>
        <v>3.5047124524148938E-2</v>
      </c>
      <c r="G1083" s="24">
        <f t="shared" ca="1" si="117"/>
        <v>9422.51930724667</v>
      </c>
      <c r="H1083" s="24">
        <f t="shared" ca="1" si="118"/>
        <v>10115.700610559152</v>
      </c>
      <c r="I1083" s="24">
        <f ca="1">H1083/'Option value'!$E$10</f>
        <v>491.05342769704617</v>
      </c>
    </row>
    <row r="1084" spans="2:9">
      <c r="B1084">
        <f t="shared" si="119"/>
        <v>1066</v>
      </c>
      <c r="C1084" s="38">
        <f t="shared" ca="1" si="114"/>
        <v>0.10202082875272292</v>
      </c>
      <c r="D1084" s="38">
        <f t="shared" ca="1" si="115"/>
        <v>5.6315409244934014E-2</v>
      </c>
      <c r="E1084" s="38">
        <f t="shared" ca="1" si="116"/>
        <v>0.13856463043438536</v>
      </c>
      <c r="F1084" s="38">
        <f t="shared" ca="1" si="120"/>
        <v>4.3971120811356568E-2</v>
      </c>
      <c r="G1084" s="24">
        <f t="shared" ca="1" si="117"/>
        <v>8136.6771691478652</v>
      </c>
      <c r="H1084" s="24">
        <f t="shared" ca="1" si="118"/>
        <v>8829.8584724603479</v>
      </c>
      <c r="I1084" s="24">
        <f ca="1">H1084/'Option value'!$E$10</f>
        <v>428.63390643011394</v>
      </c>
    </row>
    <row r="1085" spans="2:9">
      <c r="B1085">
        <f t="shared" si="119"/>
        <v>1067</v>
      </c>
      <c r="C1085" s="38">
        <f t="shared" ca="1" si="114"/>
        <v>0.1677260628348084</v>
      </c>
      <c r="D1085" s="38">
        <f t="shared" ca="1" si="115"/>
        <v>5.526646281668466E-2</v>
      </c>
      <c r="E1085" s="38">
        <f t="shared" ca="1" si="116"/>
        <v>0.14357382747463482</v>
      </c>
      <c r="F1085" s="38">
        <f t="shared" ca="1" si="120"/>
        <v>3.4245891657483846E-2</v>
      </c>
      <c r="G1085" s="24">
        <f t="shared" ca="1" si="117"/>
        <v>7320.8729756800985</v>
      </c>
      <c r="H1085" s="24">
        <f t="shared" ca="1" si="118"/>
        <v>8014.0542789925812</v>
      </c>
      <c r="I1085" s="24">
        <f ca="1">H1085/'Option value'!$E$10</f>
        <v>389.03176111614471</v>
      </c>
    </row>
    <row r="1086" spans="2:9">
      <c r="B1086">
        <f t="shared" si="119"/>
        <v>1068</v>
      </c>
      <c r="C1086" s="38">
        <f t="shared" ca="1" si="114"/>
        <v>0.34790274164808238</v>
      </c>
      <c r="D1086" s="38">
        <f t="shared" ca="1" si="115"/>
        <v>5.5685581985335478E-2</v>
      </c>
      <c r="E1086" s="38">
        <f t="shared" ca="1" si="116"/>
        <v>0.14617932322572369</v>
      </c>
      <c r="F1086" s="38">
        <f t="shared" ca="1" si="120"/>
        <v>4.4353177327835239E-2</v>
      </c>
      <c r="G1086" s="24">
        <f t="shared" ca="1" si="117"/>
        <v>9141.8352496048665</v>
      </c>
      <c r="H1086" s="24">
        <f t="shared" ca="1" si="118"/>
        <v>9835.0165529173482</v>
      </c>
      <c r="I1086" s="24">
        <f ca="1">H1086/'Option value'!$E$10</f>
        <v>477.42798800569648</v>
      </c>
    </row>
    <row r="1087" spans="2:9">
      <c r="B1087">
        <f t="shared" si="119"/>
        <v>1069</v>
      </c>
      <c r="C1087" s="38">
        <f t="shared" ca="1" si="114"/>
        <v>0.40215643221087594</v>
      </c>
      <c r="D1087" s="38">
        <f t="shared" ca="1" si="115"/>
        <v>7.1999586002918253E-2</v>
      </c>
      <c r="E1087" s="38">
        <f t="shared" ca="1" si="116"/>
        <v>0.14687721292604103</v>
      </c>
      <c r="F1087" s="38">
        <f t="shared" ca="1" si="120"/>
        <v>2.3614983368565507E-2</v>
      </c>
      <c r="G1087" s="24">
        <f t="shared" ca="1" si="117"/>
        <v>10157.523265088876</v>
      </c>
      <c r="H1087" s="24">
        <f t="shared" ca="1" si="118"/>
        <v>10850.704568401357</v>
      </c>
      <c r="I1087" s="24">
        <f ca="1">H1087/'Option value'!$E$10</f>
        <v>526.73323147579401</v>
      </c>
    </row>
    <row r="1088" spans="2:9">
      <c r="B1088">
        <f t="shared" si="119"/>
        <v>1070</v>
      </c>
      <c r="C1088" s="38">
        <f t="shared" ca="1" si="114"/>
        <v>2.5538746866599515E-2</v>
      </c>
      <c r="D1088" s="38">
        <f t="shared" ca="1" si="115"/>
        <v>6.1629242397588525E-2</v>
      </c>
      <c r="E1088" s="38">
        <f t="shared" ca="1" si="116"/>
        <v>0.14519237095802126</v>
      </c>
      <c r="F1088" s="38">
        <f t="shared" ca="1" si="120"/>
        <v>3.9740273669825757E-2</v>
      </c>
      <c r="G1088" s="24">
        <f t="shared" ca="1" si="117"/>
        <v>7433.1869835713242</v>
      </c>
      <c r="H1088" s="24">
        <f t="shared" ca="1" si="118"/>
        <v>8126.3682868838068</v>
      </c>
      <c r="I1088" s="24">
        <f ca="1">H1088/'Option value'!$E$10</f>
        <v>394.48389742154399</v>
      </c>
    </row>
    <row r="1089" spans="2:9">
      <c r="B1089">
        <f t="shared" si="119"/>
        <v>1071</v>
      </c>
      <c r="C1089" s="38">
        <f t="shared" ca="1" si="114"/>
        <v>8.2508047144938479E-2</v>
      </c>
      <c r="D1089" s="38">
        <f t="shared" ca="1" si="115"/>
        <v>6.8169373374834322E-2</v>
      </c>
      <c r="E1089" s="38">
        <f t="shared" ca="1" si="116"/>
        <v>0.14076750032801102</v>
      </c>
      <c r="F1089" s="38">
        <f t="shared" ca="1" si="120"/>
        <v>5.3808895277339105E-2</v>
      </c>
      <c r="G1089" s="24">
        <f t="shared" ca="1" si="117"/>
        <v>10524.44608997712</v>
      </c>
      <c r="H1089" s="24">
        <f t="shared" ca="1" si="118"/>
        <v>11217.627393289602</v>
      </c>
      <c r="I1089" s="24">
        <f ca="1">H1089/'Option value'!$E$10</f>
        <v>544.54501909172825</v>
      </c>
    </row>
    <row r="1090" spans="2:9">
      <c r="B1090">
        <f t="shared" si="119"/>
        <v>1072</v>
      </c>
      <c r="C1090" s="38">
        <f t="shared" ca="1" si="114"/>
        <v>0.17749054379285234</v>
      </c>
      <c r="D1090" s="38">
        <f t="shared" ca="1" si="115"/>
        <v>5.6292127089861498E-2</v>
      </c>
      <c r="E1090" s="38">
        <f t="shared" ca="1" si="116"/>
        <v>0.1443458920339647</v>
      </c>
      <c r="F1090" s="38">
        <f t="shared" ca="1" si="120"/>
        <v>3.8697843716345048E-2</v>
      </c>
      <c r="G1090" s="24">
        <f t="shared" ca="1" si="117"/>
        <v>7780.9923055435384</v>
      </c>
      <c r="H1090" s="24">
        <f t="shared" ca="1" si="118"/>
        <v>8474.173608856021</v>
      </c>
      <c r="I1090" s="24">
        <f ca="1">H1090/'Option value'!$E$10</f>
        <v>411.36765091534079</v>
      </c>
    </row>
    <row r="1091" spans="2:9">
      <c r="B1091">
        <f t="shared" si="119"/>
        <v>1073</v>
      </c>
      <c r="C1091" s="38">
        <f t="shared" ca="1" si="114"/>
        <v>0.12399320093560237</v>
      </c>
      <c r="D1091" s="38">
        <f t="shared" ca="1" si="115"/>
        <v>5.5028551707158757E-2</v>
      </c>
      <c r="E1091" s="38">
        <f t="shared" ca="1" si="116"/>
        <v>0.14966273267741073</v>
      </c>
      <c r="F1091" s="38">
        <f t="shared" ca="1" si="120"/>
        <v>2.8531852341502087E-2</v>
      </c>
      <c r="G1091" s="24">
        <f t="shared" ca="1" si="117"/>
        <v>6332.6906045443993</v>
      </c>
      <c r="H1091" s="24">
        <f t="shared" ca="1" si="118"/>
        <v>7025.871907856882</v>
      </c>
      <c r="I1091" s="24">
        <f ca="1">H1091/'Option value'!$E$10</f>
        <v>341.06174309984863</v>
      </c>
    </row>
    <row r="1092" spans="2:9">
      <c r="B1092">
        <f t="shared" si="119"/>
        <v>1074</v>
      </c>
      <c r="C1092" s="38">
        <f t="shared" ca="1" si="114"/>
        <v>9.277715584657803E-2</v>
      </c>
      <c r="D1092" s="38">
        <f t="shared" ca="1" si="115"/>
        <v>5.933969847901821E-2</v>
      </c>
      <c r="E1092" s="38">
        <f t="shared" ca="1" si="116"/>
        <v>0.14338817260708839</v>
      </c>
      <c r="F1092" s="38">
        <f t="shared" ca="1" si="120"/>
        <v>3.621541673565333E-2</v>
      </c>
      <c r="G1092" s="24">
        <f t="shared" ca="1" si="117"/>
        <v>7503.8461510996876</v>
      </c>
      <c r="H1092" s="24">
        <f t="shared" ca="1" si="118"/>
        <v>8197.0274544121694</v>
      </c>
      <c r="I1092" s="24">
        <f ca="1">H1092/'Option value'!$E$10</f>
        <v>397.91395409767807</v>
      </c>
    </row>
    <row r="1093" spans="2:9">
      <c r="B1093">
        <f t="shared" si="119"/>
        <v>1075</v>
      </c>
      <c r="C1093" s="38">
        <f t="shared" ca="1" si="114"/>
        <v>0.29221201344968906</v>
      </c>
      <c r="D1093" s="38">
        <f t="shared" ca="1" si="115"/>
        <v>5.7273472365117525E-2</v>
      </c>
      <c r="E1093" s="38">
        <f t="shared" ca="1" si="116"/>
        <v>0.1469557183536328</v>
      </c>
      <c r="F1093" s="38">
        <f t="shared" ca="1" si="120"/>
        <v>5.7281748767727084E-2</v>
      </c>
      <c r="G1093" s="24">
        <f t="shared" ca="1" si="117"/>
        <v>10235.575599083708</v>
      </c>
      <c r="H1093" s="24">
        <f t="shared" ca="1" si="118"/>
        <v>10928.75690239619</v>
      </c>
      <c r="I1093" s="24">
        <f ca="1">H1093/'Option value'!$E$10</f>
        <v>530.5221797279703</v>
      </c>
    </row>
    <row r="1094" spans="2:9">
      <c r="B1094">
        <f t="shared" si="119"/>
        <v>1076</v>
      </c>
      <c r="C1094" s="38">
        <f t="shared" ca="1" si="114"/>
        <v>0.26919424388033103</v>
      </c>
      <c r="D1094" s="38">
        <f t="shared" ca="1" si="115"/>
        <v>6.0844578725638809E-2</v>
      </c>
      <c r="E1094" s="38">
        <f t="shared" ca="1" si="116"/>
        <v>0.14720708340155506</v>
      </c>
      <c r="F1094" s="38">
        <f t="shared" ca="1" si="120"/>
        <v>5.7038986448357851E-2</v>
      </c>
      <c r="G1094" s="24">
        <f t="shared" ca="1" si="117"/>
        <v>10621.563635242546</v>
      </c>
      <c r="H1094" s="24">
        <f t="shared" ca="1" si="118"/>
        <v>11314.744938555028</v>
      </c>
      <c r="I1094" s="24">
        <f ca="1">H1094/'Option value'!$E$10</f>
        <v>549.25946303665182</v>
      </c>
    </row>
    <row r="1095" spans="2:9">
      <c r="B1095">
        <f t="shared" si="119"/>
        <v>1077</v>
      </c>
      <c r="C1095" s="38">
        <f t="shared" ca="1" si="114"/>
        <v>0.35842150045654109</v>
      </c>
      <c r="D1095" s="38">
        <f t="shared" ca="1" si="115"/>
        <v>6.2990168192228788E-2</v>
      </c>
      <c r="E1095" s="38">
        <f t="shared" ca="1" si="116"/>
        <v>0.14914819189351086</v>
      </c>
      <c r="F1095" s="38">
        <f t="shared" ca="1" si="120"/>
        <v>5.1867024303229217E-2</v>
      </c>
      <c r="G1095" s="24">
        <f t="shared" ca="1" si="117"/>
        <v>10908.62260398951</v>
      </c>
      <c r="H1095" s="24">
        <f t="shared" ca="1" si="118"/>
        <v>11601.803907301992</v>
      </c>
      <c r="I1095" s="24">
        <f ca="1">H1095/'Option value'!$E$10</f>
        <v>563.19436443213544</v>
      </c>
    </row>
    <row r="1096" spans="2:9">
      <c r="B1096">
        <f t="shared" si="119"/>
        <v>1078</v>
      </c>
      <c r="C1096" s="38">
        <f t="shared" ca="1" si="114"/>
        <v>0.12181744538087919</v>
      </c>
      <c r="D1096" s="38">
        <f t="shared" ca="1" si="115"/>
        <v>6.2381592403577657E-2</v>
      </c>
      <c r="E1096" s="38">
        <f t="shared" ca="1" si="116"/>
        <v>0.14515563372510407</v>
      </c>
      <c r="F1096" s="38">
        <f t="shared" ca="1" si="120"/>
        <v>4.4316079849438875E-2</v>
      </c>
      <c r="G1096" s="24">
        <f t="shared" ca="1" si="117"/>
        <v>8606.7483973506278</v>
      </c>
      <c r="H1096" s="24">
        <f t="shared" ca="1" si="118"/>
        <v>9299.9297006631095</v>
      </c>
      <c r="I1096" s="24">
        <f ca="1">H1096/'Option value'!$E$10</f>
        <v>451.4528980904422</v>
      </c>
    </row>
    <row r="1097" spans="2:9">
      <c r="B1097">
        <f t="shared" si="119"/>
        <v>1079</v>
      </c>
      <c r="C1097" s="38">
        <f t="shared" ca="1" si="114"/>
        <v>0.14349772874828534</v>
      </c>
      <c r="D1097" s="38">
        <f t="shared" ca="1" si="115"/>
        <v>5.1821127583941501E-2</v>
      </c>
      <c r="E1097" s="38">
        <f t="shared" ca="1" si="116"/>
        <v>0.14625515334744499</v>
      </c>
      <c r="F1097" s="38">
        <f t="shared" ca="1" si="120"/>
        <v>3.275168386779554E-2</v>
      </c>
      <c r="G1097" s="24">
        <f t="shared" ca="1" si="117"/>
        <v>6474.7708812552783</v>
      </c>
      <c r="H1097" s="24">
        <f t="shared" ca="1" si="118"/>
        <v>7167.9521845677609</v>
      </c>
      <c r="I1097" s="24">
        <f ca="1">H1097/'Option value'!$E$10</f>
        <v>347.95884391105631</v>
      </c>
    </row>
    <row r="1098" spans="2:9">
      <c r="B1098">
        <f t="shared" si="119"/>
        <v>1080</v>
      </c>
      <c r="C1098" s="38">
        <f t="shared" ca="1" si="114"/>
        <v>0.40224372552184251</v>
      </c>
      <c r="D1098" s="38">
        <f t="shared" ca="1" si="115"/>
        <v>6.2576432483044606E-2</v>
      </c>
      <c r="E1098" s="38">
        <f t="shared" ca="1" si="116"/>
        <v>0.14268797117085372</v>
      </c>
      <c r="F1098" s="38">
        <f t="shared" ca="1" si="120"/>
        <v>4.3114305389707959E-2</v>
      </c>
      <c r="G1098" s="24">
        <f t="shared" ca="1" si="117"/>
        <v>10929.019138875898</v>
      </c>
      <c r="H1098" s="24">
        <f t="shared" ca="1" si="118"/>
        <v>11622.200442188379</v>
      </c>
      <c r="I1098" s="24">
        <f ca="1">H1098/'Option value'!$E$10</f>
        <v>564.18448748487276</v>
      </c>
    </row>
    <row r="1099" spans="2:9">
      <c r="B1099">
        <f t="shared" si="119"/>
        <v>1081</v>
      </c>
      <c r="C1099" s="38">
        <f t="shared" ca="1" si="114"/>
        <v>0.14222844078553445</v>
      </c>
      <c r="D1099" s="38">
        <f t="shared" ca="1" si="115"/>
        <v>5.5632195897923946E-2</v>
      </c>
      <c r="E1099" s="38">
        <f t="shared" ca="1" si="116"/>
        <v>0.14319165301595052</v>
      </c>
      <c r="F1099" s="38">
        <f t="shared" ca="1" si="120"/>
        <v>2.625531986202162E-2</v>
      </c>
      <c r="G1099" s="24">
        <f t="shared" ca="1" si="117"/>
        <v>6739.3975827454888</v>
      </c>
      <c r="H1099" s="24">
        <f t="shared" ca="1" si="118"/>
        <v>7432.5788860579714</v>
      </c>
      <c r="I1099" s="24">
        <f ca="1">H1099/'Option value'!$E$10</f>
        <v>360.80480029407624</v>
      </c>
    </row>
    <row r="1100" spans="2:9">
      <c r="B1100">
        <f t="shared" si="119"/>
        <v>1082</v>
      </c>
      <c r="C1100" s="38">
        <f t="shared" ca="1" si="114"/>
        <v>9.7945083839961783E-2</v>
      </c>
      <c r="D1100" s="38">
        <f t="shared" ca="1" si="115"/>
        <v>6.1664675615499626E-2</v>
      </c>
      <c r="E1100" s="38">
        <f t="shared" ca="1" si="116"/>
        <v>0.14713505655873771</v>
      </c>
      <c r="F1100" s="38">
        <f t="shared" ca="1" si="120"/>
        <v>4.9812151977308976E-2</v>
      </c>
      <c r="G1100" s="24">
        <f t="shared" ca="1" si="117"/>
        <v>8627.6672039416771</v>
      </c>
      <c r="H1100" s="24">
        <f t="shared" ca="1" si="118"/>
        <v>9320.8485072541589</v>
      </c>
      <c r="I1100" s="24">
        <f ca="1">H1100/'Option value'!$E$10</f>
        <v>452.46837413855138</v>
      </c>
    </row>
    <row r="1101" spans="2:9">
      <c r="B1101">
        <f t="shared" si="119"/>
        <v>1083</v>
      </c>
      <c r="C1101" s="38">
        <f t="shared" ca="1" si="114"/>
        <v>0.21725289095092404</v>
      </c>
      <c r="D1101" s="38">
        <f t="shared" ca="1" si="115"/>
        <v>7.0153432820157263E-2</v>
      </c>
      <c r="E1101" s="38">
        <f t="shared" ca="1" si="116"/>
        <v>0.14792161014679106</v>
      </c>
      <c r="F1101" s="38">
        <f t="shared" ca="1" si="120"/>
        <v>5.2275894094760883E-2</v>
      </c>
      <c r="G1101" s="24">
        <f t="shared" ca="1" si="117"/>
        <v>11072.752583156112</v>
      </c>
      <c r="H1101" s="24">
        <f t="shared" ca="1" si="118"/>
        <v>11765.933886468594</v>
      </c>
      <c r="I1101" s="24">
        <f ca="1">H1101/'Option value'!$E$10</f>
        <v>571.16183914896089</v>
      </c>
    </row>
    <row r="1102" spans="2:9">
      <c r="B1102">
        <f t="shared" si="119"/>
        <v>1084</v>
      </c>
      <c r="C1102" s="38">
        <f t="shared" ca="1" si="114"/>
        <v>0.18548698278205961</v>
      </c>
      <c r="D1102" s="38">
        <f t="shared" ca="1" si="115"/>
        <v>6.8154260294605737E-2</v>
      </c>
      <c r="E1102" s="38">
        <f t="shared" ca="1" si="116"/>
        <v>0.14646282126916874</v>
      </c>
      <c r="F1102" s="38">
        <f t="shared" ca="1" si="120"/>
        <v>2.6864696327787548E-2</v>
      </c>
      <c r="G1102" s="24">
        <f t="shared" ca="1" si="117"/>
        <v>8378.3173078419513</v>
      </c>
      <c r="H1102" s="24">
        <f t="shared" ca="1" si="118"/>
        <v>9071.4986111544331</v>
      </c>
      <c r="I1102" s="24">
        <f ca="1">H1102/'Option value'!$E$10</f>
        <v>440.36401025021519</v>
      </c>
    </row>
    <row r="1103" spans="2:9">
      <c r="B1103">
        <f t="shared" si="119"/>
        <v>1085</v>
      </c>
      <c r="C1103" s="38">
        <f t="shared" ca="1" si="114"/>
        <v>0.19417311760822803</v>
      </c>
      <c r="D1103" s="38">
        <f t="shared" ca="1" si="115"/>
        <v>5.2980805700357333E-2</v>
      </c>
      <c r="E1103" s="38">
        <f t="shared" ca="1" si="116"/>
        <v>0.1487664188962356</v>
      </c>
      <c r="F1103" s="38">
        <f t="shared" ca="1" si="120"/>
        <v>5.995774967413274E-2</v>
      </c>
      <c r="G1103" s="24">
        <f t="shared" ca="1" si="117"/>
        <v>8835.3114539829494</v>
      </c>
      <c r="H1103" s="24">
        <f t="shared" ca="1" si="118"/>
        <v>9528.4927572954311</v>
      </c>
      <c r="I1103" s="24">
        <f ca="1">H1103/'Option value'!$E$10</f>
        <v>462.54819210171991</v>
      </c>
    </row>
    <row r="1104" spans="2:9">
      <c r="B1104">
        <f t="shared" si="119"/>
        <v>1086</v>
      </c>
      <c r="C1104" s="38">
        <f t="shared" ca="1" si="114"/>
        <v>0.13681076584323917</v>
      </c>
      <c r="D1104" s="38">
        <f t="shared" ca="1" si="115"/>
        <v>6.4224129219137269E-2</v>
      </c>
      <c r="E1104" s="38">
        <f t="shared" ca="1" si="116"/>
        <v>0.14675352429282762</v>
      </c>
      <c r="F1104" s="38">
        <f t="shared" ca="1" si="120"/>
        <v>2.8156222613581708E-2</v>
      </c>
      <c r="G1104" s="24">
        <f t="shared" ca="1" si="117"/>
        <v>7634.8932844451601</v>
      </c>
      <c r="H1104" s="24">
        <f t="shared" ca="1" si="118"/>
        <v>8328.0745877576428</v>
      </c>
      <c r="I1104" s="24">
        <f ca="1">H1104/'Option value'!$E$10</f>
        <v>404.27546542512829</v>
      </c>
    </row>
    <row r="1105" spans="2:9">
      <c r="B1105">
        <f t="shared" si="119"/>
        <v>1087</v>
      </c>
      <c r="C1105" s="38">
        <f t="shared" ca="1" si="114"/>
        <v>0.37680940100584515</v>
      </c>
      <c r="D1105" s="38">
        <f t="shared" ca="1" si="115"/>
        <v>6.5832074448949743E-2</v>
      </c>
      <c r="E1105" s="38">
        <f t="shared" ca="1" si="116"/>
        <v>0.14579421231052769</v>
      </c>
      <c r="F1105" s="38">
        <f t="shared" ca="1" si="120"/>
        <v>3.3518967149071911E-2</v>
      </c>
      <c r="G1105" s="24">
        <f t="shared" ca="1" si="117"/>
        <v>10011.95128902441</v>
      </c>
      <c r="H1105" s="24">
        <f t="shared" ca="1" si="118"/>
        <v>10705.132592336891</v>
      </c>
      <c r="I1105" s="24">
        <f ca="1">H1105/'Option value'!$E$10</f>
        <v>519.66663069596552</v>
      </c>
    </row>
    <row r="1106" spans="2:9">
      <c r="B1106">
        <f t="shared" si="119"/>
        <v>1088</v>
      </c>
      <c r="C1106" s="38">
        <f t="shared" ca="1" si="114"/>
        <v>0.2244293024985575</v>
      </c>
      <c r="D1106" s="38">
        <f t="shared" ca="1" si="115"/>
        <v>6.1653279146157085E-2</v>
      </c>
      <c r="E1106" s="38">
        <f t="shared" ca="1" si="116"/>
        <v>0.14315695289938862</v>
      </c>
      <c r="F1106" s="38">
        <f t="shared" ca="1" si="120"/>
        <v>2.5370530798157209E-2</v>
      </c>
      <c r="G1106" s="24">
        <f t="shared" ca="1" si="117"/>
        <v>7948.5157981156353</v>
      </c>
      <c r="H1106" s="24">
        <f t="shared" ca="1" si="118"/>
        <v>8641.6971014281171</v>
      </c>
      <c r="I1106" s="24">
        <f ca="1">H1106/'Option value'!$E$10</f>
        <v>419.49985929262704</v>
      </c>
    </row>
    <row r="1107" spans="2:9">
      <c r="B1107">
        <f t="shared" si="119"/>
        <v>1089</v>
      </c>
      <c r="C1107" s="38">
        <f t="shared" ref="C1107:C1170" ca="1" si="121">_xlfn.NORM.INV(RAND(),$F$6,$G$6)</f>
        <v>0.30329387287553122</v>
      </c>
      <c r="D1107" s="38">
        <f t="shared" ref="D1107:D1170" ca="1" si="122">_xlfn.NORM.INV(RAND(),$F$7,$G$7)</f>
        <v>6.5894364108238804E-2</v>
      </c>
      <c r="E1107" s="38">
        <f t="shared" ref="E1107:E1170" ca="1" si="123">_xlfn.NORM.INV(RAND(),$F$8,$G$8)</f>
        <v>0.14206836199686759</v>
      </c>
      <c r="F1107" s="38">
        <f t="shared" ca="1" si="120"/>
        <v>2.9648197477676302E-2</v>
      </c>
      <c r="G1107" s="24">
        <f t="shared" ref="G1107:G1170" ca="1" si="124">IF(E1107&gt;F1107,($C$12*(1+C1107)*D1107)/(E1107-F1107),0)</f>
        <v>9474.096089356377</v>
      </c>
      <c r="H1107" s="24">
        <f t="shared" ref="H1107:H1170" ca="1" si="125">G1107+$C$13</f>
        <v>10167.277392668859</v>
      </c>
      <c r="I1107" s="24">
        <f ca="1">H1107/'Option value'!$E$10</f>
        <v>493.55715498392516</v>
      </c>
    </row>
    <row r="1108" spans="2:9">
      <c r="B1108">
        <f t="shared" ref="B1108:B1171" si="126">B1107+1</f>
        <v>1090</v>
      </c>
      <c r="C1108" s="38">
        <f t="shared" ca="1" si="121"/>
        <v>0.25762370831262632</v>
      </c>
      <c r="D1108" s="38">
        <f t="shared" ca="1" si="122"/>
        <v>6.1925227524063008E-2</v>
      </c>
      <c r="E1108" s="38">
        <f t="shared" ca="1" si="123"/>
        <v>0.14907482448127876</v>
      </c>
      <c r="F1108" s="38">
        <f t="shared" ref="F1108:F1171" ca="1" si="127">RAND()*($E$9-$D$9)+$D$9</f>
        <v>3.7426703956875459E-2</v>
      </c>
      <c r="G1108" s="24">
        <f t="shared" ca="1" si="124"/>
        <v>8650.8401483108792</v>
      </c>
      <c r="H1108" s="24">
        <f t="shared" ca="1" si="125"/>
        <v>9344.0214516233609</v>
      </c>
      <c r="I1108" s="24">
        <f ca="1">H1108/'Option value'!$E$10</f>
        <v>453.59327435064858</v>
      </c>
    </row>
    <row r="1109" spans="2:9">
      <c r="B1109">
        <f t="shared" si="126"/>
        <v>1091</v>
      </c>
      <c r="C1109" s="38">
        <f t="shared" ca="1" si="121"/>
        <v>4.9557826219687767E-2</v>
      </c>
      <c r="D1109" s="38">
        <f t="shared" ca="1" si="122"/>
        <v>6.1970717373887846E-2</v>
      </c>
      <c r="E1109" s="38">
        <f t="shared" ca="1" si="123"/>
        <v>0.14467574891342905</v>
      </c>
      <c r="F1109" s="38">
        <f t="shared" ca="1" si="127"/>
        <v>2.9146620976613545E-2</v>
      </c>
      <c r="G1109" s="24">
        <f t="shared" ca="1" si="124"/>
        <v>6982.2079093899083</v>
      </c>
      <c r="H1109" s="24">
        <f t="shared" ca="1" si="125"/>
        <v>7675.389212702391</v>
      </c>
      <c r="I1109" s="24">
        <f ca="1">H1109/'Option value'!$E$10</f>
        <v>372.59170935448498</v>
      </c>
    </row>
    <row r="1110" spans="2:9">
      <c r="B1110">
        <f t="shared" si="126"/>
        <v>1092</v>
      </c>
      <c r="C1110" s="38">
        <f t="shared" ca="1" si="121"/>
        <v>0.19208576277720446</v>
      </c>
      <c r="D1110" s="38">
        <f t="shared" ca="1" si="122"/>
        <v>7.2494190538771097E-2</v>
      </c>
      <c r="E1110" s="38">
        <f t="shared" ca="1" si="123"/>
        <v>0.14725968385261867</v>
      </c>
      <c r="F1110" s="38">
        <f t="shared" ca="1" si="127"/>
        <v>5.2833018007022961E-2</v>
      </c>
      <c r="G1110" s="24">
        <f t="shared" ca="1" si="124"/>
        <v>11350.302278156427</v>
      </c>
      <c r="H1110" s="24">
        <f t="shared" ca="1" si="125"/>
        <v>12043.483581468909</v>
      </c>
      <c r="I1110" s="24">
        <f ca="1">H1110/'Option value'!$E$10</f>
        <v>584.63512531402466</v>
      </c>
    </row>
    <row r="1111" spans="2:9">
      <c r="B1111">
        <f t="shared" si="126"/>
        <v>1093</v>
      </c>
      <c r="C1111" s="38">
        <f t="shared" ca="1" si="121"/>
        <v>0.2378080591788681</v>
      </c>
      <c r="D1111" s="38">
        <f t="shared" ca="1" si="122"/>
        <v>7.3911449310036889E-2</v>
      </c>
      <c r="E1111" s="38">
        <f t="shared" ca="1" si="123"/>
        <v>0.13956339213030725</v>
      </c>
      <c r="F1111" s="38">
        <f t="shared" ca="1" si="127"/>
        <v>4.9700952111395594E-2</v>
      </c>
      <c r="G1111" s="24">
        <f t="shared" ca="1" si="124"/>
        <v>12626.3607772263</v>
      </c>
      <c r="H1111" s="24">
        <f t="shared" ca="1" si="125"/>
        <v>13319.542080538782</v>
      </c>
      <c r="I1111" s="24">
        <f ca="1">H1111/'Option value'!$E$10</f>
        <v>646.5797126475137</v>
      </c>
    </row>
    <row r="1112" spans="2:9">
      <c r="B1112">
        <f t="shared" si="126"/>
        <v>1094</v>
      </c>
      <c r="C1112" s="38">
        <f t="shared" ca="1" si="121"/>
        <v>0.25275897288430971</v>
      </c>
      <c r="D1112" s="38">
        <f t="shared" ca="1" si="122"/>
        <v>6.2228672916481841E-2</v>
      </c>
      <c r="E1112" s="38">
        <f t="shared" ca="1" si="123"/>
        <v>0.1406127078620365</v>
      </c>
      <c r="F1112" s="38">
        <f t="shared" ca="1" si="127"/>
        <v>3.7806669307137247E-2</v>
      </c>
      <c r="G1112" s="24">
        <f t="shared" ca="1" si="124"/>
        <v>9404.393952146529</v>
      </c>
      <c r="H1112" s="24">
        <f t="shared" ca="1" si="125"/>
        <v>10097.575255459011</v>
      </c>
      <c r="I1112" s="24">
        <f ca="1">H1112/'Option value'!$E$10</f>
        <v>490.17355609024321</v>
      </c>
    </row>
    <row r="1113" spans="2:9">
      <c r="B1113">
        <f t="shared" si="126"/>
        <v>1095</v>
      </c>
      <c r="C1113" s="38">
        <f t="shared" ca="1" si="121"/>
        <v>0.33516226565783763</v>
      </c>
      <c r="D1113" s="38">
        <f t="shared" ca="1" si="122"/>
        <v>6.3101359202765717E-2</v>
      </c>
      <c r="E1113" s="38">
        <f t="shared" ca="1" si="123"/>
        <v>0.1470452258230997</v>
      </c>
      <c r="F1113" s="38">
        <f t="shared" ca="1" si="127"/>
        <v>4.3565288553675773E-2</v>
      </c>
      <c r="G1113" s="24">
        <f t="shared" ca="1" si="124"/>
        <v>10097.363337205899</v>
      </c>
      <c r="H1113" s="24">
        <f t="shared" ca="1" si="125"/>
        <v>10790.544640518381</v>
      </c>
      <c r="I1113" s="24">
        <f ca="1">H1113/'Option value'!$E$10</f>
        <v>523.81284662710584</v>
      </c>
    </row>
    <row r="1114" spans="2:9">
      <c r="B1114">
        <f t="shared" si="126"/>
        <v>1096</v>
      </c>
      <c r="C1114" s="38">
        <f t="shared" ca="1" si="121"/>
        <v>0.21988424641940885</v>
      </c>
      <c r="D1114" s="38">
        <f t="shared" ca="1" si="122"/>
        <v>6.392278832833434E-2</v>
      </c>
      <c r="E1114" s="38">
        <f t="shared" ca="1" si="123"/>
        <v>0.14099491974801032</v>
      </c>
      <c r="F1114" s="38">
        <f t="shared" ca="1" si="127"/>
        <v>4.3056567005612396E-2</v>
      </c>
      <c r="G1114" s="24">
        <f t="shared" ca="1" si="124"/>
        <v>9874.450004069573</v>
      </c>
      <c r="H1114" s="24">
        <f t="shared" ca="1" si="125"/>
        <v>10567.631307382055</v>
      </c>
      <c r="I1114" s="24">
        <f ca="1">H1114/'Option value'!$E$10</f>
        <v>512.99181103796377</v>
      </c>
    </row>
    <row r="1115" spans="2:9">
      <c r="B1115">
        <f t="shared" si="126"/>
        <v>1097</v>
      </c>
      <c r="C1115" s="38">
        <f t="shared" ca="1" si="121"/>
        <v>0.31285517895008547</v>
      </c>
      <c r="D1115" s="38">
        <f t="shared" ca="1" si="122"/>
        <v>6.1112542038735528E-2</v>
      </c>
      <c r="E1115" s="38">
        <f t="shared" ca="1" si="123"/>
        <v>0.14441306590508882</v>
      </c>
      <c r="F1115" s="38">
        <f t="shared" ca="1" si="127"/>
        <v>4.5889923333751206E-2</v>
      </c>
      <c r="G1115" s="24">
        <f t="shared" ca="1" si="124"/>
        <v>10099.509721718725</v>
      </c>
      <c r="H1115" s="24">
        <f t="shared" ca="1" si="125"/>
        <v>10792.691025031207</v>
      </c>
      <c r="I1115" s="24">
        <f ca="1">H1115/'Option value'!$E$10</f>
        <v>523.91704005005852</v>
      </c>
    </row>
    <row r="1116" spans="2:9">
      <c r="B1116">
        <f t="shared" si="126"/>
        <v>1098</v>
      </c>
      <c r="C1116" s="38">
        <f t="shared" ca="1" si="121"/>
        <v>1.5179905179128622E-2</v>
      </c>
      <c r="D1116" s="38">
        <f t="shared" ca="1" si="122"/>
        <v>5.7763425667512754E-2</v>
      </c>
      <c r="E1116" s="38">
        <f t="shared" ca="1" si="123"/>
        <v>0.14771670956132113</v>
      </c>
      <c r="F1116" s="38">
        <f t="shared" ca="1" si="127"/>
        <v>2.2163316665322154E-2</v>
      </c>
      <c r="G1116" s="24">
        <f t="shared" ca="1" si="124"/>
        <v>5792.404433372054</v>
      </c>
      <c r="H1116" s="24">
        <f t="shared" ca="1" si="125"/>
        <v>6485.5857366845366</v>
      </c>
      <c r="I1116" s="24">
        <f ca="1">H1116/'Option value'!$E$10</f>
        <v>314.83425906235613</v>
      </c>
    </row>
    <row r="1117" spans="2:9">
      <c r="B1117">
        <f t="shared" si="126"/>
        <v>1099</v>
      </c>
      <c r="C1117" s="38">
        <f t="shared" ca="1" si="121"/>
        <v>7.6296944874801875E-2</v>
      </c>
      <c r="D1117" s="38">
        <f t="shared" ca="1" si="122"/>
        <v>5.4378540183820379E-2</v>
      </c>
      <c r="E1117" s="38">
        <f t="shared" ca="1" si="123"/>
        <v>0.14380879836244581</v>
      </c>
      <c r="F1117" s="38">
        <f t="shared" ca="1" si="127"/>
        <v>3.56099488373132E-2</v>
      </c>
      <c r="G1117" s="24">
        <f t="shared" ca="1" si="124"/>
        <v>6708.5457515513817</v>
      </c>
      <c r="H1117" s="24">
        <f t="shared" ca="1" si="125"/>
        <v>7401.7270548638644</v>
      </c>
      <c r="I1117" s="24">
        <f ca="1">H1117/'Option value'!$E$10</f>
        <v>359.30713858562444</v>
      </c>
    </row>
    <row r="1118" spans="2:9">
      <c r="B1118">
        <f t="shared" si="126"/>
        <v>1100</v>
      </c>
      <c r="C1118" s="38">
        <f t="shared" ca="1" si="121"/>
        <v>0.14349455264740385</v>
      </c>
      <c r="D1118" s="38">
        <f t="shared" ca="1" si="122"/>
        <v>5.9123429803245683E-2</v>
      </c>
      <c r="E1118" s="38">
        <f t="shared" ca="1" si="123"/>
        <v>0.14238880293563994</v>
      </c>
      <c r="F1118" s="38">
        <f t="shared" ca="1" si="127"/>
        <v>4.1816698684676953E-2</v>
      </c>
      <c r="G1118" s="24">
        <f t="shared" ca="1" si="124"/>
        <v>8336.9569697578299</v>
      </c>
      <c r="H1118" s="24">
        <f t="shared" ca="1" si="125"/>
        <v>9030.1382730703117</v>
      </c>
      <c r="I1118" s="24">
        <f ca="1">H1118/'Option value'!$E$10</f>
        <v>438.35622684807333</v>
      </c>
    </row>
    <row r="1119" spans="2:9">
      <c r="B1119">
        <f t="shared" si="126"/>
        <v>1101</v>
      </c>
      <c r="C1119" s="38">
        <f t="shared" ca="1" si="121"/>
        <v>0.13078106030588377</v>
      </c>
      <c r="D1119" s="38">
        <f t="shared" ca="1" si="122"/>
        <v>6.5005869501364694E-2</v>
      </c>
      <c r="E1119" s="38">
        <f t="shared" ca="1" si="123"/>
        <v>0.14085768555854161</v>
      </c>
      <c r="F1119" s="38">
        <f t="shared" ca="1" si="127"/>
        <v>3.6074201455144936E-2</v>
      </c>
      <c r="G1119" s="24">
        <f t="shared" ca="1" si="124"/>
        <v>8700.208076161136</v>
      </c>
      <c r="H1119" s="24">
        <f t="shared" ca="1" si="125"/>
        <v>9393.3893794736177</v>
      </c>
      <c r="I1119" s="24">
        <f ca="1">H1119/'Option value'!$E$10</f>
        <v>455.9897757026028</v>
      </c>
    </row>
    <row r="1120" spans="2:9">
      <c r="B1120">
        <f t="shared" si="126"/>
        <v>1102</v>
      </c>
      <c r="C1120" s="38">
        <f t="shared" ca="1" si="121"/>
        <v>0.27167010971977884</v>
      </c>
      <c r="D1120" s="38">
        <f t="shared" ca="1" si="122"/>
        <v>6.9494981174699863E-2</v>
      </c>
      <c r="E1120" s="38">
        <f t="shared" ca="1" si="123"/>
        <v>0.1443590477503299</v>
      </c>
      <c r="F1120" s="38">
        <f t="shared" ca="1" si="127"/>
        <v>2.3112993732758727E-2</v>
      </c>
      <c r="G1120" s="24">
        <f t="shared" ca="1" si="124"/>
        <v>9039.6511018325309</v>
      </c>
      <c r="H1120" s="24">
        <f t="shared" ca="1" si="125"/>
        <v>9732.8324051450127</v>
      </c>
      <c r="I1120" s="24">
        <f ca="1">H1120/'Option value'!$E$10</f>
        <v>472.4675924827676</v>
      </c>
    </row>
    <row r="1121" spans="2:9">
      <c r="B1121">
        <f t="shared" si="126"/>
        <v>1103</v>
      </c>
      <c r="C1121" s="38">
        <f t="shared" ca="1" si="121"/>
        <v>0.2790817102991841</v>
      </c>
      <c r="D1121" s="38">
        <f t="shared" ca="1" si="122"/>
        <v>6.0025845103703838E-2</v>
      </c>
      <c r="E1121" s="38">
        <f t="shared" ca="1" si="123"/>
        <v>0.14611764450149972</v>
      </c>
      <c r="F1121" s="38">
        <f t="shared" ca="1" si="127"/>
        <v>4.0499215727534232E-2</v>
      </c>
      <c r="G1121" s="24">
        <f t="shared" ca="1" si="124"/>
        <v>9015.4673843443361</v>
      </c>
      <c r="H1121" s="24">
        <f t="shared" ca="1" si="125"/>
        <v>9708.6486876568179</v>
      </c>
      <c r="I1121" s="24">
        <f ca="1">H1121/'Option value'!$E$10</f>
        <v>471.2936256144086</v>
      </c>
    </row>
    <row r="1122" spans="2:9">
      <c r="B1122">
        <f t="shared" si="126"/>
        <v>1104</v>
      </c>
      <c r="C1122" s="38">
        <f t="shared" ca="1" si="121"/>
        <v>0.37070972842159761</v>
      </c>
      <c r="D1122" s="38">
        <f t="shared" ca="1" si="122"/>
        <v>6.5609738677802051E-2</v>
      </c>
      <c r="E1122" s="38">
        <f t="shared" ca="1" si="123"/>
        <v>0.14712548831008193</v>
      </c>
      <c r="F1122" s="38">
        <f t="shared" ca="1" si="127"/>
        <v>4.8608028107968951E-2</v>
      </c>
      <c r="G1122" s="24">
        <f t="shared" ca="1" si="124"/>
        <v>11321.187229748202</v>
      </c>
      <c r="H1122" s="24">
        <f t="shared" ca="1" si="125"/>
        <v>12014.368533060684</v>
      </c>
      <c r="I1122" s="24">
        <f ca="1">H1122/'Option value'!$E$10</f>
        <v>583.22177344954775</v>
      </c>
    </row>
    <row r="1123" spans="2:9">
      <c r="B1123">
        <f t="shared" si="126"/>
        <v>1105</v>
      </c>
      <c r="C1123" s="38">
        <f t="shared" ca="1" si="121"/>
        <v>0.1561999233199709</v>
      </c>
      <c r="D1123" s="38">
        <f t="shared" ca="1" si="122"/>
        <v>5.9576029067758086E-2</v>
      </c>
      <c r="E1123" s="38">
        <f t="shared" ca="1" si="123"/>
        <v>0.1476160715815984</v>
      </c>
      <c r="F1123" s="38">
        <f t="shared" ca="1" si="127"/>
        <v>4.6301237575402721E-2</v>
      </c>
      <c r="G1123" s="24">
        <f t="shared" ca="1" si="124"/>
        <v>8431.8491574923719</v>
      </c>
      <c r="H1123" s="24">
        <f t="shared" ca="1" si="125"/>
        <v>9125.0304608048536</v>
      </c>
      <c r="I1123" s="24">
        <f ca="1">H1123/'Option value'!$E$10</f>
        <v>442.9626437283909</v>
      </c>
    </row>
    <row r="1124" spans="2:9">
      <c r="B1124">
        <f t="shared" si="126"/>
        <v>1106</v>
      </c>
      <c r="C1124" s="38">
        <f t="shared" ca="1" si="121"/>
        <v>0.22891302465261582</v>
      </c>
      <c r="D1124" s="38">
        <f t="shared" ca="1" si="122"/>
        <v>5.9423544626824094E-2</v>
      </c>
      <c r="E1124" s="38">
        <f t="shared" ca="1" si="123"/>
        <v>0.14643090682746551</v>
      </c>
      <c r="F1124" s="38">
        <f t="shared" ca="1" si="127"/>
        <v>5.9976987944203961E-2</v>
      </c>
      <c r="G1124" s="24">
        <f t="shared" ca="1" si="124"/>
        <v>10475.780588217243</v>
      </c>
      <c r="H1124" s="24">
        <f t="shared" ca="1" si="125"/>
        <v>11168.961891529725</v>
      </c>
      <c r="I1124" s="24">
        <f ca="1">H1124/'Option value'!$E$10</f>
        <v>542.18261609367596</v>
      </c>
    </row>
    <row r="1125" spans="2:9">
      <c r="B1125">
        <f t="shared" si="126"/>
        <v>1107</v>
      </c>
      <c r="C1125" s="38">
        <f t="shared" ca="1" si="121"/>
        <v>9.3007333130705944E-2</v>
      </c>
      <c r="D1125" s="38">
        <f t="shared" ca="1" si="122"/>
        <v>7.7266355808758999E-2</v>
      </c>
      <c r="E1125" s="38">
        <f t="shared" ca="1" si="123"/>
        <v>0.14756506498578312</v>
      </c>
      <c r="F1125" s="38">
        <f t="shared" ca="1" si="127"/>
        <v>2.8523022447112828E-2</v>
      </c>
      <c r="G1125" s="24">
        <f t="shared" ca="1" si="124"/>
        <v>8798.416407885954</v>
      </c>
      <c r="H1125" s="24">
        <f t="shared" ca="1" si="125"/>
        <v>9491.5977111984357</v>
      </c>
      <c r="I1125" s="24">
        <f ca="1">H1125/'Option value'!$E$10</f>
        <v>460.75717044652595</v>
      </c>
    </row>
    <row r="1126" spans="2:9">
      <c r="B1126">
        <f t="shared" si="126"/>
        <v>1108</v>
      </c>
      <c r="C1126" s="38">
        <f t="shared" ca="1" si="121"/>
        <v>0.35184765434182036</v>
      </c>
      <c r="D1126" s="38">
        <f t="shared" ca="1" si="122"/>
        <v>7.5086725343830124E-2</v>
      </c>
      <c r="E1126" s="38">
        <f t="shared" ca="1" si="123"/>
        <v>0.13746882833515578</v>
      </c>
      <c r="F1126" s="38">
        <f t="shared" ca="1" si="127"/>
        <v>3.1749938634062884E-2</v>
      </c>
      <c r="G1126" s="24">
        <f t="shared" ca="1" si="124"/>
        <v>11907.749768075711</v>
      </c>
      <c r="H1126" s="24">
        <f t="shared" ca="1" si="125"/>
        <v>12600.931071388193</v>
      </c>
      <c r="I1126" s="24">
        <f ca="1">H1126/'Option value'!$E$10</f>
        <v>611.69568307709676</v>
      </c>
    </row>
    <row r="1127" spans="2:9">
      <c r="B1127">
        <f t="shared" si="126"/>
        <v>1109</v>
      </c>
      <c r="C1127" s="38">
        <f t="shared" ca="1" si="121"/>
        <v>0.32751100036425612</v>
      </c>
      <c r="D1127" s="38">
        <f t="shared" ca="1" si="122"/>
        <v>7.0936180428404647E-2</v>
      </c>
      <c r="E1127" s="38">
        <f t="shared" ca="1" si="123"/>
        <v>0.14473270679527134</v>
      </c>
      <c r="F1127" s="38">
        <f t="shared" ca="1" si="127"/>
        <v>3.2675527941274402E-2</v>
      </c>
      <c r="G1127" s="24">
        <f t="shared" ca="1" si="124"/>
        <v>10422.157236379611</v>
      </c>
      <c r="H1127" s="24">
        <f t="shared" ca="1" si="125"/>
        <v>11115.338539692093</v>
      </c>
      <c r="I1127" s="24">
        <f ca="1">H1127/'Option value'!$E$10</f>
        <v>539.57954076175201</v>
      </c>
    </row>
    <row r="1128" spans="2:9">
      <c r="B1128">
        <f t="shared" si="126"/>
        <v>1110</v>
      </c>
      <c r="C1128" s="38">
        <f t="shared" ca="1" si="121"/>
        <v>0.38754539272582067</v>
      </c>
      <c r="D1128" s="38">
        <f t="shared" ca="1" si="122"/>
        <v>6.4467933920174303E-2</v>
      </c>
      <c r="E1128" s="38">
        <f t="shared" ca="1" si="123"/>
        <v>0.14584497620887363</v>
      </c>
      <c r="F1128" s="38">
        <f t="shared" ca="1" si="127"/>
        <v>2.9943424487645018E-2</v>
      </c>
      <c r="G1128" s="24">
        <f t="shared" ca="1" si="124"/>
        <v>9571.7881557406145</v>
      </c>
      <c r="H1128" s="24">
        <f t="shared" ca="1" si="125"/>
        <v>10264.969459053096</v>
      </c>
      <c r="I1128" s="24">
        <f ca="1">H1128/'Option value'!$E$10</f>
        <v>498.29948830354834</v>
      </c>
    </row>
    <row r="1129" spans="2:9">
      <c r="B1129">
        <f t="shared" si="126"/>
        <v>1111</v>
      </c>
      <c r="C1129" s="38">
        <f t="shared" ca="1" si="121"/>
        <v>0.30632191427376582</v>
      </c>
      <c r="D1129" s="38">
        <f t="shared" ca="1" si="122"/>
        <v>6.4704295347269611E-2</v>
      </c>
      <c r="E1129" s="38">
        <f t="shared" ca="1" si="123"/>
        <v>0.14493672369222657</v>
      </c>
      <c r="F1129" s="38">
        <f t="shared" ca="1" si="127"/>
        <v>4.3093573833321491E-2</v>
      </c>
      <c r="G1129" s="24">
        <f t="shared" ca="1" si="124"/>
        <v>10293.021460796328</v>
      </c>
      <c r="H1129" s="24">
        <f t="shared" ca="1" si="125"/>
        <v>10986.20276410881</v>
      </c>
      <c r="I1129" s="24">
        <f ca="1">H1129/'Option value'!$E$10</f>
        <v>533.31081379168972</v>
      </c>
    </row>
    <row r="1130" spans="2:9">
      <c r="B1130">
        <f t="shared" si="126"/>
        <v>1112</v>
      </c>
      <c r="C1130" s="38">
        <f t="shared" ca="1" si="121"/>
        <v>0.30598834600915237</v>
      </c>
      <c r="D1130" s="38">
        <f t="shared" ca="1" si="122"/>
        <v>6.1367343586067005E-2</v>
      </c>
      <c r="E1130" s="38">
        <f t="shared" ca="1" si="123"/>
        <v>0.14224283004254387</v>
      </c>
      <c r="F1130" s="38">
        <f t="shared" ca="1" si="127"/>
        <v>4.6442399142943624E-2</v>
      </c>
      <c r="G1130" s="24">
        <f t="shared" ca="1" si="124"/>
        <v>10375.297063844242</v>
      </c>
      <c r="H1130" s="24">
        <f t="shared" ca="1" si="125"/>
        <v>11068.478367156724</v>
      </c>
      <c r="I1130" s="24">
        <f ca="1">H1130/'Option value'!$E$10</f>
        <v>537.3047751046953</v>
      </c>
    </row>
    <row r="1131" spans="2:9">
      <c r="B1131">
        <f t="shared" si="126"/>
        <v>1113</v>
      </c>
      <c r="C1131" s="38">
        <f t="shared" ca="1" si="121"/>
        <v>0.17335366306153482</v>
      </c>
      <c r="D1131" s="38">
        <f t="shared" ca="1" si="122"/>
        <v>6.2416903300582208E-2</v>
      </c>
      <c r="E1131" s="38">
        <f t="shared" ca="1" si="123"/>
        <v>0.14243772473586952</v>
      </c>
      <c r="F1131" s="38">
        <f t="shared" ca="1" si="127"/>
        <v>3.3994616720003604E-2</v>
      </c>
      <c r="G1131" s="24">
        <f t="shared" ca="1" si="124"/>
        <v>8375.6895647676138</v>
      </c>
      <c r="H1131" s="24">
        <f t="shared" ca="1" si="125"/>
        <v>9068.8708680800955</v>
      </c>
      <c r="I1131" s="24">
        <f ca="1">H1131/'Option value'!$E$10</f>
        <v>440.23644990680071</v>
      </c>
    </row>
    <row r="1132" spans="2:9">
      <c r="B1132">
        <f t="shared" si="126"/>
        <v>1114</v>
      </c>
      <c r="C1132" s="38">
        <f t="shared" ca="1" si="121"/>
        <v>0.13072812349555005</v>
      </c>
      <c r="D1132" s="38">
        <f t="shared" ca="1" si="122"/>
        <v>6.540642048809403E-2</v>
      </c>
      <c r="E1132" s="38">
        <f t="shared" ca="1" si="123"/>
        <v>0.1406895662285679</v>
      </c>
      <c r="F1132" s="38">
        <f t="shared" ca="1" si="127"/>
        <v>3.1483917630323106E-2</v>
      </c>
      <c r="G1132" s="24">
        <f t="shared" ca="1" si="124"/>
        <v>8398.9471867130487</v>
      </c>
      <c r="H1132" s="24">
        <f t="shared" ca="1" si="125"/>
        <v>9092.1284900255305</v>
      </c>
      <c r="I1132" s="24">
        <f ca="1">H1132/'Option value'!$E$10</f>
        <v>441.36546068085096</v>
      </c>
    </row>
    <row r="1133" spans="2:9">
      <c r="B1133">
        <f t="shared" si="126"/>
        <v>1115</v>
      </c>
      <c r="C1133" s="38">
        <f t="shared" ca="1" si="121"/>
        <v>0.23646911719373043</v>
      </c>
      <c r="D1133" s="38">
        <f t="shared" ca="1" si="122"/>
        <v>5.956295697385848E-2</v>
      </c>
      <c r="E1133" s="38">
        <f t="shared" ca="1" si="123"/>
        <v>0.14198971990317941</v>
      </c>
      <c r="F1133" s="38">
        <f t="shared" ca="1" si="127"/>
        <v>3.4854753797243079E-2</v>
      </c>
      <c r="G1133" s="24">
        <f t="shared" ca="1" si="124"/>
        <v>8525.4961744858447</v>
      </c>
      <c r="H1133" s="24">
        <f t="shared" ca="1" si="125"/>
        <v>9218.6774777983264</v>
      </c>
      <c r="I1133" s="24">
        <f ca="1">H1133/'Option value'!$E$10</f>
        <v>447.50861542710317</v>
      </c>
    </row>
    <row r="1134" spans="2:9">
      <c r="B1134">
        <f t="shared" si="126"/>
        <v>1116</v>
      </c>
      <c r="C1134" s="38">
        <f t="shared" ca="1" si="121"/>
        <v>0.3433146822282116</v>
      </c>
      <c r="D1134" s="38">
        <f t="shared" ca="1" si="122"/>
        <v>6.5140293275142078E-2</v>
      </c>
      <c r="E1134" s="38">
        <f t="shared" ca="1" si="123"/>
        <v>0.14252547749952252</v>
      </c>
      <c r="F1134" s="38">
        <f t="shared" ca="1" si="127"/>
        <v>2.0010413705237231E-2</v>
      </c>
      <c r="G1134" s="24">
        <f t="shared" ca="1" si="124"/>
        <v>8857.871125840109</v>
      </c>
      <c r="H1134" s="24">
        <f t="shared" ca="1" si="125"/>
        <v>9551.0524291525908</v>
      </c>
      <c r="I1134" s="24">
        <f ca="1">H1134/'Option value'!$E$10</f>
        <v>463.6433218035238</v>
      </c>
    </row>
    <row r="1135" spans="2:9">
      <c r="B1135">
        <f t="shared" si="126"/>
        <v>1117</v>
      </c>
      <c r="C1135" s="38">
        <f t="shared" ca="1" si="121"/>
        <v>-5.0941357501884943E-2</v>
      </c>
      <c r="D1135" s="38">
        <f t="shared" ca="1" si="122"/>
        <v>6.1709717762781169E-2</v>
      </c>
      <c r="E1135" s="38">
        <f t="shared" ca="1" si="123"/>
        <v>0.14659165843510194</v>
      </c>
      <c r="F1135" s="38">
        <f t="shared" ca="1" si="127"/>
        <v>5.2405809083536842E-2</v>
      </c>
      <c r="G1135" s="24">
        <f t="shared" ca="1" si="124"/>
        <v>7711.7390737067899</v>
      </c>
      <c r="H1135" s="24">
        <f t="shared" ca="1" si="125"/>
        <v>8404.9203770192726</v>
      </c>
      <c r="I1135" s="24">
        <f ca="1">H1135/'Option value'!$E$10</f>
        <v>408.00584354462484</v>
      </c>
    </row>
    <row r="1136" spans="2:9">
      <c r="B1136">
        <f t="shared" si="126"/>
        <v>1118</v>
      </c>
      <c r="C1136" s="38">
        <f t="shared" ca="1" si="121"/>
        <v>0.31213898362143866</v>
      </c>
      <c r="D1136" s="38">
        <f t="shared" ca="1" si="122"/>
        <v>6.9495206231369663E-2</v>
      </c>
      <c r="E1136" s="38">
        <f t="shared" ca="1" si="123"/>
        <v>0.14488393563668223</v>
      </c>
      <c r="F1136" s="38">
        <f t="shared" ca="1" si="127"/>
        <v>4.3286484046302601E-2</v>
      </c>
      <c r="G1136" s="24">
        <f t="shared" ca="1" si="124"/>
        <v>11131.232369732317</v>
      </c>
      <c r="H1136" s="24">
        <f t="shared" ca="1" si="125"/>
        <v>11824.413673044799</v>
      </c>
      <c r="I1136" s="24">
        <f ca="1">H1136/'Option value'!$E$10</f>
        <v>574.0006637400387</v>
      </c>
    </row>
    <row r="1137" spans="2:9">
      <c r="B1137">
        <f t="shared" si="126"/>
        <v>1119</v>
      </c>
      <c r="C1137" s="38">
        <f t="shared" ca="1" si="121"/>
        <v>0.2382601580952958</v>
      </c>
      <c r="D1137" s="38">
        <f t="shared" ca="1" si="122"/>
        <v>6.9349389239437662E-2</v>
      </c>
      <c r="E1137" s="38">
        <f t="shared" ca="1" si="123"/>
        <v>0.14446560560082594</v>
      </c>
      <c r="F1137" s="38">
        <f t="shared" ca="1" si="127"/>
        <v>2.332372981388605E-2</v>
      </c>
      <c r="G1137" s="24">
        <f t="shared" ca="1" si="124"/>
        <v>8791.270087258792</v>
      </c>
      <c r="H1137" s="24">
        <f t="shared" ca="1" si="125"/>
        <v>9484.4513905712738</v>
      </c>
      <c r="I1137" s="24">
        <f ca="1">H1137/'Option value'!$E$10</f>
        <v>460.41026167821713</v>
      </c>
    </row>
    <row r="1138" spans="2:9">
      <c r="B1138">
        <f t="shared" si="126"/>
        <v>1120</v>
      </c>
      <c r="C1138" s="38">
        <f t="shared" ca="1" si="121"/>
        <v>6.8635342855977999E-2</v>
      </c>
      <c r="D1138" s="38">
        <f t="shared" ca="1" si="122"/>
        <v>5.4996129997688104E-2</v>
      </c>
      <c r="E1138" s="38">
        <f t="shared" ca="1" si="123"/>
        <v>0.14512267254372596</v>
      </c>
      <c r="F1138" s="38">
        <f t="shared" ca="1" si="127"/>
        <v>2.0813776507685823E-2</v>
      </c>
      <c r="G1138" s="24">
        <f t="shared" ca="1" si="124"/>
        <v>5863.4176577465532</v>
      </c>
      <c r="H1138" s="24">
        <f t="shared" ca="1" si="125"/>
        <v>6556.5989610590359</v>
      </c>
      <c r="I1138" s="24">
        <f ca="1">H1138/'Option value'!$E$10</f>
        <v>318.28150296403084</v>
      </c>
    </row>
    <row r="1139" spans="2:9">
      <c r="B1139">
        <f t="shared" si="126"/>
        <v>1121</v>
      </c>
      <c r="C1139" s="38">
        <f t="shared" ca="1" si="121"/>
        <v>0.21618837572099495</v>
      </c>
      <c r="D1139" s="38">
        <f t="shared" ca="1" si="122"/>
        <v>6.5670230267432003E-2</v>
      </c>
      <c r="E1139" s="38">
        <f t="shared" ca="1" si="123"/>
        <v>0.14572180311117797</v>
      </c>
      <c r="F1139" s="38">
        <f t="shared" ca="1" si="127"/>
        <v>4.9060301326707356E-2</v>
      </c>
      <c r="G1139" s="24">
        <f t="shared" ca="1" si="124"/>
        <v>10247.247500200974</v>
      </c>
      <c r="H1139" s="24">
        <f t="shared" ca="1" si="125"/>
        <v>10940.428803513456</v>
      </c>
      <c r="I1139" s="24">
        <f ca="1">H1139/'Option value'!$E$10</f>
        <v>531.08877686958522</v>
      </c>
    </row>
    <row r="1140" spans="2:9">
      <c r="B1140">
        <f t="shared" si="126"/>
        <v>1122</v>
      </c>
      <c r="C1140" s="38">
        <f t="shared" ca="1" si="121"/>
        <v>5.0658623507402772E-2</v>
      </c>
      <c r="D1140" s="38">
        <f t="shared" ca="1" si="122"/>
        <v>7.2948883510091656E-2</v>
      </c>
      <c r="E1140" s="38">
        <f t="shared" ca="1" si="123"/>
        <v>0.14519853351666959</v>
      </c>
      <c r="F1140" s="38">
        <f t="shared" ca="1" si="127"/>
        <v>3.9069357752683047E-2</v>
      </c>
      <c r="G1140" s="24">
        <f t="shared" ca="1" si="124"/>
        <v>8956.4697671129143</v>
      </c>
      <c r="H1140" s="24">
        <f t="shared" ca="1" si="125"/>
        <v>9649.651070425396</v>
      </c>
      <c r="I1140" s="24">
        <f ca="1">H1140/'Option value'!$E$10</f>
        <v>468.42966361288325</v>
      </c>
    </row>
    <row r="1141" spans="2:9">
      <c r="B1141">
        <f t="shared" si="126"/>
        <v>1123</v>
      </c>
      <c r="C1141" s="38">
        <f t="shared" ca="1" si="121"/>
        <v>9.3947300481942247E-2</v>
      </c>
      <c r="D1141" s="38">
        <f t="shared" ca="1" si="122"/>
        <v>4.8183274980054008E-2</v>
      </c>
      <c r="E1141" s="38">
        <f t="shared" ca="1" si="123"/>
        <v>0.14745898938025898</v>
      </c>
      <c r="F1141" s="38">
        <f t="shared" ca="1" si="127"/>
        <v>5.7813447170669524E-2</v>
      </c>
      <c r="G1141" s="24">
        <f t="shared" ca="1" si="124"/>
        <v>7292.1466619056937</v>
      </c>
      <c r="H1141" s="24">
        <f t="shared" ca="1" si="125"/>
        <v>7985.3279652181764</v>
      </c>
      <c r="I1141" s="24">
        <f ca="1">H1141/'Option value'!$E$10</f>
        <v>387.63727986495996</v>
      </c>
    </row>
    <row r="1142" spans="2:9">
      <c r="B1142">
        <f t="shared" si="126"/>
        <v>1124</v>
      </c>
      <c r="C1142" s="38">
        <f t="shared" ca="1" si="121"/>
        <v>0.29803711926674925</v>
      </c>
      <c r="D1142" s="38">
        <f t="shared" ca="1" si="122"/>
        <v>6.0548631164102508E-2</v>
      </c>
      <c r="E1142" s="38">
        <f t="shared" ca="1" si="123"/>
        <v>0.1438866856086338</v>
      </c>
      <c r="F1142" s="38">
        <f t="shared" ca="1" si="127"/>
        <v>4.5620129931701545E-2</v>
      </c>
      <c r="G1142" s="24">
        <f t="shared" ca="1" si="124"/>
        <v>9919.2099860779654</v>
      </c>
      <c r="H1142" s="24">
        <f t="shared" ca="1" si="125"/>
        <v>10612.391289390447</v>
      </c>
      <c r="I1142" s="24">
        <f ca="1">H1142/'Option value'!$E$10</f>
        <v>515.16462569856537</v>
      </c>
    </row>
    <row r="1143" spans="2:9">
      <c r="B1143">
        <f t="shared" si="126"/>
        <v>1125</v>
      </c>
      <c r="C1143" s="38">
        <f t="shared" ca="1" si="121"/>
        <v>0.11597135342882954</v>
      </c>
      <c r="D1143" s="38">
        <f t="shared" ca="1" si="122"/>
        <v>5.9602962433586218E-2</v>
      </c>
      <c r="E1143" s="38">
        <f t="shared" ca="1" si="123"/>
        <v>0.14251150248811825</v>
      </c>
      <c r="F1143" s="38">
        <f t="shared" ca="1" si="127"/>
        <v>5.7593097787594874E-2</v>
      </c>
      <c r="G1143" s="24">
        <f t="shared" ca="1" si="124"/>
        <v>9714.276092222839</v>
      </c>
      <c r="H1143" s="24">
        <f t="shared" ca="1" si="125"/>
        <v>10407.457395535321</v>
      </c>
      <c r="I1143" s="24">
        <f ca="1">H1143/'Option value'!$E$10</f>
        <v>505.21637842404465</v>
      </c>
    </row>
    <row r="1144" spans="2:9">
      <c r="B1144">
        <f t="shared" si="126"/>
        <v>1126</v>
      </c>
      <c r="C1144" s="38">
        <f t="shared" ca="1" si="121"/>
        <v>0.2352211593005345</v>
      </c>
      <c r="D1144" s="38">
        <f t="shared" ca="1" si="122"/>
        <v>5.9824646298990113E-2</v>
      </c>
      <c r="E1144" s="38">
        <f t="shared" ca="1" si="123"/>
        <v>0.14676598708033042</v>
      </c>
      <c r="F1144" s="38">
        <f t="shared" ca="1" si="127"/>
        <v>5.7298261242969925E-2</v>
      </c>
      <c r="G1144" s="24">
        <f t="shared" ca="1" si="124"/>
        <v>10243.534647274875</v>
      </c>
      <c r="H1144" s="24">
        <f t="shared" ca="1" si="125"/>
        <v>10936.715950587357</v>
      </c>
      <c r="I1144" s="24">
        <f ca="1">H1144/'Option value'!$E$10</f>
        <v>530.90854129064837</v>
      </c>
    </row>
    <row r="1145" spans="2:9">
      <c r="B1145">
        <f t="shared" si="126"/>
        <v>1127</v>
      </c>
      <c r="C1145" s="38">
        <f t="shared" ca="1" si="121"/>
        <v>0.35987263478562004</v>
      </c>
      <c r="D1145" s="38">
        <f t="shared" ca="1" si="122"/>
        <v>6.1380426041739947E-2</v>
      </c>
      <c r="E1145" s="38">
        <f t="shared" ca="1" si="123"/>
        <v>0.14460340350408338</v>
      </c>
      <c r="F1145" s="38">
        <f t="shared" ca="1" si="127"/>
        <v>3.4370353457180966E-2</v>
      </c>
      <c r="G1145" s="24">
        <f t="shared" ca="1" si="124"/>
        <v>9390.9101570653584</v>
      </c>
      <c r="H1145" s="24">
        <f t="shared" ca="1" si="125"/>
        <v>10084.09146037784</v>
      </c>
      <c r="I1145" s="24">
        <f ca="1">H1145/'Option value'!$E$10</f>
        <v>489.5190029309631</v>
      </c>
    </row>
    <row r="1146" spans="2:9">
      <c r="B1146">
        <f t="shared" si="126"/>
        <v>1128</v>
      </c>
      <c r="C1146" s="38">
        <f t="shared" ca="1" si="121"/>
        <v>0.50530711474350798</v>
      </c>
      <c r="D1146" s="38">
        <f t="shared" ca="1" si="122"/>
        <v>6.2090647198577223E-2</v>
      </c>
      <c r="E1146" s="38">
        <f t="shared" ca="1" si="123"/>
        <v>0.1432317976886997</v>
      </c>
      <c r="F1146" s="38">
        <f t="shared" ca="1" si="127"/>
        <v>4.3332833039502805E-2</v>
      </c>
      <c r="G1146" s="24">
        <f t="shared" ca="1" si="124"/>
        <v>11603.304533144126</v>
      </c>
      <c r="H1146" s="24">
        <f t="shared" ca="1" si="125"/>
        <v>12296.485836456608</v>
      </c>
      <c r="I1146" s="24">
        <f ca="1">H1146/'Option value'!$E$10</f>
        <v>596.91678817750517</v>
      </c>
    </row>
    <row r="1147" spans="2:9">
      <c r="B1147">
        <f t="shared" si="126"/>
        <v>1129</v>
      </c>
      <c r="C1147" s="38">
        <f t="shared" ca="1" si="121"/>
        <v>0.15640883789438681</v>
      </c>
      <c r="D1147" s="38">
        <f t="shared" ca="1" si="122"/>
        <v>5.8219109741990002E-2</v>
      </c>
      <c r="E1147" s="38">
        <f t="shared" ca="1" si="123"/>
        <v>0.14472924348236377</v>
      </c>
      <c r="F1147" s="38">
        <f t="shared" ca="1" si="127"/>
        <v>3.6757341166178903E-2</v>
      </c>
      <c r="G1147" s="24">
        <f t="shared" ca="1" si="124"/>
        <v>7733.1705075066238</v>
      </c>
      <c r="H1147" s="24">
        <f t="shared" ca="1" si="125"/>
        <v>8426.3518108191056</v>
      </c>
      <c r="I1147" s="24">
        <f ca="1">H1147/'Option value'!$E$10</f>
        <v>409.04620440869439</v>
      </c>
    </row>
    <row r="1148" spans="2:9">
      <c r="B1148">
        <f t="shared" si="126"/>
        <v>1130</v>
      </c>
      <c r="C1148" s="38">
        <f t="shared" ca="1" si="121"/>
        <v>0.20962634617365283</v>
      </c>
      <c r="D1148" s="38">
        <f t="shared" ca="1" si="122"/>
        <v>6.1515578137674838E-2</v>
      </c>
      <c r="E1148" s="38">
        <f t="shared" ca="1" si="123"/>
        <v>0.14469430055294077</v>
      </c>
      <c r="F1148" s="38">
        <f t="shared" ca="1" si="127"/>
        <v>4.6474931566739291E-2</v>
      </c>
      <c r="G1148" s="24">
        <f t="shared" ca="1" si="124"/>
        <v>9395.731218151459</v>
      </c>
      <c r="H1148" s="24">
        <f t="shared" ca="1" si="125"/>
        <v>10088.912521463941</v>
      </c>
      <c r="I1148" s="24">
        <f ca="1">H1148/'Option value'!$E$10</f>
        <v>489.75303502252137</v>
      </c>
    </row>
    <row r="1149" spans="2:9">
      <c r="B1149">
        <f t="shared" si="126"/>
        <v>1131</v>
      </c>
      <c r="C1149" s="38">
        <f t="shared" ca="1" si="121"/>
        <v>0.24157152216935382</v>
      </c>
      <c r="D1149" s="38">
        <f t="shared" ca="1" si="122"/>
        <v>6.2251936817604478E-2</v>
      </c>
      <c r="E1149" s="38">
        <f t="shared" ca="1" si="123"/>
        <v>0.14742402127776524</v>
      </c>
      <c r="F1149" s="38">
        <f t="shared" ca="1" si="127"/>
        <v>4.3946033414277018E-2</v>
      </c>
      <c r="G1149" s="24">
        <f t="shared" ca="1" si="124"/>
        <v>9263.3486943974494</v>
      </c>
      <c r="H1149" s="24">
        <f t="shared" ca="1" si="125"/>
        <v>9956.5299977099312</v>
      </c>
      <c r="I1149" s="24">
        <f ca="1">H1149/'Option value'!$E$10</f>
        <v>483.3266989179578</v>
      </c>
    </row>
    <row r="1150" spans="2:9">
      <c r="B1150">
        <f t="shared" si="126"/>
        <v>1132</v>
      </c>
      <c r="C1150" s="38">
        <f t="shared" ca="1" si="121"/>
        <v>0.14808855076896227</v>
      </c>
      <c r="D1150" s="38">
        <f t="shared" ca="1" si="122"/>
        <v>5.8685384378270151E-2</v>
      </c>
      <c r="E1150" s="38">
        <f t="shared" ca="1" si="123"/>
        <v>0.14717715739853621</v>
      </c>
      <c r="F1150" s="38">
        <f t="shared" ca="1" si="127"/>
        <v>4.7956781716274988E-2</v>
      </c>
      <c r="G1150" s="24">
        <f t="shared" ca="1" si="124"/>
        <v>8421.6240315233335</v>
      </c>
      <c r="H1150" s="24">
        <f t="shared" ca="1" si="125"/>
        <v>9114.8053348358153</v>
      </c>
      <c r="I1150" s="24">
        <f ca="1">H1150/'Option value'!$E$10</f>
        <v>442.46627839008806</v>
      </c>
    </row>
    <row r="1151" spans="2:9">
      <c r="B1151">
        <f t="shared" si="126"/>
        <v>1133</v>
      </c>
      <c r="C1151" s="38">
        <f t="shared" ca="1" si="121"/>
        <v>0.17374637483900593</v>
      </c>
      <c r="D1151" s="38">
        <f t="shared" ca="1" si="122"/>
        <v>7.1997669154285612E-2</v>
      </c>
      <c r="E1151" s="38">
        <f t="shared" ca="1" si="123"/>
        <v>0.14452595921577077</v>
      </c>
      <c r="F1151" s="38">
        <f t="shared" ca="1" si="127"/>
        <v>4.0888695865075014E-2</v>
      </c>
      <c r="G1151" s="24">
        <f t="shared" ca="1" si="124"/>
        <v>10112.723689517959</v>
      </c>
      <c r="H1151" s="24">
        <f t="shared" ca="1" si="125"/>
        <v>10805.904992830441</v>
      </c>
      <c r="I1151" s="24">
        <f ca="1">H1151/'Option value'!$E$10</f>
        <v>524.55849479759422</v>
      </c>
    </row>
    <row r="1152" spans="2:9">
      <c r="B1152">
        <f t="shared" si="126"/>
        <v>1134</v>
      </c>
      <c r="C1152" s="38">
        <f t="shared" ca="1" si="121"/>
        <v>0.21176061924307277</v>
      </c>
      <c r="D1152" s="38">
        <f t="shared" ca="1" si="122"/>
        <v>6.4173107381366112E-2</v>
      </c>
      <c r="E1152" s="38">
        <f t="shared" ca="1" si="123"/>
        <v>0.14436627304824989</v>
      </c>
      <c r="F1152" s="38">
        <f t="shared" ca="1" si="127"/>
        <v>3.3111035152711556E-2</v>
      </c>
      <c r="G1152" s="24">
        <f t="shared" ca="1" si="124"/>
        <v>8668.4373276500446</v>
      </c>
      <c r="H1152" s="24">
        <f t="shared" ca="1" si="125"/>
        <v>9361.6186309625264</v>
      </c>
      <c r="I1152" s="24">
        <f ca="1">H1152/'Option value'!$E$10</f>
        <v>454.44750635740417</v>
      </c>
    </row>
    <row r="1153" spans="2:9">
      <c r="B1153">
        <f t="shared" si="126"/>
        <v>1135</v>
      </c>
      <c r="C1153" s="38">
        <f t="shared" ca="1" si="121"/>
        <v>0.23460545383671325</v>
      </c>
      <c r="D1153" s="38">
        <f t="shared" ca="1" si="122"/>
        <v>6.8330210302021133E-2</v>
      </c>
      <c r="E1153" s="38">
        <f t="shared" ca="1" si="123"/>
        <v>0.14076443652166357</v>
      </c>
      <c r="F1153" s="38">
        <f t="shared" ca="1" si="127"/>
        <v>4.0632320500698038E-2</v>
      </c>
      <c r="G1153" s="24">
        <f t="shared" ca="1" si="124"/>
        <v>10448.619917325324</v>
      </c>
      <c r="H1153" s="24">
        <f t="shared" ca="1" si="125"/>
        <v>11141.801220637806</v>
      </c>
      <c r="I1153" s="24">
        <f ca="1">H1153/'Option value'!$E$10</f>
        <v>540.86413692416534</v>
      </c>
    </row>
    <row r="1154" spans="2:9">
      <c r="B1154">
        <f t="shared" si="126"/>
        <v>1136</v>
      </c>
      <c r="C1154" s="38">
        <f t="shared" ca="1" si="121"/>
        <v>0.35725833988484068</v>
      </c>
      <c r="D1154" s="38">
        <f t="shared" ca="1" si="122"/>
        <v>6.2202394568096363E-2</v>
      </c>
      <c r="E1154" s="38">
        <f t="shared" ca="1" si="123"/>
        <v>0.14575662469501596</v>
      </c>
      <c r="F1154" s="38">
        <f t="shared" ca="1" si="127"/>
        <v>3.0560185502642098E-2</v>
      </c>
      <c r="G1154" s="24">
        <f t="shared" ca="1" si="124"/>
        <v>9089.122246369936</v>
      </c>
      <c r="H1154" s="24">
        <f t="shared" ca="1" si="125"/>
        <v>9782.3035496824177</v>
      </c>
      <c r="I1154" s="24">
        <f ca="1">H1154/'Option value'!$E$10</f>
        <v>474.86910435351541</v>
      </c>
    </row>
    <row r="1155" spans="2:9">
      <c r="B1155">
        <f t="shared" si="126"/>
        <v>1137</v>
      </c>
      <c r="C1155" s="38">
        <f t="shared" ca="1" si="121"/>
        <v>0.25880011703081784</v>
      </c>
      <c r="D1155" s="38">
        <f t="shared" ca="1" si="122"/>
        <v>5.808767622716568E-2</v>
      </c>
      <c r="E1155" s="38">
        <f t="shared" ca="1" si="123"/>
        <v>0.13918709617021865</v>
      </c>
      <c r="F1155" s="38">
        <f t="shared" ca="1" si="127"/>
        <v>5.0633389507609684E-2</v>
      </c>
      <c r="G1155" s="24">
        <f t="shared" ca="1" si="124"/>
        <v>10240.60016867945</v>
      </c>
      <c r="H1155" s="24">
        <f t="shared" ca="1" si="125"/>
        <v>10933.781471991932</v>
      </c>
      <c r="I1155" s="24">
        <f ca="1">H1155/'Option value'!$E$10</f>
        <v>530.76609087339466</v>
      </c>
    </row>
    <row r="1156" spans="2:9">
      <c r="B1156">
        <f t="shared" si="126"/>
        <v>1138</v>
      </c>
      <c r="C1156" s="38">
        <f t="shared" ca="1" si="121"/>
        <v>0.16579003262287073</v>
      </c>
      <c r="D1156" s="38">
        <f t="shared" ca="1" si="122"/>
        <v>6.3907976388930685E-2</v>
      </c>
      <c r="E1156" s="38">
        <f t="shared" ca="1" si="123"/>
        <v>0.14494947389448501</v>
      </c>
      <c r="F1156" s="38">
        <f t="shared" ca="1" si="127"/>
        <v>2.2692097180200873E-2</v>
      </c>
      <c r="G1156" s="24">
        <f t="shared" ca="1" si="124"/>
        <v>7557.7358329370009</v>
      </c>
      <c r="H1156" s="24">
        <f t="shared" ca="1" si="125"/>
        <v>8250.9171362494835</v>
      </c>
      <c r="I1156" s="24">
        <f ca="1">H1156/'Option value'!$E$10</f>
        <v>400.52995807036325</v>
      </c>
    </row>
    <row r="1157" spans="2:9">
      <c r="B1157">
        <f t="shared" si="126"/>
        <v>1139</v>
      </c>
      <c r="C1157" s="38">
        <f t="shared" ca="1" si="121"/>
        <v>0.2661996261153301</v>
      </c>
      <c r="D1157" s="38">
        <f t="shared" ca="1" si="122"/>
        <v>6.5326561768125138E-2</v>
      </c>
      <c r="E1157" s="38">
        <f t="shared" ca="1" si="123"/>
        <v>0.14989898946831814</v>
      </c>
      <c r="F1157" s="38">
        <f t="shared" ca="1" si="127"/>
        <v>5.2171283944827535E-2</v>
      </c>
      <c r="G1157" s="24">
        <f t="shared" ca="1" si="124"/>
        <v>10497.011103916599</v>
      </c>
      <c r="H1157" s="24">
        <f t="shared" ca="1" si="125"/>
        <v>11190.19240722908</v>
      </c>
      <c r="I1157" s="24">
        <f ca="1">H1157/'Option value'!$E$10</f>
        <v>543.21322365189701</v>
      </c>
    </row>
    <row r="1158" spans="2:9">
      <c r="B1158">
        <f t="shared" si="126"/>
        <v>1140</v>
      </c>
      <c r="C1158" s="38">
        <f t="shared" ca="1" si="121"/>
        <v>0.25856184917896857</v>
      </c>
      <c r="D1158" s="38">
        <f t="shared" ca="1" si="122"/>
        <v>6.325314800318517E-2</v>
      </c>
      <c r="E1158" s="38">
        <f t="shared" ca="1" si="123"/>
        <v>0.14748347770023398</v>
      </c>
      <c r="F1158" s="38">
        <f t="shared" ca="1" si="127"/>
        <v>4.1487994424909913E-2</v>
      </c>
      <c r="G1158" s="24">
        <f t="shared" ca="1" si="124"/>
        <v>9314.5252607377697</v>
      </c>
      <c r="H1158" s="24">
        <f t="shared" ca="1" si="125"/>
        <v>10007.706564050251</v>
      </c>
      <c r="I1158" s="24">
        <f ca="1">H1158/'Option value'!$E$10</f>
        <v>485.81099825486655</v>
      </c>
    </row>
    <row r="1159" spans="2:9">
      <c r="B1159">
        <f t="shared" si="126"/>
        <v>1141</v>
      </c>
      <c r="C1159" s="38">
        <f t="shared" ca="1" si="121"/>
        <v>0.10943180009445586</v>
      </c>
      <c r="D1159" s="38">
        <f t="shared" ca="1" si="122"/>
        <v>6.733546097790015E-2</v>
      </c>
      <c r="E1159" s="38">
        <f t="shared" ca="1" si="123"/>
        <v>0.14455594753878298</v>
      </c>
      <c r="F1159" s="38">
        <f t="shared" ca="1" si="127"/>
        <v>5.1074639965073984E-2</v>
      </c>
      <c r="G1159" s="24">
        <f t="shared" ca="1" si="124"/>
        <v>9910.8532612234976</v>
      </c>
      <c r="H1159" s="24">
        <f t="shared" ca="1" si="125"/>
        <v>10604.034564535979</v>
      </c>
      <c r="I1159" s="24">
        <f ca="1">H1159/'Option value'!$E$10</f>
        <v>514.75895944349406</v>
      </c>
    </row>
    <row r="1160" spans="2:9">
      <c r="B1160">
        <f t="shared" si="126"/>
        <v>1142</v>
      </c>
      <c r="C1160" s="38">
        <f t="shared" ca="1" si="121"/>
        <v>0.29617010315045877</v>
      </c>
      <c r="D1160" s="38">
        <f t="shared" ca="1" si="122"/>
        <v>5.1443453311506369E-2</v>
      </c>
      <c r="E1160" s="38">
        <f t="shared" ca="1" si="123"/>
        <v>0.14419674502678145</v>
      </c>
      <c r="F1160" s="38">
        <f t="shared" ca="1" si="127"/>
        <v>2.9199841510560706E-2</v>
      </c>
      <c r="G1160" s="24">
        <f t="shared" ca="1" si="124"/>
        <v>7191.1333918433002</v>
      </c>
      <c r="H1160" s="24">
        <f t="shared" ca="1" si="125"/>
        <v>7884.3146951557828</v>
      </c>
      <c r="I1160" s="24">
        <f ca="1">H1160/'Option value'!$E$10</f>
        <v>382.73372306581467</v>
      </c>
    </row>
    <row r="1161" spans="2:9">
      <c r="B1161">
        <f t="shared" si="126"/>
        <v>1143</v>
      </c>
      <c r="C1161" s="38">
        <f t="shared" ca="1" si="121"/>
        <v>0.24284962397229815</v>
      </c>
      <c r="D1161" s="38">
        <f t="shared" ca="1" si="122"/>
        <v>5.8995348768698767E-2</v>
      </c>
      <c r="E1161" s="38">
        <f t="shared" ca="1" si="123"/>
        <v>0.14904606664904374</v>
      </c>
      <c r="F1161" s="38">
        <f t="shared" ca="1" si="127"/>
        <v>2.4017803282126986E-2</v>
      </c>
      <c r="G1161" s="24">
        <f t="shared" ca="1" si="124"/>
        <v>7273.0996192020439</v>
      </c>
      <c r="H1161" s="24">
        <f t="shared" ca="1" si="125"/>
        <v>7966.2809225145265</v>
      </c>
      <c r="I1161" s="24">
        <f ca="1">H1161/'Option value'!$E$10</f>
        <v>386.71266614148186</v>
      </c>
    </row>
    <row r="1162" spans="2:9">
      <c r="B1162">
        <f t="shared" si="126"/>
        <v>1144</v>
      </c>
      <c r="C1162" s="38">
        <f t="shared" ca="1" si="121"/>
        <v>0.40535827772802902</v>
      </c>
      <c r="D1162" s="38">
        <f t="shared" ca="1" si="122"/>
        <v>5.9036915769292486E-2</v>
      </c>
      <c r="E1162" s="38">
        <f t="shared" ca="1" si="123"/>
        <v>0.14109893140333996</v>
      </c>
      <c r="F1162" s="38">
        <f t="shared" ca="1" si="127"/>
        <v>2.2856708134182183E-2</v>
      </c>
      <c r="G1162" s="24">
        <f t="shared" ca="1" si="124"/>
        <v>8702.2089438908824</v>
      </c>
      <c r="H1162" s="24">
        <f t="shared" ca="1" si="125"/>
        <v>9395.3902472033642</v>
      </c>
      <c r="I1162" s="24">
        <f ca="1">H1162/'Option value'!$E$10</f>
        <v>456.08690520404679</v>
      </c>
    </row>
    <row r="1163" spans="2:9">
      <c r="B1163">
        <f t="shared" si="126"/>
        <v>1145</v>
      </c>
      <c r="C1163" s="38">
        <f t="shared" ca="1" si="121"/>
        <v>0.22149798589678535</v>
      </c>
      <c r="D1163" s="38">
        <f t="shared" ca="1" si="122"/>
        <v>5.8345491490561348E-2</v>
      </c>
      <c r="E1163" s="38">
        <f t="shared" ca="1" si="123"/>
        <v>0.14472571905618065</v>
      </c>
      <c r="F1163" s="38">
        <f t="shared" ca="1" si="127"/>
        <v>4.847712459163403E-2</v>
      </c>
      <c r="G1163" s="24">
        <f t="shared" ca="1" si="124"/>
        <v>9183.2633428902082</v>
      </c>
      <c r="H1163" s="24">
        <f t="shared" ca="1" si="125"/>
        <v>9876.4446462026899</v>
      </c>
      <c r="I1163" s="24">
        <f ca="1">H1163/'Option value'!$E$10</f>
        <v>479.43906049527618</v>
      </c>
    </row>
    <row r="1164" spans="2:9">
      <c r="B1164">
        <f t="shared" si="126"/>
        <v>1146</v>
      </c>
      <c r="C1164" s="38">
        <f t="shared" ca="1" si="121"/>
        <v>0.25931438389116068</v>
      </c>
      <c r="D1164" s="38">
        <f t="shared" ca="1" si="122"/>
        <v>5.7363410271382739E-2</v>
      </c>
      <c r="E1164" s="38">
        <f t="shared" ca="1" si="123"/>
        <v>0.14619268932773746</v>
      </c>
      <c r="F1164" s="38">
        <f t="shared" ca="1" si="127"/>
        <v>2.6526811916766868E-2</v>
      </c>
      <c r="G1164" s="24">
        <f t="shared" ca="1" si="124"/>
        <v>7486.6955657207691</v>
      </c>
      <c r="H1164" s="24">
        <f t="shared" ca="1" si="125"/>
        <v>8179.8768690332518</v>
      </c>
      <c r="I1164" s="24">
        <f ca="1">H1164/'Option value'!$E$10</f>
        <v>397.0814014093811</v>
      </c>
    </row>
    <row r="1165" spans="2:9">
      <c r="B1165">
        <f t="shared" si="126"/>
        <v>1147</v>
      </c>
      <c r="C1165" s="38">
        <f t="shared" ca="1" si="121"/>
        <v>0.36385497179752879</v>
      </c>
      <c r="D1165" s="38">
        <f t="shared" ca="1" si="122"/>
        <v>6.4396215092100098E-2</v>
      </c>
      <c r="E1165" s="38">
        <f t="shared" ca="1" si="123"/>
        <v>0.1469930484881824</v>
      </c>
      <c r="F1165" s="38">
        <f t="shared" ca="1" si="127"/>
        <v>2.8594898251284501E-2</v>
      </c>
      <c r="G1165" s="24">
        <f t="shared" ca="1" si="124"/>
        <v>9199.7281242386471</v>
      </c>
      <c r="H1165" s="24">
        <f t="shared" ca="1" si="125"/>
        <v>9892.9094275511288</v>
      </c>
      <c r="I1165" s="24">
        <f ca="1">H1165/'Option value'!$E$10</f>
        <v>480.2383217257829</v>
      </c>
    </row>
    <row r="1166" spans="2:9">
      <c r="B1166">
        <f t="shared" si="126"/>
        <v>1148</v>
      </c>
      <c r="C1166" s="38">
        <f t="shared" ca="1" si="121"/>
        <v>0.21193524509565276</v>
      </c>
      <c r="D1166" s="38">
        <f t="shared" ca="1" si="122"/>
        <v>7.1085124825366927E-2</v>
      </c>
      <c r="E1166" s="38">
        <f t="shared" ca="1" si="123"/>
        <v>0.14805332645555211</v>
      </c>
      <c r="F1166" s="38">
        <f t="shared" ca="1" si="127"/>
        <v>3.7310697590693748E-2</v>
      </c>
      <c r="G1166" s="24">
        <f t="shared" ca="1" si="124"/>
        <v>9647.9422241303364</v>
      </c>
      <c r="H1166" s="24">
        <f t="shared" ca="1" si="125"/>
        <v>10341.123527442818</v>
      </c>
      <c r="I1166" s="24">
        <f ca="1">H1166/'Option value'!$E$10</f>
        <v>501.9962877399426</v>
      </c>
    </row>
    <row r="1167" spans="2:9">
      <c r="B1167">
        <f t="shared" si="126"/>
        <v>1149</v>
      </c>
      <c r="C1167" s="38">
        <f t="shared" ca="1" si="121"/>
        <v>0.24239227700291474</v>
      </c>
      <c r="D1167" s="38">
        <f t="shared" ca="1" si="122"/>
        <v>5.6924141916894939E-2</v>
      </c>
      <c r="E1167" s="38">
        <f t="shared" ca="1" si="123"/>
        <v>0.14420712179116321</v>
      </c>
      <c r="F1167" s="38">
        <f t="shared" ca="1" si="127"/>
        <v>2.1926852740731344E-2</v>
      </c>
      <c r="G1167" s="24">
        <f t="shared" ca="1" si="124"/>
        <v>7172.8248641123655</v>
      </c>
      <c r="H1167" s="24">
        <f t="shared" ca="1" si="125"/>
        <v>7866.0061674248482</v>
      </c>
      <c r="I1167" s="24">
        <f ca="1">H1167/'Option value'!$E$10</f>
        <v>381.84495958373049</v>
      </c>
    </row>
    <row r="1168" spans="2:9">
      <c r="B1168">
        <f t="shared" si="126"/>
        <v>1150</v>
      </c>
      <c r="C1168" s="38">
        <f t="shared" ca="1" si="121"/>
        <v>0.18525387769772128</v>
      </c>
      <c r="D1168" s="38">
        <f t="shared" ca="1" si="122"/>
        <v>6.1380363127555862E-2</v>
      </c>
      <c r="E1168" s="38">
        <f t="shared" ca="1" si="123"/>
        <v>0.1438272490261685</v>
      </c>
      <c r="F1168" s="38">
        <f t="shared" ca="1" si="127"/>
        <v>5.7819271069766628E-2</v>
      </c>
      <c r="G1168" s="24">
        <f t="shared" ca="1" si="124"/>
        <v>10490.434525420209</v>
      </c>
      <c r="H1168" s="24">
        <f t="shared" ca="1" si="125"/>
        <v>11183.615828732691</v>
      </c>
      <c r="I1168" s="24">
        <f ca="1">H1168/'Option value'!$E$10</f>
        <v>542.89397226857716</v>
      </c>
    </row>
    <row r="1169" spans="2:9">
      <c r="B1169">
        <f t="shared" si="126"/>
        <v>1151</v>
      </c>
      <c r="C1169" s="38">
        <f t="shared" ca="1" si="121"/>
        <v>0.16402637546751475</v>
      </c>
      <c r="D1169" s="38">
        <f t="shared" ca="1" si="122"/>
        <v>5.764917490730187E-2</v>
      </c>
      <c r="E1169" s="38">
        <f t="shared" ca="1" si="123"/>
        <v>0.14967640697925744</v>
      </c>
      <c r="F1169" s="38">
        <f t="shared" ca="1" si="127"/>
        <v>4.342957138219268E-2</v>
      </c>
      <c r="G1169" s="24">
        <f t="shared" ca="1" si="124"/>
        <v>7833.0570508822884</v>
      </c>
      <c r="H1169" s="24">
        <f t="shared" ca="1" si="125"/>
        <v>8526.2383541947711</v>
      </c>
      <c r="I1169" s="24">
        <f ca="1">H1169/'Option value'!$E$10</f>
        <v>413.8950657376102</v>
      </c>
    </row>
    <row r="1170" spans="2:9">
      <c r="B1170">
        <f t="shared" si="126"/>
        <v>1152</v>
      </c>
      <c r="C1170" s="38">
        <f t="shared" ca="1" si="121"/>
        <v>0.27789244028216992</v>
      </c>
      <c r="D1170" s="38">
        <f t="shared" ca="1" si="122"/>
        <v>6.5168893756341439E-2</v>
      </c>
      <c r="E1170" s="38">
        <f t="shared" ca="1" si="123"/>
        <v>0.14384462864793551</v>
      </c>
      <c r="F1170" s="38">
        <f t="shared" ca="1" si="127"/>
        <v>2.6922476481951785E-2</v>
      </c>
      <c r="G1170" s="24">
        <f t="shared" ca="1" si="124"/>
        <v>8833.4270323835062</v>
      </c>
      <c r="H1170" s="24">
        <f t="shared" ca="1" si="125"/>
        <v>9526.608335695988</v>
      </c>
      <c r="I1170" s="24">
        <f ca="1">H1170/'Option value'!$E$10</f>
        <v>462.45671532504792</v>
      </c>
    </row>
    <row r="1171" spans="2:9">
      <c r="B1171">
        <f t="shared" si="126"/>
        <v>1153</v>
      </c>
      <c r="C1171" s="38">
        <f t="shared" ref="C1171:C1234" ca="1" si="128">_xlfn.NORM.INV(RAND(),$F$6,$G$6)</f>
        <v>0.25064558905304002</v>
      </c>
      <c r="D1171" s="38">
        <f t="shared" ref="D1171:D1234" ca="1" si="129">_xlfn.NORM.INV(RAND(),$F$7,$G$7)</f>
        <v>5.4664648651406508E-2</v>
      </c>
      <c r="E1171" s="38">
        <f t="shared" ref="E1171:E1234" ca="1" si="130">_xlfn.NORM.INV(RAND(),$F$8,$G$8)</f>
        <v>0.14546737777960805</v>
      </c>
      <c r="F1171" s="38">
        <f t="shared" ca="1" si="127"/>
        <v>3.5308285418770041E-2</v>
      </c>
      <c r="G1171" s="24">
        <f t="shared" ref="G1171:G1234" ca="1" si="131">IF(E1171&gt;F1171,($C$12*(1+C1171)*D1171)/(E1171-F1171),0)</f>
        <v>7696.8291188029752</v>
      </c>
      <c r="H1171" s="24">
        <f t="shared" ref="H1171:H1234" ca="1" si="132">G1171+$C$13</f>
        <v>8390.0104221154579</v>
      </c>
      <c r="I1171" s="24">
        <f ca="1">H1171/'Option value'!$E$10</f>
        <v>407.28205932599309</v>
      </c>
    </row>
    <row r="1172" spans="2:9">
      <c r="B1172">
        <f t="shared" ref="B1172:B1235" si="133">B1171+1</f>
        <v>1154</v>
      </c>
      <c r="C1172" s="38">
        <f t="shared" ca="1" si="128"/>
        <v>5.0119934687983397E-2</v>
      </c>
      <c r="D1172" s="38">
        <f t="shared" ca="1" si="129"/>
        <v>6.1477703608001769E-2</v>
      </c>
      <c r="E1172" s="38">
        <f t="shared" ca="1" si="130"/>
        <v>0.14381528891691567</v>
      </c>
      <c r="F1172" s="38">
        <f t="shared" ref="F1172:F1235" ca="1" si="134">RAND()*($E$9-$D$9)+$D$9</f>
        <v>5.0701968264192501E-2</v>
      </c>
      <c r="G1172" s="24">
        <f t="shared" ca="1" si="131"/>
        <v>8598.7654261734624</v>
      </c>
      <c r="H1172" s="24">
        <f t="shared" ca="1" si="132"/>
        <v>9291.9467294859442</v>
      </c>
      <c r="I1172" s="24">
        <f ca="1">H1172/'Option value'!$E$10</f>
        <v>451.06537521776426</v>
      </c>
    </row>
    <row r="1173" spans="2:9">
      <c r="B1173">
        <f t="shared" si="133"/>
        <v>1155</v>
      </c>
      <c r="C1173" s="38">
        <f t="shared" ca="1" si="128"/>
        <v>3.7298532387271072E-2</v>
      </c>
      <c r="D1173" s="38">
        <f t="shared" ca="1" si="129"/>
        <v>6.3615241158810287E-2</v>
      </c>
      <c r="E1173" s="38">
        <f t="shared" ca="1" si="130"/>
        <v>0.14068622994244104</v>
      </c>
      <c r="F1173" s="38">
        <f t="shared" ca="1" si="134"/>
        <v>2.7397737897307643E-2</v>
      </c>
      <c r="G1173" s="24">
        <f t="shared" ca="1" si="131"/>
        <v>7223.87998421883</v>
      </c>
      <c r="H1173" s="24">
        <f t="shared" ca="1" si="132"/>
        <v>7917.0612875313127</v>
      </c>
      <c r="I1173" s="24">
        <f ca="1">H1173/'Option value'!$E$10</f>
        <v>384.32336347239379</v>
      </c>
    </row>
    <row r="1174" spans="2:9">
      <c r="B1174">
        <f t="shared" si="133"/>
        <v>1156</v>
      </c>
      <c r="C1174" s="38">
        <f t="shared" ca="1" si="128"/>
        <v>0.27568962273263375</v>
      </c>
      <c r="D1174" s="38">
        <f t="shared" ca="1" si="129"/>
        <v>5.8992994838729391E-2</v>
      </c>
      <c r="E1174" s="38">
        <f t="shared" ca="1" si="130"/>
        <v>0.14870276530796567</v>
      </c>
      <c r="F1174" s="38">
        <f t="shared" ca="1" si="134"/>
        <v>2.1390131498076767E-2</v>
      </c>
      <c r="G1174" s="24">
        <f t="shared" ca="1" si="131"/>
        <v>7331.0358091953003</v>
      </c>
      <c r="H1174" s="24">
        <f t="shared" ca="1" si="132"/>
        <v>8024.217112507783</v>
      </c>
      <c r="I1174" s="24">
        <f ca="1">H1174/'Option value'!$E$10</f>
        <v>389.5251025489215</v>
      </c>
    </row>
    <row r="1175" spans="2:9">
      <c r="B1175">
        <f t="shared" si="133"/>
        <v>1157</v>
      </c>
      <c r="C1175" s="38">
        <f t="shared" ca="1" si="128"/>
        <v>0.14755435276974205</v>
      </c>
      <c r="D1175" s="38">
        <f t="shared" ca="1" si="129"/>
        <v>6.5315937288596637E-2</v>
      </c>
      <c r="E1175" s="38">
        <f t="shared" ca="1" si="130"/>
        <v>0.14522743977019245</v>
      </c>
      <c r="F1175" s="38">
        <f t="shared" ca="1" si="134"/>
        <v>4.9498364093172251E-2</v>
      </c>
      <c r="G1175" s="24">
        <f t="shared" ca="1" si="131"/>
        <v>9710.4630334274225</v>
      </c>
      <c r="H1175" s="24">
        <f t="shared" ca="1" si="132"/>
        <v>10403.644336739904</v>
      </c>
      <c r="I1175" s="24">
        <f ca="1">H1175/'Option value'!$E$10</f>
        <v>505.03127848251961</v>
      </c>
    </row>
    <row r="1176" spans="2:9">
      <c r="B1176">
        <f t="shared" si="133"/>
        <v>1158</v>
      </c>
      <c r="C1176" s="38">
        <f t="shared" ca="1" si="128"/>
        <v>0.18948878984065429</v>
      </c>
      <c r="D1176" s="38">
        <f t="shared" ca="1" si="129"/>
        <v>5.913699682692284E-2</v>
      </c>
      <c r="E1176" s="38">
        <f t="shared" ca="1" si="130"/>
        <v>0.14714076040082652</v>
      </c>
      <c r="F1176" s="38">
        <f t="shared" ca="1" si="134"/>
        <v>4.1031110276666588E-2</v>
      </c>
      <c r="G1176" s="24">
        <f t="shared" ca="1" si="131"/>
        <v>8221.5956469805715</v>
      </c>
      <c r="H1176" s="24">
        <f t="shared" ca="1" si="132"/>
        <v>8914.7769502930532</v>
      </c>
      <c r="I1176" s="24">
        <f ca="1">H1176/'Option value'!$E$10</f>
        <v>432.7561626355851</v>
      </c>
    </row>
    <row r="1177" spans="2:9">
      <c r="B1177">
        <f t="shared" si="133"/>
        <v>1159</v>
      </c>
      <c r="C1177" s="38">
        <f t="shared" ca="1" si="128"/>
        <v>0.13995351226222749</v>
      </c>
      <c r="D1177" s="38">
        <f t="shared" ca="1" si="129"/>
        <v>5.7456157047848136E-2</v>
      </c>
      <c r="E1177" s="38">
        <f t="shared" ca="1" si="130"/>
        <v>0.14773353706609035</v>
      </c>
      <c r="F1177" s="38">
        <f t="shared" ca="1" si="134"/>
        <v>2.4078951486599408E-2</v>
      </c>
      <c r="G1177" s="24">
        <f t="shared" ca="1" si="131"/>
        <v>6569.0847732041602</v>
      </c>
      <c r="H1177" s="24">
        <f t="shared" ca="1" si="132"/>
        <v>7262.2660765166429</v>
      </c>
      <c r="I1177" s="24">
        <f ca="1">H1177/'Option value'!$E$10</f>
        <v>352.53718818041955</v>
      </c>
    </row>
    <row r="1178" spans="2:9">
      <c r="B1178">
        <f t="shared" si="133"/>
        <v>1160</v>
      </c>
      <c r="C1178" s="38">
        <f t="shared" ca="1" si="128"/>
        <v>0.13755625224054555</v>
      </c>
      <c r="D1178" s="38">
        <f t="shared" ca="1" si="129"/>
        <v>7.0579981380536672E-2</v>
      </c>
      <c r="E1178" s="38">
        <f t="shared" ca="1" si="130"/>
        <v>0.15065620558402179</v>
      </c>
      <c r="F1178" s="38">
        <f t="shared" ca="1" si="134"/>
        <v>3.3897410767639788E-2</v>
      </c>
      <c r="G1178" s="24">
        <f t="shared" ca="1" si="131"/>
        <v>8528.1767848625896</v>
      </c>
      <c r="H1178" s="24">
        <f t="shared" ca="1" si="132"/>
        <v>9221.3580881750713</v>
      </c>
      <c r="I1178" s="24">
        <f ca="1">H1178/'Option value'!$E$10</f>
        <v>447.63874214442092</v>
      </c>
    </row>
    <row r="1179" spans="2:9">
      <c r="B1179">
        <f t="shared" si="133"/>
        <v>1161</v>
      </c>
      <c r="C1179" s="38">
        <f t="shared" ca="1" si="128"/>
        <v>0.16433702425904687</v>
      </c>
      <c r="D1179" s="38">
        <f t="shared" ca="1" si="129"/>
        <v>6.3865652091683309E-2</v>
      </c>
      <c r="E1179" s="38">
        <f t="shared" ca="1" si="130"/>
        <v>0.14249398392342738</v>
      </c>
      <c r="F1179" s="38">
        <f t="shared" ca="1" si="134"/>
        <v>2.0908441245107955E-2</v>
      </c>
      <c r="G1179" s="24">
        <f t="shared" ca="1" si="131"/>
        <v>7584.9984742361867</v>
      </c>
      <c r="H1179" s="24">
        <f t="shared" ca="1" si="132"/>
        <v>8278.1797775486684</v>
      </c>
      <c r="I1179" s="24">
        <f ca="1">H1179/'Option value'!$E$10</f>
        <v>401.85338725964408</v>
      </c>
    </row>
    <row r="1180" spans="2:9">
      <c r="B1180">
        <f t="shared" si="133"/>
        <v>1162</v>
      </c>
      <c r="C1180" s="38">
        <f t="shared" ca="1" si="128"/>
        <v>0.15487765739022455</v>
      </c>
      <c r="D1180" s="38">
        <f t="shared" ca="1" si="129"/>
        <v>5.9814064852407756E-2</v>
      </c>
      <c r="E1180" s="38">
        <f t="shared" ca="1" si="130"/>
        <v>0.14317392098967674</v>
      </c>
      <c r="F1180" s="38">
        <f t="shared" ca="1" si="134"/>
        <v>2.8709978991200355E-2</v>
      </c>
      <c r="G1180" s="24">
        <f t="shared" ca="1" si="131"/>
        <v>7484.4859097500412</v>
      </c>
      <c r="H1180" s="24">
        <f t="shared" ca="1" si="132"/>
        <v>8177.6672130625238</v>
      </c>
      <c r="I1180" s="24">
        <f ca="1">H1180/'Option value'!$E$10</f>
        <v>396.97413655643317</v>
      </c>
    </row>
    <row r="1181" spans="2:9">
      <c r="B1181">
        <f t="shared" si="133"/>
        <v>1163</v>
      </c>
      <c r="C1181" s="38">
        <f t="shared" ca="1" si="128"/>
        <v>0.32436438317248339</v>
      </c>
      <c r="D1181" s="38">
        <f t="shared" ca="1" si="129"/>
        <v>5.6192509402611245E-2</v>
      </c>
      <c r="E1181" s="38">
        <f t="shared" ca="1" si="130"/>
        <v>0.14422940206700985</v>
      </c>
      <c r="F1181" s="38">
        <f t="shared" ca="1" si="134"/>
        <v>3.4222248888173351E-2</v>
      </c>
      <c r="G1181" s="24">
        <f t="shared" ca="1" si="131"/>
        <v>8389.8919999366608</v>
      </c>
      <c r="H1181" s="24">
        <f t="shared" ca="1" si="132"/>
        <v>9083.0733032491426</v>
      </c>
      <c r="I1181" s="24">
        <f ca="1">H1181/'Option value'!$E$10</f>
        <v>440.9258885072399</v>
      </c>
    </row>
    <row r="1182" spans="2:9">
      <c r="B1182">
        <f t="shared" si="133"/>
        <v>1164</v>
      </c>
      <c r="C1182" s="38">
        <f t="shared" ca="1" si="128"/>
        <v>0.12145574370134242</v>
      </c>
      <c r="D1182" s="38">
        <f t="shared" ca="1" si="129"/>
        <v>5.9210670436978696E-2</v>
      </c>
      <c r="E1182" s="38">
        <f t="shared" ca="1" si="130"/>
        <v>0.14326502538571573</v>
      </c>
      <c r="F1182" s="38">
        <f t="shared" ca="1" si="134"/>
        <v>3.9618234620895851E-2</v>
      </c>
      <c r="G1182" s="24">
        <f t="shared" ca="1" si="131"/>
        <v>7945.434201812488</v>
      </c>
      <c r="H1182" s="24">
        <f t="shared" ca="1" si="132"/>
        <v>8638.6155051249698</v>
      </c>
      <c r="I1182" s="24">
        <f ca="1">H1182/'Option value'!$E$10</f>
        <v>419.35026723907617</v>
      </c>
    </row>
    <row r="1183" spans="2:9">
      <c r="B1183">
        <f t="shared" si="133"/>
        <v>1165</v>
      </c>
      <c r="C1183" s="38">
        <f t="shared" ca="1" si="128"/>
        <v>0.4588994965290713</v>
      </c>
      <c r="D1183" s="38">
        <f t="shared" ca="1" si="129"/>
        <v>5.9919249276653194E-2</v>
      </c>
      <c r="E1183" s="38">
        <f t="shared" ca="1" si="130"/>
        <v>0.14685353945416629</v>
      </c>
      <c r="F1183" s="38">
        <f t="shared" ca="1" si="134"/>
        <v>5.7280202387084714E-2</v>
      </c>
      <c r="G1183" s="24">
        <f t="shared" ca="1" si="131"/>
        <v>12103.315673254685</v>
      </c>
      <c r="H1183" s="24">
        <f t="shared" ca="1" si="132"/>
        <v>12796.496976567167</v>
      </c>
      <c r="I1183" s="24">
        <f ca="1">H1183/'Option value'!$E$10</f>
        <v>621.18917361976537</v>
      </c>
    </row>
    <row r="1184" spans="2:9">
      <c r="B1184">
        <f t="shared" si="133"/>
        <v>1166</v>
      </c>
      <c r="C1184" s="38">
        <f t="shared" ca="1" si="128"/>
        <v>0.28860856800973966</v>
      </c>
      <c r="D1184" s="38">
        <f t="shared" ca="1" si="129"/>
        <v>6.432214092910904E-2</v>
      </c>
      <c r="E1184" s="38">
        <f t="shared" ca="1" si="130"/>
        <v>0.14797331315022694</v>
      </c>
      <c r="F1184" s="38">
        <f t="shared" ca="1" si="134"/>
        <v>2.9295101930749079E-2</v>
      </c>
      <c r="G1184" s="24">
        <f t="shared" ca="1" si="131"/>
        <v>8661.6751334034961</v>
      </c>
      <c r="H1184" s="24">
        <f t="shared" ca="1" si="132"/>
        <v>9354.8564367159779</v>
      </c>
      <c r="I1184" s="24">
        <f ca="1">H1184/'Option value'!$E$10</f>
        <v>454.11924450077561</v>
      </c>
    </row>
    <row r="1185" spans="2:9">
      <c r="B1185">
        <f t="shared" si="133"/>
        <v>1167</v>
      </c>
      <c r="C1185" s="38">
        <f t="shared" ca="1" si="128"/>
        <v>0.18051364597432418</v>
      </c>
      <c r="D1185" s="38">
        <f t="shared" ca="1" si="129"/>
        <v>6.2252801480487514E-2</v>
      </c>
      <c r="E1185" s="38">
        <f t="shared" ca="1" si="130"/>
        <v>0.1439063450606467</v>
      </c>
      <c r="F1185" s="38">
        <f t="shared" ca="1" si="134"/>
        <v>4.1208014183965955E-2</v>
      </c>
      <c r="G1185" s="24">
        <f t="shared" ca="1" si="131"/>
        <v>8874.786282439225</v>
      </c>
      <c r="H1185" s="24">
        <f t="shared" ca="1" si="132"/>
        <v>9567.9675857517068</v>
      </c>
      <c r="I1185" s="24">
        <f ca="1">H1185/'Option value'!$E$10</f>
        <v>464.46444591027699</v>
      </c>
    </row>
    <row r="1186" spans="2:9">
      <c r="B1186">
        <f t="shared" si="133"/>
        <v>1168</v>
      </c>
      <c r="C1186" s="38">
        <f t="shared" ca="1" si="128"/>
        <v>4.5180122285919333E-2</v>
      </c>
      <c r="D1186" s="38">
        <f t="shared" ca="1" si="129"/>
        <v>6.244815067663282E-2</v>
      </c>
      <c r="E1186" s="38">
        <f t="shared" ca="1" si="130"/>
        <v>0.14497503692997257</v>
      </c>
      <c r="F1186" s="38">
        <f t="shared" ca="1" si="134"/>
        <v>4.4930882149390575E-2</v>
      </c>
      <c r="G1186" s="24">
        <f t="shared" ca="1" si="131"/>
        <v>8091.1523881059584</v>
      </c>
      <c r="H1186" s="24">
        <f t="shared" ca="1" si="132"/>
        <v>8784.3336914184401</v>
      </c>
      <c r="I1186" s="24">
        <f ca="1">H1186/'Option value'!$E$10</f>
        <v>426.42396560283686</v>
      </c>
    </row>
    <row r="1187" spans="2:9">
      <c r="B1187">
        <f t="shared" si="133"/>
        <v>1169</v>
      </c>
      <c r="C1187" s="38">
        <f t="shared" ca="1" si="128"/>
        <v>0.20546672994863285</v>
      </c>
      <c r="D1187" s="38">
        <f t="shared" ca="1" si="129"/>
        <v>6.2987680063854273E-2</v>
      </c>
      <c r="E1187" s="38">
        <f t="shared" ca="1" si="130"/>
        <v>0.14762070160944205</v>
      </c>
      <c r="F1187" s="38">
        <f t="shared" ca="1" si="134"/>
        <v>3.2838434697410358E-2</v>
      </c>
      <c r="G1187" s="24">
        <f t="shared" ca="1" si="131"/>
        <v>8204.0334172921175</v>
      </c>
      <c r="H1187" s="24">
        <f t="shared" ca="1" si="132"/>
        <v>8897.2147206045993</v>
      </c>
      <c r="I1187" s="24">
        <f ca="1">H1187/'Option value'!$E$10</f>
        <v>431.90362721381547</v>
      </c>
    </row>
    <row r="1188" spans="2:9">
      <c r="B1188">
        <f t="shared" si="133"/>
        <v>1170</v>
      </c>
      <c r="C1188" s="38">
        <f t="shared" ca="1" si="128"/>
        <v>0.12779949116891287</v>
      </c>
      <c r="D1188" s="38">
        <f t="shared" ca="1" si="129"/>
        <v>5.4108997642786712E-2</v>
      </c>
      <c r="E1188" s="38">
        <f t="shared" ca="1" si="130"/>
        <v>0.14224761319687296</v>
      </c>
      <c r="F1188" s="38">
        <f t="shared" ca="1" si="134"/>
        <v>2.8100721493704749E-2</v>
      </c>
      <c r="G1188" s="24">
        <f t="shared" ca="1" si="131"/>
        <v>6630.2311589972742</v>
      </c>
      <c r="H1188" s="24">
        <f t="shared" ca="1" si="132"/>
        <v>7323.4124623097568</v>
      </c>
      <c r="I1188" s="24">
        <f ca="1">H1188/'Option value'!$E$10</f>
        <v>355.50545933542509</v>
      </c>
    </row>
    <row r="1189" spans="2:9">
      <c r="B1189">
        <f t="shared" si="133"/>
        <v>1171</v>
      </c>
      <c r="C1189" s="38">
        <f t="shared" ca="1" si="128"/>
        <v>0.32185466105328031</v>
      </c>
      <c r="D1189" s="38">
        <f t="shared" ca="1" si="129"/>
        <v>6.0044946666104895E-2</v>
      </c>
      <c r="E1189" s="38">
        <f t="shared" ca="1" si="130"/>
        <v>0.14108559675322127</v>
      </c>
      <c r="F1189" s="38">
        <f t="shared" ca="1" si="134"/>
        <v>2.3019128018427159E-2</v>
      </c>
      <c r="G1189" s="24">
        <f t="shared" ca="1" si="131"/>
        <v>8337.2912458165429</v>
      </c>
      <c r="H1189" s="24">
        <f t="shared" ca="1" si="132"/>
        <v>9030.4725491290246</v>
      </c>
      <c r="I1189" s="24">
        <f ca="1">H1189/'Option value'!$E$10</f>
        <v>438.37245384121474</v>
      </c>
    </row>
    <row r="1190" spans="2:9">
      <c r="B1190">
        <f t="shared" si="133"/>
        <v>1172</v>
      </c>
      <c r="C1190" s="38">
        <f t="shared" ca="1" si="128"/>
        <v>0.30535217729634534</v>
      </c>
      <c r="D1190" s="38">
        <f t="shared" ca="1" si="129"/>
        <v>7.0366059574005421E-2</v>
      </c>
      <c r="E1190" s="38">
        <f t="shared" ca="1" si="130"/>
        <v>0.14344748405349916</v>
      </c>
      <c r="F1190" s="38">
        <f t="shared" ca="1" si="134"/>
        <v>2.3641833994334779E-2</v>
      </c>
      <c r="G1190" s="24">
        <f t="shared" ca="1" si="131"/>
        <v>9508.3466463566929</v>
      </c>
      <c r="H1190" s="24">
        <f t="shared" ca="1" si="132"/>
        <v>10201.527949669175</v>
      </c>
      <c r="I1190" s="24">
        <f ca="1">H1190/'Option value'!$E$10</f>
        <v>495.21980338199876</v>
      </c>
    </row>
    <row r="1191" spans="2:9">
      <c r="B1191">
        <f t="shared" si="133"/>
        <v>1173</v>
      </c>
      <c r="C1191" s="38">
        <f t="shared" ca="1" si="128"/>
        <v>0.37318011747247848</v>
      </c>
      <c r="D1191" s="38">
        <f t="shared" ca="1" si="129"/>
        <v>5.6825915555478994E-2</v>
      </c>
      <c r="E1191" s="38">
        <f t="shared" ca="1" si="130"/>
        <v>0.14993061936306284</v>
      </c>
      <c r="F1191" s="38">
        <f t="shared" ca="1" si="134"/>
        <v>2.8436462004668026E-2</v>
      </c>
      <c r="G1191" s="24">
        <f t="shared" ca="1" si="131"/>
        <v>7965.4429553552554</v>
      </c>
      <c r="H1191" s="24">
        <f t="shared" ca="1" si="132"/>
        <v>8658.6242586677381</v>
      </c>
      <c r="I1191" s="24">
        <f ca="1">H1191/'Option value'!$E$10</f>
        <v>420.32156595474453</v>
      </c>
    </row>
    <row r="1192" spans="2:9">
      <c r="B1192">
        <f t="shared" si="133"/>
        <v>1174</v>
      </c>
      <c r="C1192" s="38">
        <f t="shared" ca="1" si="128"/>
        <v>0.37622681084237714</v>
      </c>
      <c r="D1192" s="38">
        <f t="shared" ca="1" si="129"/>
        <v>6.4976241046633784E-2</v>
      </c>
      <c r="E1192" s="38">
        <f t="shared" ca="1" si="130"/>
        <v>0.14588736535759611</v>
      </c>
      <c r="F1192" s="38">
        <f t="shared" ca="1" si="134"/>
        <v>3.1404179231023337E-2</v>
      </c>
      <c r="G1192" s="24">
        <f t="shared" ca="1" si="131"/>
        <v>9687.1107919330971</v>
      </c>
      <c r="H1192" s="24">
        <f t="shared" ca="1" si="132"/>
        <v>10380.292095245579</v>
      </c>
      <c r="I1192" s="24">
        <f ca="1">H1192/'Option value'!$E$10</f>
        <v>503.89767452648437</v>
      </c>
    </row>
    <row r="1193" spans="2:9">
      <c r="B1193">
        <f t="shared" si="133"/>
        <v>1175</v>
      </c>
      <c r="C1193" s="38">
        <f t="shared" ca="1" si="128"/>
        <v>3.0472736448808796E-2</v>
      </c>
      <c r="D1193" s="38">
        <f t="shared" ca="1" si="129"/>
        <v>6.0178151229276076E-2</v>
      </c>
      <c r="E1193" s="38">
        <f t="shared" ca="1" si="130"/>
        <v>0.14615511694129318</v>
      </c>
      <c r="F1193" s="38">
        <f t="shared" ca="1" si="134"/>
        <v>2.935636219936006E-2</v>
      </c>
      <c r="G1193" s="24">
        <f t="shared" ca="1" si="131"/>
        <v>6584.5865668412189</v>
      </c>
      <c r="H1193" s="24">
        <f t="shared" ca="1" si="132"/>
        <v>7277.7678701537016</v>
      </c>
      <c r="I1193" s="24">
        <f ca="1">H1193/'Option value'!$E$10</f>
        <v>353.28970243464568</v>
      </c>
    </row>
    <row r="1194" spans="2:9">
      <c r="B1194">
        <f t="shared" si="133"/>
        <v>1176</v>
      </c>
      <c r="C1194" s="38">
        <f t="shared" ca="1" si="128"/>
        <v>0.25104845218673028</v>
      </c>
      <c r="D1194" s="38">
        <f t="shared" ca="1" si="129"/>
        <v>5.3475183911643638E-2</v>
      </c>
      <c r="E1194" s="38">
        <f t="shared" ca="1" si="130"/>
        <v>0.14703622628460389</v>
      </c>
      <c r="F1194" s="38">
        <f t="shared" ca="1" si="134"/>
        <v>4.1916774466511826E-2</v>
      </c>
      <c r="G1194" s="24">
        <f t="shared" ca="1" si="131"/>
        <v>7892.8655726764582</v>
      </c>
      <c r="H1194" s="24">
        <f t="shared" ca="1" si="132"/>
        <v>8586.0468759889409</v>
      </c>
      <c r="I1194" s="24">
        <f ca="1">H1194/'Option value'!$E$10</f>
        <v>416.79839203829806</v>
      </c>
    </row>
    <row r="1195" spans="2:9">
      <c r="B1195">
        <f t="shared" si="133"/>
        <v>1177</v>
      </c>
      <c r="C1195" s="38">
        <f t="shared" ca="1" si="128"/>
        <v>0.257452813638265</v>
      </c>
      <c r="D1195" s="38">
        <f t="shared" ca="1" si="129"/>
        <v>4.9103631769848124E-2</v>
      </c>
      <c r="E1195" s="38">
        <f t="shared" ca="1" si="130"/>
        <v>0.14363752621504886</v>
      </c>
      <c r="F1195" s="38">
        <f t="shared" ca="1" si="134"/>
        <v>2.1063295973279352E-2</v>
      </c>
      <c r="G1195" s="24">
        <f t="shared" ca="1" si="131"/>
        <v>6247.3741107915494</v>
      </c>
      <c r="H1195" s="24">
        <f t="shared" ca="1" si="132"/>
        <v>6940.555414104032</v>
      </c>
      <c r="I1195" s="24">
        <f ca="1">H1195/'Option value'!$E$10</f>
        <v>336.92016573320541</v>
      </c>
    </row>
    <row r="1196" spans="2:9">
      <c r="B1196">
        <f t="shared" si="133"/>
        <v>1178</v>
      </c>
      <c r="C1196" s="38">
        <f t="shared" ca="1" si="128"/>
        <v>0.35211802197915343</v>
      </c>
      <c r="D1196" s="38">
        <f t="shared" ca="1" si="129"/>
        <v>7.5568376974743126E-2</v>
      </c>
      <c r="E1196" s="38">
        <f t="shared" ca="1" si="130"/>
        <v>0.14343032904139064</v>
      </c>
      <c r="F1196" s="38">
        <f t="shared" ca="1" si="134"/>
        <v>4.2117729404665155E-2</v>
      </c>
      <c r="G1196" s="24">
        <f t="shared" ca="1" si="131"/>
        <v>12507.848540554869</v>
      </c>
      <c r="H1196" s="24">
        <f t="shared" ca="1" si="132"/>
        <v>13201.029843867351</v>
      </c>
      <c r="I1196" s="24">
        <f ca="1">H1196/'Option value'!$E$10</f>
        <v>640.8266914498713</v>
      </c>
    </row>
    <row r="1197" spans="2:9">
      <c r="B1197">
        <f t="shared" si="133"/>
        <v>1179</v>
      </c>
      <c r="C1197" s="38">
        <f t="shared" ca="1" si="128"/>
        <v>0.15581836169981444</v>
      </c>
      <c r="D1197" s="38">
        <f t="shared" ca="1" si="129"/>
        <v>6.3667598732212796E-2</v>
      </c>
      <c r="E1197" s="38">
        <f t="shared" ca="1" si="130"/>
        <v>0.14880971500031798</v>
      </c>
      <c r="F1197" s="38">
        <f t="shared" ca="1" si="134"/>
        <v>2.9292421887430808E-2</v>
      </c>
      <c r="G1197" s="24">
        <f t="shared" ca="1" si="131"/>
        <v>7636.0486795818842</v>
      </c>
      <c r="H1197" s="24">
        <f t="shared" ca="1" si="132"/>
        <v>8329.2299828943669</v>
      </c>
      <c r="I1197" s="24">
        <f ca="1">H1197/'Option value'!$E$10</f>
        <v>404.33155256768771</v>
      </c>
    </row>
    <row r="1198" spans="2:9">
      <c r="B1198">
        <f t="shared" si="133"/>
        <v>1180</v>
      </c>
      <c r="C1198" s="38">
        <f t="shared" ca="1" si="128"/>
        <v>0.12038506274131935</v>
      </c>
      <c r="D1198" s="38">
        <f t="shared" ca="1" si="129"/>
        <v>7.10961526625319E-2</v>
      </c>
      <c r="E1198" s="38">
        <f t="shared" ca="1" si="130"/>
        <v>0.14460439553608698</v>
      </c>
      <c r="F1198" s="38">
        <f t="shared" ca="1" si="134"/>
        <v>5.178221071006299E-2</v>
      </c>
      <c r="G1198" s="24">
        <f t="shared" ca="1" si="131"/>
        <v>10642.728911823671</v>
      </c>
      <c r="H1198" s="24">
        <f t="shared" ca="1" si="132"/>
        <v>11335.910215136153</v>
      </c>
      <c r="I1198" s="24">
        <f ca="1">H1198/'Option value'!$E$10</f>
        <v>550.286903647386</v>
      </c>
    </row>
    <row r="1199" spans="2:9">
      <c r="B1199">
        <f t="shared" si="133"/>
        <v>1181</v>
      </c>
      <c r="C1199" s="38">
        <f t="shared" ca="1" si="128"/>
        <v>0.16406033277450088</v>
      </c>
      <c r="D1199" s="38">
        <f t="shared" ca="1" si="129"/>
        <v>6.3329003121535804E-2</v>
      </c>
      <c r="E1199" s="38">
        <f t="shared" ca="1" si="130"/>
        <v>0.14624323673980577</v>
      </c>
      <c r="F1199" s="38">
        <f t="shared" ca="1" si="134"/>
        <v>4.4311896020567634E-2</v>
      </c>
      <c r="G1199" s="24">
        <f t="shared" ca="1" si="131"/>
        <v>8969.3667470313067</v>
      </c>
      <c r="H1199" s="24">
        <f t="shared" ca="1" si="132"/>
        <v>9662.5480503437884</v>
      </c>
      <c r="I1199" s="24">
        <f ca="1">H1199/'Option value'!$E$10</f>
        <v>469.05573059921301</v>
      </c>
    </row>
    <row r="1200" spans="2:9">
      <c r="B1200">
        <f t="shared" si="133"/>
        <v>1182</v>
      </c>
      <c r="C1200" s="38">
        <f t="shared" ca="1" si="128"/>
        <v>0.23502524222156762</v>
      </c>
      <c r="D1200" s="38">
        <f t="shared" ca="1" si="129"/>
        <v>6.3052137869099412E-2</v>
      </c>
      <c r="E1200" s="38">
        <f t="shared" ca="1" si="130"/>
        <v>0.14278444273712773</v>
      </c>
      <c r="F1200" s="38">
        <f t="shared" ca="1" si="134"/>
        <v>2.8120570509181157E-2</v>
      </c>
      <c r="G1200" s="24">
        <f t="shared" ca="1" si="131"/>
        <v>8422.4884382432829</v>
      </c>
      <c r="H1200" s="24">
        <f t="shared" ca="1" si="132"/>
        <v>9115.6697415557646</v>
      </c>
      <c r="I1200" s="24">
        <f ca="1">H1200/'Option value'!$E$10</f>
        <v>442.50823988134778</v>
      </c>
    </row>
    <row r="1201" spans="2:9">
      <c r="B1201">
        <f t="shared" si="133"/>
        <v>1183</v>
      </c>
      <c r="C1201" s="38">
        <f t="shared" ca="1" si="128"/>
        <v>0.26644820063453528</v>
      </c>
      <c r="D1201" s="38">
        <f t="shared" ca="1" si="129"/>
        <v>5.5323568978536963E-2</v>
      </c>
      <c r="E1201" s="38">
        <f t="shared" ca="1" si="130"/>
        <v>0.14424538586956137</v>
      </c>
      <c r="F1201" s="38">
        <f t="shared" ca="1" si="134"/>
        <v>3.4899564437429385E-2</v>
      </c>
      <c r="G1201" s="24">
        <f t="shared" ca="1" si="131"/>
        <v>7946.6997753047044</v>
      </c>
      <c r="H1201" s="24">
        <f t="shared" ca="1" si="132"/>
        <v>8639.8810786171871</v>
      </c>
      <c r="I1201" s="24">
        <f ca="1">H1201/'Option value'!$E$10</f>
        <v>419.41170284549452</v>
      </c>
    </row>
    <row r="1202" spans="2:9">
      <c r="B1202">
        <f t="shared" si="133"/>
        <v>1184</v>
      </c>
      <c r="C1202" s="38">
        <f t="shared" ca="1" si="128"/>
        <v>0.23623947783181135</v>
      </c>
      <c r="D1202" s="38">
        <f t="shared" ca="1" si="129"/>
        <v>6.4434496062198171E-2</v>
      </c>
      <c r="E1202" s="38">
        <f t="shared" ca="1" si="130"/>
        <v>0.14879388256383999</v>
      </c>
      <c r="F1202" s="38">
        <f t="shared" ca="1" si="134"/>
        <v>3.2047940195031911E-2</v>
      </c>
      <c r="G1202" s="24">
        <f t="shared" ca="1" si="131"/>
        <v>8461.9533375471547</v>
      </c>
      <c r="H1202" s="24">
        <f t="shared" ca="1" si="132"/>
        <v>9155.1346408596364</v>
      </c>
      <c r="I1202" s="24">
        <f ca="1">H1202/'Option value'!$E$10</f>
        <v>444.42401169221534</v>
      </c>
    </row>
    <row r="1203" spans="2:9">
      <c r="B1203">
        <f t="shared" si="133"/>
        <v>1185</v>
      </c>
      <c r="C1203" s="38">
        <f t="shared" ca="1" si="128"/>
        <v>0.25188519454160402</v>
      </c>
      <c r="D1203" s="38">
        <f t="shared" ca="1" si="129"/>
        <v>6.2706581898086228E-2</v>
      </c>
      <c r="E1203" s="38">
        <f t="shared" ca="1" si="130"/>
        <v>0.14351496822752161</v>
      </c>
      <c r="F1203" s="38">
        <f t="shared" ca="1" si="134"/>
        <v>2.3545273794980642E-2</v>
      </c>
      <c r="G1203" s="24">
        <f t="shared" ca="1" si="131"/>
        <v>8115.1668911659181</v>
      </c>
      <c r="H1203" s="24">
        <f t="shared" ca="1" si="132"/>
        <v>8808.3481944783998</v>
      </c>
      <c r="I1203" s="24">
        <f ca="1">H1203/'Option value'!$E$10</f>
        <v>427.58971817856309</v>
      </c>
    </row>
    <row r="1204" spans="2:9">
      <c r="B1204">
        <f t="shared" si="133"/>
        <v>1186</v>
      </c>
      <c r="C1204" s="38">
        <f t="shared" ca="1" si="128"/>
        <v>0.12005796978035004</v>
      </c>
      <c r="D1204" s="38">
        <f t="shared" ca="1" si="129"/>
        <v>6.8124193681222092E-2</v>
      </c>
      <c r="E1204" s="38">
        <f t="shared" ca="1" si="130"/>
        <v>0.14362802289740917</v>
      </c>
      <c r="F1204" s="38">
        <f t="shared" ca="1" si="134"/>
        <v>4.0257356393161345E-2</v>
      </c>
      <c r="G1204" s="24">
        <f t="shared" ca="1" si="131"/>
        <v>9154.5275492631972</v>
      </c>
      <c r="H1204" s="24">
        <f t="shared" ca="1" si="132"/>
        <v>9847.708852575679</v>
      </c>
      <c r="I1204" s="24">
        <f ca="1">H1204/'Option value'!$E$10</f>
        <v>478.04411905707178</v>
      </c>
    </row>
    <row r="1205" spans="2:9">
      <c r="B1205">
        <f t="shared" si="133"/>
        <v>1187</v>
      </c>
      <c r="C1205" s="38">
        <f t="shared" ca="1" si="128"/>
        <v>4.9026685376207801E-2</v>
      </c>
      <c r="D1205" s="38">
        <f t="shared" ca="1" si="129"/>
        <v>7.1156064310131703E-2</v>
      </c>
      <c r="E1205" s="38">
        <f t="shared" ca="1" si="130"/>
        <v>0.14818383492097534</v>
      </c>
      <c r="F1205" s="38">
        <f t="shared" ca="1" si="134"/>
        <v>2.4188846434917255E-2</v>
      </c>
      <c r="G1205" s="24">
        <f t="shared" ca="1" si="131"/>
        <v>7465.960694417231</v>
      </c>
      <c r="H1205" s="24">
        <f t="shared" ca="1" si="132"/>
        <v>8159.1419977297137</v>
      </c>
      <c r="I1205" s="24">
        <f ca="1">H1205/'Option value'!$E$10</f>
        <v>396.07485425872392</v>
      </c>
    </row>
    <row r="1206" spans="2:9">
      <c r="B1206">
        <f t="shared" si="133"/>
        <v>1188</v>
      </c>
      <c r="C1206" s="38">
        <f t="shared" ca="1" si="128"/>
        <v>0.18558804908642085</v>
      </c>
      <c r="D1206" s="38">
        <f t="shared" ca="1" si="129"/>
        <v>5.6310164971140123E-2</v>
      </c>
      <c r="E1206" s="38">
        <f t="shared" ca="1" si="130"/>
        <v>0.13884580630816507</v>
      </c>
      <c r="F1206" s="38">
        <f t="shared" ca="1" si="134"/>
        <v>5.3976175623204725E-2</v>
      </c>
      <c r="G1206" s="24">
        <f t="shared" ca="1" si="131"/>
        <v>9755.7278624115661</v>
      </c>
      <c r="H1206" s="24">
        <f t="shared" ca="1" si="132"/>
        <v>10448.909165724048</v>
      </c>
      <c r="I1206" s="24">
        <f ca="1">H1206/'Option value'!$E$10</f>
        <v>507.22860027786635</v>
      </c>
    </row>
    <row r="1207" spans="2:9">
      <c r="B1207">
        <f t="shared" si="133"/>
        <v>1189</v>
      </c>
      <c r="C1207" s="38">
        <f t="shared" ca="1" si="128"/>
        <v>2.4898015557512143E-2</v>
      </c>
      <c r="D1207" s="38">
        <f t="shared" ca="1" si="129"/>
        <v>6.1566437977913412E-2</v>
      </c>
      <c r="E1207" s="38">
        <f t="shared" ca="1" si="130"/>
        <v>0.14237572180960892</v>
      </c>
      <c r="F1207" s="38">
        <f t="shared" ca="1" si="134"/>
        <v>5.0406283367131613E-2</v>
      </c>
      <c r="G1207" s="24">
        <f t="shared" ca="1" si="131"/>
        <v>8508.8824096927619</v>
      </c>
      <c r="H1207" s="24">
        <f t="shared" ca="1" si="132"/>
        <v>9202.0637130052437</v>
      </c>
      <c r="I1207" s="24">
        <f ca="1">H1207/'Option value'!$E$10</f>
        <v>446.70212199054578</v>
      </c>
    </row>
    <row r="1208" spans="2:9">
      <c r="B1208">
        <f t="shared" si="133"/>
        <v>1190</v>
      </c>
      <c r="C1208" s="38">
        <f t="shared" ca="1" si="128"/>
        <v>0.48256721841790795</v>
      </c>
      <c r="D1208" s="38">
        <f t="shared" ca="1" si="129"/>
        <v>5.8406487395129068E-2</v>
      </c>
      <c r="E1208" s="38">
        <f t="shared" ca="1" si="130"/>
        <v>0.143675954064786</v>
      </c>
      <c r="F1208" s="38">
        <f t="shared" ca="1" si="134"/>
        <v>2.5794125783263511E-2</v>
      </c>
      <c r="G1208" s="24">
        <f t="shared" ca="1" si="131"/>
        <v>9110.0339459315383</v>
      </c>
      <c r="H1208" s="24">
        <f t="shared" ca="1" si="132"/>
        <v>9803.21524924402</v>
      </c>
      <c r="I1208" s="24">
        <f ca="1">H1208/'Option value'!$E$10</f>
        <v>475.88423540019511</v>
      </c>
    </row>
    <row r="1209" spans="2:9">
      <c r="B1209">
        <f t="shared" si="133"/>
        <v>1191</v>
      </c>
      <c r="C1209" s="38">
        <f t="shared" ca="1" si="128"/>
        <v>0.2665643690997308</v>
      </c>
      <c r="D1209" s="38">
        <f t="shared" ca="1" si="129"/>
        <v>6.9412163424032045E-2</v>
      </c>
      <c r="E1209" s="38">
        <f t="shared" ca="1" si="130"/>
        <v>0.14335755740977335</v>
      </c>
      <c r="F1209" s="38">
        <f t="shared" ca="1" si="134"/>
        <v>3.7549026412474776E-2</v>
      </c>
      <c r="G1209" s="24">
        <f t="shared" ca="1" si="131"/>
        <v>10304.656963001769</v>
      </c>
      <c r="H1209" s="24">
        <f t="shared" ca="1" si="132"/>
        <v>10997.838266314251</v>
      </c>
      <c r="I1209" s="24">
        <f ca="1">H1209/'Option value'!$E$10</f>
        <v>533.87564399583744</v>
      </c>
    </row>
    <row r="1210" spans="2:9">
      <c r="B1210">
        <f t="shared" si="133"/>
        <v>1192</v>
      </c>
      <c r="C1210" s="38">
        <f t="shared" ca="1" si="128"/>
        <v>0.1496348379543796</v>
      </c>
      <c r="D1210" s="38">
        <f t="shared" ca="1" si="129"/>
        <v>6.3683102764404198E-2</v>
      </c>
      <c r="E1210" s="38">
        <f t="shared" ca="1" si="130"/>
        <v>0.14464748530544819</v>
      </c>
      <c r="F1210" s="38">
        <f t="shared" ca="1" si="134"/>
        <v>4.6704816481438302E-2</v>
      </c>
      <c r="G1210" s="24">
        <f t="shared" ca="1" si="131"/>
        <v>9270.5088715735001</v>
      </c>
      <c r="H1210" s="24">
        <f t="shared" ca="1" si="132"/>
        <v>9963.6901748859818</v>
      </c>
      <c r="I1210" s="24">
        <f ca="1">H1210/'Option value'!$E$10</f>
        <v>483.67428033427092</v>
      </c>
    </row>
    <row r="1211" spans="2:9">
      <c r="B1211">
        <f t="shared" si="133"/>
        <v>1193</v>
      </c>
      <c r="C1211" s="38">
        <f t="shared" ca="1" si="128"/>
        <v>0.24714569878393683</v>
      </c>
      <c r="D1211" s="38">
        <f t="shared" ca="1" si="129"/>
        <v>4.8463764477289548E-2</v>
      </c>
      <c r="E1211" s="38">
        <f t="shared" ca="1" si="130"/>
        <v>0.14709259365539509</v>
      </c>
      <c r="F1211" s="38">
        <f t="shared" ca="1" si="134"/>
        <v>5.3578263621904598E-2</v>
      </c>
      <c r="G1211" s="24">
        <f t="shared" ca="1" si="131"/>
        <v>8015.8124772028677</v>
      </c>
      <c r="H1211" s="24">
        <f t="shared" ca="1" si="132"/>
        <v>8708.9937805153495</v>
      </c>
      <c r="I1211" s="24">
        <f ca="1">H1211/'Option value'!$E$10</f>
        <v>422.7666883745315</v>
      </c>
    </row>
    <row r="1212" spans="2:9">
      <c r="B1212">
        <f t="shared" si="133"/>
        <v>1194</v>
      </c>
      <c r="C1212" s="38">
        <f t="shared" ca="1" si="128"/>
        <v>0.11850510145389147</v>
      </c>
      <c r="D1212" s="38">
        <f t="shared" ca="1" si="129"/>
        <v>6.5936439657598281E-2</v>
      </c>
      <c r="E1212" s="38">
        <f t="shared" ca="1" si="130"/>
        <v>0.15029419367236443</v>
      </c>
      <c r="F1212" s="38">
        <f t="shared" ca="1" si="134"/>
        <v>2.8581494045979098E-2</v>
      </c>
      <c r="G1212" s="24">
        <f t="shared" ca="1" si="131"/>
        <v>7514.8262505861903</v>
      </c>
      <c r="H1212" s="24">
        <f t="shared" ca="1" si="132"/>
        <v>8208.007553898673</v>
      </c>
      <c r="I1212" s="24">
        <f ca="1">H1212/'Option value'!$E$10</f>
        <v>398.4469686358579</v>
      </c>
    </row>
    <row r="1213" spans="2:9">
      <c r="B1213">
        <f t="shared" si="133"/>
        <v>1195</v>
      </c>
      <c r="C1213" s="38">
        <f t="shared" ca="1" si="128"/>
        <v>0.4341454312032097</v>
      </c>
      <c r="D1213" s="38">
        <f t="shared" ca="1" si="129"/>
        <v>6.7876312909562003E-2</v>
      </c>
      <c r="E1213" s="38">
        <f t="shared" ca="1" si="130"/>
        <v>0.14244154952887453</v>
      </c>
      <c r="F1213" s="38">
        <f t="shared" ca="1" si="134"/>
        <v>2.8302396159162517E-2</v>
      </c>
      <c r="G1213" s="24">
        <f t="shared" ca="1" si="131"/>
        <v>10577.137906613321</v>
      </c>
      <c r="H1213" s="24">
        <f t="shared" ca="1" si="132"/>
        <v>11270.319209925803</v>
      </c>
      <c r="I1213" s="24">
        <f ca="1">H1213/'Option value'!$E$10</f>
        <v>547.10287426824289</v>
      </c>
    </row>
    <row r="1214" spans="2:9">
      <c r="B1214">
        <f t="shared" si="133"/>
        <v>1196</v>
      </c>
      <c r="C1214" s="38">
        <f t="shared" ca="1" si="128"/>
        <v>0.1498721292521859</v>
      </c>
      <c r="D1214" s="38">
        <f t="shared" ca="1" si="129"/>
        <v>5.8963010511694378E-2</v>
      </c>
      <c r="E1214" s="38">
        <f t="shared" ca="1" si="130"/>
        <v>0.14453417013194292</v>
      </c>
      <c r="F1214" s="38">
        <f t="shared" ca="1" si="134"/>
        <v>5.944301676917961E-2</v>
      </c>
      <c r="G1214" s="24">
        <f t="shared" ca="1" si="131"/>
        <v>9881.8023604522241</v>
      </c>
      <c r="H1214" s="24">
        <f t="shared" ca="1" si="132"/>
        <v>10574.983663764706</v>
      </c>
      <c r="I1214" s="24">
        <f ca="1">H1214/'Option value'!$E$10</f>
        <v>513.34872154197603</v>
      </c>
    </row>
    <row r="1215" spans="2:9">
      <c r="B1215">
        <f t="shared" si="133"/>
        <v>1197</v>
      </c>
      <c r="C1215" s="38">
        <f t="shared" ca="1" si="128"/>
        <v>0.34768444852370528</v>
      </c>
      <c r="D1215" s="38">
        <f t="shared" ca="1" si="129"/>
        <v>6.7432822278183521E-2</v>
      </c>
      <c r="E1215" s="38">
        <f t="shared" ca="1" si="130"/>
        <v>0.14477565718427368</v>
      </c>
      <c r="F1215" s="38">
        <f t="shared" ca="1" si="134"/>
        <v>5.1173822056199261E-2</v>
      </c>
      <c r="G1215" s="24">
        <f t="shared" ca="1" si="131"/>
        <v>12041.1111942644</v>
      </c>
      <c r="H1215" s="24">
        <f t="shared" ca="1" si="132"/>
        <v>12734.292497576882</v>
      </c>
      <c r="I1215" s="24">
        <f ca="1">H1215/'Option value'!$E$10</f>
        <v>618.16953871732437</v>
      </c>
    </row>
    <row r="1216" spans="2:9">
      <c r="B1216">
        <f t="shared" si="133"/>
        <v>1198</v>
      </c>
      <c r="C1216" s="38">
        <f t="shared" ca="1" si="128"/>
        <v>0.12215366535910933</v>
      </c>
      <c r="D1216" s="38">
        <f t="shared" ca="1" si="129"/>
        <v>5.3980847843635091E-2</v>
      </c>
      <c r="E1216" s="38">
        <f t="shared" ca="1" si="130"/>
        <v>0.1432528006137746</v>
      </c>
      <c r="F1216" s="38">
        <f t="shared" ca="1" si="134"/>
        <v>3.650546934773978E-2</v>
      </c>
      <c r="G1216" s="24">
        <f t="shared" ca="1" si="131"/>
        <v>7037.6292565302419</v>
      </c>
      <c r="H1216" s="24">
        <f t="shared" ca="1" si="132"/>
        <v>7730.8105598427246</v>
      </c>
      <c r="I1216" s="24">
        <f ca="1">H1216/'Option value'!$E$10</f>
        <v>375.28206601178272</v>
      </c>
    </row>
    <row r="1217" spans="2:9">
      <c r="B1217">
        <f t="shared" si="133"/>
        <v>1199</v>
      </c>
      <c r="C1217" s="38">
        <f t="shared" ca="1" si="128"/>
        <v>0.30994009369231962</v>
      </c>
      <c r="D1217" s="38">
        <f t="shared" ca="1" si="129"/>
        <v>6.1605412272156122E-2</v>
      </c>
      <c r="E1217" s="38">
        <f t="shared" ca="1" si="130"/>
        <v>0.14443902454203264</v>
      </c>
      <c r="F1217" s="38">
        <f t="shared" ca="1" si="134"/>
        <v>2.1912339808738558E-2</v>
      </c>
      <c r="G1217" s="24">
        <f t="shared" ca="1" si="131"/>
        <v>8168.2871619189364</v>
      </c>
      <c r="H1217" s="24">
        <f t="shared" ca="1" si="132"/>
        <v>8861.468465231419</v>
      </c>
      <c r="I1217" s="24">
        <f ca="1">H1217/'Option value'!$E$10</f>
        <v>430.16837209861256</v>
      </c>
    </row>
    <row r="1218" spans="2:9">
      <c r="B1218">
        <f t="shared" si="133"/>
        <v>1200</v>
      </c>
      <c r="C1218" s="38">
        <f t="shared" ca="1" si="128"/>
        <v>0.38693368520412108</v>
      </c>
      <c r="D1218" s="38">
        <f t="shared" ca="1" si="129"/>
        <v>6.1525166895473583E-2</v>
      </c>
      <c r="E1218" s="38">
        <f t="shared" ca="1" si="130"/>
        <v>0.14643433548185755</v>
      </c>
      <c r="F1218" s="38">
        <f t="shared" ca="1" si="134"/>
        <v>2.4788798142943977E-2</v>
      </c>
      <c r="G1218" s="24">
        <f t="shared" ca="1" si="131"/>
        <v>8699.6882954687571</v>
      </c>
      <c r="H1218" s="24">
        <f t="shared" ca="1" si="132"/>
        <v>9392.8695987812389</v>
      </c>
      <c r="I1218" s="24">
        <f ca="1">H1218/'Option value'!$E$10</f>
        <v>455.96454363015721</v>
      </c>
    </row>
    <row r="1219" spans="2:9">
      <c r="B1219">
        <f t="shared" si="133"/>
        <v>1201</v>
      </c>
      <c r="C1219" s="38">
        <f t="shared" ca="1" si="128"/>
        <v>0.30631093081578065</v>
      </c>
      <c r="D1219" s="38">
        <f t="shared" ca="1" si="129"/>
        <v>6.2559851571641151E-2</v>
      </c>
      <c r="E1219" s="38">
        <f t="shared" ca="1" si="130"/>
        <v>0.14374244236272379</v>
      </c>
      <c r="F1219" s="38">
        <f t="shared" ca="1" si="134"/>
        <v>5.2113679080099506E-2</v>
      </c>
      <c r="G1219" s="24">
        <f t="shared" ca="1" si="131"/>
        <v>11061.189239429186</v>
      </c>
      <c r="H1219" s="24">
        <f t="shared" ca="1" si="132"/>
        <v>11754.370542741668</v>
      </c>
      <c r="I1219" s="24">
        <f ca="1">H1219/'Option value'!$E$10</f>
        <v>570.60051178357605</v>
      </c>
    </row>
    <row r="1220" spans="2:9">
      <c r="B1220">
        <f t="shared" si="133"/>
        <v>1202</v>
      </c>
      <c r="C1220" s="38">
        <f t="shared" ca="1" si="128"/>
        <v>0.24797111402587971</v>
      </c>
      <c r="D1220" s="38">
        <f t="shared" ca="1" si="129"/>
        <v>5.6967230733423871E-2</v>
      </c>
      <c r="E1220" s="38">
        <f t="shared" ca="1" si="130"/>
        <v>0.14454154512131259</v>
      </c>
      <c r="F1220" s="38">
        <f t="shared" ca="1" si="134"/>
        <v>5.6663104270202019E-2</v>
      </c>
      <c r="G1220" s="24">
        <f t="shared" ca="1" si="131"/>
        <v>10033.181649785087</v>
      </c>
      <c r="H1220" s="24">
        <f t="shared" ca="1" si="132"/>
        <v>10726.362953097569</v>
      </c>
      <c r="I1220" s="24">
        <f ca="1">H1220/'Option value'!$E$10</f>
        <v>520.69723073289163</v>
      </c>
    </row>
    <row r="1221" spans="2:9">
      <c r="B1221">
        <f t="shared" si="133"/>
        <v>1203</v>
      </c>
      <c r="C1221" s="38">
        <f t="shared" ca="1" si="128"/>
        <v>0.34112610650389263</v>
      </c>
      <c r="D1221" s="38">
        <f t="shared" ca="1" si="129"/>
        <v>6.3611438141685892E-2</v>
      </c>
      <c r="E1221" s="38">
        <f t="shared" ca="1" si="130"/>
        <v>0.14741920289653002</v>
      </c>
      <c r="F1221" s="38">
        <f t="shared" ca="1" si="134"/>
        <v>2.5168825629645983E-2</v>
      </c>
      <c r="G1221" s="24">
        <f t="shared" ca="1" si="131"/>
        <v>8654.5800592161213</v>
      </c>
      <c r="H1221" s="24">
        <f t="shared" ca="1" si="132"/>
        <v>9347.7613625286031</v>
      </c>
      <c r="I1221" s="24">
        <f ca="1">H1221/'Option value'!$E$10</f>
        <v>453.77482342371854</v>
      </c>
    </row>
    <row r="1222" spans="2:9">
      <c r="B1222">
        <f t="shared" si="133"/>
        <v>1204</v>
      </c>
      <c r="C1222" s="38">
        <f t="shared" ca="1" si="128"/>
        <v>0.15860128364419929</v>
      </c>
      <c r="D1222" s="38">
        <f t="shared" ca="1" si="129"/>
        <v>6.9179377722856955E-2</v>
      </c>
      <c r="E1222" s="38">
        <f t="shared" ca="1" si="130"/>
        <v>0.14944472087299429</v>
      </c>
      <c r="F1222" s="38">
        <f t="shared" ca="1" si="134"/>
        <v>4.0259860500830504E-2</v>
      </c>
      <c r="G1222" s="24">
        <f t="shared" ca="1" si="131"/>
        <v>9104.1543126010274</v>
      </c>
      <c r="H1222" s="24">
        <f t="shared" ca="1" si="132"/>
        <v>9797.3356159135092</v>
      </c>
      <c r="I1222" s="24">
        <f ca="1">H1222/'Option value'!$E$10</f>
        <v>475.59881630648101</v>
      </c>
    </row>
    <row r="1223" spans="2:9">
      <c r="B1223">
        <f t="shared" si="133"/>
        <v>1205</v>
      </c>
      <c r="C1223" s="38">
        <f t="shared" ca="1" si="128"/>
        <v>0.18492218732607216</v>
      </c>
      <c r="D1223" s="38">
        <f t="shared" ca="1" si="129"/>
        <v>6.8334981249137366E-2</v>
      </c>
      <c r="E1223" s="38">
        <f t="shared" ca="1" si="130"/>
        <v>0.1415364346778592</v>
      </c>
      <c r="F1223" s="38">
        <f t="shared" ca="1" si="134"/>
        <v>3.4927511909561018E-2</v>
      </c>
      <c r="G1223" s="24">
        <f t="shared" ca="1" si="131"/>
        <v>9419.5625196353758</v>
      </c>
      <c r="H1223" s="24">
        <f t="shared" ca="1" si="132"/>
        <v>10112.743822947858</v>
      </c>
      <c r="I1223" s="24">
        <f ca="1">H1223/'Option value'!$E$10</f>
        <v>490.90989431785715</v>
      </c>
    </row>
    <row r="1224" spans="2:9">
      <c r="B1224">
        <f t="shared" si="133"/>
        <v>1206</v>
      </c>
      <c r="C1224" s="38">
        <f t="shared" ca="1" si="128"/>
        <v>0.22083103588144037</v>
      </c>
      <c r="D1224" s="38">
        <f t="shared" ca="1" si="129"/>
        <v>6.6079927331749319E-2</v>
      </c>
      <c r="E1224" s="38">
        <f t="shared" ca="1" si="130"/>
        <v>0.14502066753648765</v>
      </c>
      <c r="F1224" s="38">
        <f t="shared" ca="1" si="134"/>
        <v>2.4987280468980459E-2</v>
      </c>
      <c r="G1224" s="24">
        <f t="shared" ca="1" si="131"/>
        <v>8335.1694611779931</v>
      </c>
      <c r="H1224" s="24">
        <f t="shared" ca="1" si="132"/>
        <v>9028.3507644904748</v>
      </c>
      <c r="I1224" s="24">
        <f ca="1">H1224/'Option value'!$E$10</f>
        <v>438.2694545869162</v>
      </c>
    </row>
    <row r="1225" spans="2:9">
      <c r="B1225">
        <f t="shared" si="133"/>
        <v>1207</v>
      </c>
      <c r="C1225" s="38">
        <f t="shared" ca="1" si="128"/>
        <v>0.23665293609421562</v>
      </c>
      <c r="D1225" s="38">
        <f t="shared" ca="1" si="129"/>
        <v>6.5009027303268407E-2</v>
      </c>
      <c r="E1225" s="38">
        <f t="shared" ca="1" si="130"/>
        <v>0.14544251236703065</v>
      </c>
      <c r="F1225" s="38">
        <f t="shared" ca="1" si="134"/>
        <v>4.7319942091943984E-2</v>
      </c>
      <c r="G1225" s="24">
        <f t="shared" ca="1" si="131"/>
        <v>10161.175722560087</v>
      </c>
      <c r="H1225" s="24">
        <f t="shared" ca="1" si="132"/>
        <v>10854.357025872569</v>
      </c>
      <c r="I1225" s="24">
        <f ca="1">H1225/'Option value'!$E$10</f>
        <v>526.91053523653238</v>
      </c>
    </row>
    <row r="1226" spans="2:9">
      <c r="B1226">
        <f t="shared" si="133"/>
        <v>1208</v>
      </c>
      <c r="C1226" s="38">
        <f t="shared" ca="1" si="128"/>
        <v>0.21355251318902962</v>
      </c>
      <c r="D1226" s="38">
        <f t="shared" ca="1" si="129"/>
        <v>6.7681057490446922E-2</v>
      </c>
      <c r="E1226" s="38">
        <f t="shared" ca="1" si="130"/>
        <v>0.14334342950824272</v>
      </c>
      <c r="F1226" s="38">
        <f t="shared" ca="1" si="134"/>
        <v>3.3064935285078596E-2</v>
      </c>
      <c r="G1226" s="24">
        <f t="shared" ca="1" si="131"/>
        <v>9236.9003656081186</v>
      </c>
      <c r="H1226" s="24">
        <f t="shared" ca="1" si="132"/>
        <v>9930.0816689206004</v>
      </c>
      <c r="I1226" s="24">
        <f ca="1">H1226/'Option value'!$E$10</f>
        <v>482.04279946216502</v>
      </c>
    </row>
    <row r="1227" spans="2:9">
      <c r="B1227">
        <f t="shared" si="133"/>
        <v>1209</v>
      </c>
      <c r="C1227" s="38">
        <f t="shared" ca="1" si="128"/>
        <v>0.2800262278340846</v>
      </c>
      <c r="D1227" s="38">
        <f t="shared" ca="1" si="129"/>
        <v>5.8767915827625736E-2</v>
      </c>
      <c r="E1227" s="38">
        <f t="shared" ca="1" si="130"/>
        <v>0.14779770555562732</v>
      </c>
      <c r="F1227" s="38">
        <f t="shared" ca="1" si="134"/>
        <v>5.6296090152377104E-2</v>
      </c>
      <c r="G1227" s="24">
        <f t="shared" ca="1" si="131"/>
        <v>10195.810919959324</v>
      </c>
      <c r="H1227" s="24">
        <f t="shared" ca="1" si="132"/>
        <v>10888.992223271805</v>
      </c>
      <c r="I1227" s="24">
        <f ca="1">H1227/'Option value'!$E$10</f>
        <v>528.59185549863128</v>
      </c>
    </row>
    <row r="1228" spans="2:9">
      <c r="B1228">
        <f t="shared" si="133"/>
        <v>1210</v>
      </c>
      <c r="C1228" s="38">
        <f t="shared" ca="1" si="128"/>
        <v>0.15216791604087027</v>
      </c>
      <c r="D1228" s="38">
        <f t="shared" ca="1" si="129"/>
        <v>6.1730178137625977E-2</v>
      </c>
      <c r="E1228" s="38">
        <f t="shared" ca="1" si="130"/>
        <v>0.14220673808480305</v>
      </c>
      <c r="F1228" s="38">
        <f t="shared" ca="1" si="134"/>
        <v>2.9668963449694941E-2</v>
      </c>
      <c r="G1228" s="24">
        <f t="shared" ca="1" si="131"/>
        <v>7838.0198949793757</v>
      </c>
      <c r="H1228" s="24">
        <f t="shared" ca="1" si="132"/>
        <v>8531.2011982918575</v>
      </c>
      <c r="I1228" s="24">
        <f ca="1">H1228/'Option value'!$E$10</f>
        <v>414.13598049960473</v>
      </c>
    </row>
    <row r="1229" spans="2:9">
      <c r="B1229">
        <f t="shared" si="133"/>
        <v>1211</v>
      </c>
      <c r="C1229" s="38">
        <f t="shared" ca="1" si="128"/>
        <v>0.11895510274591023</v>
      </c>
      <c r="D1229" s="38">
        <f t="shared" ca="1" si="129"/>
        <v>6.9587293972049213E-2</v>
      </c>
      <c r="E1229" s="38">
        <f t="shared" ca="1" si="130"/>
        <v>0.14585920387692911</v>
      </c>
      <c r="F1229" s="38">
        <f t="shared" ca="1" si="134"/>
        <v>5.9792789138379321E-2</v>
      </c>
      <c r="G1229" s="24">
        <f t="shared" ca="1" si="131"/>
        <v>11220.191634384551</v>
      </c>
      <c r="H1229" s="24">
        <f t="shared" ca="1" si="132"/>
        <v>11913.372937697033</v>
      </c>
      <c r="I1229" s="24">
        <f ca="1">H1229/'Option value'!$E$10</f>
        <v>578.31907464548704</v>
      </c>
    </row>
    <row r="1230" spans="2:9">
      <c r="B1230">
        <f t="shared" si="133"/>
        <v>1212</v>
      </c>
      <c r="C1230" s="38">
        <f t="shared" ca="1" si="128"/>
        <v>0.30460581804046222</v>
      </c>
      <c r="D1230" s="38">
        <f t="shared" ca="1" si="129"/>
        <v>7.3445942339419923E-2</v>
      </c>
      <c r="E1230" s="38">
        <f t="shared" ca="1" si="130"/>
        <v>0.14468756645965841</v>
      </c>
      <c r="F1230" s="38">
        <f t="shared" ca="1" si="134"/>
        <v>2.3882938151628386E-2</v>
      </c>
      <c r="G1230" s="24">
        <f t="shared" ca="1" si="131"/>
        <v>9836.8244677012553</v>
      </c>
      <c r="H1230" s="24">
        <f t="shared" ca="1" si="132"/>
        <v>10530.005771013737</v>
      </c>
      <c r="I1230" s="24">
        <f ca="1">H1230/'Option value'!$E$10</f>
        <v>511.16532868998718</v>
      </c>
    </row>
    <row r="1231" spans="2:9">
      <c r="B1231">
        <f t="shared" si="133"/>
        <v>1213</v>
      </c>
      <c r="C1231" s="38">
        <f t="shared" ca="1" si="128"/>
        <v>0.30841313579112428</v>
      </c>
      <c r="D1231" s="38">
        <f t="shared" ca="1" si="129"/>
        <v>6.7342990374995179E-2</v>
      </c>
      <c r="E1231" s="38">
        <f t="shared" ca="1" si="130"/>
        <v>0.14645725822855615</v>
      </c>
      <c r="F1231" s="38">
        <f t="shared" ca="1" si="134"/>
        <v>4.1190793153825636E-2</v>
      </c>
      <c r="G1231" s="24">
        <f t="shared" ca="1" si="131"/>
        <v>10380.986602061148</v>
      </c>
      <c r="H1231" s="24">
        <f t="shared" ca="1" si="132"/>
        <v>11074.16790537363</v>
      </c>
      <c r="I1231" s="24">
        <f ca="1">H1231/'Option value'!$E$10</f>
        <v>537.58096628027329</v>
      </c>
    </row>
    <row r="1232" spans="2:9">
      <c r="B1232">
        <f t="shared" si="133"/>
        <v>1214</v>
      </c>
      <c r="C1232" s="38">
        <f t="shared" ca="1" si="128"/>
        <v>0.14925659891538406</v>
      </c>
      <c r="D1232" s="38">
        <f t="shared" ca="1" si="129"/>
        <v>5.4153996895898913E-2</v>
      </c>
      <c r="E1232" s="38">
        <f t="shared" ca="1" si="130"/>
        <v>0.14892966862937262</v>
      </c>
      <c r="F1232" s="38">
        <f t="shared" ca="1" si="134"/>
        <v>4.7535928823484036E-2</v>
      </c>
      <c r="G1232" s="24">
        <f t="shared" ca="1" si="131"/>
        <v>7612.5079081315562</v>
      </c>
      <c r="H1232" s="24">
        <f t="shared" ca="1" si="132"/>
        <v>8305.6892114440379</v>
      </c>
      <c r="I1232" s="24">
        <f ca="1">H1232/'Option value'!$E$10</f>
        <v>403.18879667204067</v>
      </c>
    </row>
    <row r="1233" spans="2:9">
      <c r="B1233">
        <f t="shared" si="133"/>
        <v>1215</v>
      </c>
      <c r="C1233" s="38">
        <f t="shared" ca="1" si="128"/>
        <v>0.33680399447898807</v>
      </c>
      <c r="D1233" s="38">
        <f t="shared" ca="1" si="129"/>
        <v>5.3701394202966726E-2</v>
      </c>
      <c r="E1233" s="38">
        <f t="shared" ca="1" si="130"/>
        <v>0.14816258479584149</v>
      </c>
      <c r="F1233" s="38">
        <f t="shared" ca="1" si="134"/>
        <v>5.3911811223356143E-2</v>
      </c>
      <c r="G1233" s="24">
        <f t="shared" ca="1" si="131"/>
        <v>9446.2568264939309</v>
      </c>
      <c r="H1233" s="24">
        <f t="shared" ca="1" si="132"/>
        <v>10139.438129806413</v>
      </c>
      <c r="I1233" s="24">
        <f ca="1">H1233/'Option value'!$E$10</f>
        <v>492.20573445662194</v>
      </c>
    </row>
    <row r="1234" spans="2:9">
      <c r="B1234">
        <f t="shared" si="133"/>
        <v>1216</v>
      </c>
      <c r="C1234" s="38">
        <f t="shared" ca="1" si="128"/>
        <v>0.31232522130882823</v>
      </c>
      <c r="D1234" s="38">
        <f t="shared" ca="1" si="129"/>
        <v>5.9754332349685038E-2</v>
      </c>
      <c r="E1234" s="38">
        <f t="shared" ca="1" si="130"/>
        <v>0.14681458185367038</v>
      </c>
      <c r="F1234" s="38">
        <f t="shared" ca="1" si="134"/>
        <v>5.4238528524490945E-2</v>
      </c>
      <c r="G1234" s="24">
        <f t="shared" ca="1" si="131"/>
        <v>10505.182184372352</v>
      </c>
      <c r="H1234" s="24">
        <f t="shared" ca="1" si="132"/>
        <v>11198.363487684834</v>
      </c>
      <c r="I1234" s="24">
        <f ca="1">H1234/'Option value'!$E$10</f>
        <v>543.60987804295303</v>
      </c>
    </row>
    <row r="1235" spans="2:9">
      <c r="B1235">
        <f t="shared" si="133"/>
        <v>1217</v>
      </c>
      <c r="C1235" s="38">
        <f t="shared" ref="C1235:C1298" ca="1" si="135">_xlfn.NORM.INV(RAND(),$F$6,$G$6)</f>
        <v>0.17176847380779081</v>
      </c>
      <c r="D1235" s="38">
        <f t="shared" ref="D1235:D1298" ca="1" si="136">_xlfn.NORM.INV(RAND(),$F$7,$G$7)</f>
        <v>6.2988971495605325E-2</v>
      </c>
      <c r="E1235" s="38">
        <f t="shared" ref="E1235:E1298" ca="1" si="137">_xlfn.NORM.INV(RAND(),$F$8,$G$8)</f>
        <v>0.14599319581879094</v>
      </c>
      <c r="F1235" s="38">
        <f t="shared" ca="1" si="134"/>
        <v>2.5046994028242876E-2</v>
      </c>
      <c r="G1235" s="24">
        <f t="shared" ref="G1235:G1298" ca="1" si="138">IF(E1235&gt;F1235,($C$12*(1+C1235)*D1235)/(E1235-F1235),0)</f>
        <v>7568.424255556939</v>
      </c>
      <c r="H1235" s="24">
        <f t="shared" ref="H1235:H1298" ca="1" si="139">G1235+$C$13</f>
        <v>8261.6055588694217</v>
      </c>
      <c r="I1235" s="24">
        <f ca="1">H1235/'Option value'!$E$10</f>
        <v>401.04881353735055</v>
      </c>
    </row>
    <row r="1236" spans="2:9">
      <c r="B1236">
        <f t="shared" ref="B1236:B1299" si="140">B1235+1</f>
        <v>1218</v>
      </c>
      <c r="C1236" s="38">
        <f t="shared" ca="1" si="135"/>
        <v>0.16189994068023367</v>
      </c>
      <c r="D1236" s="38">
        <f t="shared" ca="1" si="136"/>
        <v>6.4270897998176799E-2</v>
      </c>
      <c r="E1236" s="38">
        <f t="shared" ca="1" si="137"/>
        <v>0.1418127758998208</v>
      </c>
      <c r="F1236" s="38">
        <f t="shared" ref="F1236:F1299" ca="1" si="141">RAND()*($E$9-$D$9)+$D$9</f>
        <v>3.7832485724219864E-2</v>
      </c>
      <c r="G1236" s="24">
        <f t="shared" ca="1" si="138"/>
        <v>8906.8358653813248</v>
      </c>
      <c r="H1236" s="24">
        <f t="shared" ca="1" si="139"/>
        <v>9600.0171686938065</v>
      </c>
      <c r="I1236" s="24">
        <f ca="1">H1236/'Option value'!$E$10</f>
        <v>466.02025090746628</v>
      </c>
    </row>
    <row r="1237" spans="2:9">
      <c r="B1237">
        <f t="shared" si="140"/>
        <v>1219</v>
      </c>
      <c r="C1237" s="38">
        <f t="shared" ca="1" si="135"/>
        <v>0.39586431932980681</v>
      </c>
      <c r="D1237" s="38">
        <f t="shared" ca="1" si="136"/>
        <v>5.3369161428794054E-2</v>
      </c>
      <c r="E1237" s="38">
        <f t="shared" ca="1" si="137"/>
        <v>0.15006726446567725</v>
      </c>
      <c r="F1237" s="38">
        <f t="shared" ca="1" si="141"/>
        <v>2.7369531257396388E-2</v>
      </c>
      <c r="G1237" s="24">
        <f t="shared" ca="1" si="138"/>
        <v>7529.8863692570876</v>
      </c>
      <c r="H1237" s="24">
        <f t="shared" ca="1" si="139"/>
        <v>8223.0676725695703</v>
      </c>
      <c r="I1237" s="24">
        <f ca="1">H1237/'Option value'!$E$10</f>
        <v>399.17804235774611</v>
      </c>
    </row>
    <row r="1238" spans="2:9">
      <c r="B1238">
        <f t="shared" si="140"/>
        <v>1220</v>
      </c>
      <c r="C1238" s="38">
        <f t="shared" ca="1" si="135"/>
        <v>0.24800232030564423</v>
      </c>
      <c r="D1238" s="38">
        <f t="shared" ca="1" si="136"/>
        <v>6.1353378001933842E-2</v>
      </c>
      <c r="E1238" s="38">
        <f t="shared" ca="1" si="137"/>
        <v>0.14766056901113911</v>
      </c>
      <c r="F1238" s="38">
        <f t="shared" ca="1" si="141"/>
        <v>2.1117117406003347E-2</v>
      </c>
      <c r="G1238" s="24">
        <f t="shared" ca="1" si="138"/>
        <v>7504.2202585860459</v>
      </c>
      <c r="H1238" s="24">
        <f t="shared" ca="1" si="139"/>
        <v>8197.4015618985286</v>
      </c>
      <c r="I1238" s="24">
        <f ca="1">H1238/'Option value'!$E$10</f>
        <v>397.93211465526838</v>
      </c>
    </row>
    <row r="1239" spans="2:9">
      <c r="B1239">
        <f t="shared" si="140"/>
        <v>1221</v>
      </c>
      <c r="C1239" s="38">
        <f t="shared" ca="1" si="135"/>
        <v>0.1322242732732401</v>
      </c>
      <c r="D1239" s="38">
        <f t="shared" ca="1" si="136"/>
        <v>5.9476782425717564E-2</v>
      </c>
      <c r="E1239" s="38">
        <f t="shared" ca="1" si="137"/>
        <v>0.14956796117615268</v>
      </c>
      <c r="F1239" s="38">
        <f t="shared" ca="1" si="141"/>
        <v>3.0347413879073373E-2</v>
      </c>
      <c r="G1239" s="24">
        <f t="shared" ca="1" si="138"/>
        <v>7005.194418612683</v>
      </c>
      <c r="H1239" s="24">
        <f t="shared" ca="1" si="139"/>
        <v>7698.3757219251656</v>
      </c>
      <c r="I1239" s="24">
        <f ca="1">H1239/'Option value'!$E$10</f>
        <v>373.70755931675558</v>
      </c>
    </row>
    <row r="1240" spans="2:9">
      <c r="B1240">
        <f t="shared" si="140"/>
        <v>1222</v>
      </c>
      <c r="C1240" s="38">
        <f t="shared" ca="1" si="135"/>
        <v>0.15872514848292946</v>
      </c>
      <c r="D1240" s="38">
        <f t="shared" ca="1" si="136"/>
        <v>5.6898299322443842E-2</v>
      </c>
      <c r="E1240" s="38">
        <f t="shared" ca="1" si="137"/>
        <v>0.14427429069835321</v>
      </c>
      <c r="F1240" s="38">
        <f t="shared" ca="1" si="141"/>
        <v>5.4102004551211808E-2</v>
      </c>
      <c r="G1240" s="24">
        <f t="shared" ca="1" si="138"/>
        <v>9067.7181950754857</v>
      </c>
      <c r="H1240" s="24">
        <f t="shared" ca="1" si="139"/>
        <v>9760.8994983879675</v>
      </c>
      <c r="I1240" s="24">
        <f ca="1">H1240/'Option value'!$E$10</f>
        <v>473.83007273727992</v>
      </c>
    </row>
    <row r="1241" spans="2:9">
      <c r="B1241">
        <f t="shared" si="140"/>
        <v>1223</v>
      </c>
      <c r="C1241" s="38">
        <f t="shared" ca="1" si="135"/>
        <v>0.29604988125875081</v>
      </c>
      <c r="D1241" s="38">
        <f t="shared" ca="1" si="136"/>
        <v>6.4093400221193739E-2</v>
      </c>
      <c r="E1241" s="38">
        <f t="shared" ca="1" si="137"/>
        <v>0.14598581965100602</v>
      </c>
      <c r="F1241" s="38">
        <f t="shared" ca="1" si="141"/>
        <v>5.4697660519504809E-2</v>
      </c>
      <c r="G1241" s="24">
        <f t="shared" ca="1" si="138"/>
        <v>11285.27005099599</v>
      </c>
      <c r="H1241" s="24">
        <f t="shared" ca="1" si="139"/>
        <v>11978.451354308472</v>
      </c>
      <c r="I1241" s="24">
        <f ca="1">H1241/'Option value'!$E$10</f>
        <v>581.47822108293553</v>
      </c>
    </row>
    <row r="1242" spans="2:9">
      <c r="B1242">
        <f t="shared" si="140"/>
        <v>1224</v>
      </c>
      <c r="C1242" s="38">
        <f t="shared" ca="1" si="135"/>
        <v>0.31118857565472036</v>
      </c>
      <c r="D1242" s="38">
        <f t="shared" ca="1" si="136"/>
        <v>6.1580573543188473E-2</v>
      </c>
      <c r="E1242" s="38">
        <f t="shared" ca="1" si="137"/>
        <v>0.14236912698726029</v>
      </c>
      <c r="F1242" s="38">
        <f t="shared" ca="1" si="141"/>
        <v>3.5937693665475959E-2</v>
      </c>
      <c r="G1242" s="24">
        <f t="shared" ca="1" si="138"/>
        <v>9408.7158346723372</v>
      </c>
      <c r="H1242" s="24">
        <f t="shared" ca="1" si="139"/>
        <v>10101.897137984819</v>
      </c>
      <c r="I1242" s="24">
        <f ca="1">H1242/'Option value'!$E$10</f>
        <v>490.38335621285523</v>
      </c>
    </row>
    <row r="1243" spans="2:9">
      <c r="B1243">
        <f t="shared" si="140"/>
        <v>1225</v>
      </c>
      <c r="C1243" s="38">
        <f t="shared" ca="1" si="135"/>
        <v>0.38248241546949491</v>
      </c>
      <c r="D1243" s="38">
        <f t="shared" ca="1" si="136"/>
        <v>5.91051990765828E-2</v>
      </c>
      <c r="E1243" s="38">
        <f t="shared" ca="1" si="137"/>
        <v>0.14902023712137749</v>
      </c>
      <c r="F1243" s="38">
        <f t="shared" ca="1" si="141"/>
        <v>5.1275157268861574E-2</v>
      </c>
      <c r="G1243" s="24">
        <f t="shared" ca="1" si="138"/>
        <v>10367.684472668407</v>
      </c>
      <c r="H1243" s="24">
        <f t="shared" ca="1" si="139"/>
        <v>11060.865775980888</v>
      </c>
      <c r="I1243" s="24">
        <f ca="1">H1243/'Option value'!$E$10</f>
        <v>536.93523184373237</v>
      </c>
    </row>
    <row r="1244" spans="2:9">
      <c r="B1244">
        <f t="shared" si="140"/>
        <v>1226</v>
      </c>
      <c r="C1244" s="38">
        <f t="shared" ca="1" si="135"/>
        <v>-9.4385692514138364E-2</v>
      </c>
      <c r="D1244" s="38">
        <f t="shared" ca="1" si="136"/>
        <v>7.2629098505518797E-2</v>
      </c>
      <c r="E1244" s="38">
        <f t="shared" ca="1" si="137"/>
        <v>0.14516771125530212</v>
      </c>
      <c r="F1244" s="38">
        <f t="shared" ca="1" si="141"/>
        <v>3.5663246301239203E-2</v>
      </c>
      <c r="G1244" s="24">
        <f t="shared" ca="1" si="138"/>
        <v>7449.2659249969029</v>
      </c>
      <c r="H1244" s="24">
        <f t="shared" ca="1" si="139"/>
        <v>8142.4472283093855</v>
      </c>
      <c r="I1244" s="24">
        <f ca="1">H1244/'Option value'!$E$10</f>
        <v>395.264428558708</v>
      </c>
    </row>
    <row r="1245" spans="2:9">
      <c r="B1245">
        <f t="shared" si="140"/>
        <v>1227</v>
      </c>
      <c r="C1245" s="38">
        <f t="shared" ca="1" si="135"/>
        <v>0.22497971302584313</v>
      </c>
      <c r="D1245" s="38">
        <f t="shared" ca="1" si="136"/>
        <v>5.3148995941174726E-2</v>
      </c>
      <c r="E1245" s="38">
        <f t="shared" ca="1" si="137"/>
        <v>0.14657123868725819</v>
      </c>
      <c r="F1245" s="38">
        <f t="shared" ca="1" si="141"/>
        <v>4.3508569982529548E-2</v>
      </c>
      <c r="G1245" s="24">
        <f t="shared" ca="1" si="138"/>
        <v>7834.5481466070578</v>
      </c>
      <c r="H1245" s="24">
        <f t="shared" ca="1" si="139"/>
        <v>8527.7294499195395</v>
      </c>
      <c r="I1245" s="24">
        <f ca="1">H1245/'Option value'!$E$10</f>
        <v>413.96744902522033</v>
      </c>
    </row>
    <row r="1246" spans="2:9">
      <c r="B1246">
        <f t="shared" si="140"/>
        <v>1228</v>
      </c>
      <c r="C1246" s="38">
        <f t="shared" ca="1" si="135"/>
        <v>0.24274493715344161</v>
      </c>
      <c r="D1246" s="38">
        <f t="shared" ca="1" si="136"/>
        <v>7.2256392201021841E-2</v>
      </c>
      <c r="E1246" s="38">
        <f t="shared" ca="1" si="137"/>
        <v>0.14310785302439466</v>
      </c>
      <c r="F1246" s="38">
        <f t="shared" ca="1" si="141"/>
        <v>4.2395508026907461E-2</v>
      </c>
      <c r="G1246" s="24">
        <f t="shared" ca="1" si="138"/>
        <v>11057.754517062796</v>
      </c>
      <c r="H1246" s="24">
        <f t="shared" ca="1" si="139"/>
        <v>11750.935820375278</v>
      </c>
      <c r="I1246" s="24">
        <f ca="1">H1246/'Option value'!$E$10</f>
        <v>570.43377768812024</v>
      </c>
    </row>
    <row r="1247" spans="2:9">
      <c r="B1247">
        <f t="shared" si="140"/>
        <v>1229</v>
      </c>
      <c r="C1247" s="38">
        <f t="shared" ca="1" si="135"/>
        <v>0.20182587859155052</v>
      </c>
      <c r="D1247" s="38">
        <f t="shared" ca="1" si="136"/>
        <v>6.6115353453682968E-2</v>
      </c>
      <c r="E1247" s="38">
        <f t="shared" ca="1" si="137"/>
        <v>0.14650262008293705</v>
      </c>
      <c r="F1247" s="38">
        <f t="shared" ca="1" si="141"/>
        <v>3.0986872161380311E-2</v>
      </c>
      <c r="G1247" s="24">
        <f t="shared" ca="1" si="138"/>
        <v>8530.8844167184488</v>
      </c>
      <c r="H1247" s="24">
        <f t="shared" ca="1" si="139"/>
        <v>9224.0657200309306</v>
      </c>
      <c r="I1247" s="24">
        <f ca="1">H1247/'Option value'!$E$10</f>
        <v>447.77018058402575</v>
      </c>
    </row>
    <row r="1248" spans="2:9">
      <c r="B1248">
        <f t="shared" si="140"/>
        <v>1230</v>
      </c>
      <c r="C1248" s="38">
        <f t="shared" ca="1" si="135"/>
        <v>8.7962558987781186E-2</v>
      </c>
      <c r="D1248" s="38">
        <f t="shared" ca="1" si="136"/>
        <v>6.8913650838372281E-2</v>
      </c>
      <c r="E1248" s="38">
        <f t="shared" ca="1" si="137"/>
        <v>0.14745091101930161</v>
      </c>
      <c r="F1248" s="38">
        <f t="shared" ca="1" si="141"/>
        <v>5.8799111848230889E-2</v>
      </c>
      <c r="G1248" s="24">
        <f t="shared" ca="1" si="138"/>
        <v>10488.733016513183</v>
      </c>
      <c r="H1248" s="24">
        <f t="shared" ca="1" si="139"/>
        <v>11181.914319825664</v>
      </c>
      <c r="I1248" s="24">
        <f ca="1">H1248/'Option value'!$E$10</f>
        <v>542.81137474881859</v>
      </c>
    </row>
    <row r="1249" spans="2:9">
      <c r="B1249">
        <f t="shared" si="140"/>
        <v>1231</v>
      </c>
      <c r="C1249" s="38">
        <f t="shared" ca="1" si="135"/>
        <v>6.7186450209302334E-2</v>
      </c>
      <c r="D1249" s="38">
        <f t="shared" ca="1" si="136"/>
        <v>5.5919063160221202E-2</v>
      </c>
      <c r="E1249" s="38">
        <f t="shared" ca="1" si="137"/>
        <v>0.14564430182043653</v>
      </c>
      <c r="F1249" s="38">
        <f t="shared" ca="1" si="141"/>
        <v>4.5923064259261862E-2</v>
      </c>
      <c r="G1249" s="24">
        <f t="shared" ca="1" si="138"/>
        <v>7421.7087376133859</v>
      </c>
      <c r="H1249" s="24">
        <f t="shared" ca="1" si="139"/>
        <v>8114.8900409258686</v>
      </c>
      <c r="I1249" s="24">
        <f ca="1">H1249/'Option value'!$E$10</f>
        <v>393.92670101581882</v>
      </c>
    </row>
    <row r="1250" spans="2:9">
      <c r="B1250">
        <f t="shared" si="140"/>
        <v>1232</v>
      </c>
      <c r="C1250" s="38">
        <f t="shared" ca="1" si="135"/>
        <v>0.29620530048640098</v>
      </c>
      <c r="D1250" s="38">
        <f t="shared" ca="1" si="136"/>
        <v>7.2263407072939156E-2</v>
      </c>
      <c r="E1250" s="38">
        <f t="shared" ca="1" si="137"/>
        <v>0.14596119187881704</v>
      </c>
      <c r="F1250" s="38">
        <f t="shared" ca="1" si="141"/>
        <v>2.2558011167063879E-2</v>
      </c>
      <c r="G1250" s="24">
        <f t="shared" ca="1" si="138"/>
        <v>9413.6327192032277</v>
      </c>
      <c r="H1250" s="24">
        <f t="shared" ca="1" si="139"/>
        <v>10106.814022515709</v>
      </c>
      <c r="I1250" s="24">
        <f ca="1">H1250/'Option value'!$E$10</f>
        <v>490.62203992794701</v>
      </c>
    </row>
    <row r="1251" spans="2:9">
      <c r="B1251">
        <f t="shared" si="140"/>
        <v>1233</v>
      </c>
      <c r="C1251" s="38">
        <f t="shared" ca="1" si="135"/>
        <v>0.15754600228168342</v>
      </c>
      <c r="D1251" s="38">
        <f t="shared" ca="1" si="136"/>
        <v>6.0182642723486127E-2</v>
      </c>
      <c r="E1251" s="38">
        <f t="shared" ca="1" si="137"/>
        <v>0.1452188939040302</v>
      </c>
      <c r="F1251" s="38">
        <f t="shared" ca="1" si="141"/>
        <v>4.8141483427513961E-2</v>
      </c>
      <c r="G1251" s="24">
        <f t="shared" ca="1" si="138"/>
        <v>8899.850422097481</v>
      </c>
      <c r="H1251" s="24">
        <f t="shared" ca="1" si="139"/>
        <v>9593.0317254099627</v>
      </c>
      <c r="I1251" s="24">
        <f ca="1">H1251/'Option value'!$E$10</f>
        <v>465.68115171893021</v>
      </c>
    </row>
    <row r="1252" spans="2:9">
      <c r="B1252">
        <f t="shared" si="140"/>
        <v>1234</v>
      </c>
      <c r="C1252" s="38">
        <f t="shared" ca="1" si="135"/>
        <v>0.35652902403900177</v>
      </c>
      <c r="D1252" s="38">
        <f t="shared" ca="1" si="136"/>
        <v>6.6657674799320221E-2</v>
      </c>
      <c r="E1252" s="38">
        <f t="shared" ca="1" si="137"/>
        <v>0.14159273512566298</v>
      </c>
      <c r="F1252" s="38">
        <f t="shared" ca="1" si="141"/>
        <v>4.189939008376041E-2</v>
      </c>
      <c r="G1252" s="24">
        <f t="shared" ca="1" si="138"/>
        <v>11248.755031119559</v>
      </c>
      <c r="H1252" s="24">
        <f t="shared" ca="1" si="139"/>
        <v>11941.936334432041</v>
      </c>
      <c r="I1252" s="24">
        <f ca="1">H1252/'Option value'!$E$10</f>
        <v>579.70564730252624</v>
      </c>
    </row>
    <row r="1253" spans="2:9">
      <c r="B1253">
        <f t="shared" si="140"/>
        <v>1235</v>
      </c>
      <c r="C1253" s="38">
        <f t="shared" ca="1" si="135"/>
        <v>0.22111997635265909</v>
      </c>
      <c r="D1253" s="38">
        <f t="shared" ca="1" si="136"/>
        <v>7.2578078064496815E-2</v>
      </c>
      <c r="E1253" s="38">
        <f t="shared" ca="1" si="137"/>
        <v>0.14235518193038943</v>
      </c>
      <c r="F1253" s="38">
        <f t="shared" ca="1" si="141"/>
        <v>4.4685439007644108E-2</v>
      </c>
      <c r="G1253" s="24">
        <f t="shared" ca="1" si="138"/>
        <v>11253.694767190529</v>
      </c>
      <c r="H1253" s="24">
        <f t="shared" ca="1" si="139"/>
        <v>11946.876070503011</v>
      </c>
      <c r="I1253" s="24">
        <f ca="1">H1253/'Option value'!$E$10</f>
        <v>579.94544031568012</v>
      </c>
    </row>
    <row r="1254" spans="2:9">
      <c r="B1254">
        <f t="shared" si="140"/>
        <v>1236</v>
      </c>
      <c r="C1254" s="38">
        <f t="shared" ca="1" si="135"/>
        <v>0.21528348546237694</v>
      </c>
      <c r="D1254" s="38">
        <f t="shared" ca="1" si="136"/>
        <v>7.0900019756097568E-2</v>
      </c>
      <c r="E1254" s="38">
        <f t="shared" ca="1" si="137"/>
        <v>0.14494818801539933</v>
      </c>
      <c r="F1254" s="38">
        <f t="shared" ca="1" si="141"/>
        <v>2.2283084529473217E-2</v>
      </c>
      <c r="G1254" s="24">
        <f t="shared" ca="1" si="138"/>
        <v>8711.5272562138834</v>
      </c>
      <c r="H1254" s="24">
        <f t="shared" ca="1" si="139"/>
        <v>9404.7085595263652</v>
      </c>
      <c r="I1254" s="24">
        <f ca="1">H1254/'Option value'!$E$10</f>
        <v>456.5392504624449</v>
      </c>
    </row>
    <row r="1255" spans="2:9">
      <c r="B1255">
        <f t="shared" si="140"/>
        <v>1237</v>
      </c>
      <c r="C1255" s="38">
        <f t="shared" ca="1" si="135"/>
        <v>0.17845196951533768</v>
      </c>
      <c r="D1255" s="38">
        <f t="shared" ca="1" si="136"/>
        <v>7.0288136245773958E-2</v>
      </c>
      <c r="E1255" s="38">
        <f t="shared" ca="1" si="137"/>
        <v>0.14451609663940237</v>
      </c>
      <c r="F1255" s="38">
        <f t="shared" ca="1" si="141"/>
        <v>5.8546160315143161E-2</v>
      </c>
      <c r="G1255" s="24">
        <f t="shared" ca="1" si="138"/>
        <v>11949.196034580233</v>
      </c>
      <c r="H1255" s="24">
        <f t="shared" ca="1" si="139"/>
        <v>12642.377337892714</v>
      </c>
      <c r="I1255" s="24">
        <f ca="1">H1255/'Option value'!$E$10</f>
        <v>613.70763776178217</v>
      </c>
    </row>
    <row r="1256" spans="2:9">
      <c r="B1256">
        <f t="shared" si="140"/>
        <v>1238</v>
      </c>
      <c r="C1256" s="38">
        <f t="shared" ca="1" si="135"/>
        <v>0.21019881508827717</v>
      </c>
      <c r="D1256" s="38">
        <f t="shared" ca="1" si="136"/>
        <v>5.9445858775721366E-2</v>
      </c>
      <c r="E1256" s="38">
        <f t="shared" ca="1" si="137"/>
        <v>0.14314519755396035</v>
      </c>
      <c r="F1256" s="38">
        <f t="shared" ca="1" si="141"/>
        <v>4.4258959018349517E-2</v>
      </c>
      <c r="G1256" s="24">
        <f t="shared" ca="1" si="138"/>
        <v>9022.6445437059701</v>
      </c>
      <c r="H1256" s="24">
        <f t="shared" ca="1" si="139"/>
        <v>9715.8258470184519</v>
      </c>
      <c r="I1256" s="24">
        <f ca="1">H1256/'Option value'!$E$10</f>
        <v>471.64203140866266</v>
      </c>
    </row>
    <row r="1257" spans="2:9">
      <c r="B1257">
        <f t="shared" si="140"/>
        <v>1239</v>
      </c>
      <c r="C1257" s="38">
        <f t="shared" ca="1" si="135"/>
        <v>0.1117173511918515</v>
      </c>
      <c r="D1257" s="38">
        <f t="shared" ca="1" si="136"/>
        <v>6.1940855475766506E-2</v>
      </c>
      <c r="E1257" s="38">
        <f t="shared" ca="1" si="137"/>
        <v>0.14701174211244047</v>
      </c>
      <c r="F1257" s="38">
        <f t="shared" ca="1" si="141"/>
        <v>2.2812766454330058E-2</v>
      </c>
      <c r="G1257" s="24">
        <f t="shared" ca="1" si="138"/>
        <v>6876.1437297530683</v>
      </c>
      <c r="H1257" s="24">
        <f t="shared" ca="1" si="139"/>
        <v>7569.325033065551</v>
      </c>
      <c r="I1257" s="24">
        <f ca="1">H1257/'Option value'!$E$10</f>
        <v>367.44296277017236</v>
      </c>
    </row>
    <row r="1258" spans="2:9">
      <c r="B1258">
        <f t="shared" si="140"/>
        <v>1240</v>
      </c>
      <c r="C1258" s="38">
        <f t="shared" ca="1" si="135"/>
        <v>0.37880570783728729</v>
      </c>
      <c r="D1258" s="38">
        <f t="shared" ca="1" si="136"/>
        <v>4.9215513768684854E-2</v>
      </c>
      <c r="E1258" s="38">
        <f t="shared" ca="1" si="137"/>
        <v>0.14215208853606148</v>
      </c>
      <c r="F1258" s="38">
        <f t="shared" ca="1" si="141"/>
        <v>5.0439728613992402E-2</v>
      </c>
      <c r="G1258" s="24">
        <f t="shared" ca="1" si="138"/>
        <v>9176.3211359041816</v>
      </c>
      <c r="H1258" s="24">
        <f t="shared" ca="1" si="139"/>
        <v>9869.5024392166633</v>
      </c>
      <c r="I1258" s="24">
        <f ca="1">H1258/'Option value'!$E$10</f>
        <v>479.1020601561487</v>
      </c>
    </row>
    <row r="1259" spans="2:9">
      <c r="B1259">
        <f t="shared" si="140"/>
        <v>1241</v>
      </c>
      <c r="C1259" s="38">
        <f t="shared" ca="1" si="135"/>
        <v>0.25785931195125872</v>
      </c>
      <c r="D1259" s="38">
        <f t="shared" ca="1" si="136"/>
        <v>6.432540787080003E-2</v>
      </c>
      <c r="E1259" s="38">
        <f t="shared" ca="1" si="137"/>
        <v>0.14993906946715321</v>
      </c>
      <c r="F1259" s="38">
        <f t="shared" ca="1" si="141"/>
        <v>4.7857826937854599E-2</v>
      </c>
      <c r="G1259" s="24">
        <f t="shared" ca="1" si="138"/>
        <v>9830.147786002417</v>
      </c>
      <c r="H1259" s="24">
        <f t="shared" ca="1" si="139"/>
        <v>10523.329089314899</v>
      </c>
      <c r="I1259" s="24">
        <f ca="1">H1259/'Option value'!$E$10</f>
        <v>510.84121792790768</v>
      </c>
    </row>
    <row r="1260" spans="2:9">
      <c r="B1260">
        <f t="shared" si="140"/>
        <v>1242</v>
      </c>
      <c r="C1260" s="38">
        <f t="shared" ca="1" si="135"/>
        <v>0.24304816266561041</v>
      </c>
      <c r="D1260" s="38">
        <f t="shared" ca="1" si="136"/>
        <v>4.9409877021837176E-2</v>
      </c>
      <c r="E1260" s="38">
        <f t="shared" ca="1" si="137"/>
        <v>0.1456609849324704</v>
      </c>
      <c r="F1260" s="38">
        <f t="shared" ca="1" si="141"/>
        <v>4.5462644703518948E-2</v>
      </c>
      <c r="G1260" s="24">
        <f t="shared" ca="1" si="138"/>
        <v>7602.0824967636754</v>
      </c>
      <c r="H1260" s="24">
        <f t="shared" ca="1" si="139"/>
        <v>8295.2638000761581</v>
      </c>
      <c r="I1260" s="24">
        <f ca="1">H1260/'Option value'!$E$10</f>
        <v>402.68270874156104</v>
      </c>
    </row>
    <row r="1261" spans="2:9">
      <c r="B1261">
        <f t="shared" si="140"/>
        <v>1243</v>
      </c>
      <c r="C1261" s="38">
        <f t="shared" ca="1" si="135"/>
        <v>0.29554342479218276</v>
      </c>
      <c r="D1261" s="38">
        <f t="shared" ca="1" si="136"/>
        <v>6.1834866960440799E-2</v>
      </c>
      <c r="E1261" s="38">
        <f t="shared" ca="1" si="137"/>
        <v>0.14420120375855622</v>
      </c>
      <c r="F1261" s="38">
        <f t="shared" ca="1" si="141"/>
        <v>3.0277559916676938E-2</v>
      </c>
      <c r="G1261" s="24">
        <f t="shared" ca="1" si="138"/>
        <v>8720.9322911002982</v>
      </c>
      <c r="H1261" s="24">
        <f t="shared" ca="1" si="139"/>
        <v>9414.11359441278</v>
      </c>
      <c r="I1261" s="24">
        <f ca="1">H1261/'Option value'!$E$10</f>
        <v>456.99580555401843</v>
      </c>
    </row>
    <row r="1262" spans="2:9">
      <c r="B1262">
        <f t="shared" si="140"/>
        <v>1244</v>
      </c>
      <c r="C1262" s="38">
        <f t="shared" ca="1" si="135"/>
        <v>0.20420170152078207</v>
      </c>
      <c r="D1262" s="38">
        <f t="shared" ca="1" si="136"/>
        <v>6.270904922302252E-2</v>
      </c>
      <c r="E1262" s="38">
        <f t="shared" ca="1" si="137"/>
        <v>0.14450510334606873</v>
      </c>
      <c r="F1262" s="38">
        <f t="shared" ca="1" si="141"/>
        <v>2.5705707630664921E-2</v>
      </c>
      <c r="G1262" s="24">
        <f t="shared" ca="1" si="138"/>
        <v>7883.2735698342949</v>
      </c>
      <c r="H1262" s="24">
        <f t="shared" ca="1" si="139"/>
        <v>8576.4548731467767</v>
      </c>
      <c r="I1262" s="24">
        <f ca="1">H1262/'Option value'!$E$10</f>
        <v>416.3327608323678</v>
      </c>
    </row>
    <row r="1263" spans="2:9">
      <c r="B1263">
        <f t="shared" si="140"/>
        <v>1245</v>
      </c>
      <c r="C1263" s="38">
        <f t="shared" ca="1" si="135"/>
        <v>0.41956519396123193</v>
      </c>
      <c r="D1263" s="38">
        <f t="shared" ca="1" si="136"/>
        <v>7.1775382643572583E-2</v>
      </c>
      <c r="E1263" s="38">
        <f t="shared" ca="1" si="137"/>
        <v>0.14760243899459777</v>
      </c>
      <c r="F1263" s="38">
        <f t="shared" ca="1" si="141"/>
        <v>3.7059990968229768E-2</v>
      </c>
      <c r="G1263" s="24">
        <f t="shared" ca="1" si="138"/>
        <v>11431.235124018624</v>
      </c>
      <c r="H1263" s="24">
        <f t="shared" ca="1" si="139"/>
        <v>12124.416427331105</v>
      </c>
      <c r="I1263" s="24">
        <f ca="1">H1263/'Option value'!$E$10</f>
        <v>588.56390423937398</v>
      </c>
    </row>
    <row r="1264" spans="2:9">
      <c r="B1264">
        <f t="shared" si="140"/>
        <v>1246</v>
      </c>
      <c r="C1264" s="38">
        <f t="shared" ca="1" si="135"/>
        <v>0.11657119340216779</v>
      </c>
      <c r="D1264" s="38">
        <f t="shared" ca="1" si="136"/>
        <v>7.211637378533102E-2</v>
      </c>
      <c r="E1264" s="38">
        <f t="shared" ca="1" si="137"/>
        <v>0.14916150936959105</v>
      </c>
      <c r="F1264" s="38">
        <f t="shared" ca="1" si="141"/>
        <v>4.3557642458660104E-2</v>
      </c>
      <c r="G1264" s="24">
        <f t="shared" ca="1" si="138"/>
        <v>9456.531117891047</v>
      </c>
      <c r="H1264" s="24">
        <f t="shared" ca="1" si="139"/>
        <v>10149.712421203529</v>
      </c>
      <c r="I1264" s="24">
        <f ca="1">H1264/'Option value'!$E$10</f>
        <v>492.7044864661907</v>
      </c>
    </row>
    <row r="1265" spans="2:9">
      <c r="B1265">
        <f t="shared" si="140"/>
        <v>1247</v>
      </c>
      <c r="C1265" s="38">
        <f t="shared" ca="1" si="135"/>
        <v>0.12849863839892184</v>
      </c>
      <c r="D1265" s="38">
        <f t="shared" ca="1" si="136"/>
        <v>6.2870830191702781E-2</v>
      </c>
      <c r="E1265" s="38">
        <f t="shared" ca="1" si="137"/>
        <v>0.14538784084479414</v>
      </c>
      <c r="F1265" s="38">
        <f t="shared" ca="1" si="141"/>
        <v>4.8144281351273611E-2</v>
      </c>
      <c r="G1265" s="24">
        <f t="shared" ca="1" si="138"/>
        <v>9048.5869509681561</v>
      </c>
      <c r="H1265" s="24">
        <f t="shared" ca="1" si="139"/>
        <v>9741.7682542806378</v>
      </c>
      <c r="I1265" s="24">
        <f ca="1">H1265/'Option value'!$E$10</f>
        <v>472.90137156702122</v>
      </c>
    </row>
    <row r="1266" spans="2:9">
      <c r="B1266">
        <f t="shared" si="140"/>
        <v>1248</v>
      </c>
      <c r="C1266" s="38">
        <f t="shared" ca="1" si="135"/>
        <v>0.21006719213574443</v>
      </c>
      <c r="D1266" s="38">
        <f t="shared" ca="1" si="136"/>
        <v>5.6463278906880875E-2</v>
      </c>
      <c r="E1266" s="38">
        <f t="shared" ca="1" si="137"/>
        <v>0.1405100229118087</v>
      </c>
      <c r="F1266" s="38">
        <f t="shared" ca="1" si="141"/>
        <v>4.6612788305404607E-2</v>
      </c>
      <c r="G1266" s="24">
        <f t="shared" ca="1" si="138"/>
        <v>9024.3131223706623</v>
      </c>
      <c r="H1266" s="24">
        <f t="shared" ca="1" si="139"/>
        <v>9717.4944256831441</v>
      </c>
      <c r="I1266" s="24">
        <f ca="1">H1266/'Option value'!$E$10</f>
        <v>471.72303037296814</v>
      </c>
    </row>
    <row r="1267" spans="2:9">
      <c r="B1267">
        <f t="shared" si="140"/>
        <v>1249</v>
      </c>
      <c r="C1267" s="38">
        <f t="shared" ca="1" si="135"/>
        <v>0.12837709384594315</v>
      </c>
      <c r="D1267" s="38">
        <f t="shared" ca="1" si="136"/>
        <v>6.907635494114342E-2</v>
      </c>
      <c r="E1267" s="38">
        <f t="shared" ca="1" si="137"/>
        <v>0.14635527246773208</v>
      </c>
      <c r="F1267" s="38">
        <f t="shared" ca="1" si="141"/>
        <v>5.8673113939634036E-2</v>
      </c>
      <c r="G1267" s="24">
        <f t="shared" ca="1" si="138"/>
        <v>11024.6247982368</v>
      </c>
      <c r="H1267" s="24">
        <f t="shared" ca="1" si="139"/>
        <v>11717.806101549282</v>
      </c>
      <c r="I1267" s="24">
        <f ca="1">H1267/'Option value'!$E$10</f>
        <v>568.82553891015925</v>
      </c>
    </row>
    <row r="1268" spans="2:9">
      <c r="B1268">
        <f t="shared" si="140"/>
        <v>1250</v>
      </c>
      <c r="C1268" s="38">
        <f t="shared" ca="1" si="135"/>
        <v>0.34765260265594855</v>
      </c>
      <c r="D1268" s="38">
        <f t="shared" ca="1" si="136"/>
        <v>6.0591389650401388E-2</v>
      </c>
      <c r="E1268" s="38">
        <f t="shared" ca="1" si="137"/>
        <v>0.14660679705094848</v>
      </c>
      <c r="F1268" s="38">
        <f t="shared" ca="1" si="141"/>
        <v>2.9818931395007121E-2</v>
      </c>
      <c r="G1268" s="24">
        <f t="shared" ca="1" si="138"/>
        <v>8671.2662754289704</v>
      </c>
      <c r="H1268" s="24">
        <f t="shared" ca="1" si="139"/>
        <v>9364.4475787414522</v>
      </c>
      <c r="I1268" s="24">
        <f ca="1">H1268/'Option value'!$E$10</f>
        <v>454.58483391948795</v>
      </c>
    </row>
    <row r="1269" spans="2:9">
      <c r="B1269">
        <f t="shared" si="140"/>
        <v>1251</v>
      </c>
      <c r="C1269" s="38">
        <f t="shared" ca="1" si="135"/>
        <v>-1.5405804572346388E-2</v>
      </c>
      <c r="D1269" s="38">
        <f t="shared" ca="1" si="136"/>
        <v>5.7593248791609215E-2</v>
      </c>
      <c r="E1269" s="38">
        <f t="shared" ca="1" si="137"/>
        <v>0.13937240660530559</v>
      </c>
      <c r="F1269" s="38">
        <f t="shared" ca="1" si="141"/>
        <v>3.7211170277818881E-2</v>
      </c>
      <c r="G1269" s="24">
        <f t="shared" ca="1" si="138"/>
        <v>6883.8925901173488</v>
      </c>
      <c r="H1269" s="24">
        <f t="shared" ca="1" si="139"/>
        <v>7577.0738934298315</v>
      </c>
      <c r="I1269" s="24">
        <f ca="1">H1269/'Option value'!$E$10</f>
        <v>367.81912104028305</v>
      </c>
    </row>
    <row r="1270" spans="2:9">
      <c r="B1270">
        <f t="shared" si="140"/>
        <v>1252</v>
      </c>
      <c r="C1270" s="38">
        <f t="shared" ca="1" si="135"/>
        <v>2.7391513480649138E-2</v>
      </c>
      <c r="D1270" s="38">
        <f t="shared" ca="1" si="136"/>
        <v>7.3972737354818519E-2</v>
      </c>
      <c r="E1270" s="38">
        <f t="shared" ca="1" si="137"/>
        <v>0.14323381287247164</v>
      </c>
      <c r="F1270" s="38">
        <f t="shared" ca="1" si="141"/>
        <v>4.4371445662851242E-2</v>
      </c>
      <c r="G1270" s="24">
        <f t="shared" ca="1" si="138"/>
        <v>9533.843874274753</v>
      </c>
      <c r="H1270" s="24">
        <f t="shared" ca="1" si="139"/>
        <v>10227.025177587235</v>
      </c>
      <c r="I1270" s="24">
        <f ca="1">H1270/'Option value'!$E$10</f>
        <v>496.4575328925842</v>
      </c>
    </row>
    <row r="1271" spans="2:9">
      <c r="B1271">
        <f t="shared" si="140"/>
        <v>1253</v>
      </c>
      <c r="C1271" s="38">
        <f t="shared" ca="1" si="135"/>
        <v>0.29759438188377563</v>
      </c>
      <c r="D1271" s="38">
        <f t="shared" ca="1" si="136"/>
        <v>6.5572370779257316E-2</v>
      </c>
      <c r="E1271" s="38">
        <f t="shared" ca="1" si="137"/>
        <v>0.14827439637831075</v>
      </c>
      <c r="F1271" s="38">
        <f t="shared" ca="1" si="141"/>
        <v>3.817190554889327E-2</v>
      </c>
      <c r="G1271" s="24">
        <f t="shared" ca="1" si="138"/>
        <v>9584.1604399568605</v>
      </c>
      <c r="H1271" s="24">
        <f t="shared" ca="1" si="139"/>
        <v>10277.341743269342</v>
      </c>
      <c r="I1271" s="24">
        <f ca="1">H1271/'Option value'!$E$10</f>
        <v>498.90008462472531</v>
      </c>
    </row>
    <row r="1272" spans="2:9">
      <c r="B1272">
        <f t="shared" si="140"/>
        <v>1254</v>
      </c>
      <c r="C1272" s="38">
        <f t="shared" ca="1" si="135"/>
        <v>0.24104121983910615</v>
      </c>
      <c r="D1272" s="38">
        <f t="shared" ca="1" si="136"/>
        <v>6.390943935330437E-2</v>
      </c>
      <c r="E1272" s="38">
        <f t="shared" ca="1" si="137"/>
        <v>0.14047301380696198</v>
      </c>
      <c r="F1272" s="38">
        <f t="shared" ca="1" si="141"/>
        <v>5.4669794331896074E-2</v>
      </c>
      <c r="G1272" s="24">
        <f t="shared" ca="1" si="138"/>
        <v>11464.074701314805</v>
      </c>
      <c r="H1272" s="24">
        <f t="shared" ca="1" si="139"/>
        <v>12157.256004627287</v>
      </c>
      <c r="I1272" s="24">
        <f ca="1">H1272/'Option value'!$E$10</f>
        <v>590.15805847705269</v>
      </c>
    </row>
    <row r="1273" spans="2:9">
      <c r="B1273">
        <f t="shared" si="140"/>
        <v>1255</v>
      </c>
      <c r="C1273" s="38">
        <f t="shared" ca="1" si="135"/>
        <v>0.18549518574659152</v>
      </c>
      <c r="D1273" s="38">
        <f t="shared" ca="1" si="136"/>
        <v>5.7155067234220272E-2</v>
      </c>
      <c r="E1273" s="38">
        <f t="shared" ca="1" si="137"/>
        <v>0.1466510986962774</v>
      </c>
      <c r="F1273" s="38">
        <f t="shared" ca="1" si="141"/>
        <v>5.4666085155940486E-2</v>
      </c>
      <c r="G1273" s="24">
        <f t="shared" ca="1" si="138"/>
        <v>9135.4266481702016</v>
      </c>
      <c r="H1273" s="24">
        <f t="shared" ca="1" si="139"/>
        <v>9828.6079514826833</v>
      </c>
      <c r="I1273" s="24">
        <f ca="1">H1273/'Option value'!$E$10</f>
        <v>477.1168908486739</v>
      </c>
    </row>
    <row r="1274" spans="2:9">
      <c r="B1274">
        <f t="shared" si="140"/>
        <v>1256</v>
      </c>
      <c r="C1274" s="38">
        <f t="shared" ca="1" si="135"/>
        <v>0.28257360270040732</v>
      </c>
      <c r="D1274" s="38">
        <f t="shared" ca="1" si="136"/>
        <v>6.2618084460860229E-2</v>
      </c>
      <c r="E1274" s="38">
        <f t="shared" ca="1" si="137"/>
        <v>0.14682141496419329</v>
      </c>
      <c r="F1274" s="38">
        <f t="shared" ca="1" si="141"/>
        <v>3.6662650078907975E-2</v>
      </c>
      <c r="G1274" s="24">
        <f t="shared" ca="1" si="138"/>
        <v>9041.7895440730372</v>
      </c>
      <c r="H1274" s="24">
        <f t="shared" ca="1" si="139"/>
        <v>9734.9708473855189</v>
      </c>
      <c r="I1274" s="24">
        <f ca="1">H1274/'Option value'!$E$10</f>
        <v>472.57140035852029</v>
      </c>
    </row>
    <row r="1275" spans="2:9">
      <c r="B1275">
        <f t="shared" si="140"/>
        <v>1257</v>
      </c>
      <c r="C1275" s="38">
        <f t="shared" ca="1" si="135"/>
        <v>0.32328247916143443</v>
      </c>
      <c r="D1275" s="38">
        <f t="shared" ca="1" si="136"/>
        <v>6.8509625113554087E-2</v>
      </c>
      <c r="E1275" s="38">
        <f t="shared" ca="1" si="137"/>
        <v>0.14560118491581067</v>
      </c>
      <c r="F1275" s="38">
        <f t="shared" ca="1" si="141"/>
        <v>4.7472812619862352E-2</v>
      </c>
      <c r="G1275" s="24">
        <f t="shared" ca="1" si="138"/>
        <v>11457.792030150455</v>
      </c>
      <c r="H1275" s="24">
        <f t="shared" ca="1" si="139"/>
        <v>12150.973333462936</v>
      </c>
      <c r="I1275" s="24">
        <f ca="1">H1275/'Option value'!$E$10</f>
        <v>589.85307443994827</v>
      </c>
    </row>
    <row r="1276" spans="2:9">
      <c r="B1276">
        <f t="shared" si="140"/>
        <v>1258</v>
      </c>
      <c r="C1276" s="38">
        <f t="shared" ca="1" si="135"/>
        <v>0.19774250943378785</v>
      </c>
      <c r="D1276" s="38">
        <f t="shared" ca="1" si="136"/>
        <v>5.8091897811834332E-2</v>
      </c>
      <c r="E1276" s="38">
        <f t="shared" ca="1" si="137"/>
        <v>0.1502686209931452</v>
      </c>
      <c r="F1276" s="38">
        <f t="shared" ca="1" si="141"/>
        <v>2.7308257940157038E-2</v>
      </c>
      <c r="G1276" s="24">
        <f t="shared" ca="1" si="138"/>
        <v>7017.8691799070712</v>
      </c>
      <c r="H1276" s="24">
        <f t="shared" ca="1" si="139"/>
        <v>7711.0504832195538</v>
      </c>
      <c r="I1276" s="24">
        <f ca="1">H1276/'Option value'!$E$10</f>
        <v>374.32283899124047</v>
      </c>
    </row>
    <row r="1277" spans="2:9">
      <c r="B1277">
        <f t="shared" si="140"/>
        <v>1259</v>
      </c>
      <c r="C1277" s="38">
        <f t="shared" ca="1" si="135"/>
        <v>8.6371421544813642E-2</v>
      </c>
      <c r="D1277" s="38">
        <f t="shared" ca="1" si="136"/>
        <v>6.9594220710397309E-2</v>
      </c>
      <c r="E1277" s="38">
        <f t="shared" ca="1" si="137"/>
        <v>0.14865811727305955</v>
      </c>
      <c r="F1277" s="38">
        <f t="shared" ca="1" si="141"/>
        <v>4.3634978074056655E-2</v>
      </c>
      <c r="G1277" s="24">
        <f t="shared" ca="1" si="138"/>
        <v>8928.0762339793346</v>
      </c>
      <c r="H1277" s="24">
        <f t="shared" ca="1" si="139"/>
        <v>9621.2575372918163</v>
      </c>
      <c r="I1277" s="24">
        <f ca="1">H1277/'Option value'!$E$10</f>
        <v>467.05133676173864</v>
      </c>
    </row>
    <row r="1278" spans="2:9">
      <c r="B1278">
        <f t="shared" si="140"/>
        <v>1260</v>
      </c>
      <c r="C1278" s="38">
        <f t="shared" ca="1" si="135"/>
        <v>0.16604170142648039</v>
      </c>
      <c r="D1278" s="38">
        <f t="shared" ca="1" si="136"/>
        <v>6.3022775496487299E-2</v>
      </c>
      <c r="E1278" s="38">
        <f t="shared" ca="1" si="137"/>
        <v>0.14937074172397669</v>
      </c>
      <c r="F1278" s="38">
        <f t="shared" ca="1" si="141"/>
        <v>5.1325808115181545E-2</v>
      </c>
      <c r="G1278" s="24">
        <f t="shared" ca="1" si="138"/>
        <v>9295.6085757915407</v>
      </c>
      <c r="H1278" s="24">
        <f t="shared" ca="1" si="139"/>
        <v>9988.7898791040225</v>
      </c>
      <c r="I1278" s="24">
        <f ca="1">H1278/'Option value'!$E$10</f>
        <v>484.89271257786515</v>
      </c>
    </row>
    <row r="1279" spans="2:9">
      <c r="B1279">
        <f t="shared" si="140"/>
        <v>1261</v>
      </c>
      <c r="C1279" s="38">
        <f t="shared" ca="1" si="135"/>
        <v>0.30797399081062615</v>
      </c>
      <c r="D1279" s="38">
        <f t="shared" ca="1" si="136"/>
        <v>5.554922782381138E-2</v>
      </c>
      <c r="E1279" s="38">
        <f t="shared" ca="1" si="137"/>
        <v>0.1444790452549374</v>
      </c>
      <c r="F1279" s="38">
        <f t="shared" ca="1" si="141"/>
        <v>2.5453413322260383E-2</v>
      </c>
      <c r="G1279" s="24">
        <f t="shared" ca="1" si="138"/>
        <v>7570.5601659800586</v>
      </c>
      <c r="H1279" s="24">
        <f t="shared" ca="1" si="139"/>
        <v>8263.7414692925413</v>
      </c>
      <c r="I1279" s="24">
        <f ca="1">H1279/'Option value'!$E$10</f>
        <v>401.15249850934663</v>
      </c>
    </row>
    <row r="1280" spans="2:9">
      <c r="B1280">
        <f t="shared" si="140"/>
        <v>1262</v>
      </c>
      <c r="C1280" s="38">
        <f t="shared" ca="1" si="135"/>
        <v>0.32011803364578301</v>
      </c>
      <c r="D1280" s="38">
        <f t="shared" ca="1" si="136"/>
        <v>5.4571913270718142E-2</v>
      </c>
      <c r="E1280" s="38">
        <f t="shared" ca="1" si="137"/>
        <v>0.13818503427702497</v>
      </c>
      <c r="F1280" s="38">
        <f t="shared" ca="1" si="141"/>
        <v>4.7914882388921401E-2</v>
      </c>
      <c r="G1280" s="24">
        <f t="shared" ca="1" si="138"/>
        <v>9897.5828935565478</v>
      </c>
      <c r="H1280" s="24">
        <f t="shared" ca="1" si="139"/>
        <v>10590.76419686903</v>
      </c>
      <c r="I1280" s="24">
        <f ca="1">H1280/'Option value'!$E$10</f>
        <v>514.11476683830233</v>
      </c>
    </row>
    <row r="1281" spans="2:9">
      <c r="B1281">
        <f t="shared" si="140"/>
        <v>1263</v>
      </c>
      <c r="C1281" s="38">
        <f t="shared" ca="1" si="135"/>
        <v>0.28491978307095156</v>
      </c>
      <c r="D1281" s="38">
        <f t="shared" ca="1" si="136"/>
        <v>5.6955721234214891E-2</v>
      </c>
      <c r="E1281" s="38">
        <f t="shared" ca="1" si="137"/>
        <v>0.14165020398318964</v>
      </c>
      <c r="F1281" s="38">
        <f t="shared" ca="1" si="141"/>
        <v>2.9572341421709444E-2</v>
      </c>
      <c r="G1281" s="24">
        <f t="shared" ca="1" si="138"/>
        <v>8098.1330599244066</v>
      </c>
      <c r="H1281" s="24">
        <f t="shared" ca="1" si="139"/>
        <v>8791.3143632368883</v>
      </c>
      <c r="I1281" s="24">
        <f ca="1">H1281/'Option value'!$E$10</f>
        <v>426.76283316683919</v>
      </c>
    </row>
    <row r="1282" spans="2:9">
      <c r="B1282">
        <f t="shared" si="140"/>
        <v>1264</v>
      </c>
      <c r="C1282" s="38">
        <f t="shared" ca="1" si="135"/>
        <v>0.23992504910737428</v>
      </c>
      <c r="D1282" s="38">
        <f t="shared" ca="1" si="136"/>
        <v>6.6933389611920122E-2</v>
      </c>
      <c r="E1282" s="38">
        <f t="shared" ca="1" si="137"/>
        <v>0.14073130825725147</v>
      </c>
      <c r="F1282" s="38">
        <f t="shared" ca="1" si="141"/>
        <v>5.9697365642502817E-2</v>
      </c>
      <c r="G1282" s="24">
        <f t="shared" ca="1" si="138"/>
        <v>12701.723660672482</v>
      </c>
      <c r="H1282" s="24">
        <f t="shared" ca="1" si="139"/>
        <v>13394.904963984964</v>
      </c>
      <c r="I1282" s="24">
        <f ca="1">H1282/'Option value'!$E$10</f>
        <v>650.23810504781375</v>
      </c>
    </row>
    <row r="1283" spans="2:9">
      <c r="B1283">
        <f t="shared" si="140"/>
        <v>1265</v>
      </c>
      <c r="C1283" s="38">
        <f t="shared" ca="1" si="135"/>
        <v>0.35041158905625935</v>
      </c>
      <c r="D1283" s="38">
        <f t="shared" ca="1" si="136"/>
        <v>5.5953153898927792E-2</v>
      </c>
      <c r="E1283" s="38">
        <f t="shared" ca="1" si="137"/>
        <v>0.14342849961204956</v>
      </c>
      <c r="F1283" s="38">
        <f t="shared" ca="1" si="141"/>
        <v>4.1217543304911439E-2</v>
      </c>
      <c r="G1283" s="24">
        <f t="shared" ca="1" si="138"/>
        <v>9168.212121812332</v>
      </c>
      <c r="H1283" s="24">
        <f t="shared" ca="1" si="139"/>
        <v>9861.3934251248138</v>
      </c>
      <c r="I1283" s="24">
        <f ca="1">H1283/'Option value'!$E$10</f>
        <v>478.70841869537929</v>
      </c>
    </row>
    <row r="1284" spans="2:9">
      <c r="B1284">
        <f t="shared" si="140"/>
        <v>1266</v>
      </c>
      <c r="C1284" s="38">
        <f t="shared" ca="1" si="135"/>
        <v>0.25348096501469497</v>
      </c>
      <c r="D1284" s="38">
        <f t="shared" ca="1" si="136"/>
        <v>5.9048969204704135E-2</v>
      </c>
      <c r="E1284" s="38">
        <f t="shared" ca="1" si="137"/>
        <v>0.14220046104318612</v>
      </c>
      <c r="F1284" s="38">
        <f t="shared" ca="1" si="141"/>
        <v>4.5233317234903453E-2</v>
      </c>
      <c r="G1284" s="24">
        <f t="shared" ca="1" si="138"/>
        <v>9466.6612594870112</v>
      </c>
      <c r="H1284" s="24">
        <f t="shared" ca="1" si="139"/>
        <v>10159.842562799493</v>
      </c>
      <c r="I1284" s="24">
        <f ca="1">H1284/'Option value'!$E$10</f>
        <v>493.19624091259669</v>
      </c>
    </row>
    <row r="1285" spans="2:9">
      <c r="B1285">
        <f t="shared" si="140"/>
        <v>1267</v>
      </c>
      <c r="C1285" s="38">
        <f t="shared" ca="1" si="135"/>
        <v>0.31903651109079034</v>
      </c>
      <c r="D1285" s="38">
        <f t="shared" ca="1" si="136"/>
        <v>6.1997954400789701E-2</v>
      </c>
      <c r="E1285" s="38">
        <f t="shared" ca="1" si="137"/>
        <v>0.14490185853354923</v>
      </c>
      <c r="F1285" s="38">
        <f t="shared" ca="1" si="141"/>
        <v>3.917621099075537E-2</v>
      </c>
      <c r="G1285" s="24">
        <f t="shared" ca="1" si="138"/>
        <v>9592.7958137386086</v>
      </c>
      <c r="H1285" s="24">
        <f t="shared" ca="1" si="139"/>
        <v>10285.97711705109</v>
      </c>
      <c r="I1285" s="24">
        <f ca="1">H1285/'Option value'!$E$10</f>
        <v>499.31927752675193</v>
      </c>
    </row>
    <row r="1286" spans="2:9">
      <c r="B1286">
        <f t="shared" si="140"/>
        <v>1268</v>
      </c>
      <c r="C1286" s="38">
        <f t="shared" ca="1" si="135"/>
        <v>0.20517631327107652</v>
      </c>
      <c r="D1286" s="38">
        <f t="shared" ca="1" si="136"/>
        <v>6.407531154953662E-2</v>
      </c>
      <c r="E1286" s="38">
        <f t="shared" ca="1" si="137"/>
        <v>0.14589398644158283</v>
      </c>
      <c r="F1286" s="38">
        <f t="shared" ca="1" si="141"/>
        <v>4.9445405208751098E-2</v>
      </c>
      <c r="G1286" s="24">
        <f t="shared" ca="1" si="138"/>
        <v>9929.7164527556906</v>
      </c>
      <c r="H1286" s="24">
        <f t="shared" ca="1" si="139"/>
        <v>10622.897756068172</v>
      </c>
      <c r="I1286" s="24">
        <f ca="1">H1286/'Option value'!$E$10</f>
        <v>515.67464835282385</v>
      </c>
    </row>
    <row r="1287" spans="2:9">
      <c r="B1287">
        <f t="shared" si="140"/>
        <v>1269</v>
      </c>
      <c r="C1287" s="38">
        <f t="shared" ca="1" si="135"/>
        <v>0.31790666921516664</v>
      </c>
      <c r="D1287" s="38">
        <f t="shared" ca="1" si="136"/>
        <v>5.3771641498329241E-2</v>
      </c>
      <c r="E1287" s="38">
        <f t="shared" ca="1" si="137"/>
        <v>0.14692641529504888</v>
      </c>
      <c r="F1287" s="38">
        <f t="shared" ca="1" si="141"/>
        <v>5.7649417259194966E-2</v>
      </c>
      <c r="G1287" s="24">
        <f t="shared" ca="1" si="138"/>
        <v>9844.4112594213784</v>
      </c>
      <c r="H1287" s="24">
        <f t="shared" ca="1" si="139"/>
        <v>10537.59256273386</v>
      </c>
      <c r="I1287" s="24">
        <f ca="1">H1287/'Option value'!$E$10</f>
        <v>511.53361955018732</v>
      </c>
    </row>
    <row r="1288" spans="2:9">
      <c r="B1288">
        <f t="shared" si="140"/>
        <v>1270</v>
      </c>
      <c r="C1288" s="38">
        <f t="shared" ca="1" si="135"/>
        <v>0.34957453278381612</v>
      </c>
      <c r="D1288" s="38">
        <f t="shared" ca="1" si="136"/>
        <v>5.4195013059676264E-2</v>
      </c>
      <c r="E1288" s="38">
        <f t="shared" ca="1" si="137"/>
        <v>0.14287850714216568</v>
      </c>
      <c r="F1288" s="38">
        <f t="shared" ca="1" si="141"/>
        <v>3.4913995609898156E-2</v>
      </c>
      <c r="G1288" s="24">
        <f t="shared" ca="1" si="138"/>
        <v>8401.6880460581488</v>
      </c>
      <c r="H1288" s="24">
        <f t="shared" ca="1" si="139"/>
        <v>9094.8693493706305</v>
      </c>
      <c r="I1288" s="24">
        <f ca="1">H1288/'Option value'!$E$10</f>
        <v>441.49851210537037</v>
      </c>
    </row>
    <row r="1289" spans="2:9">
      <c r="B1289">
        <f t="shared" si="140"/>
        <v>1271</v>
      </c>
      <c r="C1289" s="38">
        <f t="shared" ca="1" si="135"/>
        <v>0.21010497693064004</v>
      </c>
      <c r="D1289" s="38">
        <f t="shared" ca="1" si="136"/>
        <v>5.5403979641449955E-2</v>
      </c>
      <c r="E1289" s="38">
        <f t="shared" ca="1" si="137"/>
        <v>0.1461131989568526</v>
      </c>
      <c r="F1289" s="38">
        <f t="shared" ca="1" si="141"/>
        <v>4.2879368788358574E-2</v>
      </c>
      <c r="G1289" s="24">
        <f t="shared" ca="1" si="138"/>
        <v>8054.4027876571117</v>
      </c>
      <c r="H1289" s="24">
        <f t="shared" ca="1" si="139"/>
        <v>8747.5840909695944</v>
      </c>
      <c r="I1289" s="24">
        <f ca="1">H1289/'Option value'!$E$10</f>
        <v>424.64000441599973</v>
      </c>
    </row>
    <row r="1290" spans="2:9">
      <c r="B1290">
        <f t="shared" si="140"/>
        <v>1272</v>
      </c>
      <c r="C1290" s="38">
        <f t="shared" ca="1" si="135"/>
        <v>0.17016476195162208</v>
      </c>
      <c r="D1290" s="38">
        <f t="shared" ca="1" si="136"/>
        <v>6.6648045451332877E-2</v>
      </c>
      <c r="E1290" s="38">
        <f t="shared" ca="1" si="137"/>
        <v>0.14414811941772904</v>
      </c>
      <c r="F1290" s="38">
        <f t="shared" ca="1" si="141"/>
        <v>5.7961249866691184E-2</v>
      </c>
      <c r="G1290" s="24">
        <f t="shared" ca="1" si="138"/>
        <v>11222.373107553345</v>
      </c>
      <c r="H1290" s="24">
        <f t="shared" ca="1" si="139"/>
        <v>11915.554410865827</v>
      </c>
      <c r="I1290" s="24">
        <f ca="1">H1290/'Option value'!$E$10</f>
        <v>578.42497140125374</v>
      </c>
    </row>
    <row r="1291" spans="2:9">
      <c r="B1291">
        <f t="shared" si="140"/>
        <v>1273</v>
      </c>
      <c r="C1291" s="38">
        <f t="shared" ca="1" si="135"/>
        <v>0.26647031943036587</v>
      </c>
      <c r="D1291" s="38">
        <f t="shared" ca="1" si="136"/>
        <v>6.3306758058101972E-2</v>
      </c>
      <c r="E1291" s="38">
        <f t="shared" ca="1" si="137"/>
        <v>0.14383447965377374</v>
      </c>
      <c r="F1291" s="38">
        <f t="shared" ca="1" si="141"/>
        <v>2.4804329292935912E-2</v>
      </c>
      <c r="G1291" s="24">
        <f t="shared" ca="1" si="138"/>
        <v>8353.711733740447</v>
      </c>
      <c r="H1291" s="24">
        <f t="shared" ca="1" si="139"/>
        <v>9046.8930370529288</v>
      </c>
      <c r="I1291" s="24">
        <f ca="1">H1291/'Option value'!$E$10</f>
        <v>439.16956490548193</v>
      </c>
    </row>
    <row r="1292" spans="2:9">
      <c r="B1292">
        <f t="shared" si="140"/>
        <v>1274</v>
      </c>
      <c r="C1292" s="38">
        <f t="shared" ca="1" si="135"/>
        <v>0.37750267140484173</v>
      </c>
      <c r="D1292" s="38">
        <f t="shared" ca="1" si="136"/>
        <v>6.6671669886811835E-2</v>
      </c>
      <c r="E1292" s="38">
        <f t="shared" ca="1" si="137"/>
        <v>0.14482876517459811</v>
      </c>
      <c r="F1292" s="38">
        <f t="shared" ca="1" si="141"/>
        <v>3.4389216839830816E-2</v>
      </c>
      <c r="G1292" s="24">
        <f t="shared" ca="1" si="138"/>
        <v>10313.368548138593</v>
      </c>
      <c r="H1292" s="24">
        <f t="shared" ca="1" si="139"/>
        <v>11006.549851451075</v>
      </c>
      <c r="I1292" s="24">
        <f ca="1">H1292/'Option value'!$E$10</f>
        <v>534.29853647820744</v>
      </c>
    </row>
    <row r="1293" spans="2:9">
      <c r="B1293">
        <f t="shared" si="140"/>
        <v>1275</v>
      </c>
      <c r="C1293" s="38">
        <f t="shared" ca="1" si="135"/>
        <v>0.28744934165628511</v>
      </c>
      <c r="D1293" s="38">
        <f t="shared" ca="1" si="136"/>
        <v>6.284200651144374E-2</v>
      </c>
      <c r="E1293" s="38">
        <f t="shared" ca="1" si="137"/>
        <v>0.14404961466426444</v>
      </c>
      <c r="F1293" s="38">
        <f t="shared" ca="1" si="141"/>
        <v>5.5577598279534429E-2</v>
      </c>
      <c r="G1293" s="24">
        <f t="shared" ca="1" si="138"/>
        <v>11341.373268585665</v>
      </c>
      <c r="H1293" s="24">
        <f t="shared" ca="1" si="139"/>
        <v>12034.554571898147</v>
      </c>
      <c r="I1293" s="24">
        <f ca="1">H1293/'Option value'!$E$10</f>
        <v>584.20167824748285</v>
      </c>
    </row>
    <row r="1294" spans="2:9">
      <c r="B1294">
        <f t="shared" si="140"/>
        <v>1276</v>
      </c>
      <c r="C1294" s="38">
        <f t="shared" ca="1" si="135"/>
        <v>0.26061064610962947</v>
      </c>
      <c r="D1294" s="38">
        <f t="shared" ca="1" si="136"/>
        <v>7.0549509386756165E-2</v>
      </c>
      <c r="E1294" s="38">
        <f t="shared" ca="1" si="137"/>
        <v>0.14239306829489357</v>
      </c>
      <c r="F1294" s="38">
        <f t="shared" ca="1" si="141"/>
        <v>2.0255372558565621E-2</v>
      </c>
      <c r="G1294" s="24">
        <f t="shared" ca="1" si="138"/>
        <v>9030.6003506492161</v>
      </c>
      <c r="H1294" s="24">
        <f t="shared" ca="1" si="139"/>
        <v>9723.7816539616979</v>
      </c>
      <c r="I1294" s="24">
        <f ca="1">H1294/'Option value'!$E$10</f>
        <v>472.02823562920861</v>
      </c>
    </row>
    <row r="1295" spans="2:9">
      <c r="B1295">
        <f t="shared" si="140"/>
        <v>1277</v>
      </c>
      <c r="C1295" s="38">
        <f t="shared" ca="1" si="135"/>
        <v>6.0109781593259304E-2</v>
      </c>
      <c r="D1295" s="38">
        <f t="shared" ca="1" si="136"/>
        <v>6.2657742448631967E-2</v>
      </c>
      <c r="E1295" s="38">
        <f t="shared" ca="1" si="137"/>
        <v>0.14336402396760137</v>
      </c>
      <c r="F1295" s="38">
        <f t="shared" ca="1" si="141"/>
        <v>5.0778664961899159E-2</v>
      </c>
      <c r="G1295" s="24">
        <f t="shared" ca="1" si="138"/>
        <v>8897.6362460593937</v>
      </c>
      <c r="H1295" s="24">
        <f t="shared" ca="1" si="139"/>
        <v>9590.8175493718754</v>
      </c>
      <c r="I1295" s="24">
        <f ca="1">H1295/'Option value'!$E$10</f>
        <v>465.57366744523665</v>
      </c>
    </row>
    <row r="1296" spans="2:9">
      <c r="B1296">
        <f t="shared" si="140"/>
        <v>1278</v>
      </c>
      <c r="C1296" s="38">
        <f t="shared" ca="1" si="135"/>
        <v>0.31968185466189736</v>
      </c>
      <c r="D1296" s="38">
        <f t="shared" ca="1" si="136"/>
        <v>6.9729852300208006E-2</v>
      </c>
      <c r="E1296" s="38">
        <f t="shared" ca="1" si="137"/>
        <v>0.14759256478226215</v>
      </c>
      <c r="F1296" s="38">
        <f t="shared" ca="1" si="141"/>
        <v>3.2510122998762069E-2</v>
      </c>
      <c r="G1296" s="24">
        <f t="shared" ca="1" si="138"/>
        <v>9916.7713386372998</v>
      </c>
      <c r="H1296" s="24">
        <f t="shared" ca="1" si="139"/>
        <v>10609.952641949782</v>
      </c>
      <c r="I1296" s="24">
        <f ca="1">H1296/'Option value'!$E$10</f>
        <v>515.04624475484377</v>
      </c>
    </row>
    <row r="1297" spans="2:9">
      <c r="B1297">
        <f t="shared" si="140"/>
        <v>1279</v>
      </c>
      <c r="C1297" s="38">
        <f t="shared" ca="1" si="135"/>
        <v>2.5436724787405302E-2</v>
      </c>
      <c r="D1297" s="38">
        <f t="shared" ca="1" si="136"/>
        <v>6.0265674889862959E-2</v>
      </c>
      <c r="E1297" s="38">
        <f t="shared" ca="1" si="137"/>
        <v>0.14184778447315455</v>
      </c>
      <c r="F1297" s="38">
        <f t="shared" ca="1" si="141"/>
        <v>2.6185134587565356E-2</v>
      </c>
      <c r="G1297" s="24">
        <f t="shared" ca="1" si="138"/>
        <v>6626.3920969193559</v>
      </c>
      <c r="H1297" s="24">
        <f t="shared" ca="1" si="139"/>
        <v>7319.5734002318386</v>
      </c>
      <c r="I1297" s="24">
        <f ca="1">H1297/'Option value'!$E$10</f>
        <v>355.31909709863294</v>
      </c>
    </row>
    <row r="1298" spans="2:9">
      <c r="B1298">
        <f t="shared" si="140"/>
        <v>1280</v>
      </c>
      <c r="C1298" s="38">
        <f t="shared" ca="1" si="135"/>
        <v>0.23798405629920794</v>
      </c>
      <c r="D1298" s="38">
        <f t="shared" ca="1" si="136"/>
        <v>5.9357116029230141E-2</v>
      </c>
      <c r="E1298" s="38">
        <f t="shared" ca="1" si="137"/>
        <v>0.14457821353691488</v>
      </c>
      <c r="F1298" s="38">
        <f t="shared" ca="1" si="141"/>
        <v>4.8743961845779116E-2</v>
      </c>
      <c r="G1298" s="24">
        <f t="shared" ca="1" si="138"/>
        <v>9509.517108830416</v>
      </c>
      <c r="H1298" s="24">
        <f t="shared" ca="1" si="139"/>
        <v>10202.698412142898</v>
      </c>
      <c r="I1298" s="24">
        <f ca="1">H1298/'Option value'!$E$10</f>
        <v>495.27662194868429</v>
      </c>
    </row>
    <row r="1299" spans="2:9">
      <c r="B1299">
        <f t="shared" si="140"/>
        <v>1281</v>
      </c>
      <c r="C1299" s="38">
        <f t="shared" ref="C1299:C1362" ca="1" si="142">_xlfn.NORM.INV(RAND(),$F$6,$G$6)</f>
        <v>0.30051563237899909</v>
      </c>
      <c r="D1299" s="38">
        <f t="shared" ref="D1299:D1362" ca="1" si="143">_xlfn.NORM.INV(RAND(),$F$7,$G$7)</f>
        <v>6.4875669827838225E-2</v>
      </c>
      <c r="E1299" s="38">
        <f t="shared" ref="E1299:E1362" ca="1" si="144">_xlfn.NORM.INV(RAND(),$F$8,$G$8)</f>
        <v>0.1413434250578128</v>
      </c>
      <c r="F1299" s="38">
        <f t="shared" ca="1" si="141"/>
        <v>2.0138275057201286E-2</v>
      </c>
      <c r="G1299" s="24">
        <f t="shared" ref="G1299:G1362" ca="1" si="145">IF(E1299&gt;F1299,($C$12*(1+C1299)*D1299)/(E1299-F1299),0)</f>
        <v>8633.1191562144704</v>
      </c>
      <c r="H1299" s="24">
        <f t="shared" ref="H1299:H1362" ca="1" si="146">G1299+$C$13</f>
        <v>9326.3004595269522</v>
      </c>
      <c r="I1299" s="24">
        <f ca="1">H1299/'Option value'!$E$10</f>
        <v>452.73303201587146</v>
      </c>
    </row>
    <row r="1300" spans="2:9">
      <c r="B1300">
        <f t="shared" ref="B1300:B1363" si="147">B1299+1</f>
        <v>1282</v>
      </c>
      <c r="C1300" s="38">
        <f t="shared" ca="1" si="142"/>
        <v>0.22552639640367231</v>
      </c>
      <c r="D1300" s="38">
        <f t="shared" ca="1" si="143"/>
        <v>7.3174079307997741E-2</v>
      </c>
      <c r="E1300" s="38">
        <f t="shared" ca="1" si="144"/>
        <v>0.14328225372264022</v>
      </c>
      <c r="F1300" s="38">
        <f t="shared" ref="F1300:F1363" ca="1" si="148">RAND()*($E$9-$D$9)+$D$9</f>
        <v>5.2074600908777316E-2</v>
      </c>
      <c r="G1300" s="24">
        <f t="shared" ca="1" si="145"/>
        <v>12193.82713440893</v>
      </c>
      <c r="H1300" s="24">
        <f t="shared" ca="1" si="146"/>
        <v>12887.008437721412</v>
      </c>
      <c r="I1300" s="24">
        <f ca="1">H1300/'Option value'!$E$10</f>
        <v>625.58293386997138</v>
      </c>
    </row>
    <row r="1301" spans="2:9">
      <c r="B1301">
        <f t="shared" si="147"/>
        <v>1283</v>
      </c>
      <c r="C1301" s="38">
        <f t="shared" ca="1" si="142"/>
        <v>0.30376369718130847</v>
      </c>
      <c r="D1301" s="38">
        <f t="shared" ca="1" si="143"/>
        <v>6.7493899819767778E-2</v>
      </c>
      <c r="E1301" s="38">
        <f t="shared" ca="1" si="144"/>
        <v>0.14677640705836534</v>
      </c>
      <c r="F1301" s="38">
        <f t="shared" ca="1" si="148"/>
        <v>5.2454187264071792E-2</v>
      </c>
      <c r="G1301" s="24">
        <f t="shared" ca="1" si="145"/>
        <v>11570.197452443112</v>
      </c>
      <c r="H1301" s="24">
        <f t="shared" ca="1" si="146"/>
        <v>12263.378755755593</v>
      </c>
      <c r="I1301" s="24">
        <f ca="1">H1301/'Option value'!$E$10</f>
        <v>595.30964833765017</v>
      </c>
    </row>
    <row r="1302" spans="2:9">
      <c r="B1302">
        <f t="shared" si="147"/>
        <v>1284</v>
      </c>
      <c r="C1302" s="38">
        <f t="shared" ca="1" si="142"/>
        <v>0.26512360780040312</v>
      </c>
      <c r="D1302" s="38">
        <f t="shared" ca="1" si="143"/>
        <v>7.2337158471738425E-2</v>
      </c>
      <c r="E1302" s="38">
        <f t="shared" ca="1" si="144"/>
        <v>0.14840236898076514</v>
      </c>
      <c r="F1302" s="38">
        <f t="shared" ca="1" si="148"/>
        <v>2.2953755105934812E-2</v>
      </c>
      <c r="G1302" s="24">
        <f t="shared" ca="1" si="145"/>
        <v>9047.3192352595379</v>
      </c>
      <c r="H1302" s="24">
        <f t="shared" ca="1" si="146"/>
        <v>9740.5005385720197</v>
      </c>
      <c r="I1302" s="24">
        <f ca="1">H1302/'Option value'!$E$10</f>
        <v>472.8398319695155</v>
      </c>
    </row>
    <row r="1303" spans="2:9">
      <c r="B1303">
        <f t="shared" si="147"/>
        <v>1285</v>
      </c>
      <c r="C1303" s="38">
        <f t="shared" ca="1" si="142"/>
        <v>0.14874217080718288</v>
      </c>
      <c r="D1303" s="38">
        <f t="shared" ca="1" si="143"/>
        <v>7.692706352811024E-2</v>
      </c>
      <c r="E1303" s="38">
        <f t="shared" ca="1" si="144"/>
        <v>0.14584950459091298</v>
      </c>
      <c r="F1303" s="38">
        <f t="shared" ca="1" si="148"/>
        <v>3.3393794098947806E-2</v>
      </c>
      <c r="G1303" s="24">
        <f t="shared" ca="1" si="145"/>
        <v>9745.6673247577764</v>
      </c>
      <c r="H1303" s="24">
        <f t="shared" ca="1" si="146"/>
        <v>10438.848628070258</v>
      </c>
      <c r="I1303" s="24">
        <f ca="1">H1303/'Option value'!$E$10</f>
        <v>506.74022466360475</v>
      </c>
    </row>
    <row r="1304" spans="2:9">
      <c r="B1304">
        <f t="shared" si="147"/>
        <v>1286</v>
      </c>
      <c r="C1304" s="38">
        <f t="shared" ca="1" si="142"/>
        <v>0.15980180672418826</v>
      </c>
      <c r="D1304" s="38">
        <f t="shared" ca="1" si="143"/>
        <v>5.758421161941199E-2</v>
      </c>
      <c r="E1304" s="38">
        <f t="shared" ca="1" si="144"/>
        <v>0.1416734681158453</v>
      </c>
      <c r="F1304" s="38">
        <f t="shared" ca="1" si="148"/>
        <v>4.4408131672940325E-2</v>
      </c>
      <c r="G1304" s="24">
        <f t="shared" ca="1" si="145"/>
        <v>8515.7026762417518</v>
      </c>
      <c r="H1304" s="24">
        <f t="shared" ca="1" si="146"/>
        <v>9208.8839795542335</v>
      </c>
      <c r="I1304" s="24">
        <f ca="1">H1304/'Option value'!$E$10</f>
        <v>447.03320289098218</v>
      </c>
    </row>
    <row r="1305" spans="2:9">
      <c r="B1305">
        <f t="shared" si="147"/>
        <v>1287</v>
      </c>
      <c r="C1305" s="38">
        <f t="shared" ca="1" si="142"/>
        <v>0.32599944279332682</v>
      </c>
      <c r="D1305" s="38">
        <f t="shared" ca="1" si="143"/>
        <v>5.7378297512271657E-2</v>
      </c>
      <c r="E1305" s="38">
        <f t="shared" ca="1" si="144"/>
        <v>0.14779051183896133</v>
      </c>
      <c r="F1305" s="38">
        <f t="shared" ca="1" si="148"/>
        <v>4.5550667268639607E-2</v>
      </c>
      <c r="G1305" s="24">
        <f t="shared" ca="1" si="145"/>
        <v>9229.1604401300483</v>
      </c>
      <c r="H1305" s="24">
        <f t="shared" ca="1" si="146"/>
        <v>9922.3417434425301</v>
      </c>
      <c r="I1305" s="24">
        <f ca="1">H1305/'Option value'!$E$10</f>
        <v>481.66707492439463</v>
      </c>
    </row>
    <row r="1306" spans="2:9">
      <c r="B1306">
        <f t="shared" si="147"/>
        <v>1288</v>
      </c>
      <c r="C1306" s="38">
        <f t="shared" ca="1" si="142"/>
        <v>0.18464793410244867</v>
      </c>
      <c r="D1306" s="38">
        <f t="shared" ca="1" si="143"/>
        <v>6.8743259298814363E-2</v>
      </c>
      <c r="E1306" s="38">
        <f t="shared" ca="1" si="144"/>
        <v>0.14484532992359586</v>
      </c>
      <c r="F1306" s="38">
        <f t="shared" ca="1" si="148"/>
        <v>4.8865369211021664E-2</v>
      </c>
      <c r="G1306" s="24">
        <f t="shared" ca="1" si="145"/>
        <v>10522.77367736767</v>
      </c>
      <c r="H1306" s="24">
        <f t="shared" ca="1" si="146"/>
        <v>11215.954980680151</v>
      </c>
      <c r="I1306" s="24">
        <f ca="1">H1306/'Option value'!$E$10</f>
        <v>544.46383401359958</v>
      </c>
    </row>
    <row r="1307" spans="2:9">
      <c r="B1307">
        <f t="shared" si="147"/>
        <v>1289</v>
      </c>
      <c r="C1307" s="38">
        <f t="shared" ca="1" si="142"/>
        <v>0.25975740941230419</v>
      </c>
      <c r="D1307" s="38">
        <f t="shared" ca="1" si="143"/>
        <v>6.1858074478097762E-2</v>
      </c>
      <c r="E1307" s="38">
        <f t="shared" ca="1" si="144"/>
        <v>0.14614463987501372</v>
      </c>
      <c r="F1307" s="38">
        <f t="shared" ca="1" si="148"/>
        <v>4.9371128867931824E-2</v>
      </c>
      <c r="G1307" s="24">
        <f t="shared" ca="1" si="145"/>
        <v>9986.6124722327895</v>
      </c>
      <c r="H1307" s="24">
        <f t="shared" ca="1" si="146"/>
        <v>10679.793775545271</v>
      </c>
      <c r="I1307" s="24">
        <f ca="1">H1307/'Option value'!$E$10</f>
        <v>518.43659104588687</v>
      </c>
    </row>
    <row r="1308" spans="2:9">
      <c r="B1308">
        <f t="shared" si="147"/>
        <v>1290</v>
      </c>
      <c r="C1308" s="38">
        <f t="shared" ca="1" si="142"/>
        <v>0.1885374787108553</v>
      </c>
      <c r="D1308" s="38">
        <f t="shared" ca="1" si="143"/>
        <v>6.3836925869548158E-2</v>
      </c>
      <c r="E1308" s="38">
        <f t="shared" ca="1" si="144"/>
        <v>0.14868195146900837</v>
      </c>
      <c r="F1308" s="38">
        <f t="shared" ca="1" si="148"/>
        <v>3.9381910707921353E-2</v>
      </c>
      <c r="G1308" s="24">
        <f t="shared" ca="1" si="145"/>
        <v>8609.0632584233299</v>
      </c>
      <c r="H1308" s="24">
        <f t="shared" ca="1" si="146"/>
        <v>9302.2445617358117</v>
      </c>
      <c r="I1308" s="24">
        <f ca="1">H1308/'Option value'!$E$10</f>
        <v>451.56526998717527</v>
      </c>
    </row>
    <row r="1309" spans="2:9">
      <c r="B1309">
        <f t="shared" si="147"/>
        <v>1291</v>
      </c>
      <c r="C1309" s="38">
        <f t="shared" ca="1" si="142"/>
        <v>0.21170375690024559</v>
      </c>
      <c r="D1309" s="38">
        <f t="shared" ca="1" si="143"/>
        <v>5.5456198551728009E-2</v>
      </c>
      <c r="E1309" s="38">
        <f t="shared" ca="1" si="144"/>
        <v>0.14441374645551369</v>
      </c>
      <c r="F1309" s="38">
        <f t="shared" ca="1" si="148"/>
        <v>4.7728240123340551E-2</v>
      </c>
      <c r="G1309" s="24">
        <f t="shared" ca="1" si="145"/>
        <v>8619.3903906767282</v>
      </c>
      <c r="H1309" s="24">
        <f t="shared" ca="1" si="146"/>
        <v>9312.57169398921</v>
      </c>
      <c r="I1309" s="24">
        <f ca="1">H1309/'Option value'!$E$10</f>
        <v>452.06658708685484</v>
      </c>
    </row>
    <row r="1310" spans="2:9">
      <c r="B1310">
        <f t="shared" si="147"/>
        <v>1292</v>
      </c>
      <c r="C1310" s="38">
        <f t="shared" ca="1" si="142"/>
        <v>0.27563952256814639</v>
      </c>
      <c r="D1310" s="38">
        <f t="shared" ca="1" si="143"/>
        <v>6.438414672171669E-2</v>
      </c>
      <c r="E1310" s="38">
        <f t="shared" ca="1" si="144"/>
        <v>0.1425636369619149</v>
      </c>
      <c r="F1310" s="38">
        <f t="shared" ca="1" si="148"/>
        <v>5.0813548422381158E-2</v>
      </c>
      <c r="G1310" s="24">
        <f t="shared" ca="1" si="145"/>
        <v>11101.759005610675</v>
      </c>
      <c r="H1310" s="24">
        <f t="shared" ca="1" si="146"/>
        <v>11794.940308923156</v>
      </c>
      <c r="I1310" s="24">
        <f ca="1">H1310/'Option value'!$E$10</f>
        <v>572.56991790889106</v>
      </c>
    </row>
    <row r="1311" spans="2:9">
      <c r="B1311">
        <f t="shared" si="147"/>
        <v>1293</v>
      </c>
      <c r="C1311" s="38">
        <f t="shared" ca="1" si="142"/>
        <v>4.5341836856787776E-2</v>
      </c>
      <c r="D1311" s="38">
        <f t="shared" ca="1" si="143"/>
        <v>6.4220407490055295E-2</v>
      </c>
      <c r="E1311" s="38">
        <f t="shared" ca="1" si="144"/>
        <v>0.14579730404969599</v>
      </c>
      <c r="F1311" s="38">
        <f t="shared" ca="1" si="148"/>
        <v>5.7518074231722144E-2</v>
      </c>
      <c r="G1311" s="24">
        <f t="shared" ca="1" si="145"/>
        <v>9431.1408379442582</v>
      </c>
      <c r="H1311" s="24">
        <f t="shared" ca="1" si="146"/>
        <v>10124.32214125674</v>
      </c>
      <c r="I1311" s="24">
        <f ca="1">H1311/'Option value'!$E$10</f>
        <v>491.47194860469608</v>
      </c>
    </row>
    <row r="1312" spans="2:9">
      <c r="B1312">
        <f t="shared" si="147"/>
        <v>1294</v>
      </c>
      <c r="C1312" s="38">
        <f t="shared" ca="1" si="142"/>
        <v>0.19938502807774666</v>
      </c>
      <c r="D1312" s="38">
        <f t="shared" ca="1" si="143"/>
        <v>6.1790131218122983E-2</v>
      </c>
      <c r="E1312" s="38">
        <f t="shared" ca="1" si="144"/>
        <v>0.1475888838961911</v>
      </c>
      <c r="F1312" s="38">
        <f t="shared" ca="1" si="148"/>
        <v>5.0955948136157253E-2</v>
      </c>
      <c r="G1312" s="24">
        <f t="shared" ca="1" si="145"/>
        <v>9511.3889946949785</v>
      </c>
      <c r="H1312" s="24">
        <f t="shared" ca="1" si="146"/>
        <v>10204.57029800746</v>
      </c>
      <c r="I1312" s="24">
        <f ca="1">H1312/'Option value'!$E$10</f>
        <v>495.36749019453686</v>
      </c>
    </row>
    <row r="1313" spans="2:9">
      <c r="B1313">
        <f t="shared" si="147"/>
        <v>1295</v>
      </c>
      <c r="C1313" s="38">
        <f t="shared" ca="1" si="142"/>
        <v>0.28114305111181392</v>
      </c>
      <c r="D1313" s="38">
        <f t="shared" ca="1" si="143"/>
        <v>6.7314723466625717E-2</v>
      </c>
      <c r="E1313" s="38">
        <f t="shared" ca="1" si="144"/>
        <v>0.14787240567049897</v>
      </c>
      <c r="F1313" s="38">
        <f t="shared" ca="1" si="148"/>
        <v>2.3933564448342187E-2</v>
      </c>
      <c r="G1313" s="24">
        <f t="shared" ca="1" si="145"/>
        <v>8629.6192960967419</v>
      </c>
      <c r="H1313" s="24">
        <f t="shared" ca="1" si="146"/>
        <v>9322.8005994092237</v>
      </c>
      <c r="I1313" s="24">
        <f ca="1">H1313/'Option value'!$E$10</f>
        <v>452.56313589365158</v>
      </c>
    </row>
    <row r="1314" spans="2:9">
      <c r="B1314">
        <f t="shared" si="147"/>
        <v>1296</v>
      </c>
      <c r="C1314" s="38">
        <f t="shared" ca="1" si="142"/>
        <v>0.23824769231683032</v>
      </c>
      <c r="D1314" s="38">
        <f t="shared" ca="1" si="143"/>
        <v>6.7535036797407633E-2</v>
      </c>
      <c r="E1314" s="38">
        <f t="shared" ca="1" si="144"/>
        <v>0.14535275602192504</v>
      </c>
      <c r="F1314" s="38">
        <f t="shared" ca="1" si="148"/>
        <v>3.9572829177710267E-2</v>
      </c>
      <c r="G1314" s="24">
        <f t="shared" ca="1" si="145"/>
        <v>9804.4849137428937</v>
      </c>
      <c r="H1314" s="24">
        <f t="shared" ca="1" si="146"/>
        <v>10497.666217055375</v>
      </c>
      <c r="I1314" s="24">
        <f ca="1">H1314/'Option value'!$E$10</f>
        <v>509.59544742987254</v>
      </c>
    </row>
    <row r="1315" spans="2:9">
      <c r="B1315">
        <f t="shared" si="147"/>
        <v>1297</v>
      </c>
      <c r="C1315" s="38">
        <f t="shared" ca="1" si="142"/>
        <v>5.1499775279671922E-2</v>
      </c>
      <c r="D1315" s="38">
        <f t="shared" ca="1" si="143"/>
        <v>5.4519806953317249E-2</v>
      </c>
      <c r="E1315" s="38">
        <f t="shared" ca="1" si="144"/>
        <v>0.14747773230515537</v>
      </c>
      <c r="F1315" s="38">
        <f t="shared" ca="1" si="148"/>
        <v>3.5184238977031358E-2</v>
      </c>
      <c r="G1315" s="24">
        <f t="shared" ca="1" si="145"/>
        <v>6331.4076693358957</v>
      </c>
      <c r="H1315" s="24">
        <f t="shared" ca="1" si="146"/>
        <v>7024.5889726483783</v>
      </c>
      <c r="I1315" s="24">
        <f ca="1">H1315/'Option value'!$E$10</f>
        <v>340.99946469166883</v>
      </c>
    </row>
    <row r="1316" spans="2:9">
      <c r="B1316">
        <f t="shared" si="147"/>
        <v>1298</v>
      </c>
      <c r="C1316" s="38">
        <f t="shared" ca="1" si="142"/>
        <v>0.21871415294764501</v>
      </c>
      <c r="D1316" s="38">
        <f t="shared" ca="1" si="143"/>
        <v>5.1536996334469821E-2</v>
      </c>
      <c r="E1316" s="38">
        <f t="shared" ca="1" si="144"/>
        <v>0.1443535168883241</v>
      </c>
      <c r="F1316" s="38">
        <f t="shared" ca="1" si="148"/>
        <v>4.245315706825134E-2</v>
      </c>
      <c r="G1316" s="24">
        <f t="shared" ca="1" si="145"/>
        <v>7644.2805477081283</v>
      </c>
      <c r="H1316" s="24">
        <f t="shared" ca="1" si="146"/>
        <v>8337.461851020611</v>
      </c>
      <c r="I1316" s="24">
        <f ca="1">H1316/'Option value'!$E$10</f>
        <v>404.73115781653451</v>
      </c>
    </row>
    <row r="1317" spans="2:9">
      <c r="B1317">
        <f t="shared" si="147"/>
        <v>1299</v>
      </c>
      <c r="C1317" s="38">
        <f t="shared" ca="1" si="142"/>
        <v>4.4164269183194299E-2</v>
      </c>
      <c r="D1317" s="38">
        <f t="shared" ca="1" si="143"/>
        <v>6.3562548655308707E-2</v>
      </c>
      <c r="E1317" s="38">
        <f t="shared" ca="1" si="144"/>
        <v>0.14324711559073341</v>
      </c>
      <c r="F1317" s="38">
        <f t="shared" ca="1" si="148"/>
        <v>2.3730937248179127E-2</v>
      </c>
      <c r="G1317" s="24">
        <f t="shared" ca="1" si="145"/>
        <v>6887.074955345759</v>
      </c>
      <c r="H1317" s="24">
        <f t="shared" ca="1" si="146"/>
        <v>7580.2562586582417</v>
      </c>
      <c r="I1317" s="24">
        <f ca="1">H1317/'Option value'!$E$10</f>
        <v>367.97360478923503</v>
      </c>
    </row>
    <row r="1318" spans="2:9">
      <c r="B1318">
        <f t="shared" si="147"/>
        <v>1300</v>
      </c>
      <c r="C1318" s="38">
        <f t="shared" ca="1" si="142"/>
        <v>0.16398821988633774</v>
      </c>
      <c r="D1318" s="38">
        <f t="shared" ca="1" si="143"/>
        <v>6.4228640112931487E-2</v>
      </c>
      <c r="E1318" s="38">
        <f t="shared" ca="1" si="144"/>
        <v>0.14497200073750555</v>
      </c>
      <c r="F1318" s="38">
        <f t="shared" ca="1" si="148"/>
        <v>5.363456479498141E-2</v>
      </c>
      <c r="G1318" s="24">
        <f t="shared" ca="1" si="145"/>
        <v>10151.258171601772</v>
      </c>
      <c r="H1318" s="24">
        <f t="shared" ca="1" si="146"/>
        <v>10844.439474914254</v>
      </c>
      <c r="I1318" s="24">
        <f ca="1">H1318/'Option value'!$E$10</f>
        <v>526.42910072399286</v>
      </c>
    </row>
    <row r="1319" spans="2:9">
      <c r="B1319">
        <f t="shared" si="147"/>
        <v>1301</v>
      </c>
      <c r="C1319" s="38">
        <f t="shared" ca="1" si="142"/>
        <v>0.11760484952446956</v>
      </c>
      <c r="D1319" s="38">
        <f t="shared" ca="1" si="143"/>
        <v>6.6033670231422925E-2</v>
      </c>
      <c r="E1319" s="38">
        <f t="shared" ca="1" si="144"/>
        <v>0.14606745159812837</v>
      </c>
      <c r="F1319" s="38">
        <f t="shared" ca="1" si="148"/>
        <v>5.1737132057450161E-2</v>
      </c>
      <c r="G1319" s="24">
        <f t="shared" ca="1" si="145"/>
        <v>9702.7264042442275</v>
      </c>
      <c r="H1319" s="24">
        <f t="shared" ca="1" si="146"/>
        <v>10395.907707556709</v>
      </c>
      <c r="I1319" s="24">
        <f ca="1">H1319/'Option value'!$E$10</f>
        <v>504.65571395906352</v>
      </c>
    </row>
    <row r="1320" spans="2:9">
      <c r="B1320">
        <f t="shared" si="147"/>
        <v>1302</v>
      </c>
      <c r="C1320" s="38">
        <f t="shared" ca="1" si="142"/>
        <v>0.15052440303533793</v>
      </c>
      <c r="D1320" s="38">
        <f t="shared" ca="1" si="143"/>
        <v>6.3508702726642871E-2</v>
      </c>
      <c r="E1320" s="38">
        <f t="shared" ca="1" si="144"/>
        <v>0.14220491938930482</v>
      </c>
      <c r="F1320" s="38">
        <f t="shared" ca="1" si="148"/>
        <v>4.4726439053303382E-2</v>
      </c>
      <c r="G1320" s="24">
        <f t="shared" ca="1" si="145"/>
        <v>9296.3336650321362</v>
      </c>
      <c r="H1320" s="24">
        <f t="shared" ca="1" si="146"/>
        <v>9989.514968344618</v>
      </c>
      <c r="I1320" s="24">
        <f ca="1">H1320/'Option value'!$E$10</f>
        <v>484.92791108469015</v>
      </c>
    </row>
    <row r="1321" spans="2:9">
      <c r="B1321">
        <f t="shared" si="147"/>
        <v>1303</v>
      </c>
      <c r="C1321" s="38">
        <f t="shared" ca="1" si="142"/>
        <v>3.2134725415754878E-2</v>
      </c>
      <c r="D1321" s="38">
        <f t="shared" ca="1" si="143"/>
        <v>7.1504435267374752E-2</v>
      </c>
      <c r="E1321" s="38">
        <f t="shared" ca="1" si="144"/>
        <v>0.14434498651623617</v>
      </c>
      <c r="F1321" s="38">
        <f t="shared" ca="1" si="148"/>
        <v>5.4329957427401696E-2</v>
      </c>
      <c r="G1321" s="24">
        <f t="shared" ca="1" si="145"/>
        <v>10168.238435923964</v>
      </c>
      <c r="H1321" s="24">
        <f t="shared" ca="1" si="146"/>
        <v>10861.419739236446</v>
      </c>
      <c r="I1321" s="24">
        <f ca="1">H1321/'Option value'!$E$10</f>
        <v>527.25338539982738</v>
      </c>
    </row>
    <row r="1322" spans="2:9">
      <c r="B1322">
        <f t="shared" si="147"/>
        <v>1304</v>
      </c>
      <c r="C1322" s="38">
        <f t="shared" ca="1" si="142"/>
        <v>0.25542565127294065</v>
      </c>
      <c r="D1322" s="38">
        <f t="shared" ca="1" si="143"/>
        <v>5.0935347207322672E-2</v>
      </c>
      <c r="E1322" s="38">
        <f t="shared" ca="1" si="144"/>
        <v>0.14874672151808213</v>
      </c>
      <c r="F1322" s="38">
        <f t="shared" ca="1" si="148"/>
        <v>3.6340036896395492E-2</v>
      </c>
      <c r="G1322" s="24">
        <f t="shared" ca="1" si="145"/>
        <v>7055.2028837036505</v>
      </c>
      <c r="H1322" s="24">
        <f t="shared" ca="1" si="146"/>
        <v>7748.3841870161332</v>
      </c>
      <c r="I1322" s="24">
        <f ca="1">H1322/'Option value'!$E$10</f>
        <v>376.13515470952098</v>
      </c>
    </row>
    <row r="1323" spans="2:9">
      <c r="B1323">
        <f t="shared" si="147"/>
        <v>1305</v>
      </c>
      <c r="C1323" s="38">
        <f t="shared" ca="1" si="142"/>
        <v>0.20312724765803952</v>
      </c>
      <c r="D1323" s="38">
        <f t="shared" ca="1" si="143"/>
        <v>6.2455611628798563E-2</v>
      </c>
      <c r="E1323" s="38">
        <f t="shared" ca="1" si="144"/>
        <v>0.14450439627693132</v>
      </c>
      <c r="F1323" s="38">
        <f t="shared" ca="1" si="148"/>
        <v>5.9308561541756108E-2</v>
      </c>
      <c r="G1323" s="24">
        <f t="shared" ca="1" si="145"/>
        <v>10938.456466299149</v>
      </c>
      <c r="H1323" s="24">
        <f t="shared" ca="1" si="146"/>
        <v>11631.637769611631</v>
      </c>
      <c r="I1323" s="24">
        <f ca="1">H1323/'Option value'!$E$10</f>
        <v>564.64261017532181</v>
      </c>
    </row>
    <row r="1324" spans="2:9">
      <c r="B1324">
        <f t="shared" si="147"/>
        <v>1306</v>
      </c>
      <c r="C1324" s="38">
        <f t="shared" ca="1" si="142"/>
        <v>0.12284528069543466</v>
      </c>
      <c r="D1324" s="38">
        <f t="shared" ca="1" si="143"/>
        <v>4.888067510242787E-2</v>
      </c>
      <c r="E1324" s="38">
        <f t="shared" ca="1" si="144"/>
        <v>0.14421219503710478</v>
      </c>
      <c r="F1324" s="38">
        <f t="shared" ca="1" si="148"/>
        <v>5.2924579556028847E-2</v>
      </c>
      <c r="G1324" s="24">
        <f t="shared" ca="1" si="145"/>
        <v>7456.5275568126654</v>
      </c>
      <c r="H1324" s="24">
        <f t="shared" ca="1" si="146"/>
        <v>8149.708860125148</v>
      </c>
      <c r="I1324" s="24">
        <f ca="1">H1324/'Option value'!$E$10</f>
        <v>395.61693495753144</v>
      </c>
    </row>
    <row r="1325" spans="2:9">
      <c r="B1325">
        <f t="shared" si="147"/>
        <v>1307</v>
      </c>
      <c r="C1325" s="38">
        <f t="shared" ca="1" si="142"/>
        <v>0.30107050938760249</v>
      </c>
      <c r="D1325" s="38">
        <f t="shared" ca="1" si="143"/>
        <v>6.2119353965474605E-2</v>
      </c>
      <c r="E1325" s="38">
        <f t="shared" ca="1" si="144"/>
        <v>0.13976569134849423</v>
      </c>
      <c r="F1325" s="38">
        <f t="shared" ca="1" si="148"/>
        <v>4.6979214544613068E-2</v>
      </c>
      <c r="G1325" s="24">
        <f t="shared" ca="1" si="145"/>
        <v>10802.75324069027</v>
      </c>
      <c r="H1325" s="24">
        <f t="shared" ca="1" si="146"/>
        <v>11495.934544002752</v>
      </c>
      <c r="I1325" s="24">
        <f ca="1">H1325/'Option value'!$E$10</f>
        <v>558.05507495158986</v>
      </c>
    </row>
    <row r="1326" spans="2:9">
      <c r="B1326">
        <f t="shared" si="147"/>
        <v>1308</v>
      </c>
      <c r="C1326" s="38">
        <f t="shared" ca="1" si="142"/>
        <v>0.30365962021138898</v>
      </c>
      <c r="D1326" s="38">
        <f t="shared" ca="1" si="143"/>
        <v>6.4228162633322747E-2</v>
      </c>
      <c r="E1326" s="38">
        <f t="shared" ca="1" si="144"/>
        <v>0.14476317575544789</v>
      </c>
      <c r="F1326" s="38">
        <f t="shared" ca="1" si="148"/>
        <v>3.8301406303961671E-2</v>
      </c>
      <c r="G1326" s="24">
        <f t="shared" ca="1" si="145"/>
        <v>9754.1046092434699</v>
      </c>
      <c r="H1326" s="24">
        <f t="shared" ca="1" si="146"/>
        <v>10447.285912555952</v>
      </c>
      <c r="I1326" s="24">
        <f ca="1">H1326/'Option value'!$E$10</f>
        <v>507.14980158038594</v>
      </c>
    </row>
    <row r="1327" spans="2:9">
      <c r="B1327">
        <f t="shared" si="147"/>
        <v>1309</v>
      </c>
      <c r="C1327" s="38">
        <f t="shared" ca="1" si="142"/>
        <v>0.36887379151104838</v>
      </c>
      <c r="D1327" s="38">
        <f t="shared" ca="1" si="143"/>
        <v>5.8433611001294405E-2</v>
      </c>
      <c r="E1327" s="38">
        <f t="shared" ca="1" si="144"/>
        <v>0.14835247252185416</v>
      </c>
      <c r="F1327" s="38">
        <f t="shared" ca="1" si="148"/>
        <v>2.2632152997328771E-2</v>
      </c>
      <c r="G1327" s="24">
        <f t="shared" ca="1" si="145"/>
        <v>7890.6364501791704</v>
      </c>
      <c r="H1327" s="24">
        <f t="shared" ca="1" si="146"/>
        <v>8583.8177534916522</v>
      </c>
      <c r="I1327" s="24">
        <f ca="1">H1327/'Option value'!$E$10</f>
        <v>416.6901822083326</v>
      </c>
    </row>
    <row r="1328" spans="2:9">
      <c r="B1328">
        <f t="shared" si="147"/>
        <v>1310</v>
      </c>
      <c r="C1328" s="38">
        <f t="shared" ca="1" si="142"/>
        <v>-8.7034571642571057E-3</v>
      </c>
      <c r="D1328" s="38">
        <f t="shared" ca="1" si="143"/>
        <v>6.5584638292151859E-2</v>
      </c>
      <c r="E1328" s="38">
        <f t="shared" ca="1" si="144"/>
        <v>0.14640155599957386</v>
      </c>
      <c r="F1328" s="38">
        <f t="shared" ca="1" si="148"/>
        <v>2.2916585992077274E-2</v>
      </c>
      <c r="G1328" s="24">
        <f t="shared" ca="1" si="145"/>
        <v>6529.5461461404884</v>
      </c>
      <c r="H1328" s="24">
        <f t="shared" ca="1" si="146"/>
        <v>7222.7274494529711</v>
      </c>
      <c r="I1328" s="24">
        <f ca="1">H1328/'Option value'!$E$10</f>
        <v>350.61783735208593</v>
      </c>
    </row>
    <row r="1329" spans="2:9">
      <c r="B1329">
        <f t="shared" si="147"/>
        <v>1311</v>
      </c>
      <c r="C1329" s="38">
        <f t="shared" ca="1" si="142"/>
        <v>0.30451286922825532</v>
      </c>
      <c r="D1329" s="38">
        <f t="shared" ca="1" si="143"/>
        <v>6.5904615926182214E-2</v>
      </c>
      <c r="E1329" s="38">
        <f t="shared" ca="1" si="144"/>
        <v>0.14685303733797236</v>
      </c>
      <c r="F1329" s="38">
        <f t="shared" ca="1" si="148"/>
        <v>5.6769034426260717E-2</v>
      </c>
      <c r="G1329" s="24">
        <f t="shared" ca="1" si="145"/>
        <v>11836.080279469019</v>
      </c>
      <c r="H1329" s="24">
        <f t="shared" ca="1" si="146"/>
        <v>12529.261582781501</v>
      </c>
      <c r="I1329" s="24">
        <f ca="1">H1329/'Option value'!$E$10</f>
        <v>608.21658168842237</v>
      </c>
    </row>
    <row r="1330" spans="2:9">
      <c r="B1330">
        <f t="shared" si="147"/>
        <v>1312</v>
      </c>
      <c r="C1330" s="38">
        <f t="shared" ca="1" si="142"/>
        <v>8.5603055801396738E-2</v>
      </c>
      <c r="D1330" s="38">
        <f t="shared" ca="1" si="143"/>
        <v>6.8500992471300468E-2</v>
      </c>
      <c r="E1330" s="38">
        <f t="shared" ca="1" si="144"/>
        <v>0.1437711850630552</v>
      </c>
      <c r="F1330" s="38">
        <f t="shared" ca="1" si="148"/>
        <v>4.6655561242740007E-2</v>
      </c>
      <c r="G1330" s="24">
        <f t="shared" ca="1" si="145"/>
        <v>9496.6447783851527</v>
      </c>
      <c r="H1330" s="24">
        <f t="shared" ca="1" si="146"/>
        <v>10189.826081697634</v>
      </c>
      <c r="I1330" s="24">
        <f ca="1">H1330/'Option value'!$E$10</f>
        <v>494.65175153872008</v>
      </c>
    </row>
    <row r="1331" spans="2:9">
      <c r="B1331">
        <f t="shared" si="147"/>
        <v>1313</v>
      </c>
      <c r="C1331" s="38">
        <f t="shared" ca="1" si="142"/>
        <v>0.13224823365639449</v>
      </c>
      <c r="D1331" s="38">
        <f t="shared" ca="1" si="143"/>
        <v>6.4611880369335906E-2</v>
      </c>
      <c r="E1331" s="38">
        <f t="shared" ca="1" si="144"/>
        <v>0.14687454450778686</v>
      </c>
      <c r="F1331" s="38">
        <f t="shared" ca="1" si="148"/>
        <v>2.0417586058397073E-2</v>
      </c>
      <c r="G1331" s="24">
        <f t="shared" ca="1" si="145"/>
        <v>7174.6823342776061</v>
      </c>
      <c r="H1331" s="24">
        <f t="shared" ca="1" si="146"/>
        <v>7867.8636375900887</v>
      </c>
      <c r="I1331" s="24">
        <f ca="1">H1331/'Option value'!$E$10</f>
        <v>381.93512803835381</v>
      </c>
    </row>
    <row r="1332" spans="2:9">
      <c r="B1332">
        <f t="shared" si="147"/>
        <v>1314</v>
      </c>
      <c r="C1332" s="38">
        <f t="shared" ca="1" si="142"/>
        <v>0.28996335777608617</v>
      </c>
      <c r="D1332" s="38">
        <f t="shared" ca="1" si="143"/>
        <v>6.2413319507707635E-2</v>
      </c>
      <c r="E1332" s="38">
        <f t="shared" ca="1" si="144"/>
        <v>0.14303853627755361</v>
      </c>
      <c r="F1332" s="38">
        <f t="shared" ca="1" si="148"/>
        <v>5.1309231325486898E-2</v>
      </c>
      <c r="G1332" s="24">
        <f t="shared" ca="1" si="145"/>
        <v>10885.238013189286</v>
      </c>
      <c r="H1332" s="24">
        <f t="shared" ca="1" si="146"/>
        <v>11578.419316501768</v>
      </c>
      <c r="I1332" s="24">
        <f ca="1">H1332/'Option value'!$E$10</f>
        <v>562.059190121445</v>
      </c>
    </row>
    <row r="1333" spans="2:9">
      <c r="B1333">
        <f t="shared" si="147"/>
        <v>1315</v>
      </c>
      <c r="C1333" s="38">
        <f t="shared" ca="1" si="142"/>
        <v>0.23833131791639242</v>
      </c>
      <c r="D1333" s="38">
        <f t="shared" ca="1" si="143"/>
        <v>6.7899104472926936E-2</v>
      </c>
      <c r="E1333" s="38">
        <f t="shared" ca="1" si="144"/>
        <v>0.14176962109362912</v>
      </c>
      <c r="F1333" s="38">
        <f t="shared" ca="1" si="148"/>
        <v>2.2509141651093242E-2</v>
      </c>
      <c r="G1333" s="24">
        <f t="shared" ca="1" si="145"/>
        <v>8743.7096729112109</v>
      </c>
      <c r="H1333" s="24">
        <f t="shared" ca="1" si="146"/>
        <v>9436.8909762236926</v>
      </c>
      <c r="I1333" s="24">
        <f ca="1">H1333/'Option value'!$E$10</f>
        <v>458.10150370017925</v>
      </c>
    </row>
    <row r="1334" spans="2:9">
      <c r="B1334">
        <f t="shared" si="147"/>
        <v>1316</v>
      </c>
      <c r="C1334" s="38">
        <f t="shared" ca="1" si="142"/>
        <v>0.24623332687856173</v>
      </c>
      <c r="D1334" s="38">
        <f t="shared" ca="1" si="143"/>
        <v>6.7849376210558504E-2</v>
      </c>
      <c r="E1334" s="38">
        <f t="shared" ca="1" si="144"/>
        <v>0.14124058678583318</v>
      </c>
      <c r="F1334" s="38">
        <f t="shared" ca="1" si="148"/>
        <v>2.2823521921339213E-2</v>
      </c>
      <c r="G1334" s="24">
        <f t="shared" ca="1" si="145"/>
        <v>8855.6879498827748</v>
      </c>
      <c r="H1334" s="24">
        <f t="shared" ca="1" si="146"/>
        <v>9548.8692531952565</v>
      </c>
      <c r="I1334" s="24">
        <f ca="1">H1334/'Option value'!$E$10</f>
        <v>463.53734238811921</v>
      </c>
    </row>
    <row r="1335" spans="2:9">
      <c r="B1335">
        <f t="shared" si="147"/>
        <v>1317</v>
      </c>
      <c r="C1335" s="38">
        <f t="shared" ca="1" si="142"/>
        <v>0.34799675721934353</v>
      </c>
      <c r="D1335" s="38">
        <f t="shared" ca="1" si="143"/>
        <v>5.4983028148527985E-2</v>
      </c>
      <c r="E1335" s="38">
        <f t="shared" ca="1" si="144"/>
        <v>0.14318437299209641</v>
      </c>
      <c r="F1335" s="38">
        <f t="shared" ca="1" si="148"/>
        <v>4.1761878422098095E-2</v>
      </c>
      <c r="G1335" s="24">
        <f t="shared" ca="1" si="145"/>
        <v>9063.0544814471214</v>
      </c>
      <c r="H1335" s="24">
        <f t="shared" ca="1" si="146"/>
        <v>9756.2357847596031</v>
      </c>
      <c r="I1335" s="24">
        <f ca="1">H1335/'Option value'!$E$10</f>
        <v>473.60367887182537</v>
      </c>
    </row>
    <row r="1336" spans="2:9">
      <c r="B1336">
        <f t="shared" si="147"/>
        <v>1318</v>
      </c>
      <c r="C1336" s="38">
        <f t="shared" ca="1" si="142"/>
        <v>0.15261629048826325</v>
      </c>
      <c r="D1336" s="38">
        <f t="shared" ca="1" si="143"/>
        <v>6.2734801017721623E-2</v>
      </c>
      <c r="E1336" s="38">
        <f t="shared" ca="1" si="144"/>
        <v>0.14588190620996186</v>
      </c>
      <c r="F1336" s="38">
        <f t="shared" ca="1" si="148"/>
        <v>3.9569534085014478E-2</v>
      </c>
      <c r="G1336" s="24">
        <f t="shared" ca="1" si="145"/>
        <v>8435.3060922954028</v>
      </c>
      <c r="H1336" s="24">
        <f t="shared" ca="1" si="146"/>
        <v>9128.4873956078845</v>
      </c>
      <c r="I1336" s="24">
        <f ca="1">H1336/'Option value'!$E$10</f>
        <v>443.13045609747007</v>
      </c>
    </row>
    <row r="1337" spans="2:9">
      <c r="B1337">
        <f t="shared" si="147"/>
        <v>1319</v>
      </c>
      <c r="C1337" s="38">
        <f t="shared" ca="1" si="142"/>
        <v>0.27562190966485245</v>
      </c>
      <c r="D1337" s="38">
        <f t="shared" ca="1" si="143"/>
        <v>6.3089425104007169E-2</v>
      </c>
      <c r="E1337" s="38">
        <f t="shared" ca="1" si="144"/>
        <v>0.14533087996910549</v>
      </c>
      <c r="F1337" s="38">
        <f t="shared" ca="1" si="148"/>
        <v>2.7396346320526954E-2</v>
      </c>
      <c r="G1337" s="24">
        <f t="shared" ca="1" si="145"/>
        <v>8463.0892851092431</v>
      </c>
      <c r="H1337" s="24">
        <f t="shared" ca="1" si="146"/>
        <v>9156.2705884217248</v>
      </c>
      <c r="I1337" s="24">
        <f ca="1">H1337/'Option value'!$E$10</f>
        <v>444.47915477775359</v>
      </c>
    </row>
    <row r="1338" spans="2:9">
      <c r="B1338">
        <f t="shared" si="147"/>
        <v>1320</v>
      </c>
      <c r="C1338" s="38">
        <f t="shared" ca="1" si="142"/>
        <v>0.2188494990819275</v>
      </c>
      <c r="D1338" s="38">
        <f t="shared" ca="1" si="143"/>
        <v>6.0672316655311732E-2</v>
      </c>
      <c r="E1338" s="38">
        <f t="shared" ca="1" si="144"/>
        <v>0.1442989323347347</v>
      </c>
      <c r="F1338" s="38">
        <f t="shared" ca="1" si="148"/>
        <v>3.3039433536820206E-2</v>
      </c>
      <c r="G1338" s="24">
        <f t="shared" ca="1" si="145"/>
        <v>8243.1829508248575</v>
      </c>
      <c r="H1338" s="24">
        <f t="shared" ca="1" si="146"/>
        <v>8936.3642541373392</v>
      </c>
      <c r="I1338" s="24">
        <f ca="1">H1338/'Option value'!$E$10</f>
        <v>433.80409000666691</v>
      </c>
    </row>
    <row r="1339" spans="2:9">
      <c r="B1339">
        <f t="shared" si="147"/>
        <v>1321</v>
      </c>
      <c r="C1339" s="38">
        <f t="shared" ca="1" si="142"/>
        <v>0.29894071992867055</v>
      </c>
      <c r="D1339" s="38">
        <f t="shared" ca="1" si="143"/>
        <v>6.2718389229568308E-2</v>
      </c>
      <c r="E1339" s="38">
        <f t="shared" ca="1" si="144"/>
        <v>0.14374365226399763</v>
      </c>
      <c r="F1339" s="38">
        <f t="shared" ca="1" si="148"/>
        <v>3.255269521361269E-2</v>
      </c>
      <c r="G1339" s="24">
        <f t="shared" ca="1" si="145"/>
        <v>9086.6988722266415</v>
      </c>
      <c r="H1339" s="24">
        <f t="shared" ca="1" si="146"/>
        <v>9779.8801755391232</v>
      </c>
      <c r="I1339" s="24">
        <f ca="1">H1339/'Option value'!$E$10</f>
        <v>474.75146483199626</v>
      </c>
    </row>
    <row r="1340" spans="2:9">
      <c r="B1340">
        <f t="shared" si="147"/>
        <v>1322</v>
      </c>
      <c r="C1340" s="38">
        <f t="shared" ca="1" si="142"/>
        <v>0.30024754651284469</v>
      </c>
      <c r="D1340" s="38">
        <f t="shared" ca="1" si="143"/>
        <v>6.7466738885475816E-2</v>
      </c>
      <c r="E1340" s="38">
        <f t="shared" ca="1" si="144"/>
        <v>0.14376952823316286</v>
      </c>
      <c r="F1340" s="38">
        <f t="shared" ca="1" si="148"/>
        <v>4.9298175934373439E-2</v>
      </c>
      <c r="G1340" s="24">
        <f t="shared" ca="1" si="145"/>
        <v>11516.14186082012</v>
      </c>
      <c r="H1340" s="24">
        <f t="shared" ca="1" si="146"/>
        <v>12209.323164132602</v>
      </c>
      <c r="I1340" s="24">
        <f ca="1">H1340/'Option value'!$E$10</f>
        <v>592.68559049187388</v>
      </c>
    </row>
    <row r="1341" spans="2:9">
      <c r="B1341">
        <f t="shared" si="147"/>
        <v>1323</v>
      </c>
      <c r="C1341" s="38">
        <f t="shared" ca="1" si="142"/>
        <v>0.24227050124742869</v>
      </c>
      <c r="D1341" s="38">
        <f t="shared" ca="1" si="143"/>
        <v>6.1544414366090872E-2</v>
      </c>
      <c r="E1341" s="38">
        <f t="shared" ca="1" si="144"/>
        <v>0.14578693981205615</v>
      </c>
      <c r="F1341" s="38">
        <f t="shared" ca="1" si="148"/>
        <v>4.9556751323152883E-2</v>
      </c>
      <c r="G1341" s="24">
        <f t="shared" ca="1" si="145"/>
        <v>9853.3714830885692</v>
      </c>
      <c r="H1341" s="24">
        <f t="shared" ca="1" si="146"/>
        <v>10546.552786401051</v>
      </c>
      <c r="I1341" s="24">
        <f ca="1">H1341/'Option value'!$E$10</f>
        <v>511.96858186412868</v>
      </c>
    </row>
    <row r="1342" spans="2:9">
      <c r="B1342">
        <f t="shared" si="147"/>
        <v>1324</v>
      </c>
      <c r="C1342" s="38">
        <f t="shared" ca="1" si="142"/>
        <v>7.9499760196236641E-2</v>
      </c>
      <c r="D1342" s="38">
        <f t="shared" ca="1" si="143"/>
        <v>7.2778865087215705E-2</v>
      </c>
      <c r="E1342" s="38">
        <f t="shared" ca="1" si="144"/>
        <v>0.14762927746011212</v>
      </c>
      <c r="F1342" s="38">
        <f t="shared" ca="1" si="148"/>
        <v>4.0449892977273721E-2</v>
      </c>
      <c r="G1342" s="24">
        <f t="shared" ca="1" si="145"/>
        <v>9090.9223304487568</v>
      </c>
      <c r="H1342" s="24">
        <f t="shared" ca="1" si="146"/>
        <v>9784.1036337612386</v>
      </c>
      <c r="I1342" s="24">
        <f ca="1">H1342/'Option value'!$E$10</f>
        <v>474.95648707578823</v>
      </c>
    </row>
    <row r="1343" spans="2:9">
      <c r="B1343">
        <f t="shared" si="147"/>
        <v>1325</v>
      </c>
      <c r="C1343" s="38">
        <f t="shared" ca="1" si="142"/>
        <v>0.21217614513577976</v>
      </c>
      <c r="D1343" s="38">
        <f t="shared" ca="1" si="143"/>
        <v>7.5263178472607148E-2</v>
      </c>
      <c r="E1343" s="38">
        <f t="shared" ca="1" si="144"/>
        <v>0.14557937151459568</v>
      </c>
      <c r="F1343" s="38">
        <f t="shared" ca="1" si="148"/>
        <v>4.8387821751100374E-2</v>
      </c>
      <c r="G1343" s="24">
        <f t="shared" ca="1" si="145"/>
        <v>11641.55938792849</v>
      </c>
      <c r="H1343" s="24">
        <f t="shared" ca="1" si="146"/>
        <v>12334.740691240972</v>
      </c>
      <c r="I1343" s="24">
        <f ca="1">H1343/'Option value'!$E$10</f>
        <v>598.77381996315387</v>
      </c>
    </row>
    <row r="1344" spans="2:9">
      <c r="B1344">
        <f t="shared" si="147"/>
        <v>1326</v>
      </c>
      <c r="C1344" s="38">
        <f t="shared" ca="1" si="142"/>
        <v>0.17291087635387989</v>
      </c>
      <c r="D1344" s="38">
        <f t="shared" ca="1" si="143"/>
        <v>5.735310563868018E-2</v>
      </c>
      <c r="E1344" s="38">
        <f t="shared" ca="1" si="144"/>
        <v>0.14609922737643186</v>
      </c>
      <c r="F1344" s="38">
        <f t="shared" ca="1" si="148"/>
        <v>4.0948209928961754E-2</v>
      </c>
      <c r="G1344" s="24">
        <f t="shared" ca="1" si="145"/>
        <v>7934.1398402791756</v>
      </c>
      <c r="H1344" s="24">
        <f t="shared" ca="1" si="146"/>
        <v>8627.3211435916583</v>
      </c>
      <c r="I1344" s="24">
        <f ca="1">H1344/'Option value'!$E$10</f>
        <v>418.80199726173095</v>
      </c>
    </row>
    <row r="1345" spans="2:9">
      <c r="B1345">
        <f t="shared" si="147"/>
        <v>1327</v>
      </c>
      <c r="C1345" s="38">
        <f t="shared" ca="1" si="142"/>
        <v>0.16684537654089243</v>
      </c>
      <c r="D1345" s="38">
        <f t="shared" ca="1" si="143"/>
        <v>6.0038342094742847E-2</v>
      </c>
      <c r="E1345" s="38">
        <f t="shared" ca="1" si="144"/>
        <v>0.15116547590811893</v>
      </c>
      <c r="F1345" s="38">
        <f t="shared" ca="1" si="148"/>
        <v>3.0022979914499221E-2</v>
      </c>
      <c r="G1345" s="24">
        <f t="shared" ca="1" si="145"/>
        <v>7171.9435088365935</v>
      </c>
      <c r="H1345" s="24">
        <f t="shared" ca="1" si="146"/>
        <v>7865.1248121490762</v>
      </c>
      <c r="I1345" s="24">
        <f ca="1">H1345/'Option value'!$E$10</f>
        <v>381.80217534704252</v>
      </c>
    </row>
    <row r="1346" spans="2:9">
      <c r="B1346">
        <f t="shared" si="147"/>
        <v>1328</v>
      </c>
      <c r="C1346" s="38">
        <f t="shared" ca="1" si="142"/>
        <v>0.39019809872148992</v>
      </c>
      <c r="D1346" s="38">
        <f t="shared" ca="1" si="143"/>
        <v>6.1177905273752491E-2</v>
      </c>
      <c r="E1346" s="38">
        <f t="shared" ca="1" si="144"/>
        <v>0.15145595192439709</v>
      </c>
      <c r="F1346" s="38">
        <f t="shared" ca="1" si="148"/>
        <v>2.4410580003323572E-2</v>
      </c>
      <c r="G1346" s="24">
        <f t="shared" ca="1" si="145"/>
        <v>8302.403200948851</v>
      </c>
      <c r="H1346" s="24">
        <f t="shared" ca="1" si="146"/>
        <v>8995.5845042613328</v>
      </c>
      <c r="I1346" s="24">
        <f ca="1">H1346/'Option value'!$E$10</f>
        <v>436.67885943016176</v>
      </c>
    </row>
    <row r="1347" spans="2:9">
      <c r="B1347">
        <f t="shared" si="147"/>
        <v>1329</v>
      </c>
      <c r="C1347" s="38">
        <f t="shared" ca="1" si="142"/>
        <v>0.19561766184762994</v>
      </c>
      <c r="D1347" s="38">
        <f t="shared" ca="1" si="143"/>
        <v>6.6862847156274469E-2</v>
      </c>
      <c r="E1347" s="38">
        <f t="shared" ca="1" si="144"/>
        <v>0.14392244110799976</v>
      </c>
      <c r="F1347" s="38">
        <f t="shared" ca="1" si="148"/>
        <v>2.7149578589223195E-2</v>
      </c>
      <c r="G1347" s="24">
        <f t="shared" ca="1" si="145"/>
        <v>8490.3704179439919</v>
      </c>
      <c r="H1347" s="24">
        <f t="shared" ca="1" si="146"/>
        <v>9183.5517212564737</v>
      </c>
      <c r="I1347" s="24">
        <f ca="1">H1347/'Option value'!$E$10</f>
        <v>445.8034816143919</v>
      </c>
    </row>
    <row r="1348" spans="2:9">
      <c r="B1348">
        <f t="shared" si="147"/>
        <v>1330</v>
      </c>
      <c r="C1348" s="38">
        <f t="shared" ca="1" si="142"/>
        <v>0.30157760243464693</v>
      </c>
      <c r="D1348" s="38">
        <f t="shared" ca="1" si="143"/>
        <v>6.4952984223344584E-2</v>
      </c>
      <c r="E1348" s="38">
        <f t="shared" ca="1" si="144"/>
        <v>0.14538945375978937</v>
      </c>
      <c r="F1348" s="38">
        <f t="shared" ca="1" si="148"/>
        <v>5.394053275324083E-2</v>
      </c>
      <c r="G1348" s="24">
        <f t="shared" ca="1" si="145"/>
        <v>11465.208766297983</v>
      </c>
      <c r="H1348" s="24">
        <f t="shared" ca="1" si="146"/>
        <v>12158.390069610465</v>
      </c>
      <c r="I1348" s="24">
        <f ca="1">H1348/'Option value'!$E$10</f>
        <v>590.21311017526523</v>
      </c>
    </row>
    <row r="1349" spans="2:9">
      <c r="B1349">
        <f t="shared" si="147"/>
        <v>1331</v>
      </c>
      <c r="C1349" s="38">
        <f t="shared" ca="1" si="142"/>
        <v>0.1533971573606199</v>
      </c>
      <c r="D1349" s="38">
        <f t="shared" ca="1" si="143"/>
        <v>7.4191453900310109E-2</v>
      </c>
      <c r="E1349" s="38">
        <f t="shared" ca="1" si="144"/>
        <v>0.15115214489047685</v>
      </c>
      <c r="F1349" s="38">
        <f t="shared" ca="1" si="148"/>
        <v>4.4113785225797161E-2</v>
      </c>
      <c r="G1349" s="24">
        <f t="shared" ca="1" si="145"/>
        <v>9914.8167179227603</v>
      </c>
      <c r="H1349" s="24">
        <f t="shared" ca="1" si="146"/>
        <v>10607.998021235242</v>
      </c>
      <c r="I1349" s="24">
        <f ca="1">H1349/'Option value'!$E$10</f>
        <v>514.95136025413797</v>
      </c>
    </row>
    <row r="1350" spans="2:9">
      <c r="B1350">
        <f t="shared" si="147"/>
        <v>1332</v>
      </c>
      <c r="C1350" s="38">
        <f t="shared" ca="1" si="142"/>
        <v>0.19921459794325433</v>
      </c>
      <c r="D1350" s="38">
        <f t="shared" ca="1" si="143"/>
        <v>6.3818780544110956E-2</v>
      </c>
      <c r="E1350" s="38">
        <f t="shared" ca="1" si="144"/>
        <v>0.14783972028087064</v>
      </c>
      <c r="F1350" s="38">
        <f t="shared" ca="1" si="148"/>
        <v>3.3041146430421449E-2</v>
      </c>
      <c r="G1350" s="24">
        <f t="shared" ca="1" si="145"/>
        <v>8267.9966482566888</v>
      </c>
      <c r="H1350" s="24">
        <f t="shared" ca="1" si="146"/>
        <v>8961.1779515691705</v>
      </c>
      <c r="I1350" s="24">
        <f ca="1">H1350/'Option value'!$E$10</f>
        <v>435.00863842568788</v>
      </c>
    </row>
    <row r="1351" spans="2:9">
      <c r="B1351">
        <f t="shared" si="147"/>
        <v>1333</v>
      </c>
      <c r="C1351" s="38">
        <f t="shared" ca="1" si="142"/>
        <v>0.28203701537666614</v>
      </c>
      <c r="D1351" s="38">
        <f t="shared" ca="1" si="143"/>
        <v>6.0315525636846175E-2</v>
      </c>
      <c r="E1351" s="38">
        <f t="shared" ca="1" si="144"/>
        <v>0.14346129944969904</v>
      </c>
      <c r="F1351" s="38">
        <f t="shared" ca="1" si="148"/>
        <v>5.871498668776623E-2</v>
      </c>
      <c r="G1351" s="24">
        <f t="shared" ca="1" si="145"/>
        <v>11316.19041771133</v>
      </c>
      <c r="H1351" s="24">
        <f t="shared" ca="1" si="146"/>
        <v>12009.371721023812</v>
      </c>
      <c r="I1351" s="24">
        <f ca="1">H1351/'Option value'!$E$10</f>
        <v>582.97920975843738</v>
      </c>
    </row>
    <row r="1352" spans="2:9">
      <c r="B1352">
        <f t="shared" si="147"/>
        <v>1334</v>
      </c>
      <c r="C1352" s="38">
        <f t="shared" ca="1" si="142"/>
        <v>3.9398661411929603E-3</v>
      </c>
      <c r="D1352" s="38">
        <f t="shared" ca="1" si="143"/>
        <v>6.5040323385131729E-2</v>
      </c>
      <c r="E1352" s="38">
        <f t="shared" ca="1" si="144"/>
        <v>0.14676324240941716</v>
      </c>
      <c r="F1352" s="38">
        <f t="shared" ca="1" si="148"/>
        <v>5.1078997481106211E-2</v>
      </c>
      <c r="G1352" s="24">
        <f t="shared" ca="1" si="145"/>
        <v>8463.3311664413195</v>
      </c>
      <c r="H1352" s="24">
        <f t="shared" ca="1" si="146"/>
        <v>9156.5124697538013</v>
      </c>
      <c r="I1352" s="24">
        <f ca="1">H1352/'Option value'!$E$10</f>
        <v>444.49089658999031</v>
      </c>
    </row>
    <row r="1353" spans="2:9">
      <c r="B1353">
        <f t="shared" si="147"/>
        <v>1335</v>
      </c>
      <c r="C1353" s="38">
        <f t="shared" ca="1" si="142"/>
        <v>0.19375005324431185</v>
      </c>
      <c r="D1353" s="38">
        <f t="shared" ca="1" si="143"/>
        <v>6.7092682301029202E-2</v>
      </c>
      <c r="E1353" s="38">
        <f t="shared" ca="1" si="144"/>
        <v>0.14853123001241739</v>
      </c>
      <c r="F1353" s="38">
        <f t="shared" ca="1" si="148"/>
        <v>4.3625508684429111E-2</v>
      </c>
      <c r="G1353" s="24">
        <f t="shared" ca="1" si="145"/>
        <v>9468.4907967908093</v>
      </c>
      <c r="H1353" s="24">
        <f t="shared" ca="1" si="146"/>
        <v>10161.672100103291</v>
      </c>
      <c r="I1353" s="24">
        <f ca="1">H1353/'Option value'!$E$10</f>
        <v>493.28505340307237</v>
      </c>
    </row>
    <row r="1354" spans="2:9">
      <c r="B1354">
        <f t="shared" si="147"/>
        <v>1336</v>
      </c>
      <c r="C1354" s="38">
        <f t="shared" ca="1" si="142"/>
        <v>0.31147059071354721</v>
      </c>
      <c r="D1354" s="38">
        <f t="shared" ca="1" si="143"/>
        <v>6.5338713103667054E-2</v>
      </c>
      <c r="E1354" s="38">
        <f t="shared" ca="1" si="144"/>
        <v>0.14157845111711861</v>
      </c>
      <c r="F1354" s="38">
        <f t="shared" ca="1" si="148"/>
        <v>5.3778498137371705E-2</v>
      </c>
      <c r="G1354" s="24">
        <f t="shared" ca="1" si="145"/>
        <v>12103.925058627749</v>
      </c>
      <c r="H1354" s="24">
        <f t="shared" ca="1" si="146"/>
        <v>12797.10636194023</v>
      </c>
      <c r="I1354" s="24">
        <f ca="1">H1354/'Option value'!$E$10</f>
        <v>621.21875543399176</v>
      </c>
    </row>
    <row r="1355" spans="2:9">
      <c r="B1355">
        <f t="shared" si="147"/>
        <v>1337</v>
      </c>
      <c r="C1355" s="38">
        <f t="shared" ca="1" si="142"/>
        <v>0.29344015237400389</v>
      </c>
      <c r="D1355" s="38">
        <f t="shared" ca="1" si="143"/>
        <v>6.3048934803268952E-2</v>
      </c>
      <c r="E1355" s="38">
        <f t="shared" ca="1" si="144"/>
        <v>0.13957790848919036</v>
      </c>
      <c r="F1355" s="38">
        <f t="shared" ca="1" si="148"/>
        <v>4.6004713825850016E-2</v>
      </c>
      <c r="G1355" s="24">
        <f t="shared" ca="1" si="145"/>
        <v>10808.464793676258</v>
      </c>
      <c r="H1355" s="24">
        <f t="shared" ca="1" si="146"/>
        <v>11501.646096988739</v>
      </c>
      <c r="I1355" s="24">
        <f ca="1">H1355/'Option value'!$E$10</f>
        <v>558.33233480527861</v>
      </c>
    </row>
    <row r="1356" spans="2:9">
      <c r="B1356">
        <f t="shared" si="147"/>
        <v>1338</v>
      </c>
      <c r="C1356" s="38">
        <f t="shared" ca="1" si="142"/>
        <v>0.28568123478571916</v>
      </c>
      <c r="D1356" s="38">
        <f t="shared" ca="1" si="143"/>
        <v>7.0795563328859487E-2</v>
      </c>
      <c r="E1356" s="38">
        <f t="shared" ca="1" si="144"/>
        <v>0.14275894677359213</v>
      </c>
      <c r="F1356" s="38">
        <f t="shared" ca="1" si="148"/>
        <v>4.7263152831680887E-2</v>
      </c>
      <c r="G1356" s="24">
        <f t="shared" ca="1" si="145"/>
        <v>11820.789403385885</v>
      </c>
      <c r="H1356" s="24">
        <f t="shared" ca="1" si="146"/>
        <v>12513.970706698366</v>
      </c>
      <c r="I1356" s="24">
        <f ca="1">H1356/'Option value'!$E$10</f>
        <v>607.47430615040605</v>
      </c>
    </row>
    <row r="1357" spans="2:9">
      <c r="B1357">
        <f t="shared" si="147"/>
        <v>1339</v>
      </c>
      <c r="C1357" s="38">
        <f t="shared" ca="1" si="142"/>
        <v>0.28124984133024566</v>
      </c>
      <c r="D1357" s="38">
        <f t="shared" ca="1" si="143"/>
        <v>6.2684158460798056E-2</v>
      </c>
      <c r="E1357" s="38">
        <f t="shared" ca="1" si="144"/>
        <v>0.14551551855519873</v>
      </c>
      <c r="F1357" s="38">
        <f t="shared" ca="1" si="148"/>
        <v>3.6017788490394456E-2</v>
      </c>
      <c r="G1357" s="24">
        <f t="shared" ca="1" si="145"/>
        <v>9096.5745921903836</v>
      </c>
      <c r="H1357" s="24">
        <f t="shared" ca="1" si="146"/>
        <v>9789.7558955028653</v>
      </c>
      <c r="I1357" s="24">
        <f ca="1">H1357/'Option value'!$E$10</f>
        <v>475.2308687137313</v>
      </c>
    </row>
    <row r="1358" spans="2:9">
      <c r="B1358">
        <f t="shared" si="147"/>
        <v>1340</v>
      </c>
      <c r="C1358" s="38">
        <f t="shared" ca="1" si="142"/>
        <v>9.7564542118963815E-2</v>
      </c>
      <c r="D1358" s="38">
        <f t="shared" ca="1" si="143"/>
        <v>6.2644366264666282E-2</v>
      </c>
      <c r="E1358" s="38">
        <f t="shared" ca="1" si="144"/>
        <v>0.14371250164485819</v>
      </c>
      <c r="F1358" s="38">
        <f t="shared" ca="1" si="148"/>
        <v>4.944116564317963E-2</v>
      </c>
      <c r="G1358" s="24">
        <f t="shared" ca="1" si="145"/>
        <v>9045.3172433070667</v>
      </c>
      <c r="H1358" s="24">
        <f t="shared" ca="1" si="146"/>
        <v>9738.4985466195485</v>
      </c>
      <c r="I1358" s="24">
        <f ca="1">H1358/'Option value'!$E$10</f>
        <v>472.74264789415281</v>
      </c>
    </row>
    <row r="1359" spans="2:9">
      <c r="B1359">
        <f t="shared" si="147"/>
        <v>1341</v>
      </c>
      <c r="C1359" s="38">
        <f t="shared" ca="1" si="142"/>
        <v>7.8810858777823456E-2</v>
      </c>
      <c r="D1359" s="38">
        <f t="shared" ca="1" si="143"/>
        <v>6.7794101379969482E-2</v>
      </c>
      <c r="E1359" s="38">
        <f t="shared" ca="1" si="144"/>
        <v>0.14281044718854524</v>
      </c>
      <c r="F1359" s="38">
        <f t="shared" ca="1" si="148"/>
        <v>4.7467384686173855E-2</v>
      </c>
      <c r="G1359" s="24">
        <f t="shared" ca="1" si="145"/>
        <v>9513.4819115154678</v>
      </c>
      <c r="H1359" s="24">
        <f t="shared" ca="1" si="146"/>
        <v>10206.66321482795</v>
      </c>
      <c r="I1359" s="24">
        <f ca="1">H1359/'Option value'!$E$10</f>
        <v>495.4690880984441</v>
      </c>
    </row>
    <row r="1360" spans="2:9">
      <c r="B1360">
        <f t="shared" si="147"/>
        <v>1342</v>
      </c>
      <c r="C1360" s="38">
        <f t="shared" ca="1" si="142"/>
        <v>0.29836142630881751</v>
      </c>
      <c r="D1360" s="38">
        <f t="shared" ca="1" si="143"/>
        <v>5.6917344550419052E-2</v>
      </c>
      <c r="E1360" s="38">
        <f t="shared" ca="1" si="144"/>
        <v>0.14267350484335123</v>
      </c>
      <c r="F1360" s="38">
        <f t="shared" ca="1" si="148"/>
        <v>4.7115918096700682E-2</v>
      </c>
      <c r="G1360" s="24">
        <f t="shared" ca="1" si="145"/>
        <v>9591.0562464656359</v>
      </c>
      <c r="H1360" s="24">
        <f t="shared" ca="1" si="146"/>
        <v>10284.237549778118</v>
      </c>
      <c r="I1360" s="24">
        <f ca="1">H1360/'Option value'!$E$10</f>
        <v>499.23483251350081</v>
      </c>
    </row>
    <row r="1361" spans="2:9">
      <c r="B1361">
        <f t="shared" si="147"/>
        <v>1343</v>
      </c>
      <c r="C1361" s="38">
        <f t="shared" ca="1" si="142"/>
        <v>0.42941579382990658</v>
      </c>
      <c r="D1361" s="38">
        <f t="shared" ca="1" si="143"/>
        <v>6.4958231136431191E-2</v>
      </c>
      <c r="E1361" s="38">
        <f t="shared" ca="1" si="144"/>
        <v>0.14736188340066589</v>
      </c>
      <c r="F1361" s="38">
        <f t="shared" ca="1" si="148"/>
        <v>4.5234230980799414E-2</v>
      </c>
      <c r="G1361" s="24">
        <f t="shared" ca="1" si="145"/>
        <v>11275.629428001192</v>
      </c>
      <c r="H1361" s="24">
        <f t="shared" ca="1" si="146"/>
        <v>11968.810731313673</v>
      </c>
      <c r="I1361" s="24">
        <f ca="1">H1361/'Option value'!$E$10</f>
        <v>581.01022967542099</v>
      </c>
    </row>
    <row r="1362" spans="2:9">
      <c r="B1362">
        <f t="shared" si="147"/>
        <v>1344</v>
      </c>
      <c r="C1362" s="38">
        <f t="shared" ca="1" si="142"/>
        <v>0.16844932907116503</v>
      </c>
      <c r="D1362" s="38">
        <f t="shared" ca="1" si="143"/>
        <v>7.1658458430572211E-2</v>
      </c>
      <c r="E1362" s="38">
        <f t="shared" ca="1" si="144"/>
        <v>0.14523710734172876</v>
      </c>
      <c r="F1362" s="38">
        <f t="shared" ca="1" si="148"/>
        <v>3.0238896727810084E-2</v>
      </c>
      <c r="G1362" s="24">
        <f t="shared" ca="1" si="145"/>
        <v>9029.7897584225066</v>
      </c>
      <c r="H1362" s="24">
        <f t="shared" ca="1" si="146"/>
        <v>9722.9710617349883</v>
      </c>
      <c r="I1362" s="24">
        <f ca="1">H1362/'Option value'!$E$10</f>
        <v>471.98888649198972</v>
      </c>
    </row>
    <row r="1363" spans="2:9">
      <c r="B1363">
        <f t="shared" si="147"/>
        <v>1345</v>
      </c>
      <c r="C1363" s="38">
        <f t="shared" ref="C1363:C1426" ca="1" si="149">_xlfn.NORM.INV(RAND(),$F$6,$G$6)</f>
        <v>0.2154055139202446</v>
      </c>
      <c r="D1363" s="38">
        <f t="shared" ref="D1363:D1426" ca="1" si="150">_xlfn.NORM.INV(RAND(),$F$7,$G$7)</f>
        <v>5.9922691141718012E-2</v>
      </c>
      <c r="E1363" s="38">
        <f t="shared" ref="E1363:E1426" ca="1" si="151">_xlfn.NORM.INV(RAND(),$F$8,$G$8)</f>
        <v>0.14560419127128399</v>
      </c>
      <c r="F1363" s="38">
        <f t="shared" ca="1" si="148"/>
        <v>2.8861554795602685E-2</v>
      </c>
      <c r="G1363" s="24">
        <f t="shared" ref="G1363:G1426" ca="1" si="152">IF(E1363&gt;F1363,($C$12*(1+C1363)*D1363)/(E1363-F1363),0)</f>
        <v>7737.0319710309732</v>
      </c>
      <c r="H1363" s="24">
        <f t="shared" ref="H1363:H1426" ca="1" si="153">G1363+$C$13</f>
        <v>8430.2132743434559</v>
      </c>
      <c r="I1363" s="24">
        <f ca="1">H1363/'Option value'!$E$10</f>
        <v>409.23365409434251</v>
      </c>
    </row>
    <row r="1364" spans="2:9">
      <c r="B1364">
        <f t="shared" ref="B1364:B1427" si="154">B1363+1</f>
        <v>1346</v>
      </c>
      <c r="C1364" s="38">
        <f t="shared" ca="1" si="149"/>
        <v>0.26340124191888692</v>
      </c>
      <c r="D1364" s="38">
        <f t="shared" ca="1" si="150"/>
        <v>5.9754517599032733E-2</v>
      </c>
      <c r="E1364" s="38">
        <f t="shared" ca="1" si="151"/>
        <v>0.14521577311742392</v>
      </c>
      <c r="F1364" s="38">
        <f t="shared" ref="F1364:F1427" ca="1" si="155">RAND()*($E$9-$D$9)+$D$9</f>
        <v>3.6055111480406021E-2</v>
      </c>
      <c r="G1364" s="24">
        <f t="shared" ca="1" si="152"/>
        <v>8577.0365672023781</v>
      </c>
      <c r="H1364" s="24">
        <f t="shared" ca="1" si="153"/>
        <v>9270.2178705148599</v>
      </c>
      <c r="I1364" s="24">
        <f ca="1">H1364/'Option value'!$E$10</f>
        <v>450.01057623858543</v>
      </c>
    </row>
    <row r="1365" spans="2:9">
      <c r="B1365">
        <f t="shared" si="154"/>
        <v>1347</v>
      </c>
      <c r="C1365" s="38">
        <f t="shared" ca="1" si="149"/>
        <v>0.11608856439240532</v>
      </c>
      <c r="D1365" s="38">
        <f t="shared" ca="1" si="150"/>
        <v>5.6275238526857257E-2</v>
      </c>
      <c r="E1365" s="38">
        <f t="shared" ca="1" si="151"/>
        <v>0.14547271674624285</v>
      </c>
      <c r="F1365" s="38">
        <f t="shared" ca="1" si="155"/>
        <v>4.0683665296089397E-2</v>
      </c>
      <c r="G1365" s="24">
        <f t="shared" ca="1" si="152"/>
        <v>7433.4679019407204</v>
      </c>
      <c r="H1365" s="24">
        <f t="shared" ca="1" si="153"/>
        <v>8126.649205253203</v>
      </c>
      <c r="I1365" s="24">
        <f ca="1">H1365/'Option value'!$E$10</f>
        <v>394.49753423559235</v>
      </c>
    </row>
    <row r="1366" spans="2:9">
      <c r="B1366">
        <f t="shared" si="154"/>
        <v>1348</v>
      </c>
      <c r="C1366" s="38">
        <f t="shared" ca="1" si="149"/>
        <v>0.36844490586895273</v>
      </c>
      <c r="D1366" s="38">
        <f t="shared" ca="1" si="150"/>
        <v>6.3213972320872155E-2</v>
      </c>
      <c r="E1366" s="38">
        <f t="shared" ca="1" si="151"/>
        <v>0.14703645070883997</v>
      </c>
      <c r="F1366" s="38">
        <f t="shared" ca="1" si="155"/>
        <v>5.0880968248481408E-2</v>
      </c>
      <c r="G1366" s="24">
        <f t="shared" ca="1" si="152"/>
        <v>11157.264394762595</v>
      </c>
      <c r="H1366" s="24">
        <f t="shared" ca="1" si="153"/>
        <v>11850.445698075077</v>
      </c>
      <c r="I1366" s="24">
        <f ca="1">H1366/'Option value'!$E$10</f>
        <v>575.26435427548915</v>
      </c>
    </row>
    <row r="1367" spans="2:9">
      <c r="B1367">
        <f t="shared" si="154"/>
        <v>1349</v>
      </c>
      <c r="C1367" s="38">
        <f t="shared" ca="1" si="149"/>
        <v>0.12851330078984741</v>
      </c>
      <c r="D1367" s="38">
        <f t="shared" ca="1" si="150"/>
        <v>6.3283189028841433E-2</v>
      </c>
      <c r="E1367" s="38">
        <f t="shared" ca="1" si="151"/>
        <v>0.14560522186223501</v>
      </c>
      <c r="F1367" s="38">
        <f t="shared" ca="1" si="155"/>
        <v>4.0958278672420009E-2</v>
      </c>
      <c r="G1367" s="24">
        <f t="shared" ca="1" si="152"/>
        <v>8463.6923480397927</v>
      </c>
      <c r="H1367" s="24">
        <f t="shared" ca="1" si="153"/>
        <v>9156.8736513522745</v>
      </c>
      <c r="I1367" s="24">
        <f ca="1">H1367/'Option value'!$E$10</f>
        <v>444.50842967729483</v>
      </c>
    </row>
    <row r="1368" spans="2:9">
      <c r="B1368">
        <f t="shared" si="154"/>
        <v>1350</v>
      </c>
      <c r="C1368" s="38">
        <f t="shared" ca="1" si="149"/>
        <v>0.2861313722688551</v>
      </c>
      <c r="D1368" s="38">
        <f t="shared" ca="1" si="150"/>
        <v>6.310926566387294E-2</v>
      </c>
      <c r="E1368" s="38">
        <f t="shared" ca="1" si="151"/>
        <v>0.14697119638199638</v>
      </c>
      <c r="F1368" s="38">
        <f t="shared" ca="1" si="155"/>
        <v>2.9781353429384684E-2</v>
      </c>
      <c r="G1368" s="24">
        <f t="shared" ca="1" si="152"/>
        <v>8589.7369309235546</v>
      </c>
      <c r="H1368" s="24">
        <f t="shared" ca="1" si="153"/>
        <v>9282.9182342360364</v>
      </c>
      <c r="I1368" s="24">
        <f ca="1">H1368/'Option value'!$E$10</f>
        <v>450.6270987493221</v>
      </c>
    </row>
    <row r="1369" spans="2:9">
      <c r="B1369">
        <f t="shared" si="154"/>
        <v>1351</v>
      </c>
      <c r="C1369" s="38">
        <f t="shared" ca="1" si="149"/>
        <v>0.23549196988431184</v>
      </c>
      <c r="D1369" s="38">
        <f t="shared" ca="1" si="150"/>
        <v>6.5377187543194409E-2</v>
      </c>
      <c r="E1369" s="38">
        <f t="shared" ca="1" si="151"/>
        <v>0.14513683472749839</v>
      </c>
      <c r="F1369" s="38">
        <f t="shared" ca="1" si="155"/>
        <v>5.0899842586397875E-2</v>
      </c>
      <c r="G1369" s="24">
        <f t="shared" ca="1" si="152"/>
        <v>10630.069936005375</v>
      </c>
      <c r="H1369" s="24">
        <f t="shared" ca="1" si="153"/>
        <v>11323.251239317857</v>
      </c>
      <c r="I1369" s="24">
        <f ca="1">H1369/'Option value'!$E$10</f>
        <v>549.67239025814831</v>
      </c>
    </row>
    <row r="1370" spans="2:9">
      <c r="B1370">
        <f t="shared" si="154"/>
        <v>1352</v>
      </c>
      <c r="C1370" s="38">
        <f t="shared" ca="1" si="149"/>
        <v>0.47450400645614049</v>
      </c>
      <c r="D1370" s="38">
        <f t="shared" ca="1" si="150"/>
        <v>6.1963407750571992E-2</v>
      </c>
      <c r="E1370" s="38">
        <f t="shared" ca="1" si="151"/>
        <v>0.14847004077814019</v>
      </c>
      <c r="F1370" s="38">
        <f t="shared" ca="1" si="155"/>
        <v>3.0461538756563503E-2</v>
      </c>
      <c r="G1370" s="24">
        <f t="shared" ca="1" si="152"/>
        <v>9601.947575788563</v>
      </c>
      <c r="H1370" s="24">
        <f t="shared" ca="1" si="153"/>
        <v>10295.128879101045</v>
      </c>
      <c r="I1370" s="24">
        <f ca="1">H1370/'Option value'!$E$10</f>
        <v>499.76353782043901</v>
      </c>
    </row>
    <row r="1371" spans="2:9">
      <c r="B1371">
        <f t="shared" si="154"/>
        <v>1353</v>
      </c>
      <c r="C1371" s="38">
        <f t="shared" ca="1" si="149"/>
        <v>0.30434405994445729</v>
      </c>
      <c r="D1371" s="38">
        <f t="shared" ca="1" si="150"/>
        <v>7.0192323918262203E-2</v>
      </c>
      <c r="E1371" s="38">
        <f t="shared" ca="1" si="151"/>
        <v>0.14590550419403803</v>
      </c>
      <c r="F1371" s="38">
        <f t="shared" ca="1" si="155"/>
        <v>3.945000466664407E-2</v>
      </c>
      <c r="G1371" s="24">
        <f t="shared" ca="1" si="152"/>
        <v>10666.085498197328</v>
      </c>
      <c r="H1371" s="24">
        <f t="shared" ca="1" si="153"/>
        <v>11359.26680150981</v>
      </c>
      <c r="I1371" s="24">
        <f ca="1">H1371/'Option value'!$E$10</f>
        <v>551.42071851989363</v>
      </c>
    </row>
    <row r="1372" spans="2:9">
      <c r="B1372">
        <f t="shared" si="154"/>
        <v>1354</v>
      </c>
      <c r="C1372" s="38">
        <f t="shared" ca="1" si="149"/>
        <v>0.29594499372515487</v>
      </c>
      <c r="D1372" s="38">
        <f t="shared" ca="1" si="150"/>
        <v>6.1594872339417031E-2</v>
      </c>
      <c r="E1372" s="38">
        <f t="shared" ca="1" si="151"/>
        <v>0.14770481684605527</v>
      </c>
      <c r="F1372" s="38">
        <f t="shared" ca="1" si="155"/>
        <v>2.4617802428256827E-2</v>
      </c>
      <c r="G1372" s="24">
        <f t="shared" ca="1" si="152"/>
        <v>8042.8555158937479</v>
      </c>
      <c r="H1372" s="24">
        <f t="shared" ca="1" si="153"/>
        <v>8736.0368192062306</v>
      </c>
      <c r="I1372" s="24">
        <f ca="1">H1372/'Option value'!$E$10</f>
        <v>424.0794572430209</v>
      </c>
    </row>
    <row r="1373" spans="2:9">
      <c r="B1373">
        <f t="shared" si="154"/>
        <v>1355</v>
      </c>
      <c r="C1373" s="38">
        <f t="shared" ca="1" si="149"/>
        <v>0.2532508564590667</v>
      </c>
      <c r="D1373" s="38">
        <f t="shared" ca="1" si="150"/>
        <v>6.1180946724568572E-2</v>
      </c>
      <c r="E1373" s="38">
        <f t="shared" ca="1" si="151"/>
        <v>0.1445056947888812</v>
      </c>
      <c r="F1373" s="38">
        <f t="shared" ca="1" si="155"/>
        <v>5.9519948977177481E-2</v>
      </c>
      <c r="G1373" s="24">
        <f t="shared" ca="1" si="152"/>
        <v>11189.211678332895</v>
      </c>
      <c r="H1373" s="24">
        <f t="shared" ca="1" si="153"/>
        <v>11882.392981645376</v>
      </c>
      <c r="I1373" s="24">
        <f ca="1">H1373/'Option value'!$E$10</f>
        <v>576.81519328375612</v>
      </c>
    </row>
    <row r="1374" spans="2:9">
      <c r="B1374">
        <f t="shared" si="154"/>
        <v>1356</v>
      </c>
      <c r="C1374" s="38">
        <f t="shared" ca="1" si="149"/>
        <v>0.17461363139145267</v>
      </c>
      <c r="D1374" s="38">
        <f t="shared" ca="1" si="150"/>
        <v>6.0785168996523822E-2</v>
      </c>
      <c r="E1374" s="38">
        <f t="shared" ca="1" si="151"/>
        <v>0.14313842609783198</v>
      </c>
      <c r="F1374" s="38">
        <f t="shared" ca="1" si="155"/>
        <v>3.9308345448996918E-2</v>
      </c>
      <c r="G1374" s="24">
        <f t="shared" ca="1" si="152"/>
        <v>8528.2682144207047</v>
      </c>
      <c r="H1374" s="24">
        <f t="shared" ca="1" si="153"/>
        <v>9221.4495177331864</v>
      </c>
      <c r="I1374" s="24">
        <f ca="1">H1374/'Option value'!$E$10</f>
        <v>447.64318047248474</v>
      </c>
    </row>
    <row r="1375" spans="2:9">
      <c r="B1375">
        <f t="shared" si="154"/>
        <v>1357</v>
      </c>
      <c r="C1375" s="38">
        <f t="shared" ca="1" si="149"/>
        <v>0.24706284441361104</v>
      </c>
      <c r="D1375" s="38">
        <f t="shared" ca="1" si="150"/>
        <v>6.7475221191159326E-2</v>
      </c>
      <c r="E1375" s="38">
        <f t="shared" ca="1" si="151"/>
        <v>0.14511619606789106</v>
      </c>
      <c r="F1375" s="38">
        <f t="shared" ca="1" si="155"/>
        <v>3.1923749572296219E-2</v>
      </c>
      <c r="G1375" s="24">
        <f t="shared" ca="1" si="152"/>
        <v>9219.4834039935977</v>
      </c>
      <c r="H1375" s="24">
        <f t="shared" ca="1" si="153"/>
        <v>9912.6647073060794</v>
      </c>
      <c r="I1375" s="24">
        <f ca="1">H1375/'Option value'!$E$10</f>
        <v>481.1973158886446</v>
      </c>
    </row>
    <row r="1376" spans="2:9">
      <c r="B1376">
        <f t="shared" si="154"/>
        <v>1358</v>
      </c>
      <c r="C1376" s="38">
        <f t="shared" ca="1" si="149"/>
        <v>0.32400508058719379</v>
      </c>
      <c r="D1376" s="38">
        <f t="shared" ca="1" si="150"/>
        <v>6.2358689683928104E-2</v>
      </c>
      <c r="E1376" s="38">
        <f t="shared" ca="1" si="151"/>
        <v>0.14228784227323374</v>
      </c>
      <c r="F1376" s="38">
        <f t="shared" ca="1" si="155"/>
        <v>5.1410002230410562E-2</v>
      </c>
      <c r="G1376" s="24">
        <f t="shared" ca="1" si="152"/>
        <v>11267.304027435996</v>
      </c>
      <c r="H1376" s="24">
        <f t="shared" ca="1" si="153"/>
        <v>11960.485330748477</v>
      </c>
      <c r="I1376" s="24">
        <f ca="1">H1376/'Option value'!$E$10</f>
        <v>580.60608401691638</v>
      </c>
    </row>
    <row r="1377" spans="2:9">
      <c r="B1377">
        <f t="shared" si="154"/>
        <v>1359</v>
      </c>
      <c r="C1377" s="38">
        <f t="shared" ca="1" si="149"/>
        <v>0.24920961534373889</v>
      </c>
      <c r="D1377" s="38">
        <f t="shared" ca="1" si="150"/>
        <v>5.7526275624420885E-2</v>
      </c>
      <c r="E1377" s="38">
        <f t="shared" ca="1" si="151"/>
        <v>0.14281932368951644</v>
      </c>
      <c r="F1377" s="38">
        <f t="shared" ca="1" si="155"/>
        <v>2.9635896694775121E-2</v>
      </c>
      <c r="G1377" s="24">
        <f t="shared" ca="1" si="152"/>
        <v>7874.26657940121</v>
      </c>
      <c r="H1377" s="24">
        <f t="shared" ca="1" si="153"/>
        <v>8567.4478827136918</v>
      </c>
      <c r="I1377" s="24">
        <f ca="1">H1377/'Option value'!$E$10</f>
        <v>415.89552828707241</v>
      </c>
    </row>
    <row r="1378" spans="2:9">
      <c r="B1378">
        <f t="shared" si="154"/>
        <v>1360</v>
      </c>
      <c r="C1378" s="38">
        <f t="shared" ca="1" si="149"/>
        <v>0.18378149795448789</v>
      </c>
      <c r="D1378" s="38">
        <f t="shared" ca="1" si="150"/>
        <v>5.7576147266886701E-2</v>
      </c>
      <c r="E1378" s="38">
        <f t="shared" ca="1" si="151"/>
        <v>0.14742184724860061</v>
      </c>
      <c r="F1378" s="38">
        <f t="shared" ca="1" si="155"/>
        <v>2.3576066333367559E-2</v>
      </c>
      <c r="G1378" s="24">
        <f t="shared" ca="1" si="152"/>
        <v>6825.3402963984554</v>
      </c>
      <c r="H1378" s="24">
        <f t="shared" ca="1" si="153"/>
        <v>7518.5215997109381</v>
      </c>
      <c r="I1378" s="24">
        <f ca="1">H1378/'Option value'!$E$10</f>
        <v>364.97677668499699</v>
      </c>
    </row>
    <row r="1379" spans="2:9">
      <c r="B1379">
        <f t="shared" si="154"/>
        <v>1361</v>
      </c>
      <c r="C1379" s="38">
        <f t="shared" ca="1" si="149"/>
        <v>0.17764305862995269</v>
      </c>
      <c r="D1379" s="38">
        <f t="shared" ca="1" si="150"/>
        <v>5.7796594261143794E-2</v>
      </c>
      <c r="E1379" s="38">
        <f t="shared" ca="1" si="151"/>
        <v>0.14743149462018798</v>
      </c>
      <c r="F1379" s="38">
        <f t="shared" ca="1" si="155"/>
        <v>5.8654805372175656E-2</v>
      </c>
      <c r="G1379" s="24">
        <f t="shared" ca="1" si="152"/>
        <v>9508.419989249549</v>
      </c>
      <c r="H1379" s="24">
        <f t="shared" ca="1" si="153"/>
        <v>10201.601292562031</v>
      </c>
      <c r="I1379" s="24">
        <f ca="1">H1379/'Option value'!$E$10</f>
        <v>495.22336371660339</v>
      </c>
    </row>
    <row r="1380" spans="2:9">
      <c r="B1380">
        <f t="shared" si="154"/>
        <v>1362</v>
      </c>
      <c r="C1380" s="38">
        <f t="shared" ca="1" si="149"/>
        <v>0.17372054026981443</v>
      </c>
      <c r="D1380" s="38">
        <f t="shared" ca="1" si="150"/>
        <v>6.3669925125885846E-2</v>
      </c>
      <c r="E1380" s="38">
        <f t="shared" ca="1" si="151"/>
        <v>0.13970129463000452</v>
      </c>
      <c r="F1380" s="38">
        <f t="shared" ca="1" si="155"/>
        <v>5.3355529476003041E-2</v>
      </c>
      <c r="G1380" s="24">
        <f t="shared" ca="1" si="152"/>
        <v>10733.69816130807</v>
      </c>
      <c r="H1380" s="24">
        <f t="shared" ca="1" si="153"/>
        <v>11426.879464620552</v>
      </c>
      <c r="I1380" s="24">
        <f ca="1">H1380/'Option value'!$E$10</f>
        <v>554.70288663206554</v>
      </c>
    </row>
    <row r="1381" spans="2:9">
      <c r="B1381">
        <f t="shared" si="154"/>
        <v>1363</v>
      </c>
      <c r="C1381" s="38">
        <f t="shared" ca="1" si="149"/>
        <v>0.27304559331655004</v>
      </c>
      <c r="D1381" s="38">
        <f t="shared" ca="1" si="150"/>
        <v>6.7262441983404753E-2</v>
      </c>
      <c r="E1381" s="38">
        <f t="shared" ca="1" si="151"/>
        <v>0.14409587417006656</v>
      </c>
      <c r="F1381" s="38">
        <f t="shared" ca="1" si="155"/>
        <v>3.6638129416269975E-2</v>
      </c>
      <c r="G1381" s="24">
        <f t="shared" ca="1" si="152"/>
        <v>9882.5778352185971</v>
      </c>
      <c r="H1381" s="24">
        <f t="shared" ca="1" si="153"/>
        <v>10575.759138531079</v>
      </c>
      <c r="I1381" s="24">
        <f ca="1">H1381/'Option value'!$E$10</f>
        <v>513.38636594811055</v>
      </c>
    </row>
    <row r="1382" spans="2:9">
      <c r="B1382">
        <f t="shared" si="154"/>
        <v>1364</v>
      </c>
      <c r="C1382" s="38">
        <f t="shared" ca="1" si="149"/>
        <v>0.11687076028561552</v>
      </c>
      <c r="D1382" s="38">
        <f t="shared" ca="1" si="150"/>
        <v>6.9931079803603899E-2</v>
      </c>
      <c r="E1382" s="38">
        <f t="shared" ca="1" si="151"/>
        <v>0.14413324063423014</v>
      </c>
      <c r="F1382" s="38">
        <f t="shared" ca="1" si="155"/>
        <v>3.4623960268273343E-2</v>
      </c>
      <c r="G1382" s="24">
        <f t="shared" ca="1" si="152"/>
        <v>8845.3211837483304</v>
      </c>
      <c r="H1382" s="24">
        <f t="shared" ca="1" si="153"/>
        <v>9538.5024870608122</v>
      </c>
      <c r="I1382" s="24">
        <f ca="1">H1382/'Option value'!$E$10</f>
        <v>463.03410131363165</v>
      </c>
    </row>
    <row r="1383" spans="2:9">
      <c r="B1383">
        <f t="shared" si="154"/>
        <v>1365</v>
      </c>
      <c r="C1383" s="38">
        <f t="shared" ca="1" si="149"/>
        <v>0.11538988308843103</v>
      </c>
      <c r="D1383" s="38">
        <f t="shared" ca="1" si="150"/>
        <v>5.5871382167426903E-2</v>
      </c>
      <c r="E1383" s="38">
        <f t="shared" ca="1" si="151"/>
        <v>0.14347353793079179</v>
      </c>
      <c r="F1383" s="38">
        <f t="shared" ca="1" si="155"/>
        <v>5.9895974826191981E-2</v>
      </c>
      <c r="G1383" s="24">
        <f t="shared" ca="1" si="152"/>
        <v>9247.3605081294518</v>
      </c>
      <c r="H1383" s="24">
        <f t="shared" ca="1" si="153"/>
        <v>9940.5418114419335</v>
      </c>
      <c r="I1383" s="24">
        <f ca="1">H1383/'Option value'!$E$10</f>
        <v>482.55057337096764</v>
      </c>
    </row>
    <row r="1384" spans="2:9">
      <c r="B1384">
        <f t="shared" si="154"/>
        <v>1366</v>
      </c>
      <c r="C1384" s="38">
        <f t="shared" ca="1" si="149"/>
        <v>0.22040097141716505</v>
      </c>
      <c r="D1384" s="38">
        <f t="shared" ca="1" si="150"/>
        <v>5.5092564820615759E-2</v>
      </c>
      <c r="E1384" s="38">
        <f t="shared" ca="1" si="151"/>
        <v>0.14539449890065159</v>
      </c>
      <c r="F1384" s="38">
        <f t="shared" ca="1" si="155"/>
        <v>2.528453501407427E-2</v>
      </c>
      <c r="G1384" s="24">
        <f t="shared" ca="1" si="152"/>
        <v>6942.3719236629222</v>
      </c>
      <c r="H1384" s="24">
        <f t="shared" ca="1" si="153"/>
        <v>7635.5532269754049</v>
      </c>
      <c r="I1384" s="24">
        <f ca="1">H1384/'Option value'!$E$10</f>
        <v>370.65792363958275</v>
      </c>
    </row>
    <row r="1385" spans="2:9">
      <c r="B1385">
        <f t="shared" si="154"/>
        <v>1367</v>
      </c>
      <c r="C1385" s="38">
        <f t="shared" ca="1" si="149"/>
        <v>0.3633338073343122</v>
      </c>
      <c r="D1385" s="38">
        <f t="shared" ca="1" si="150"/>
        <v>5.9584634228056321E-2</v>
      </c>
      <c r="E1385" s="38">
        <f t="shared" ca="1" si="151"/>
        <v>0.14167898384400002</v>
      </c>
      <c r="F1385" s="38">
        <f t="shared" ca="1" si="155"/>
        <v>4.1774396276215778E-2</v>
      </c>
      <c r="G1385" s="24">
        <f t="shared" ca="1" si="152"/>
        <v>10084.222687540469</v>
      </c>
      <c r="H1385" s="24">
        <f t="shared" ca="1" si="153"/>
        <v>10777.40399085295</v>
      </c>
      <c r="I1385" s="24">
        <f ca="1">H1385/'Option value'!$E$10</f>
        <v>523.17495101227905</v>
      </c>
    </row>
    <row r="1386" spans="2:9">
      <c r="B1386">
        <f t="shared" si="154"/>
        <v>1368</v>
      </c>
      <c r="C1386" s="38">
        <f t="shared" ca="1" si="149"/>
        <v>0.35708937543147323</v>
      </c>
      <c r="D1386" s="38">
        <f t="shared" ca="1" si="150"/>
        <v>6.0456993208398292E-2</v>
      </c>
      <c r="E1386" s="38">
        <f t="shared" ca="1" si="151"/>
        <v>0.14513407803367886</v>
      </c>
      <c r="F1386" s="38">
        <f t="shared" ca="1" si="155"/>
        <v>3.9943876123448643E-2</v>
      </c>
      <c r="G1386" s="24">
        <f t="shared" ca="1" si="152"/>
        <v>9673.2203880024808</v>
      </c>
      <c r="H1386" s="24">
        <f t="shared" ca="1" si="153"/>
        <v>10366.401691314963</v>
      </c>
      <c r="I1386" s="24">
        <f ca="1">H1386/'Option value'!$E$10</f>
        <v>503.22338307354181</v>
      </c>
    </row>
    <row r="1387" spans="2:9">
      <c r="B1387">
        <f t="shared" si="154"/>
        <v>1369</v>
      </c>
      <c r="C1387" s="38">
        <f t="shared" ca="1" si="149"/>
        <v>0.10338496190320869</v>
      </c>
      <c r="D1387" s="38">
        <f t="shared" ca="1" si="150"/>
        <v>7.0482784871481574E-2</v>
      </c>
      <c r="E1387" s="38">
        <f t="shared" ca="1" si="151"/>
        <v>0.14293604121476758</v>
      </c>
      <c r="F1387" s="38">
        <f t="shared" ca="1" si="155"/>
        <v>4.0236221118268245E-2</v>
      </c>
      <c r="G1387" s="24">
        <f t="shared" ca="1" si="152"/>
        <v>9391.4318199409336</v>
      </c>
      <c r="H1387" s="24">
        <f t="shared" ca="1" si="153"/>
        <v>10084.613123253415</v>
      </c>
      <c r="I1387" s="24">
        <f ca="1">H1387/'Option value'!$E$10</f>
        <v>489.54432637152496</v>
      </c>
    </row>
    <row r="1388" spans="2:9">
      <c r="B1388">
        <f t="shared" si="154"/>
        <v>1370</v>
      </c>
      <c r="C1388" s="38">
        <f t="shared" ca="1" si="149"/>
        <v>0.15647912954988474</v>
      </c>
      <c r="D1388" s="38">
        <f t="shared" ca="1" si="150"/>
        <v>7.9490633571737204E-2</v>
      </c>
      <c r="E1388" s="38">
        <f t="shared" ca="1" si="151"/>
        <v>0.14225733579840419</v>
      </c>
      <c r="F1388" s="38">
        <f t="shared" ca="1" si="155"/>
        <v>5.950214437984902E-2</v>
      </c>
      <c r="G1388" s="24">
        <f t="shared" ca="1" si="152"/>
        <v>13776.848652208233</v>
      </c>
      <c r="H1388" s="24">
        <f t="shared" ca="1" si="153"/>
        <v>14470.029955520715</v>
      </c>
      <c r="I1388" s="24">
        <f ca="1">H1388/'Option value'!$E$10</f>
        <v>702.42863861751039</v>
      </c>
    </row>
    <row r="1389" spans="2:9">
      <c r="B1389">
        <f t="shared" si="154"/>
        <v>1371</v>
      </c>
      <c r="C1389" s="38">
        <f t="shared" ca="1" si="149"/>
        <v>0.2376864078906393</v>
      </c>
      <c r="D1389" s="38">
        <f t="shared" ca="1" si="150"/>
        <v>5.1412609342274582E-2</v>
      </c>
      <c r="E1389" s="38">
        <f t="shared" ca="1" si="151"/>
        <v>0.14690532557206459</v>
      </c>
      <c r="F1389" s="38">
        <f t="shared" ca="1" si="155"/>
        <v>5.9552644192071721E-2</v>
      </c>
      <c r="G1389" s="24">
        <f t="shared" ca="1" si="152"/>
        <v>9034.318638165716</v>
      </c>
      <c r="H1389" s="24">
        <f t="shared" ca="1" si="153"/>
        <v>9727.4999414781978</v>
      </c>
      <c r="I1389" s="24">
        <f ca="1">H1389/'Option value'!$E$10</f>
        <v>472.20873502321348</v>
      </c>
    </row>
    <row r="1390" spans="2:9">
      <c r="B1390">
        <f t="shared" si="154"/>
        <v>1372</v>
      </c>
      <c r="C1390" s="38">
        <f t="shared" ca="1" si="149"/>
        <v>0.34146659724969097</v>
      </c>
      <c r="D1390" s="38">
        <f t="shared" ca="1" si="150"/>
        <v>6.6075406807671822E-2</v>
      </c>
      <c r="E1390" s="38">
        <f t="shared" ca="1" si="151"/>
        <v>0.14858721721331292</v>
      </c>
      <c r="F1390" s="38">
        <f t="shared" ca="1" si="155"/>
        <v>3.2206932224229323E-2</v>
      </c>
      <c r="G1390" s="24">
        <f t="shared" ca="1" si="152"/>
        <v>9445.6460874353015</v>
      </c>
      <c r="H1390" s="24">
        <f t="shared" ca="1" si="153"/>
        <v>10138.827390747783</v>
      </c>
      <c r="I1390" s="24">
        <f ca="1">H1390/'Option value'!$E$10</f>
        <v>492.17608692950398</v>
      </c>
    </row>
    <row r="1391" spans="2:9">
      <c r="B1391">
        <f t="shared" si="154"/>
        <v>1373</v>
      </c>
      <c r="C1391" s="38">
        <f t="shared" ca="1" si="149"/>
        <v>0.25821358747789191</v>
      </c>
      <c r="D1391" s="38">
        <f t="shared" ca="1" si="150"/>
        <v>6.0939446413687495E-2</v>
      </c>
      <c r="E1391" s="38">
        <f t="shared" ca="1" si="151"/>
        <v>0.1459521945215573</v>
      </c>
      <c r="F1391" s="38">
        <f t="shared" ca="1" si="155"/>
        <v>4.5392567862218111E-2</v>
      </c>
      <c r="G1391" s="24">
        <f t="shared" ca="1" si="152"/>
        <v>9456.2860286006853</v>
      </c>
      <c r="H1391" s="24">
        <f t="shared" ca="1" si="153"/>
        <v>10149.467331913167</v>
      </c>
      <c r="I1391" s="24">
        <f ca="1">H1391/'Option value'!$E$10</f>
        <v>492.69258892782364</v>
      </c>
    </row>
    <row r="1392" spans="2:9">
      <c r="B1392">
        <f t="shared" si="154"/>
        <v>1374</v>
      </c>
      <c r="C1392" s="38">
        <f t="shared" ca="1" si="149"/>
        <v>0.11127802316204705</v>
      </c>
      <c r="D1392" s="38">
        <f t="shared" ca="1" si="150"/>
        <v>7.6335233444894068E-2</v>
      </c>
      <c r="E1392" s="38">
        <f t="shared" ca="1" si="151"/>
        <v>0.14470308483562544</v>
      </c>
      <c r="F1392" s="38">
        <f t="shared" ca="1" si="155"/>
        <v>2.0970682247279354E-2</v>
      </c>
      <c r="G1392" s="24">
        <f t="shared" ca="1" si="152"/>
        <v>8502.6772599679716</v>
      </c>
      <c r="H1392" s="24">
        <f t="shared" ca="1" si="153"/>
        <v>9195.8585632804534</v>
      </c>
      <c r="I1392" s="24">
        <f ca="1">H1392/'Option value'!$E$10</f>
        <v>446.40090113011905</v>
      </c>
    </row>
    <row r="1393" spans="2:9">
      <c r="B1393">
        <f t="shared" si="154"/>
        <v>1375</v>
      </c>
      <c r="C1393" s="38">
        <f t="shared" ca="1" si="149"/>
        <v>0.14579212046587944</v>
      </c>
      <c r="D1393" s="38">
        <f t="shared" ca="1" si="150"/>
        <v>5.3008276815505191E-2</v>
      </c>
      <c r="E1393" s="38">
        <f t="shared" ca="1" si="151"/>
        <v>0.14057554422340901</v>
      </c>
      <c r="F1393" s="38">
        <f t="shared" ca="1" si="155"/>
        <v>5.6615416427396065E-2</v>
      </c>
      <c r="G1393" s="24">
        <f t="shared" ca="1" si="152"/>
        <v>8971.5566475940086</v>
      </c>
      <c r="H1393" s="24">
        <f t="shared" ca="1" si="153"/>
        <v>9664.7379509064904</v>
      </c>
      <c r="I1393" s="24">
        <f ca="1">H1393/'Option value'!$E$10</f>
        <v>469.16203645177137</v>
      </c>
    </row>
    <row r="1394" spans="2:9">
      <c r="B1394">
        <f t="shared" si="154"/>
        <v>1376</v>
      </c>
      <c r="C1394" s="38">
        <f t="shared" ca="1" si="149"/>
        <v>0.18309591173976858</v>
      </c>
      <c r="D1394" s="38">
        <f t="shared" ca="1" si="150"/>
        <v>6.0831265128827854E-2</v>
      </c>
      <c r="E1394" s="38">
        <f t="shared" ca="1" si="151"/>
        <v>0.14091944611285434</v>
      </c>
      <c r="F1394" s="38">
        <f t="shared" ca="1" si="155"/>
        <v>4.2695463887060872E-2</v>
      </c>
      <c r="G1394" s="24">
        <f t="shared" ca="1" si="152"/>
        <v>9087.0023787938371</v>
      </c>
      <c r="H1394" s="24">
        <f t="shared" ca="1" si="153"/>
        <v>9780.1836821063189</v>
      </c>
      <c r="I1394" s="24">
        <f ca="1">H1394/'Option value'!$E$10</f>
        <v>474.76619816050089</v>
      </c>
    </row>
    <row r="1395" spans="2:9">
      <c r="B1395">
        <f t="shared" si="154"/>
        <v>1377</v>
      </c>
      <c r="C1395" s="38">
        <f t="shared" ca="1" si="149"/>
        <v>0.2973463535456714</v>
      </c>
      <c r="D1395" s="38">
        <f t="shared" ca="1" si="150"/>
        <v>5.5298826092751122E-2</v>
      </c>
      <c r="E1395" s="38">
        <f t="shared" ca="1" si="151"/>
        <v>0.14261428638202331</v>
      </c>
      <c r="F1395" s="38">
        <f t="shared" ca="1" si="155"/>
        <v>5.0330797821433536E-2</v>
      </c>
      <c r="G1395" s="24">
        <f t="shared" ca="1" si="152"/>
        <v>9641.3804540501133</v>
      </c>
      <c r="H1395" s="24">
        <f t="shared" ca="1" si="153"/>
        <v>10334.561757362595</v>
      </c>
      <c r="I1395" s="24">
        <f ca="1">H1395/'Option value'!$E$10</f>
        <v>501.6777552117764</v>
      </c>
    </row>
    <row r="1396" spans="2:9">
      <c r="B1396">
        <f t="shared" si="154"/>
        <v>1378</v>
      </c>
      <c r="C1396" s="38">
        <f t="shared" ca="1" si="149"/>
        <v>0.18887679995895065</v>
      </c>
      <c r="D1396" s="38">
        <f t="shared" ca="1" si="150"/>
        <v>5.6641424482968876E-2</v>
      </c>
      <c r="E1396" s="38">
        <f t="shared" ca="1" si="151"/>
        <v>0.1456169793045734</v>
      </c>
      <c r="F1396" s="38">
        <f t="shared" ca="1" si="155"/>
        <v>2.4446284498423732E-2</v>
      </c>
      <c r="G1396" s="24">
        <f t="shared" ca="1" si="152"/>
        <v>6892.3099211175204</v>
      </c>
      <c r="H1396" s="24">
        <f t="shared" ca="1" si="153"/>
        <v>7585.4912244300031</v>
      </c>
      <c r="I1396" s="24">
        <f ca="1">H1396/'Option value'!$E$10</f>
        <v>368.22772934126226</v>
      </c>
    </row>
    <row r="1397" spans="2:9">
      <c r="B1397">
        <f t="shared" si="154"/>
        <v>1379</v>
      </c>
      <c r="C1397" s="38">
        <f t="shared" ca="1" si="149"/>
        <v>0.23193028909730373</v>
      </c>
      <c r="D1397" s="38">
        <f t="shared" ca="1" si="150"/>
        <v>5.8019193670867227E-2</v>
      </c>
      <c r="E1397" s="38">
        <f t="shared" ca="1" si="151"/>
        <v>0.14749202994550062</v>
      </c>
      <c r="F1397" s="38">
        <f t="shared" ca="1" si="155"/>
        <v>3.7452369212029157E-2</v>
      </c>
      <c r="G1397" s="24">
        <f t="shared" ca="1" si="152"/>
        <v>8055.638264767882</v>
      </c>
      <c r="H1397" s="24">
        <f t="shared" ca="1" si="153"/>
        <v>8748.8195680803638</v>
      </c>
      <c r="I1397" s="24">
        <f ca="1">H1397/'Option value'!$E$10</f>
        <v>424.69997903302732</v>
      </c>
    </row>
    <row r="1398" spans="2:9">
      <c r="B1398">
        <f t="shared" si="154"/>
        <v>1380</v>
      </c>
      <c r="C1398" s="38">
        <f t="shared" ca="1" si="149"/>
        <v>0.1697114120550775</v>
      </c>
      <c r="D1398" s="38">
        <f t="shared" ca="1" si="150"/>
        <v>7.4939374865884423E-2</v>
      </c>
      <c r="E1398" s="38">
        <f t="shared" ca="1" si="151"/>
        <v>0.14598547840108164</v>
      </c>
      <c r="F1398" s="38">
        <f t="shared" ca="1" si="155"/>
        <v>2.189802836417452E-2</v>
      </c>
      <c r="G1398" s="24">
        <f t="shared" ca="1" si="152"/>
        <v>8760.9723521449141</v>
      </c>
      <c r="H1398" s="24">
        <f t="shared" ca="1" si="153"/>
        <v>9454.1536554573959</v>
      </c>
      <c r="I1398" s="24">
        <f ca="1">H1398/'Option value'!$E$10</f>
        <v>458.93949783773763</v>
      </c>
    </row>
    <row r="1399" spans="2:9">
      <c r="B1399">
        <f t="shared" si="154"/>
        <v>1381</v>
      </c>
      <c r="C1399" s="38">
        <f t="shared" ca="1" si="149"/>
        <v>0.11794878914423892</v>
      </c>
      <c r="D1399" s="38">
        <f t="shared" ca="1" si="150"/>
        <v>6.6821029194842563E-2</v>
      </c>
      <c r="E1399" s="38">
        <f t="shared" ca="1" si="151"/>
        <v>0.14770976159939381</v>
      </c>
      <c r="F1399" s="38">
        <f t="shared" ca="1" si="155"/>
        <v>3.8973753964046072E-2</v>
      </c>
      <c r="G1399" s="24">
        <f t="shared" ca="1" si="152"/>
        <v>8520.2642409260952</v>
      </c>
      <c r="H1399" s="24">
        <f t="shared" ca="1" si="153"/>
        <v>9213.445544238577</v>
      </c>
      <c r="I1399" s="24">
        <f ca="1">H1399/'Option value'!$E$10</f>
        <v>447.25463806983379</v>
      </c>
    </row>
    <row r="1400" spans="2:9">
      <c r="B1400">
        <f t="shared" si="154"/>
        <v>1382</v>
      </c>
      <c r="C1400" s="38">
        <f t="shared" ca="1" si="149"/>
        <v>0.29963610509644656</v>
      </c>
      <c r="D1400" s="38">
        <f t="shared" ca="1" si="150"/>
        <v>5.438543961334924E-2</v>
      </c>
      <c r="E1400" s="38">
        <f t="shared" ca="1" si="151"/>
        <v>0.14607176434789149</v>
      </c>
      <c r="F1400" s="38">
        <f t="shared" ca="1" si="155"/>
        <v>3.9153086420222055E-2</v>
      </c>
      <c r="G1400" s="24">
        <f t="shared" ca="1" si="152"/>
        <v>8198.6473837982248</v>
      </c>
      <c r="H1400" s="24">
        <f t="shared" ca="1" si="153"/>
        <v>8891.8286871107066</v>
      </c>
      <c r="I1400" s="24">
        <f ca="1">H1400/'Option value'!$E$10</f>
        <v>431.64216927721873</v>
      </c>
    </row>
    <row r="1401" spans="2:9">
      <c r="B1401">
        <f t="shared" si="154"/>
        <v>1383</v>
      </c>
      <c r="C1401" s="38">
        <f t="shared" ca="1" si="149"/>
        <v>0.22359542563942747</v>
      </c>
      <c r="D1401" s="38">
        <f t="shared" ca="1" si="150"/>
        <v>5.684941142885476E-2</v>
      </c>
      <c r="E1401" s="38">
        <f t="shared" ca="1" si="151"/>
        <v>0.14681486105201813</v>
      </c>
      <c r="F1401" s="38">
        <f t="shared" ca="1" si="155"/>
        <v>5.3420686799133699E-2</v>
      </c>
      <c r="G1401" s="24">
        <f t="shared" ca="1" si="152"/>
        <v>9237.0949457979659</v>
      </c>
      <c r="H1401" s="24">
        <f t="shared" ca="1" si="153"/>
        <v>9930.2762491104477</v>
      </c>
      <c r="I1401" s="24">
        <f ca="1">H1401/'Option value'!$E$10</f>
        <v>482.05224510244886</v>
      </c>
    </row>
    <row r="1402" spans="2:9">
      <c r="B1402">
        <f t="shared" si="154"/>
        <v>1384</v>
      </c>
      <c r="C1402" s="38">
        <f t="shared" ca="1" si="149"/>
        <v>0.21508156861071431</v>
      </c>
      <c r="D1402" s="38">
        <f t="shared" ca="1" si="150"/>
        <v>6.2459329203364555E-2</v>
      </c>
      <c r="E1402" s="38">
        <f t="shared" ca="1" si="151"/>
        <v>0.14684318912032179</v>
      </c>
      <c r="F1402" s="38">
        <f t="shared" ca="1" si="155"/>
        <v>4.2044343809355927E-2</v>
      </c>
      <c r="G1402" s="24">
        <f t="shared" ca="1" si="152"/>
        <v>8981.2674266536651</v>
      </c>
      <c r="H1402" s="24">
        <f t="shared" ca="1" si="153"/>
        <v>9674.4487299661469</v>
      </c>
      <c r="I1402" s="24">
        <f ca="1">H1402/'Option value'!$E$10</f>
        <v>469.63343349350225</v>
      </c>
    </row>
    <row r="1403" spans="2:9">
      <c r="B1403">
        <f t="shared" si="154"/>
        <v>1385</v>
      </c>
      <c r="C1403" s="38">
        <f t="shared" ca="1" si="149"/>
        <v>0.20076853677161355</v>
      </c>
      <c r="D1403" s="38">
        <f t="shared" ca="1" si="150"/>
        <v>6.5847959903525932E-2</v>
      </c>
      <c r="E1403" s="38">
        <f t="shared" ca="1" si="151"/>
        <v>0.14056534564590173</v>
      </c>
      <c r="F1403" s="38">
        <f t="shared" ca="1" si="155"/>
        <v>2.8505263879783277E-2</v>
      </c>
      <c r="G1403" s="24">
        <f t="shared" ca="1" si="152"/>
        <v>8750.6853030867678</v>
      </c>
      <c r="H1403" s="24">
        <f t="shared" ca="1" si="153"/>
        <v>9443.8666063992496</v>
      </c>
      <c r="I1403" s="24">
        <f ca="1">H1403/'Option value'!$E$10</f>
        <v>458.44012652423538</v>
      </c>
    </row>
    <row r="1404" spans="2:9">
      <c r="B1404">
        <f t="shared" si="154"/>
        <v>1386</v>
      </c>
      <c r="C1404" s="38">
        <f t="shared" ca="1" si="149"/>
        <v>0.29818419854335859</v>
      </c>
      <c r="D1404" s="38">
        <f t="shared" ca="1" si="150"/>
        <v>6.3144069145382967E-2</v>
      </c>
      <c r="E1404" s="38">
        <f t="shared" ca="1" si="151"/>
        <v>0.14227196585371576</v>
      </c>
      <c r="F1404" s="38">
        <f t="shared" ca="1" si="155"/>
        <v>5.8755435072721657E-2</v>
      </c>
      <c r="G1404" s="24">
        <f t="shared" ca="1" si="152"/>
        <v>12172.725120477695</v>
      </c>
      <c r="H1404" s="24">
        <f t="shared" ca="1" si="153"/>
        <v>12865.906423790177</v>
      </c>
      <c r="I1404" s="24">
        <f ca="1">H1404/'Option value'!$E$10</f>
        <v>624.55856426165906</v>
      </c>
    </row>
    <row r="1405" spans="2:9">
      <c r="B1405">
        <f t="shared" si="154"/>
        <v>1387</v>
      </c>
      <c r="C1405" s="38">
        <f t="shared" ca="1" si="149"/>
        <v>0.29863666451938709</v>
      </c>
      <c r="D1405" s="38">
        <f t="shared" ca="1" si="150"/>
        <v>5.7413443360290625E-2</v>
      </c>
      <c r="E1405" s="38">
        <f t="shared" ca="1" si="151"/>
        <v>0.14580953422917822</v>
      </c>
      <c r="F1405" s="38">
        <f t="shared" ca="1" si="155"/>
        <v>4.4496117098817956E-2</v>
      </c>
      <c r="G1405" s="24">
        <f t="shared" ca="1" si="152"/>
        <v>9126.9499247538915</v>
      </c>
      <c r="H1405" s="24">
        <f t="shared" ca="1" si="153"/>
        <v>9820.1312280663733</v>
      </c>
      <c r="I1405" s="24">
        <f ca="1">H1405/'Option value'!$E$10</f>
        <v>476.70539942069769</v>
      </c>
    </row>
    <row r="1406" spans="2:9">
      <c r="B1406">
        <f t="shared" si="154"/>
        <v>1388</v>
      </c>
      <c r="C1406" s="38">
        <f t="shared" ca="1" si="149"/>
        <v>0.17918734246212828</v>
      </c>
      <c r="D1406" s="38">
        <f t="shared" ca="1" si="150"/>
        <v>6.8596901146711034E-2</v>
      </c>
      <c r="E1406" s="38">
        <f t="shared" ca="1" si="151"/>
        <v>0.14578227173966068</v>
      </c>
      <c r="F1406" s="38">
        <f t="shared" ca="1" si="155"/>
        <v>2.1091656152505463E-2</v>
      </c>
      <c r="G1406" s="24">
        <f t="shared" ca="1" si="152"/>
        <v>8045.3494706313304</v>
      </c>
      <c r="H1406" s="24">
        <f t="shared" ca="1" si="153"/>
        <v>8738.5307739438122</v>
      </c>
      <c r="I1406" s="24">
        <f ca="1">H1406/'Option value'!$E$10</f>
        <v>424.20052300698114</v>
      </c>
    </row>
    <row r="1407" spans="2:9">
      <c r="B1407">
        <f t="shared" si="154"/>
        <v>1389</v>
      </c>
      <c r="C1407" s="38">
        <f t="shared" ca="1" si="149"/>
        <v>0.15327031211187359</v>
      </c>
      <c r="D1407" s="38">
        <f t="shared" ca="1" si="150"/>
        <v>6.4312930818956504E-2</v>
      </c>
      <c r="E1407" s="38">
        <f t="shared" ca="1" si="151"/>
        <v>0.14271337002373199</v>
      </c>
      <c r="F1407" s="38">
        <f t="shared" ca="1" si="155"/>
        <v>2.9586254042021462E-2</v>
      </c>
      <c r="G1407" s="24">
        <f t="shared" ca="1" si="152"/>
        <v>8131.1893598933839</v>
      </c>
      <c r="H1407" s="24">
        <f t="shared" ca="1" si="153"/>
        <v>8824.3706632058656</v>
      </c>
      <c r="I1407" s="24">
        <f ca="1">H1407/'Option value'!$E$10</f>
        <v>428.36750792261483</v>
      </c>
    </row>
    <row r="1408" spans="2:9">
      <c r="B1408">
        <f t="shared" si="154"/>
        <v>1390</v>
      </c>
      <c r="C1408" s="38">
        <f t="shared" ca="1" si="149"/>
        <v>0.29987517840569244</v>
      </c>
      <c r="D1408" s="38">
        <f t="shared" ca="1" si="150"/>
        <v>5.8346831870495316E-2</v>
      </c>
      <c r="E1408" s="38">
        <f t="shared" ca="1" si="151"/>
        <v>0.13987438925382104</v>
      </c>
      <c r="F1408" s="38">
        <f t="shared" ca="1" si="155"/>
        <v>2.4872927183711757E-2</v>
      </c>
      <c r="G1408" s="24">
        <f t="shared" ca="1" si="152"/>
        <v>8179.1268829885657</v>
      </c>
      <c r="H1408" s="24">
        <f t="shared" ca="1" si="153"/>
        <v>8872.3081863010484</v>
      </c>
      <c r="I1408" s="24">
        <f ca="1">H1408/'Option value'!$E$10</f>
        <v>430.69457215053632</v>
      </c>
    </row>
    <row r="1409" spans="2:9">
      <c r="B1409">
        <f t="shared" si="154"/>
        <v>1391</v>
      </c>
      <c r="C1409" s="38">
        <f t="shared" ca="1" si="149"/>
        <v>0.30003730634977327</v>
      </c>
      <c r="D1409" s="38">
        <f t="shared" ca="1" si="150"/>
        <v>6.627877892298005E-2</v>
      </c>
      <c r="E1409" s="38">
        <f t="shared" ca="1" si="151"/>
        <v>0.14245447898682498</v>
      </c>
      <c r="F1409" s="38">
        <f t="shared" ca="1" si="155"/>
        <v>5.6543782538331117E-2</v>
      </c>
      <c r="G1409" s="24">
        <f t="shared" ca="1" si="152"/>
        <v>12438.684459741578</v>
      </c>
      <c r="H1409" s="24">
        <f t="shared" ca="1" si="153"/>
        <v>13131.86576305406</v>
      </c>
      <c r="I1409" s="24">
        <f ca="1">H1409/'Option value'!$E$10</f>
        <v>637.46921179874073</v>
      </c>
    </row>
    <row r="1410" spans="2:9">
      <c r="B1410">
        <f t="shared" si="154"/>
        <v>1392</v>
      </c>
      <c r="C1410" s="38">
        <f t="shared" ca="1" si="149"/>
        <v>0.32613283215074029</v>
      </c>
      <c r="D1410" s="38">
        <f t="shared" ca="1" si="150"/>
        <v>6.4926416248777319E-2</v>
      </c>
      <c r="E1410" s="38">
        <f t="shared" ca="1" si="151"/>
        <v>0.14618281958209062</v>
      </c>
      <c r="F1410" s="38">
        <f t="shared" ca="1" si="155"/>
        <v>4.8565188441953733E-2</v>
      </c>
      <c r="G1410" s="24">
        <f t="shared" ca="1" si="152"/>
        <v>10938.847589963401</v>
      </c>
      <c r="H1410" s="24">
        <f t="shared" ca="1" si="153"/>
        <v>11632.028893275883</v>
      </c>
      <c r="I1410" s="24">
        <f ca="1">H1410/'Option value'!$E$10</f>
        <v>564.66159676096515</v>
      </c>
    </row>
    <row r="1411" spans="2:9">
      <c r="B1411">
        <f t="shared" si="154"/>
        <v>1393</v>
      </c>
      <c r="C1411" s="38">
        <f t="shared" ca="1" si="149"/>
        <v>0.18977094390252197</v>
      </c>
      <c r="D1411" s="38">
        <f t="shared" ca="1" si="150"/>
        <v>6.1001022611890734E-2</v>
      </c>
      <c r="E1411" s="38">
        <f t="shared" ca="1" si="151"/>
        <v>0.14651061330430148</v>
      </c>
      <c r="F1411" s="38">
        <f t="shared" ca="1" si="155"/>
        <v>4.7928700481385436E-2</v>
      </c>
      <c r="G1411" s="24">
        <f t="shared" ca="1" si="152"/>
        <v>9130.5010388399933</v>
      </c>
      <c r="H1411" s="24">
        <f t="shared" ca="1" si="153"/>
        <v>9823.682342152475</v>
      </c>
      <c r="I1411" s="24">
        <f ca="1">H1411/'Option value'!$E$10</f>
        <v>476.87778359963465</v>
      </c>
    </row>
    <row r="1412" spans="2:9">
      <c r="B1412">
        <f t="shared" si="154"/>
        <v>1394</v>
      </c>
      <c r="C1412" s="38">
        <f t="shared" ca="1" si="149"/>
        <v>0.13537668307791642</v>
      </c>
      <c r="D1412" s="38">
        <f t="shared" ca="1" si="150"/>
        <v>5.5519398886282496E-2</v>
      </c>
      <c r="E1412" s="38">
        <f t="shared" ca="1" si="151"/>
        <v>0.14685099166036789</v>
      </c>
      <c r="F1412" s="38">
        <f t="shared" ca="1" si="155"/>
        <v>5.0823704886104826E-2</v>
      </c>
      <c r="G1412" s="24">
        <f t="shared" ca="1" si="152"/>
        <v>8141.0691752103703</v>
      </c>
      <c r="H1412" s="24">
        <f t="shared" ca="1" si="153"/>
        <v>8834.2504785228521</v>
      </c>
      <c r="I1412" s="24">
        <f ca="1">H1412/'Option value'!$E$10</f>
        <v>428.84711060790539</v>
      </c>
    </row>
    <row r="1413" spans="2:9">
      <c r="B1413">
        <f t="shared" si="154"/>
        <v>1395</v>
      </c>
      <c r="C1413" s="38">
        <f t="shared" ca="1" si="149"/>
        <v>0.28240839928903988</v>
      </c>
      <c r="D1413" s="38">
        <f t="shared" ca="1" si="150"/>
        <v>6.6165801843903485E-2</v>
      </c>
      <c r="E1413" s="38">
        <f t="shared" ca="1" si="151"/>
        <v>0.14762490026591754</v>
      </c>
      <c r="F1413" s="38">
        <f t="shared" ca="1" si="155"/>
        <v>4.8499530879182462E-2</v>
      </c>
      <c r="G1413" s="24">
        <f t="shared" ca="1" si="152"/>
        <v>10616.136449535408</v>
      </c>
      <c r="H1413" s="24">
        <f t="shared" ca="1" si="153"/>
        <v>11309.31775284789</v>
      </c>
      <c r="I1413" s="24">
        <f ca="1">H1413/'Option value'!$E$10</f>
        <v>548.99600741980043</v>
      </c>
    </row>
    <row r="1414" spans="2:9">
      <c r="B1414">
        <f t="shared" si="154"/>
        <v>1396</v>
      </c>
      <c r="C1414" s="38">
        <f t="shared" ca="1" si="149"/>
        <v>0.29583476488164839</v>
      </c>
      <c r="D1414" s="38">
        <f t="shared" ca="1" si="150"/>
        <v>6.429316990407867E-2</v>
      </c>
      <c r="E1414" s="38">
        <f t="shared" ca="1" si="151"/>
        <v>0.14272737514621725</v>
      </c>
      <c r="F1414" s="38">
        <f t="shared" ca="1" si="155"/>
        <v>3.1301880229729989E-2</v>
      </c>
      <c r="G1414" s="24">
        <f t="shared" ca="1" si="152"/>
        <v>9273.0215885225498</v>
      </c>
      <c r="H1414" s="24">
        <f t="shared" ca="1" si="153"/>
        <v>9966.2028918350316</v>
      </c>
      <c r="I1414" s="24">
        <f ca="1">H1414/'Option value'!$E$10</f>
        <v>483.79625688519565</v>
      </c>
    </row>
    <row r="1415" spans="2:9">
      <c r="B1415">
        <f t="shared" si="154"/>
        <v>1397</v>
      </c>
      <c r="C1415" s="38">
        <f t="shared" ca="1" si="149"/>
        <v>0.35087800652110784</v>
      </c>
      <c r="D1415" s="38">
        <f t="shared" ca="1" si="150"/>
        <v>6.7238171712271699E-2</v>
      </c>
      <c r="E1415" s="38">
        <f t="shared" ca="1" si="151"/>
        <v>0.14396295307002505</v>
      </c>
      <c r="F1415" s="38">
        <f t="shared" ca="1" si="155"/>
        <v>3.5727638397516415E-2</v>
      </c>
      <c r="G1415" s="24">
        <f t="shared" ca="1" si="152"/>
        <v>10407.691718372833</v>
      </c>
      <c r="H1415" s="24">
        <f t="shared" ca="1" si="153"/>
        <v>11100.873021685315</v>
      </c>
      <c r="I1415" s="24">
        <f ca="1">H1415/'Option value'!$E$10</f>
        <v>538.87733114977254</v>
      </c>
    </row>
    <row r="1416" spans="2:9">
      <c r="B1416">
        <f t="shared" si="154"/>
        <v>1398</v>
      </c>
      <c r="C1416" s="38">
        <f t="shared" ca="1" si="149"/>
        <v>0.24471989943018024</v>
      </c>
      <c r="D1416" s="38">
        <f t="shared" ca="1" si="150"/>
        <v>7.2711846872535096E-2</v>
      </c>
      <c r="E1416" s="38">
        <f t="shared" ca="1" si="151"/>
        <v>0.14772292611423957</v>
      </c>
      <c r="F1416" s="38">
        <f t="shared" ca="1" si="155"/>
        <v>2.6011021973849274E-2</v>
      </c>
      <c r="G1416" s="24">
        <f t="shared" ca="1" si="152"/>
        <v>9222.2125719216183</v>
      </c>
      <c r="H1416" s="24">
        <f t="shared" ca="1" si="153"/>
        <v>9915.3938752341001</v>
      </c>
      <c r="I1416" s="24">
        <f ca="1">H1416/'Option value'!$E$10</f>
        <v>481.32979976864561</v>
      </c>
    </row>
    <row r="1417" spans="2:9">
      <c r="B1417">
        <f t="shared" si="154"/>
        <v>1399</v>
      </c>
      <c r="C1417" s="38">
        <f t="shared" ca="1" si="149"/>
        <v>0.23414252422342713</v>
      </c>
      <c r="D1417" s="38">
        <f t="shared" ca="1" si="150"/>
        <v>5.4950975920137181E-2</v>
      </c>
      <c r="E1417" s="38">
        <f t="shared" ca="1" si="151"/>
        <v>0.14112563388077928</v>
      </c>
      <c r="F1417" s="38">
        <f t="shared" ca="1" si="155"/>
        <v>4.624323483902594E-2</v>
      </c>
      <c r="G1417" s="24">
        <f t="shared" ca="1" si="152"/>
        <v>8864.3408367916381</v>
      </c>
      <c r="H1417" s="24">
        <f t="shared" ca="1" si="153"/>
        <v>9557.5221401041199</v>
      </c>
      <c r="I1417" s="24">
        <f ca="1">H1417/'Option value'!$E$10</f>
        <v>463.95738544194751</v>
      </c>
    </row>
    <row r="1418" spans="2:9">
      <c r="B1418">
        <f t="shared" si="154"/>
        <v>1400</v>
      </c>
      <c r="C1418" s="38">
        <f t="shared" ca="1" si="149"/>
        <v>0.28358539254321835</v>
      </c>
      <c r="D1418" s="38">
        <f t="shared" ca="1" si="150"/>
        <v>5.7947213750240117E-2</v>
      </c>
      <c r="E1418" s="38">
        <f t="shared" ca="1" si="151"/>
        <v>0.14790768078617261</v>
      </c>
      <c r="F1418" s="38">
        <f t="shared" ca="1" si="155"/>
        <v>5.0735773980325374E-2</v>
      </c>
      <c r="G1418" s="24">
        <f t="shared" ca="1" si="152"/>
        <v>9493.0982735510679</v>
      </c>
      <c r="H1418" s="24">
        <f t="shared" ca="1" si="153"/>
        <v>10186.27957686355</v>
      </c>
      <c r="I1418" s="24">
        <f ca="1">H1418/'Option value'!$E$10</f>
        <v>494.47959110988103</v>
      </c>
    </row>
    <row r="1419" spans="2:9">
      <c r="B1419">
        <f t="shared" si="154"/>
        <v>1401</v>
      </c>
      <c r="C1419" s="38">
        <f t="shared" ca="1" si="149"/>
        <v>0.21185173563771778</v>
      </c>
      <c r="D1419" s="38">
        <f t="shared" ca="1" si="150"/>
        <v>7.3325733582161823E-2</v>
      </c>
      <c r="E1419" s="38">
        <f t="shared" ca="1" si="151"/>
        <v>0.14786908518507605</v>
      </c>
      <c r="F1419" s="38">
        <f t="shared" ca="1" si="155"/>
        <v>2.2391088405582186E-2</v>
      </c>
      <c r="G1419" s="24">
        <f t="shared" ca="1" si="152"/>
        <v>8782.7335200233501</v>
      </c>
      <c r="H1419" s="24">
        <f t="shared" ca="1" si="153"/>
        <v>9475.9148233358319</v>
      </c>
      <c r="I1419" s="24">
        <f ca="1">H1419/'Option value'!$E$10</f>
        <v>459.99586521047723</v>
      </c>
    </row>
    <row r="1420" spans="2:9">
      <c r="B1420">
        <f t="shared" si="154"/>
        <v>1402</v>
      </c>
      <c r="C1420" s="38">
        <f t="shared" ca="1" si="149"/>
        <v>0.26851192609372954</v>
      </c>
      <c r="D1420" s="38">
        <f t="shared" ca="1" si="150"/>
        <v>6.6187812069805146E-2</v>
      </c>
      <c r="E1420" s="38">
        <f t="shared" ca="1" si="151"/>
        <v>0.14825649907614885</v>
      </c>
      <c r="F1420" s="38">
        <f t="shared" ca="1" si="155"/>
        <v>5.0509284038265823E-2</v>
      </c>
      <c r="G1420" s="24">
        <f t="shared" ca="1" si="152"/>
        <v>10652.696747567879</v>
      </c>
      <c r="H1420" s="24">
        <f t="shared" ca="1" si="153"/>
        <v>11345.878050880361</v>
      </c>
      <c r="I1420" s="24">
        <f ca="1">H1420/'Option value'!$E$10</f>
        <v>550.7707791689495</v>
      </c>
    </row>
    <row r="1421" spans="2:9">
      <c r="B1421">
        <f t="shared" si="154"/>
        <v>1403</v>
      </c>
      <c r="C1421" s="38">
        <f t="shared" ca="1" si="149"/>
        <v>0.28877087525567602</v>
      </c>
      <c r="D1421" s="38">
        <f t="shared" ca="1" si="150"/>
        <v>6.6691983545346931E-2</v>
      </c>
      <c r="E1421" s="38">
        <f t="shared" ca="1" si="151"/>
        <v>0.14553114167103598</v>
      </c>
      <c r="F1421" s="38">
        <f t="shared" ca="1" si="155"/>
        <v>5.9033320385516591E-2</v>
      </c>
      <c r="G1421" s="24">
        <f t="shared" ca="1" si="152"/>
        <v>12323.542171361041</v>
      </c>
      <c r="H1421" s="24">
        <f t="shared" ca="1" si="153"/>
        <v>13016.723474673523</v>
      </c>
      <c r="I1421" s="24">
        <f ca="1">H1421/'Option value'!$E$10</f>
        <v>631.87978032395733</v>
      </c>
    </row>
    <row r="1422" spans="2:9">
      <c r="B1422">
        <f t="shared" si="154"/>
        <v>1404</v>
      </c>
      <c r="C1422" s="38">
        <f t="shared" ca="1" si="149"/>
        <v>0.41675311999763454</v>
      </c>
      <c r="D1422" s="38">
        <f t="shared" ca="1" si="150"/>
        <v>5.9665437071660388E-2</v>
      </c>
      <c r="E1422" s="38">
        <f t="shared" ca="1" si="151"/>
        <v>0.14334607578212644</v>
      </c>
      <c r="F1422" s="38">
        <f t="shared" ca="1" si="155"/>
        <v>2.5731492667249112E-2</v>
      </c>
      <c r="G1422" s="24">
        <f t="shared" ca="1" si="152"/>
        <v>8913.4782140990465</v>
      </c>
      <c r="H1422" s="24">
        <f t="shared" ca="1" si="153"/>
        <v>9606.6595174115282</v>
      </c>
      <c r="I1422" s="24">
        <f ca="1">H1422/'Option value'!$E$10</f>
        <v>466.34269501997704</v>
      </c>
    </row>
    <row r="1423" spans="2:9">
      <c r="B1423">
        <f t="shared" si="154"/>
        <v>1405</v>
      </c>
      <c r="C1423" s="38">
        <f t="shared" ca="1" si="149"/>
        <v>0.37332885410744937</v>
      </c>
      <c r="D1423" s="38">
        <f t="shared" ca="1" si="150"/>
        <v>6.5446087785704973E-2</v>
      </c>
      <c r="E1423" s="38">
        <f t="shared" ca="1" si="151"/>
        <v>0.14754855156927413</v>
      </c>
      <c r="F1423" s="38">
        <f t="shared" ca="1" si="155"/>
        <v>3.8008012715663106E-2</v>
      </c>
      <c r="G1423" s="24">
        <f t="shared" ca="1" si="152"/>
        <v>10175.944724296489</v>
      </c>
      <c r="H1423" s="24">
        <f t="shared" ca="1" si="153"/>
        <v>10869.126027608971</v>
      </c>
      <c r="I1423" s="24">
        <f ca="1">H1423/'Option value'!$E$10</f>
        <v>527.62747706839662</v>
      </c>
    </row>
    <row r="1424" spans="2:9">
      <c r="B1424">
        <f t="shared" si="154"/>
        <v>1406</v>
      </c>
      <c r="C1424" s="38">
        <f t="shared" ca="1" si="149"/>
        <v>0.3489777867561662</v>
      </c>
      <c r="D1424" s="38">
        <f t="shared" ca="1" si="150"/>
        <v>6.0482395335409236E-2</v>
      </c>
      <c r="E1424" s="38">
        <f t="shared" ca="1" si="151"/>
        <v>0.14545842631610917</v>
      </c>
      <c r="F1424" s="38">
        <f t="shared" ca="1" si="155"/>
        <v>2.7700212905551275E-2</v>
      </c>
      <c r="G1424" s="24">
        <f t="shared" ca="1" si="152"/>
        <v>8592.7850831079722</v>
      </c>
      <c r="H1424" s="24">
        <f t="shared" ca="1" si="153"/>
        <v>9285.966386420454</v>
      </c>
      <c r="I1424" s="24">
        <f ca="1">H1424/'Option value'!$E$10</f>
        <v>450.77506730196376</v>
      </c>
    </row>
    <row r="1425" spans="2:9">
      <c r="B1425">
        <f t="shared" si="154"/>
        <v>1407</v>
      </c>
      <c r="C1425" s="38">
        <f t="shared" ca="1" si="149"/>
        <v>0.19765400240817138</v>
      </c>
      <c r="D1425" s="38">
        <f t="shared" ca="1" si="150"/>
        <v>6.1938342682888309E-2</v>
      </c>
      <c r="E1425" s="38">
        <f t="shared" ca="1" si="151"/>
        <v>0.14205049110776857</v>
      </c>
      <c r="F1425" s="38">
        <f t="shared" ca="1" si="155"/>
        <v>3.6975081610648275E-2</v>
      </c>
      <c r="G1425" s="24">
        <f t="shared" ca="1" si="152"/>
        <v>8755.5057249923284</v>
      </c>
      <c r="H1425" s="24">
        <f t="shared" ca="1" si="153"/>
        <v>9448.6870283048102</v>
      </c>
      <c r="I1425" s="24">
        <f ca="1">H1425/'Option value'!$E$10</f>
        <v>458.67412758761213</v>
      </c>
    </row>
    <row r="1426" spans="2:9">
      <c r="B1426">
        <f t="shared" si="154"/>
        <v>1408</v>
      </c>
      <c r="C1426" s="38">
        <f t="shared" ca="1" si="149"/>
        <v>0.18074375589886149</v>
      </c>
      <c r="D1426" s="38">
        <f t="shared" ca="1" si="150"/>
        <v>8.1567635382176359E-2</v>
      </c>
      <c r="E1426" s="38">
        <f t="shared" ca="1" si="151"/>
        <v>0.14388397387854554</v>
      </c>
      <c r="F1426" s="38">
        <f t="shared" ca="1" si="155"/>
        <v>5.0189295218603026E-2</v>
      </c>
      <c r="G1426" s="24">
        <f t="shared" ca="1" si="152"/>
        <v>12748.232656609511</v>
      </c>
      <c r="H1426" s="24">
        <f t="shared" ca="1" si="153"/>
        <v>13441.413959921993</v>
      </c>
      <c r="I1426" s="24">
        <f ca="1">H1426/'Option value'!$E$10</f>
        <v>652.49582329718407</v>
      </c>
    </row>
    <row r="1427" spans="2:9">
      <c r="B1427">
        <f t="shared" si="154"/>
        <v>1409</v>
      </c>
      <c r="C1427" s="38">
        <f t="shared" ref="C1427:C1490" ca="1" si="156">_xlfn.NORM.INV(RAND(),$F$6,$G$6)</f>
        <v>0.22756842537443378</v>
      </c>
      <c r="D1427" s="38">
        <f t="shared" ref="D1427:D1490" ca="1" si="157">_xlfn.NORM.INV(RAND(),$F$7,$G$7)</f>
        <v>6.5800885735964959E-2</v>
      </c>
      <c r="E1427" s="38">
        <f t="shared" ref="E1427:E1490" ca="1" si="158">_xlfn.NORM.INV(RAND(),$F$8,$G$8)</f>
        <v>0.14500716654614804</v>
      </c>
      <c r="F1427" s="38">
        <f t="shared" ca="1" si="155"/>
        <v>2.1510035152634721E-2</v>
      </c>
      <c r="G1427" s="24">
        <f t="shared" ref="G1427:G1490" ca="1" si="159">IF(E1427&gt;F1427,($C$12*(1+C1427)*D1427)/(E1427-F1427),0)</f>
        <v>8111.7014079183582</v>
      </c>
      <c r="H1427" s="24">
        <f t="shared" ref="H1427:H1490" ca="1" si="160">G1427+$C$13</f>
        <v>8804.8827112308409</v>
      </c>
      <c r="I1427" s="24">
        <f ca="1">H1427/'Option value'!$E$10</f>
        <v>427.42149083644858</v>
      </c>
    </row>
    <row r="1428" spans="2:9">
      <c r="B1428">
        <f t="shared" ref="B1428:B1491" si="161">B1427+1</f>
        <v>1410</v>
      </c>
      <c r="C1428" s="38">
        <f t="shared" ca="1" si="156"/>
        <v>0.39467232796169999</v>
      </c>
      <c r="D1428" s="38">
        <f t="shared" ca="1" si="157"/>
        <v>6.0366630714720669E-2</v>
      </c>
      <c r="E1428" s="38">
        <f t="shared" ca="1" si="158"/>
        <v>0.14135781641051981</v>
      </c>
      <c r="F1428" s="38">
        <f t="shared" ref="F1428:F1491" ca="1" si="162">RAND()*($E$9-$D$9)+$D$9</f>
        <v>5.7174008130892753E-2</v>
      </c>
      <c r="G1428" s="24">
        <f t="shared" ca="1" si="159"/>
        <v>12403.148101724228</v>
      </c>
      <c r="H1428" s="24">
        <f t="shared" ca="1" si="160"/>
        <v>13096.329405036709</v>
      </c>
      <c r="I1428" s="24">
        <f ca="1">H1428/'Option value'!$E$10</f>
        <v>635.74414587556839</v>
      </c>
    </row>
    <row r="1429" spans="2:9">
      <c r="B1429">
        <f t="shared" si="161"/>
        <v>1411</v>
      </c>
      <c r="C1429" s="38">
        <f t="shared" ca="1" si="156"/>
        <v>0.26561411040793081</v>
      </c>
      <c r="D1429" s="38">
        <f t="shared" ca="1" si="157"/>
        <v>6.495196067892578E-2</v>
      </c>
      <c r="E1429" s="38">
        <f t="shared" ca="1" si="158"/>
        <v>0.1410014236739941</v>
      </c>
      <c r="F1429" s="38">
        <f t="shared" ca="1" si="162"/>
        <v>5.8160824849516929E-2</v>
      </c>
      <c r="G1429" s="24">
        <f t="shared" ca="1" si="159"/>
        <v>12306.703030180579</v>
      </c>
      <c r="H1429" s="24">
        <f t="shared" ca="1" si="160"/>
        <v>12999.884333493061</v>
      </c>
      <c r="I1429" s="24">
        <f ca="1">H1429/'Option value'!$E$10</f>
        <v>631.06234628607092</v>
      </c>
    </row>
    <row r="1430" spans="2:9">
      <c r="B1430">
        <f t="shared" si="161"/>
        <v>1412</v>
      </c>
      <c r="C1430" s="38">
        <f t="shared" ca="1" si="156"/>
        <v>0.31325665695716359</v>
      </c>
      <c r="D1430" s="38">
        <f t="shared" ca="1" si="157"/>
        <v>5.5980339027006415E-2</v>
      </c>
      <c r="E1430" s="38">
        <f t="shared" ca="1" si="158"/>
        <v>0.14332168507860071</v>
      </c>
      <c r="F1430" s="38">
        <f t="shared" ca="1" si="162"/>
        <v>2.3550481679234955E-2</v>
      </c>
      <c r="G1430" s="24">
        <f t="shared" ca="1" si="159"/>
        <v>7612.4437915655617</v>
      </c>
      <c r="H1430" s="24">
        <f t="shared" ca="1" si="160"/>
        <v>8305.6250948780435</v>
      </c>
      <c r="I1430" s="24">
        <f ca="1">H1430/'Option value'!$E$10</f>
        <v>403.1856842173807</v>
      </c>
    </row>
    <row r="1431" spans="2:9">
      <c r="B1431">
        <f t="shared" si="161"/>
        <v>1413</v>
      </c>
      <c r="C1431" s="38">
        <f t="shared" ca="1" si="156"/>
        <v>0.38743914244842315</v>
      </c>
      <c r="D1431" s="38">
        <f t="shared" ca="1" si="157"/>
        <v>6.3983171541299996E-2</v>
      </c>
      <c r="E1431" s="38">
        <f t="shared" ca="1" si="158"/>
        <v>0.14807002669124955</v>
      </c>
      <c r="F1431" s="38">
        <f t="shared" ca="1" si="162"/>
        <v>4.6294363627129506E-2</v>
      </c>
      <c r="G1431" s="24">
        <f t="shared" ca="1" si="159"/>
        <v>10817.505945469295</v>
      </c>
      <c r="H1431" s="24">
        <f t="shared" ca="1" si="160"/>
        <v>11510.687248781776</v>
      </c>
      <c r="I1431" s="24">
        <f ca="1">H1431/'Option value'!$E$10</f>
        <v>558.77122566901824</v>
      </c>
    </row>
    <row r="1432" spans="2:9">
      <c r="B1432">
        <f t="shared" si="161"/>
        <v>1414</v>
      </c>
      <c r="C1432" s="38">
        <f t="shared" ca="1" si="156"/>
        <v>0.29434403207287468</v>
      </c>
      <c r="D1432" s="38">
        <f t="shared" ca="1" si="157"/>
        <v>5.3822794249136247E-2</v>
      </c>
      <c r="E1432" s="38">
        <f t="shared" ca="1" si="158"/>
        <v>0.13870707594971463</v>
      </c>
      <c r="F1432" s="38">
        <f t="shared" ca="1" si="162"/>
        <v>5.0057751141598827E-2</v>
      </c>
      <c r="G1432" s="24">
        <f t="shared" ca="1" si="159"/>
        <v>9746.1235149129989</v>
      </c>
      <c r="H1432" s="24">
        <f t="shared" ca="1" si="160"/>
        <v>10439.304818225481</v>
      </c>
      <c r="I1432" s="24">
        <f ca="1">H1432/'Option value'!$E$10</f>
        <v>506.76236981677084</v>
      </c>
    </row>
    <row r="1433" spans="2:9">
      <c r="B1433">
        <f t="shared" si="161"/>
        <v>1415</v>
      </c>
      <c r="C1433" s="38">
        <f t="shared" ca="1" si="156"/>
        <v>0.19524466139999788</v>
      </c>
      <c r="D1433" s="38">
        <f t="shared" ca="1" si="157"/>
        <v>5.8705550256946314E-2</v>
      </c>
      <c r="E1433" s="38">
        <f t="shared" ca="1" si="158"/>
        <v>0.14689367519971855</v>
      </c>
      <c r="F1433" s="38">
        <f t="shared" ca="1" si="162"/>
        <v>5.9924216010449297E-2</v>
      </c>
      <c r="G1433" s="24">
        <f t="shared" ca="1" si="159"/>
        <v>10006.001947280509</v>
      </c>
      <c r="H1433" s="24">
        <f t="shared" ca="1" si="160"/>
        <v>10699.183250592991</v>
      </c>
      <c r="I1433" s="24">
        <f ca="1">H1433/'Option value'!$E$10</f>
        <v>519.37782769868886</v>
      </c>
    </row>
    <row r="1434" spans="2:9">
      <c r="B1434">
        <f t="shared" si="161"/>
        <v>1416</v>
      </c>
      <c r="C1434" s="38">
        <f t="shared" ca="1" si="156"/>
        <v>0.11732717483104195</v>
      </c>
      <c r="D1434" s="38">
        <f t="shared" ca="1" si="157"/>
        <v>6.5355767857644173E-2</v>
      </c>
      <c r="E1434" s="38">
        <f t="shared" ca="1" si="158"/>
        <v>0.14543950049054399</v>
      </c>
      <c r="F1434" s="38">
        <f t="shared" ca="1" si="162"/>
        <v>2.7351267433455756E-2</v>
      </c>
      <c r="G1434" s="24">
        <f t="shared" ca="1" si="159"/>
        <v>7669.181844482353</v>
      </c>
      <c r="H1434" s="24">
        <f t="shared" ca="1" si="160"/>
        <v>8362.3631477948347</v>
      </c>
      <c r="I1434" s="24">
        <f ca="1">H1434/'Option value'!$E$10</f>
        <v>405.93995863081722</v>
      </c>
    </row>
    <row r="1435" spans="2:9">
      <c r="B1435">
        <f t="shared" si="161"/>
        <v>1417</v>
      </c>
      <c r="C1435" s="38">
        <f t="shared" ca="1" si="156"/>
        <v>0.24044838364714718</v>
      </c>
      <c r="D1435" s="38">
        <f t="shared" ca="1" si="157"/>
        <v>6.738716918091632E-2</v>
      </c>
      <c r="E1435" s="38">
        <f t="shared" ca="1" si="158"/>
        <v>0.14583836326212349</v>
      </c>
      <c r="F1435" s="38">
        <f t="shared" ca="1" si="162"/>
        <v>3.8004196199679097E-2</v>
      </c>
      <c r="G1435" s="24">
        <f t="shared" ca="1" si="159"/>
        <v>9613.7073809890771</v>
      </c>
      <c r="H1435" s="24">
        <f t="shared" ca="1" si="160"/>
        <v>10306.888684301559</v>
      </c>
      <c r="I1435" s="24">
        <f ca="1">H1435/'Option value'!$E$10</f>
        <v>500.33440215056106</v>
      </c>
    </row>
    <row r="1436" spans="2:9">
      <c r="B1436">
        <f t="shared" si="161"/>
        <v>1418</v>
      </c>
      <c r="C1436" s="38">
        <f t="shared" ca="1" si="156"/>
        <v>0.14479036077270041</v>
      </c>
      <c r="D1436" s="38">
        <f t="shared" ca="1" si="157"/>
        <v>6.0285063779928108E-2</v>
      </c>
      <c r="E1436" s="38">
        <f t="shared" ca="1" si="158"/>
        <v>0.14323207058873436</v>
      </c>
      <c r="F1436" s="38">
        <f t="shared" ca="1" si="162"/>
        <v>5.4532964918941787E-2</v>
      </c>
      <c r="G1436" s="24">
        <f t="shared" ca="1" si="159"/>
        <v>9649.5669697061967</v>
      </c>
      <c r="H1436" s="24">
        <f t="shared" ca="1" si="160"/>
        <v>10342.748273018678</v>
      </c>
      <c r="I1436" s="24">
        <f ca="1">H1436/'Option value'!$E$10</f>
        <v>502.07515888440184</v>
      </c>
    </row>
    <row r="1437" spans="2:9">
      <c r="B1437">
        <f t="shared" si="161"/>
        <v>1419</v>
      </c>
      <c r="C1437" s="38">
        <f t="shared" ca="1" si="156"/>
        <v>0.32400187867177005</v>
      </c>
      <c r="D1437" s="38">
        <f t="shared" ca="1" si="157"/>
        <v>6.6661546403075519E-2</v>
      </c>
      <c r="E1437" s="38">
        <f t="shared" ca="1" si="158"/>
        <v>0.1413209578010661</v>
      </c>
      <c r="F1437" s="38">
        <f t="shared" ca="1" si="162"/>
        <v>4.9927756393270364E-2</v>
      </c>
      <c r="G1437" s="24">
        <f t="shared" ca="1" si="159"/>
        <v>11976.818600371669</v>
      </c>
      <c r="H1437" s="24">
        <f t="shared" ca="1" si="160"/>
        <v>12669.999903684151</v>
      </c>
      <c r="I1437" s="24">
        <f ca="1">H1437/'Option value'!$E$10</f>
        <v>615.04853901379374</v>
      </c>
    </row>
    <row r="1438" spans="2:9">
      <c r="B1438">
        <f t="shared" si="161"/>
        <v>1420</v>
      </c>
      <c r="C1438" s="38">
        <f t="shared" ca="1" si="156"/>
        <v>0.2697206906763186</v>
      </c>
      <c r="D1438" s="38">
        <f t="shared" ca="1" si="157"/>
        <v>5.9161892242331565E-2</v>
      </c>
      <c r="E1438" s="38">
        <f t="shared" ca="1" si="158"/>
        <v>0.14630795115010506</v>
      </c>
      <c r="F1438" s="38">
        <f t="shared" ca="1" si="162"/>
        <v>3.8276496997417933E-2</v>
      </c>
      <c r="G1438" s="24">
        <f t="shared" ca="1" si="159"/>
        <v>8623.6556741847216</v>
      </c>
      <c r="H1438" s="24">
        <f t="shared" ca="1" si="160"/>
        <v>9316.8369774972034</v>
      </c>
      <c r="I1438" s="24">
        <f ca="1">H1438/'Option value'!$E$10</f>
        <v>452.27363968433025</v>
      </c>
    </row>
    <row r="1439" spans="2:9">
      <c r="B1439">
        <f t="shared" si="161"/>
        <v>1421</v>
      </c>
      <c r="C1439" s="38">
        <f t="shared" ca="1" si="156"/>
        <v>0.27344228912898461</v>
      </c>
      <c r="D1439" s="38">
        <f t="shared" ca="1" si="157"/>
        <v>6.5523228279680962E-2</v>
      </c>
      <c r="E1439" s="38">
        <f t="shared" ca="1" si="158"/>
        <v>0.14490274196056988</v>
      </c>
      <c r="F1439" s="38">
        <f t="shared" ca="1" si="162"/>
        <v>5.9616137625688778E-2</v>
      </c>
      <c r="G1439" s="24">
        <f t="shared" ca="1" si="159"/>
        <v>12133.472441928499</v>
      </c>
      <c r="H1439" s="24">
        <f t="shared" ca="1" si="160"/>
        <v>12826.653745240981</v>
      </c>
      <c r="I1439" s="24">
        <f ca="1">H1439/'Option value'!$E$10</f>
        <v>622.65309442917385</v>
      </c>
    </row>
    <row r="1440" spans="2:9">
      <c r="B1440">
        <f t="shared" si="161"/>
        <v>1422</v>
      </c>
      <c r="C1440" s="38">
        <f t="shared" ca="1" si="156"/>
        <v>0.46461079039649755</v>
      </c>
      <c r="D1440" s="38">
        <f t="shared" ca="1" si="157"/>
        <v>6.9578402735625725E-2</v>
      </c>
      <c r="E1440" s="38">
        <f t="shared" ca="1" si="158"/>
        <v>0.14075892205271981</v>
      </c>
      <c r="F1440" s="38">
        <f t="shared" ca="1" si="162"/>
        <v>2.7285010056355891E-2</v>
      </c>
      <c r="G1440" s="24">
        <f t="shared" ca="1" si="159"/>
        <v>11137.610699615441</v>
      </c>
      <c r="H1440" s="24">
        <f t="shared" ca="1" si="160"/>
        <v>11830.792002927923</v>
      </c>
      <c r="I1440" s="24">
        <f ca="1">H1440/'Option value'!$E$10</f>
        <v>574.31029140426801</v>
      </c>
    </row>
    <row r="1441" spans="2:9">
      <c r="B1441">
        <f t="shared" si="161"/>
        <v>1423</v>
      </c>
      <c r="C1441" s="38">
        <f t="shared" ca="1" si="156"/>
        <v>0.16567889579130035</v>
      </c>
      <c r="D1441" s="38">
        <f t="shared" ca="1" si="157"/>
        <v>6.1356590483312039E-2</v>
      </c>
      <c r="E1441" s="38">
        <f t="shared" ca="1" si="158"/>
        <v>0.14596388242958316</v>
      </c>
      <c r="F1441" s="38">
        <f t="shared" ca="1" si="162"/>
        <v>5.8838819836885034E-2</v>
      </c>
      <c r="G1441" s="24">
        <f t="shared" ca="1" si="159"/>
        <v>10180.952843363793</v>
      </c>
      <c r="H1441" s="24">
        <f t="shared" ca="1" si="160"/>
        <v>10874.134146676275</v>
      </c>
      <c r="I1441" s="24">
        <f ca="1">H1441/'Option value'!$E$10</f>
        <v>527.87058964447931</v>
      </c>
    </row>
    <row r="1442" spans="2:9">
      <c r="B1442">
        <f t="shared" si="161"/>
        <v>1424</v>
      </c>
      <c r="C1442" s="38">
        <f t="shared" ca="1" si="156"/>
        <v>0.22980061250847525</v>
      </c>
      <c r="D1442" s="38">
        <f t="shared" ca="1" si="157"/>
        <v>6.2735894517073773E-2</v>
      </c>
      <c r="E1442" s="38">
        <f t="shared" ca="1" si="158"/>
        <v>0.1452314031710869</v>
      </c>
      <c r="F1442" s="38">
        <f t="shared" ca="1" si="162"/>
        <v>5.2512845022011978E-2</v>
      </c>
      <c r="G1442" s="24">
        <f t="shared" ca="1" si="159"/>
        <v>10319.900433092069</v>
      </c>
      <c r="H1442" s="24">
        <f t="shared" ca="1" si="160"/>
        <v>11013.081736404551</v>
      </c>
      <c r="I1442" s="24">
        <f ca="1">H1442/'Option value'!$E$10</f>
        <v>534.61561827206549</v>
      </c>
    </row>
    <row r="1443" spans="2:9">
      <c r="B1443">
        <f t="shared" si="161"/>
        <v>1425</v>
      </c>
      <c r="C1443" s="38">
        <f t="shared" ca="1" si="156"/>
        <v>0.29561110606807683</v>
      </c>
      <c r="D1443" s="38">
        <f t="shared" ca="1" si="157"/>
        <v>6.1841703080757204E-2</v>
      </c>
      <c r="E1443" s="38">
        <f t="shared" ca="1" si="158"/>
        <v>0.14905123634472306</v>
      </c>
      <c r="F1443" s="38">
        <f t="shared" ca="1" si="162"/>
        <v>5.6511008780454314E-2</v>
      </c>
      <c r="G1443" s="24">
        <f t="shared" ca="1" si="159"/>
        <v>10737.839720175067</v>
      </c>
      <c r="H1443" s="24">
        <f t="shared" ca="1" si="160"/>
        <v>11431.021023487549</v>
      </c>
      <c r="I1443" s="24">
        <f ca="1">H1443/'Option value'!$E$10</f>
        <v>554.90393317900714</v>
      </c>
    </row>
    <row r="1444" spans="2:9">
      <c r="B1444">
        <f t="shared" si="161"/>
        <v>1426</v>
      </c>
      <c r="C1444" s="38">
        <f t="shared" ca="1" si="156"/>
        <v>0.1185130347464646</v>
      </c>
      <c r="D1444" s="38">
        <f t="shared" ca="1" si="157"/>
        <v>5.9609310830611356E-2</v>
      </c>
      <c r="E1444" s="38">
        <f t="shared" ca="1" si="158"/>
        <v>0.14726133705686265</v>
      </c>
      <c r="F1444" s="38">
        <f t="shared" ca="1" si="162"/>
        <v>4.7917578058018266E-2</v>
      </c>
      <c r="G1444" s="24">
        <f t="shared" ca="1" si="159"/>
        <v>8323.499125818722</v>
      </c>
      <c r="H1444" s="24">
        <f t="shared" ca="1" si="160"/>
        <v>9016.6804291312037</v>
      </c>
      <c r="I1444" s="24">
        <f ca="1">H1444/'Option value'!$E$10</f>
        <v>437.70293345297102</v>
      </c>
    </row>
    <row r="1445" spans="2:9">
      <c r="B1445">
        <f t="shared" si="161"/>
        <v>1427</v>
      </c>
      <c r="C1445" s="38">
        <f t="shared" ca="1" si="156"/>
        <v>0.3693166320460291</v>
      </c>
      <c r="D1445" s="38">
        <f t="shared" ca="1" si="157"/>
        <v>6.9401949088310363E-2</v>
      </c>
      <c r="E1445" s="38">
        <f t="shared" ca="1" si="158"/>
        <v>0.14385864203374987</v>
      </c>
      <c r="F1445" s="38">
        <f t="shared" ca="1" si="162"/>
        <v>4.6404047926793063E-2</v>
      </c>
      <c r="G1445" s="24">
        <f t="shared" ca="1" si="159"/>
        <v>12093.850909994555</v>
      </c>
      <c r="H1445" s="24">
        <f t="shared" ca="1" si="160"/>
        <v>12787.032213307037</v>
      </c>
      <c r="I1445" s="24">
        <f ca="1">H1445/'Option value'!$E$10</f>
        <v>620.72971909257456</v>
      </c>
    </row>
    <row r="1446" spans="2:9">
      <c r="B1446">
        <f t="shared" si="161"/>
        <v>1428</v>
      </c>
      <c r="C1446" s="38">
        <f t="shared" ca="1" si="156"/>
        <v>0.18267144681795025</v>
      </c>
      <c r="D1446" s="38">
        <f t="shared" ca="1" si="157"/>
        <v>5.7309149369565E-2</v>
      </c>
      <c r="E1446" s="38">
        <f t="shared" ca="1" si="158"/>
        <v>0.14739409245562854</v>
      </c>
      <c r="F1446" s="38">
        <f t="shared" ca="1" si="162"/>
        <v>2.5870390373889197E-2</v>
      </c>
      <c r="G1446" s="24">
        <f t="shared" ca="1" si="159"/>
        <v>6917.010893026456</v>
      </c>
      <c r="H1446" s="24">
        <f t="shared" ca="1" si="160"/>
        <v>7610.1921963389386</v>
      </c>
      <c r="I1446" s="24">
        <f ca="1">H1446/'Option value'!$E$10</f>
        <v>369.42680564752129</v>
      </c>
    </row>
    <row r="1447" spans="2:9">
      <c r="B1447">
        <f t="shared" si="161"/>
        <v>1429</v>
      </c>
      <c r="C1447" s="38">
        <f t="shared" ca="1" si="156"/>
        <v>0.20600004199140115</v>
      </c>
      <c r="D1447" s="38">
        <f t="shared" ca="1" si="157"/>
        <v>6.6768343551491152E-2</v>
      </c>
      <c r="E1447" s="38">
        <f t="shared" ca="1" si="158"/>
        <v>0.14489719555954406</v>
      </c>
      <c r="F1447" s="38">
        <f t="shared" ca="1" si="162"/>
        <v>2.1476307258171019E-2</v>
      </c>
      <c r="G1447" s="24">
        <f t="shared" ca="1" si="159"/>
        <v>8091.3434130999203</v>
      </c>
      <c r="H1447" s="24">
        <f t="shared" ca="1" si="160"/>
        <v>8784.524716412403</v>
      </c>
      <c r="I1447" s="24">
        <f ca="1">H1447/'Option value'!$E$10</f>
        <v>426.43323866079623</v>
      </c>
    </row>
    <row r="1448" spans="2:9">
      <c r="B1448">
        <f t="shared" si="161"/>
        <v>1430</v>
      </c>
      <c r="C1448" s="38">
        <f t="shared" ca="1" si="156"/>
        <v>0.31120981299165734</v>
      </c>
      <c r="D1448" s="38">
        <f t="shared" ca="1" si="157"/>
        <v>6.0327809379954467E-2</v>
      </c>
      <c r="E1448" s="38">
        <f t="shared" ca="1" si="158"/>
        <v>0.14459877355897122</v>
      </c>
      <c r="F1448" s="38">
        <f t="shared" ca="1" si="162"/>
        <v>3.0719978332307905E-2</v>
      </c>
      <c r="G1448" s="24">
        <f t="shared" ca="1" si="159"/>
        <v>8614.6623344590025</v>
      </c>
      <c r="H1448" s="24">
        <f t="shared" ca="1" si="160"/>
        <v>9307.8436377714843</v>
      </c>
      <c r="I1448" s="24">
        <f ca="1">H1448/'Option value'!$E$10</f>
        <v>451.8370697947322</v>
      </c>
    </row>
    <row r="1449" spans="2:9">
      <c r="B1449">
        <f t="shared" si="161"/>
        <v>1431</v>
      </c>
      <c r="C1449" s="38">
        <f t="shared" ca="1" si="156"/>
        <v>0.41477968591496972</v>
      </c>
      <c r="D1449" s="38">
        <f t="shared" ca="1" si="157"/>
        <v>6.2914678820707545E-2</v>
      </c>
      <c r="E1449" s="38">
        <f t="shared" ca="1" si="158"/>
        <v>0.14526817470057682</v>
      </c>
      <c r="F1449" s="38">
        <f t="shared" ca="1" si="162"/>
        <v>5.4463951424174623E-2</v>
      </c>
      <c r="G1449" s="24">
        <f t="shared" ca="1" si="159"/>
        <v>12156.991923912512</v>
      </c>
      <c r="H1449" s="24">
        <f t="shared" ca="1" si="160"/>
        <v>12850.173227224994</v>
      </c>
      <c r="I1449" s="24">
        <f ca="1">H1449/'Option value'!$E$10</f>
        <v>623.79481685558221</v>
      </c>
    </row>
    <row r="1450" spans="2:9">
      <c r="B1450">
        <f t="shared" si="161"/>
        <v>1432</v>
      </c>
      <c r="C1450" s="38">
        <f t="shared" ca="1" si="156"/>
        <v>0.18538473154007062</v>
      </c>
      <c r="D1450" s="38">
        <f t="shared" ca="1" si="157"/>
        <v>6.0529897551363746E-2</v>
      </c>
      <c r="E1450" s="38">
        <f t="shared" ca="1" si="158"/>
        <v>0.14426114870439347</v>
      </c>
      <c r="F1450" s="38">
        <f t="shared" ca="1" si="162"/>
        <v>3.4301922671561839E-2</v>
      </c>
      <c r="G1450" s="24">
        <f t="shared" ca="1" si="159"/>
        <v>8092.6166896386203</v>
      </c>
      <c r="H1450" s="24">
        <f t="shared" ca="1" si="160"/>
        <v>8785.7979929511021</v>
      </c>
      <c r="I1450" s="24">
        <f ca="1">H1450/'Option value'!$E$10</f>
        <v>426.4950482015098</v>
      </c>
    </row>
    <row r="1451" spans="2:9">
      <c r="B1451">
        <f t="shared" si="161"/>
        <v>1433</v>
      </c>
      <c r="C1451" s="38">
        <f t="shared" ca="1" si="156"/>
        <v>0.25398229452215371</v>
      </c>
      <c r="D1451" s="38">
        <f t="shared" ca="1" si="157"/>
        <v>6.2505277973256793E-2</v>
      </c>
      <c r="E1451" s="38">
        <f t="shared" ca="1" si="158"/>
        <v>0.1476608243643599</v>
      </c>
      <c r="F1451" s="38">
        <f t="shared" ca="1" si="162"/>
        <v>5.0893554510188212E-2</v>
      </c>
      <c r="G1451" s="24">
        <f t="shared" ca="1" si="159"/>
        <v>10045.486724513748</v>
      </c>
      <c r="H1451" s="24">
        <f t="shared" ca="1" si="160"/>
        <v>10738.66802782623</v>
      </c>
      <c r="I1451" s="24">
        <f ca="1">H1451/'Option value'!$E$10</f>
        <v>521.29456445758399</v>
      </c>
    </row>
    <row r="1452" spans="2:9">
      <c r="B1452">
        <f t="shared" si="161"/>
        <v>1434</v>
      </c>
      <c r="C1452" s="38">
        <f t="shared" ca="1" si="156"/>
        <v>0.22483652030346984</v>
      </c>
      <c r="D1452" s="38">
        <f t="shared" ca="1" si="157"/>
        <v>6.2937287353387411E-2</v>
      </c>
      <c r="E1452" s="38">
        <f t="shared" ca="1" si="158"/>
        <v>0.14596188622218981</v>
      </c>
      <c r="F1452" s="38">
        <f t="shared" ca="1" si="162"/>
        <v>5.4488145435702309E-2</v>
      </c>
      <c r="G1452" s="24">
        <f t="shared" ca="1" si="159"/>
        <v>10451.559194628249</v>
      </c>
      <c r="H1452" s="24">
        <f t="shared" ca="1" si="160"/>
        <v>11144.740497940731</v>
      </c>
      <c r="I1452" s="24">
        <f ca="1">H1452/'Option value'!$E$10</f>
        <v>541.00682028838492</v>
      </c>
    </row>
    <row r="1453" spans="2:9">
      <c r="B1453">
        <f t="shared" si="161"/>
        <v>1435</v>
      </c>
      <c r="C1453" s="38">
        <f t="shared" ca="1" si="156"/>
        <v>0.2486111820127003</v>
      </c>
      <c r="D1453" s="38">
        <f t="shared" ca="1" si="157"/>
        <v>6.2047880234767414E-2</v>
      </c>
      <c r="E1453" s="38">
        <f t="shared" ca="1" si="158"/>
        <v>0.14395676454370443</v>
      </c>
      <c r="F1453" s="38">
        <f t="shared" ca="1" si="162"/>
        <v>3.3557433408960863E-2</v>
      </c>
      <c r="G1453" s="24">
        <f t="shared" ca="1" si="159"/>
        <v>8703.2028052144851</v>
      </c>
      <c r="H1453" s="24">
        <f t="shared" ca="1" si="160"/>
        <v>9396.3841085269669</v>
      </c>
      <c r="I1453" s="24">
        <f ca="1">H1453/'Option value'!$E$10</f>
        <v>456.13515089936732</v>
      </c>
    </row>
    <row r="1454" spans="2:9">
      <c r="B1454">
        <f t="shared" si="161"/>
        <v>1436</v>
      </c>
      <c r="C1454" s="38">
        <f t="shared" ca="1" si="156"/>
        <v>0.198996849789317</v>
      </c>
      <c r="D1454" s="38">
        <f t="shared" ca="1" si="157"/>
        <v>6.7785722793960168E-2</v>
      </c>
      <c r="E1454" s="38">
        <f t="shared" ca="1" si="158"/>
        <v>0.14343870539794257</v>
      </c>
      <c r="F1454" s="38">
        <f t="shared" ca="1" si="162"/>
        <v>2.0979194183399403E-2</v>
      </c>
      <c r="G1454" s="24">
        <f t="shared" ca="1" si="159"/>
        <v>8231.0478893358231</v>
      </c>
      <c r="H1454" s="24">
        <f t="shared" ca="1" si="160"/>
        <v>8924.2291926483049</v>
      </c>
      <c r="I1454" s="24">
        <f ca="1">H1454/'Option value'!$E$10</f>
        <v>433.21500935185941</v>
      </c>
    </row>
    <row r="1455" spans="2:9">
      <c r="B1455">
        <f t="shared" si="161"/>
        <v>1437</v>
      </c>
      <c r="C1455" s="38">
        <f t="shared" ca="1" si="156"/>
        <v>0.2682742804004532</v>
      </c>
      <c r="D1455" s="38">
        <f t="shared" ca="1" si="157"/>
        <v>6.1631497102796064E-2</v>
      </c>
      <c r="E1455" s="38">
        <f t="shared" ca="1" si="158"/>
        <v>0.1447492715884115</v>
      </c>
      <c r="F1455" s="38">
        <f t="shared" ca="1" si="162"/>
        <v>3.9434122626276727E-2</v>
      </c>
      <c r="G1455" s="24">
        <f t="shared" ca="1" si="159"/>
        <v>9204.8440124148638</v>
      </c>
      <c r="H1455" s="24">
        <f t="shared" ca="1" si="160"/>
        <v>9898.0253157273455</v>
      </c>
      <c r="I1455" s="24">
        <f ca="1">H1455/'Option value'!$E$10</f>
        <v>480.486665812007</v>
      </c>
    </row>
    <row r="1456" spans="2:9">
      <c r="B1456">
        <f t="shared" si="161"/>
        <v>1438</v>
      </c>
      <c r="C1456" s="38">
        <f t="shared" ca="1" si="156"/>
        <v>0.24028159381178024</v>
      </c>
      <c r="D1456" s="38">
        <f t="shared" ca="1" si="157"/>
        <v>5.7788345245286976E-2</v>
      </c>
      <c r="E1456" s="38">
        <f t="shared" ca="1" si="158"/>
        <v>0.14563632692608258</v>
      </c>
      <c r="F1456" s="38">
        <f t="shared" ca="1" si="162"/>
        <v>2.0009027389565823E-2</v>
      </c>
      <c r="G1456" s="24">
        <f t="shared" ca="1" si="159"/>
        <v>7075.6755410313208</v>
      </c>
      <c r="H1456" s="24">
        <f t="shared" ca="1" si="160"/>
        <v>7768.8568443438035</v>
      </c>
      <c r="I1456" s="24">
        <f ca="1">H1456/'Option value'!$E$10</f>
        <v>377.12897302639823</v>
      </c>
    </row>
    <row r="1457" spans="2:9">
      <c r="B1457">
        <f t="shared" si="161"/>
        <v>1439</v>
      </c>
      <c r="C1457" s="38">
        <f t="shared" ca="1" si="156"/>
        <v>0.24232894065403709</v>
      </c>
      <c r="D1457" s="38">
        <f t="shared" ca="1" si="157"/>
        <v>6.0975297526477741E-2</v>
      </c>
      <c r="E1457" s="38">
        <f t="shared" ca="1" si="158"/>
        <v>0.14332883980596828</v>
      </c>
      <c r="F1457" s="38">
        <f t="shared" ca="1" si="162"/>
        <v>5.6081888382985015E-2</v>
      </c>
      <c r="G1457" s="24">
        <f t="shared" ca="1" si="159"/>
        <v>10767.915692361647</v>
      </c>
      <c r="H1457" s="24">
        <f t="shared" ca="1" si="160"/>
        <v>11461.096995674128</v>
      </c>
      <c r="I1457" s="24">
        <f ca="1">H1457/'Option value'!$E$10</f>
        <v>556.36393182884115</v>
      </c>
    </row>
    <row r="1458" spans="2:9">
      <c r="B1458">
        <f t="shared" si="161"/>
        <v>1440</v>
      </c>
      <c r="C1458" s="38">
        <f t="shared" ca="1" si="156"/>
        <v>0.31714522430904879</v>
      </c>
      <c r="D1458" s="38">
        <f t="shared" ca="1" si="157"/>
        <v>6.473460432200337E-2</v>
      </c>
      <c r="E1458" s="38">
        <f t="shared" ca="1" si="158"/>
        <v>0.14297497596835429</v>
      </c>
      <c r="F1458" s="38">
        <f t="shared" ca="1" si="162"/>
        <v>2.2589160300962616E-2</v>
      </c>
      <c r="G1458" s="24">
        <f t="shared" ca="1" si="159"/>
        <v>8783.876409144068</v>
      </c>
      <c r="H1458" s="24">
        <f t="shared" ca="1" si="160"/>
        <v>9477.0577124565498</v>
      </c>
      <c r="I1458" s="24">
        <f ca="1">H1458/'Option value'!$E$10</f>
        <v>460.05134526488104</v>
      </c>
    </row>
    <row r="1459" spans="2:9">
      <c r="B1459">
        <f t="shared" si="161"/>
        <v>1441</v>
      </c>
      <c r="C1459" s="38">
        <f t="shared" ca="1" si="156"/>
        <v>0.25511600295291331</v>
      </c>
      <c r="D1459" s="38">
        <f t="shared" ca="1" si="157"/>
        <v>6.5738749058961876E-2</v>
      </c>
      <c r="E1459" s="38">
        <f t="shared" ca="1" si="158"/>
        <v>0.14332594725866252</v>
      </c>
      <c r="F1459" s="38">
        <f t="shared" ca="1" si="162"/>
        <v>3.4331417126943667E-2</v>
      </c>
      <c r="G1459" s="24">
        <f t="shared" ca="1" si="159"/>
        <v>9388.4084555163972</v>
      </c>
      <c r="H1459" s="24">
        <f t="shared" ca="1" si="160"/>
        <v>10081.589758828879</v>
      </c>
      <c r="I1459" s="24">
        <f ca="1">H1459/'Option value'!$E$10</f>
        <v>489.39756110819798</v>
      </c>
    </row>
    <row r="1460" spans="2:9">
      <c r="B1460">
        <f t="shared" si="161"/>
        <v>1442</v>
      </c>
      <c r="C1460" s="38">
        <f t="shared" ca="1" si="156"/>
        <v>0.31157163996075465</v>
      </c>
      <c r="D1460" s="38">
        <f t="shared" ca="1" si="157"/>
        <v>6.2418212903855547E-2</v>
      </c>
      <c r="E1460" s="38">
        <f t="shared" ca="1" si="158"/>
        <v>0.14125748498699392</v>
      </c>
      <c r="F1460" s="38">
        <f t="shared" ca="1" si="162"/>
        <v>2.3233806784665814E-2</v>
      </c>
      <c r="G1460" s="24">
        <f t="shared" ca="1" si="159"/>
        <v>8602.5177846182505</v>
      </c>
      <c r="H1460" s="24">
        <f t="shared" ca="1" si="160"/>
        <v>9295.6990879307323</v>
      </c>
      <c r="I1460" s="24">
        <f ca="1">H1460/'Option value'!$E$10</f>
        <v>451.24752854032675</v>
      </c>
    </row>
    <row r="1461" spans="2:9">
      <c r="B1461">
        <f t="shared" si="161"/>
        <v>1443</v>
      </c>
      <c r="C1461" s="38">
        <f t="shared" ca="1" si="156"/>
        <v>0.30277150684431464</v>
      </c>
      <c r="D1461" s="38">
        <f t="shared" ca="1" si="157"/>
        <v>7.4228377527235934E-2</v>
      </c>
      <c r="E1461" s="38">
        <f t="shared" ca="1" si="158"/>
        <v>0.14626404582902822</v>
      </c>
      <c r="F1461" s="38">
        <f t="shared" ca="1" si="162"/>
        <v>2.4153224387947529E-2</v>
      </c>
      <c r="G1461" s="24">
        <f t="shared" ca="1" si="159"/>
        <v>9821.4462326002795</v>
      </c>
      <c r="H1461" s="24">
        <f t="shared" ca="1" si="160"/>
        <v>10514.627535912761</v>
      </c>
      <c r="I1461" s="24">
        <f ca="1">H1461/'Option value'!$E$10</f>
        <v>510.41881242294954</v>
      </c>
    </row>
    <row r="1462" spans="2:9">
      <c r="B1462">
        <f t="shared" si="161"/>
        <v>1444</v>
      </c>
      <c r="C1462" s="38">
        <f t="shared" ca="1" si="156"/>
        <v>6.3613850274455847E-2</v>
      </c>
      <c r="D1462" s="38">
        <f t="shared" ca="1" si="157"/>
        <v>7.0157757615665076E-2</v>
      </c>
      <c r="E1462" s="38">
        <f t="shared" ca="1" si="158"/>
        <v>0.14341625810892045</v>
      </c>
      <c r="F1462" s="38">
        <f t="shared" ca="1" si="162"/>
        <v>3.0892460054523237E-2</v>
      </c>
      <c r="G1462" s="24">
        <f t="shared" ca="1" si="159"/>
        <v>8224.4464624515876</v>
      </c>
      <c r="H1462" s="24">
        <f t="shared" ca="1" si="160"/>
        <v>8917.6277657640694</v>
      </c>
      <c r="I1462" s="24">
        <f ca="1">H1462/'Option value'!$E$10</f>
        <v>432.89455173611987</v>
      </c>
    </row>
    <row r="1463" spans="2:9">
      <c r="B1463">
        <f t="shared" si="161"/>
        <v>1445</v>
      </c>
      <c r="C1463" s="38">
        <f t="shared" ca="1" si="156"/>
        <v>0.23386651679464898</v>
      </c>
      <c r="D1463" s="38">
        <f t="shared" ca="1" si="157"/>
        <v>7.1135900202441316E-2</v>
      </c>
      <c r="E1463" s="38">
        <f t="shared" ca="1" si="158"/>
        <v>0.14589376758285749</v>
      </c>
      <c r="F1463" s="38">
        <f t="shared" ca="1" si="162"/>
        <v>4.2784171686060385E-2</v>
      </c>
      <c r="G1463" s="24">
        <f t="shared" ca="1" si="159"/>
        <v>10557.213460142702</v>
      </c>
      <c r="H1463" s="24">
        <f t="shared" ca="1" si="160"/>
        <v>11250.394763455184</v>
      </c>
      <c r="I1463" s="24">
        <f ca="1">H1463/'Option value'!$E$10</f>
        <v>546.13566812889235</v>
      </c>
    </row>
    <row r="1464" spans="2:9">
      <c r="B1464">
        <f t="shared" si="161"/>
        <v>1446</v>
      </c>
      <c r="C1464" s="38">
        <f t="shared" ca="1" si="156"/>
        <v>0.15855464729174434</v>
      </c>
      <c r="D1464" s="38">
        <f t="shared" ca="1" si="157"/>
        <v>6.4143169747626211E-2</v>
      </c>
      <c r="E1464" s="38">
        <f t="shared" ca="1" si="158"/>
        <v>0.13973815459600522</v>
      </c>
      <c r="F1464" s="38">
        <f t="shared" ca="1" si="162"/>
        <v>4.7736503293306171E-2</v>
      </c>
      <c r="G1464" s="24">
        <f t="shared" ca="1" si="159"/>
        <v>10017.57714508517</v>
      </c>
      <c r="H1464" s="24">
        <f t="shared" ca="1" si="160"/>
        <v>10710.758448397652</v>
      </c>
      <c r="I1464" s="24">
        <f ca="1">H1464/'Option value'!$E$10</f>
        <v>519.93973050474028</v>
      </c>
    </row>
    <row r="1465" spans="2:9">
      <c r="B1465">
        <f t="shared" si="161"/>
        <v>1447</v>
      </c>
      <c r="C1465" s="38">
        <f t="shared" ca="1" si="156"/>
        <v>0.28031804422912115</v>
      </c>
      <c r="D1465" s="38">
        <f t="shared" ca="1" si="157"/>
        <v>5.5010430821265943E-2</v>
      </c>
      <c r="E1465" s="38">
        <f t="shared" ca="1" si="158"/>
        <v>0.14263340743384531</v>
      </c>
      <c r="F1465" s="38">
        <f t="shared" ca="1" si="162"/>
        <v>4.2063800222107844E-2</v>
      </c>
      <c r="G1465" s="24">
        <f t="shared" ca="1" si="159"/>
        <v>8685.3542228005772</v>
      </c>
      <c r="H1465" s="24">
        <f t="shared" ca="1" si="160"/>
        <v>9378.5355261130589</v>
      </c>
      <c r="I1465" s="24">
        <f ca="1">H1465/'Option value'!$E$10</f>
        <v>455.2687148598572</v>
      </c>
    </row>
    <row r="1466" spans="2:9">
      <c r="B1466">
        <f t="shared" si="161"/>
        <v>1448</v>
      </c>
      <c r="C1466" s="38">
        <f t="shared" ca="1" si="156"/>
        <v>0.23921344643771469</v>
      </c>
      <c r="D1466" s="38">
        <f t="shared" ca="1" si="157"/>
        <v>6.1265086615548657E-2</v>
      </c>
      <c r="E1466" s="38">
        <f t="shared" ca="1" si="158"/>
        <v>0.14675717524031165</v>
      </c>
      <c r="F1466" s="38">
        <f t="shared" ca="1" si="162"/>
        <v>2.18388272331193E-2</v>
      </c>
      <c r="G1466" s="24">
        <f t="shared" ca="1" si="159"/>
        <v>7537.4477335005477</v>
      </c>
      <c r="H1466" s="24">
        <f t="shared" ca="1" si="160"/>
        <v>8230.6290368130303</v>
      </c>
      <c r="I1466" s="24">
        <f ca="1">H1466/'Option value'!$E$10</f>
        <v>399.5450988744189</v>
      </c>
    </row>
    <row r="1467" spans="2:9">
      <c r="B1467">
        <f t="shared" si="161"/>
        <v>1449</v>
      </c>
      <c r="C1467" s="38">
        <f t="shared" ca="1" si="156"/>
        <v>0.20203369391714926</v>
      </c>
      <c r="D1467" s="38">
        <f t="shared" ca="1" si="157"/>
        <v>5.2638995300665715E-2</v>
      </c>
      <c r="E1467" s="38">
        <f t="shared" ca="1" si="158"/>
        <v>0.14092462425198934</v>
      </c>
      <c r="F1467" s="38">
        <f t="shared" ca="1" si="162"/>
        <v>2.2036361137259777E-2</v>
      </c>
      <c r="G1467" s="24">
        <f t="shared" ca="1" si="159"/>
        <v>6600.4968393431536</v>
      </c>
      <c r="H1467" s="24">
        <f t="shared" ca="1" si="160"/>
        <v>7293.6781426556363</v>
      </c>
      <c r="I1467" s="24">
        <f ca="1">H1467/'Option value'!$E$10</f>
        <v>354.06204575998231</v>
      </c>
    </row>
    <row r="1468" spans="2:9">
      <c r="B1468">
        <f t="shared" si="161"/>
        <v>1450</v>
      </c>
      <c r="C1468" s="38">
        <f t="shared" ca="1" si="156"/>
        <v>0.18930282920526093</v>
      </c>
      <c r="D1468" s="38">
        <f t="shared" ca="1" si="157"/>
        <v>7.4652784828576652E-2</v>
      </c>
      <c r="E1468" s="38">
        <f t="shared" ca="1" si="158"/>
        <v>0.14386010574843164</v>
      </c>
      <c r="F1468" s="38">
        <f t="shared" ca="1" si="162"/>
        <v>2.1405423957320684E-2</v>
      </c>
      <c r="G1468" s="24">
        <f t="shared" ca="1" si="159"/>
        <v>8991.9616899993616</v>
      </c>
      <c r="H1468" s="24">
        <f t="shared" ca="1" si="160"/>
        <v>9685.1429933118434</v>
      </c>
      <c r="I1468" s="24">
        <f ca="1">H1468/'Option value'!$E$10</f>
        <v>470.15257249086613</v>
      </c>
    </row>
    <row r="1469" spans="2:9">
      <c r="B1469">
        <f t="shared" si="161"/>
        <v>1451</v>
      </c>
      <c r="C1469" s="38">
        <f t="shared" ca="1" si="156"/>
        <v>0.34472515810017995</v>
      </c>
      <c r="D1469" s="38">
        <f t="shared" ca="1" si="157"/>
        <v>6.5609220104057175E-2</v>
      </c>
      <c r="E1469" s="38">
        <f t="shared" ca="1" si="158"/>
        <v>0.14546136343910904</v>
      </c>
      <c r="F1469" s="38">
        <f t="shared" ca="1" si="162"/>
        <v>4.362637229242948E-2</v>
      </c>
      <c r="G1469" s="24">
        <f t="shared" ca="1" si="159"/>
        <v>10744.661851799448</v>
      </c>
      <c r="H1469" s="24">
        <f t="shared" ca="1" si="160"/>
        <v>11437.84315511193</v>
      </c>
      <c r="I1469" s="24">
        <f ca="1">H1469/'Option value'!$E$10</f>
        <v>555.23510461708395</v>
      </c>
    </row>
    <row r="1470" spans="2:9">
      <c r="B1470">
        <f t="shared" si="161"/>
        <v>1452</v>
      </c>
      <c r="C1470" s="38">
        <f t="shared" ca="1" si="156"/>
        <v>0.30254733480721563</v>
      </c>
      <c r="D1470" s="38">
        <f t="shared" ca="1" si="157"/>
        <v>6.4625540313808447E-2</v>
      </c>
      <c r="E1470" s="38">
        <f t="shared" ca="1" si="158"/>
        <v>0.14695633675154643</v>
      </c>
      <c r="F1470" s="38">
        <f t="shared" ca="1" si="162"/>
        <v>3.120189088878662E-2</v>
      </c>
      <c r="G1470" s="24">
        <f t="shared" ca="1" si="159"/>
        <v>9018.85486785803</v>
      </c>
      <c r="H1470" s="24">
        <f t="shared" ca="1" si="160"/>
        <v>9712.0361711705118</v>
      </c>
      <c r="I1470" s="24">
        <f ca="1">H1470/'Option value'!$E$10</f>
        <v>471.45806656167531</v>
      </c>
    </row>
    <row r="1471" spans="2:9">
      <c r="B1471">
        <f t="shared" si="161"/>
        <v>1453</v>
      </c>
      <c r="C1471" s="38">
        <f t="shared" ca="1" si="156"/>
        <v>0.26565824391527937</v>
      </c>
      <c r="D1471" s="38">
        <f t="shared" ca="1" si="157"/>
        <v>6.3550548150271141E-2</v>
      </c>
      <c r="E1471" s="38">
        <f t="shared" ca="1" si="158"/>
        <v>0.14559815155660574</v>
      </c>
      <c r="F1471" s="38">
        <f t="shared" ca="1" si="162"/>
        <v>4.3193971935744431E-2</v>
      </c>
      <c r="G1471" s="24">
        <f t="shared" ca="1" si="159"/>
        <v>9741.1324229170023</v>
      </c>
      <c r="H1471" s="24">
        <f t="shared" ca="1" si="160"/>
        <v>10434.313726229484</v>
      </c>
      <c r="I1471" s="24">
        <f ca="1">H1471/'Option value'!$E$10</f>
        <v>506.52008379754773</v>
      </c>
    </row>
    <row r="1472" spans="2:9">
      <c r="B1472">
        <f t="shared" si="161"/>
        <v>1454</v>
      </c>
      <c r="C1472" s="38">
        <f t="shared" ca="1" si="156"/>
        <v>0.25325892517934639</v>
      </c>
      <c r="D1472" s="38">
        <f t="shared" ca="1" si="157"/>
        <v>6.5223163395268555E-2</v>
      </c>
      <c r="E1472" s="38">
        <f t="shared" ca="1" si="158"/>
        <v>0.14639277473516724</v>
      </c>
      <c r="F1472" s="38">
        <f t="shared" ca="1" si="162"/>
        <v>4.8682337943995707E-2</v>
      </c>
      <c r="G1472" s="24">
        <f t="shared" ca="1" si="159"/>
        <v>10375.119008820369</v>
      </c>
      <c r="H1472" s="24">
        <f t="shared" ca="1" si="160"/>
        <v>11068.300312132851</v>
      </c>
      <c r="I1472" s="24">
        <f ca="1">H1472/'Option value'!$E$10</f>
        <v>537.29613165693445</v>
      </c>
    </row>
    <row r="1473" spans="2:9">
      <c r="B1473">
        <f t="shared" si="161"/>
        <v>1455</v>
      </c>
      <c r="C1473" s="38">
        <f t="shared" ca="1" si="156"/>
        <v>0.25617116803908518</v>
      </c>
      <c r="D1473" s="38">
        <f t="shared" ca="1" si="157"/>
        <v>6.0893175129527112E-2</v>
      </c>
      <c r="E1473" s="38">
        <f t="shared" ca="1" si="158"/>
        <v>0.14701434894963059</v>
      </c>
      <c r="F1473" s="38">
        <f t="shared" ca="1" si="162"/>
        <v>2.7017091078288848E-2</v>
      </c>
      <c r="G1473" s="24">
        <f t="shared" ca="1" si="159"/>
        <v>7905.6484116037072</v>
      </c>
      <c r="H1473" s="24">
        <f t="shared" ca="1" si="160"/>
        <v>8598.8297149161899</v>
      </c>
      <c r="I1473" s="24">
        <f ca="1">H1473/'Option value'!$E$10</f>
        <v>417.41891819981504</v>
      </c>
    </row>
    <row r="1474" spans="2:9">
      <c r="B1474">
        <f t="shared" si="161"/>
        <v>1456</v>
      </c>
      <c r="C1474" s="38">
        <f t="shared" ca="1" si="156"/>
        <v>0.17448861079466246</v>
      </c>
      <c r="D1474" s="38">
        <f t="shared" ca="1" si="157"/>
        <v>5.7539541882933233E-2</v>
      </c>
      <c r="E1474" s="38">
        <f t="shared" ca="1" si="158"/>
        <v>0.14471720857431122</v>
      </c>
      <c r="F1474" s="38">
        <f t="shared" ca="1" si="162"/>
        <v>4.8174932868165092E-2</v>
      </c>
      <c r="G1474" s="24">
        <f t="shared" ca="1" si="159"/>
        <v>8681.3857570110104</v>
      </c>
      <c r="H1474" s="24">
        <f t="shared" ca="1" si="160"/>
        <v>9374.5670603234921</v>
      </c>
      <c r="I1474" s="24">
        <f ca="1">H1474/'Option value'!$E$10</f>
        <v>455.07607088948987</v>
      </c>
    </row>
    <row r="1475" spans="2:9">
      <c r="B1475">
        <f t="shared" si="161"/>
        <v>1457</v>
      </c>
      <c r="C1475" s="38">
        <f t="shared" ca="1" si="156"/>
        <v>8.6128506520470521E-2</v>
      </c>
      <c r="D1475" s="38">
        <f t="shared" ca="1" si="157"/>
        <v>6.2836618009654358E-2</v>
      </c>
      <c r="E1475" s="38">
        <f t="shared" ca="1" si="158"/>
        <v>0.14254282070858473</v>
      </c>
      <c r="F1475" s="38">
        <f t="shared" ca="1" si="162"/>
        <v>2.2711416382825096E-2</v>
      </c>
      <c r="G1475" s="24">
        <f t="shared" ca="1" si="159"/>
        <v>7063.415314817461</v>
      </c>
      <c r="H1475" s="24">
        <f t="shared" ca="1" si="160"/>
        <v>7756.5966181299436</v>
      </c>
      <c r="I1475" s="24">
        <f ca="1">H1475/'Option value'!$E$10</f>
        <v>376.53381641407492</v>
      </c>
    </row>
    <row r="1476" spans="2:9">
      <c r="B1476">
        <f t="shared" si="161"/>
        <v>1458</v>
      </c>
      <c r="C1476" s="38">
        <f t="shared" ca="1" si="156"/>
        <v>0.20587994411393501</v>
      </c>
      <c r="D1476" s="38">
        <f t="shared" ca="1" si="157"/>
        <v>7.3856740870928098E-2</v>
      </c>
      <c r="E1476" s="38">
        <f t="shared" ca="1" si="158"/>
        <v>0.14587210720323085</v>
      </c>
      <c r="F1476" s="38">
        <f t="shared" ca="1" si="162"/>
        <v>5.3118785878883232E-2</v>
      </c>
      <c r="G1476" s="24">
        <f t="shared" ca="1" si="159"/>
        <v>11908.474154871627</v>
      </c>
      <c r="H1476" s="24">
        <f t="shared" ca="1" si="160"/>
        <v>12601.655458184108</v>
      </c>
      <c r="I1476" s="24">
        <f ca="1">H1476/'Option value'!$E$10</f>
        <v>611.73084748466545</v>
      </c>
    </row>
    <row r="1477" spans="2:9">
      <c r="B1477">
        <f t="shared" si="161"/>
        <v>1459</v>
      </c>
      <c r="C1477" s="38">
        <f t="shared" ca="1" si="156"/>
        <v>4.0659342505866475E-2</v>
      </c>
      <c r="D1477" s="38">
        <f t="shared" ca="1" si="157"/>
        <v>6.5644033339124969E-2</v>
      </c>
      <c r="E1477" s="38">
        <f t="shared" ca="1" si="158"/>
        <v>0.14867290257523291</v>
      </c>
      <c r="F1477" s="38">
        <f t="shared" ca="1" si="162"/>
        <v>5.935084143184341E-2</v>
      </c>
      <c r="G1477" s="24">
        <f t="shared" ca="1" si="159"/>
        <v>9484.9814446344917</v>
      </c>
      <c r="H1477" s="24">
        <f t="shared" ca="1" si="160"/>
        <v>10178.162747946973</v>
      </c>
      <c r="I1477" s="24">
        <f ca="1">H1477/'Option value'!$E$10</f>
        <v>494.08557028868802</v>
      </c>
    </row>
    <row r="1478" spans="2:9">
      <c r="B1478">
        <f t="shared" si="161"/>
        <v>1460</v>
      </c>
      <c r="C1478" s="38">
        <f t="shared" ca="1" si="156"/>
        <v>0.28828487973111039</v>
      </c>
      <c r="D1478" s="38">
        <f t="shared" ca="1" si="157"/>
        <v>5.7553175562294508E-2</v>
      </c>
      <c r="E1478" s="38">
        <f t="shared" ca="1" si="158"/>
        <v>0.14904331616985611</v>
      </c>
      <c r="F1478" s="38">
        <f t="shared" ca="1" si="162"/>
        <v>3.4862008598192634E-2</v>
      </c>
      <c r="G1478" s="24">
        <f t="shared" ca="1" si="159"/>
        <v>8053.3683884961483</v>
      </c>
      <c r="H1478" s="24">
        <f t="shared" ca="1" si="160"/>
        <v>8746.5496918086301</v>
      </c>
      <c r="I1478" s="24">
        <f ca="1">H1478/'Option value'!$E$10</f>
        <v>424.58979086449659</v>
      </c>
    </row>
    <row r="1479" spans="2:9">
      <c r="B1479">
        <f t="shared" si="161"/>
        <v>1461</v>
      </c>
      <c r="C1479" s="38">
        <f t="shared" ca="1" si="156"/>
        <v>8.0371024234981825E-2</v>
      </c>
      <c r="D1479" s="38">
        <f t="shared" ca="1" si="157"/>
        <v>6.2922376526259066E-2</v>
      </c>
      <c r="E1479" s="38">
        <f t="shared" ca="1" si="158"/>
        <v>0.139500289830403</v>
      </c>
      <c r="F1479" s="38">
        <f t="shared" ca="1" si="162"/>
        <v>5.9032321497176063E-2</v>
      </c>
      <c r="G1479" s="24">
        <f t="shared" ca="1" si="159"/>
        <v>10477.227773267561</v>
      </c>
      <c r="H1479" s="24">
        <f t="shared" ca="1" si="160"/>
        <v>11170.409076580043</v>
      </c>
      <c r="I1479" s="24">
        <f ca="1">H1479/'Option value'!$E$10</f>
        <v>542.25286779514772</v>
      </c>
    </row>
    <row r="1480" spans="2:9">
      <c r="B1480">
        <f t="shared" si="161"/>
        <v>1462</v>
      </c>
      <c r="C1480" s="38">
        <f t="shared" ca="1" si="156"/>
        <v>0.20438631288464826</v>
      </c>
      <c r="D1480" s="38">
        <f t="shared" ca="1" si="157"/>
        <v>6.3160540708690219E-2</v>
      </c>
      <c r="E1480" s="38">
        <f t="shared" ca="1" si="158"/>
        <v>0.14419878891658269</v>
      </c>
      <c r="F1480" s="38">
        <f t="shared" ca="1" si="162"/>
        <v>5.8299942751360398E-2</v>
      </c>
      <c r="G1480" s="24">
        <f t="shared" ca="1" si="159"/>
        <v>10982.86631341734</v>
      </c>
      <c r="H1480" s="24">
        <f t="shared" ca="1" si="160"/>
        <v>11676.047616729822</v>
      </c>
      <c r="I1480" s="24">
        <f ca="1">H1480/'Option value'!$E$10</f>
        <v>566.79842799659332</v>
      </c>
    </row>
    <row r="1481" spans="2:9">
      <c r="B1481">
        <f t="shared" si="161"/>
        <v>1463</v>
      </c>
      <c r="C1481" s="38">
        <f t="shared" ca="1" si="156"/>
        <v>0.32445331618447953</v>
      </c>
      <c r="D1481" s="38">
        <f t="shared" ca="1" si="157"/>
        <v>5.9721628002885989E-2</v>
      </c>
      <c r="E1481" s="38">
        <f t="shared" ca="1" si="158"/>
        <v>0.14338201742603549</v>
      </c>
      <c r="F1481" s="38">
        <f t="shared" ca="1" si="162"/>
        <v>2.066383855735732E-2</v>
      </c>
      <c r="G1481" s="24">
        <f t="shared" ca="1" si="159"/>
        <v>7993.7537979603385</v>
      </c>
      <c r="H1481" s="24">
        <f t="shared" ca="1" si="160"/>
        <v>8686.9351012728202</v>
      </c>
      <c r="I1481" s="24">
        <f ca="1">H1481/'Option value'!$E$10</f>
        <v>421.69587870256407</v>
      </c>
    </row>
    <row r="1482" spans="2:9">
      <c r="B1482">
        <f t="shared" si="161"/>
        <v>1464</v>
      </c>
      <c r="C1482" s="38">
        <f t="shared" ca="1" si="156"/>
        <v>0.20282532389193236</v>
      </c>
      <c r="D1482" s="38">
        <f t="shared" ca="1" si="157"/>
        <v>5.5006105288209713E-2</v>
      </c>
      <c r="E1482" s="38">
        <f t="shared" ca="1" si="158"/>
        <v>0.14487912260888017</v>
      </c>
      <c r="F1482" s="38">
        <f t="shared" ca="1" si="162"/>
        <v>3.3452371630443747E-2</v>
      </c>
      <c r="G1482" s="24">
        <f t="shared" ca="1" si="159"/>
        <v>7364.0269335311959</v>
      </c>
      <c r="H1482" s="24">
        <f t="shared" ca="1" si="160"/>
        <v>8057.2082368436786</v>
      </c>
      <c r="I1482" s="24">
        <f ca="1">H1482/'Option value'!$E$10</f>
        <v>391.12661343901351</v>
      </c>
    </row>
    <row r="1483" spans="2:9">
      <c r="B1483">
        <f t="shared" si="161"/>
        <v>1465</v>
      </c>
      <c r="C1483" s="38">
        <f t="shared" ca="1" si="156"/>
        <v>0.13420301128362255</v>
      </c>
      <c r="D1483" s="38">
        <f t="shared" ca="1" si="157"/>
        <v>6.855287249149547E-2</v>
      </c>
      <c r="E1483" s="38">
        <f t="shared" ca="1" si="158"/>
        <v>0.14320271432244511</v>
      </c>
      <c r="F1483" s="38">
        <f t="shared" ca="1" si="162"/>
        <v>5.4256314582012591E-2</v>
      </c>
      <c r="G1483" s="24">
        <f t="shared" ca="1" si="159"/>
        <v>10841.252414295255</v>
      </c>
      <c r="H1483" s="24">
        <f t="shared" ca="1" si="160"/>
        <v>11534.433717607737</v>
      </c>
      <c r="I1483" s="24">
        <f ca="1">H1483/'Option value'!$E$10</f>
        <v>559.92396687416192</v>
      </c>
    </row>
    <row r="1484" spans="2:9">
      <c r="B1484">
        <f t="shared" si="161"/>
        <v>1466</v>
      </c>
      <c r="C1484" s="38">
        <f t="shared" ca="1" si="156"/>
        <v>3.2967560786758693E-2</v>
      </c>
      <c r="D1484" s="38">
        <f t="shared" ca="1" si="157"/>
        <v>6.4314309136820097E-2</v>
      </c>
      <c r="E1484" s="38">
        <f t="shared" ca="1" si="158"/>
        <v>0.1458076072447288</v>
      </c>
      <c r="F1484" s="38">
        <f t="shared" ca="1" si="162"/>
        <v>2.584828189743775E-2</v>
      </c>
      <c r="G1484" s="24">
        <f t="shared" ca="1" si="159"/>
        <v>6868.3379209149498</v>
      </c>
      <c r="H1484" s="24">
        <f t="shared" ca="1" si="160"/>
        <v>7561.5192242274325</v>
      </c>
      <c r="I1484" s="24">
        <f ca="1">H1484/'Option value'!$E$10</f>
        <v>367.06404001104039</v>
      </c>
    </row>
    <row r="1485" spans="2:9">
      <c r="B1485">
        <f t="shared" si="161"/>
        <v>1467</v>
      </c>
      <c r="C1485" s="38">
        <f t="shared" ca="1" si="156"/>
        <v>0.22452449066969407</v>
      </c>
      <c r="D1485" s="38">
        <f t="shared" ca="1" si="157"/>
        <v>6.222784884692311E-2</v>
      </c>
      <c r="E1485" s="38">
        <f t="shared" ca="1" si="158"/>
        <v>0.13839746939983394</v>
      </c>
      <c r="F1485" s="38">
        <f t="shared" ca="1" si="162"/>
        <v>4.2167162111168943E-2</v>
      </c>
      <c r="G1485" s="24">
        <f t="shared" ca="1" si="159"/>
        <v>9820.4585709432304</v>
      </c>
      <c r="H1485" s="24">
        <f t="shared" ca="1" si="160"/>
        <v>10513.639874255712</v>
      </c>
      <c r="I1485" s="24">
        <f ca="1">H1485/'Option value'!$E$10</f>
        <v>510.37086768231609</v>
      </c>
    </row>
    <row r="1486" spans="2:9">
      <c r="B1486">
        <f t="shared" si="161"/>
        <v>1468</v>
      </c>
      <c r="C1486" s="38">
        <f t="shared" ca="1" si="156"/>
        <v>9.6186591815178135E-2</v>
      </c>
      <c r="D1486" s="38">
        <f t="shared" ca="1" si="157"/>
        <v>7.0139806924321729E-2</v>
      </c>
      <c r="E1486" s="38">
        <f t="shared" ca="1" si="158"/>
        <v>0.14215899275150801</v>
      </c>
      <c r="F1486" s="38">
        <f t="shared" ca="1" si="162"/>
        <v>3.2232454944664979E-2</v>
      </c>
      <c r="G1486" s="24">
        <f t="shared" ca="1" si="159"/>
        <v>8674.3687192323177</v>
      </c>
      <c r="H1486" s="24">
        <f t="shared" ca="1" si="160"/>
        <v>9367.5500225447995</v>
      </c>
      <c r="I1486" s="24">
        <f ca="1">H1486/'Option value'!$E$10</f>
        <v>454.73543798761159</v>
      </c>
    </row>
    <row r="1487" spans="2:9">
      <c r="B1487">
        <f t="shared" si="161"/>
        <v>1469</v>
      </c>
      <c r="C1487" s="38">
        <f t="shared" ca="1" si="156"/>
        <v>0.20837885353542093</v>
      </c>
      <c r="D1487" s="38">
        <f t="shared" ca="1" si="157"/>
        <v>7.4308636058886268E-2</v>
      </c>
      <c r="E1487" s="38">
        <f t="shared" ca="1" si="158"/>
        <v>0.14250346311355597</v>
      </c>
      <c r="F1487" s="38">
        <f t="shared" ca="1" si="162"/>
        <v>2.1907710902730696E-2</v>
      </c>
      <c r="G1487" s="24">
        <f t="shared" ca="1" si="159"/>
        <v>9234.2530709962302</v>
      </c>
      <c r="H1487" s="24">
        <f t="shared" ca="1" si="160"/>
        <v>9927.434374308712</v>
      </c>
      <c r="I1487" s="24">
        <f ca="1">H1487/'Option value'!$E$10</f>
        <v>481.91429001498597</v>
      </c>
    </row>
    <row r="1488" spans="2:9">
      <c r="B1488">
        <f t="shared" si="161"/>
        <v>1470</v>
      </c>
      <c r="C1488" s="38">
        <f t="shared" ca="1" si="156"/>
        <v>0.43337492659466798</v>
      </c>
      <c r="D1488" s="38">
        <f t="shared" ca="1" si="157"/>
        <v>6.2676054333324988E-2</v>
      </c>
      <c r="E1488" s="38">
        <f t="shared" ca="1" si="158"/>
        <v>0.1435090168035876</v>
      </c>
      <c r="F1488" s="38">
        <f t="shared" ca="1" si="162"/>
        <v>2.4171356153633437E-2</v>
      </c>
      <c r="G1488" s="24">
        <f t="shared" ca="1" si="159"/>
        <v>9336.3109632074502</v>
      </c>
      <c r="H1488" s="24">
        <f t="shared" ca="1" si="160"/>
        <v>10029.492266519932</v>
      </c>
      <c r="I1488" s="24">
        <f ca="1">H1488/'Option value'!$E$10</f>
        <v>486.86855662718114</v>
      </c>
    </row>
    <row r="1489" spans="2:9">
      <c r="B1489">
        <f t="shared" si="161"/>
        <v>1471</v>
      </c>
      <c r="C1489" s="38">
        <f t="shared" ca="1" si="156"/>
        <v>0.3178991602141803</v>
      </c>
      <c r="D1489" s="38">
        <f t="shared" ca="1" si="157"/>
        <v>5.9559700076406222E-2</v>
      </c>
      <c r="E1489" s="38">
        <f t="shared" ca="1" si="158"/>
        <v>0.14630354949431412</v>
      </c>
      <c r="F1489" s="38">
        <f t="shared" ca="1" si="162"/>
        <v>5.0833678007037954E-2</v>
      </c>
      <c r="G1489" s="24">
        <f t="shared" ca="1" si="159"/>
        <v>10196.701884063526</v>
      </c>
      <c r="H1489" s="24">
        <f t="shared" ca="1" si="160"/>
        <v>10889.883187376008</v>
      </c>
      <c r="I1489" s="24">
        <f ca="1">H1489/'Option value'!$E$10</f>
        <v>528.63510618330133</v>
      </c>
    </row>
    <row r="1490" spans="2:9">
      <c r="B1490">
        <f t="shared" si="161"/>
        <v>1472</v>
      </c>
      <c r="C1490" s="38">
        <f t="shared" ca="1" si="156"/>
        <v>0.35428773814863845</v>
      </c>
      <c r="D1490" s="38">
        <f t="shared" ca="1" si="157"/>
        <v>6.0765809902792324E-2</v>
      </c>
      <c r="E1490" s="38">
        <f t="shared" ca="1" si="158"/>
        <v>0.14690637235705054</v>
      </c>
      <c r="F1490" s="38">
        <f t="shared" ca="1" si="162"/>
        <v>4.9547705795536037E-2</v>
      </c>
      <c r="G1490" s="24">
        <f t="shared" ca="1" si="159"/>
        <v>10483.03405731231</v>
      </c>
      <c r="H1490" s="24">
        <f t="shared" ca="1" si="160"/>
        <v>11176.215360624792</v>
      </c>
      <c r="I1490" s="24">
        <f ca="1">H1490/'Option value'!$E$10</f>
        <v>542.53472624392191</v>
      </c>
    </row>
    <row r="1491" spans="2:9">
      <c r="B1491">
        <f t="shared" si="161"/>
        <v>1473</v>
      </c>
      <c r="C1491" s="38">
        <f t="shared" ref="C1491:C1554" ca="1" si="163">_xlfn.NORM.INV(RAND(),$F$6,$G$6)</f>
        <v>0.20543522550668883</v>
      </c>
      <c r="D1491" s="38">
        <f t="shared" ref="D1491:D1554" ca="1" si="164">_xlfn.NORM.INV(RAND(),$F$7,$G$7)</f>
        <v>5.9250872643437348E-2</v>
      </c>
      <c r="E1491" s="38">
        <f t="shared" ref="E1491:E1554" ca="1" si="165">_xlfn.NORM.INV(RAND(),$F$8,$G$8)</f>
        <v>0.13958944508129556</v>
      </c>
      <c r="F1491" s="38">
        <f t="shared" ca="1" si="162"/>
        <v>3.7103316596412521E-2</v>
      </c>
      <c r="G1491" s="24">
        <f t="shared" ref="G1491:G1554" ca="1" si="166">IF(E1491&gt;F1491,($C$12*(1+C1491)*D1491)/(E1491-F1491),0)</f>
        <v>8643.0080730906193</v>
      </c>
      <c r="H1491" s="24">
        <f t="shared" ref="H1491:H1554" ca="1" si="167">G1491+$C$13</f>
        <v>9336.1893764031011</v>
      </c>
      <c r="I1491" s="24">
        <f ca="1">H1491/'Option value'!$E$10</f>
        <v>453.21307652442238</v>
      </c>
    </row>
    <row r="1492" spans="2:9">
      <c r="B1492">
        <f t="shared" ref="B1492:B1555" si="168">B1491+1</f>
        <v>1474</v>
      </c>
      <c r="C1492" s="38">
        <f t="shared" ca="1" si="163"/>
        <v>0.38898568641351072</v>
      </c>
      <c r="D1492" s="38">
        <f t="shared" ca="1" si="164"/>
        <v>5.7489209821673867E-2</v>
      </c>
      <c r="E1492" s="38">
        <f t="shared" ca="1" si="165"/>
        <v>0.14443803564388003</v>
      </c>
      <c r="F1492" s="38">
        <f t="shared" ref="F1492:F1555" ca="1" si="169">RAND()*($E$9-$D$9)+$D$9</f>
        <v>2.1929713944888362E-2</v>
      </c>
      <c r="G1492" s="24">
        <f t="shared" ca="1" si="166"/>
        <v>8083.6945747085038</v>
      </c>
      <c r="H1492" s="24">
        <f t="shared" ca="1" si="167"/>
        <v>8776.8758780209864</v>
      </c>
      <c r="I1492" s="24">
        <f ca="1">H1492/'Option value'!$E$10</f>
        <v>426.06193582626145</v>
      </c>
    </row>
    <row r="1493" spans="2:9">
      <c r="B1493">
        <f t="shared" si="168"/>
        <v>1475</v>
      </c>
      <c r="C1493" s="38">
        <f t="shared" ca="1" si="163"/>
        <v>0.13183529125514976</v>
      </c>
      <c r="D1493" s="38">
        <f t="shared" ca="1" si="164"/>
        <v>5.8094701904068319E-2</v>
      </c>
      <c r="E1493" s="38">
        <f t="shared" ca="1" si="165"/>
        <v>0.14324241999626328</v>
      </c>
      <c r="F1493" s="38">
        <f t="shared" ca="1" si="169"/>
        <v>5.6006152762036535E-2</v>
      </c>
      <c r="G1493" s="24">
        <f t="shared" ca="1" si="166"/>
        <v>9347.9000801523216</v>
      </c>
      <c r="H1493" s="24">
        <f t="shared" ca="1" si="167"/>
        <v>10041.081383464803</v>
      </c>
      <c r="I1493" s="24">
        <f ca="1">H1493/'Option value'!$E$10</f>
        <v>487.43113511965061</v>
      </c>
    </row>
    <row r="1494" spans="2:9">
      <c r="B1494">
        <f t="shared" si="168"/>
        <v>1476</v>
      </c>
      <c r="C1494" s="38">
        <f t="shared" ca="1" si="163"/>
        <v>0.15489372638502349</v>
      </c>
      <c r="D1494" s="38">
        <f t="shared" ca="1" si="164"/>
        <v>7.0452927712044783E-2</v>
      </c>
      <c r="E1494" s="38">
        <f t="shared" ca="1" si="165"/>
        <v>0.13922657383902659</v>
      </c>
      <c r="F1494" s="38">
        <f t="shared" ca="1" si="169"/>
        <v>3.4024488440197842E-2</v>
      </c>
      <c r="G1494" s="24">
        <f t="shared" ca="1" si="166"/>
        <v>9591.9762629767101</v>
      </c>
      <c r="H1494" s="24">
        <f t="shared" ca="1" si="167"/>
        <v>10285.157566289192</v>
      </c>
      <c r="I1494" s="24">
        <f ca="1">H1494/'Option value'!$E$10</f>
        <v>499.27949350918402</v>
      </c>
    </row>
    <row r="1495" spans="2:9">
      <c r="B1495">
        <f t="shared" si="168"/>
        <v>1477</v>
      </c>
      <c r="C1495" s="38">
        <f t="shared" ca="1" si="163"/>
        <v>0.21483077903539166</v>
      </c>
      <c r="D1495" s="38">
        <f t="shared" ca="1" si="164"/>
        <v>5.9995751761014217E-2</v>
      </c>
      <c r="E1495" s="38">
        <f t="shared" ca="1" si="165"/>
        <v>0.14803873291710934</v>
      </c>
      <c r="F1495" s="38">
        <f t="shared" ca="1" si="169"/>
        <v>4.6920684314827932E-2</v>
      </c>
      <c r="G1495" s="24">
        <f t="shared" ca="1" si="166"/>
        <v>8939.2067743331627</v>
      </c>
      <c r="H1495" s="24">
        <f t="shared" ca="1" si="167"/>
        <v>9632.3880776456444</v>
      </c>
      <c r="I1495" s="24">
        <f ca="1">H1495/'Option value'!$E$10</f>
        <v>467.59165425464289</v>
      </c>
    </row>
    <row r="1496" spans="2:9">
      <c r="B1496">
        <f t="shared" si="168"/>
        <v>1478</v>
      </c>
      <c r="C1496" s="38">
        <f t="shared" ca="1" si="163"/>
        <v>0.26387056892880884</v>
      </c>
      <c r="D1496" s="38">
        <f t="shared" ca="1" si="164"/>
        <v>6.0745817091568607E-2</v>
      </c>
      <c r="E1496" s="38">
        <f t="shared" ca="1" si="165"/>
        <v>0.14180029392913285</v>
      </c>
      <c r="F1496" s="38">
        <f t="shared" ca="1" si="169"/>
        <v>2.5397587827918903E-2</v>
      </c>
      <c r="G1496" s="24">
        <f t="shared" ca="1" si="166"/>
        <v>8179.8865241003323</v>
      </c>
      <c r="H1496" s="24">
        <f t="shared" ca="1" si="167"/>
        <v>8873.0678274128149</v>
      </c>
      <c r="I1496" s="24">
        <f ca="1">H1496/'Option value'!$E$10</f>
        <v>430.7314479326609</v>
      </c>
    </row>
    <row r="1497" spans="2:9">
      <c r="B1497">
        <f t="shared" si="168"/>
        <v>1479</v>
      </c>
      <c r="C1497" s="38">
        <f t="shared" ca="1" si="163"/>
        <v>0.25639265133577893</v>
      </c>
      <c r="D1497" s="38">
        <f t="shared" ca="1" si="164"/>
        <v>6.9517375327474915E-2</v>
      </c>
      <c r="E1497" s="38">
        <f t="shared" ca="1" si="165"/>
        <v>0.14213572410106207</v>
      </c>
      <c r="F1497" s="38">
        <f t="shared" ca="1" si="169"/>
        <v>4.7993148993586157E-2</v>
      </c>
      <c r="G1497" s="24">
        <f t="shared" ca="1" si="166"/>
        <v>11505.99173021256</v>
      </c>
      <c r="H1497" s="24">
        <f t="shared" ca="1" si="167"/>
        <v>12199.173033525041</v>
      </c>
      <c r="I1497" s="24">
        <f ca="1">H1497/'Option value'!$E$10</f>
        <v>592.19286570509905</v>
      </c>
    </row>
    <row r="1498" spans="2:9">
      <c r="B1498">
        <f t="shared" si="168"/>
        <v>1480</v>
      </c>
      <c r="C1498" s="38">
        <f t="shared" ca="1" si="163"/>
        <v>0.35582112151224116</v>
      </c>
      <c r="D1498" s="38">
        <f t="shared" ca="1" si="164"/>
        <v>7.5561011110464565E-2</v>
      </c>
      <c r="E1498" s="38">
        <f t="shared" ca="1" si="165"/>
        <v>0.1454253902053621</v>
      </c>
      <c r="F1498" s="38">
        <f t="shared" ca="1" si="169"/>
        <v>4.9035518931559233E-2</v>
      </c>
      <c r="G1498" s="24">
        <f t="shared" ca="1" si="166"/>
        <v>13181.357304603453</v>
      </c>
      <c r="H1498" s="24">
        <f t="shared" ca="1" si="167"/>
        <v>13874.538607915934</v>
      </c>
      <c r="I1498" s="24">
        <f ca="1">H1498/'Option value'!$E$10</f>
        <v>673.52129164640451</v>
      </c>
    </row>
    <row r="1499" spans="2:9">
      <c r="B1499">
        <f t="shared" si="168"/>
        <v>1481</v>
      </c>
      <c r="C1499" s="38">
        <f t="shared" ca="1" si="163"/>
        <v>8.3992572437347562E-2</v>
      </c>
      <c r="D1499" s="38">
        <f t="shared" ca="1" si="164"/>
        <v>5.3901145254573547E-2</v>
      </c>
      <c r="E1499" s="38">
        <f t="shared" ca="1" si="165"/>
        <v>0.14374058039212662</v>
      </c>
      <c r="F1499" s="38">
        <f t="shared" ca="1" si="169"/>
        <v>2.6898221371440195E-2</v>
      </c>
      <c r="G1499" s="24">
        <f t="shared" ca="1" si="166"/>
        <v>6201.7657665754741</v>
      </c>
      <c r="H1499" s="24">
        <f t="shared" ca="1" si="167"/>
        <v>6894.9470698879568</v>
      </c>
      <c r="I1499" s="24">
        <f ca="1">H1499/'Option value'!$E$10</f>
        <v>334.7061684411629</v>
      </c>
    </row>
    <row r="1500" spans="2:9">
      <c r="B1500">
        <f t="shared" si="168"/>
        <v>1482</v>
      </c>
      <c r="C1500" s="38">
        <f t="shared" ca="1" si="163"/>
        <v>0.23393566672044122</v>
      </c>
      <c r="D1500" s="38">
        <f t="shared" ca="1" si="164"/>
        <v>5.6282544908187918E-2</v>
      </c>
      <c r="E1500" s="38">
        <f t="shared" ca="1" si="165"/>
        <v>0.14545278408632656</v>
      </c>
      <c r="F1500" s="38">
        <f t="shared" ca="1" si="169"/>
        <v>2.0376780778796729E-2</v>
      </c>
      <c r="G1500" s="24">
        <f t="shared" ca="1" si="166"/>
        <v>6886.2633243366799</v>
      </c>
      <c r="H1500" s="24">
        <f t="shared" ca="1" si="167"/>
        <v>7579.4446276491626</v>
      </c>
      <c r="I1500" s="24">
        <f ca="1">H1500/'Option value'!$E$10</f>
        <v>367.93420522568749</v>
      </c>
    </row>
    <row r="1501" spans="2:9">
      <c r="B1501">
        <f t="shared" si="168"/>
        <v>1483</v>
      </c>
      <c r="C1501" s="38">
        <f t="shared" ca="1" si="163"/>
        <v>8.0278579762456864E-2</v>
      </c>
      <c r="D1501" s="38">
        <f t="shared" ca="1" si="164"/>
        <v>6.5772624569748944E-2</v>
      </c>
      <c r="E1501" s="38">
        <f t="shared" ca="1" si="165"/>
        <v>0.14083036721958858</v>
      </c>
      <c r="F1501" s="38">
        <f t="shared" ca="1" si="169"/>
        <v>5.4982728254229424E-2</v>
      </c>
      <c r="G1501" s="24">
        <f t="shared" ca="1" si="166"/>
        <v>10264.645575347637</v>
      </c>
      <c r="H1501" s="24">
        <f t="shared" ca="1" si="167"/>
        <v>10957.826878660118</v>
      </c>
      <c r="I1501" s="24">
        <f ca="1">H1501/'Option value'!$E$10</f>
        <v>531.93334362427754</v>
      </c>
    </row>
    <row r="1502" spans="2:9">
      <c r="B1502">
        <f t="shared" si="168"/>
        <v>1484</v>
      </c>
      <c r="C1502" s="38">
        <f t="shared" ca="1" si="163"/>
        <v>0.20989787058138212</v>
      </c>
      <c r="D1502" s="38">
        <f t="shared" ca="1" si="164"/>
        <v>6.9414825432394606E-2</v>
      </c>
      <c r="E1502" s="38">
        <f t="shared" ca="1" si="165"/>
        <v>0.14327820702338639</v>
      </c>
      <c r="F1502" s="38">
        <f t="shared" ca="1" si="169"/>
        <v>4.7245751650016515E-2</v>
      </c>
      <c r="G1502" s="24">
        <f t="shared" ca="1" si="166"/>
        <v>10846.117172793416</v>
      </c>
      <c r="H1502" s="24">
        <f t="shared" ca="1" si="167"/>
        <v>11539.298476105898</v>
      </c>
      <c r="I1502" s="24">
        <f ca="1">H1502/'Option value'!$E$10</f>
        <v>560.16012019931543</v>
      </c>
    </row>
    <row r="1503" spans="2:9">
      <c r="B1503">
        <f t="shared" si="168"/>
        <v>1485</v>
      </c>
      <c r="C1503" s="38">
        <f t="shared" ca="1" si="163"/>
        <v>4.8653588229179728E-2</v>
      </c>
      <c r="D1503" s="38">
        <f t="shared" ca="1" si="164"/>
        <v>6.0949503593767523E-2</v>
      </c>
      <c r="E1503" s="38">
        <f t="shared" ca="1" si="165"/>
        <v>0.14319983996015517</v>
      </c>
      <c r="F1503" s="38">
        <f t="shared" ca="1" si="169"/>
        <v>3.8364790821747277E-2</v>
      </c>
      <c r="G1503" s="24">
        <f t="shared" ca="1" si="166"/>
        <v>7561.1367685445257</v>
      </c>
      <c r="H1503" s="24">
        <f t="shared" ca="1" si="167"/>
        <v>8254.3180718570075</v>
      </c>
      <c r="I1503" s="24">
        <f ca="1">H1503/'Option value'!$E$10</f>
        <v>400.69505203189351</v>
      </c>
    </row>
    <row r="1504" spans="2:9">
      <c r="B1504">
        <f t="shared" si="168"/>
        <v>1486</v>
      </c>
      <c r="C1504" s="38">
        <f t="shared" ca="1" si="163"/>
        <v>0.29709983055888523</v>
      </c>
      <c r="D1504" s="38">
        <f t="shared" ca="1" si="164"/>
        <v>6.2995760683335414E-2</v>
      </c>
      <c r="E1504" s="38">
        <f t="shared" ca="1" si="165"/>
        <v>0.14489201461683865</v>
      </c>
      <c r="F1504" s="38">
        <f t="shared" ca="1" si="169"/>
        <v>4.2767080127780049E-2</v>
      </c>
      <c r="G1504" s="24">
        <f t="shared" ca="1" si="166"/>
        <v>9923.0301966498264</v>
      </c>
      <c r="H1504" s="24">
        <f t="shared" ca="1" si="167"/>
        <v>10616.211499962308</v>
      </c>
      <c r="I1504" s="24">
        <f ca="1">H1504/'Option value'!$E$10</f>
        <v>515.35007281370429</v>
      </c>
    </row>
    <row r="1505" spans="2:9">
      <c r="B1505">
        <f t="shared" si="168"/>
        <v>1487</v>
      </c>
      <c r="C1505" s="38">
        <f t="shared" ca="1" si="163"/>
        <v>0.12708477506283489</v>
      </c>
      <c r="D1505" s="38">
        <f t="shared" ca="1" si="164"/>
        <v>5.8740528825797028E-2</v>
      </c>
      <c r="E1505" s="38">
        <f t="shared" ca="1" si="165"/>
        <v>0.1487073323318821</v>
      </c>
      <c r="F1505" s="38">
        <f t="shared" ca="1" si="169"/>
        <v>3.0079356511781636E-2</v>
      </c>
      <c r="G1505" s="24">
        <f t="shared" ca="1" si="166"/>
        <v>6921.4755987480839</v>
      </c>
      <c r="H1505" s="24">
        <f t="shared" ca="1" si="167"/>
        <v>7614.6569020605666</v>
      </c>
      <c r="I1505" s="24">
        <f ca="1">H1505/'Option value'!$E$10</f>
        <v>369.64353893497895</v>
      </c>
    </row>
    <row r="1506" spans="2:9">
      <c r="B1506">
        <f t="shared" si="168"/>
        <v>1488</v>
      </c>
      <c r="C1506" s="38">
        <f t="shared" ca="1" si="163"/>
        <v>0.21733261426221892</v>
      </c>
      <c r="D1506" s="38">
        <f t="shared" ca="1" si="164"/>
        <v>5.8016145339598715E-2</v>
      </c>
      <c r="E1506" s="38">
        <f t="shared" ca="1" si="165"/>
        <v>0.14320079902810071</v>
      </c>
      <c r="F1506" s="38">
        <f t="shared" ca="1" si="169"/>
        <v>2.755575834746175E-2</v>
      </c>
      <c r="G1506" s="24">
        <f t="shared" ca="1" si="166"/>
        <v>7573.9510085817892</v>
      </c>
      <c r="H1506" s="24">
        <f t="shared" ca="1" si="167"/>
        <v>8267.132311894271</v>
      </c>
      <c r="I1506" s="24">
        <f ca="1">H1506/'Option value'!$E$10</f>
        <v>401.31710251913933</v>
      </c>
    </row>
    <row r="1507" spans="2:9">
      <c r="B1507">
        <f t="shared" si="168"/>
        <v>1489</v>
      </c>
      <c r="C1507" s="38">
        <f t="shared" ca="1" si="163"/>
        <v>0.14674202342801818</v>
      </c>
      <c r="D1507" s="38">
        <f t="shared" ca="1" si="164"/>
        <v>5.6056229044998018E-2</v>
      </c>
      <c r="E1507" s="38">
        <f t="shared" ca="1" si="165"/>
        <v>0.14656338796858992</v>
      </c>
      <c r="F1507" s="38">
        <f t="shared" ca="1" si="169"/>
        <v>4.6395895219372318E-2</v>
      </c>
      <c r="G1507" s="24">
        <f t="shared" ca="1" si="166"/>
        <v>7958.9207538682376</v>
      </c>
      <c r="H1507" s="24">
        <f t="shared" ca="1" si="167"/>
        <v>8652.1020571807203</v>
      </c>
      <c r="I1507" s="24">
        <f ca="1">H1507/'Option value'!$E$10</f>
        <v>420.00495423207377</v>
      </c>
    </row>
    <row r="1508" spans="2:9">
      <c r="B1508">
        <f t="shared" si="168"/>
        <v>1490</v>
      </c>
      <c r="C1508" s="38">
        <f t="shared" ca="1" si="163"/>
        <v>0.14718096816729392</v>
      </c>
      <c r="D1508" s="38">
        <f t="shared" ca="1" si="164"/>
        <v>7.4329287831213606E-2</v>
      </c>
      <c r="E1508" s="38">
        <f t="shared" ca="1" si="165"/>
        <v>0.14575391906369495</v>
      </c>
      <c r="F1508" s="38">
        <f t="shared" ca="1" si="169"/>
        <v>4.5963636078954005E-2</v>
      </c>
      <c r="G1508" s="24">
        <f t="shared" ca="1" si="166"/>
        <v>10597.295089730727</v>
      </c>
      <c r="H1508" s="24">
        <f t="shared" ca="1" si="167"/>
        <v>11290.476393043209</v>
      </c>
      <c r="I1508" s="24">
        <f ca="1">H1508/'Option value'!$E$10</f>
        <v>548.08137830306839</v>
      </c>
    </row>
    <row r="1509" spans="2:9">
      <c r="B1509">
        <f t="shared" si="168"/>
        <v>1491</v>
      </c>
      <c r="C1509" s="38">
        <f t="shared" ca="1" si="163"/>
        <v>0.10711749751925562</v>
      </c>
      <c r="D1509" s="38">
        <f t="shared" ca="1" si="164"/>
        <v>6.9773643819726755E-2</v>
      </c>
      <c r="E1509" s="38">
        <f t="shared" ca="1" si="165"/>
        <v>0.14839206585213427</v>
      </c>
      <c r="F1509" s="38">
        <f t="shared" ca="1" si="169"/>
        <v>5.0271532555960022E-2</v>
      </c>
      <c r="G1509" s="24">
        <f t="shared" ca="1" si="166"/>
        <v>9763.748754944434</v>
      </c>
      <c r="H1509" s="24">
        <f t="shared" ca="1" si="167"/>
        <v>10456.930058256916</v>
      </c>
      <c r="I1509" s="24">
        <f ca="1">H1509/'Option value'!$E$10</f>
        <v>507.6179639930541</v>
      </c>
    </row>
    <row r="1510" spans="2:9">
      <c r="B1510">
        <f t="shared" si="168"/>
        <v>1492</v>
      </c>
      <c r="C1510" s="38">
        <f t="shared" ca="1" si="163"/>
        <v>0.32796449802637617</v>
      </c>
      <c r="D1510" s="38">
        <f t="shared" ca="1" si="164"/>
        <v>6.0496073655127457E-2</v>
      </c>
      <c r="E1510" s="38">
        <f t="shared" ca="1" si="165"/>
        <v>0.14507732090907074</v>
      </c>
      <c r="F1510" s="38">
        <f t="shared" ca="1" si="169"/>
        <v>5.5926505145682037E-2</v>
      </c>
      <c r="G1510" s="24">
        <f t="shared" ca="1" si="166"/>
        <v>11175.827990129554</v>
      </c>
      <c r="H1510" s="24">
        <f t="shared" ca="1" si="167"/>
        <v>11869.009293442035</v>
      </c>
      <c r="I1510" s="24">
        <f ca="1">H1510/'Option value'!$E$10</f>
        <v>576.16549968165214</v>
      </c>
    </row>
    <row r="1511" spans="2:9">
      <c r="B1511">
        <f t="shared" si="168"/>
        <v>1493</v>
      </c>
      <c r="C1511" s="38">
        <f t="shared" ca="1" si="163"/>
        <v>7.8389878206301861E-2</v>
      </c>
      <c r="D1511" s="38">
        <f t="shared" ca="1" si="164"/>
        <v>6.6157341313931001E-2</v>
      </c>
      <c r="E1511" s="38">
        <f t="shared" ca="1" si="165"/>
        <v>0.14261037118330641</v>
      </c>
      <c r="F1511" s="38">
        <f t="shared" ca="1" si="169"/>
        <v>3.8236678952638006E-2</v>
      </c>
      <c r="G1511" s="24">
        <f t="shared" ca="1" si="166"/>
        <v>8477.234102493645</v>
      </c>
      <c r="H1511" s="24">
        <f t="shared" ca="1" si="167"/>
        <v>9170.4154058061267</v>
      </c>
      <c r="I1511" s="24">
        <f ca="1">H1511/'Option value'!$E$10</f>
        <v>445.16579639835561</v>
      </c>
    </row>
    <row r="1512" spans="2:9">
      <c r="B1512">
        <f t="shared" si="168"/>
        <v>1494</v>
      </c>
      <c r="C1512" s="38">
        <f t="shared" ca="1" si="163"/>
        <v>0.18606279968628547</v>
      </c>
      <c r="D1512" s="38">
        <f t="shared" ca="1" si="164"/>
        <v>5.5104093494948436E-2</v>
      </c>
      <c r="E1512" s="38">
        <f t="shared" ca="1" si="165"/>
        <v>0.14445998213707775</v>
      </c>
      <c r="F1512" s="38">
        <f t="shared" ca="1" si="169"/>
        <v>5.2614922804594108E-2</v>
      </c>
      <c r="G1512" s="24">
        <f t="shared" ca="1" si="166"/>
        <v>8825.2521929006689</v>
      </c>
      <c r="H1512" s="24">
        <f t="shared" ca="1" si="167"/>
        <v>9518.4334962131506</v>
      </c>
      <c r="I1512" s="24">
        <f ca="1">H1512/'Option value'!$E$10</f>
        <v>462.05987845694904</v>
      </c>
    </row>
    <row r="1513" spans="2:9">
      <c r="B1513">
        <f t="shared" si="168"/>
        <v>1495</v>
      </c>
      <c r="C1513" s="38">
        <f t="shared" ca="1" si="163"/>
        <v>0.21133705310692202</v>
      </c>
      <c r="D1513" s="38">
        <f t="shared" ca="1" si="164"/>
        <v>6.9587460329135598E-2</v>
      </c>
      <c r="E1513" s="38">
        <f t="shared" ca="1" si="165"/>
        <v>0.14023969794109364</v>
      </c>
      <c r="F1513" s="38">
        <f t="shared" ca="1" si="169"/>
        <v>5.8876937257925713E-2</v>
      </c>
      <c r="G1513" s="24">
        <f t="shared" ca="1" si="166"/>
        <v>12848.77397488102</v>
      </c>
      <c r="H1513" s="24">
        <f t="shared" ca="1" si="167"/>
        <v>13541.955278193502</v>
      </c>
      <c r="I1513" s="24">
        <f ca="1">H1513/'Option value'!$E$10</f>
        <v>657.37646981521846</v>
      </c>
    </row>
    <row r="1514" spans="2:9">
      <c r="B1514">
        <f t="shared" si="168"/>
        <v>1496</v>
      </c>
      <c r="C1514" s="38">
        <f t="shared" ca="1" si="163"/>
        <v>3.3777821836528304E-2</v>
      </c>
      <c r="D1514" s="38">
        <f t="shared" ca="1" si="164"/>
        <v>6.2649050461436567E-2</v>
      </c>
      <c r="E1514" s="38">
        <f t="shared" ca="1" si="165"/>
        <v>0.14450648105031752</v>
      </c>
      <c r="F1514" s="38">
        <f t="shared" ca="1" si="169"/>
        <v>3.4875444189745336E-2</v>
      </c>
      <c r="G1514" s="24">
        <f t="shared" ca="1" si="166"/>
        <v>7326.5506961468955</v>
      </c>
      <c r="H1514" s="24">
        <f t="shared" ca="1" si="167"/>
        <v>8019.7319994593781</v>
      </c>
      <c r="I1514" s="24">
        <f ca="1">H1514/'Option value'!$E$10</f>
        <v>389.30737861453287</v>
      </c>
    </row>
    <row r="1515" spans="2:9">
      <c r="B1515">
        <f t="shared" si="168"/>
        <v>1497</v>
      </c>
      <c r="C1515" s="38">
        <f t="shared" ca="1" si="163"/>
        <v>0.17342476330237749</v>
      </c>
      <c r="D1515" s="38">
        <f t="shared" ca="1" si="164"/>
        <v>6.6304912778269942E-2</v>
      </c>
      <c r="E1515" s="38">
        <f t="shared" ca="1" si="165"/>
        <v>0.14248284468998065</v>
      </c>
      <c r="F1515" s="38">
        <f t="shared" ca="1" si="169"/>
        <v>2.7021325712150657E-2</v>
      </c>
      <c r="G1515" s="24">
        <f t="shared" ca="1" si="166"/>
        <v>8357.0897713959657</v>
      </c>
      <c r="H1515" s="24">
        <f t="shared" ca="1" si="167"/>
        <v>9050.2710747084475</v>
      </c>
      <c r="I1515" s="24">
        <f ca="1">H1515/'Option value'!$E$10</f>
        <v>439.33354731594403</v>
      </c>
    </row>
    <row r="1516" spans="2:9">
      <c r="B1516">
        <f t="shared" si="168"/>
        <v>1498</v>
      </c>
      <c r="C1516" s="38">
        <f t="shared" ca="1" si="163"/>
        <v>0.20886390692622342</v>
      </c>
      <c r="D1516" s="38">
        <f t="shared" ca="1" si="164"/>
        <v>6.4653508965835466E-2</v>
      </c>
      <c r="E1516" s="38">
        <f t="shared" ca="1" si="165"/>
        <v>0.14024931378333341</v>
      </c>
      <c r="F1516" s="38">
        <f t="shared" ca="1" si="169"/>
        <v>3.9564664016164729E-2</v>
      </c>
      <c r="G1516" s="24">
        <f t="shared" ca="1" si="166"/>
        <v>9627.1474745413761</v>
      </c>
      <c r="H1516" s="24">
        <f t="shared" ca="1" si="167"/>
        <v>10320.328777853858</v>
      </c>
      <c r="I1516" s="24">
        <f ca="1">H1516/'Option value'!$E$10</f>
        <v>500.98683387640085</v>
      </c>
    </row>
    <row r="1517" spans="2:9">
      <c r="B1517">
        <f t="shared" si="168"/>
        <v>1499</v>
      </c>
      <c r="C1517" s="38">
        <f t="shared" ca="1" si="163"/>
        <v>0.20376126854890222</v>
      </c>
      <c r="D1517" s="38">
        <f t="shared" ca="1" si="164"/>
        <v>5.9730360673242264E-2</v>
      </c>
      <c r="E1517" s="38">
        <f t="shared" ca="1" si="165"/>
        <v>0.14095149503693469</v>
      </c>
      <c r="F1517" s="38">
        <f t="shared" ca="1" si="169"/>
        <v>4.3469969657533289E-2</v>
      </c>
      <c r="G1517" s="24">
        <f t="shared" ca="1" si="166"/>
        <v>9147.5451827488341</v>
      </c>
      <c r="H1517" s="24">
        <f t="shared" ca="1" si="167"/>
        <v>9840.7264860613159</v>
      </c>
      <c r="I1517" s="24">
        <f ca="1">H1517/'Option value'!$E$10</f>
        <v>477.70516922627746</v>
      </c>
    </row>
    <row r="1518" spans="2:9">
      <c r="B1518">
        <f t="shared" si="168"/>
        <v>1500</v>
      </c>
      <c r="C1518" s="38">
        <f t="shared" ca="1" si="163"/>
        <v>0.29711697441329094</v>
      </c>
      <c r="D1518" s="38">
        <f t="shared" ca="1" si="164"/>
        <v>5.7424557690221173E-2</v>
      </c>
      <c r="E1518" s="38">
        <f t="shared" ca="1" si="165"/>
        <v>0.14366300317167272</v>
      </c>
      <c r="F1518" s="38">
        <f t="shared" ca="1" si="169"/>
        <v>2.2676947511019431E-2</v>
      </c>
      <c r="G1518" s="24">
        <f t="shared" ca="1" si="166"/>
        <v>7635.418747873091</v>
      </c>
      <c r="H1518" s="24">
        <f t="shared" ca="1" si="167"/>
        <v>8328.6000511855727</v>
      </c>
      <c r="I1518" s="24">
        <f ca="1">H1518/'Option value'!$E$10</f>
        <v>404.30097335852292</v>
      </c>
    </row>
    <row r="1519" spans="2:9">
      <c r="B1519">
        <f t="shared" si="168"/>
        <v>1501</v>
      </c>
      <c r="C1519" s="38">
        <f t="shared" ca="1" si="163"/>
        <v>0.19520420821702439</v>
      </c>
      <c r="D1519" s="38">
        <f t="shared" ca="1" si="164"/>
        <v>7.324847106568505E-2</v>
      </c>
      <c r="E1519" s="38">
        <f t="shared" ca="1" si="165"/>
        <v>0.14449174438788576</v>
      </c>
      <c r="F1519" s="38">
        <f t="shared" ca="1" si="169"/>
        <v>5.0614168134580195E-2</v>
      </c>
      <c r="G1519" s="24">
        <f t="shared" ca="1" si="166"/>
        <v>11565.653741065684</v>
      </c>
      <c r="H1519" s="24">
        <f t="shared" ca="1" si="167"/>
        <v>12258.835044378166</v>
      </c>
      <c r="I1519" s="24">
        <f ca="1">H1519/'Option value'!$E$10</f>
        <v>595.0890798241827</v>
      </c>
    </row>
    <row r="1520" spans="2:9">
      <c r="B1520">
        <f t="shared" si="168"/>
        <v>1502</v>
      </c>
      <c r="C1520" s="38">
        <f t="shared" ca="1" si="163"/>
        <v>0.29733723475150309</v>
      </c>
      <c r="D1520" s="38">
        <f t="shared" ca="1" si="164"/>
        <v>5.899620397967615E-2</v>
      </c>
      <c r="E1520" s="38">
        <f t="shared" ca="1" si="165"/>
        <v>0.1434008967020319</v>
      </c>
      <c r="F1520" s="38">
        <f t="shared" ca="1" si="169"/>
        <v>3.9249766148902694E-2</v>
      </c>
      <c r="G1520" s="24">
        <f t="shared" ca="1" si="166"/>
        <v>9113.9016922625087</v>
      </c>
      <c r="H1520" s="24">
        <f t="shared" ca="1" si="167"/>
        <v>9807.0829955749905</v>
      </c>
      <c r="I1520" s="24">
        <f ca="1">H1520/'Option value'!$E$10</f>
        <v>476.07199007645579</v>
      </c>
    </row>
    <row r="1521" spans="2:9">
      <c r="B1521">
        <f t="shared" si="168"/>
        <v>1503</v>
      </c>
      <c r="C1521" s="38">
        <f t="shared" ca="1" si="163"/>
        <v>0.30396504787193157</v>
      </c>
      <c r="D1521" s="38">
        <f t="shared" ca="1" si="164"/>
        <v>5.6361008657156132E-2</v>
      </c>
      <c r="E1521" s="38">
        <f t="shared" ca="1" si="165"/>
        <v>0.14380151336240848</v>
      </c>
      <c r="F1521" s="38">
        <f t="shared" ca="1" si="169"/>
        <v>5.8999929101559892E-2</v>
      </c>
      <c r="G1521" s="24">
        <f t="shared" ca="1" si="166"/>
        <v>10748.110391437776</v>
      </c>
      <c r="H1521" s="24">
        <f t="shared" ca="1" si="167"/>
        <v>11441.291694750258</v>
      </c>
      <c r="I1521" s="24">
        <f ca="1">H1521/'Option value'!$E$10</f>
        <v>555.40250945389596</v>
      </c>
    </row>
    <row r="1522" spans="2:9">
      <c r="B1522">
        <f t="shared" si="168"/>
        <v>1504</v>
      </c>
      <c r="C1522" s="38">
        <f t="shared" ca="1" si="163"/>
        <v>0.32347859035805177</v>
      </c>
      <c r="D1522" s="38">
        <f t="shared" ca="1" si="164"/>
        <v>7.4775487736335453E-2</v>
      </c>
      <c r="E1522" s="38">
        <f t="shared" ca="1" si="165"/>
        <v>0.14512708838228666</v>
      </c>
      <c r="F1522" s="38">
        <f t="shared" ca="1" si="169"/>
        <v>3.5030603832705925E-2</v>
      </c>
      <c r="G1522" s="24">
        <f t="shared" ca="1" si="166"/>
        <v>11147.926575225138</v>
      </c>
      <c r="H1522" s="24">
        <f t="shared" ca="1" si="167"/>
        <v>11841.107878537619</v>
      </c>
      <c r="I1522" s="24">
        <f ca="1">H1522/'Option value'!$E$10</f>
        <v>574.81106206493291</v>
      </c>
    </row>
    <row r="1523" spans="2:9">
      <c r="B1523">
        <f t="shared" si="168"/>
        <v>1505</v>
      </c>
      <c r="C1523" s="38">
        <f t="shared" ca="1" si="163"/>
        <v>0.27182388122442408</v>
      </c>
      <c r="D1523" s="38">
        <f t="shared" ca="1" si="164"/>
        <v>6.8738876703178534E-2</v>
      </c>
      <c r="E1523" s="38">
        <f t="shared" ca="1" si="165"/>
        <v>0.1447081052102572</v>
      </c>
      <c r="F1523" s="38">
        <f t="shared" ca="1" si="169"/>
        <v>4.4738560851903038E-2</v>
      </c>
      <c r="G1523" s="24">
        <f t="shared" ca="1" si="166"/>
        <v>10845.58720069274</v>
      </c>
      <c r="H1523" s="24">
        <f t="shared" ca="1" si="167"/>
        <v>11538.768504005222</v>
      </c>
      <c r="I1523" s="24">
        <f ca="1">H1523/'Option value'!$E$10</f>
        <v>560.13439339831166</v>
      </c>
    </row>
    <row r="1524" spans="2:9">
      <c r="B1524">
        <f t="shared" si="168"/>
        <v>1506</v>
      </c>
      <c r="C1524" s="38">
        <f t="shared" ca="1" si="163"/>
        <v>0.30026798470498617</v>
      </c>
      <c r="D1524" s="38">
        <f t="shared" ca="1" si="164"/>
        <v>5.6501540538858121E-2</v>
      </c>
      <c r="E1524" s="38">
        <f t="shared" ca="1" si="165"/>
        <v>0.14227687691326363</v>
      </c>
      <c r="F1524" s="38">
        <f t="shared" ca="1" si="169"/>
        <v>5.95195597401382E-2</v>
      </c>
      <c r="G1524" s="24">
        <f t="shared" ca="1" si="166"/>
        <v>11009.767104954817</v>
      </c>
      <c r="H1524" s="24">
        <f t="shared" ca="1" si="167"/>
        <v>11702.948408267299</v>
      </c>
      <c r="I1524" s="24">
        <f ca="1">H1524/'Option value'!$E$10</f>
        <v>568.10429166346103</v>
      </c>
    </row>
    <row r="1525" spans="2:9">
      <c r="B1525">
        <f t="shared" si="168"/>
        <v>1507</v>
      </c>
      <c r="C1525" s="38">
        <f t="shared" ca="1" si="163"/>
        <v>0.36580952678972251</v>
      </c>
      <c r="D1525" s="38">
        <f t="shared" ca="1" si="164"/>
        <v>6.8472757101102483E-2</v>
      </c>
      <c r="E1525" s="38">
        <f t="shared" ca="1" si="165"/>
        <v>0.14326486016435344</v>
      </c>
      <c r="F1525" s="38">
        <f t="shared" ca="1" si="169"/>
        <v>3.2706330486286503E-2</v>
      </c>
      <c r="G1525" s="24">
        <f t="shared" ca="1" si="166"/>
        <v>10490.762991679272</v>
      </c>
      <c r="H1525" s="24">
        <f t="shared" ca="1" si="167"/>
        <v>11183.944294991754</v>
      </c>
      <c r="I1525" s="24">
        <f ca="1">H1525/'Option value'!$E$10</f>
        <v>542.90991723260936</v>
      </c>
    </row>
    <row r="1526" spans="2:9">
      <c r="B1526">
        <f t="shared" si="168"/>
        <v>1508</v>
      </c>
      <c r="C1526" s="38">
        <f t="shared" ca="1" si="163"/>
        <v>0.16721402368892968</v>
      </c>
      <c r="D1526" s="38">
        <f t="shared" ca="1" si="164"/>
        <v>6.1833175716626151E-2</v>
      </c>
      <c r="E1526" s="38">
        <f t="shared" ca="1" si="165"/>
        <v>0.1471661056692822</v>
      </c>
      <c r="F1526" s="38">
        <f t="shared" ca="1" si="169"/>
        <v>5.3198425369693852E-2</v>
      </c>
      <c r="G1526" s="24">
        <f t="shared" ca="1" si="166"/>
        <v>9525.4372392584773</v>
      </c>
      <c r="H1526" s="24">
        <f t="shared" ca="1" si="167"/>
        <v>10218.618542570959</v>
      </c>
      <c r="I1526" s="24">
        <f ca="1">H1526/'Option value'!$E$10</f>
        <v>496.04944381412417</v>
      </c>
    </row>
    <row r="1527" spans="2:9">
      <c r="B1527">
        <f t="shared" si="168"/>
        <v>1509</v>
      </c>
      <c r="C1527" s="38">
        <f t="shared" ca="1" si="163"/>
        <v>0.38100530201228244</v>
      </c>
      <c r="D1527" s="38">
        <f t="shared" ca="1" si="164"/>
        <v>5.0652357760885988E-2</v>
      </c>
      <c r="E1527" s="38">
        <f t="shared" ca="1" si="165"/>
        <v>0.14751040730510184</v>
      </c>
      <c r="F1527" s="38">
        <f t="shared" ca="1" si="169"/>
        <v>5.6232886179453268E-2</v>
      </c>
      <c r="G1527" s="24">
        <f t="shared" ca="1" si="166"/>
        <v>9504.3528517898812</v>
      </c>
      <c r="H1527" s="24">
        <f t="shared" ca="1" si="167"/>
        <v>10197.534155102363</v>
      </c>
      <c r="I1527" s="24">
        <f ca="1">H1527/'Option value'!$E$10</f>
        <v>495.02592985933796</v>
      </c>
    </row>
    <row r="1528" spans="2:9">
      <c r="B1528">
        <f t="shared" si="168"/>
        <v>1510</v>
      </c>
      <c r="C1528" s="38">
        <f t="shared" ca="1" si="163"/>
        <v>0.3253579029840668</v>
      </c>
      <c r="D1528" s="38">
        <f t="shared" ca="1" si="164"/>
        <v>5.8937565044045848E-2</v>
      </c>
      <c r="E1528" s="38">
        <f t="shared" ca="1" si="165"/>
        <v>0.14717250025907835</v>
      </c>
      <c r="F1528" s="38">
        <f t="shared" ca="1" si="169"/>
        <v>3.7403060420172871E-2</v>
      </c>
      <c r="G1528" s="24">
        <f t="shared" ca="1" si="166"/>
        <v>8825.4181257911769</v>
      </c>
      <c r="H1528" s="24">
        <f t="shared" ca="1" si="167"/>
        <v>9518.5994291036586</v>
      </c>
      <c r="I1528" s="24">
        <f ca="1">H1528/'Option value'!$E$10</f>
        <v>462.06793345163391</v>
      </c>
    </row>
    <row r="1529" spans="2:9">
      <c r="B1529">
        <f t="shared" si="168"/>
        <v>1511</v>
      </c>
      <c r="C1529" s="38">
        <f t="shared" ca="1" si="163"/>
        <v>0.47097400303939574</v>
      </c>
      <c r="D1529" s="38">
        <f t="shared" ca="1" si="164"/>
        <v>6.044253861524531E-2</v>
      </c>
      <c r="E1529" s="38">
        <f t="shared" ca="1" si="165"/>
        <v>0.1502288060853921</v>
      </c>
      <c r="F1529" s="38">
        <f t="shared" ca="1" si="169"/>
        <v>2.313933195202194E-2</v>
      </c>
      <c r="G1529" s="24">
        <f t="shared" ca="1" si="166"/>
        <v>8676.1986717786385</v>
      </c>
      <c r="H1529" s="24">
        <f t="shared" ca="1" si="167"/>
        <v>9369.3799750911203</v>
      </c>
      <c r="I1529" s="24">
        <f ca="1">H1529/'Option value'!$E$10</f>
        <v>454.82427063549125</v>
      </c>
    </row>
    <row r="1530" spans="2:9">
      <c r="B1530">
        <f t="shared" si="168"/>
        <v>1512</v>
      </c>
      <c r="C1530" s="38">
        <f t="shared" ca="1" si="163"/>
        <v>0.38470461433041936</v>
      </c>
      <c r="D1530" s="38">
        <f t="shared" ca="1" si="164"/>
        <v>6.7830302940664167E-2</v>
      </c>
      <c r="E1530" s="38">
        <f t="shared" ca="1" si="165"/>
        <v>0.14852719494965996</v>
      </c>
      <c r="F1530" s="38">
        <f t="shared" ca="1" si="169"/>
        <v>5.6143008890053719E-2</v>
      </c>
      <c r="G1530" s="24">
        <f t="shared" ca="1" si="166"/>
        <v>12608.825550899035</v>
      </c>
      <c r="H1530" s="24">
        <f t="shared" ca="1" si="167"/>
        <v>13302.006854211517</v>
      </c>
      <c r="I1530" s="24">
        <f ca="1">H1530/'Option value'!$E$10</f>
        <v>645.72848806852016</v>
      </c>
    </row>
    <row r="1531" spans="2:9">
      <c r="B1531">
        <f t="shared" si="168"/>
        <v>1513</v>
      </c>
      <c r="C1531" s="38">
        <f t="shared" ca="1" si="163"/>
        <v>2.6763356882800349E-2</v>
      </c>
      <c r="D1531" s="38">
        <f t="shared" ca="1" si="164"/>
        <v>7.821559423164709E-2</v>
      </c>
      <c r="E1531" s="38">
        <f t="shared" ca="1" si="165"/>
        <v>0.14552948067799848</v>
      </c>
      <c r="F1531" s="38">
        <f t="shared" ca="1" si="169"/>
        <v>5.6150219701313772E-2</v>
      </c>
      <c r="G1531" s="24">
        <f t="shared" ca="1" si="166"/>
        <v>11143.415591083416</v>
      </c>
      <c r="H1531" s="24">
        <f t="shared" ca="1" si="167"/>
        <v>11836.596894395898</v>
      </c>
      <c r="I1531" s="24">
        <f ca="1">H1531/'Option value'!$E$10</f>
        <v>574.59208225222801</v>
      </c>
    </row>
    <row r="1532" spans="2:9">
      <c r="B1532">
        <f t="shared" si="168"/>
        <v>1514</v>
      </c>
      <c r="C1532" s="38">
        <f t="shared" ca="1" si="163"/>
        <v>0.32349085222836127</v>
      </c>
      <c r="D1532" s="38">
        <f t="shared" ca="1" si="164"/>
        <v>7.2684350471114739E-2</v>
      </c>
      <c r="E1532" s="38">
        <f t="shared" ca="1" si="165"/>
        <v>0.1442226671009722</v>
      </c>
      <c r="F1532" s="38">
        <f t="shared" ca="1" si="169"/>
        <v>5.1633269548709365E-2</v>
      </c>
      <c r="G1532" s="24">
        <f t="shared" ca="1" si="166"/>
        <v>12885.22409993421</v>
      </c>
      <c r="H1532" s="24">
        <f t="shared" ca="1" si="167"/>
        <v>13578.405403246692</v>
      </c>
      <c r="I1532" s="24">
        <f ca="1">H1532/'Option value'!$E$10</f>
        <v>659.14589336148981</v>
      </c>
    </row>
    <row r="1533" spans="2:9">
      <c r="B1533">
        <f t="shared" si="168"/>
        <v>1515</v>
      </c>
      <c r="C1533" s="38">
        <f t="shared" ca="1" si="163"/>
        <v>7.4332022524429331E-2</v>
      </c>
      <c r="D1533" s="38">
        <f t="shared" ca="1" si="164"/>
        <v>7.0046538953832033E-2</v>
      </c>
      <c r="E1533" s="38">
        <f t="shared" ca="1" si="165"/>
        <v>0.14274236902520973</v>
      </c>
      <c r="F1533" s="38">
        <f t="shared" ca="1" si="169"/>
        <v>4.4014238597476517E-2</v>
      </c>
      <c r="G1533" s="24">
        <f t="shared" ca="1" si="166"/>
        <v>9453.1307767222497</v>
      </c>
      <c r="H1533" s="24">
        <f t="shared" ca="1" si="167"/>
        <v>10146.312080034731</v>
      </c>
      <c r="I1533" s="24">
        <f ca="1">H1533/'Option value'!$E$10</f>
        <v>492.53942136090927</v>
      </c>
    </row>
    <row r="1534" spans="2:9">
      <c r="B1534">
        <f t="shared" si="168"/>
        <v>1516</v>
      </c>
      <c r="C1534" s="38">
        <f t="shared" ca="1" si="163"/>
        <v>0.25282341364989419</v>
      </c>
      <c r="D1534" s="38">
        <f t="shared" ca="1" si="164"/>
        <v>6.4487384901839695E-2</v>
      </c>
      <c r="E1534" s="38">
        <f t="shared" ca="1" si="165"/>
        <v>0.14527043327558123</v>
      </c>
      <c r="F1534" s="38">
        <f t="shared" ca="1" si="169"/>
        <v>4.926469348430923E-2</v>
      </c>
      <c r="G1534" s="24">
        <f t="shared" ca="1" si="166"/>
        <v>10436.59438939477</v>
      </c>
      <c r="H1534" s="24">
        <f t="shared" ca="1" si="167"/>
        <v>11129.775692707251</v>
      </c>
      <c r="I1534" s="24">
        <f ca="1">H1534/'Option value'!$E$10</f>
        <v>540.28037343239077</v>
      </c>
    </row>
    <row r="1535" spans="2:9">
      <c r="B1535">
        <f t="shared" si="168"/>
        <v>1517</v>
      </c>
      <c r="C1535" s="38">
        <f t="shared" ca="1" si="163"/>
        <v>0.15891299110812118</v>
      </c>
      <c r="D1535" s="38">
        <f t="shared" ca="1" si="164"/>
        <v>6.9868060343467042E-2</v>
      </c>
      <c r="E1535" s="38">
        <f t="shared" ca="1" si="165"/>
        <v>0.14416163589060632</v>
      </c>
      <c r="F1535" s="38">
        <f t="shared" ca="1" si="169"/>
        <v>5.809480397646094E-2</v>
      </c>
      <c r="G1535" s="24">
        <f t="shared" ca="1" si="166"/>
        <v>11667.695262239442</v>
      </c>
      <c r="H1535" s="24">
        <f t="shared" ca="1" si="167"/>
        <v>12360.876565551924</v>
      </c>
      <c r="I1535" s="24">
        <f ca="1">H1535/'Option value'!$E$10</f>
        <v>600.04255172582145</v>
      </c>
    </row>
    <row r="1536" spans="2:9">
      <c r="B1536">
        <f t="shared" si="168"/>
        <v>1518</v>
      </c>
      <c r="C1536" s="38">
        <f t="shared" ca="1" si="163"/>
        <v>0.15499990620154128</v>
      </c>
      <c r="D1536" s="38">
        <f t="shared" ca="1" si="164"/>
        <v>7.3741499506595004E-2</v>
      </c>
      <c r="E1536" s="38">
        <f t="shared" ca="1" si="165"/>
        <v>0.14621739886044843</v>
      </c>
      <c r="F1536" s="38">
        <f t="shared" ca="1" si="169"/>
        <v>5.2142026470479871E-2</v>
      </c>
      <c r="G1536" s="24">
        <f t="shared" ca="1" si="166"/>
        <v>11228.179431719806</v>
      </c>
      <c r="H1536" s="24">
        <f t="shared" ca="1" si="167"/>
        <v>11921.360735032287</v>
      </c>
      <c r="I1536" s="24">
        <f ca="1">H1536/'Option value'!$E$10</f>
        <v>578.70683179768378</v>
      </c>
    </row>
    <row r="1537" spans="2:9">
      <c r="B1537">
        <f t="shared" si="168"/>
        <v>1519</v>
      </c>
      <c r="C1537" s="38">
        <f t="shared" ca="1" si="163"/>
        <v>0.18417348112551221</v>
      </c>
      <c r="D1537" s="38">
        <f t="shared" ca="1" si="164"/>
        <v>6.28243309279721E-2</v>
      </c>
      <c r="E1537" s="38">
        <f t="shared" ca="1" si="165"/>
        <v>0.14257737371434046</v>
      </c>
      <c r="F1537" s="38">
        <f t="shared" ca="1" si="169"/>
        <v>5.3294324402200999E-2</v>
      </c>
      <c r="G1537" s="24">
        <f t="shared" ca="1" si="166"/>
        <v>10333.931193956565</v>
      </c>
      <c r="H1537" s="24">
        <f t="shared" ca="1" si="167"/>
        <v>11027.112497269047</v>
      </c>
      <c r="I1537" s="24">
        <f ca="1">H1537/'Option value'!$E$10</f>
        <v>535.29672316840026</v>
      </c>
    </row>
    <row r="1538" spans="2:9">
      <c r="B1538">
        <f t="shared" si="168"/>
        <v>1520</v>
      </c>
      <c r="C1538" s="38">
        <f t="shared" ca="1" si="163"/>
        <v>0.16774951147261721</v>
      </c>
      <c r="D1538" s="38">
        <f t="shared" ca="1" si="164"/>
        <v>6.0694258680049282E-2</v>
      </c>
      <c r="E1538" s="38">
        <f t="shared" ca="1" si="165"/>
        <v>0.14907863973473484</v>
      </c>
      <c r="F1538" s="38">
        <f t="shared" ca="1" si="169"/>
        <v>5.3830858051524863E-2</v>
      </c>
      <c r="G1538" s="24">
        <f t="shared" ca="1" si="166"/>
        <v>9228.5572906193429</v>
      </c>
      <c r="H1538" s="24">
        <f t="shared" ca="1" si="167"/>
        <v>9921.7385939318247</v>
      </c>
      <c r="I1538" s="24">
        <f ca="1">H1538/'Option value'!$E$10</f>
        <v>481.6377958219332</v>
      </c>
    </row>
    <row r="1539" spans="2:9">
      <c r="B1539">
        <f t="shared" si="168"/>
        <v>1521</v>
      </c>
      <c r="C1539" s="38">
        <f t="shared" ca="1" si="163"/>
        <v>0.34806082204330796</v>
      </c>
      <c r="D1539" s="38">
        <f t="shared" ca="1" si="164"/>
        <v>5.9412797979292456E-2</v>
      </c>
      <c r="E1539" s="38">
        <f t="shared" ca="1" si="165"/>
        <v>0.1462405160887473</v>
      </c>
      <c r="F1539" s="38">
        <f t="shared" ca="1" si="169"/>
        <v>4.7567874305967553E-2</v>
      </c>
      <c r="G1539" s="24">
        <f t="shared" ca="1" si="166"/>
        <v>10066.63017005696</v>
      </c>
      <c r="H1539" s="24">
        <f t="shared" ca="1" si="167"/>
        <v>10759.811473369442</v>
      </c>
      <c r="I1539" s="24">
        <f ca="1">H1539/'Option value'!$E$10</f>
        <v>522.32094530919619</v>
      </c>
    </row>
    <row r="1540" spans="2:9">
      <c r="B1540">
        <f t="shared" si="168"/>
        <v>1522</v>
      </c>
      <c r="C1540" s="38">
        <f t="shared" ca="1" si="163"/>
        <v>0.29255986613593282</v>
      </c>
      <c r="D1540" s="38">
        <f t="shared" ca="1" si="164"/>
        <v>6.3482007062939452E-2</v>
      </c>
      <c r="E1540" s="38">
        <f t="shared" ca="1" si="165"/>
        <v>0.14566322773401916</v>
      </c>
      <c r="F1540" s="38">
        <f t="shared" ca="1" si="169"/>
        <v>3.2434440638810583E-2</v>
      </c>
      <c r="G1540" s="24">
        <f t="shared" ca="1" si="166"/>
        <v>8987.4365573373288</v>
      </c>
      <c r="H1540" s="24">
        <f t="shared" ca="1" si="167"/>
        <v>9680.6178606498106</v>
      </c>
      <c r="I1540" s="24">
        <f ca="1">H1540/'Option value'!$E$10</f>
        <v>469.93290585678687</v>
      </c>
    </row>
    <row r="1541" spans="2:9">
      <c r="B1541">
        <f t="shared" si="168"/>
        <v>1523</v>
      </c>
      <c r="C1541" s="38">
        <f t="shared" ca="1" si="163"/>
        <v>0.1536586931119307</v>
      </c>
      <c r="D1541" s="38">
        <f t="shared" ca="1" si="164"/>
        <v>7.7998638416914401E-2</v>
      </c>
      <c r="E1541" s="38">
        <f t="shared" ca="1" si="165"/>
        <v>0.14373087720242433</v>
      </c>
      <c r="F1541" s="38">
        <f t="shared" ca="1" si="169"/>
        <v>3.4736918026960717E-2</v>
      </c>
      <c r="G1541" s="24">
        <f t="shared" ca="1" si="166"/>
        <v>10238.900267958254</v>
      </c>
      <c r="H1541" s="24">
        <f t="shared" ca="1" si="167"/>
        <v>10932.081571270735</v>
      </c>
      <c r="I1541" s="24">
        <f ca="1">H1541/'Option value'!$E$10</f>
        <v>530.6835714209094</v>
      </c>
    </row>
    <row r="1542" spans="2:9">
      <c r="B1542">
        <f t="shared" si="168"/>
        <v>1524</v>
      </c>
      <c r="C1542" s="38">
        <f t="shared" ca="1" si="163"/>
        <v>0.26757542570743964</v>
      </c>
      <c r="D1542" s="38">
        <f t="shared" ca="1" si="164"/>
        <v>7.0086963272055935E-2</v>
      </c>
      <c r="E1542" s="38">
        <f t="shared" ca="1" si="165"/>
        <v>0.1486686656871665</v>
      </c>
      <c r="F1542" s="38">
        <f t="shared" ca="1" si="169"/>
        <v>2.6325328000863207E-2</v>
      </c>
      <c r="G1542" s="24">
        <f t="shared" ca="1" si="166"/>
        <v>9005.7960331312916</v>
      </c>
      <c r="H1542" s="24">
        <f t="shared" ca="1" si="167"/>
        <v>9698.9773364437733</v>
      </c>
      <c r="I1542" s="24">
        <f ca="1">H1542/'Option value'!$E$10</f>
        <v>470.8241425458142</v>
      </c>
    </row>
    <row r="1543" spans="2:9">
      <c r="B1543">
        <f t="shared" si="168"/>
        <v>1525</v>
      </c>
      <c r="C1543" s="38">
        <f t="shared" ca="1" si="163"/>
        <v>0.18692608561767834</v>
      </c>
      <c r="D1543" s="38">
        <f t="shared" ca="1" si="164"/>
        <v>6.1996169487530686E-2</v>
      </c>
      <c r="E1543" s="38">
        <f t="shared" ca="1" si="165"/>
        <v>0.14656400145820503</v>
      </c>
      <c r="F1543" s="38">
        <f t="shared" ca="1" si="169"/>
        <v>3.3659791707398475E-2</v>
      </c>
      <c r="G1543" s="24">
        <f t="shared" ca="1" si="166"/>
        <v>8082.9477793060632</v>
      </c>
      <c r="H1543" s="24">
        <f t="shared" ca="1" si="167"/>
        <v>8776.129082618545</v>
      </c>
      <c r="I1543" s="24">
        <f ca="1">H1543/'Option value'!$E$10</f>
        <v>426.02568362225946</v>
      </c>
    </row>
    <row r="1544" spans="2:9">
      <c r="B1544">
        <f t="shared" si="168"/>
        <v>1526</v>
      </c>
      <c r="C1544" s="38">
        <f t="shared" ca="1" si="163"/>
        <v>0.288026974273629</v>
      </c>
      <c r="D1544" s="38">
        <f t="shared" ca="1" si="164"/>
        <v>6.8901342113267122E-2</v>
      </c>
      <c r="E1544" s="38">
        <f t="shared" ca="1" si="165"/>
        <v>0.14490869135750248</v>
      </c>
      <c r="F1544" s="38">
        <f t="shared" ca="1" si="169"/>
        <v>5.2419309695527494E-2</v>
      </c>
      <c r="G1544" s="24">
        <f t="shared" ca="1" si="166"/>
        <v>11900.141915510101</v>
      </c>
      <c r="H1544" s="24">
        <f t="shared" ca="1" si="167"/>
        <v>12593.323218822583</v>
      </c>
      <c r="I1544" s="24">
        <f ca="1">H1544/'Option value'!$E$10</f>
        <v>611.3263698457564</v>
      </c>
    </row>
    <row r="1545" spans="2:9">
      <c r="B1545">
        <f t="shared" si="168"/>
        <v>1527</v>
      </c>
      <c r="C1545" s="38">
        <f t="shared" ca="1" si="163"/>
        <v>0.25017279123683278</v>
      </c>
      <c r="D1545" s="38">
        <f t="shared" ca="1" si="164"/>
        <v>6.1682468857884871E-2</v>
      </c>
      <c r="E1545" s="38">
        <f t="shared" ca="1" si="165"/>
        <v>0.14491762850830273</v>
      </c>
      <c r="F1545" s="38">
        <f t="shared" ca="1" si="169"/>
        <v>3.6463732188572476E-2</v>
      </c>
      <c r="G1545" s="24">
        <f t="shared" ca="1" si="166"/>
        <v>8818.1606900126226</v>
      </c>
      <c r="H1545" s="24">
        <f t="shared" ca="1" si="167"/>
        <v>9511.3419933251043</v>
      </c>
      <c r="I1545" s="24">
        <f ca="1">H1545/'Option value'!$E$10</f>
        <v>461.71563074393708</v>
      </c>
    </row>
    <row r="1546" spans="2:9">
      <c r="B1546">
        <f t="shared" si="168"/>
        <v>1528</v>
      </c>
      <c r="C1546" s="38">
        <f t="shared" ca="1" si="163"/>
        <v>0.1735088295661105</v>
      </c>
      <c r="D1546" s="38">
        <f t="shared" ca="1" si="164"/>
        <v>6.3560175909815858E-2</v>
      </c>
      <c r="E1546" s="38">
        <f t="shared" ca="1" si="165"/>
        <v>0.14564741399555389</v>
      </c>
      <c r="F1546" s="38">
        <f t="shared" ca="1" si="169"/>
        <v>5.1151704572252342E-2</v>
      </c>
      <c r="G1546" s="24">
        <f t="shared" ca="1" si="166"/>
        <v>9789.2797391476379</v>
      </c>
      <c r="H1546" s="24">
        <f t="shared" ca="1" si="167"/>
        <v>10482.46104246012</v>
      </c>
      <c r="I1546" s="24">
        <f ca="1">H1546/'Option value'!$E$10</f>
        <v>508.8573321582582</v>
      </c>
    </row>
    <row r="1547" spans="2:9">
      <c r="B1547">
        <f t="shared" si="168"/>
        <v>1529</v>
      </c>
      <c r="C1547" s="38">
        <f t="shared" ca="1" si="163"/>
        <v>0.1344083238706498</v>
      </c>
      <c r="D1547" s="38">
        <f t="shared" ca="1" si="164"/>
        <v>6.3155936486472691E-2</v>
      </c>
      <c r="E1547" s="38">
        <f t="shared" ca="1" si="165"/>
        <v>0.14627316126277815</v>
      </c>
      <c r="F1547" s="38">
        <f t="shared" ca="1" si="169"/>
        <v>4.1398276672781627E-2</v>
      </c>
      <c r="G1547" s="24">
        <f t="shared" ca="1" si="166"/>
        <v>8472.341732852834</v>
      </c>
      <c r="H1547" s="24">
        <f t="shared" ca="1" si="167"/>
        <v>9165.5230361653157</v>
      </c>
      <c r="I1547" s="24">
        <f ca="1">H1547/'Option value'!$E$10</f>
        <v>444.9283027264716</v>
      </c>
    </row>
    <row r="1548" spans="2:9">
      <c r="B1548">
        <f t="shared" si="168"/>
        <v>1530</v>
      </c>
      <c r="C1548" s="38">
        <f t="shared" ca="1" si="163"/>
        <v>0.26378041277363734</v>
      </c>
      <c r="D1548" s="38">
        <f t="shared" ca="1" si="164"/>
        <v>5.9670870204041368E-2</v>
      </c>
      <c r="E1548" s="38">
        <f t="shared" ca="1" si="165"/>
        <v>0.14316666273503903</v>
      </c>
      <c r="F1548" s="38">
        <f t="shared" ca="1" si="169"/>
        <v>4.9914015383510583E-2</v>
      </c>
      <c r="G1548" s="24">
        <f t="shared" ca="1" si="166"/>
        <v>10029.151651156551</v>
      </c>
      <c r="H1548" s="24">
        <f t="shared" ca="1" si="167"/>
        <v>10722.332954469033</v>
      </c>
      <c r="I1548" s="24">
        <f ca="1">H1548/'Option value'!$E$10</f>
        <v>520.50159973150642</v>
      </c>
    </row>
    <row r="1549" spans="2:9">
      <c r="B1549">
        <f t="shared" si="168"/>
        <v>1531</v>
      </c>
      <c r="C1549" s="38">
        <f t="shared" ca="1" si="163"/>
        <v>0.20990990410722038</v>
      </c>
      <c r="D1549" s="38">
        <f t="shared" ca="1" si="164"/>
        <v>6.5438426543485806E-2</v>
      </c>
      <c r="E1549" s="38">
        <f t="shared" ca="1" si="165"/>
        <v>0.14293606115196655</v>
      </c>
      <c r="F1549" s="38">
        <f t="shared" ca="1" si="169"/>
        <v>4.2197829943578166E-2</v>
      </c>
      <c r="G1549" s="24">
        <f t="shared" ca="1" si="166"/>
        <v>9747.2686430942485</v>
      </c>
      <c r="H1549" s="24">
        <f t="shared" ca="1" si="167"/>
        <v>10440.44994640673</v>
      </c>
      <c r="I1549" s="24">
        <f ca="1">H1549/'Option value'!$E$10</f>
        <v>506.81795856343348</v>
      </c>
    </row>
    <row r="1550" spans="2:9">
      <c r="B1550">
        <f t="shared" si="168"/>
        <v>1532</v>
      </c>
      <c r="C1550" s="38">
        <f t="shared" ca="1" si="163"/>
        <v>0.31254582376206497</v>
      </c>
      <c r="D1550" s="38">
        <f t="shared" ca="1" si="164"/>
        <v>5.6581875454007786E-2</v>
      </c>
      <c r="E1550" s="38">
        <f t="shared" ca="1" si="165"/>
        <v>0.14564471275529459</v>
      </c>
      <c r="F1550" s="38">
        <f t="shared" ca="1" si="169"/>
        <v>2.7455573955721516E-2</v>
      </c>
      <c r="G1550" s="24">
        <f t="shared" ca="1" si="166"/>
        <v>7793.0169638688576</v>
      </c>
      <c r="H1550" s="24">
        <f t="shared" ca="1" si="167"/>
        <v>8486.1982671813403</v>
      </c>
      <c r="I1550" s="24">
        <f ca="1">H1550/'Option value'!$E$10</f>
        <v>411.95137219326892</v>
      </c>
    </row>
    <row r="1551" spans="2:9">
      <c r="B1551">
        <f t="shared" si="168"/>
        <v>1533</v>
      </c>
      <c r="C1551" s="38">
        <f t="shared" ca="1" si="163"/>
        <v>0.31758507169536565</v>
      </c>
      <c r="D1551" s="38">
        <f t="shared" ca="1" si="164"/>
        <v>6.9695848934818311E-2</v>
      </c>
      <c r="E1551" s="38">
        <f t="shared" ca="1" si="165"/>
        <v>0.14623585418589807</v>
      </c>
      <c r="F1551" s="38">
        <f t="shared" ca="1" si="169"/>
        <v>3.0217928148263178E-2</v>
      </c>
      <c r="G1551" s="24">
        <f t="shared" ca="1" si="166"/>
        <v>9816.3911944329666</v>
      </c>
      <c r="H1551" s="24">
        <f t="shared" ca="1" si="167"/>
        <v>10509.572497745448</v>
      </c>
      <c r="I1551" s="24">
        <f ca="1">H1551/'Option value'!$E$10</f>
        <v>510.17342222065281</v>
      </c>
    </row>
    <row r="1552" spans="2:9">
      <c r="B1552">
        <f t="shared" si="168"/>
        <v>1534</v>
      </c>
      <c r="C1552" s="38">
        <f t="shared" ca="1" si="163"/>
        <v>0.38286149087559063</v>
      </c>
      <c r="D1552" s="38">
        <f t="shared" ca="1" si="164"/>
        <v>6.0823694249356637E-2</v>
      </c>
      <c r="E1552" s="38">
        <f t="shared" ca="1" si="165"/>
        <v>0.14857408939640421</v>
      </c>
      <c r="F1552" s="38">
        <f t="shared" ca="1" si="169"/>
        <v>4.0906865395276416E-2</v>
      </c>
      <c r="G1552" s="24">
        <f t="shared" ca="1" si="166"/>
        <v>9688.562345560762</v>
      </c>
      <c r="H1552" s="24">
        <f t="shared" ca="1" si="167"/>
        <v>10381.743648873244</v>
      </c>
      <c r="I1552" s="24">
        <f ca="1">H1552/'Option value'!$E$10</f>
        <v>503.96813829481761</v>
      </c>
    </row>
    <row r="1553" spans="2:9">
      <c r="B1553">
        <f t="shared" si="168"/>
        <v>1535</v>
      </c>
      <c r="C1553" s="38">
        <f t="shared" ca="1" si="163"/>
        <v>0.16858241021925824</v>
      </c>
      <c r="D1553" s="38">
        <f t="shared" ca="1" si="164"/>
        <v>5.295534803755611E-2</v>
      </c>
      <c r="E1553" s="38">
        <f t="shared" ca="1" si="165"/>
        <v>0.13862725559373401</v>
      </c>
      <c r="F1553" s="38">
        <f t="shared" ca="1" si="169"/>
        <v>2.1926619471192618E-2</v>
      </c>
      <c r="G1553" s="24">
        <f t="shared" ca="1" si="166"/>
        <v>6576.3864385961033</v>
      </c>
      <c r="H1553" s="24">
        <f t="shared" ca="1" si="167"/>
        <v>7269.567741908586</v>
      </c>
      <c r="I1553" s="24">
        <f ca="1">H1553/'Option value'!$E$10</f>
        <v>352.89163795672744</v>
      </c>
    </row>
    <row r="1554" spans="2:9">
      <c r="B1554">
        <f t="shared" si="168"/>
        <v>1536</v>
      </c>
      <c r="C1554" s="38">
        <f t="shared" ca="1" si="163"/>
        <v>0.21679764259095996</v>
      </c>
      <c r="D1554" s="38">
        <f t="shared" ca="1" si="164"/>
        <v>6.2592592616674908E-2</v>
      </c>
      <c r="E1554" s="38">
        <f t="shared" ca="1" si="165"/>
        <v>0.14380830724727509</v>
      </c>
      <c r="F1554" s="38">
        <f t="shared" ca="1" si="169"/>
        <v>3.9934114474318778E-2</v>
      </c>
      <c r="G1554" s="24">
        <f t="shared" ca="1" si="166"/>
        <v>9093.3732001080152</v>
      </c>
      <c r="H1554" s="24">
        <f t="shared" ca="1" si="167"/>
        <v>9786.554503420497</v>
      </c>
      <c r="I1554" s="24">
        <f ca="1">H1554/'Option value'!$E$10</f>
        <v>475.07546133109207</v>
      </c>
    </row>
    <row r="1555" spans="2:9">
      <c r="B1555">
        <f t="shared" si="168"/>
        <v>1537</v>
      </c>
      <c r="C1555" s="38">
        <f t="shared" ref="C1555:C1618" ca="1" si="170">_xlfn.NORM.INV(RAND(),$F$6,$G$6)</f>
        <v>0.35333302101371422</v>
      </c>
      <c r="D1555" s="38">
        <f t="shared" ref="D1555:D1618" ca="1" si="171">_xlfn.NORM.INV(RAND(),$F$7,$G$7)</f>
        <v>6.5303220999611819E-2</v>
      </c>
      <c r="E1555" s="38">
        <f t="shared" ref="E1555:E1618" ca="1" si="172">_xlfn.NORM.INV(RAND(),$F$8,$G$8)</f>
        <v>0.14469065062474498</v>
      </c>
      <c r="F1555" s="38">
        <f t="shared" ca="1" si="169"/>
        <v>3.0585269101710805E-2</v>
      </c>
      <c r="G1555" s="24">
        <f t="shared" ref="G1555:G1618" ca="1" si="173">IF(E1555&gt;F1555,($C$12*(1+C1555)*D1555)/(E1555-F1555),0)</f>
        <v>9605.6007354070935</v>
      </c>
      <c r="H1555" s="24">
        <f t="shared" ref="H1555:H1618" ca="1" si="174">G1555+$C$13</f>
        <v>10298.782038719575</v>
      </c>
      <c r="I1555" s="24">
        <f ca="1">H1555/'Option value'!$E$10</f>
        <v>499.94087566599876</v>
      </c>
    </row>
    <row r="1556" spans="2:9">
      <c r="B1556">
        <f t="shared" ref="B1556:B1619" si="175">B1555+1</f>
        <v>1538</v>
      </c>
      <c r="C1556" s="38">
        <f t="shared" ca="1" si="170"/>
        <v>0.33578490441480452</v>
      </c>
      <c r="D1556" s="38">
        <f t="shared" ca="1" si="171"/>
        <v>5.8285991947553947E-2</v>
      </c>
      <c r="E1556" s="38">
        <f t="shared" ca="1" si="172"/>
        <v>0.14488278638808391</v>
      </c>
      <c r="F1556" s="38">
        <f t="shared" ref="F1556:F1619" ca="1" si="176">RAND()*($E$9-$D$9)+$D$9</f>
        <v>4.849538181484192E-2</v>
      </c>
      <c r="G1556" s="24">
        <f t="shared" ca="1" si="173"/>
        <v>10017.787471896698</v>
      </c>
      <c r="H1556" s="24">
        <f t="shared" ca="1" si="174"/>
        <v>10710.96877520918</v>
      </c>
      <c r="I1556" s="24">
        <f ca="1">H1556/'Option value'!$E$10</f>
        <v>519.94994054413485</v>
      </c>
    </row>
    <row r="1557" spans="2:9">
      <c r="B1557">
        <f t="shared" si="175"/>
        <v>1539</v>
      </c>
      <c r="C1557" s="38">
        <f t="shared" ca="1" si="170"/>
        <v>0.11400155416403304</v>
      </c>
      <c r="D1557" s="38">
        <f t="shared" ca="1" si="171"/>
        <v>5.499139534922802E-2</v>
      </c>
      <c r="E1557" s="38">
        <f t="shared" ca="1" si="172"/>
        <v>0.14866299429435417</v>
      </c>
      <c r="F1557" s="38">
        <f t="shared" ca="1" si="176"/>
        <v>2.7218390173995303E-2</v>
      </c>
      <c r="G1557" s="24">
        <f t="shared" ca="1" si="173"/>
        <v>6255.9560588789254</v>
      </c>
      <c r="H1557" s="24">
        <f t="shared" ca="1" si="174"/>
        <v>6949.1373621914081</v>
      </c>
      <c r="I1557" s="24">
        <f ca="1">H1557/'Option value'!$E$10</f>
        <v>337.33676515492272</v>
      </c>
    </row>
    <row r="1558" spans="2:9">
      <c r="B1558">
        <f t="shared" si="175"/>
        <v>1540</v>
      </c>
      <c r="C1558" s="38">
        <f t="shared" ca="1" si="170"/>
        <v>0.23317287414295251</v>
      </c>
      <c r="D1558" s="38">
        <f t="shared" ca="1" si="171"/>
        <v>6.0035824470935084E-2</v>
      </c>
      <c r="E1558" s="38">
        <f t="shared" ca="1" si="172"/>
        <v>0.14934858365562495</v>
      </c>
      <c r="F1558" s="38">
        <f t="shared" ca="1" si="176"/>
        <v>3.6653054983543029E-2</v>
      </c>
      <c r="G1558" s="24">
        <f t="shared" ca="1" si="173"/>
        <v>8147.4017845440039</v>
      </c>
      <c r="H1558" s="24">
        <f t="shared" ca="1" si="174"/>
        <v>8840.5830878564866</v>
      </c>
      <c r="I1558" s="24">
        <f ca="1">H1558/'Option value'!$E$10</f>
        <v>429.15451882798476</v>
      </c>
    </row>
    <row r="1559" spans="2:9">
      <c r="B1559">
        <f t="shared" si="175"/>
        <v>1541</v>
      </c>
      <c r="C1559" s="38">
        <f t="shared" ca="1" si="170"/>
        <v>7.7175382115441116E-2</v>
      </c>
      <c r="D1559" s="38">
        <f t="shared" ca="1" si="171"/>
        <v>6.5078483693145783E-2</v>
      </c>
      <c r="E1559" s="38">
        <f t="shared" ca="1" si="172"/>
        <v>0.14781448132221284</v>
      </c>
      <c r="F1559" s="38">
        <f t="shared" ca="1" si="176"/>
        <v>5.6416923151360418E-2</v>
      </c>
      <c r="G1559" s="24">
        <f t="shared" ca="1" si="173"/>
        <v>9512.1924585583529</v>
      </c>
      <c r="H1559" s="24">
        <f t="shared" ca="1" si="174"/>
        <v>10205.373761870835</v>
      </c>
      <c r="I1559" s="24">
        <f ca="1">H1559/'Option value'!$E$10</f>
        <v>495.40649329470068</v>
      </c>
    </row>
    <row r="1560" spans="2:9">
      <c r="B1560">
        <f t="shared" si="175"/>
        <v>1542</v>
      </c>
      <c r="C1560" s="38">
        <f t="shared" ca="1" si="170"/>
        <v>0.26818414129273777</v>
      </c>
      <c r="D1560" s="38">
        <f t="shared" ca="1" si="171"/>
        <v>6.4919949749485908E-2</v>
      </c>
      <c r="E1560" s="38">
        <f t="shared" ca="1" si="172"/>
        <v>0.14525430229393432</v>
      </c>
      <c r="F1560" s="38">
        <f t="shared" ca="1" si="176"/>
        <v>2.7289401918105742E-2</v>
      </c>
      <c r="G1560" s="24">
        <f t="shared" ca="1" si="173"/>
        <v>8655.6375951157497</v>
      </c>
      <c r="H1560" s="24">
        <f t="shared" ca="1" si="174"/>
        <v>9348.8188984282315</v>
      </c>
      <c r="I1560" s="24">
        <f ca="1">H1560/'Option value'!$E$10</f>
        <v>453.8261601178753</v>
      </c>
    </row>
    <row r="1561" spans="2:9">
      <c r="B1561">
        <f t="shared" si="175"/>
        <v>1543</v>
      </c>
      <c r="C1561" s="38">
        <f t="shared" ca="1" si="170"/>
        <v>0.31280809335598103</v>
      </c>
      <c r="D1561" s="38">
        <f t="shared" ca="1" si="171"/>
        <v>6.0536095827347217E-2</v>
      </c>
      <c r="E1561" s="38">
        <f t="shared" ca="1" si="172"/>
        <v>0.1482013866238566</v>
      </c>
      <c r="F1561" s="38">
        <f t="shared" ca="1" si="176"/>
        <v>4.8922795952692777E-2</v>
      </c>
      <c r="G1561" s="24">
        <f t="shared" ca="1" si="173"/>
        <v>9927.7636023221658</v>
      </c>
      <c r="H1561" s="24">
        <f t="shared" ca="1" si="174"/>
        <v>10620.944905634648</v>
      </c>
      <c r="I1561" s="24">
        <f ca="1">H1561/'Option value'!$E$10</f>
        <v>515.57984978808963</v>
      </c>
    </row>
    <row r="1562" spans="2:9">
      <c r="B1562">
        <f t="shared" si="175"/>
        <v>1544</v>
      </c>
      <c r="C1562" s="38">
        <f t="shared" ca="1" si="170"/>
        <v>0.28458756424445875</v>
      </c>
      <c r="D1562" s="38">
        <f t="shared" ca="1" si="171"/>
        <v>4.9638094011163134E-2</v>
      </c>
      <c r="E1562" s="38">
        <f t="shared" ca="1" si="172"/>
        <v>0.14739142107709494</v>
      </c>
      <c r="F1562" s="38">
        <f t="shared" ca="1" si="176"/>
        <v>5.7336284742002946E-2</v>
      </c>
      <c r="G1562" s="24">
        <f t="shared" ca="1" si="173"/>
        <v>8781.358334026374</v>
      </c>
      <c r="H1562" s="24">
        <f t="shared" ca="1" si="174"/>
        <v>9474.5396373388558</v>
      </c>
      <c r="I1562" s="24">
        <f ca="1">H1562/'Option value'!$E$10</f>
        <v>459.92910860868227</v>
      </c>
    </row>
    <row r="1563" spans="2:9">
      <c r="B1563">
        <f t="shared" si="175"/>
        <v>1545</v>
      </c>
      <c r="C1563" s="38">
        <f t="shared" ca="1" si="170"/>
        <v>0.27066439399477271</v>
      </c>
      <c r="D1563" s="38">
        <f t="shared" ca="1" si="171"/>
        <v>5.6756617970859208E-2</v>
      </c>
      <c r="E1563" s="38">
        <f t="shared" ca="1" si="172"/>
        <v>0.14356327166192151</v>
      </c>
      <c r="F1563" s="38">
        <f t="shared" ca="1" si="176"/>
        <v>3.5649622411919789E-2</v>
      </c>
      <c r="G1563" s="24">
        <f t="shared" ca="1" si="173"/>
        <v>8288.2409281722812</v>
      </c>
      <c r="H1563" s="24">
        <f t="shared" ca="1" si="174"/>
        <v>8981.422231484763</v>
      </c>
      <c r="I1563" s="24">
        <f ca="1">H1563/'Option value'!$E$10</f>
        <v>435.99137046042534</v>
      </c>
    </row>
    <row r="1564" spans="2:9">
      <c r="B1564">
        <f t="shared" si="175"/>
        <v>1546</v>
      </c>
      <c r="C1564" s="38">
        <f t="shared" ca="1" si="170"/>
        <v>0.22589796684484845</v>
      </c>
      <c r="D1564" s="38">
        <f t="shared" ca="1" si="171"/>
        <v>5.8005926179127268E-2</v>
      </c>
      <c r="E1564" s="38">
        <f t="shared" ca="1" si="172"/>
        <v>0.14585658050591396</v>
      </c>
      <c r="F1564" s="38">
        <f t="shared" ca="1" si="176"/>
        <v>5.9776443460542644E-2</v>
      </c>
      <c r="G1564" s="24">
        <f t="shared" ca="1" si="173"/>
        <v>10245.074418714566</v>
      </c>
      <c r="H1564" s="24">
        <f t="shared" ca="1" si="174"/>
        <v>10938.255722027048</v>
      </c>
      <c r="I1564" s="24">
        <f ca="1">H1564/'Option value'!$E$10</f>
        <v>530.98328747704113</v>
      </c>
    </row>
    <row r="1565" spans="2:9">
      <c r="B1565">
        <f t="shared" si="175"/>
        <v>1547</v>
      </c>
      <c r="C1565" s="38">
        <f t="shared" ca="1" si="170"/>
        <v>0.22785743648440498</v>
      </c>
      <c r="D1565" s="38">
        <f t="shared" ca="1" si="171"/>
        <v>6.0879045978702737E-2</v>
      </c>
      <c r="E1565" s="38">
        <f t="shared" ca="1" si="172"/>
        <v>0.14517490776486827</v>
      </c>
      <c r="F1565" s="38">
        <f t="shared" ca="1" si="176"/>
        <v>4.5790826737435369E-2</v>
      </c>
      <c r="G1565" s="24">
        <f t="shared" ca="1" si="173"/>
        <v>9328.0385771197907</v>
      </c>
      <c r="H1565" s="24">
        <f t="shared" ca="1" si="174"/>
        <v>10021.219880432272</v>
      </c>
      <c r="I1565" s="24">
        <f ca="1">H1565/'Option value'!$E$10</f>
        <v>486.46698448700346</v>
      </c>
    </row>
    <row r="1566" spans="2:9">
      <c r="B1566">
        <f t="shared" si="175"/>
        <v>1548</v>
      </c>
      <c r="C1566" s="38">
        <f t="shared" ca="1" si="170"/>
        <v>0.17805626759643423</v>
      </c>
      <c r="D1566" s="38">
        <f t="shared" ca="1" si="171"/>
        <v>7.2369307559771931E-2</v>
      </c>
      <c r="E1566" s="38">
        <f t="shared" ca="1" si="172"/>
        <v>0.1406359253115185</v>
      </c>
      <c r="F1566" s="38">
        <f t="shared" ca="1" si="176"/>
        <v>5.7474550231455798E-2</v>
      </c>
      <c r="G1566" s="24">
        <f t="shared" ca="1" si="173"/>
        <v>12714.233013023253</v>
      </c>
      <c r="H1566" s="24">
        <f t="shared" ca="1" si="174"/>
        <v>13407.414316335735</v>
      </c>
      <c r="I1566" s="24">
        <f ca="1">H1566/'Option value'!$E$10</f>
        <v>650.84535516192886</v>
      </c>
    </row>
    <row r="1567" spans="2:9">
      <c r="B1567">
        <f t="shared" si="175"/>
        <v>1549</v>
      </c>
      <c r="C1567" s="38">
        <f t="shared" ca="1" si="170"/>
        <v>0.2888865302850846</v>
      </c>
      <c r="D1567" s="38">
        <f t="shared" ca="1" si="171"/>
        <v>6.3699719560585608E-2</v>
      </c>
      <c r="E1567" s="38">
        <f t="shared" ca="1" si="172"/>
        <v>0.1384213179621209</v>
      </c>
      <c r="F1567" s="38">
        <f t="shared" ca="1" si="176"/>
        <v>4.0020861676714953E-2</v>
      </c>
      <c r="G1567" s="24">
        <f t="shared" ca="1" si="173"/>
        <v>10347.76292048255</v>
      </c>
      <c r="H1567" s="24">
        <f t="shared" ca="1" si="174"/>
        <v>11040.944223795032</v>
      </c>
      <c r="I1567" s="24">
        <f ca="1">H1567/'Option value'!$E$10</f>
        <v>535.96816620364223</v>
      </c>
    </row>
    <row r="1568" spans="2:9">
      <c r="B1568">
        <f t="shared" si="175"/>
        <v>1550</v>
      </c>
      <c r="C1568" s="38">
        <f t="shared" ca="1" si="170"/>
        <v>0.23661295484671768</v>
      </c>
      <c r="D1568" s="38">
        <f t="shared" ca="1" si="171"/>
        <v>6.3254089526799603E-2</v>
      </c>
      <c r="E1568" s="38">
        <f t="shared" ca="1" si="172"/>
        <v>0.1441042635750211</v>
      </c>
      <c r="F1568" s="38">
        <f t="shared" ca="1" si="176"/>
        <v>2.4953280078850861E-2</v>
      </c>
      <c r="G1568" s="24">
        <f t="shared" ca="1" si="173"/>
        <v>8141.7196927197047</v>
      </c>
      <c r="H1568" s="24">
        <f t="shared" ca="1" si="174"/>
        <v>8834.9009960321873</v>
      </c>
      <c r="I1568" s="24">
        <f ca="1">H1568/'Option value'!$E$10</f>
        <v>428.87868912777606</v>
      </c>
    </row>
    <row r="1569" spans="2:9">
      <c r="B1569">
        <f t="shared" si="175"/>
        <v>1551</v>
      </c>
      <c r="C1569" s="38">
        <f t="shared" ca="1" si="170"/>
        <v>0.21945387174877803</v>
      </c>
      <c r="D1569" s="38">
        <f t="shared" ca="1" si="171"/>
        <v>5.6291395846232786E-2</v>
      </c>
      <c r="E1569" s="38">
        <f t="shared" ca="1" si="172"/>
        <v>0.14137342378681261</v>
      </c>
      <c r="F1569" s="38">
        <f t="shared" ca="1" si="176"/>
        <v>5.2151456971381654E-2</v>
      </c>
      <c r="G1569" s="24">
        <f t="shared" ca="1" si="173"/>
        <v>9541.7268306697988</v>
      </c>
      <c r="H1569" s="24">
        <f t="shared" ca="1" si="174"/>
        <v>10234.908133982281</v>
      </c>
      <c r="I1569" s="24">
        <f ca="1">H1569/'Option value'!$E$10</f>
        <v>496.84020067875144</v>
      </c>
    </row>
    <row r="1570" spans="2:9">
      <c r="B1570">
        <f t="shared" si="175"/>
        <v>1552</v>
      </c>
      <c r="C1570" s="38">
        <f t="shared" ca="1" si="170"/>
        <v>5.1482245371997193E-2</v>
      </c>
      <c r="D1570" s="38">
        <f t="shared" ca="1" si="171"/>
        <v>7.54634732274405E-2</v>
      </c>
      <c r="E1570" s="38">
        <f t="shared" ca="1" si="172"/>
        <v>0.13866474633688949</v>
      </c>
      <c r="F1570" s="38">
        <f t="shared" ca="1" si="176"/>
        <v>3.9725026023908427E-2</v>
      </c>
      <c r="G1570" s="24">
        <f t="shared" ca="1" si="173"/>
        <v>9946.2514002338266</v>
      </c>
      <c r="H1570" s="24">
        <f t="shared" ca="1" si="174"/>
        <v>10639.432703546308</v>
      </c>
      <c r="I1570" s="24">
        <f ca="1">H1570/'Option value'!$E$10</f>
        <v>516.47731570613144</v>
      </c>
    </row>
    <row r="1571" spans="2:9">
      <c r="B1571">
        <f t="shared" si="175"/>
        <v>1553</v>
      </c>
      <c r="C1571" s="38">
        <f t="shared" ca="1" si="170"/>
        <v>0.22843929644885044</v>
      </c>
      <c r="D1571" s="38">
        <f t="shared" ca="1" si="171"/>
        <v>6.1052179314801204E-2</v>
      </c>
      <c r="E1571" s="38">
        <f t="shared" ca="1" si="172"/>
        <v>0.14808258022098941</v>
      </c>
      <c r="F1571" s="38">
        <f t="shared" ca="1" si="176"/>
        <v>5.1301534770617288E-2</v>
      </c>
      <c r="G1571" s="24">
        <f t="shared" ca="1" si="173"/>
        <v>9610.7203265518001</v>
      </c>
      <c r="H1571" s="24">
        <f t="shared" ca="1" si="174"/>
        <v>10303.901629864282</v>
      </c>
      <c r="I1571" s="24">
        <f ca="1">H1571/'Option value'!$E$10</f>
        <v>500.18939950797483</v>
      </c>
    </row>
    <row r="1572" spans="2:9">
      <c r="B1572">
        <f t="shared" si="175"/>
        <v>1554</v>
      </c>
      <c r="C1572" s="38">
        <f t="shared" ca="1" si="170"/>
        <v>0.22925399393112439</v>
      </c>
      <c r="D1572" s="38">
        <f t="shared" ca="1" si="171"/>
        <v>7.1373490382177607E-2</v>
      </c>
      <c r="E1572" s="38">
        <f t="shared" ca="1" si="172"/>
        <v>0.14328743612073278</v>
      </c>
      <c r="F1572" s="38">
        <f t="shared" ca="1" si="176"/>
        <v>2.7810831933049934E-2</v>
      </c>
      <c r="G1572" s="24">
        <f t="shared" ca="1" si="173"/>
        <v>9422.7124116731065</v>
      </c>
      <c r="H1572" s="24">
        <f t="shared" ca="1" si="174"/>
        <v>10115.893714985588</v>
      </c>
      <c r="I1572" s="24">
        <f ca="1">H1572/'Option value'!$E$10</f>
        <v>491.06280169832951</v>
      </c>
    </row>
    <row r="1573" spans="2:9">
      <c r="B1573">
        <f t="shared" si="175"/>
        <v>1555</v>
      </c>
      <c r="C1573" s="38">
        <f t="shared" ca="1" si="170"/>
        <v>0.22640052898648458</v>
      </c>
      <c r="D1573" s="38">
        <f t="shared" ca="1" si="171"/>
        <v>6.0597935204452578E-2</v>
      </c>
      <c r="E1573" s="38">
        <f t="shared" ca="1" si="172"/>
        <v>0.14060395303648812</v>
      </c>
      <c r="F1573" s="38">
        <f t="shared" ca="1" si="176"/>
        <v>3.087571183816195E-2</v>
      </c>
      <c r="G1573" s="24">
        <f t="shared" ca="1" si="173"/>
        <v>8399.6872167043002</v>
      </c>
      <c r="H1573" s="24">
        <f t="shared" ca="1" si="174"/>
        <v>9092.868520016782</v>
      </c>
      <c r="I1573" s="24">
        <f ca="1">H1573/'Option value'!$E$10</f>
        <v>441.40138446683403</v>
      </c>
    </row>
    <row r="1574" spans="2:9">
      <c r="B1574">
        <f t="shared" si="175"/>
        <v>1556</v>
      </c>
      <c r="C1574" s="38">
        <f t="shared" ca="1" si="170"/>
        <v>0.23261720501458633</v>
      </c>
      <c r="D1574" s="38">
        <f t="shared" ca="1" si="171"/>
        <v>6.0578870851781909E-2</v>
      </c>
      <c r="E1574" s="38">
        <f t="shared" ca="1" si="172"/>
        <v>0.14661945716689545</v>
      </c>
      <c r="F1574" s="38">
        <f t="shared" ca="1" si="176"/>
        <v>2.0233982782183645E-2</v>
      </c>
      <c r="G1574" s="24">
        <f t="shared" ca="1" si="173"/>
        <v>7327.293931330466</v>
      </c>
      <c r="H1574" s="24">
        <f t="shared" ca="1" si="174"/>
        <v>8020.4752346429486</v>
      </c>
      <c r="I1574" s="24">
        <f ca="1">H1574/'Option value'!$E$10</f>
        <v>389.3434579923761</v>
      </c>
    </row>
    <row r="1575" spans="2:9">
      <c r="B1575">
        <f t="shared" si="175"/>
        <v>1557</v>
      </c>
      <c r="C1575" s="38">
        <f t="shared" ca="1" si="170"/>
        <v>0.20172708969957359</v>
      </c>
      <c r="D1575" s="38">
        <f t="shared" ca="1" si="171"/>
        <v>7.7338463997754681E-2</v>
      </c>
      <c r="E1575" s="38">
        <f t="shared" ca="1" si="172"/>
        <v>0.14119023574362197</v>
      </c>
      <c r="F1575" s="38">
        <f t="shared" ca="1" si="176"/>
        <v>2.8324762689555909E-2</v>
      </c>
      <c r="G1575" s="24">
        <f t="shared" ca="1" si="173"/>
        <v>10212.490471307628</v>
      </c>
      <c r="H1575" s="24">
        <f t="shared" ca="1" si="174"/>
        <v>10905.67177462011</v>
      </c>
      <c r="I1575" s="24">
        <f ca="1">H1575/'Option value'!$E$10</f>
        <v>529.40154245728684</v>
      </c>
    </row>
    <row r="1576" spans="2:9">
      <c r="B1576">
        <f t="shared" si="175"/>
        <v>1558</v>
      </c>
      <c r="C1576" s="38">
        <f t="shared" ca="1" si="170"/>
        <v>0.16561634612646528</v>
      </c>
      <c r="D1576" s="38">
        <f t="shared" ca="1" si="171"/>
        <v>5.6226170356601386E-2</v>
      </c>
      <c r="E1576" s="38">
        <f t="shared" ca="1" si="172"/>
        <v>0.14202049065476552</v>
      </c>
      <c r="F1576" s="38">
        <f t="shared" ca="1" si="176"/>
        <v>5.6978137549506092E-2</v>
      </c>
      <c r="G1576" s="24">
        <f t="shared" ca="1" si="173"/>
        <v>9557.630609904234</v>
      </c>
      <c r="H1576" s="24">
        <f t="shared" ca="1" si="174"/>
        <v>10250.811913216716</v>
      </c>
      <c r="I1576" s="24">
        <f ca="1">H1576/'Option value'!$E$10</f>
        <v>497.61222879692792</v>
      </c>
    </row>
    <row r="1577" spans="2:9">
      <c r="B1577">
        <f t="shared" si="175"/>
        <v>1559</v>
      </c>
      <c r="C1577" s="38">
        <f t="shared" ca="1" si="170"/>
        <v>0.39882559459098493</v>
      </c>
      <c r="D1577" s="38">
        <f t="shared" ca="1" si="171"/>
        <v>6.4883066556282218E-2</v>
      </c>
      <c r="E1577" s="38">
        <f t="shared" ca="1" si="172"/>
        <v>0.14500442297968069</v>
      </c>
      <c r="F1577" s="38">
        <f t="shared" ca="1" si="176"/>
        <v>5.6586143771433534E-2</v>
      </c>
      <c r="G1577" s="24">
        <f t="shared" ca="1" si="173"/>
        <v>12730.464675203761</v>
      </c>
      <c r="H1577" s="24">
        <f t="shared" ca="1" si="174"/>
        <v>13423.645978516242</v>
      </c>
      <c r="I1577" s="24">
        <f ca="1">H1577/'Option value'!$E$10</f>
        <v>651.63329992797287</v>
      </c>
    </row>
    <row r="1578" spans="2:9">
      <c r="B1578">
        <f t="shared" si="175"/>
        <v>1560</v>
      </c>
      <c r="C1578" s="38">
        <f t="shared" ca="1" si="170"/>
        <v>0.31584147953981334</v>
      </c>
      <c r="D1578" s="38">
        <f t="shared" ca="1" si="171"/>
        <v>5.8030691610587506E-2</v>
      </c>
      <c r="E1578" s="38">
        <f t="shared" ca="1" si="172"/>
        <v>0.14563475124022729</v>
      </c>
      <c r="F1578" s="38">
        <f t="shared" ca="1" si="176"/>
        <v>3.9910269422989586E-2</v>
      </c>
      <c r="G1578" s="24">
        <f t="shared" ca="1" si="173"/>
        <v>8957.3002226818935</v>
      </c>
      <c r="H1578" s="24">
        <f t="shared" ca="1" si="174"/>
        <v>9650.4815259943753</v>
      </c>
      <c r="I1578" s="24">
        <f ca="1">H1578/'Option value'!$E$10</f>
        <v>468.46997699001821</v>
      </c>
    </row>
    <row r="1579" spans="2:9">
      <c r="B1579">
        <f t="shared" si="175"/>
        <v>1561</v>
      </c>
      <c r="C1579" s="38">
        <f t="shared" ca="1" si="170"/>
        <v>0.30991498994849875</v>
      </c>
      <c r="D1579" s="38">
        <f t="shared" ca="1" si="171"/>
        <v>5.9769581168185239E-2</v>
      </c>
      <c r="E1579" s="38">
        <f t="shared" ca="1" si="172"/>
        <v>0.14474964736677501</v>
      </c>
      <c r="F1579" s="38">
        <f t="shared" ca="1" si="176"/>
        <v>4.8318010767043618E-2</v>
      </c>
      <c r="G1579" s="24">
        <f t="shared" ca="1" si="173"/>
        <v>10069.20456144663</v>
      </c>
      <c r="H1579" s="24">
        <f t="shared" ca="1" si="174"/>
        <v>10762.385864759111</v>
      </c>
      <c r="I1579" s="24">
        <f ca="1">H1579/'Option value'!$E$10</f>
        <v>522.44591576500534</v>
      </c>
    </row>
    <row r="1580" spans="2:9">
      <c r="B1580">
        <f t="shared" si="175"/>
        <v>1562</v>
      </c>
      <c r="C1580" s="38">
        <f t="shared" ca="1" si="170"/>
        <v>0.19810074073995984</v>
      </c>
      <c r="D1580" s="38">
        <f t="shared" ca="1" si="171"/>
        <v>6.2021495030769702E-2</v>
      </c>
      <c r="E1580" s="38">
        <f t="shared" ca="1" si="172"/>
        <v>0.13929881712355363</v>
      </c>
      <c r="F1580" s="38">
        <f t="shared" ca="1" si="176"/>
        <v>3.8137048419971717E-2</v>
      </c>
      <c r="G1580" s="24">
        <f t="shared" ca="1" si="173"/>
        <v>9109.8354056249227</v>
      </c>
      <c r="H1580" s="24">
        <f t="shared" ca="1" si="174"/>
        <v>9803.0167089374045</v>
      </c>
      <c r="I1580" s="24">
        <f ca="1">H1580/'Option value'!$E$10</f>
        <v>475.87459752123317</v>
      </c>
    </row>
    <row r="1581" spans="2:9">
      <c r="B1581">
        <f t="shared" si="175"/>
        <v>1563</v>
      </c>
      <c r="C1581" s="38">
        <f t="shared" ca="1" si="170"/>
        <v>0.38702310073704882</v>
      </c>
      <c r="D1581" s="38">
        <f t="shared" ca="1" si="171"/>
        <v>6.8625770300803496E-2</v>
      </c>
      <c r="E1581" s="38">
        <f t="shared" ca="1" si="172"/>
        <v>0.1476967666324572</v>
      </c>
      <c r="F1581" s="38">
        <f t="shared" ca="1" si="176"/>
        <v>5.7747414483079768E-2</v>
      </c>
      <c r="G1581" s="24">
        <f t="shared" ca="1" si="173"/>
        <v>13123.940829323832</v>
      </c>
      <c r="H1581" s="24">
        <f t="shared" ca="1" si="174"/>
        <v>13817.122132636314</v>
      </c>
      <c r="I1581" s="24">
        <f ca="1">H1581/'Option value'!$E$10</f>
        <v>670.73408410855893</v>
      </c>
    </row>
    <row r="1582" spans="2:9">
      <c r="B1582">
        <f t="shared" si="175"/>
        <v>1564</v>
      </c>
      <c r="C1582" s="38">
        <f t="shared" ca="1" si="170"/>
        <v>0.29737601775222888</v>
      </c>
      <c r="D1582" s="38">
        <f t="shared" ca="1" si="171"/>
        <v>5.6177980789074336E-2</v>
      </c>
      <c r="E1582" s="38">
        <f t="shared" ca="1" si="172"/>
        <v>0.14459627233392089</v>
      </c>
      <c r="F1582" s="38">
        <f t="shared" ca="1" si="176"/>
        <v>4.5367600699882937E-2</v>
      </c>
      <c r="G1582" s="24">
        <f t="shared" ca="1" si="173"/>
        <v>9109.3248576631377</v>
      </c>
      <c r="H1582" s="24">
        <f t="shared" ca="1" si="174"/>
        <v>9802.5061609756194</v>
      </c>
      <c r="I1582" s="24">
        <f ca="1">H1582/'Option value'!$E$10</f>
        <v>475.84981363959315</v>
      </c>
    </row>
    <row r="1583" spans="2:9">
      <c r="B1583">
        <f t="shared" si="175"/>
        <v>1565</v>
      </c>
      <c r="C1583" s="38">
        <f t="shared" ca="1" si="170"/>
        <v>0.21791033114607328</v>
      </c>
      <c r="D1583" s="38">
        <f t="shared" ca="1" si="171"/>
        <v>5.99891839636994E-2</v>
      </c>
      <c r="E1583" s="38">
        <f t="shared" ca="1" si="172"/>
        <v>0.14150911126863769</v>
      </c>
      <c r="F1583" s="38">
        <f t="shared" ca="1" si="176"/>
        <v>2.3777147871135565E-2</v>
      </c>
      <c r="G1583" s="24">
        <f t="shared" ca="1" si="173"/>
        <v>7696.3579623617761</v>
      </c>
      <c r="H1583" s="24">
        <f t="shared" ca="1" si="174"/>
        <v>8389.5392656742588</v>
      </c>
      <c r="I1583" s="24">
        <f ca="1">H1583/'Option value'!$E$10</f>
        <v>407.25918765409023</v>
      </c>
    </row>
    <row r="1584" spans="2:9">
      <c r="B1584">
        <f t="shared" si="175"/>
        <v>1566</v>
      </c>
      <c r="C1584" s="38">
        <f t="shared" ca="1" si="170"/>
        <v>0.2024027402241243</v>
      </c>
      <c r="D1584" s="38">
        <f t="shared" ca="1" si="171"/>
        <v>6.4231165087136152E-2</v>
      </c>
      <c r="E1584" s="38">
        <f t="shared" ca="1" si="172"/>
        <v>0.14115190698623375</v>
      </c>
      <c r="F1584" s="38">
        <f t="shared" ca="1" si="176"/>
        <v>5.7852011558753552E-2</v>
      </c>
      <c r="G1584" s="24">
        <f t="shared" ca="1" si="173"/>
        <v>11498.539400215112</v>
      </c>
      <c r="H1584" s="24">
        <f t="shared" ca="1" si="174"/>
        <v>12191.720703527593</v>
      </c>
      <c r="I1584" s="24">
        <f ca="1">H1584/'Option value'!$E$10</f>
        <v>591.83110211298992</v>
      </c>
    </row>
    <row r="1585" spans="2:9">
      <c r="B1585">
        <f t="shared" si="175"/>
        <v>1567</v>
      </c>
      <c r="C1585" s="38">
        <f t="shared" ca="1" si="170"/>
        <v>0.36878793943561816</v>
      </c>
      <c r="D1585" s="38">
        <f t="shared" ca="1" si="171"/>
        <v>6.5182482524578769E-2</v>
      </c>
      <c r="E1585" s="38">
        <f t="shared" ca="1" si="172"/>
        <v>0.14478462093225039</v>
      </c>
      <c r="F1585" s="38">
        <f t="shared" ca="1" si="176"/>
        <v>4.9863581786969438E-2</v>
      </c>
      <c r="G1585" s="24">
        <f t="shared" ca="1" si="173"/>
        <v>11657.245953350679</v>
      </c>
      <c r="H1585" s="24">
        <f t="shared" ca="1" si="174"/>
        <v>12350.427256663161</v>
      </c>
      <c r="I1585" s="24">
        <f ca="1">H1585/'Option value'!$E$10</f>
        <v>599.53530372151261</v>
      </c>
    </row>
    <row r="1586" spans="2:9">
      <c r="B1586">
        <f t="shared" si="175"/>
        <v>1568</v>
      </c>
      <c r="C1586" s="38">
        <f t="shared" ca="1" si="170"/>
        <v>0.14625387686861838</v>
      </c>
      <c r="D1586" s="38">
        <f t="shared" ca="1" si="171"/>
        <v>6.1525362446839774E-2</v>
      </c>
      <c r="E1586" s="38">
        <f t="shared" ca="1" si="172"/>
        <v>0.14571796063894271</v>
      </c>
      <c r="F1586" s="38">
        <f t="shared" ca="1" si="176"/>
        <v>3.3133425726833178E-2</v>
      </c>
      <c r="G1586" s="24">
        <f t="shared" ca="1" si="173"/>
        <v>7768.687232876352</v>
      </c>
      <c r="H1586" s="24">
        <f t="shared" ca="1" si="174"/>
        <v>8461.8685361888347</v>
      </c>
      <c r="I1586" s="24">
        <f ca="1">H1586/'Option value'!$E$10</f>
        <v>410.77031729072013</v>
      </c>
    </row>
    <row r="1587" spans="2:9">
      <c r="B1587">
        <f t="shared" si="175"/>
        <v>1569</v>
      </c>
      <c r="C1587" s="38">
        <f t="shared" ca="1" si="170"/>
        <v>0.36783569089545515</v>
      </c>
      <c r="D1587" s="38">
        <f t="shared" ca="1" si="171"/>
        <v>6.8434498071214517E-2</v>
      </c>
      <c r="E1587" s="38">
        <f t="shared" ca="1" si="172"/>
        <v>0.14972013505667597</v>
      </c>
      <c r="F1587" s="38">
        <f t="shared" ca="1" si="176"/>
        <v>4.2194523814926853E-2</v>
      </c>
      <c r="G1587" s="24">
        <f t="shared" ca="1" si="173"/>
        <v>10796.636371592847</v>
      </c>
      <c r="H1587" s="24">
        <f t="shared" ca="1" si="174"/>
        <v>11489.817674905329</v>
      </c>
      <c r="I1587" s="24">
        <f ca="1">H1587/'Option value'!$E$10</f>
        <v>557.75813955851106</v>
      </c>
    </row>
    <row r="1588" spans="2:9">
      <c r="B1588">
        <f t="shared" si="175"/>
        <v>1570</v>
      </c>
      <c r="C1588" s="38">
        <f t="shared" ca="1" si="170"/>
        <v>0.18519571777724858</v>
      </c>
      <c r="D1588" s="38">
        <f t="shared" ca="1" si="171"/>
        <v>7.1297932465657174E-2</v>
      </c>
      <c r="E1588" s="38">
        <f t="shared" ca="1" si="172"/>
        <v>0.14717991082161652</v>
      </c>
      <c r="F1588" s="38">
        <f t="shared" ca="1" si="176"/>
        <v>2.3506546312059153E-2</v>
      </c>
      <c r="G1588" s="24">
        <f t="shared" ca="1" si="173"/>
        <v>8473.8780721158964</v>
      </c>
      <c r="H1588" s="24">
        <f t="shared" ca="1" si="174"/>
        <v>9167.0593754283782</v>
      </c>
      <c r="I1588" s="24">
        <f ca="1">H1588/'Option value'!$E$10</f>
        <v>445.00288230234844</v>
      </c>
    </row>
    <row r="1589" spans="2:9">
      <c r="B1589">
        <f t="shared" si="175"/>
        <v>1571</v>
      </c>
      <c r="C1589" s="38">
        <f t="shared" ca="1" si="170"/>
        <v>0.28235690941714842</v>
      </c>
      <c r="D1589" s="38">
        <f t="shared" ca="1" si="171"/>
        <v>7.685895048744347E-2</v>
      </c>
      <c r="E1589" s="38">
        <f t="shared" ca="1" si="172"/>
        <v>0.14935871664177289</v>
      </c>
      <c r="F1589" s="38">
        <f t="shared" ca="1" si="176"/>
        <v>5.1211417975929957E-2</v>
      </c>
      <c r="G1589" s="24">
        <f t="shared" ca="1" si="173"/>
        <v>12454.215950952979</v>
      </c>
      <c r="H1589" s="24">
        <f t="shared" ca="1" si="174"/>
        <v>13147.397254265461</v>
      </c>
      <c r="I1589" s="24">
        <f ca="1">H1589/'Option value'!$E$10</f>
        <v>638.22316768278938</v>
      </c>
    </row>
    <row r="1590" spans="2:9">
      <c r="B1590">
        <f t="shared" si="175"/>
        <v>1572</v>
      </c>
      <c r="C1590" s="38">
        <f t="shared" ca="1" si="170"/>
        <v>0.17605595446321926</v>
      </c>
      <c r="D1590" s="38">
        <f t="shared" ca="1" si="171"/>
        <v>6.4696439415535406E-2</v>
      </c>
      <c r="E1590" s="38">
        <f t="shared" ca="1" si="172"/>
        <v>0.14471774650225813</v>
      </c>
      <c r="F1590" s="38">
        <f t="shared" ca="1" si="176"/>
        <v>4.4647498345015579E-2</v>
      </c>
      <c r="G1590" s="24">
        <f t="shared" ca="1" si="173"/>
        <v>9429.6324490566112</v>
      </c>
      <c r="H1590" s="24">
        <f t="shared" ca="1" si="174"/>
        <v>10122.813752369093</v>
      </c>
      <c r="I1590" s="24">
        <f ca="1">H1590/'Option value'!$E$10</f>
        <v>491.39872584315981</v>
      </c>
    </row>
    <row r="1591" spans="2:9">
      <c r="B1591">
        <f t="shared" si="175"/>
        <v>1573</v>
      </c>
      <c r="C1591" s="38">
        <f t="shared" ca="1" si="170"/>
        <v>0.40622813024443272</v>
      </c>
      <c r="D1591" s="38">
        <f t="shared" ca="1" si="171"/>
        <v>6.7942516054826554E-2</v>
      </c>
      <c r="E1591" s="38">
        <f t="shared" ca="1" si="172"/>
        <v>0.14543382744727332</v>
      </c>
      <c r="F1591" s="38">
        <f t="shared" ca="1" si="176"/>
        <v>2.2125951021860938E-2</v>
      </c>
      <c r="G1591" s="24">
        <f t="shared" ca="1" si="173"/>
        <v>9609.4374746736394</v>
      </c>
      <c r="H1591" s="24">
        <f t="shared" ca="1" si="174"/>
        <v>10302.618777986121</v>
      </c>
      <c r="I1591" s="24">
        <f ca="1">H1591/'Option value'!$E$10</f>
        <v>500.12712514495729</v>
      </c>
    </row>
    <row r="1592" spans="2:9">
      <c r="B1592">
        <f t="shared" si="175"/>
        <v>1574</v>
      </c>
      <c r="C1592" s="38">
        <f t="shared" ca="1" si="170"/>
        <v>0.2343574259093279</v>
      </c>
      <c r="D1592" s="38">
        <f t="shared" ca="1" si="171"/>
        <v>5.5701035479240865E-2</v>
      </c>
      <c r="E1592" s="38">
        <f t="shared" ca="1" si="172"/>
        <v>0.14155460744902326</v>
      </c>
      <c r="F1592" s="38">
        <f t="shared" ca="1" si="176"/>
        <v>4.4582047391715507E-2</v>
      </c>
      <c r="G1592" s="24">
        <f t="shared" ca="1" si="173"/>
        <v>8793.1952907636751</v>
      </c>
      <c r="H1592" s="24">
        <f t="shared" ca="1" si="174"/>
        <v>9486.3765940761568</v>
      </c>
      <c r="I1592" s="24">
        <f ca="1">H1592/'Option value'!$E$10</f>
        <v>460.50371815903668</v>
      </c>
    </row>
    <row r="1593" spans="2:9">
      <c r="B1593">
        <f t="shared" si="175"/>
        <v>1575</v>
      </c>
      <c r="C1593" s="38">
        <f t="shared" ca="1" si="170"/>
        <v>0.21850547524554292</v>
      </c>
      <c r="D1593" s="38">
        <f t="shared" ca="1" si="171"/>
        <v>6.2063801694305837E-2</v>
      </c>
      <c r="E1593" s="38">
        <f t="shared" ca="1" si="172"/>
        <v>0.14798450819808134</v>
      </c>
      <c r="F1593" s="38">
        <f t="shared" ca="1" si="176"/>
        <v>3.6694087312321502E-2</v>
      </c>
      <c r="G1593" s="24">
        <f t="shared" ca="1" si="173"/>
        <v>8427.5133966534831</v>
      </c>
      <c r="H1593" s="24">
        <f t="shared" ca="1" si="174"/>
        <v>9120.6946999659649</v>
      </c>
      <c r="I1593" s="24">
        <f ca="1">H1593/'Option value'!$E$10</f>
        <v>442.7521699012604</v>
      </c>
    </row>
    <row r="1594" spans="2:9">
      <c r="B1594">
        <f t="shared" si="175"/>
        <v>1576</v>
      </c>
      <c r="C1594" s="38">
        <f t="shared" ca="1" si="170"/>
        <v>0.37280825463549222</v>
      </c>
      <c r="D1594" s="38">
        <f t="shared" ca="1" si="171"/>
        <v>7.2809291806109858E-2</v>
      </c>
      <c r="E1594" s="38">
        <f t="shared" ca="1" si="172"/>
        <v>0.14206403604785478</v>
      </c>
      <c r="F1594" s="38">
        <f t="shared" ca="1" si="176"/>
        <v>3.4313386896643351E-2</v>
      </c>
      <c r="G1594" s="24">
        <f t="shared" ca="1" si="173"/>
        <v>11504.511174789946</v>
      </c>
      <c r="H1594" s="24">
        <f t="shared" ca="1" si="174"/>
        <v>12197.692478102428</v>
      </c>
      <c r="I1594" s="24">
        <f ca="1">H1594/'Option value'!$E$10</f>
        <v>592.12099408264214</v>
      </c>
    </row>
    <row r="1595" spans="2:9">
      <c r="B1595">
        <f t="shared" si="175"/>
        <v>1577</v>
      </c>
      <c r="C1595" s="38">
        <f t="shared" ca="1" si="170"/>
        <v>0.21212168711704257</v>
      </c>
      <c r="D1595" s="38">
        <f t="shared" ca="1" si="171"/>
        <v>6.1108841382075257E-2</v>
      </c>
      <c r="E1595" s="38">
        <f t="shared" ca="1" si="172"/>
        <v>0.14759408930692833</v>
      </c>
      <c r="F1595" s="38">
        <f t="shared" ca="1" si="176"/>
        <v>5.0398232379823646E-2</v>
      </c>
      <c r="G1595" s="24">
        <f t="shared" ca="1" si="173"/>
        <v>9451.3510633534206</v>
      </c>
      <c r="H1595" s="24">
        <f t="shared" ca="1" si="174"/>
        <v>10144.532366665902</v>
      </c>
      <c r="I1595" s="24">
        <f ca="1">H1595/'Option value'!$E$10</f>
        <v>492.45302750805348</v>
      </c>
    </row>
    <row r="1596" spans="2:9">
      <c r="B1596">
        <f t="shared" si="175"/>
        <v>1578</v>
      </c>
      <c r="C1596" s="38">
        <f t="shared" ca="1" si="170"/>
        <v>0.24554065273705963</v>
      </c>
      <c r="D1596" s="38">
        <f t="shared" ca="1" si="171"/>
        <v>6.0013572066057279E-2</v>
      </c>
      <c r="E1596" s="38">
        <f t="shared" ca="1" si="172"/>
        <v>0.1418217077430001</v>
      </c>
      <c r="F1596" s="38">
        <f t="shared" ca="1" si="176"/>
        <v>2.3126873385844973E-2</v>
      </c>
      <c r="G1596" s="24">
        <f t="shared" ca="1" si="173"/>
        <v>7810.2860869673395</v>
      </c>
      <c r="H1596" s="24">
        <f t="shared" ca="1" si="174"/>
        <v>8503.4673902798222</v>
      </c>
      <c r="I1596" s="24">
        <f ca="1">H1596/'Option value'!$E$10</f>
        <v>412.78967913979716</v>
      </c>
    </row>
    <row r="1597" spans="2:9">
      <c r="B1597">
        <f t="shared" si="175"/>
        <v>1579</v>
      </c>
      <c r="C1597" s="38">
        <f t="shared" ca="1" si="170"/>
        <v>0.19194295835799977</v>
      </c>
      <c r="D1597" s="38">
        <f t="shared" ca="1" si="171"/>
        <v>6.2732985297171751E-2</v>
      </c>
      <c r="E1597" s="38">
        <f t="shared" ca="1" si="172"/>
        <v>0.14137217370431465</v>
      </c>
      <c r="F1597" s="38">
        <f t="shared" ca="1" si="176"/>
        <v>3.9310429220608498E-2</v>
      </c>
      <c r="G1597" s="24">
        <f t="shared" ca="1" si="173"/>
        <v>9086.1482159006646</v>
      </c>
      <c r="H1597" s="24">
        <f t="shared" ca="1" si="174"/>
        <v>9779.3295192131463</v>
      </c>
      <c r="I1597" s="24">
        <f ca="1">H1597/'Option value'!$E$10</f>
        <v>474.72473394238574</v>
      </c>
    </row>
    <row r="1598" spans="2:9">
      <c r="B1598">
        <f t="shared" si="175"/>
        <v>1580</v>
      </c>
      <c r="C1598" s="38">
        <f t="shared" ca="1" si="170"/>
        <v>0.25411955472666242</v>
      </c>
      <c r="D1598" s="38">
        <f t="shared" ca="1" si="171"/>
        <v>6.1235862931651376E-2</v>
      </c>
      <c r="E1598" s="38">
        <f t="shared" ca="1" si="172"/>
        <v>0.14602516041219815</v>
      </c>
      <c r="F1598" s="38">
        <f t="shared" ca="1" si="176"/>
        <v>4.4991799783100098E-2</v>
      </c>
      <c r="G1598" s="24">
        <f t="shared" ca="1" si="173"/>
        <v>9426.953388305621</v>
      </c>
      <c r="H1598" s="24">
        <f t="shared" ca="1" si="174"/>
        <v>10120.134691618103</v>
      </c>
      <c r="I1598" s="24">
        <f ca="1">H1598/'Option value'!$E$10</f>
        <v>491.26867435039333</v>
      </c>
    </row>
    <row r="1599" spans="2:9">
      <c r="B1599">
        <f t="shared" si="175"/>
        <v>1581</v>
      </c>
      <c r="C1599" s="38">
        <f t="shared" ca="1" si="170"/>
        <v>0.30389494331879696</v>
      </c>
      <c r="D1599" s="38">
        <f t="shared" ca="1" si="171"/>
        <v>5.925092820916205E-2</v>
      </c>
      <c r="E1599" s="38">
        <f t="shared" ca="1" si="172"/>
        <v>0.14593896345436325</v>
      </c>
      <c r="F1599" s="38">
        <f t="shared" ca="1" si="176"/>
        <v>5.9944530412968045E-2</v>
      </c>
      <c r="G1599" s="24">
        <f t="shared" ca="1" si="173"/>
        <v>11141.88825872352</v>
      </c>
      <c r="H1599" s="24">
        <f t="shared" ca="1" si="174"/>
        <v>11835.069562036002</v>
      </c>
      <c r="I1599" s="24">
        <f ca="1">H1599/'Option value'!$E$10</f>
        <v>574.51793990466024</v>
      </c>
    </row>
    <row r="1600" spans="2:9">
      <c r="B1600">
        <f t="shared" si="175"/>
        <v>1582</v>
      </c>
      <c r="C1600" s="38">
        <f t="shared" ca="1" si="170"/>
        <v>0.24018044657905879</v>
      </c>
      <c r="D1600" s="38">
        <f t="shared" ca="1" si="171"/>
        <v>6.236359566717907E-2</v>
      </c>
      <c r="E1600" s="38">
        <f t="shared" ca="1" si="172"/>
        <v>0.14714267438799597</v>
      </c>
      <c r="F1600" s="38">
        <f t="shared" ca="1" si="176"/>
        <v>3.0647763864348553E-2</v>
      </c>
      <c r="G1600" s="24">
        <f t="shared" ca="1" si="173"/>
        <v>8233.8026129949885</v>
      </c>
      <c r="H1600" s="24">
        <f t="shared" ca="1" si="174"/>
        <v>8926.9839163074703</v>
      </c>
      <c r="I1600" s="24">
        <f ca="1">H1600/'Option value'!$E$10</f>
        <v>433.34873380133348</v>
      </c>
    </row>
    <row r="1601" spans="2:9">
      <c r="B1601">
        <f t="shared" si="175"/>
        <v>1583</v>
      </c>
      <c r="C1601" s="38">
        <f t="shared" ca="1" si="170"/>
        <v>0.13164974570138605</v>
      </c>
      <c r="D1601" s="38">
        <f t="shared" ca="1" si="171"/>
        <v>7.7619173559918944E-2</v>
      </c>
      <c r="E1601" s="38">
        <f t="shared" ca="1" si="172"/>
        <v>0.14523256771133594</v>
      </c>
      <c r="F1601" s="38">
        <f t="shared" ca="1" si="176"/>
        <v>2.6512767548130593E-2</v>
      </c>
      <c r="G1601" s="24">
        <f t="shared" ca="1" si="173"/>
        <v>9175.9125185282064</v>
      </c>
      <c r="H1601" s="24">
        <f t="shared" ca="1" si="174"/>
        <v>9869.0938218406882</v>
      </c>
      <c r="I1601" s="24">
        <f ca="1">H1601/'Option value'!$E$10</f>
        <v>479.08222436119843</v>
      </c>
    </row>
    <row r="1602" spans="2:9">
      <c r="B1602">
        <f t="shared" si="175"/>
        <v>1584</v>
      </c>
      <c r="C1602" s="38">
        <f t="shared" ca="1" si="170"/>
        <v>8.7212360469854339E-2</v>
      </c>
      <c r="D1602" s="38">
        <f t="shared" ca="1" si="171"/>
        <v>6.1743707217583314E-2</v>
      </c>
      <c r="E1602" s="38">
        <f t="shared" ca="1" si="172"/>
        <v>0.14652648788725076</v>
      </c>
      <c r="F1602" s="38">
        <f t="shared" ca="1" si="176"/>
        <v>3.1324525905038036E-2</v>
      </c>
      <c r="G1602" s="24">
        <f t="shared" ca="1" si="173"/>
        <v>7226.6760055023879</v>
      </c>
      <c r="H1602" s="24">
        <f t="shared" ca="1" si="174"/>
        <v>7919.8573088148705</v>
      </c>
      <c r="I1602" s="24">
        <f ca="1">H1602/'Option value'!$E$10</f>
        <v>384.45909266091604</v>
      </c>
    </row>
    <row r="1603" spans="2:9">
      <c r="B1603">
        <f t="shared" si="175"/>
        <v>1585</v>
      </c>
      <c r="C1603" s="38">
        <f t="shared" ca="1" si="170"/>
        <v>0.36674867823070922</v>
      </c>
      <c r="D1603" s="38">
        <f t="shared" ca="1" si="171"/>
        <v>6.2172954341402804E-2</v>
      </c>
      <c r="E1603" s="38">
        <f t="shared" ca="1" si="172"/>
        <v>0.14244341267846483</v>
      </c>
      <c r="F1603" s="38">
        <f t="shared" ca="1" si="176"/>
        <v>3.4440121563005348E-2</v>
      </c>
      <c r="G1603" s="24">
        <f t="shared" ca="1" si="173"/>
        <v>9757.6346818222682</v>
      </c>
      <c r="H1603" s="24">
        <f t="shared" ca="1" si="174"/>
        <v>10450.81598513475</v>
      </c>
      <c r="I1603" s="24">
        <f ca="1">H1603/'Option value'!$E$10</f>
        <v>507.32116432692959</v>
      </c>
    </row>
    <row r="1604" spans="2:9">
      <c r="B1604">
        <f t="shared" si="175"/>
        <v>1586</v>
      </c>
      <c r="C1604" s="38">
        <f t="shared" ca="1" si="170"/>
        <v>9.5390644243547401E-2</v>
      </c>
      <c r="D1604" s="38">
        <f t="shared" ca="1" si="171"/>
        <v>6.1095518619944521E-2</v>
      </c>
      <c r="E1604" s="38">
        <f t="shared" ca="1" si="172"/>
        <v>0.14300621115749465</v>
      </c>
      <c r="F1604" s="38">
        <f t="shared" ca="1" si="176"/>
        <v>2.9827060171631128E-2</v>
      </c>
      <c r="G1604" s="24">
        <f t="shared" ca="1" si="173"/>
        <v>7333.3654500254197</v>
      </c>
      <c r="H1604" s="24">
        <f t="shared" ca="1" si="174"/>
        <v>8026.5467533379024</v>
      </c>
      <c r="I1604" s="24">
        <f ca="1">H1604/'Option value'!$E$10</f>
        <v>389.63819190960686</v>
      </c>
    </row>
    <row r="1605" spans="2:9">
      <c r="B1605">
        <f t="shared" si="175"/>
        <v>1587</v>
      </c>
      <c r="C1605" s="38">
        <f t="shared" ca="1" si="170"/>
        <v>9.4951108340916857E-2</v>
      </c>
      <c r="D1605" s="38">
        <f t="shared" ca="1" si="171"/>
        <v>5.1113521516894141E-2</v>
      </c>
      <c r="E1605" s="38">
        <f t="shared" ca="1" si="172"/>
        <v>0.14592385645434156</v>
      </c>
      <c r="F1605" s="38">
        <f t="shared" ca="1" si="176"/>
        <v>2.0872882268259112E-2</v>
      </c>
      <c r="G1605" s="24">
        <f t="shared" ca="1" si="173"/>
        <v>5550.5347776112767</v>
      </c>
      <c r="H1605" s="24">
        <f t="shared" ca="1" si="174"/>
        <v>6243.7160809237594</v>
      </c>
      <c r="I1605" s="24">
        <f ca="1">H1605/'Option value'!$E$10</f>
        <v>303.09301363707567</v>
      </c>
    </row>
    <row r="1606" spans="2:9">
      <c r="B1606">
        <f t="shared" si="175"/>
        <v>1588</v>
      </c>
      <c r="C1606" s="38">
        <f t="shared" ca="1" si="170"/>
        <v>0.22949235294298201</v>
      </c>
      <c r="D1606" s="38">
        <f t="shared" ca="1" si="171"/>
        <v>6.3543289842862838E-2</v>
      </c>
      <c r="E1606" s="38">
        <f t="shared" ca="1" si="172"/>
        <v>0.14784591479545678</v>
      </c>
      <c r="F1606" s="38">
        <f t="shared" ca="1" si="176"/>
        <v>2.1973810478614623E-2</v>
      </c>
      <c r="G1606" s="24">
        <f t="shared" ca="1" si="173"/>
        <v>7697.6367310725791</v>
      </c>
      <c r="H1606" s="24">
        <f t="shared" ca="1" si="174"/>
        <v>8390.8180343850618</v>
      </c>
      <c r="I1606" s="24">
        <f ca="1">H1606/'Option value'!$E$10</f>
        <v>407.32126380510005</v>
      </c>
    </row>
    <row r="1607" spans="2:9">
      <c r="B1607">
        <f t="shared" si="175"/>
        <v>1589</v>
      </c>
      <c r="C1607" s="38">
        <f t="shared" ca="1" si="170"/>
        <v>0.21541047949989794</v>
      </c>
      <c r="D1607" s="38">
        <f t="shared" ca="1" si="171"/>
        <v>5.6235296432280715E-2</v>
      </c>
      <c r="E1607" s="38">
        <f t="shared" ca="1" si="172"/>
        <v>0.14490639895109764</v>
      </c>
      <c r="F1607" s="38">
        <f t="shared" ca="1" si="176"/>
        <v>5.0042209335587368E-2</v>
      </c>
      <c r="G1607" s="24">
        <f t="shared" ca="1" si="173"/>
        <v>8935.5448936284574</v>
      </c>
      <c r="H1607" s="24">
        <f t="shared" ca="1" si="174"/>
        <v>9628.7261969409392</v>
      </c>
      <c r="I1607" s="24">
        <f ca="1">H1607/'Option value'!$E$10</f>
        <v>467.41389305538536</v>
      </c>
    </row>
    <row r="1608" spans="2:9">
      <c r="B1608">
        <f t="shared" si="175"/>
        <v>1590</v>
      </c>
      <c r="C1608" s="38">
        <f t="shared" ca="1" si="170"/>
        <v>5.9373256053038309E-2</v>
      </c>
      <c r="D1608" s="38">
        <f t="shared" ca="1" si="171"/>
        <v>6.7307258120665292E-2</v>
      </c>
      <c r="E1608" s="38">
        <f t="shared" ca="1" si="172"/>
        <v>0.15002153848127184</v>
      </c>
      <c r="F1608" s="38">
        <f t="shared" ca="1" si="176"/>
        <v>5.5319233161795656E-2</v>
      </c>
      <c r="G1608" s="24">
        <f t="shared" ca="1" si="173"/>
        <v>9337.7389808212156</v>
      </c>
      <c r="H1608" s="24">
        <f t="shared" ca="1" si="174"/>
        <v>10030.920284133697</v>
      </c>
      <c r="I1608" s="24">
        <f ca="1">H1608/'Option value'!$E$10</f>
        <v>486.93787787056777</v>
      </c>
    </row>
    <row r="1609" spans="2:9">
      <c r="B1609">
        <f t="shared" si="175"/>
        <v>1591</v>
      </c>
      <c r="C1609" s="38">
        <f t="shared" ca="1" si="170"/>
        <v>0.13517146387582918</v>
      </c>
      <c r="D1609" s="38">
        <f t="shared" ca="1" si="171"/>
        <v>6.1858816113377312E-2</v>
      </c>
      <c r="E1609" s="38">
        <f t="shared" ca="1" si="172"/>
        <v>0.14294390661337431</v>
      </c>
      <c r="F1609" s="38">
        <f t="shared" ca="1" si="176"/>
        <v>4.6780738925200308E-2</v>
      </c>
      <c r="G1609" s="24">
        <f t="shared" ca="1" si="173"/>
        <v>9056.1933293941456</v>
      </c>
      <c r="H1609" s="24">
        <f t="shared" ca="1" si="174"/>
        <v>9749.3746327066274</v>
      </c>
      <c r="I1609" s="24">
        <f ca="1">H1609/'Option value'!$E$10</f>
        <v>473.27061323818577</v>
      </c>
    </row>
    <row r="1610" spans="2:9">
      <c r="B1610">
        <f t="shared" si="175"/>
        <v>1592</v>
      </c>
      <c r="C1610" s="38">
        <f t="shared" ca="1" si="170"/>
        <v>0.28791168706110376</v>
      </c>
      <c r="D1610" s="38">
        <f t="shared" ca="1" si="171"/>
        <v>6.3814153123812348E-2</v>
      </c>
      <c r="E1610" s="38">
        <f t="shared" ca="1" si="172"/>
        <v>0.14458559000535234</v>
      </c>
      <c r="F1610" s="38">
        <f t="shared" ca="1" si="176"/>
        <v>2.3460685284434082E-2</v>
      </c>
      <c r="G1610" s="24">
        <f t="shared" ca="1" si="173"/>
        <v>8415.1337431867814</v>
      </c>
      <c r="H1610" s="24">
        <f t="shared" ca="1" si="174"/>
        <v>9108.3150464992632</v>
      </c>
      <c r="I1610" s="24">
        <f ca="1">H1610/'Option value'!$E$10</f>
        <v>442.15121584947877</v>
      </c>
    </row>
    <row r="1611" spans="2:9">
      <c r="B1611">
        <f t="shared" si="175"/>
        <v>1593</v>
      </c>
      <c r="C1611" s="38">
        <f t="shared" ca="1" si="170"/>
        <v>6.3522241550089148E-2</v>
      </c>
      <c r="D1611" s="38">
        <f t="shared" ca="1" si="171"/>
        <v>6.3967461642488829E-2</v>
      </c>
      <c r="E1611" s="38">
        <f t="shared" ca="1" si="172"/>
        <v>0.14488792628846375</v>
      </c>
      <c r="F1611" s="38">
        <f t="shared" ca="1" si="176"/>
        <v>4.2355962847326359E-2</v>
      </c>
      <c r="G1611" s="24">
        <f t="shared" ca="1" si="173"/>
        <v>8228.8244426037654</v>
      </c>
      <c r="H1611" s="24">
        <f t="shared" ca="1" si="174"/>
        <v>8922.0057459162472</v>
      </c>
      <c r="I1611" s="24">
        <f ca="1">H1611/'Option value'!$E$10</f>
        <v>433.10707504447799</v>
      </c>
    </row>
    <row r="1612" spans="2:9">
      <c r="B1612">
        <f t="shared" si="175"/>
        <v>1594</v>
      </c>
      <c r="C1612" s="38">
        <f t="shared" ca="1" si="170"/>
        <v>0.23414436749283071</v>
      </c>
      <c r="D1612" s="38">
        <f t="shared" ca="1" si="171"/>
        <v>6.5372476927590545E-2</v>
      </c>
      <c r="E1612" s="38">
        <f t="shared" ca="1" si="172"/>
        <v>0.14652072909343711</v>
      </c>
      <c r="F1612" s="38">
        <f t="shared" ca="1" si="176"/>
        <v>3.2271145239923658E-2</v>
      </c>
      <c r="G1612" s="24">
        <f t="shared" ca="1" si="173"/>
        <v>8757.8530928141627</v>
      </c>
      <c r="H1612" s="24">
        <f t="shared" ca="1" si="174"/>
        <v>9451.0343961266444</v>
      </c>
      <c r="I1612" s="24">
        <f ca="1">H1612/'Option value'!$E$10</f>
        <v>458.78807748187592</v>
      </c>
    </row>
    <row r="1613" spans="2:9">
      <c r="B1613">
        <f t="shared" si="175"/>
        <v>1595</v>
      </c>
      <c r="C1613" s="38">
        <f t="shared" ca="1" si="170"/>
        <v>0.19706264819690675</v>
      </c>
      <c r="D1613" s="38">
        <f t="shared" ca="1" si="171"/>
        <v>6.4961253116046558E-2</v>
      </c>
      <c r="E1613" s="38">
        <f t="shared" ca="1" si="172"/>
        <v>0.14389653695572804</v>
      </c>
      <c r="F1613" s="38">
        <f t="shared" ca="1" si="176"/>
        <v>2.9939638446510791E-2</v>
      </c>
      <c r="G1613" s="24">
        <f t="shared" ca="1" si="173"/>
        <v>8462.9549633802399</v>
      </c>
      <c r="H1613" s="24">
        <f t="shared" ca="1" si="174"/>
        <v>9156.1362666927216</v>
      </c>
      <c r="I1613" s="24">
        <f ca="1">H1613/'Option value'!$E$10</f>
        <v>444.4726343054719</v>
      </c>
    </row>
    <row r="1614" spans="2:9">
      <c r="B1614">
        <f t="shared" si="175"/>
        <v>1596</v>
      </c>
      <c r="C1614" s="38">
        <f t="shared" ca="1" si="170"/>
        <v>0.26023357343530595</v>
      </c>
      <c r="D1614" s="38">
        <f t="shared" ca="1" si="171"/>
        <v>5.2759894265257207E-2</v>
      </c>
      <c r="E1614" s="38">
        <f t="shared" ca="1" si="172"/>
        <v>0.14684849266204855</v>
      </c>
      <c r="F1614" s="38">
        <f t="shared" ca="1" si="176"/>
        <v>2.6690094232255546E-2</v>
      </c>
      <c r="G1614" s="24">
        <f t="shared" ca="1" si="173"/>
        <v>6862.6556487048301</v>
      </c>
      <c r="H1614" s="24">
        <f t="shared" ca="1" si="174"/>
        <v>7555.8369520173128</v>
      </c>
      <c r="I1614" s="24">
        <f ca="1">H1614/'Option value'!$E$10</f>
        <v>366.78820155423847</v>
      </c>
    </row>
    <row r="1615" spans="2:9">
      <c r="B1615">
        <f t="shared" si="175"/>
        <v>1597</v>
      </c>
      <c r="C1615" s="38">
        <f t="shared" ca="1" si="170"/>
        <v>0.31226033266161374</v>
      </c>
      <c r="D1615" s="38">
        <f t="shared" ca="1" si="171"/>
        <v>5.6666071458107689E-2</v>
      </c>
      <c r="E1615" s="38">
        <f t="shared" ca="1" si="172"/>
        <v>0.14323947893752023</v>
      </c>
      <c r="F1615" s="38">
        <f t="shared" ca="1" si="176"/>
        <v>5.8049113727992263E-2</v>
      </c>
      <c r="G1615" s="24">
        <f t="shared" ca="1" si="173"/>
        <v>10825.40125166476</v>
      </c>
      <c r="H1615" s="24">
        <f t="shared" ca="1" si="174"/>
        <v>11518.582554977242</v>
      </c>
      <c r="I1615" s="24">
        <f ca="1">H1615/'Option value'!$E$10</f>
        <v>559.15449296006022</v>
      </c>
    </row>
    <row r="1616" spans="2:9">
      <c r="B1616">
        <f t="shared" si="175"/>
        <v>1598</v>
      </c>
      <c r="C1616" s="38">
        <f t="shared" ca="1" si="170"/>
        <v>0.27937179109939153</v>
      </c>
      <c r="D1616" s="38">
        <f t="shared" ca="1" si="171"/>
        <v>6.7653071304266232E-2</v>
      </c>
      <c r="E1616" s="38">
        <f t="shared" ca="1" si="172"/>
        <v>0.14914118872425289</v>
      </c>
      <c r="F1616" s="38">
        <f t="shared" ca="1" si="176"/>
        <v>3.6886683038166335E-2</v>
      </c>
      <c r="G1616" s="24">
        <f t="shared" ca="1" si="173"/>
        <v>9562.5095782581684</v>
      </c>
      <c r="H1616" s="24">
        <f t="shared" ca="1" si="174"/>
        <v>10255.69088157065</v>
      </c>
      <c r="I1616" s="24">
        <f ca="1">H1616/'Option value'!$E$10</f>
        <v>497.84907192090532</v>
      </c>
    </row>
    <row r="1617" spans="2:9">
      <c r="B1617">
        <f t="shared" si="175"/>
        <v>1599</v>
      </c>
      <c r="C1617" s="38">
        <f t="shared" ca="1" si="170"/>
        <v>0.36202099646176383</v>
      </c>
      <c r="D1617" s="38">
        <f t="shared" ca="1" si="171"/>
        <v>6.0333905171219851E-2</v>
      </c>
      <c r="E1617" s="38">
        <f t="shared" ca="1" si="172"/>
        <v>0.14360600178704983</v>
      </c>
      <c r="F1617" s="38">
        <f t="shared" ca="1" si="176"/>
        <v>3.4753750939094413E-2</v>
      </c>
      <c r="G1617" s="24">
        <f t="shared" ca="1" si="173"/>
        <v>9362.6589101209829</v>
      </c>
      <c r="H1617" s="24">
        <f t="shared" ca="1" si="174"/>
        <v>10055.840213433465</v>
      </c>
      <c r="I1617" s="24">
        <f ca="1">H1617/'Option value'!$E$10</f>
        <v>488.14758317638177</v>
      </c>
    </row>
    <row r="1618" spans="2:9">
      <c r="B1618">
        <f t="shared" si="175"/>
        <v>1600</v>
      </c>
      <c r="C1618" s="38">
        <f t="shared" ca="1" si="170"/>
        <v>7.3922631688608076E-2</v>
      </c>
      <c r="D1618" s="38">
        <f t="shared" ca="1" si="171"/>
        <v>6.660397227134035E-2</v>
      </c>
      <c r="E1618" s="38">
        <f t="shared" ca="1" si="172"/>
        <v>0.14380997755521818</v>
      </c>
      <c r="F1618" s="38">
        <f t="shared" ca="1" si="176"/>
        <v>5.3593911534028926E-2</v>
      </c>
      <c r="G1618" s="24">
        <f t="shared" ca="1" si="173"/>
        <v>9832.8772505613124</v>
      </c>
      <c r="H1618" s="24">
        <f t="shared" ca="1" si="174"/>
        <v>10526.058553873794</v>
      </c>
      <c r="I1618" s="24">
        <f ca="1">H1618/'Option value'!$E$10</f>
        <v>510.97371620746571</v>
      </c>
    </row>
    <row r="1619" spans="2:9">
      <c r="B1619">
        <f t="shared" si="175"/>
        <v>1601</v>
      </c>
      <c r="C1619" s="38">
        <f t="shared" ref="C1619:C1682" ca="1" si="177">_xlfn.NORM.INV(RAND(),$F$6,$G$6)</f>
        <v>0.12681324996660007</v>
      </c>
      <c r="D1619" s="38">
        <f t="shared" ref="D1619:D1682" ca="1" si="178">_xlfn.NORM.INV(RAND(),$F$7,$G$7)</f>
        <v>5.7641752915466117E-2</v>
      </c>
      <c r="E1619" s="38">
        <f t="shared" ref="E1619:E1682" ca="1" si="179">_xlfn.NORM.INV(RAND(),$F$8,$G$8)</f>
        <v>0.14597425512175768</v>
      </c>
      <c r="F1619" s="38">
        <f t="shared" ca="1" si="176"/>
        <v>5.6545827314963049E-2</v>
      </c>
      <c r="G1619" s="24">
        <f t="shared" ref="G1619:G1682" ca="1" si="180">IF(E1619&gt;F1619,($C$12*(1+C1619)*D1619)/(E1619-F1619),0)</f>
        <v>9007.5131681753373</v>
      </c>
      <c r="H1619" s="24">
        <f t="shared" ref="H1619:H1682" ca="1" si="181">G1619+$C$13</f>
        <v>9700.6944714878191</v>
      </c>
      <c r="I1619" s="24">
        <f ca="1">H1619/'Option value'!$E$10</f>
        <v>470.90749861591354</v>
      </c>
    </row>
    <row r="1620" spans="2:9">
      <c r="B1620">
        <f t="shared" ref="B1620:B1683" si="182">B1619+1</f>
        <v>1602</v>
      </c>
      <c r="C1620" s="38">
        <f t="shared" ca="1" si="177"/>
        <v>0.27148822186060589</v>
      </c>
      <c r="D1620" s="38">
        <f t="shared" ca="1" si="178"/>
        <v>7.1436843789867005E-2</v>
      </c>
      <c r="E1620" s="38">
        <f t="shared" ca="1" si="179"/>
        <v>0.14857826530899332</v>
      </c>
      <c r="F1620" s="38">
        <f t="shared" ref="F1620:F1683" ca="1" si="183">RAND()*($E$9-$D$9)+$D$9</f>
        <v>5.9416486878784674E-2</v>
      </c>
      <c r="G1620" s="24">
        <f t="shared" ca="1" si="180"/>
        <v>12634.185653940278</v>
      </c>
      <c r="H1620" s="24">
        <f t="shared" ca="1" si="181"/>
        <v>13327.36695725276</v>
      </c>
      <c r="I1620" s="24">
        <f ca="1">H1620/'Option value'!$E$10</f>
        <v>646.95956103168737</v>
      </c>
    </row>
    <row r="1621" spans="2:9">
      <c r="B1621">
        <f t="shared" si="182"/>
        <v>1603</v>
      </c>
      <c r="C1621" s="38">
        <f t="shared" ca="1" si="177"/>
        <v>0.16216865889136084</v>
      </c>
      <c r="D1621" s="38">
        <f t="shared" ca="1" si="178"/>
        <v>5.5968811962711772E-2</v>
      </c>
      <c r="E1621" s="38">
        <f t="shared" ca="1" si="179"/>
        <v>0.14688944534250137</v>
      </c>
      <c r="F1621" s="38">
        <f t="shared" ca="1" si="183"/>
        <v>3.6971592264484127E-2</v>
      </c>
      <c r="G1621" s="24">
        <f t="shared" ca="1" si="180"/>
        <v>7339.0253418656557</v>
      </c>
      <c r="H1621" s="24">
        <f t="shared" ca="1" si="181"/>
        <v>8032.2066451781384</v>
      </c>
      <c r="I1621" s="24">
        <f ca="1">H1621/'Option value'!$E$10</f>
        <v>389.91294394068632</v>
      </c>
    </row>
    <row r="1622" spans="2:9">
      <c r="B1622">
        <f t="shared" si="182"/>
        <v>1604</v>
      </c>
      <c r="C1622" s="38">
        <f t="shared" ca="1" si="177"/>
        <v>0.25739579296429532</v>
      </c>
      <c r="D1622" s="38">
        <f t="shared" ca="1" si="178"/>
        <v>5.6801117240834052E-2</v>
      </c>
      <c r="E1622" s="38">
        <f t="shared" ca="1" si="179"/>
        <v>0.14211986814818053</v>
      </c>
      <c r="F1622" s="38">
        <f t="shared" ca="1" si="183"/>
        <v>2.025214775596099E-2</v>
      </c>
      <c r="G1622" s="24">
        <f t="shared" ca="1" si="180"/>
        <v>7268.2786754307454</v>
      </c>
      <c r="H1622" s="24">
        <f t="shared" ca="1" si="181"/>
        <v>7961.459978743228</v>
      </c>
      <c r="I1622" s="24">
        <f ca="1">H1622/'Option value'!$E$10</f>
        <v>386.47863974481686</v>
      </c>
    </row>
    <row r="1623" spans="2:9">
      <c r="B1623">
        <f t="shared" si="182"/>
        <v>1605</v>
      </c>
      <c r="C1623" s="38">
        <f t="shared" ca="1" si="177"/>
        <v>0.15550011939964681</v>
      </c>
      <c r="D1623" s="38">
        <f t="shared" ca="1" si="178"/>
        <v>6.0763232942625402E-2</v>
      </c>
      <c r="E1623" s="38">
        <f t="shared" ca="1" si="179"/>
        <v>0.14421975688659125</v>
      </c>
      <c r="F1623" s="38">
        <f t="shared" ca="1" si="183"/>
        <v>4.93185745300838E-2</v>
      </c>
      <c r="G1623" s="24">
        <f t="shared" ca="1" si="180"/>
        <v>9175.5186217526971</v>
      </c>
      <c r="H1623" s="24">
        <f t="shared" ca="1" si="181"/>
        <v>9868.6999250651788</v>
      </c>
      <c r="I1623" s="24">
        <f ca="1">H1623/'Option value'!$E$10</f>
        <v>479.06310315850379</v>
      </c>
    </row>
    <row r="1624" spans="2:9">
      <c r="B1624">
        <f t="shared" si="182"/>
        <v>1606</v>
      </c>
      <c r="C1624" s="38">
        <f t="shared" ca="1" si="177"/>
        <v>0.1306477637462215</v>
      </c>
      <c r="D1624" s="38">
        <f t="shared" ca="1" si="178"/>
        <v>6.3392478571543995E-2</v>
      </c>
      <c r="E1624" s="38">
        <f t="shared" ca="1" si="179"/>
        <v>0.14297405460961585</v>
      </c>
      <c r="F1624" s="38">
        <f t="shared" ca="1" si="183"/>
        <v>3.8713401901297705E-2</v>
      </c>
      <c r="G1624" s="24">
        <f t="shared" ca="1" si="180"/>
        <v>8525.8168308854911</v>
      </c>
      <c r="H1624" s="24">
        <f t="shared" ca="1" si="181"/>
        <v>9218.9981341979728</v>
      </c>
      <c r="I1624" s="24">
        <f ca="1">H1624/'Option value'!$E$10</f>
        <v>447.52418127174622</v>
      </c>
    </row>
    <row r="1625" spans="2:9">
      <c r="B1625">
        <f t="shared" si="182"/>
        <v>1607</v>
      </c>
      <c r="C1625" s="38">
        <f t="shared" ca="1" si="177"/>
        <v>0.24506388196084583</v>
      </c>
      <c r="D1625" s="38">
        <f t="shared" ca="1" si="178"/>
        <v>5.4689857546663334E-2</v>
      </c>
      <c r="E1625" s="38">
        <f t="shared" ca="1" si="179"/>
        <v>0.14822832377759237</v>
      </c>
      <c r="F1625" s="38">
        <f t="shared" ca="1" si="183"/>
        <v>4.078784415090915E-2</v>
      </c>
      <c r="G1625" s="24">
        <f t="shared" ca="1" si="180"/>
        <v>7859.9876822112956</v>
      </c>
      <c r="H1625" s="24">
        <f t="shared" ca="1" si="181"/>
        <v>8553.1689855237782</v>
      </c>
      <c r="I1625" s="24">
        <f ca="1">H1625/'Option value'!$E$10</f>
        <v>415.20237793804745</v>
      </c>
    </row>
    <row r="1626" spans="2:9">
      <c r="B1626">
        <f t="shared" si="182"/>
        <v>1608</v>
      </c>
      <c r="C1626" s="38">
        <f t="shared" ca="1" si="177"/>
        <v>0.26489881942717486</v>
      </c>
      <c r="D1626" s="38">
        <f t="shared" ca="1" si="178"/>
        <v>6.0853424158250811E-2</v>
      </c>
      <c r="E1626" s="38">
        <f t="shared" ca="1" si="179"/>
        <v>0.14473150258952333</v>
      </c>
      <c r="F1626" s="38">
        <f t="shared" ca="1" si="183"/>
        <v>2.8389133198312842E-2</v>
      </c>
      <c r="G1626" s="24">
        <f t="shared" ca="1" si="180"/>
        <v>8205.2965258540498</v>
      </c>
      <c r="H1626" s="24">
        <f t="shared" ca="1" si="181"/>
        <v>8898.4778291665316</v>
      </c>
      <c r="I1626" s="24">
        <f ca="1">H1626/'Option value'!$E$10</f>
        <v>431.96494316342381</v>
      </c>
    </row>
    <row r="1627" spans="2:9">
      <c r="B1627">
        <f t="shared" si="182"/>
        <v>1609</v>
      </c>
      <c r="C1627" s="38">
        <f t="shared" ca="1" si="177"/>
        <v>0.30986386884120154</v>
      </c>
      <c r="D1627" s="38">
        <f t="shared" ca="1" si="178"/>
        <v>6.477488566813483E-2</v>
      </c>
      <c r="E1627" s="38">
        <f t="shared" ca="1" si="179"/>
        <v>0.14431984316466334</v>
      </c>
      <c r="F1627" s="38">
        <f t="shared" ca="1" si="183"/>
        <v>4.179797989147583E-2</v>
      </c>
      <c r="G1627" s="24">
        <f t="shared" ca="1" si="180"/>
        <v>10263.788733297273</v>
      </c>
      <c r="H1627" s="24">
        <f t="shared" ca="1" si="181"/>
        <v>10956.970036609755</v>
      </c>
      <c r="I1627" s="24">
        <f ca="1">H1627/'Option value'!$E$10</f>
        <v>531.89174934998812</v>
      </c>
    </row>
    <row r="1628" spans="2:9">
      <c r="B1628">
        <f t="shared" si="182"/>
        <v>1610</v>
      </c>
      <c r="C1628" s="38">
        <f t="shared" ca="1" si="177"/>
        <v>0.25423677685584883</v>
      </c>
      <c r="D1628" s="38">
        <f t="shared" ca="1" si="178"/>
        <v>6.8683390709382619E-2</v>
      </c>
      <c r="E1628" s="38">
        <f t="shared" ca="1" si="179"/>
        <v>0.14073080670211321</v>
      </c>
      <c r="F1628" s="38">
        <f t="shared" ca="1" si="183"/>
        <v>4.2771582893125118E-2</v>
      </c>
      <c r="G1628" s="24">
        <f t="shared" ca="1" si="180"/>
        <v>10906.29648084198</v>
      </c>
      <c r="H1628" s="24">
        <f t="shared" ca="1" si="181"/>
        <v>11599.477784154462</v>
      </c>
      <c r="I1628" s="24">
        <f ca="1">H1628/'Option value'!$E$10</f>
        <v>563.08144583274088</v>
      </c>
    </row>
    <row r="1629" spans="2:9">
      <c r="B1629">
        <f t="shared" si="182"/>
        <v>1611</v>
      </c>
      <c r="C1629" s="38">
        <f t="shared" ca="1" si="177"/>
        <v>0.17581591089040069</v>
      </c>
      <c r="D1629" s="38">
        <f t="shared" ca="1" si="178"/>
        <v>5.585499898871981E-2</v>
      </c>
      <c r="E1629" s="38">
        <f t="shared" ca="1" si="179"/>
        <v>0.14816885826417955</v>
      </c>
      <c r="F1629" s="38">
        <f t="shared" ca="1" si="183"/>
        <v>3.7229339667226233E-2</v>
      </c>
      <c r="G1629" s="24">
        <f t="shared" ca="1" si="180"/>
        <v>7341.8664576155834</v>
      </c>
      <c r="H1629" s="24">
        <f t="shared" ca="1" si="181"/>
        <v>8035.0477609280661</v>
      </c>
      <c r="I1629" s="24">
        <f ca="1">H1629/'Option value'!$E$10</f>
        <v>390.05086218097404</v>
      </c>
    </row>
    <row r="1630" spans="2:9">
      <c r="B1630">
        <f t="shared" si="182"/>
        <v>1612</v>
      </c>
      <c r="C1630" s="38">
        <f t="shared" ca="1" si="177"/>
        <v>-2.2103294868515477E-2</v>
      </c>
      <c r="D1630" s="38">
        <f t="shared" ca="1" si="178"/>
        <v>5.2869675353084483E-2</v>
      </c>
      <c r="E1630" s="38">
        <f t="shared" ca="1" si="179"/>
        <v>0.14384989066006948</v>
      </c>
      <c r="F1630" s="38">
        <f t="shared" ca="1" si="183"/>
        <v>3.9210159059237748E-2</v>
      </c>
      <c r="G1630" s="24">
        <f t="shared" ca="1" si="180"/>
        <v>6127.6561381034762</v>
      </c>
      <c r="H1630" s="24">
        <f t="shared" ca="1" si="181"/>
        <v>6820.8374414159589</v>
      </c>
      <c r="I1630" s="24">
        <f ca="1">H1630/'Option value'!$E$10</f>
        <v>331.10861366096884</v>
      </c>
    </row>
    <row r="1631" spans="2:9">
      <c r="B1631">
        <f t="shared" si="182"/>
        <v>1613</v>
      </c>
      <c r="C1631" s="38">
        <f t="shared" ca="1" si="177"/>
        <v>0.25292503033316649</v>
      </c>
      <c r="D1631" s="38">
        <f t="shared" ca="1" si="178"/>
        <v>6.3079033069628906E-2</v>
      </c>
      <c r="E1631" s="38">
        <f t="shared" ca="1" si="179"/>
        <v>0.1415087404618616</v>
      </c>
      <c r="F1631" s="38">
        <f t="shared" ca="1" si="183"/>
        <v>2.2797371731352802E-2</v>
      </c>
      <c r="G1631" s="24">
        <f t="shared" ca="1" si="180"/>
        <v>8256.7508030814788</v>
      </c>
      <c r="H1631" s="24">
        <f t="shared" ca="1" si="181"/>
        <v>8949.9321063939606</v>
      </c>
      <c r="I1631" s="24">
        <f ca="1">H1631/'Option value'!$E$10</f>
        <v>434.46272361135726</v>
      </c>
    </row>
    <row r="1632" spans="2:9">
      <c r="B1632">
        <f t="shared" si="182"/>
        <v>1614</v>
      </c>
      <c r="C1632" s="38">
        <f t="shared" ca="1" si="177"/>
        <v>0.40677787469286797</v>
      </c>
      <c r="D1632" s="38">
        <f t="shared" ca="1" si="178"/>
        <v>6.7056278854479623E-2</v>
      </c>
      <c r="E1632" s="38">
        <f t="shared" ca="1" si="179"/>
        <v>0.14525453812787409</v>
      </c>
      <c r="F1632" s="38">
        <f t="shared" ca="1" si="183"/>
        <v>2.4299852592495751E-2</v>
      </c>
      <c r="G1632" s="24">
        <f t="shared" ca="1" si="180"/>
        <v>9672.3868717355999</v>
      </c>
      <c r="H1632" s="24">
        <f t="shared" ca="1" si="181"/>
        <v>10365.568175048082</v>
      </c>
      <c r="I1632" s="24">
        <f ca="1">H1632/'Option value'!$E$10</f>
        <v>503.18292111883886</v>
      </c>
    </row>
    <row r="1633" spans="2:9">
      <c r="B1633">
        <f t="shared" si="182"/>
        <v>1615</v>
      </c>
      <c r="C1633" s="38">
        <f t="shared" ca="1" si="177"/>
        <v>0.2170404286224395</v>
      </c>
      <c r="D1633" s="38">
        <f t="shared" ca="1" si="178"/>
        <v>5.9030113222732251E-2</v>
      </c>
      <c r="E1633" s="38">
        <f t="shared" ca="1" si="179"/>
        <v>0.1408707858739249</v>
      </c>
      <c r="F1633" s="38">
        <f t="shared" ca="1" si="183"/>
        <v>4.4546807815200477E-2</v>
      </c>
      <c r="G1633" s="24">
        <f t="shared" ca="1" si="180"/>
        <v>9249.8691281526244</v>
      </c>
      <c r="H1633" s="24">
        <f t="shared" ca="1" si="181"/>
        <v>9943.0504314651062</v>
      </c>
      <c r="I1633" s="24">
        <f ca="1">H1633/'Option value'!$E$10</f>
        <v>482.6723510419954</v>
      </c>
    </row>
    <row r="1634" spans="2:9">
      <c r="B1634">
        <f t="shared" si="182"/>
        <v>1616</v>
      </c>
      <c r="C1634" s="38">
        <f t="shared" ca="1" si="177"/>
        <v>0.34114335643250776</v>
      </c>
      <c r="D1634" s="38">
        <f t="shared" ca="1" si="178"/>
        <v>7.3077068595181441E-2</v>
      </c>
      <c r="E1634" s="38">
        <f t="shared" ca="1" si="179"/>
        <v>0.1447546788950618</v>
      </c>
      <c r="F1634" s="38">
        <f t="shared" ca="1" si="183"/>
        <v>5.2202694036818667E-2</v>
      </c>
      <c r="G1634" s="24">
        <f t="shared" ca="1" si="180"/>
        <v>13132.940002453981</v>
      </c>
      <c r="H1634" s="24">
        <f t="shared" ca="1" si="181"/>
        <v>13826.121305766463</v>
      </c>
      <c r="I1634" s="24">
        <f ca="1">H1634/'Option value'!$E$10</f>
        <v>671.17093717312923</v>
      </c>
    </row>
    <row r="1635" spans="2:9">
      <c r="B1635">
        <f t="shared" si="182"/>
        <v>1617</v>
      </c>
      <c r="C1635" s="38">
        <f t="shared" ca="1" si="177"/>
        <v>0.14711960345114422</v>
      </c>
      <c r="D1635" s="38">
        <f t="shared" ca="1" si="178"/>
        <v>5.9298813206817451E-2</v>
      </c>
      <c r="E1635" s="38">
        <f t="shared" ca="1" si="179"/>
        <v>0.14512970392558122</v>
      </c>
      <c r="F1635" s="38">
        <f t="shared" ca="1" si="183"/>
        <v>3.3477043912696139E-2</v>
      </c>
      <c r="G1635" s="24">
        <f t="shared" ca="1" si="180"/>
        <v>7555.7400142909328</v>
      </c>
      <c r="H1635" s="24">
        <f t="shared" ca="1" si="181"/>
        <v>8248.9213176034154</v>
      </c>
      <c r="I1635" s="24">
        <f ca="1">H1635/'Option value'!$E$10</f>
        <v>400.43307367006867</v>
      </c>
    </row>
    <row r="1636" spans="2:9">
      <c r="B1636">
        <f t="shared" si="182"/>
        <v>1618</v>
      </c>
      <c r="C1636" s="38">
        <f t="shared" ca="1" si="177"/>
        <v>0.18732989429411917</v>
      </c>
      <c r="D1636" s="38">
        <f t="shared" ca="1" si="178"/>
        <v>5.5299071095411045E-2</v>
      </c>
      <c r="E1636" s="38">
        <f t="shared" ca="1" si="179"/>
        <v>0.1466293099116277</v>
      </c>
      <c r="F1636" s="38">
        <f t="shared" ca="1" si="183"/>
        <v>3.6283363687394155E-2</v>
      </c>
      <c r="G1636" s="24">
        <f t="shared" ca="1" si="180"/>
        <v>7379.4540417279359</v>
      </c>
      <c r="H1636" s="24">
        <f t="shared" ca="1" si="181"/>
        <v>8072.6353450404185</v>
      </c>
      <c r="I1636" s="24">
        <f ca="1">H1636/'Option value'!$E$10</f>
        <v>391.87550218642804</v>
      </c>
    </row>
    <row r="1637" spans="2:9">
      <c r="B1637">
        <f t="shared" si="182"/>
        <v>1619</v>
      </c>
      <c r="C1637" s="38">
        <f t="shared" ca="1" si="177"/>
        <v>0.11756294944250185</v>
      </c>
      <c r="D1637" s="38">
        <f t="shared" ca="1" si="178"/>
        <v>6.5220942461866965E-2</v>
      </c>
      <c r="E1637" s="38">
        <f t="shared" ca="1" si="179"/>
        <v>0.14437113075993202</v>
      </c>
      <c r="F1637" s="38">
        <f t="shared" ca="1" si="183"/>
        <v>2.2094187125004612E-2</v>
      </c>
      <c r="G1637" s="24">
        <f t="shared" ca="1" si="180"/>
        <v>7392.7474032875243</v>
      </c>
      <c r="H1637" s="24">
        <f t="shared" ca="1" si="181"/>
        <v>8085.928706600007</v>
      </c>
      <c r="I1637" s="24">
        <f ca="1">H1637/'Option value'!$E$10</f>
        <v>392.52081100000032</v>
      </c>
    </row>
    <row r="1638" spans="2:9">
      <c r="B1638">
        <f t="shared" si="182"/>
        <v>1620</v>
      </c>
      <c r="C1638" s="38">
        <f t="shared" ca="1" si="177"/>
        <v>0.34075017060905854</v>
      </c>
      <c r="D1638" s="38">
        <f t="shared" ca="1" si="178"/>
        <v>6.9095768497660554E-2</v>
      </c>
      <c r="E1638" s="38">
        <f t="shared" ca="1" si="179"/>
        <v>0.14800562962895525</v>
      </c>
      <c r="F1638" s="38">
        <f t="shared" ca="1" si="183"/>
        <v>3.0033926846308734E-2</v>
      </c>
      <c r="G1638" s="24">
        <f t="shared" ca="1" si="180"/>
        <v>9738.965811333901</v>
      </c>
      <c r="H1638" s="24">
        <f t="shared" ca="1" si="181"/>
        <v>10432.147114646383</v>
      </c>
      <c r="I1638" s="24">
        <f ca="1">H1638/'Option value'!$E$10</f>
        <v>506.41490847797974</v>
      </c>
    </row>
    <row r="1639" spans="2:9">
      <c r="B1639">
        <f t="shared" si="182"/>
        <v>1621</v>
      </c>
      <c r="C1639" s="38">
        <f t="shared" ca="1" si="177"/>
        <v>0.34767059288856378</v>
      </c>
      <c r="D1639" s="38">
        <f t="shared" ca="1" si="178"/>
        <v>7.0441836877326636E-2</v>
      </c>
      <c r="E1639" s="38">
        <f t="shared" ca="1" si="179"/>
        <v>0.14869651850424151</v>
      </c>
      <c r="F1639" s="38">
        <f t="shared" ca="1" si="183"/>
        <v>3.0306141293051574E-2</v>
      </c>
      <c r="G1639" s="24">
        <f t="shared" ca="1" si="180"/>
        <v>9944.6475705620305</v>
      </c>
      <c r="H1639" s="24">
        <f t="shared" ca="1" si="181"/>
        <v>10637.828873874512</v>
      </c>
      <c r="I1639" s="24">
        <f ca="1">H1639/'Option value'!$E$10</f>
        <v>516.39945989682099</v>
      </c>
    </row>
    <row r="1640" spans="2:9">
      <c r="B1640">
        <f t="shared" si="182"/>
        <v>1622</v>
      </c>
      <c r="C1640" s="38">
        <f t="shared" ca="1" si="177"/>
        <v>0.18001379852072794</v>
      </c>
      <c r="D1640" s="38">
        <f t="shared" ca="1" si="178"/>
        <v>6.2772478907524645E-2</v>
      </c>
      <c r="E1640" s="38">
        <f t="shared" ca="1" si="179"/>
        <v>0.14278537934349733</v>
      </c>
      <c r="F1640" s="38">
        <f t="shared" ca="1" si="183"/>
        <v>4.5043731286757774E-2</v>
      </c>
      <c r="G1640" s="24">
        <f t="shared" ca="1" si="180"/>
        <v>9398.7064283530653</v>
      </c>
      <c r="H1640" s="24">
        <f t="shared" ca="1" si="181"/>
        <v>10091.887731665547</v>
      </c>
      <c r="I1640" s="24">
        <f ca="1">H1640/'Option value'!$E$10</f>
        <v>489.89746270221099</v>
      </c>
    </row>
    <row r="1641" spans="2:9">
      <c r="B1641">
        <f t="shared" si="182"/>
        <v>1623</v>
      </c>
      <c r="C1641" s="38">
        <f t="shared" ca="1" si="177"/>
        <v>0.10641767170340592</v>
      </c>
      <c r="D1641" s="38">
        <f t="shared" ca="1" si="178"/>
        <v>6.5966351967806466E-2</v>
      </c>
      <c r="E1641" s="38">
        <f t="shared" ca="1" si="179"/>
        <v>0.14879280461107777</v>
      </c>
      <c r="F1641" s="38">
        <f t="shared" ca="1" si="183"/>
        <v>2.3504177593146255E-2</v>
      </c>
      <c r="G1641" s="24">
        <f t="shared" ca="1" si="180"/>
        <v>7224.7246221640944</v>
      </c>
      <c r="H1641" s="24">
        <f t="shared" ca="1" si="181"/>
        <v>7917.9059254765771</v>
      </c>
      <c r="I1641" s="24">
        <f ca="1">H1641/'Option value'!$E$10</f>
        <v>384.36436531439693</v>
      </c>
    </row>
    <row r="1642" spans="2:9">
      <c r="B1642">
        <f t="shared" si="182"/>
        <v>1624</v>
      </c>
      <c r="C1642" s="38">
        <f t="shared" ca="1" si="177"/>
        <v>0.26361763953101186</v>
      </c>
      <c r="D1642" s="38">
        <f t="shared" ca="1" si="178"/>
        <v>7.1716445589816241E-2</v>
      </c>
      <c r="E1642" s="38">
        <f t="shared" ca="1" si="179"/>
        <v>0.14265759844152856</v>
      </c>
      <c r="F1642" s="38">
        <f t="shared" ca="1" si="183"/>
        <v>2.9520804770449216E-2</v>
      </c>
      <c r="G1642" s="24">
        <f t="shared" ca="1" si="180"/>
        <v>9933.9494802637328</v>
      </c>
      <c r="H1642" s="24">
        <f t="shared" ca="1" si="181"/>
        <v>10627.130783576215</v>
      </c>
      <c r="I1642" s="24">
        <f ca="1">H1642/'Option value'!$E$10</f>
        <v>515.88013512505893</v>
      </c>
    </row>
    <row r="1643" spans="2:9">
      <c r="B1643">
        <f t="shared" si="182"/>
        <v>1625</v>
      </c>
      <c r="C1643" s="38">
        <f t="shared" ca="1" si="177"/>
        <v>7.3935955841829909E-2</v>
      </c>
      <c r="D1643" s="38">
        <f t="shared" ca="1" si="178"/>
        <v>6.8448316991268354E-2</v>
      </c>
      <c r="E1643" s="38">
        <f t="shared" ca="1" si="179"/>
        <v>0.14032295221278868</v>
      </c>
      <c r="F1643" s="38">
        <f t="shared" ca="1" si="183"/>
        <v>3.6554679517708702E-2</v>
      </c>
      <c r="G1643" s="24">
        <f t="shared" ca="1" si="180"/>
        <v>8785.5296011736191</v>
      </c>
      <c r="H1643" s="24">
        <f t="shared" ca="1" si="181"/>
        <v>9478.7109044861008</v>
      </c>
      <c r="I1643" s="24">
        <f ca="1">H1643/'Option value'!$E$10</f>
        <v>460.13159730515048</v>
      </c>
    </row>
    <row r="1644" spans="2:9">
      <c r="B1644">
        <f t="shared" si="182"/>
        <v>1626</v>
      </c>
      <c r="C1644" s="38">
        <f t="shared" ca="1" si="177"/>
        <v>0.14062096793056039</v>
      </c>
      <c r="D1644" s="38">
        <f t="shared" ca="1" si="178"/>
        <v>6.8697499650320792E-2</v>
      </c>
      <c r="E1644" s="38">
        <f t="shared" ca="1" si="179"/>
        <v>0.14660117667478342</v>
      </c>
      <c r="F1644" s="38">
        <f t="shared" ca="1" si="183"/>
        <v>4.3926885735534937E-2</v>
      </c>
      <c r="G1644" s="24">
        <f t="shared" ca="1" si="180"/>
        <v>9464.8109971261383</v>
      </c>
      <c r="H1644" s="24">
        <f t="shared" ca="1" si="181"/>
        <v>10157.99230043862</v>
      </c>
      <c r="I1644" s="24">
        <f ca="1">H1644/'Option value'!$E$10</f>
        <v>493.10642235138931</v>
      </c>
    </row>
    <row r="1645" spans="2:9">
      <c r="B1645">
        <f t="shared" si="182"/>
        <v>1627</v>
      </c>
      <c r="C1645" s="38">
        <f t="shared" ca="1" si="177"/>
        <v>0.29402583208653127</v>
      </c>
      <c r="D1645" s="38">
        <f t="shared" ca="1" si="178"/>
        <v>7.5555801862407651E-2</v>
      </c>
      <c r="E1645" s="38">
        <f t="shared" ca="1" si="179"/>
        <v>0.1454740004890577</v>
      </c>
      <c r="F1645" s="38">
        <f t="shared" ca="1" si="183"/>
        <v>5.9281650134077712E-2</v>
      </c>
      <c r="G1645" s="24">
        <f t="shared" ca="1" si="180"/>
        <v>14068.034295972626</v>
      </c>
      <c r="H1645" s="24">
        <f t="shared" ca="1" si="181"/>
        <v>14761.215599285108</v>
      </c>
      <c r="I1645" s="24">
        <f ca="1">H1645/'Option value'!$E$10</f>
        <v>716.56386404296632</v>
      </c>
    </row>
    <row r="1646" spans="2:9">
      <c r="B1646">
        <f t="shared" si="182"/>
        <v>1628</v>
      </c>
      <c r="C1646" s="38">
        <f t="shared" ca="1" si="177"/>
        <v>0.31302147373338962</v>
      </c>
      <c r="D1646" s="38">
        <f t="shared" ca="1" si="178"/>
        <v>6.1281604489780261E-2</v>
      </c>
      <c r="E1646" s="38">
        <f t="shared" ca="1" si="179"/>
        <v>0.14513079606082427</v>
      </c>
      <c r="F1646" s="38">
        <f t="shared" ca="1" si="183"/>
        <v>4.9535085689992708E-2</v>
      </c>
      <c r="G1646" s="24">
        <f t="shared" ca="1" si="180"/>
        <v>10438.904594657659</v>
      </c>
      <c r="H1646" s="24">
        <f t="shared" ca="1" si="181"/>
        <v>11132.085897970141</v>
      </c>
      <c r="I1646" s="24">
        <f ca="1">H1646/'Option value'!$E$10</f>
        <v>540.39251931893887</v>
      </c>
    </row>
    <row r="1647" spans="2:9">
      <c r="B1647">
        <f t="shared" si="182"/>
        <v>1629</v>
      </c>
      <c r="C1647" s="38">
        <f t="shared" ca="1" si="177"/>
        <v>0.23521042765407696</v>
      </c>
      <c r="D1647" s="38">
        <f t="shared" ca="1" si="178"/>
        <v>6.4209190259983021E-2</v>
      </c>
      <c r="E1647" s="38">
        <f t="shared" ca="1" si="179"/>
        <v>0.14599013273272582</v>
      </c>
      <c r="F1647" s="38">
        <f t="shared" ca="1" si="183"/>
        <v>2.1677305500849123E-2</v>
      </c>
      <c r="G1647" s="24">
        <f t="shared" ca="1" si="180"/>
        <v>7912.4973132321502</v>
      </c>
      <c r="H1647" s="24">
        <f t="shared" ca="1" si="181"/>
        <v>8605.678616544632</v>
      </c>
      <c r="I1647" s="24">
        <f ca="1">H1647/'Option value'!$E$10</f>
        <v>417.751389152652</v>
      </c>
    </row>
    <row r="1648" spans="2:9">
      <c r="B1648">
        <f t="shared" si="182"/>
        <v>1630</v>
      </c>
      <c r="C1648" s="38">
        <f t="shared" ca="1" si="177"/>
        <v>0.34877873331121845</v>
      </c>
      <c r="D1648" s="38">
        <f t="shared" ca="1" si="178"/>
        <v>5.8568376031989416E-2</v>
      </c>
      <c r="E1648" s="38">
        <f t="shared" ca="1" si="179"/>
        <v>0.14806577015353223</v>
      </c>
      <c r="F1648" s="38">
        <f t="shared" ca="1" si="183"/>
        <v>4.8431347000246233E-2</v>
      </c>
      <c r="G1648" s="24">
        <f t="shared" ca="1" si="180"/>
        <v>9832.9958968887931</v>
      </c>
      <c r="H1648" s="24">
        <f t="shared" ca="1" si="181"/>
        <v>10526.177200201275</v>
      </c>
      <c r="I1648" s="24">
        <f ca="1">H1648/'Option value'!$E$10</f>
        <v>510.97947573792595</v>
      </c>
    </row>
    <row r="1649" spans="2:9">
      <c r="B1649">
        <f t="shared" si="182"/>
        <v>1631</v>
      </c>
      <c r="C1649" s="38">
        <f t="shared" ca="1" si="177"/>
        <v>0.21654192993867036</v>
      </c>
      <c r="D1649" s="38">
        <f t="shared" ca="1" si="178"/>
        <v>6.7072953419494333E-2</v>
      </c>
      <c r="E1649" s="38">
        <f t="shared" ca="1" si="179"/>
        <v>0.15045920975929522</v>
      </c>
      <c r="F1649" s="38">
        <f t="shared" ca="1" si="183"/>
        <v>4.7765330974138424E-2</v>
      </c>
      <c r="G1649" s="24">
        <f t="shared" ca="1" si="180"/>
        <v>9854.1990681101688</v>
      </c>
      <c r="H1649" s="24">
        <f t="shared" ca="1" si="181"/>
        <v>10547.380371422651</v>
      </c>
      <c r="I1649" s="24">
        <f ca="1">H1649/'Option value'!$E$10</f>
        <v>512.00875589430336</v>
      </c>
    </row>
    <row r="1650" spans="2:9">
      <c r="B1650">
        <f t="shared" si="182"/>
        <v>1632</v>
      </c>
      <c r="C1650" s="38">
        <f t="shared" ca="1" si="177"/>
        <v>0.2105888740096237</v>
      </c>
      <c r="D1650" s="38">
        <f t="shared" ca="1" si="178"/>
        <v>5.1087165221576317E-2</v>
      </c>
      <c r="E1650" s="38">
        <f t="shared" ca="1" si="179"/>
        <v>0.14147428299751114</v>
      </c>
      <c r="F1650" s="38">
        <f t="shared" ca="1" si="183"/>
        <v>2.839645314390625E-2</v>
      </c>
      <c r="G1650" s="24">
        <f t="shared" ca="1" si="180"/>
        <v>6783.0090216363178</v>
      </c>
      <c r="H1650" s="24">
        <f t="shared" ca="1" si="181"/>
        <v>7476.1903249488005</v>
      </c>
      <c r="I1650" s="24">
        <f ca="1">H1650/'Option value'!$E$10</f>
        <v>362.92186043440779</v>
      </c>
    </row>
    <row r="1651" spans="2:9">
      <c r="B1651">
        <f t="shared" si="182"/>
        <v>1633</v>
      </c>
      <c r="C1651" s="38">
        <f t="shared" ca="1" si="177"/>
        <v>0.23264074486897773</v>
      </c>
      <c r="D1651" s="38">
        <f t="shared" ca="1" si="178"/>
        <v>7.0957951649426698E-2</v>
      </c>
      <c r="E1651" s="38">
        <f t="shared" ca="1" si="179"/>
        <v>0.14666577966904251</v>
      </c>
      <c r="F1651" s="38">
        <f t="shared" ca="1" si="183"/>
        <v>3.8122511443544574E-2</v>
      </c>
      <c r="G1651" s="24">
        <f t="shared" ca="1" si="180"/>
        <v>9993.6945686129075</v>
      </c>
      <c r="H1651" s="24">
        <f t="shared" ca="1" si="181"/>
        <v>10686.875871925389</v>
      </c>
      <c r="I1651" s="24">
        <f ca="1">H1651/'Option value'!$E$10</f>
        <v>518.78038213230036</v>
      </c>
    </row>
    <row r="1652" spans="2:9">
      <c r="B1652">
        <f t="shared" si="182"/>
        <v>1634</v>
      </c>
      <c r="C1652" s="38">
        <f t="shared" ca="1" si="177"/>
        <v>0.25389835527170485</v>
      </c>
      <c r="D1652" s="38">
        <f t="shared" ca="1" si="178"/>
        <v>5.3101143388053697E-2</v>
      </c>
      <c r="E1652" s="38">
        <f t="shared" ca="1" si="179"/>
        <v>0.13797783294529173</v>
      </c>
      <c r="F1652" s="38">
        <f t="shared" ca="1" si="183"/>
        <v>2.9727133835373398E-2</v>
      </c>
      <c r="G1652" s="24">
        <f t="shared" ca="1" si="180"/>
        <v>7628.2843312699879</v>
      </c>
      <c r="H1652" s="24">
        <f t="shared" ca="1" si="181"/>
        <v>8321.4656345824696</v>
      </c>
      <c r="I1652" s="24">
        <f ca="1">H1652/'Option value'!$E$10</f>
        <v>403.95464245545969</v>
      </c>
    </row>
    <row r="1653" spans="2:9">
      <c r="B1653">
        <f t="shared" si="182"/>
        <v>1635</v>
      </c>
      <c r="C1653" s="38">
        <f t="shared" ca="1" si="177"/>
        <v>0.31189738927272859</v>
      </c>
      <c r="D1653" s="38">
        <f t="shared" ca="1" si="178"/>
        <v>6.4608891384698983E-2</v>
      </c>
      <c r="E1653" s="38">
        <f t="shared" ca="1" si="179"/>
        <v>0.14524561864594188</v>
      </c>
      <c r="F1653" s="38">
        <f t="shared" ca="1" si="183"/>
        <v>4.8778677276673857E-2</v>
      </c>
      <c r="G1653" s="24">
        <f t="shared" ca="1" si="180"/>
        <v>10896.95167585823</v>
      </c>
      <c r="H1653" s="24">
        <f t="shared" ca="1" si="181"/>
        <v>11590.132979170712</v>
      </c>
      <c r="I1653" s="24">
        <f ca="1">H1653/'Option value'!$E$10</f>
        <v>562.62781452285003</v>
      </c>
    </row>
    <row r="1654" spans="2:9">
      <c r="B1654">
        <f t="shared" si="182"/>
        <v>1636</v>
      </c>
      <c r="C1654" s="38">
        <f t="shared" ca="1" si="177"/>
        <v>0.30939420441684162</v>
      </c>
      <c r="D1654" s="38">
        <f t="shared" ca="1" si="178"/>
        <v>5.7722141473961222E-2</v>
      </c>
      <c r="E1654" s="38">
        <f t="shared" ca="1" si="179"/>
        <v>0.1453986831096781</v>
      </c>
      <c r="F1654" s="38">
        <f t="shared" ca="1" si="183"/>
        <v>5.7468270727296461E-2</v>
      </c>
      <c r="G1654" s="24">
        <f t="shared" ca="1" si="180"/>
        <v>10660.194192469005</v>
      </c>
      <c r="H1654" s="24">
        <f t="shared" ca="1" si="181"/>
        <v>11353.375495781487</v>
      </c>
      <c r="I1654" s="24">
        <f ca="1">H1654/'Option value'!$E$10</f>
        <v>551.13473280492656</v>
      </c>
    </row>
    <row r="1655" spans="2:9">
      <c r="B1655">
        <f t="shared" si="182"/>
        <v>1637</v>
      </c>
      <c r="C1655" s="38">
        <f t="shared" ca="1" si="177"/>
        <v>0.20355313710562381</v>
      </c>
      <c r="D1655" s="38">
        <f t="shared" ca="1" si="178"/>
        <v>6.1906821602416999E-2</v>
      </c>
      <c r="E1655" s="38">
        <f t="shared" ca="1" si="179"/>
        <v>0.14283223969918526</v>
      </c>
      <c r="F1655" s="38">
        <f t="shared" ca="1" si="183"/>
        <v>5.5816366432476575E-2</v>
      </c>
      <c r="G1655" s="24">
        <f t="shared" ca="1" si="180"/>
        <v>10619.319078692624</v>
      </c>
      <c r="H1655" s="24">
        <f t="shared" ca="1" si="181"/>
        <v>11312.500382005106</v>
      </c>
      <c r="I1655" s="24">
        <f ca="1">H1655/'Option value'!$E$10</f>
        <v>549.15050398083031</v>
      </c>
    </row>
    <row r="1656" spans="2:9">
      <c r="B1656">
        <f t="shared" si="182"/>
        <v>1638</v>
      </c>
      <c r="C1656" s="38">
        <f t="shared" ca="1" si="177"/>
        <v>0.21869189261007396</v>
      </c>
      <c r="D1656" s="38">
        <f t="shared" ca="1" si="178"/>
        <v>5.6807171963606344E-2</v>
      </c>
      <c r="E1656" s="38">
        <f t="shared" ca="1" si="179"/>
        <v>0.14632568679754135</v>
      </c>
      <c r="F1656" s="38">
        <f t="shared" ca="1" si="183"/>
        <v>5.8655733321713727E-2</v>
      </c>
      <c r="G1656" s="24">
        <f t="shared" ca="1" si="180"/>
        <v>9793.494686268572</v>
      </c>
      <c r="H1656" s="24">
        <f t="shared" ca="1" si="181"/>
        <v>10486.675989581054</v>
      </c>
      <c r="I1656" s="24">
        <f ca="1">H1656/'Option value'!$E$10</f>
        <v>509.06194124179871</v>
      </c>
    </row>
    <row r="1657" spans="2:9">
      <c r="B1657">
        <f t="shared" si="182"/>
        <v>1639</v>
      </c>
      <c r="C1657" s="38">
        <f t="shared" ca="1" si="177"/>
        <v>0.22187273570904281</v>
      </c>
      <c r="D1657" s="38">
        <f t="shared" ca="1" si="178"/>
        <v>5.3228114118439737E-2</v>
      </c>
      <c r="E1657" s="38">
        <f t="shared" ca="1" si="179"/>
        <v>0.149654973672947</v>
      </c>
      <c r="F1657" s="38">
        <f t="shared" ca="1" si="183"/>
        <v>4.6222826455105122E-2</v>
      </c>
      <c r="G1657" s="24">
        <f t="shared" ca="1" si="180"/>
        <v>7798.3529958475337</v>
      </c>
      <c r="H1657" s="24">
        <f t="shared" ca="1" si="181"/>
        <v>8491.5342991600155</v>
      </c>
      <c r="I1657" s="24">
        <f ca="1">H1657/'Option value'!$E$10</f>
        <v>412.21040287184536</v>
      </c>
    </row>
    <row r="1658" spans="2:9">
      <c r="B1658">
        <f t="shared" si="182"/>
        <v>1640</v>
      </c>
      <c r="C1658" s="38">
        <f t="shared" ca="1" si="177"/>
        <v>0.39307376157086849</v>
      </c>
      <c r="D1658" s="38">
        <f t="shared" ca="1" si="178"/>
        <v>6.9730054755062582E-2</v>
      </c>
      <c r="E1658" s="38">
        <f t="shared" ca="1" si="179"/>
        <v>0.14741424116738008</v>
      </c>
      <c r="F1658" s="38">
        <f t="shared" ca="1" si="183"/>
        <v>5.4790311452487042E-2</v>
      </c>
      <c r="G1658" s="24">
        <f t="shared" ca="1" si="180"/>
        <v>13006.55533048004</v>
      </c>
      <c r="H1658" s="24">
        <f t="shared" ca="1" si="181"/>
        <v>13699.736633792521</v>
      </c>
      <c r="I1658" s="24">
        <f ca="1">H1658/'Option value'!$E$10</f>
        <v>665.03575892196704</v>
      </c>
    </row>
    <row r="1659" spans="2:9">
      <c r="B1659">
        <f t="shared" si="182"/>
        <v>1641</v>
      </c>
      <c r="C1659" s="38">
        <f t="shared" ca="1" si="177"/>
        <v>0.2720226787196699</v>
      </c>
      <c r="D1659" s="38">
        <f t="shared" ca="1" si="178"/>
        <v>5.4296826356122499E-2</v>
      </c>
      <c r="E1659" s="38">
        <f t="shared" ca="1" si="179"/>
        <v>0.14300929954007627</v>
      </c>
      <c r="F1659" s="38">
        <f t="shared" ca="1" si="183"/>
        <v>5.6500550648151876E-2</v>
      </c>
      <c r="G1659" s="24">
        <f t="shared" ca="1" si="180"/>
        <v>9901.4921124807515</v>
      </c>
      <c r="H1659" s="24">
        <f t="shared" ca="1" si="181"/>
        <v>10594.673415793233</v>
      </c>
      <c r="I1659" s="24">
        <f ca="1">H1659/'Option value'!$E$10</f>
        <v>514.30453474724425</v>
      </c>
    </row>
    <row r="1660" spans="2:9">
      <c r="B1660">
        <f t="shared" si="182"/>
        <v>1642</v>
      </c>
      <c r="C1660" s="38">
        <f t="shared" ca="1" si="177"/>
        <v>0.17952258396376142</v>
      </c>
      <c r="D1660" s="38">
        <f t="shared" ca="1" si="178"/>
        <v>6.3740455365719748E-2</v>
      </c>
      <c r="E1660" s="38">
        <f t="shared" ca="1" si="179"/>
        <v>0.14700577436681053</v>
      </c>
      <c r="F1660" s="38">
        <f t="shared" ca="1" si="183"/>
        <v>4.6029877664242505E-2</v>
      </c>
      <c r="G1660" s="24">
        <f t="shared" ca="1" si="180"/>
        <v>9234.1107855183745</v>
      </c>
      <c r="H1660" s="24">
        <f t="shared" ca="1" si="181"/>
        <v>9927.2920888308563</v>
      </c>
      <c r="I1660" s="24">
        <f ca="1">H1660/'Option value'!$E$10</f>
        <v>481.90738295295415</v>
      </c>
    </row>
    <row r="1661" spans="2:9">
      <c r="B1661">
        <f t="shared" si="182"/>
        <v>1643</v>
      </c>
      <c r="C1661" s="38">
        <f t="shared" ca="1" si="177"/>
        <v>0.20907437509478055</v>
      </c>
      <c r="D1661" s="38">
        <f t="shared" ca="1" si="178"/>
        <v>6.9093614177536358E-2</v>
      </c>
      <c r="E1661" s="38">
        <f t="shared" ca="1" si="179"/>
        <v>0.14536998422166902</v>
      </c>
      <c r="F1661" s="38">
        <f t="shared" ca="1" si="183"/>
        <v>3.8460862121272907E-2</v>
      </c>
      <c r="G1661" s="24">
        <f t="shared" ca="1" si="180"/>
        <v>9690.9765121958717</v>
      </c>
      <c r="H1661" s="24">
        <f t="shared" ca="1" si="181"/>
        <v>10384.157815508353</v>
      </c>
      <c r="I1661" s="24">
        <f ca="1">H1661/'Option value'!$E$10</f>
        <v>504.08533084992001</v>
      </c>
    </row>
    <row r="1662" spans="2:9">
      <c r="B1662">
        <f t="shared" si="182"/>
        <v>1644</v>
      </c>
      <c r="C1662" s="38">
        <f t="shared" ca="1" si="177"/>
        <v>0.26298588939601297</v>
      </c>
      <c r="D1662" s="38">
        <f t="shared" ca="1" si="178"/>
        <v>6.5864493562658707E-2</v>
      </c>
      <c r="E1662" s="38">
        <f t="shared" ca="1" si="179"/>
        <v>0.14612349368490737</v>
      </c>
      <c r="F1662" s="38">
        <f t="shared" ca="1" si="183"/>
        <v>4.3680263604069403E-2</v>
      </c>
      <c r="G1662" s="24">
        <f t="shared" ca="1" si="180"/>
        <v>10070.660807489012</v>
      </c>
      <c r="H1662" s="24">
        <f t="shared" ca="1" si="181"/>
        <v>10763.842110801494</v>
      </c>
      <c r="I1662" s="24">
        <f ca="1">H1662/'Option value'!$E$10</f>
        <v>522.51660732046082</v>
      </c>
    </row>
    <row r="1663" spans="2:9">
      <c r="B1663">
        <f t="shared" si="182"/>
        <v>1645</v>
      </c>
      <c r="C1663" s="38">
        <f t="shared" ca="1" si="177"/>
        <v>0.29537909010518731</v>
      </c>
      <c r="D1663" s="38">
        <f t="shared" ca="1" si="178"/>
        <v>6.5747235168103171E-2</v>
      </c>
      <c r="E1663" s="38">
        <f t="shared" ca="1" si="179"/>
        <v>0.14777658724585008</v>
      </c>
      <c r="F1663" s="38">
        <f t="shared" ca="1" si="183"/>
        <v>5.2509394574856649E-2</v>
      </c>
      <c r="G1663" s="24">
        <f t="shared" ca="1" si="180"/>
        <v>11087.212873529652</v>
      </c>
      <c r="H1663" s="24">
        <f t="shared" ca="1" si="181"/>
        <v>11780.394176842134</v>
      </c>
      <c r="I1663" s="24">
        <f ca="1">H1663/'Option value'!$E$10</f>
        <v>571.86379499233658</v>
      </c>
    </row>
    <row r="1664" spans="2:9">
      <c r="B1664">
        <f t="shared" si="182"/>
        <v>1646</v>
      </c>
      <c r="C1664" s="38">
        <f t="shared" ca="1" si="177"/>
        <v>0.25261218123735607</v>
      </c>
      <c r="D1664" s="38">
        <f t="shared" ca="1" si="178"/>
        <v>6.8781564105093715E-2</v>
      </c>
      <c r="E1664" s="38">
        <f t="shared" ca="1" si="179"/>
        <v>0.14780073153234718</v>
      </c>
      <c r="F1664" s="38">
        <f t="shared" ca="1" si="183"/>
        <v>5.5441234175144599E-2</v>
      </c>
      <c r="G1664" s="24">
        <f t="shared" ca="1" si="180"/>
        <v>11569.071213971138</v>
      </c>
      <c r="H1664" s="24">
        <f t="shared" ca="1" si="181"/>
        <v>12262.252517283619</v>
      </c>
      <c r="I1664" s="24">
        <f ca="1">H1664/'Option value'!$E$10</f>
        <v>595.25497656716595</v>
      </c>
    </row>
    <row r="1665" spans="2:9">
      <c r="B1665">
        <f t="shared" si="182"/>
        <v>1647</v>
      </c>
      <c r="C1665" s="38">
        <f t="shared" ca="1" si="177"/>
        <v>0.18199449279569044</v>
      </c>
      <c r="D1665" s="38">
        <f t="shared" ca="1" si="178"/>
        <v>5.8472746691275397E-2</v>
      </c>
      <c r="E1665" s="38">
        <f t="shared" ca="1" si="179"/>
        <v>0.1480140701799981</v>
      </c>
      <c r="F1665" s="38">
        <f t="shared" ca="1" si="183"/>
        <v>3.7196874708927505E-2</v>
      </c>
      <c r="G1665" s="24">
        <f t="shared" ca="1" si="180"/>
        <v>7734.8726863246093</v>
      </c>
      <c r="H1665" s="24">
        <f t="shared" ca="1" si="181"/>
        <v>8428.0539896370919</v>
      </c>
      <c r="I1665" s="24">
        <f ca="1">H1665/'Option value'!$E$10</f>
        <v>409.12883444840247</v>
      </c>
    </row>
    <row r="1666" spans="2:9">
      <c r="B1666">
        <f t="shared" si="182"/>
        <v>1648</v>
      </c>
      <c r="C1666" s="38">
        <f t="shared" ca="1" si="177"/>
        <v>0.18619212243813107</v>
      </c>
      <c r="D1666" s="38">
        <f t="shared" ca="1" si="178"/>
        <v>5.8691946524817094E-2</v>
      </c>
      <c r="E1666" s="38">
        <f t="shared" ca="1" si="179"/>
        <v>0.14492773965727038</v>
      </c>
      <c r="F1666" s="38">
        <f t="shared" ca="1" si="183"/>
        <v>3.7123723755064411E-2</v>
      </c>
      <c r="G1666" s="24">
        <f t="shared" ca="1" si="180"/>
        <v>8009.2156279237315</v>
      </c>
      <c r="H1666" s="24">
        <f t="shared" ca="1" si="181"/>
        <v>8702.3969312362133</v>
      </c>
      <c r="I1666" s="24">
        <f ca="1">H1666/'Option value'!$E$10</f>
        <v>422.44645297263168</v>
      </c>
    </row>
    <row r="1667" spans="2:9">
      <c r="B1667">
        <f t="shared" si="182"/>
        <v>1649</v>
      </c>
      <c r="C1667" s="38">
        <f t="shared" ca="1" si="177"/>
        <v>0.17652941268012914</v>
      </c>
      <c r="D1667" s="38">
        <f t="shared" ca="1" si="178"/>
        <v>6.2297099706567466E-2</v>
      </c>
      <c r="E1667" s="38">
        <f t="shared" ca="1" si="179"/>
        <v>0.14600400341889061</v>
      </c>
      <c r="F1667" s="38">
        <f t="shared" ca="1" si="183"/>
        <v>5.7728818166647169E-2</v>
      </c>
      <c r="G1667" s="24">
        <f t="shared" ca="1" si="180"/>
        <v>10297.299776876454</v>
      </c>
      <c r="H1667" s="24">
        <f t="shared" ca="1" si="181"/>
        <v>10990.481080188936</v>
      </c>
      <c r="I1667" s="24">
        <f ca="1">H1667/'Option value'!$E$10</f>
        <v>533.51849903829782</v>
      </c>
    </row>
    <row r="1668" spans="2:9">
      <c r="B1668">
        <f t="shared" si="182"/>
        <v>1650</v>
      </c>
      <c r="C1668" s="38">
        <f t="shared" ca="1" si="177"/>
        <v>0.18178588274904495</v>
      </c>
      <c r="D1668" s="38">
        <f t="shared" ca="1" si="178"/>
        <v>6.8170890540040593E-2</v>
      </c>
      <c r="E1668" s="38">
        <f t="shared" ca="1" si="179"/>
        <v>0.14373263938644693</v>
      </c>
      <c r="F1668" s="38">
        <f t="shared" ca="1" si="183"/>
        <v>2.4141006829894895E-2</v>
      </c>
      <c r="G1668" s="24">
        <f t="shared" ca="1" si="180"/>
        <v>8354.6516664812734</v>
      </c>
      <c r="H1668" s="24">
        <f t="shared" ca="1" si="181"/>
        <v>9047.8329697937552</v>
      </c>
      <c r="I1668" s="24">
        <f ca="1">H1668/'Option value'!$E$10</f>
        <v>439.2151927084347</v>
      </c>
    </row>
    <row r="1669" spans="2:9">
      <c r="B1669">
        <f t="shared" si="182"/>
        <v>1651</v>
      </c>
      <c r="C1669" s="38">
        <f t="shared" ca="1" si="177"/>
        <v>0.12802784606611683</v>
      </c>
      <c r="D1669" s="38">
        <f t="shared" ca="1" si="178"/>
        <v>5.7458867831347481E-2</v>
      </c>
      <c r="E1669" s="38">
        <f t="shared" ca="1" si="179"/>
        <v>0.14351049766751889</v>
      </c>
      <c r="F1669" s="38">
        <f t="shared" ca="1" si="183"/>
        <v>4.5592111131329577E-2</v>
      </c>
      <c r="G1669" s="24">
        <f t="shared" ca="1" si="180"/>
        <v>8209.2600466808744</v>
      </c>
      <c r="H1669" s="24">
        <f t="shared" ca="1" si="181"/>
        <v>8902.4413499933562</v>
      </c>
      <c r="I1669" s="24">
        <f ca="1">H1669/'Option value'!$E$10</f>
        <v>432.15734708705611</v>
      </c>
    </row>
    <row r="1670" spans="2:9">
      <c r="B1670">
        <f t="shared" si="182"/>
        <v>1652</v>
      </c>
      <c r="C1670" s="38">
        <f t="shared" ca="1" si="177"/>
        <v>-2.9922023342976112E-2</v>
      </c>
      <c r="D1670" s="38">
        <f t="shared" ca="1" si="178"/>
        <v>6.0989436861144324E-2</v>
      </c>
      <c r="E1670" s="38">
        <f t="shared" ca="1" si="179"/>
        <v>0.14728507762337997</v>
      </c>
      <c r="F1670" s="38">
        <f t="shared" ca="1" si="183"/>
        <v>5.5528258582294418E-2</v>
      </c>
      <c r="G1670" s="24">
        <f t="shared" ca="1" si="180"/>
        <v>7996.764305233547</v>
      </c>
      <c r="H1670" s="24">
        <f t="shared" ca="1" si="181"/>
        <v>8689.9456085460297</v>
      </c>
      <c r="I1670" s="24">
        <f ca="1">H1670/'Option value'!$E$10</f>
        <v>421.84201983233152</v>
      </c>
    </row>
    <row r="1671" spans="2:9">
      <c r="B1671">
        <f t="shared" si="182"/>
        <v>1653</v>
      </c>
      <c r="C1671" s="38">
        <f t="shared" ca="1" si="177"/>
        <v>0.23011508868676187</v>
      </c>
      <c r="D1671" s="38">
        <f t="shared" ca="1" si="178"/>
        <v>6.5611699701072654E-2</v>
      </c>
      <c r="E1671" s="38">
        <f t="shared" ca="1" si="179"/>
        <v>0.1438547871462183</v>
      </c>
      <c r="F1671" s="38">
        <f t="shared" ca="1" si="183"/>
        <v>4.0072310034014139E-2</v>
      </c>
      <c r="G1671" s="24">
        <f t="shared" ca="1" si="180"/>
        <v>9644.82559016919</v>
      </c>
      <c r="H1671" s="24">
        <f t="shared" ca="1" si="181"/>
        <v>10338.006893481672</v>
      </c>
      <c r="I1671" s="24">
        <f ca="1">H1671/'Option value'!$E$10</f>
        <v>501.84499482920734</v>
      </c>
    </row>
    <row r="1672" spans="2:9">
      <c r="B1672">
        <f t="shared" si="182"/>
        <v>1654</v>
      </c>
      <c r="C1672" s="38">
        <f t="shared" ca="1" si="177"/>
        <v>0.15028115871482828</v>
      </c>
      <c r="D1672" s="38">
        <f t="shared" ca="1" si="178"/>
        <v>7.0133102324684421E-2</v>
      </c>
      <c r="E1672" s="38">
        <f t="shared" ca="1" si="179"/>
        <v>0.14418105566528552</v>
      </c>
      <c r="F1672" s="38">
        <f t="shared" ca="1" si="183"/>
        <v>4.7499258621407942E-2</v>
      </c>
      <c r="G1672" s="24">
        <f t="shared" ca="1" si="180"/>
        <v>10348.41219747552</v>
      </c>
      <c r="H1672" s="24">
        <f t="shared" ca="1" si="181"/>
        <v>11041.593500788002</v>
      </c>
      <c r="I1672" s="24">
        <f ca="1">H1672/'Option value'!$E$10</f>
        <v>535.99968450427184</v>
      </c>
    </row>
    <row r="1673" spans="2:9">
      <c r="B1673">
        <f t="shared" si="182"/>
        <v>1655</v>
      </c>
      <c r="C1673" s="38">
        <f t="shared" ca="1" si="177"/>
        <v>0.29236071115201506</v>
      </c>
      <c r="D1673" s="38">
        <f t="shared" ca="1" si="178"/>
        <v>6.2138123877942583E-2</v>
      </c>
      <c r="E1673" s="38">
        <f t="shared" ca="1" si="179"/>
        <v>0.14910243751683752</v>
      </c>
      <c r="F1673" s="38">
        <f t="shared" ca="1" si="183"/>
        <v>5.9201022138768281E-2</v>
      </c>
      <c r="G1673" s="24">
        <f t="shared" ca="1" si="180"/>
        <v>11078.136979972396</v>
      </c>
      <c r="H1673" s="24">
        <f t="shared" ca="1" si="181"/>
        <v>11771.318283284878</v>
      </c>
      <c r="I1673" s="24">
        <f ca="1">H1673/'Option value'!$E$10</f>
        <v>571.42321763518817</v>
      </c>
    </row>
    <row r="1674" spans="2:9">
      <c r="B1674">
        <f t="shared" si="182"/>
        <v>1656</v>
      </c>
      <c r="C1674" s="38">
        <f t="shared" ca="1" si="177"/>
        <v>0.22121575625085071</v>
      </c>
      <c r="D1674" s="38">
        <f t="shared" ca="1" si="178"/>
        <v>6.7150332297855955E-2</v>
      </c>
      <c r="E1674" s="38">
        <f t="shared" ca="1" si="179"/>
        <v>0.14809202969466065</v>
      </c>
      <c r="F1674" s="38">
        <f t="shared" ca="1" si="183"/>
        <v>3.1164775282077305E-2</v>
      </c>
      <c r="G1674" s="24">
        <f t="shared" ca="1" si="180"/>
        <v>8697.935641761771</v>
      </c>
      <c r="H1674" s="24">
        <f t="shared" ca="1" si="181"/>
        <v>9391.1169450742527</v>
      </c>
      <c r="I1674" s="24">
        <f ca="1">H1674/'Option value'!$E$10</f>
        <v>455.87946335311904</v>
      </c>
    </row>
    <row r="1675" spans="2:9">
      <c r="B1675">
        <f t="shared" si="182"/>
        <v>1657</v>
      </c>
      <c r="C1675" s="38">
        <f t="shared" ca="1" si="177"/>
        <v>0.30519631687620491</v>
      </c>
      <c r="D1675" s="38">
        <f t="shared" ca="1" si="178"/>
        <v>6.5179911120222464E-2</v>
      </c>
      <c r="E1675" s="38">
        <f t="shared" ca="1" si="179"/>
        <v>0.14428808693339823</v>
      </c>
      <c r="F1675" s="38">
        <f t="shared" ca="1" si="183"/>
        <v>3.3827145264443387E-2</v>
      </c>
      <c r="G1675" s="24">
        <f t="shared" ca="1" si="180"/>
        <v>9551.5144955816704</v>
      </c>
      <c r="H1675" s="24">
        <f t="shared" ca="1" si="181"/>
        <v>10244.695798894152</v>
      </c>
      <c r="I1675" s="24">
        <f ca="1">H1675/'Option value'!$E$10</f>
        <v>497.31533004340542</v>
      </c>
    </row>
    <row r="1676" spans="2:9">
      <c r="B1676">
        <f t="shared" si="182"/>
        <v>1658</v>
      </c>
      <c r="C1676" s="38">
        <f t="shared" ca="1" si="177"/>
        <v>0.25879840626072803</v>
      </c>
      <c r="D1676" s="38">
        <f t="shared" ca="1" si="178"/>
        <v>6.5562833687442271E-2</v>
      </c>
      <c r="E1676" s="38">
        <f t="shared" ca="1" si="179"/>
        <v>0.1451556804791938</v>
      </c>
      <c r="F1676" s="38">
        <f t="shared" ca="1" si="183"/>
        <v>4.1630135503399071E-2</v>
      </c>
      <c r="G1676" s="24">
        <f t="shared" ca="1" si="180"/>
        <v>9886.8455955201134</v>
      </c>
      <c r="H1676" s="24">
        <f t="shared" ca="1" si="181"/>
        <v>10580.026898832595</v>
      </c>
      <c r="I1676" s="24">
        <f ca="1">H1676/'Option value'!$E$10</f>
        <v>513.5935387782813</v>
      </c>
    </row>
    <row r="1677" spans="2:9">
      <c r="B1677">
        <f t="shared" si="182"/>
        <v>1659</v>
      </c>
      <c r="C1677" s="38">
        <f t="shared" ca="1" si="177"/>
        <v>-1.5810835706857179E-2</v>
      </c>
      <c r="D1677" s="38">
        <f t="shared" ca="1" si="178"/>
        <v>5.7502839804532913E-2</v>
      </c>
      <c r="E1677" s="38">
        <f t="shared" ca="1" si="179"/>
        <v>0.14441182425048557</v>
      </c>
      <c r="F1677" s="38">
        <f t="shared" ca="1" si="183"/>
        <v>4.1679656227757197E-2</v>
      </c>
      <c r="G1677" s="24">
        <f t="shared" ca="1" si="180"/>
        <v>6832.0776819667008</v>
      </c>
      <c r="H1677" s="24">
        <f t="shared" ca="1" si="181"/>
        <v>7525.2589852791834</v>
      </c>
      <c r="I1677" s="24">
        <f ca="1">H1677/'Option value'!$E$10</f>
        <v>365.30383423685356</v>
      </c>
    </row>
    <row r="1678" spans="2:9">
      <c r="B1678">
        <f t="shared" si="182"/>
        <v>1660</v>
      </c>
      <c r="C1678" s="38">
        <f t="shared" ca="1" si="177"/>
        <v>0.28883060814558364</v>
      </c>
      <c r="D1678" s="38">
        <f t="shared" ca="1" si="178"/>
        <v>6.4387860140629541E-2</v>
      </c>
      <c r="E1678" s="38">
        <f t="shared" ca="1" si="179"/>
        <v>0.14005129736303995</v>
      </c>
      <c r="F1678" s="38">
        <f t="shared" ca="1" si="183"/>
        <v>3.1967662035782371E-2</v>
      </c>
      <c r="G1678" s="24">
        <f t="shared" ca="1" si="180"/>
        <v>9522.0677432531429</v>
      </c>
      <c r="H1678" s="24">
        <f t="shared" ca="1" si="181"/>
        <v>10215.249046565625</v>
      </c>
      <c r="I1678" s="24">
        <f ca="1">H1678/'Option value'!$E$10</f>
        <v>495.88587604687496</v>
      </c>
    </row>
    <row r="1679" spans="2:9">
      <c r="B1679">
        <f t="shared" si="182"/>
        <v>1661</v>
      </c>
      <c r="C1679" s="38">
        <f t="shared" ca="1" si="177"/>
        <v>0.20029070002513427</v>
      </c>
      <c r="D1679" s="38">
        <f t="shared" ca="1" si="178"/>
        <v>6.1664852883999734E-2</v>
      </c>
      <c r="E1679" s="38">
        <f t="shared" ca="1" si="179"/>
        <v>0.14293119208733729</v>
      </c>
      <c r="F1679" s="38">
        <f t="shared" ca="1" si="183"/>
        <v>5.9845795387451772E-2</v>
      </c>
      <c r="G1679" s="24">
        <f t="shared" ca="1" si="180"/>
        <v>11048.182000648369</v>
      </c>
      <c r="H1679" s="24">
        <f t="shared" ca="1" si="181"/>
        <v>11741.36330396085</v>
      </c>
      <c r="I1679" s="24">
        <f ca="1">H1679/'Option value'!$E$10</f>
        <v>569.96909242528397</v>
      </c>
    </row>
    <row r="1680" spans="2:9">
      <c r="B1680">
        <f t="shared" si="182"/>
        <v>1662</v>
      </c>
      <c r="C1680" s="38">
        <f t="shared" ca="1" si="177"/>
        <v>0.14162837360522804</v>
      </c>
      <c r="D1680" s="38">
        <f t="shared" ca="1" si="178"/>
        <v>6.246276727357529E-2</v>
      </c>
      <c r="E1680" s="38">
        <f t="shared" ca="1" si="179"/>
        <v>0.1479573548876206</v>
      </c>
      <c r="F1680" s="38">
        <f t="shared" ca="1" si="183"/>
        <v>3.2540076993410751E-2</v>
      </c>
      <c r="G1680" s="24">
        <f t="shared" ca="1" si="180"/>
        <v>7662.4300754960714</v>
      </c>
      <c r="H1680" s="24">
        <f t="shared" ca="1" si="181"/>
        <v>8355.6113788085531</v>
      </c>
      <c r="I1680" s="24">
        <f ca="1">H1680/'Option value'!$E$10</f>
        <v>405.61220285478413</v>
      </c>
    </row>
    <row r="1681" spans="2:9">
      <c r="B1681">
        <f t="shared" si="182"/>
        <v>1663</v>
      </c>
      <c r="C1681" s="38">
        <f t="shared" ca="1" si="177"/>
        <v>0.2244640136414722</v>
      </c>
      <c r="D1681" s="38">
        <f t="shared" ca="1" si="178"/>
        <v>6.2714035428525383E-2</v>
      </c>
      <c r="E1681" s="38">
        <f t="shared" ca="1" si="179"/>
        <v>0.14789545101104004</v>
      </c>
      <c r="F1681" s="38">
        <f t="shared" ca="1" si="183"/>
        <v>2.4753977961458243E-2</v>
      </c>
      <c r="G1681" s="24">
        <f t="shared" ca="1" si="180"/>
        <v>7733.886698491774</v>
      </c>
      <c r="H1681" s="24">
        <f t="shared" ca="1" si="181"/>
        <v>8427.0680018042567</v>
      </c>
      <c r="I1681" s="24">
        <f ca="1">H1681/'Option value'!$E$10</f>
        <v>409.08097096137163</v>
      </c>
    </row>
    <row r="1682" spans="2:9">
      <c r="B1682">
        <f t="shared" si="182"/>
        <v>1664</v>
      </c>
      <c r="C1682" s="38">
        <f t="shared" ca="1" si="177"/>
        <v>0.24511253876655223</v>
      </c>
      <c r="D1682" s="38">
        <f t="shared" ca="1" si="178"/>
        <v>7.0071730017239084E-2</v>
      </c>
      <c r="E1682" s="38">
        <f t="shared" ca="1" si="179"/>
        <v>0.1487917970600563</v>
      </c>
      <c r="F1682" s="38">
        <f t="shared" ca="1" si="183"/>
        <v>3.5845076241865101E-2</v>
      </c>
      <c r="G1682" s="24">
        <f t="shared" ca="1" si="180"/>
        <v>9580.0813500599197</v>
      </c>
      <c r="H1682" s="24">
        <f t="shared" ca="1" si="181"/>
        <v>10273.262653372401</v>
      </c>
      <c r="I1682" s="24">
        <f ca="1">H1682/'Option value'!$E$10</f>
        <v>498.70207055205827</v>
      </c>
    </row>
    <row r="1683" spans="2:9">
      <c r="B1683">
        <f t="shared" si="182"/>
        <v>1665</v>
      </c>
      <c r="C1683" s="38">
        <f t="shared" ref="C1683:C1746" ca="1" si="184">_xlfn.NORM.INV(RAND(),$F$6,$G$6)</f>
        <v>0.13217084555577313</v>
      </c>
      <c r="D1683" s="38">
        <f t="shared" ref="D1683:D1746" ca="1" si="185">_xlfn.NORM.INV(RAND(),$F$7,$G$7)</f>
        <v>5.9870926173712542E-2</v>
      </c>
      <c r="E1683" s="38">
        <f t="shared" ref="E1683:E1746" ca="1" si="186">_xlfn.NORM.INV(RAND(),$F$8,$G$8)</f>
        <v>0.14900076570114612</v>
      </c>
      <c r="F1683" s="38">
        <f t="shared" ca="1" si="183"/>
        <v>3.9782877066005612E-2</v>
      </c>
      <c r="G1683" s="24">
        <f t="shared" ref="G1683:G1746" ca="1" si="187">IF(E1683&gt;F1683,($C$12*(1+C1683)*D1683)/(E1683-F1683),0)</f>
        <v>7697.0719088803453</v>
      </c>
      <c r="H1683" s="24">
        <f t="shared" ref="H1683:H1746" ca="1" si="188">G1683+$C$13</f>
        <v>8390.253212192827</v>
      </c>
      <c r="I1683" s="24">
        <f ca="1">H1683/'Option value'!$E$10</f>
        <v>407.29384525207894</v>
      </c>
    </row>
    <row r="1684" spans="2:9">
      <c r="B1684">
        <f t="shared" ref="B1684:B1747" si="189">B1683+1</f>
        <v>1666</v>
      </c>
      <c r="C1684" s="38">
        <f t="shared" ca="1" si="184"/>
        <v>0.23479631999660189</v>
      </c>
      <c r="D1684" s="38">
        <f t="shared" ca="1" si="185"/>
        <v>5.7992371797383993E-2</v>
      </c>
      <c r="E1684" s="38">
        <f t="shared" ca="1" si="186"/>
        <v>0.1449029680895734</v>
      </c>
      <c r="F1684" s="38">
        <f t="shared" ref="F1684:F1747" ca="1" si="190">RAND()*($E$9-$D$9)+$D$9</f>
        <v>4.7916667995466303E-2</v>
      </c>
      <c r="G1684" s="24">
        <f t="shared" ca="1" si="187"/>
        <v>9156.8728253154786</v>
      </c>
      <c r="H1684" s="24">
        <f t="shared" ca="1" si="188"/>
        <v>9850.0541286279604</v>
      </c>
      <c r="I1684" s="24">
        <f ca="1">H1684/'Option value'!$E$10</f>
        <v>478.15796740912424</v>
      </c>
    </row>
    <row r="1685" spans="2:9">
      <c r="B1685">
        <f t="shared" si="189"/>
        <v>1667</v>
      </c>
      <c r="C1685" s="38">
        <f t="shared" ca="1" si="184"/>
        <v>0.27549288646667308</v>
      </c>
      <c r="D1685" s="38">
        <f t="shared" ca="1" si="185"/>
        <v>7.0028862115127072E-2</v>
      </c>
      <c r="E1685" s="38">
        <f t="shared" ca="1" si="186"/>
        <v>0.14328262879635634</v>
      </c>
      <c r="F1685" s="38">
        <f t="shared" ca="1" si="190"/>
        <v>2.6903269881831973E-2</v>
      </c>
      <c r="G1685" s="24">
        <f t="shared" ca="1" si="187"/>
        <v>9518.5441099042328</v>
      </c>
      <c r="H1685" s="24">
        <f t="shared" ca="1" si="188"/>
        <v>10211.725413216715</v>
      </c>
      <c r="I1685" s="24">
        <f ca="1">H1685/'Option value'!$E$10</f>
        <v>495.71482588430649</v>
      </c>
    </row>
    <row r="1686" spans="2:9">
      <c r="B1686">
        <f t="shared" si="189"/>
        <v>1668</v>
      </c>
      <c r="C1686" s="38">
        <f t="shared" ca="1" si="184"/>
        <v>0.18933304639518816</v>
      </c>
      <c r="D1686" s="38">
        <f t="shared" ca="1" si="185"/>
        <v>5.792242172233223E-2</v>
      </c>
      <c r="E1686" s="38">
        <f t="shared" ca="1" si="186"/>
        <v>0.14552084147778616</v>
      </c>
      <c r="F1686" s="38">
        <f t="shared" ca="1" si="190"/>
        <v>3.2971972778617631E-2</v>
      </c>
      <c r="G1686" s="24">
        <f t="shared" ca="1" si="187"/>
        <v>7591.0253259463807</v>
      </c>
      <c r="H1686" s="24">
        <f t="shared" ca="1" si="188"/>
        <v>8284.2066292588624</v>
      </c>
      <c r="I1686" s="24">
        <f ca="1">H1686/'Option value'!$E$10</f>
        <v>402.14595287664378</v>
      </c>
    </row>
    <row r="1687" spans="2:9">
      <c r="B1687">
        <f t="shared" si="189"/>
        <v>1669</v>
      </c>
      <c r="C1687" s="38">
        <f t="shared" ca="1" si="184"/>
        <v>0.1143712390079384</v>
      </c>
      <c r="D1687" s="38">
        <f t="shared" ca="1" si="185"/>
        <v>6.3245898769317438E-2</v>
      </c>
      <c r="E1687" s="38">
        <f t="shared" ca="1" si="186"/>
        <v>0.14769692859137382</v>
      </c>
      <c r="F1687" s="38">
        <f t="shared" ca="1" si="190"/>
        <v>3.9454856100408858E-2</v>
      </c>
      <c r="G1687" s="24">
        <f t="shared" ca="1" si="187"/>
        <v>8075.2790945897232</v>
      </c>
      <c r="H1687" s="24">
        <f t="shared" ca="1" si="188"/>
        <v>8768.4603979022049</v>
      </c>
      <c r="I1687" s="24">
        <f ca="1">H1687/'Option value'!$E$10</f>
        <v>425.65341737389343</v>
      </c>
    </row>
    <row r="1688" spans="2:9">
      <c r="B1688">
        <f t="shared" si="189"/>
        <v>1670</v>
      </c>
      <c r="C1688" s="38">
        <f t="shared" ca="1" si="184"/>
        <v>0.21831775249983149</v>
      </c>
      <c r="D1688" s="38">
        <f t="shared" ca="1" si="185"/>
        <v>6.0293633913525699E-2</v>
      </c>
      <c r="E1688" s="38">
        <f t="shared" ca="1" si="186"/>
        <v>0.14346474359965142</v>
      </c>
      <c r="F1688" s="38">
        <f t="shared" ca="1" si="190"/>
        <v>2.7819218399907066E-2</v>
      </c>
      <c r="G1688" s="24">
        <f t="shared" ca="1" si="187"/>
        <v>7877.6118142598743</v>
      </c>
      <c r="H1688" s="24">
        <f t="shared" ca="1" si="188"/>
        <v>8570.793117572357</v>
      </c>
      <c r="I1688" s="24">
        <f ca="1">H1688/'Option value'!$E$10</f>
        <v>416.05791832875519</v>
      </c>
    </row>
    <row r="1689" spans="2:9">
      <c r="B1689">
        <f t="shared" si="189"/>
        <v>1671</v>
      </c>
      <c r="C1689" s="38">
        <f t="shared" ca="1" si="184"/>
        <v>0.35777276287105153</v>
      </c>
      <c r="D1689" s="38">
        <f t="shared" ca="1" si="185"/>
        <v>6.1189735766647012E-2</v>
      </c>
      <c r="E1689" s="38">
        <f t="shared" ca="1" si="186"/>
        <v>0.14334742626254071</v>
      </c>
      <c r="F1689" s="38">
        <f t="shared" ca="1" si="190"/>
        <v>5.5307859962702349E-2</v>
      </c>
      <c r="G1689" s="24">
        <f t="shared" ca="1" si="187"/>
        <v>11703.591438850137</v>
      </c>
      <c r="H1689" s="24">
        <f t="shared" ca="1" si="188"/>
        <v>12396.772742162619</v>
      </c>
      <c r="I1689" s="24">
        <f ca="1">H1689/'Option value'!$E$10</f>
        <v>601.78508457100088</v>
      </c>
    </row>
    <row r="1690" spans="2:9">
      <c r="B1690">
        <f t="shared" si="189"/>
        <v>1672</v>
      </c>
      <c r="C1690" s="38">
        <f t="shared" ca="1" si="184"/>
        <v>0.35601186585844724</v>
      </c>
      <c r="D1690" s="38">
        <f t="shared" ca="1" si="185"/>
        <v>5.7444800917239053E-2</v>
      </c>
      <c r="E1690" s="38">
        <f t="shared" ca="1" si="186"/>
        <v>0.14269524249106605</v>
      </c>
      <c r="F1690" s="38">
        <f t="shared" ca="1" si="190"/>
        <v>5.3757459538406757E-2</v>
      </c>
      <c r="G1690" s="24">
        <f t="shared" ca="1" si="187"/>
        <v>10862.237548661966</v>
      </c>
      <c r="H1690" s="24">
        <f t="shared" ca="1" si="188"/>
        <v>11555.418851974448</v>
      </c>
      <c r="I1690" s="24">
        <f ca="1">H1690/'Option value'!$E$10</f>
        <v>560.94266271720619</v>
      </c>
    </row>
    <row r="1691" spans="2:9">
      <c r="B1691">
        <f t="shared" si="189"/>
        <v>1673</v>
      </c>
      <c r="C1691" s="38">
        <f t="shared" ca="1" si="184"/>
        <v>0.37550000061168554</v>
      </c>
      <c r="D1691" s="38">
        <f t="shared" ca="1" si="185"/>
        <v>7.039075138141894E-2</v>
      </c>
      <c r="E1691" s="38">
        <f t="shared" ca="1" si="186"/>
        <v>0.14787767138472727</v>
      </c>
      <c r="F1691" s="38">
        <f t="shared" ca="1" si="190"/>
        <v>4.375553258042484E-2</v>
      </c>
      <c r="G1691" s="24">
        <f t="shared" ca="1" si="187"/>
        <v>11532.527325767895</v>
      </c>
      <c r="H1691" s="24">
        <f t="shared" ca="1" si="188"/>
        <v>12225.708629080376</v>
      </c>
      <c r="I1691" s="24">
        <f ca="1">H1691/'Option value'!$E$10</f>
        <v>593.48100141166867</v>
      </c>
    </row>
    <row r="1692" spans="2:9">
      <c r="B1692">
        <f t="shared" si="189"/>
        <v>1674</v>
      </c>
      <c r="C1692" s="38">
        <f t="shared" ca="1" si="184"/>
        <v>0.34216024872592388</v>
      </c>
      <c r="D1692" s="38">
        <f t="shared" ca="1" si="185"/>
        <v>6.1962250201008692E-2</v>
      </c>
      <c r="E1692" s="38">
        <f t="shared" ca="1" si="186"/>
        <v>0.14818033255562557</v>
      </c>
      <c r="F1692" s="38">
        <f t="shared" ca="1" si="190"/>
        <v>3.8317736189964403E-2</v>
      </c>
      <c r="G1692" s="24">
        <f t="shared" ca="1" si="187"/>
        <v>9387.9997959102566</v>
      </c>
      <c r="H1692" s="24">
        <f t="shared" ca="1" si="188"/>
        <v>10081.181099222738</v>
      </c>
      <c r="I1692" s="24">
        <f ca="1">H1692/'Option value'!$E$10</f>
        <v>489.37772326323972</v>
      </c>
    </row>
    <row r="1693" spans="2:9">
      <c r="B1693">
        <f t="shared" si="189"/>
        <v>1675</v>
      </c>
      <c r="C1693" s="38">
        <f t="shared" ca="1" si="184"/>
        <v>3.7805946355787601E-2</v>
      </c>
      <c r="D1693" s="38">
        <f t="shared" ca="1" si="185"/>
        <v>5.8369183453642254E-2</v>
      </c>
      <c r="E1693" s="38">
        <f t="shared" ca="1" si="186"/>
        <v>0.14521627048673549</v>
      </c>
      <c r="F1693" s="38">
        <f t="shared" ca="1" si="190"/>
        <v>5.8188170690093952E-2</v>
      </c>
      <c r="G1693" s="24">
        <f t="shared" ca="1" si="187"/>
        <v>8632.4018346059438</v>
      </c>
      <c r="H1693" s="24">
        <f t="shared" ca="1" si="188"/>
        <v>9325.5831379184256</v>
      </c>
      <c r="I1693" s="24">
        <f ca="1">H1693/'Option value'!$E$10</f>
        <v>452.69821057856433</v>
      </c>
    </row>
    <row r="1694" spans="2:9">
      <c r="B1694">
        <f t="shared" si="189"/>
        <v>1676</v>
      </c>
      <c r="C1694" s="38">
        <f t="shared" ca="1" si="184"/>
        <v>0.27643545998428687</v>
      </c>
      <c r="D1694" s="38">
        <f t="shared" ca="1" si="185"/>
        <v>7.0824682857554583E-2</v>
      </c>
      <c r="E1694" s="38">
        <f t="shared" ca="1" si="186"/>
        <v>0.14858874180544088</v>
      </c>
      <c r="F1694" s="38">
        <f t="shared" ca="1" si="190"/>
        <v>5.1838342709887131E-2</v>
      </c>
      <c r="G1694" s="24">
        <f t="shared" ca="1" si="187"/>
        <v>11588.363532118372</v>
      </c>
      <c r="H1694" s="24">
        <f t="shared" ca="1" si="188"/>
        <v>12281.544835430854</v>
      </c>
      <c r="I1694" s="24">
        <f ca="1">H1694/'Option value'!$E$10</f>
        <v>596.19149686557535</v>
      </c>
    </row>
    <row r="1695" spans="2:9">
      <c r="B1695">
        <f t="shared" si="189"/>
        <v>1677</v>
      </c>
      <c r="C1695" s="38">
        <f t="shared" ca="1" si="184"/>
        <v>0.28176564569279333</v>
      </c>
      <c r="D1695" s="38">
        <f t="shared" ca="1" si="185"/>
        <v>6.2315353779875814E-2</v>
      </c>
      <c r="E1695" s="38">
        <f t="shared" ca="1" si="186"/>
        <v>0.14497564224050097</v>
      </c>
      <c r="F1695" s="38">
        <f t="shared" ca="1" si="190"/>
        <v>2.5275569188841815E-2</v>
      </c>
      <c r="G1695" s="24">
        <f t="shared" ca="1" si="187"/>
        <v>8275.6221556822566</v>
      </c>
      <c r="H1695" s="24">
        <f t="shared" ca="1" si="188"/>
        <v>8968.8034589947383</v>
      </c>
      <c r="I1695" s="24">
        <f ca="1">H1695/'Option value'!$E$10</f>
        <v>435.37880868906495</v>
      </c>
    </row>
    <row r="1696" spans="2:9">
      <c r="B1696">
        <f t="shared" si="189"/>
        <v>1678</v>
      </c>
      <c r="C1696" s="38">
        <f t="shared" ca="1" si="184"/>
        <v>0.17751869385527019</v>
      </c>
      <c r="D1696" s="38">
        <f t="shared" ca="1" si="185"/>
        <v>6.1980773708779247E-2</v>
      </c>
      <c r="E1696" s="38">
        <f t="shared" ca="1" si="186"/>
        <v>0.14508132486694358</v>
      </c>
      <c r="F1696" s="38">
        <f t="shared" ca="1" si="190"/>
        <v>2.3742915390856888E-2</v>
      </c>
      <c r="G1696" s="24">
        <f t="shared" ca="1" si="187"/>
        <v>7459.6402360431557</v>
      </c>
      <c r="H1696" s="24">
        <f t="shared" ca="1" si="188"/>
        <v>8152.8215393556384</v>
      </c>
      <c r="I1696" s="24">
        <f ca="1">H1696/'Option value'!$E$10</f>
        <v>395.76803589105037</v>
      </c>
    </row>
    <row r="1697" spans="2:9">
      <c r="B1697">
        <f t="shared" si="189"/>
        <v>1679</v>
      </c>
      <c r="C1697" s="38">
        <f t="shared" ca="1" si="184"/>
        <v>0.14890050616561085</v>
      </c>
      <c r="D1697" s="38">
        <f t="shared" ca="1" si="185"/>
        <v>5.2476153242261375E-2</v>
      </c>
      <c r="E1697" s="38">
        <f t="shared" ca="1" si="186"/>
        <v>0.14205006911235296</v>
      </c>
      <c r="F1697" s="38">
        <f t="shared" ca="1" si="190"/>
        <v>3.7319282984405712E-2</v>
      </c>
      <c r="G1697" s="24">
        <f t="shared" ca="1" si="187"/>
        <v>7139.3952472995798</v>
      </c>
      <c r="H1697" s="24">
        <f t="shared" ca="1" si="188"/>
        <v>7832.5765506120624</v>
      </c>
      <c r="I1697" s="24">
        <f ca="1">H1697/'Option value'!$E$10</f>
        <v>380.22216265107096</v>
      </c>
    </row>
    <row r="1698" spans="2:9">
      <c r="B1698">
        <f t="shared" si="189"/>
        <v>1680</v>
      </c>
      <c r="C1698" s="38">
        <f t="shared" ca="1" si="184"/>
        <v>0.26300288281823347</v>
      </c>
      <c r="D1698" s="38">
        <f t="shared" ca="1" si="185"/>
        <v>7.3041910893243675E-2</v>
      </c>
      <c r="E1698" s="38">
        <f t="shared" ca="1" si="186"/>
        <v>0.14727646128291225</v>
      </c>
      <c r="F1698" s="38">
        <f t="shared" ca="1" si="190"/>
        <v>3.115375407865157E-2</v>
      </c>
      <c r="G1698" s="24">
        <f t="shared" ca="1" si="187"/>
        <v>9852.59640615018</v>
      </c>
      <c r="H1698" s="24">
        <f t="shared" ca="1" si="188"/>
        <v>10545.777709462662</v>
      </c>
      <c r="I1698" s="24">
        <f ca="1">H1698/'Option value'!$E$10</f>
        <v>511.93095677003208</v>
      </c>
    </row>
    <row r="1699" spans="2:9">
      <c r="B1699">
        <f t="shared" si="189"/>
        <v>1681</v>
      </c>
      <c r="C1699" s="38">
        <f t="shared" ca="1" si="184"/>
        <v>5.6053375623795726E-2</v>
      </c>
      <c r="D1699" s="38">
        <f t="shared" ca="1" si="185"/>
        <v>6.6215046413560449E-2</v>
      </c>
      <c r="E1699" s="38">
        <f t="shared" ca="1" si="186"/>
        <v>0.14012655807306879</v>
      </c>
      <c r="F1699" s="38">
        <f t="shared" ca="1" si="190"/>
        <v>3.4661014158552148E-2</v>
      </c>
      <c r="G1699" s="24">
        <f t="shared" ca="1" si="187"/>
        <v>8222.8683462877925</v>
      </c>
      <c r="H1699" s="24">
        <f t="shared" ca="1" si="188"/>
        <v>8916.0496496002743</v>
      </c>
      <c r="I1699" s="24">
        <f ca="1">H1699/'Option value'!$E$10</f>
        <v>432.81794415535308</v>
      </c>
    </row>
    <row r="1700" spans="2:9">
      <c r="B1700">
        <f t="shared" si="189"/>
        <v>1682</v>
      </c>
      <c r="C1700" s="38">
        <f t="shared" ca="1" si="184"/>
        <v>0.13460713424991103</v>
      </c>
      <c r="D1700" s="38">
        <f t="shared" ca="1" si="185"/>
        <v>7.0165516025902E-2</v>
      </c>
      <c r="E1700" s="38">
        <f t="shared" ca="1" si="186"/>
        <v>0.14538743923958522</v>
      </c>
      <c r="F1700" s="38">
        <f t="shared" ca="1" si="190"/>
        <v>2.5726238039914306E-2</v>
      </c>
      <c r="G1700" s="24">
        <f t="shared" ca="1" si="187"/>
        <v>8251.0126369197078</v>
      </c>
      <c r="H1700" s="24">
        <f t="shared" ca="1" si="188"/>
        <v>8944.1939402321896</v>
      </c>
      <c r="I1700" s="24">
        <f ca="1">H1700/'Option value'!$E$10</f>
        <v>434.18417185593148</v>
      </c>
    </row>
    <row r="1701" spans="2:9">
      <c r="B1701">
        <f t="shared" si="189"/>
        <v>1683</v>
      </c>
      <c r="C1701" s="38">
        <f t="shared" ca="1" si="184"/>
        <v>0.23177104920163036</v>
      </c>
      <c r="D1701" s="38">
        <f t="shared" ca="1" si="185"/>
        <v>6.657849810823048E-2</v>
      </c>
      <c r="E1701" s="38">
        <f t="shared" ca="1" si="186"/>
        <v>0.1470027597014584</v>
      </c>
      <c r="F1701" s="38">
        <f t="shared" ca="1" si="190"/>
        <v>2.5916939459642491E-2</v>
      </c>
      <c r="G1701" s="24">
        <f t="shared" ca="1" si="187"/>
        <v>8399.6671205864041</v>
      </c>
      <c r="H1701" s="24">
        <f t="shared" ca="1" si="188"/>
        <v>9092.8484238988858</v>
      </c>
      <c r="I1701" s="24">
        <f ca="1">H1701/'Option value'!$E$10</f>
        <v>441.40040892713034</v>
      </c>
    </row>
    <row r="1702" spans="2:9">
      <c r="B1702">
        <f t="shared" si="189"/>
        <v>1684</v>
      </c>
      <c r="C1702" s="38">
        <f t="shared" ca="1" si="184"/>
        <v>0.25122332375124001</v>
      </c>
      <c r="D1702" s="38">
        <f t="shared" ca="1" si="185"/>
        <v>6.1290690510929675E-2</v>
      </c>
      <c r="E1702" s="38">
        <f t="shared" ca="1" si="186"/>
        <v>0.14491902925051972</v>
      </c>
      <c r="F1702" s="38">
        <f t="shared" ca="1" si="190"/>
        <v>2.3818858271536288E-2</v>
      </c>
      <c r="G1702" s="24">
        <f t="shared" ca="1" si="187"/>
        <v>7853.7299878478416</v>
      </c>
      <c r="H1702" s="24">
        <f t="shared" ca="1" si="188"/>
        <v>8546.9112911603243</v>
      </c>
      <c r="I1702" s="24">
        <f ca="1">H1702/'Option value'!$E$10</f>
        <v>414.89860636700598</v>
      </c>
    </row>
    <row r="1703" spans="2:9">
      <c r="B1703">
        <f t="shared" si="189"/>
        <v>1685</v>
      </c>
      <c r="C1703" s="38">
        <f t="shared" ca="1" si="184"/>
        <v>0.26512741351316166</v>
      </c>
      <c r="D1703" s="38">
        <f t="shared" ca="1" si="185"/>
        <v>6.1966837297476617E-2</v>
      </c>
      <c r="E1703" s="38">
        <f t="shared" ca="1" si="186"/>
        <v>0.14659663211689147</v>
      </c>
      <c r="F1703" s="38">
        <f t="shared" ca="1" si="190"/>
        <v>4.6529789154333284E-2</v>
      </c>
      <c r="G1703" s="24">
        <f t="shared" ca="1" si="187"/>
        <v>9716.1626379679165</v>
      </c>
      <c r="H1703" s="24">
        <f t="shared" ca="1" si="188"/>
        <v>10409.343941280398</v>
      </c>
      <c r="I1703" s="24">
        <f ca="1">H1703/'Option value'!$E$10</f>
        <v>505.30795831458238</v>
      </c>
    </row>
    <row r="1704" spans="2:9">
      <c r="B1704">
        <f t="shared" si="189"/>
        <v>1686</v>
      </c>
      <c r="C1704" s="38">
        <f t="shared" ca="1" si="184"/>
        <v>0.32722154209856474</v>
      </c>
      <c r="D1704" s="38">
        <f t="shared" ca="1" si="185"/>
        <v>5.5832879529310937E-2</v>
      </c>
      <c r="E1704" s="38">
        <f t="shared" ca="1" si="186"/>
        <v>0.14741815781663184</v>
      </c>
      <c r="F1704" s="38">
        <f t="shared" ca="1" si="190"/>
        <v>3.5932785291700652E-2</v>
      </c>
      <c r="G1704" s="24">
        <f t="shared" ca="1" si="187"/>
        <v>8243.4106750752271</v>
      </c>
      <c r="H1704" s="24">
        <f t="shared" ca="1" si="188"/>
        <v>8936.5919783877089</v>
      </c>
      <c r="I1704" s="24">
        <f ca="1">H1704/'Option value'!$E$10</f>
        <v>433.8151445819276</v>
      </c>
    </row>
    <row r="1705" spans="2:9">
      <c r="B1705">
        <f t="shared" si="189"/>
        <v>1687</v>
      </c>
      <c r="C1705" s="38">
        <f t="shared" ca="1" si="184"/>
        <v>0.16170991691918191</v>
      </c>
      <c r="D1705" s="38">
        <f t="shared" ca="1" si="185"/>
        <v>7.28733312873239E-2</v>
      </c>
      <c r="E1705" s="38">
        <f t="shared" ca="1" si="186"/>
        <v>0.14555197023502589</v>
      </c>
      <c r="F1705" s="38">
        <f t="shared" ca="1" si="190"/>
        <v>3.9330642030603498E-2</v>
      </c>
      <c r="G1705" s="24">
        <f t="shared" ca="1" si="187"/>
        <v>9884.3011548980376</v>
      </c>
      <c r="H1705" s="24">
        <f t="shared" ca="1" si="188"/>
        <v>10577.482458210519</v>
      </c>
      <c r="I1705" s="24">
        <f ca="1">H1705/'Option value'!$E$10</f>
        <v>513.4700222432291</v>
      </c>
    </row>
    <row r="1706" spans="2:9">
      <c r="B1706">
        <f t="shared" si="189"/>
        <v>1688</v>
      </c>
      <c r="C1706" s="38">
        <f t="shared" ca="1" si="184"/>
        <v>0.34284677576032285</v>
      </c>
      <c r="D1706" s="38">
        <f t="shared" ca="1" si="185"/>
        <v>5.9337669135653269E-2</v>
      </c>
      <c r="E1706" s="38">
        <f t="shared" ca="1" si="186"/>
        <v>0.14212762635510007</v>
      </c>
      <c r="F1706" s="38">
        <f t="shared" ca="1" si="190"/>
        <v>3.8088648005381157E-2</v>
      </c>
      <c r="G1706" s="24">
        <f t="shared" ca="1" si="187"/>
        <v>9498.4390743526437</v>
      </c>
      <c r="H1706" s="24">
        <f t="shared" ca="1" si="188"/>
        <v>10191.620377665125</v>
      </c>
      <c r="I1706" s="24">
        <f ca="1">H1706/'Option value'!$E$10</f>
        <v>494.73885328471482</v>
      </c>
    </row>
    <row r="1707" spans="2:9">
      <c r="B1707">
        <f t="shared" si="189"/>
        <v>1689</v>
      </c>
      <c r="C1707" s="38">
        <f t="shared" ca="1" si="184"/>
        <v>0.21438931847892526</v>
      </c>
      <c r="D1707" s="38">
        <f t="shared" ca="1" si="185"/>
        <v>6.8611166684675359E-2</v>
      </c>
      <c r="E1707" s="38">
        <f t="shared" ca="1" si="186"/>
        <v>0.14543628452130458</v>
      </c>
      <c r="F1707" s="38">
        <f t="shared" ca="1" si="190"/>
        <v>5.5337058586910362E-2</v>
      </c>
      <c r="G1707" s="24">
        <f t="shared" ca="1" si="187"/>
        <v>11468.934166700945</v>
      </c>
      <c r="H1707" s="24">
        <f t="shared" ca="1" si="188"/>
        <v>12162.115470013427</v>
      </c>
      <c r="I1707" s="24">
        <f ca="1">H1707/'Option value'!$E$10</f>
        <v>590.39395485502064</v>
      </c>
    </row>
    <row r="1708" spans="2:9">
      <c r="B1708">
        <f t="shared" si="189"/>
        <v>1690</v>
      </c>
      <c r="C1708" s="38">
        <f t="shared" ca="1" si="184"/>
        <v>0.22184117050841345</v>
      </c>
      <c r="D1708" s="38">
        <f t="shared" ca="1" si="185"/>
        <v>6.5975188065355142E-2</v>
      </c>
      <c r="E1708" s="38">
        <f t="shared" ca="1" si="186"/>
        <v>0.14590516846160104</v>
      </c>
      <c r="F1708" s="38">
        <f t="shared" ca="1" si="190"/>
        <v>2.2279454067483107E-2</v>
      </c>
      <c r="G1708" s="24">
        <f t="shared" ca="1" si="187"/>
        <v>8086.8233095130827</v>
      </c>
      <c r="H1708" s="24">
        <f t="shared" ca="1" si="188"/>
        <v>8780.0046128255653</v>
      </c>
      <c r="I1708" s="24">
        <f ca="1">H1708/'Option value'!$E$10</f>
        <v>426.21381615658083</v>
      </c>
    </row>
    <row r="1709" spans="2:9">
      <c r="B1709">
        <f t="shared" si="189"/>
        <v>1691</v>
      </c>
      <c r="C1709" s="38">
        <f t="shared" ca="1" si="184"/>
        <v>0.26601665440393801</v>
      </c>
      <c r="D1709" s="38">
        <f t="shared" ca="1" si="185"/>
        <v>5.904916609521093E-2</v>
      </c>
      <c r="E1709" s="38">
        <f t="shared" ca="1" si="186"/>
        <v>0.14642526406258438</v>
      </c>
      <c r="F1709" s="38">
        <f t="shared" ca="1" si="190"/>
        <v>2.25577555691506E-2</v>
      </c>
      <c r="G1709" s="24">
        <f t="shared" ca="1" si="187"/>
        <v>7484.9199899486002</v>
      </c>
      <c r="H1709" s="24">
        <f t="shared" ca="1" si="188"/>
        <v>8178.1012932610829</v>
      </c>
      <c r="I1709" s="24">
        <f ca="1">H1709/'Option value'!$E$10</f>
        <v>396.99520841073218</v>
      </c>
    </row>
    <row r="1710" spans="2:9">
      <c r="B1710">
        <f t="shared" si="189"/>
        <v>1692</v>
      </c>
      <c r="C1710" s="38">
        <f t="shared" ca="1" si="184"/>
        <v>0.26808482606929407</v>
      </c>
      <c r="D1710" s="38">
        <f t="shared" ca="1" si="185"/>
        <v>5.8651843769269331E-2</v>
      </c>
      <c r="E1710" s="38">
        <f t="shared" ca="1" si="186"/>
        <v>0.14391948085770129</v>
      </c>
      <c r="F1710" s="38">
        <f t="shared" ca="1" si="190"/>
        <v>5.00582840435215E-2</v>
      </c>
      <c r="G1710" s="24">
        <f t="shared" ca="1" si="187"/>
        <v>9827.3237618808598</v>
      </c>
      <c r="H1710" s="24">
        <f t="shared" ca="1" si="188"/>
        <v>10520.505065193342</v>
      </c>
      <c r="I1710" s="24">
        <f ca="1">H1710/'Option value'!$E$10</f>
        <v>510.70412937831753</v>
      </c>
    </row>
    <row r="1711" spans="2:9">
      <c r="B1711">
        <f t="shared" si="189"/>
        <v>1693</v>
      </c>
      <c r="C1711" s="38">
        <f t="shared" ca="1" si="184"/>
        <v>0.14980996029184007</v>
      </c>
      <c r="D1711" s="38">
        <f t="shared" ca="1" si="185"/>
        <v>6.0611320138402543E-2</v>
      </c>
      <c r="E1711" s="38">
        <f t="shared" ca="1" si="186"/>
        <v>0.14831958295499409</v>
      </c>
      <c r="F1711" s="38">
        <f t="shared" ca="1" si="190"/>
        <v>5.6555087770763568E-2</v>
      </c>
      <c r="G1711" s="24">
        <f t="shared" ca="1" si="187"/>
        <v>9418.8202028297928</v>
      </c>
      <c r="H1711" s="24">
        <f t="shared" ca="1" si="188"/>
        <v>10112.001506142275</v>
      </c>
      <c r="I1711" s="24">
        <f ca="1">H1711/'Option value'!$E$10</f>
        <v>490.87385952146963</v>
      </c>
    </row>
    <row r="1712" spans="2:9">
      <c r="B1712">
        <f t="shared" si="189"/>
        <v>1694</v>
      </c>
      <c r="C1712" s="38">
        <f t="shared" ca="1" si="184"/>
        <v>0.24465542315193717</v>
      </c>
      <c r="D1712" s="38">
        <f t="shared" ca="1" si="185"/>
        <v>6.0230697884451193E-2</v>
      </c>
      <c r="E1712" s="38">
        <f t="shared" ca="1" si="186"/>
        <v>0.14838765677829793</v>
      </c>
      <c r="F1712" s="38">
        <f t="shared" ca="1" si="190"/>
        <v>3.6250413694809927E-2</v>
      </c>
      <c r="G1712" s="24">
        <f t="shared" ca="1" si="187"/>
        <v>8291.0308899142019</v>
      </c>
      <c r="H1712" s="24">
        <f t="shared" ca="1" si="188"/>
        <v>8984.2121932266837</v>
      </c>
      <c r="I1712" s="24">
        <f ca="1">H1712/'Option value'!$E$10</f>
        <v>436.12680549644091</v>
      </c>
    </row>
    <row r="1713" spans="2:9">
      <c r="B1713">
        <f t="shared" si="189"/>
        <v>1695</v>
      </c>
      <c r="C1713" s="38">
        <f t="shared" ca="1" si="184"/>
        <v>0.22534313429448699</v>
      </c>
      <c r="D1713" s="38">
        <f t="shared" ca="1" si="185"/>
        <v>6.7959548961336907E-2</v>
      </c>
      <c r="E1713" s="38">
        <f t="shared" ca="1" si="186"/>
        <v>0.14713113682101606</v>
      </c>
      <c r="F1713" s="38">
        <f t="shared" ca="1" si="190"/>
        <v>4.6035029509570544E-2</v>
      </c>
      <c r="G1713" s="24">
        <f t="shared" ca="1" si="187"/>
        <v>10215.629955565746</v>
      </c>
      <c r="H1713" s="24">
        <f t="shared" ca="1" si="188"/>
        <v>10908.811258878228</v>
      </c>
      <c r="I1713" s="24">
        <f ca="1">H1713/'Option value'!$E$10</f>
        <v>529.55394460573916</v>
      </c>
    </row>
    <row r="1714" spans="2:9">
      <c r="B1714">
        <f t="shared" si="189"/>
        <v>1696</v>
      </c>
      <c r="C1714" s="38">
        <f t="shared" ca="1" si="184"/>
        <v>0.31599324938665257</v>
      </c>
      <c r="D1714" s="38">
        <f t="shared" ca="1" si="185"/>
        <v>6.6415632270528935E-2</v>
      </c>
      <c r="E1714" s="38">
        <f t="shared" ca="1" si="186"/>
        <v>0.14268273085273947</v>
      </c>
      <c r="F1714" s="38">
        <f t="shared" ca="1" si="190"/>
        <v>5.6474869785689483E-2</v>
      </c>
      <c r="G1714" s="24">
        <f t="shared" ca="1" si="187"/>
        <v>12573.85593094559</v>
      </c>
      <c r="H1714" s="24">
        <f t="shared" ca="1" si="188"/>
        <v>13267.037234258072</v>
      </c>
      <c r="I1714" s="24">
        <f ca="1">H1714/'Option value'!$E$10</f>
        <v>644.03093370184808</v>
      </c>
    </row>
    <row r="1715" spans="2:9">
      <c r="B1715">
        <f t="shared" si="189"/>
        <v>1697</v>
      </c>
      <c r="C1715" s="38">
        <f t="shared" ca="1" si="184"/>
        <v>0.21432104242620104</v>
      </c>
      <c r="D1715" s="38">
        <f t="shared" ca="1" si="185"/>
        <v>5.7819580283770891E-2</v>
      </c>
      <c r="E1715" s="38">
        <f t="shared" ca="1" si="186"/>
        <v>0.15036127423360945</v>
      </c>
      <c r="F1715" s="38">
        <f t="shared" ca="1" si="190"/>
        <v>3.6984788200910133E-2</v>
      </c>
      <c r="G1715" s="24">
        <f t="shared" ca="1" si="187"/>
        <v>7680.2762253072351</v>
      </c>
      <c r="H1715" s="24">
        <f t="shared" ca="1" si="188"/>
        <v>8373.4575286197178</v>
      </c>
      <c r="I1715" s="24">
        <f ca="1">H1715/'Option value'!$E$10</f>
        <v>406.4785208067824</v>
      </c>
    </row>
    <row r="1716" spans="2:9">
      <c r="B1716">
        <f t="shared" si="189"/>
        <v>1698</v>
      </c>
      <c r="C1716" s="38">
        <f t="shared" ca="1" si="184"/>
        <v>0.26827075827196545</v>
      </c>
      <c r="D1716" s="38">
        <f t="shared" ca="1" si="185"/>
        <v>6.5025522977036149E-2</v>
      </c>
      <c r="E1716" s="38">
        <f t="shared" ca="1" si="186"/>
        <v>0.15176529075252876</v>
      </c>
      <c r="F1716" s="38">
        <f t="shared" ca="1" si="190"/>
        <v>3.1439724799800117E-2</v>
      </c>
      <c r="G1716" s="24">
        <f t="shared" ca="1" si="187"/>
        <v>8500.2029857182351</v>
      </c>
      <c r="H1716" s="24">
        <f t="shared" ca="1" si="188"/>
        <v>9193.3842890307169</v>
      </c>
      <c r="I1716" s="24">
        <f ca="1">H1716/'Option value'!$E$10</f>
        <v>446.28079072964641</v>
      </c>
    </row>
    <row r="1717" spans="2:9">
      <c r="B1717">
        <f t="shared" si="189"/>
        <v>1699</v>
      </c>
      <c r="C1717" s="38">
        <f t="shared" ca="1" si="184"/>
        <v>0.33896256416847448</v>
      </c>
      <c r="D1717" s="38">
        <f t="shared" ca="1" si="185"/>
        <v>7.061259372700511E-2</v>
      </c>
      <c r="E1717" s="38">
        <f t="shared" ca="1" si="186"/>
        <v>0.14457081096068836</v>
      </c>
      <c r="F1717" s="38">
        <f t="shared" ca="1" si="190"/>
        <v>5.8281921833869613E-2</v>
      </c>
      <c r="G1717" s="24">
        <f t="shared" ca="1" si="187"/>
        <v>13588.987460191702</v>
      </c>
      <c r="H1717" s="24">
        <f t="shared" ca="1" si="188"/>
        <v>14282.168763504184</v>
      </c>
      <c r="I1717" s="24">
        <f ca="1">H1717/'Option value'!$E$10</f>
        <v>693.30916327690204</v>
      </c>
    </row>
    <row r="1718" spans="2:9">
      <c r="B1718">
        <f t="shared" si="189"/>
        <v>1700</v>
      </c>
      <c r="C1718" s="38">
        <f t="shared" ca="1" si="184"/>
        <v>0.39890047449975918</v>
      </c>
      <c r="D1718" s="38">
        <f t="shared" ca="1" si="185"/>
        <v>6.0770633258197301E-2</v>
      </c>
      <c r="E1718" s="38">
        <f t="shared" ca="1" si="186"/>
        <v>0.14785559267316178</v>
      </c>
      <c r="F1718" s="38">
        <f t="shared" ca="1" si="190"/>
        <v>2.9928435258944463E-2</v>
      </c>
      <c r="G1718" s="24">
        <f t="shared" ca="1" si="187"/>
        <v>8940.4242128738806</v>
      </c>
      <c r="H1718" s="24">
        <f t="shared" ca="1" si="188"/>
        <v>9633.6055161863624</v>
      </c>
      <c r="I1718" s="24">
        <f ca="1">H1718/'Option value'!$E$10</f>
        <v>467.65075321293017</v>
      </c>
    </row>
    <row r="1719" spans="2:9">
      <c r="B1719">
        <f t="shared" si="189"/>
        <v>1701</v>
      </c>
      <c r="C1719" s="38">
        <f t="shared" ca="1" si="184"/>
        <v>0.26181281918776933</v>
      </c>
      <c r="D1719" s="38">
        <f t="shared" ca="1" si="185"/>
        <v>6.8621750412846808E-2</v>
      </c>
      <c r="E1719" s="38">
        <f t="shared" ca="1" si="186"/>
        <v>0.13995617924709619</v>
      </c>
      <c r="F1719" s="38">
        <f t="shared" ca="1" si="190"/>
        <v>2.9644219124637987E-2</v>
      </c>
      <c r="G1719" s="24">
        <f t="shared" ca="1" si="187"/>
        <v>9734.7656811588204</v>
      </c>
      <c r="H1719" s="24">
        <f t="shared" ca="1" si="188"/>
        <v>10427.946984471302</v>
      </c>
      <c r="I1719" s="24">
        <f ca="1">H1719/'Option value'!$E$10</f>
        <v>506.21101866365541</v>
      </c>
    </row>
    <row r="1720" spans="2:9">
      <c r="B1720">
        <f t="shared" si="189"/>
        <v>1702</v>
      </c>
      <c r="C1720" s="38">
        <f t="shared" ca="1" si="184"/>
        <v>0.36286536617575488</v>
      </c>
      <c r="D1720" s="38">
        <f t="shared" ca="1" si="185"/>
        <v>7.1723285331404929E-2</v>
      </c>
      <c r="E1720" s="38">
        <f t="shared" ca="1" si="186"/>
        <v>0.14014092025753161</v>
      </c>
      <c r="F1720" s="38">
        <f t="shared" ca="1" si="190"/>
        <v>3.1162785468888697E-2</v>
      </c>
      <c r="G1720" s="24">
        <f t="shared" ca="1" si="187"/>
        <v>11124.10644714338</v>
      </c>
      <c r="H1720" s="24">
        <f t="shared" ca="1" si="188"/>
        <v>11817.287750455862</v>
      </c>
      <c r="I1720" s="24">
        <f ca="1">H1720/'Option value'!$E$10</f>
        <v>573.65474516776021</v>
      </c>
    </row>
    <row r="1721" spans="2:9">
      <c r="B1721">
        <f t="shared" si="189"/>
        <v>1703</v>
      </c>
      <c r="C1721" s="38">
        <f t="shared" ca="1" si="184"/>
        <v>0.37295261624716353</v>
      </c>
      <c r="D1721" s="38">
        <f t="shared" ca="1" si="185"/>
        <v>6.4033304462197627E-2</v>
      </c>
      <c r="E1721" s="38">
        <f t="shared" ca="1" si="186"/>
        <v>0.1458046319232516</v>
      </c>
      <c r="F1721" s="38">
        <f t="shared" ca="1" si="190"/>
        <v>2.6051259506099659E-2</v>
      </c>
      <c r="G1721" s="24">
        <f t="shared" ca="1" si="187"/>
        <v>9104.6884112461084</v>
      </c>
      <c r="H1721" s="24">
        <f t="shared" ca="1" si="188"/>
        <v>9797.8697145585902</v>
      </c>
      <c r="I1721" s="24">
        <f ca="1">H1721/'Option value'!$E$10</f>
        <v>475.62474342517424</v>
      </c>
    </row>
    <row r="1722" spans="2:9">
      <c r="B1722">
        <f t="shared" si="189"/>
        <v>1704</v>
      </c>
      <c r="C1722" s="38">
        <f t="shared" ca="1" si="184"/>
        <v>0.15416906884341403</v>
      </c>
      <c r="D1722" s="38">
        <f t="shared" ca="1" si="185"/>
        <v>6.6671540375307481E-2</v>
      </c>
      <c r="E1722" s="38">
        <f t="shared" ca="1" si="186"/>
        <v>0.14681130463790421</v>
      </c>
      <c r="F1722" s="38">
        <f t="shared" ca="1" si="190"/>
        <v>5.5286212561899778E-2</v>
      </c>
      <c r="G1722" s="24">
        <f t="shared" ca="1" si="187"/>
        <v>10427.041997551612</v>
      </c>
      <c r="H1722" s="24">
        <f t="shared" ca="1" si="188"/>
        <v>11120.223300864094</v>
      </c>
      <c r="I1722" s="24">
        <f ca="1">H1722/'Option value'!$E$10</f>
        <v>539.81666509049001</v>
      </c>
    </row>
    <row r="1723" spans="2:9">
      <c r="B1723">
        <f t="shared" si="189"/>
        <v>1705</v>
      </c>
      <c r="C1723" s="38">
        <f t="shared" ca="1" si="184"/>
        <v>0.2996153315993117</v>
      </c>
      <c r="D1723" s="38">
        <f t="shared" ca="1" si="185"/>
        <v>5.453386368255804E-2</v>
      </c>
      <c r="E1723" s="38">
        <f t="shared" ca="1" si="186"/>
        <v>0.14624175229446854</v>
      </c>
      <c r="F1723" s="38">
        <f t="shared" ca="1" si="190"/>
        <v>5.6553367229596765E-2</v>
      </c>
      <c r="G1723" s="24">
        <f t="shared" ca="1" si="187"/>
        <v>9800.2299724331788</v>
      </c>
      <c r="H1723" s="24">
        <f t="shared" ca="1" si="188"/>
        <v>10493.411275745661</v>
      </c>
      <c r="I1723" s="24">
        <f ca="1">H1723/'Option value'!$E$10</f>
        <v>509.38889688085726</v>
      </c>
    </row>
    <row r="1724" spans="2:9">
      <c r="B1724">
        <f t="shared" si="189"/>
        <v>1706</v>
      </c>
      <c r="C1724" s="38">
        <f t="shared" ca="1" si="184"/>
        <v>0.33094928385771694</v>
      </c>
      <c r="D1724" s="38">
        <f t="shared" ca="1" si="185"/>
        <v>6.4691074373358193E-2</v>
      </c>
      <c r="E1724" s="38">
        <f t="shared" ca="1" si="186"/>
        <v>0.14820570194915009</v>
      </c>
      <c r="F1724" s="38">
        <f t="shared" ca="1" si="190"/>
        <v>3.5984784770570988E-2</v>
      </c>
      <c r="G1724" s="24">
        <f t="shared" ca="1" si="187"/>
        <v>9515.3207786366729</v>
      </c>
      <c r="H1724" s="24">
        <f t="shared" ca="1" si="188"/>
        <v>10208.502081949155</v>
      </c>
      <c r="I1724" s="24">
        <f ca="1">H1724/'Option value'!$E$10</f>
        <v>495.55835349267738</v>
      </c>
    </row>
    <row r="1725" spans="2:9">
      <c r="B1725">
        <f t="shared" si="189"/>
        <v>1707</v>
      </c>
      <c r="C1725" s="38">
        <f t="shared" ca="1" si="184"/>
        <v>0.2031070378750286</v>
      </c>
      <c r="D1725" s="38">
        <f t="shared" ca="1" si="185"/>
        <v>7.1517118025278742E-2</v>
      </c>
      <c r="E1725" s="38">
        <f t="shared" ca="1" si="186"/>
        <v>0.14712027708660275</v>
      </c>
      <c r="F1725" s="38">
        <f t="shared" ca="1" si="190"/>
        <v>3.6036005374013497E-2</v>
      </c>
      <c r="G1725" s="24">
        <f t="shared" ca="1" si="187"/>
        <v>9606.2321346124263</v>
      </c>
      <c r="H1725" s="24">
        <f t="shared" ca="1" si="188"/>
        <v>10299.413437924908</v>
      </c>
      <c r="I1725" s="24">
        <f ca="1">H1725/'Option value'!$E$10</f>
        <v>499.97152611285958</v>
      </c>
    </row>
    <row r="1726" spans="2:9">
      <c r="B1726">
        <f t="shared" si="189"/>
        <v>1708</v>
      </c>
      <c r="C1726" s="38">
        <f t="shared" ca="1" si="184"/>
        <v>0.22270378723927461</v>
      </c>
      <c r="D1726" s="38">
        <f t="shared" ca="1" si="185"/>
        <v>7.4607511200720053E-2</v>
      </c>
      <c r="E1726" s="38">
        <f t="shared" ca="1" si="186"/>
        <v>0.1457404800820484</v>
      </c>
      <c r="F1726" s="38">
        <f t="shared" ca="1" si="190"/>
        <v>4.8072645806022787E-2</v>
      </c>
      <c r="G1726" s="24">
        <f t="shared" ca="1" si="187"/>
        <v>11583.602058450668</v>
      </c>
      <c r="H1726" s="24">
        <f t="shared" ca="1" si="188"/>
        <v>12276.78336176315</v>
      </c>
      <c r="I1726" s="24">
        <f ca="1">H1726/'Option value'!$E$10</f>
        <v>595.96035736714316</v>
      </c>
    </row>
    <row r="1727" spans="2:9">
      <c r="B1727">
        <f t="shared" si="189"/>
        <v>1709</v>
      </c>
      <c r="C1727" s="38">
        <f t="shared" ca="1" si="184"/>
        <v>0.20612585628593888</v>
      </c>
      <c r="D1727" s="38">
        <f t="shared" ca="1" si="185"/>
        <v>6.9126413623421756E-2</v>
      </c>
      <c r="E1727" s="38">
        <f t="shared" ca="1" si="186"/>
        <v>0.1397177340746493</v>
      </c>
      <c r="F1727" s="38">
        <f t="shared" ca="1" si="190"/>
        <v>3.3175382045961543E-2</v>
      </c>
      <c r="G1727" s="24">
        <f t="shared" ca="1" si="187"/>
        <v>9705.2281715293338</v>
      </c>
      <c r="H1727" s="24">
        <f t="shared" ca="1" si="188"/>
        <v>10398.409474841816</v>
      </c>
      <c r="I1727" s="24">
        <f ca="1">H1727/'Option value'!$E$10</f>
        <v>504.77715897290364</v>
      </c>
    </row>
    <row r="1728" spans="2:9">
      <c r="B1728">
        <f t="shared" si="189"/>
        <v>1710</v>
      </c>
      <c r="C1728" s="38">
        <f t="shared" ca="1" si="184"/>
        <v>0.21062186553143317</v>
      </c>
      <c r="D1728" s="38">
        <f t="shared" ca="1" si="185"/>
        <v>6.5082976464707759E-2</v>
      </c>
      <c r="E1728" s="38">
        <f t="shared" ca="1" si="186"/>
        <v>0.14265115033689577</v>
      </c>
      <c r="F1728" s="38">
        <f t="shared" ca="1" si="190"/>
        <v>2.9698293458764281E-2</v>
      </c>
      <c r="G1728" s="24">
        <f t="shared" ca="1" si="187"/>
        <v>8651.0749987638228</v>
      </c>
      <c r="H1728" s="24">
        <f t="shared" ca="1" si="188"/>
        <v>9344.2563020763046</v>
      </c>
      <c r="I1728" s="24">
        <f ca="1">H1728/'Option value'!$E$10</f>
        <v>453.604674858073</v>
      </c>
    </row>
    <row r="1729" spans="2:9">
      <c r="B1729">
        <f t="shared" si="189"/>
        <v>1711</v>
      </c>
      <c r="C1729" s="38">
        <f t="shared" ca="1" si="184"/>
        <v>0.3584037070105564</v>
      </c>
      <c r="D1729" s="38">
        <f t="shared" ca="1" si="185"/>
        <v>5.9466392922557232E-2</v>
      </c>
      <c r="E1729" s="38">
        <f t="shared" ca="1" si="186"/>
        <v>0.14297330661503435</v>
      </c>
      <c r="F1729" s="38">
        <f t="shared" ca="1" si="190"/>
        <v>3.7979266491183716E-2</v>
      </c>
      <c r="G1729" s="24">
        <f t="shared" ca="1" si="187"/>
        <v>9541.7313236040591</v>
      </c>
      <c r="H1729" s="24">
        <f t="shared" ca="1" si="188"/>
        <v>10234.912626916541</v>
      </c>
      <c r="I1729" s="24">
        <f ca="1">H1729/'Option value'!$E$10</f>
        <v>496.84041878235632</v>
      </c>
    </row>
    <row r="1730" spans="2:9">
      <c r="B1730">
        <f t="shared" si="189"/>
        <v>1712</v>
      </c>
      <c r="C1730" s="38">
        <f t="shared" ca="1" si="184"/>
        <v>0.40736505239058007</v>
      </c>
      <c r="D1730" s="38">
        <f t="shared" ca="1" si="185"/>
        <v>7.1059058994536822E-2</v>
      </c>
      <c r="E1730" s="38">
        <f t="shared" ca="1" si="186"/>
        <v>0.14458741858871338</v>
      </c>
      <c r="F1730" s="38">
        <f t="shared" ca="1" si="190"/>
        <v>4.5689239345174881E-2</v>
      </c>
      <c r="G1730" s="24">
        <f t="shared" ca="1" si="187"/>
        <v>12540.917046490196</v>
      </c>
      <c r="H1730" s="24">
        <f t="shared" ca="1" si="188"/>
        <v>13234.098349802678</v>
      </c>
      <c r="I1730" s="24">
        <f ca="1">H1730/'Option value'!$E$10</f>
        <v>642.43195872828528</v>
      </c>
    </row>
    <row r="1731" spans="2:9">
      <c r="B1731">
        <f t="shared" si="189"/>
        <v>1713</v>
      </c>
      <c r="C1731" s="38">
        <f t="shared" ca="1" si="184"/>
        <v>3.9717898291565301E-2</v>
      </c>
      <c r="D1731" s="38">
        <f t="shared" ca="1" si="185"/>
        <v>6.2406772932373386E-2</v>
      </c>
      <c r="E1731" s="38">
        <f t="shared" ca="1" si="186"/>
        <v>0.14581662213117003</v>
      </c>
      <c r="F1731" s="38">
        <f t="shared" ca="1" si="190"/>
        <v>2.3289671515246191E-2</v>
      </c>
      <c r="G1731" s="24">
        <f t="shared" ca="1" si="187"/>
        <v>6567.6045882468279</v>
      </c>
      <c r="H1731" s="24">
        <f t="shared" ca="1" si="188"/>
        <v>7260.7858915593106</v>
      </c>
      <c r="I1731" s="24">
        <f ca="1">H1731/'Option value'!$E$10</f>
        <v>352.46533454171407</v>
      </c>
    </row>
    <row r="1732" spans="2:9">
      <c r="B1732">
        <f t="shared" si="189"/>
        <v>1714</v>
      </c>
      <c r="C1732" s="38">
        <f t="shared" ca="1" si="184"/>
        <v>0.21332196131296485</v>
      </c>
      <c r="D1732" s="38">
        <f t="shared" ca="1" si="185"/>
        <v>7.4465504657363041E-2</v>
      </c>
      <c r="E1732" s="38">
        <f t="shared" ca="1" si="186"/>
        <v>0.14363853672805707</v>
      </c>
      <c r="F1732" s="38">
        <f t="shared" ca="1" si="190"/>
        <v>2.4050166251127922E-2</v>
      </c>
      <c r="G1732" s="24">
        <f t="shared" ca="1" si="187"/>
        <v>9369.8712683016402</v>
      </c>
      <c r="H1732" s="24">
        <f t="shared" ca="1" si="188"/>
        <v>10063.052571614122</v>
      </c>
      <c r="I1732" s="24">
        <f ca="1">H1732/'Option value'!$E$10</f>
        <v>488.49769765117094</v>
      </c>
    </row>
    <row r="1733" spans="2:9">
      <c r="B1733">
        <f t="shared" si="189"/>
        <v>1715</v>
      </c>
      <c r="C1733" s="38">
        <f t="shared" ca="1" si="184"/>
        <v>0.44266370372417518</v>
      </c>
      <c r="D1733" s="38">
        <f t="shared" ca="1" si="185"/>
        <v>5.3898672192715338E-2</v>
      </c>
      <c r="E1733" s="38">
        <f t="shared" ca="1" si="186"/>
        <v>0.14400712842691696</v>
      </c>
      <c r="F1733" s="38">
        <f t="shared" ca="1" si="190"/>
        <v>2.9460502633264253E-2</v>
      </c>
      <c r="G1733" s="24">
        <f t="shared" ca="1" si="187"/>
        <v>8418.8398470467837</v>
      </c>
      <c r="H1733" s="24">
        <f t="shared" ca="1" si="188"/>
        <v>9112.0211503592654</v>
      </c>
      <c r="I1733" s="24">
        <f ca="1">H1733/'Option value'!$E$10</f>
        <v>442.33112380384779</v>
      </c>
    </row>
    <row r="1734" spans="2:9">
      <c r="B1734">
        <f t="shared" si="189"/>
        <v>1716</v>
      </c>
      <c r="C1734" s="38">
        <f t="shared" ca="1" si="184"/>
        <v>8.0140827317720126E-2</v>
      </c>
      <c r="D1734" s="38">
        <f t="shared" ca="1" si="185"/>
        <v>5.8804433129532818E-2</v>
      </c>
      <c r="E1734" s="38">
        <f t="shared" ca="1" si="186"/>
        <v>0.14603349131935858</v>
      </c>
      <c r="F1734" s="38">
        <f t="shared" ca="1" si="190"/>
        <v>3.10302262092194E-2</v>
      </c>
      <c r="G1734" s="24">
        <f t="shared" ca="1" si="187"/>
        <v>6849.7016535920156</v>
      </c>
      <c r="H1734" s="24">
        <f t="shared" ca="1" si="188"/>
        <v>7542.8829569044983</v>
      </c>
      <c r="I1734" s="24">
        <f ca="1">H1734/'Option value'!$E$10</f>
        <v>366.15936684002418</v>
      </c>
    </row>
    <row r="1735" spans="2:9">
      <c r="B1735">
        <f t="shared" si="189"/>
        <v>1717</v>
      </c>
      <c r="C1735" s="38">
        <f t="shared" ca="1" si="184"/>
        <v>0.27694491625178547</v>
      </c>
      <c r="D1735" s="38">
        <f t="shared" ca="1" si="185"/>
        <v>6.4826857015102921E-2</v>
      </c>
      <c r="E1735" s="38">
        <f t="shared" ca="1" si="186"/>
        <v>0.14831248449456083</v>
      </c>
      <c r="F1735" s="38">
        <f t="shared" ca="1" si="190"/>
        <v>3.3229868985457968E-2</v>
      </c>
      <c r="G1735" s="24">
        <f t="shared" ca="1" si="187"/>
        <v>8920.9022972853345</v>
      </c>
      <c r="H1735" s="24">
        <f t="shared" ca="1" si="188"/>
        <v>9614.0836005978163</v>
      </c>
      <c r="I1735" s="24">
        <f ca="1">H1735/'Option value'!$E$10</f>
        <v>466.70308740766097</v>
      </c>
    </row>
    <row r="1736" spans="2:9">
      <c r="B1736">
        <f t="shared" si="189"/>
        <v>1718</v>
      </c>
      <c r="C1736" s="38">
        <f t="shared" ca="1" si="184"/>
        <v>0.1830499968083738</v>
      </c>
      <c r="D1736" s="38">
        <f t="shared" ca="1" si="185"/>
        <v>6.8248437948540325E-2</v>
      </c>
      <c r="E1736" s="38">
        <f t="shared" ca="1" si="186"/>
        <v>0.14710326345737337</v>
      </c>
      <c r="F1736" s="38">
        <f t="shared" ca="1" si="190"/>
        <v>5.4168253532243249E-2</v>
      </c>
      <c r="G1736" s="24">
        <f t="shared" ca="1" si="187"/>
        <v>10774.76586388059</v>
      </c>
      <c r="H1736" s="24">
        <f t="shared" ca="1" si="188"/>
        <v>11467.947167193071</v>
      </c>
      <c r="I1736" s="24">
        <f ca="1">H1736/'Option value'!$E$10</f>
        <v>556.69646442684814</v>
      </c>
    </row>
    <row r="1737" spans="2:9">
      <c r="B1737">
        <f t="shared" si="189"/>
        <v>1719</v>
      </c>
      <c r="C1737" s="38">
        <f t="shared" ca="1" si="184"/>
        <v>0.31845843577797861</v>
      </c>
      <c r="D1737" s="38">
        <f t="shared" ca="1" si="185"/>
        <v>6.835857320789071E-2</v>
      </c>
      <c r="E1737" s="38">
        <f t="shared" ca="1" si="186"/>
        <v>0.15019830969372985</v>
      </c>
      <c r="F1737" s="38">
        <f t="shared" ca="1" si="190"/>
        <v>4.0631245821805877E-2</v>
      </c>
      <c r="G1737" s="24">
        <f t="shared" ca="1" si="187"/>
        <v>10201.658601967983</v>
      </c>
      <c r="H1737" s="24">
        <f t="shared" ca="1" si="188"/>
        <v>10894.839905280465</v>
      </c>
      <c r="I1737" s="24">
        <f ca="1">H1737/'Option value'!$E$10</f>
        <v>528.87572355730413</v>
      </c>
    </row>
    <row r="1738" spans="2:9">
      <c r="B1738">
        <f t="shared" si="189"/>
        <v>1720</v>
      </c>
      <c r="C1738" s="38">
        <f t="shared" ca="1" si="184"/>
        <v>0.26832162446831037</v>
      </c>
      <c r="D1738" s="38">
        <f t="shared" ca="1" si="185"/>
        <v>5.9177387302224084E-2</v>
      </c>
      <c r="E1738" s="38">
        <f t="shared" ca="1" si="186"/>
        <v>0.13901916022510694</v>
      </c>
      <c r="F1738" s="38">
        <f t="shared" ca="1" si="190"/>
        <v>2.9635138389541439E-2</v>
      </c>
      <c r="G1738" s="24">
        <f t="shared" ca="1" si="187"/>
        <v>8509.865057778281</v>
      </c>
      <c r="H1738" s="24">
        <f t="shared" ca="1" si="188"/>
        <v>9203.0463610907627</v>
      </c>
      <c r="I1738" s="24">
        <f ca="1">H1738/'Option value'!$E$10</f>
        <v>446.74982335392048</v>
      </c>
    </row>
    <row r="1739" spans="2:9">
      <c r="B1739">
        <f t="shared" si="189"/>
        <v>1721</v>
      </c>
      <c r="C1739" s="38">
        <f t="shared" ca="1" si="184"/>
        <v>0.16851933306823089</v>
      </c>
      <c r="D1739" s="38">
        <f t="shared" ca="1" si="185"/>
        <v>5.0050748453401968E-2</v>
      </c>
      <c r="E1739" s="38">
        <f t="shared" ca="1" si="186"/>
        <v>0.13995799963605232</v>
      </c>
      <c r="F1739" s="38">
        <f t="shared" ca="1" si="190"/>
        <v>3.8802022404965594E-2</v>
      </c>
      <c r="G1739" s="24">
        <f t="shared" ca="1" si="187"/>
        <v>7170.448240875493</v>
      </c>
      <c r="H1739" s="24">
        <f t="shared" ca="1" si="188"/>
        <v>7863.6295441879756</v>
      </c>
      <c r="I1739" s="24">
        <f ca="1">H1739/'Option value'!$E$10</f>
        <v>381.72958952368811</v>
      </c>
    </row>
    <row r="1740" spans="2:9">
      <c r="B1740">
        <f t="shared" si="189"/>
        <v>1722</v>
      </c>
      <c r="C1740" s="38">
        <f t="shared" ca="1" si="184"/>
        <v>0.32370249408438601</v>
      </c>
      <c r="D1740" s="38">
        <f t="shared" ca="1" si="185"/>
        <v>6.5043932902502433E-2</v>
      </c>
      <c r="E1740" s="38">
        <f t="shared" ca="1" si="186"/>
        <v>0.14768579461809164</v>
      </c>
      <c r="F1740" s="38">
        <f t="shared" ca="1" si="190"/>
        <v>2.3268587837515013E-2</v>
      </c>
      <c r="G1740" s="24">
        <f t="shared" ca="1" si="187"/>
        <v>8582.3873180810879</v>
      </c>
      <c r="H1740" s="24">
        <f t="shared" ca="1" si="188"/>
        <v>9275.5686213935696</v>
      </c>
      <c r="I1740" s="24">
        <f ca="1">H1740/'Option value'!$E$10</f>
        <v>450.27032142687227</v>
      </c>
    </row>
    <row r="1741" spans="2:9">
      <c r="B1741">
        <f t="shared" si="189"/>
        <v>1723</v>
      </c>
      <c r="C1741" s="38">
        <f t="shared" ca="1" si="184"/>
        <v>0.31660744433760435</v>
      </c>
      <c r="D1741" s="38">
        <f t="shared" ca="1" si="185"/>
        <v>7.2951280357557463E-2</v>
      </c>
      <c r="E1741" s="38">
        <f t="shared" ca="1" si="186"/>
        <v>0.14699229019547475</v>
      </c>
      <c r="F1741" s="38">
        <f t="shared" ca="1" si="190"/>
        <v>4.9830974484230101E-2</v>
      </c>
      <c r="G1741" s="24">
        <f t="shared" ca="1" si="187"/>
        <v>12259.908094343196</v>
      </c>
      <c r="H1741" s="24">
        <f t="shared" ca="1" si="188"/>
        <v>12953.089397655678</v>
      </c>
      <c r="I1741" s="24">
        <f ca="1">H1741/'Option value'!$E$10</f>
        <v>628.79074745901346</v>
      </c>
    </row>
    <row r="1742" spans="2:9">
      <c r="B1742">
        <f t="shared" si="189"/>
        <v>1724</v>
      </c>
      <c r="C1742" s="38">
        <f t="shared" ca="1" si="184"/>
        <v>0.36591719435458614</v>
      </c>
      <c r="D1742" s="38">
        <f t="shared" ca="1" si="185"/>
        <v>5.7765654525526754E-2</v>
      </c>
      <c r="E1742" s="38">
        <f t="shared" ca="1" si="186"/>
        <v>0.14508626958442239</v>
      </c>
      <c r="F1742" s="38">
        <f t="shared" ca="1" si="190"/>
        <v>2.8663923068938675E-2</v>
      </c>
      <c r="G1742" s="24">
        <f t="shared" ca="1" si="187"/>
        <v>8405.2202680776463</v>
      </c>
      <c r="H1742" s="24">
        <f t="shared" ca="1" si="188"/>
        <v>9098.4015713901281</v>
      </c>
      <c r="I1742" s="24">
        <f ca="1">H1742/'Option value'!$E$10</f>
        <v>441.6699791936955</v>
      </c>
    </row>
    <row r="1743" spans="2:9">
      <c r="B1743">
        <f t="shared" si="189"/>
        <v>1725</v>
      </c>
      <c r="C1743" s="38">
        <f t="shared" ca="1" si="184"/>
        <v>0.23902575975047802</v>
      </c>
      <c r="D1743" s="38">
        <f t="shared" ca="1" si="185"/>
        <v>6.8155918837325247E-2</v>
      </c>
      <c r="E1743" s="38">
        <f t="shared" ca="1" si="186"/>
        <v>0.14369240198207736</v>
      </c>
      <c r="F1743" s="38">
        <f t="shared" ca="1" si="190"/>
        <v>4.2736516598057286E-2</v>
      </c>
      <c r="G1743" s="24">
        <f t="shared" ca="1" si="187"/>
        <v>10373.937987859901</v>
      </c>
      <c r="H1743" s="24">
        <f t="shared" ca="1" si="188"/>
        <v>11067.119291172383</v>
      </c>
      <c r="I1743" s="24">
        <f ca="1">H1743/'Option value'!$E$10</f>
        <v>537.2388005423486</v>
      </c>
    </row>
    <row r="1744" spans="2:9">
      <c r="B1744">
        <f t="shared" si="189"/>
        <v>1726</v>
      </c>
      <c r="C1744" s="38">
        <f t="shared" ca="1" si="184"/>
        <v>0.40072990630148508</v>
      </c>
      <c r="D1744" s="38">
        <f t="shared" ca="1" si="185"/>
        <v>6.1239668952379013E-2</v>
      </c>
      <c r="E1744" s="38">
        <f t="shared" ca="1" si="186"/>
        <v>0.14720632622903518</v>
      </c>
      <c r="F1744" s="38">
        <f t="shared" ca="1" si="190"/>
        <v>2.681743939038217E-2</v>
      </c>
      <c r="G1744" s="24">
        <f t="shared" ca="1" si="187"/>
        <v>8836.7427754321634</v>
      </c>
      <c r="H1744" s="24">
        <f t="shared" ca="1" si="188"/>
        <v>9529.9240787446452</v>
      </c>
      <c r="I1744" s="24">
        <f ca="1">H1744/'Option value'!$E$10</f>
        <v>462.61767372546819</v>
      </c>
    </row>
    <row r="1745" spans="2:9">
      <c r="B1745">
        <f t="shared" si="189"/>
        <v>1727</v>
      </c>
      <c r="C1745" s="38">
        <f t="shared" ca="1" si="184"/>
        <v>0.25447681800057725</v>
      </c>
      <c r="D1745" s="38">
        <f t="shared" ca="1" si="185"/>
        <v>5.0794314691050113E-2</v>
      </c>
      <c r="E1745" s="38">
        <f t="shared" ca="1" si="186"/>
        <v>0.14883024261319791</v>
      </c>
      <c r="F1745" s="38">
        <f t="shared" ca="1" si="190"/>
        <v>3.1383891445704193E-2</v>
      </c>
      <c r="G1745" s="24">
        <f t="shared" ca="1" si="187"/>
        <v>6728.6756448555843</v>
      </c>
      <c r="H1745" s="24">
        <f t="shared" ca="1" si="188"/>
        <v>7421.856948168067</v>
      </c>
      <c r="I1745" s="24">
        <f ca="1">H1745/'Option value'!$E$10</f>
        <v>360.28431787223622</v>
      </c>
    </row>
    <row r="1746" spans="2:9">
      <c r="B1746">
        <f t="shared" si="189"/>
        <v>1728</v>
      </c>
      <c r="C1746" s="38">
        <f t="shared" ca="1" si="184"/>
        <v>0.32181149714808793</v>
      </c>
      <c r="D1746" s="38">
        <f t="shared" ca="1" si="185"/>
        <v>6.0925439991737607E-2</v>
      </c>
      <c r="E1746" s="38">
        <f t="shared" ca="1" si="186"/>
        <v>0.14334971703523011</v>
      </c>
      <c r="F1746" s="38">
        <f t="shared" ca="1" si="190"/>
        <v>3.2869813386810318E-2</v>
      </c>
      <c r="G1746" s="24">
        <f t="shared" ca="1" si="187"/>
        <v>9040.163586416058</v>
      </c>
      <c r="H1746" s="24">
        <f t="shared" ca="1" si="188"/>
        <v>9733.3448897285398</v>
      </c>
      <c r="I1746" s="24">
        <f ca="1">H1746/'Option value'!$E$10</f>
        <v>472.49247037517182</v>
      </c>
    </row>
    <row r="1747" spans="2:9">
      <c r="B1747">
        <f t="shared" si="189"/>
        <v>1729</v>
      </c>
      <c r="C1747" s="38">
        <f t="shared" ref="C1747:C1810" ca="1" si="191">_xlfn.NORM.INV(RAND(),$F$6,$G$6)</f>
        <v>0.18994727450684029</v>
      </c>
      <c r="D1747" s="38">
        <f t="shared" ref="D1747:D1810" ca="1" si="192">_xlfn.NORM.INV(RAND(),$F$7,$G$7)</f>
        <v>6.1983913055700023E-2</v>
      </c>
      <c r="E1747" s="38">
        <f t="shared" ref="E1747:E1810" ca="1" si="193">_xlfn.NORM.INV(RAND(),$F$8,$G$8)</f>
        <v>0.14478328350742767</v>
      </c>
      <c r="F1747" s="38">
        <f t="shared" ca="1" si="190"/>
        <v>2.617060175065631E-2</v>
      </c>
      <c r="G1747" s="24">
        <f t="shared" ref="G1747:G1810" ca="1" si="194">IF(E1747&gt;F1747,($C$12*(1+C1747)*D1747)/(E1747-F1747),0)</f>
        <v>7711.9989217093389</v>
      </c>
      <c r="H1747" s="24">
        <f t="shared" ref="H1747:H1810" ca="1" si="195">G1747+$C$13</f>
        <v>8405.1802250218207</v>
      </c>
      <c r="I1747" s="24">
        <f ca="1">H1747/'Option value'!$E$10</f>
        <v>408.01845752533109</v>
      </c>
    </row>
    <row r="1748" spans="2:9">
      <c r="B1748">
        <f t="shared" ref="B1748:B1811" si="196">B1747+1</f>
        <v>1730</v>
      </c>
      <c r="C1748" s="38">
        <f t="shared" ca="1" si="191"/>
        <v>0.23020705494772595</v>
      </c>
      <c r="D1748" s="38">
        <f t="shared" ca="1" si="192"/>
        <v>6.2615575546775201E-2</v>
      </c>
      <c r="E1748" s="38">
        <f t="shared" ca="1" si="193"/>
        <v>0.14653623253065365</v>
      </c>
      <c r="F1748" s="38">
        <f t="shared" ref="F1748:F1811" ca="1" si="197">RAND()*($E$9-$D$9)+$D$9</f>
        <v>2.3979964831407217E-2</v>
      </c>
      <c r="G1748" s="24">
        <f t="shared" ca="1" si="194"/>
        <v>7795.0057589113803</v>
      </c>
      <c r="H1748" s="24">
        <f t="shared" ca="1" si="195"/>
        <v>8488.1870622238621</v>
      </c>
      <c r="I1748" s="24">
        <f ca="1">H1748/'Option value'!$E$10</f>
        <v>412.04791564193505</v>
      </c>
    </row>
    <row r="1749" spans="2:9">
      <c r="B1749">
        <f t="shared" si="196"/>
        <v>1731</v>
      </c>
      <c r="C1749" s="38">
        <f t="shared" ca="1" si="191"/>
        <v>0.24977574519090417</v>
      </c>
      <c r="D1749" s="38">
        <f t="shared" ca="1" si="192"/>
        <v>7.3133749410257173E-2</v>
      </c>
      <c r="E1749" s="38">
        <f t="shared" ca="1" si="193"/>
        <v>0.14376054169840863</v>
      </c>
      <c r="F1749" s="38">
        <f t="shared" ca="1" si="197"/>
        <v>3.7964990822353648E-2</v>
      </c>
      <c r="G1749" s="24">
        <f t="shared" ca="1" si="194"/>
        <v>10714.549209855912</v>
      </c>
      <c r="H1749" s="24">
        <f t="shared" ca="1" si="195"/>
        <v>11407.730513168393</v>
      </c>
      <c r="I1749" s="24">
        <f ca="1">H1749/'Option value'!$E$10</f>
        <v>553.77332588196077</v>
      </c>
    </row>
    <row r="1750" spans="2:9">
      <c r="B1750">
        <f t="shared" si="196"/>
        <v>1732</v>
      </c>
      <c r="C1750" s="38">
        <f t="shared" ca="1" si="191"/>
        <v>0.12935582801822304</v>
      </c>
      <c r="D1750" s="38">
        <f t="shared" ca="1" si="192"/>
        <v>6.8881281320188115E-2</v>
      </c>
      <c r="E1750" s="38">
        <f t="shared" ca="1" si="193"/>
        <v>0.14419755494226857</v>
      </c>
      <c r="F1750" s="38">
        <f t="shared" ca="1" si="197"/>
        <v>5.9077484195164925E-2</v>
      </c>
      <c r="G1750" s="24">
        <f t="shared" ca="1" si="194"/>
        <v>11334.214189137017</v>
      </c>
      <c r="H1750" s="24">
        <f t="shared" ca="1" si="195"/>
        <v>12027.395492449499</v>
      </c>
      <c r="I1750" s="24">
        <f ca="1">H1750/'Option value'!$E$10</f>
        <v>583.85415011890768</v>
      </c>
    </row>
    <row r="1751" spans="2:9">
      <c r="B1751">
        <f t="shared" si="196"/>
        <v>1733</v>
      </c>
      <c r="C1751" s="38">
        <f t="shared" ca="1" si="191"/>
        <v>0.24585120481098824</v>
      </c>
      <c r="D1751" s="38">
        <f t="shared" ca="1" si="192"/>
        <v>5.1217147895338482E-2</v>
      </c>
      <c r="E1751" s="38">
        <f t="shared" ca="1" si="193"/>
        <v>0.14453930584043551</v>
      </c>
      <c r="F1751" s="38">
        <f t="shared" ca="1" si="197"/>
        <v>2.7935148013278059E-2</v>
      </c>
      <c r="G1751" s="24">
        <f t="shared" ca="1" si="194"/>
        <v>6786.703987760352</v>
      </c>
      <c r="H1751" s="24">
        <f t="shared" ca="1" si="195"/>
        <v>7479.8852910728347</v>
      </c>
      <c r="I1751" s="24">
        <f ca="1">H1751/'Option value'!$E$10</f>
        <v>363.10122772198224</v>
      </c>
    </row>
    <row r="1752" spans="2:9">
      <c r="B1752">
        <f t="shared" si="196"/>
        <v>1734</v>
      </c>
      <c r="C1752" s="38">
        <f t="shared" ca="1" si="191"/>
        <v>0.14864835496023535</v>
      </c>
      <c r="D1752" s="38">
        <f t="shared" ca="1" si="192"/>
        <v>6.7381516935737504E-2</v>
      </c>
      <c r="E1752" s="38">
        <f t="shared" ca="1" si="193"/>
        <v>0.14678046209171952</v>
      </c>
      <c r="F1752" s="38">
        <f t="shared" ca="1" si="197"/>
        <v>2.9641938204156018E-2</v>
      </c>
      <c r="G1752" s="24">
        <f t="shared" ca="1" si="194"/>
        <v>8194.444320559649</v>
      </c>
      <c r="H1752" s="24">
        <f t="shared" ca="1" si="195"/>
        <v>8887.6256238721307</v>
      </c>
      <c r="I1752" s="24">
        <f ca="1">H1752/'Option value'!$E$10</f>
        <v>431.43813708117136</v>
      </c>
    </row>
    <row r="1753" spans="2:9">
      <c r="B1753">
        <f t="shared" si="196"/>
        <v>1735</v>
      </c>
      <c r="C1753" s="38">
        <f t="shared" ca="1" si="191"/>
        <v>0.30276735880453987</v>
      </c>
      <c r="D1753" s="38">
        <f t="shared" ca="1" si="192"/>
        <v>7.0393343137544334E-2</v>
      </c>
      <c r="E1753" s="38">
        <f t="shared" ca="1" si="193"/>
        <v>0.1423104604848979</v>
      </c>
      <c r="F1753" s="38">
        <f t="shared" ca="1" si="197"/>
        <v>3.7841146633455849E-2</v>
      </c>
      <c r="G1753" s="24">
        <f t="shared" ca="1" si="194"/>
        <v>10886.821304699981</v>
      </c>
      <c r="H1753" s="24">
        <f t="shared" ca="1" si="195"/>
        <v>11580.002608012463</v>
      </c>
      <c r="I1753" s="24">
        <f ca="1">H1753/'Option value'!$E$10</f>
        <v>562.1360489326438</v>
      </c>
    </row>
    <row r="1754" spans="2:9">
      <c r="B1754">
        <f t="shared" si="196"/>
        <v>1736</v>
      </c>
      <c r="C1754" s="38">
        <f t="shared" ca="1" si="191"/>
        <v>0.30759148487239502</v>
      </c>
      <c r="D1754" s="38">
        <f t="shared" ca="1" si="192"/>
        <v>6.9294207155980642E-2</v>
      </c>
      <c r="E1754" s="38">
        <f t="shared" ca="1" si="193"/>
        <v>0.14583791223641235</v>
      </c>
      <c r="F1754" s="38">
        <f t="shared" ca="1" si="197"/>
        <v>5.7217658898776613E-2</v>
      </c>
      <c r="G1754" s="24">
        <f t="shared" ca="1" si="194"/>
        <v>12680.237952976608</v>
      </c>
      <c r="H1754" s="24">
        <f t="shared" ca="1" si="195"/>
        <v>13373.419256289089</v>
      </c>
      <c r="I1754" s="24">
        <f ca="1">H1754/'Option value'!$E$10</f>
        <v>649.1951095285965</v>
      </c>
    </row>
    <row r="1755" spans="2:9">
      <c r="B1755">
        <f t="shared" si="196"/>
        <v>1737</v>
      </c>
      <c r="C1755" s="38">
        <f t="shared" ca="1" si="191"/>
        <v>0.19529330409344806</v>
      </c>
      <c r="D1755" s="38">
        <f t="shared" ca="1" si="192"/>
        <v>6.590932155658967E-2</v>
      </c>
      <c r="E1755" s="38">
        <f t="shared" ca="1" si="193"/>
        <v>0.14603065566230139</v>
      </c>
      <c r="F1755" s="38">
        <f t="shared" ca="1" si="197"/>
        <v>5.2474464033285345E-2</v>
      </c>
      <c r="G1755" s="24">
        <f t="shared" ca="1" si="194"/>
        <v>10443.358095494688</v>
      </c>
      <c r="H1755" s="24">
        <f t="shared" ca="1" si="195"/>
        <v>11136.53939880717</v>
      </c>
      <c r="I1755" s="24">
        <f ca="1">H1755/'Option value'!$E$10</f>
        <v>540.6087086799597</v>
      </c>
    </row>
    <row r="1756" spans="2:9">
      <c r="B1756">
        <f t="shared" si="196"/>
        <v>1738</v>
      </c>
      <c r="C1756" s="38">
        <f t="shared" ca="1" si="191"/>
        <v>0.25319195911366976</v>
      </c>
      <c r="D1756" s="38">
        <f t="shared" ca="1" si="192"/>
        <v>5.9233842883510489E-2</v>
      </c>
      <c r="E1756" s="38">
        <f t="shared" ca="1" si="193"/>
        <v>0.14371995987014777</v>
      </c>
      <c r="F1756" s="38">
        <f t="shared" ca="1" si="197"/>
        <v>4.5130203757635212E-2</v>
      </c>
      <c r="G1756" s="24">
        <f t="shared" ca="1" si="194"/>
        <v>9337.8542993722076</v>
      </c>
      <c r="H1756" s="24">
        <f t="shared" ca="1" si="195"/>
        <v>10031.035602684689</v>
      </c>
      <c r="I1756" s="24">
        <f ca="1">H1756/'Option value'!$E$10</f>
        <v>486.94347585848004</v>
      </c>
    </row>
    <row r="1757" spans="2:9">
      <c r="B1757">
        <f t="shared" si="196"/>
        <v>1739</v>
      </c>
      <c r="C1757" s="38">
        <f t="shared" ca="1" si="191"/>
        <v>0.23016925565556692</v>
      </c>
      <c r="D1757" s="38">
        <f t="shared" ca="1" si="192"/>
        <v>6.1013125973095626E-2</v>
      </c>
      <c r="E1757" s="38">
        <f t="shared" ca="1" si="193"/>
        <v>0.14411561788213745</v>
      </c>
      <c r="F1757" s="38">
        <f t="shared" ca="1" si="197"/>
        <v>2.2040051750906318E-2</v>
      </c>
      <c r="G1757" s="24">
        <f t="shared" ca="1" si="194"/>
        <v>7625.1918524471339</v>
      </c>
      <c r="H1757" s="24">
        <f t="shared" ca="1" si="195"/>
        <v>8318.3731557596166</v>
      </c>
      <c r="I1757" s="24">
        <f ca="1">H1757/'Option value'!$E$10</f>
        <v>403.8045221242532</v>
      </c>
    </row>
    <row r="1758" spans="2:9">
      <c r="B1758">
        <f t="shared" si="196"/>
        <v>1740</v>
      </c>
      <c r="C1758" s="38">
        <f t="shared" ca="1" si="191"/>
        <v>0.26762701079776718</v>
      </c>
      <c r="D1758" s="38">
        <f t="shared" ca="1" si="192"/>
        <v>7.0308045072295183E-2</v>
      </c>
      <c r="E1758" s="38">
        <f t="shared" ca="1" si="193"/>
        <v>0.14885257630828444</v>
      </c>
      <c r="F1758" s="38">
        <f t="shared" ca="1" si="197"/>
        <v>3.3731624294603142E-2</v>
      </c>
      <c r="G1758" s="24">
        <f t="shared" ca="1" si="194"/>
        <v>9601.3767528889148</v>
      </c>
      <c r="H1758" s="24">
        <f t="shared" ca="1" si="195"/>
        <v>10294.558056201397</v>
      </c>
      <c r="I1758" s="24">
        <f ca="1">H1758/'Option value'!$E$10</f>
        <v>499.73582797094156</v>
      </c>
    </row>
    <row r="1759" spans="2:9">
      <c r="B1759">
        <f t="shared" si="196"/>
        <v>1741</v>
      </c>
      <c r="C1759" s="38">
        <f t="shared" ca="1" si="191"/>
        <v>1.2246376329068775E-2</v>
      </c>
      <c r="D1759" s="38">
        <f t="shared" ca="1" si="192"/>
        <v>6.6222977328441054E-2</v>
      </c>
      <c r="E1759" s="38">
        <f t="shared" ca="1" si="193"/>
        <v>0.14338426204224647</v>
      </c>
      <c r="F1759" s="38">
        <f t="shared" ca="1" si="197"/>
        <v>4.5651519017289525E-2</v>
      </c>
      <c r="G1759" s="24">
        <f t="shared" ca="1" si="194"/>
        <v>8506.408245219227</v>
      </c>
      <c r="H1759" s="24">
        <f t="shared" ca="1" si="195"/>
        <v>9199.5895485317087</v>
      </c>
      <c r="I1759" s="24">
        <f ca="1">H1759/'Option value'!$E$10</f>
        <v>446.58201691901496</v>
      </c>
    </row>
    <row r="1760" spans="2:9">
      <c r="B1760">
        <f t="shared" si="196"/>
        <v>1742</v>
      </c>
      <c r="C1760" s="38">
        <f t="shared" ca="1" si="191"/>
        <v>0.3553395682993904</v>
      </c>
      <c r="D1760" s="38">
        <f t="shared" ca="1" si="192"/>
        <v>6.359538769868936E-2</v>
      </c>
      <c r="E1760" s="38">
        <f t="shared" ca="1" si="193"/>
        <v>0.1452768619179092</v>
      </c>
      <c r="F1760" s="38">
        <f t="shared" ca="1" si="197"/>
        <v>2.9357821328626875E-2</v>
      </c>
      <c r="G1760" s="24">
        <f t="shared" ca="1" si="194"/>
        <v>9221.6861109204037</v>
      </c>
      <c r="H1760" s="24">
        <f t="shared" ca="1" si="195"/>
        <v>9914.8674142328855</v>
      </c>
      <c r="I1760" s="24">
        <f ca="1">H1760/'Option value'!$E$10</f>
        <v>481.30424340936332</v>
      </c>
    </row>
    <row r="1761" spans="2:9">
      <c r="B1761">
        <f t="shared" si="196"/>
        <v>1743</v>
      </c>
      <c r="C1761" s="38">
        <f t="shared" ca="1" si="191"/>
        <v>0.13092525118273823</v>
      </c>
      <c r="D1761" s="38">
        <f t="shared" ca="1" si="192"/>
        <v>5.9866945217502625E-2</v>
      </c>
      <c r="E1761" s="38">
        <f t="shared" ca="1" si="193"/>
        <v>0.14747000534117544</v>
      </c>
      <c r="F1761" s="38">
        <f t="shared" ca="1" si="197"/>
        <v>5.2890201308095908E-2</v>
      </c>
      <c r="G1761" s="24">
        <f t="shared" ca="1" si="194"/>
        <v>8877.9759942287783</v>
      </c>
      <c r="H1761" s="24">
        <f t="shared" ca="1" si="195"/>
        <v>9571.15729754126</v>
      </c>
      <c r="I1761" s="24">
        <f ca="1">H1761/'Option value'!$E$10</f>
        <v>464.61928628841065</v>
      </c>
    </row>
    <row r="1762" spans="2:9">
      <c r="B1762">
        <f t="shared" si="196"/>
        <v>1744</v>
      </c>
      <c r="C1762" s="38">
        <f t="shared" ca="1" si="191"/>
        <v>2.9043385067960087E-2</v>
      </c>
      <c r="D1762" s="38">
        <f t="shared" ca="1" si="192"/>
        <v>6.8374020769066318E-2</v>
      </c>
      <c r="E1762" s="38">
        <f t="shared" ca="1" si="193"/>
        <v>0.14316609513380041</v>
      </c>
      <c r="F1762" s="38">
        <f t="shared" ca="1" si="197"/>
        <v>4.694473933094577E-2</v>
      </c>
      <c r="G1762" s="24">
        <f t="shared" ca="1" si="194"/>
        <v>9068.693199097359</v>
      </c>
      <c r="H1762" s="24">
        <f t="shared" ca="1" si="195"/>
        <v>9761.8745024098407</v>
      </c>
      <c r="I1762" s="24">
        <f ca="1">H1762/'Option value'!$E$10</f>
        <v>473.8774030296039</v>
      </c>
    </row>
    <row r="1763" spans="2:9">
      <c r="B1763">
        <f t="shared" si="196"/>
        <v>1745</v>
      </c>
      <c r="C1763" s="38">
        <f t="shared" ca="1" si="191"/>
        <v>0.27374528969752909</v>
      </c>
      <c r="D1763" s="38">
        <f t="shared" ca="1" si="192"/>
        <v>6.4599302836149383E-2</v>
      </c>
      <c r="E1763" s="38">
        <f t="shared" ca="1" si="193"/>
        <v>0.14484017496042856</v>
      </c>
      <c r="F1763" s="38">
        <f t="shared" ca="1" si="197"/>
        <v>2.6569524288433198E-2</v>
      </c>
      <c r="G1763" s="24">
        <f t="shared" ca="1" si="194"/>
        <v>8628.2915755705362</v>
      </c>
      <c r="H1763" s="24">
        <f t="shared" ca="1" si="195"/>
        <v>9321.472878883018</v>
      </c>
      <c r="I1763" s="24">
        <f ca="1">H1763/'Option value'!$E$10</f>
        <v>452.49868344092317</v>
      </c>
    </row>
    <row r="1764" spans="2:9">
      <c r="B1764">
        <f t="shared" si="196"/>
        <v>1746</v>
      </c>
      <c r="C1764" s="38">
        <f t="shared" ca="1" si="191"/>
        <v>0.43306799342583768</v>
      </c>
      <c r="D1764" s="38">
        <f t="shared" ca="1" si="192"/>
        <v>6.7157729932399796E-2</v>
      </c>
      <c r="E1764" s="38">
        <f t="shared" ca="1" si="193"/>
        <v>0.1482127036287558</v>
      </c>
      <c r="F1764" s="38">
        <f t="shared" ca="1" si="197"/>
        <v>4.3207685985081734E-2</v>
      </c>
      <c r="G1764" s="24">
        <f t="shared" ca="1" si="194"/>
        <v>11366.954686479536</v>
      </c>
      <c r="H1764" s="24">
        <f t="shared" ca="1" si="195"/>
        <v>12060.135989792017</v>
      </c>
      <c r="I1764" s="24">
        <f ca="1">H1764/'Option value'!$E$10</f>
        <v>585.44349465009793</v>
      </c>
    </row>
    <row r="1765" spans="2:9">
      <c r="B1765">
        <f t="shared" si="196"/>
        <v>1747</v>
      </c>
      <c r="C1765" s="38">
        <f t="shared" ca="1" si="191"/>
        <v>0.32862015315022358</v>
      </c>
      <c r="D1765" s="38">
        <f t="shared" ca="1" si="192"/>
        <v>6.6116947441762441E-2</v>
      </c>
      <c r="E1765" s="38">
        <f t="shared" ca="1" si="193"/>
        <v>0.1451361519356355</v>
      </c>
      <c r="F1765" s="38">
        <f t="shared" ca="1" si="197"/>
        <v>3.6684911790775029E-2</v>
      </c>
      <c r="G1765" s="24">
        <f t="shared" ca="1" si="194"/>
        <v>10045.47516731526</v>
      </c>
      <c r="H1765" s="24">
        <f t="shared" ca="1" si="195"/>
        <v>10738.656470627742</v>
      </c>
      <c r="I1765" s="24">
        <f ca="1">H1765/'Option value'!$E$10</f>
        <v>521.29400342853114</v>
      </c>
    </row>
    <row r="1766" spans="2:9">
      <c r="B1766">
        <f t="shared" si="196"/>
        <v>1748</v>
      </c>
      <c r="C1766" s="38">
        <f t="shared" ca="1" si="191"/>
        <v>0.17892311642336622</v>
      </c>
      <c r="D1766" s="38">
        <f t="shared" ca="1" si="192"/>
        <v>6.0848951396312301E-2</v>
      </c>
      <c r="E1766" s="38">
        <f t="shared" ca="1" si="193"/>
        <v>0.14568431371867516</v>
      </c>
      <c r="F1766" s="38">
        <f t="shared" ca="1" si="197"/>
        <v>4.2353976931030768E-2</v>
      </c>
      <c r="G1766" s="24">
        <f t="shared" ca="1" si="194"/>
        <v>8609.9794297211356</v>
      </c>
      <c r="H1766" s="24">
        <f t="shared" ca="1" si="195"/>
        <v>9303.1607330336174</v>
      </c>
      <c r="I1766" s="24">
        <f ca="1">H1766/'Option value'!$E$10</f>
        <v>451.60974432202022</v>
      </c>
    </row>
    <row r="1767" spans="2:9">
      <c r="B1767">
        <f t="shared" si="196"/>
        <v>1749</v>
      </c>
      <c r="C1767" s="38">
        <f t="shared" ca="1" si="191"/>
        <v>0.16603906685711586</v>
      </c>
      <c r="D1767" s="38">
        <f t="shared" ca="1" si="192"/>
        <v>6.0102614621265683E-2</v>
      </c>
      <c r="E1767" s="38">
        <f t="shared" ca="1" si="193"/>
        <v>0.14687949742314288</v>
      </c>
      <c r="F1767" s="38">
        <f t="shared" ca="1" si="197"/>
        <v>2.8902942790157485E-2</v>
      </c>
      <c r="G1767" s="24">
        <f t="shared" ca="1" si="194"/>
        <v>7367.1944783312392</v>
      </c>
      <c r="H1767" s="24">
        <f t="shared" ca="1" si="195"/>
        <v>8060.3757816437219</v>
      </c>
      <c r="I1767" s="24">
        <f ca="1">H1767/'Option value'!$E$10</f>
        <v>391.28037774969522</v>
      </c>
    </row>
    <row r="1768" spans="2:9">
      <c r="B1768">
        <f t="shared" si="196"/>
        <v>1750</v>
      </c>
      <c r="C1768" s="38">
        <f t="shared" ca="1" si="191"/>
        <v>0.14013013488781129</v>
      </c>
      <c r="D1768" s="38">
        <f t="shared" ca="1" si="192"/>
        <v>7.8137963986151887E-2</v>
      </c>
      <c r="E1768" s="38">
        <f t="shared" ca="1" si="193"/>
        <v>0.14511842264027938</v>
      </c>
      <c r="F1768" s="38">
        <f t="shared" ca="1" si="197"/>
        <v>3.6498160806513538E-2</v>
      </c>
      <c r="G1768" s="24">
        <f t="shared" ca="1" si="194"/>
        <v>10171.782072406544</v>
      </c>
      <c r="H1768" s="24">
        <f t="shared" ca="1" si="195"/>
        <v>10864.963375719026</v>
      </c>
      <c r="I1768" s="24">
        <f ca="1">H1768/'Option value'!$E$10</f>
        <v>527.42540658830217</v>
      </c>
    </row>
    <row r="1769" spans="2:9">
      <c r="B1769">
        <f t="shared" si="196"/>
        <v>1751</v>
      </c>
      <c r="C1769" s="38">
        <f t="shared" ca="1" si="191"/>
        <v>0.25105440756349012</v>
      </c>
      <c r="D1769" s="38">
        <f t="shared" ca="1" si="192"/>
        <v>5.4640144745643486E-2</v>
      </c>
      <c r="E1769" s="38">
        <f t="shared" ca="1" si="193"/>
        <v>0.14698005569614569</v>
      </c>
      <c r="F1769" s="38">
        <f t="shared" ca="1" si="197"/>
        <v>3.7078031718592211E-2</v>
      </c>
      <c r="G1769" s="24">
        <f t="shared" ca="1" si="194"/>
        <v>7713.8950299582193</v>
      </c>
      <c r="H1769" s="24">
        <f t="shared" ca="1" si="195"/>
        <v>8407.0763332707011</v>
      </c>
      <c r="I1769" s="24">
        <f ca="1">H1769/'Option value'!$E$10</f>
        <v>408.11050161508257</v>
      </c>
    </row>
    <row r="1770" spans="2:9">
      <c r="B1770">
        <f t="shared" si="196"/>
        <v>1752</v>
      </c>
      <c r="C1770" s="38">
        <f t="shared" ca="1" si="191"/>
        <v>0.21100991204918651</v>
      </c>
      <c r="D1770" s="38">
        <f t="shared" ca="1" si="192"/>
        <v>6.1335073478502644E-2</v>
      </c>
      <c r="E1770" s="38">
        <f t="shared" ca="1" si="193"/>
        <v>0.14476903495899324</v>
      </c>
      <c r="F1770" s="38">
        <f t="shared" ca="1" si="197"/>
        <v>4.4181425884428846E-2</v>
      </c>
      <c r="G1770" s="24">
        <f t="shared" ca="1" si="194"/>
        <v>9158.0598893395345</v>
      </c>
      <c r="H1770" s="24">
        <f t="shared" ca="1" si="195"/>
        <v>9851.2411926520163</v>
      </c>
      <c r="I1770" s="24">
        <f ca="1">H1770/'Option value'!$E$10</f>
        <v>478.21559187631141</v>
      </c>
    </row>
    <row r="1771" spans="2:9">
      <c r="B1771">
        <f t="shared" si="196"/>
        <v>1753</v>
      </c>
      <c r="C1771" s="38">
        <f t="shared" ca="1" si="191"/>
        <v>0.32919557540269839</v>
      </c>
      <c r="D1771" s="38">
        <f t="shared" ca="1" si="192"/>
        <v>6.0751813276868134E-2</v>
      </c>
      <c r="E1771" s="38">
        <f t="shared" ca="1" si="193"/>
        <v>0.14799337257050063</v>
      </c>
      <c r="F1771" s="38">
        <f t="shared" ca="1" si="197"/>
        <v>3.3933132620472796E-2</v>
      </c>
      <c r="G1771" s="24">
        <f t="shared" ca="1" si="194"/>
        <v>8780.2165630804629</v>
      </c>
      <c r="H1771" s="24">
        <f t="shared" ca="1" si="195"/>
        <v>9473.3978663929447</v>
      </c>
      <c r="I1771" s="24">
        <f ca="1">H1771/'Option value'!$E$10</f>
        <v>459.87368283460893</v>
      </c>
    </row>
    <row r="1772" spans="2:9">
      <c r="B1772">
        <f t="shared" si="196"/>
        <v>1754</v>
      </c>
      <c r="C1772" s="38">
        <f t="shared" ca="1" si="191"/>
        <v>0.341532968412395</v>
      </c>
      <c r="D1772" s="38">
        <f t="shared" ca="1" si="192"/>
        <v>6.9281349141112641E-2</v>
      </c>
      <c r="E1772" s="38">
        <f t="shared" ca="1" si="193"/>
        <v>0.14643562845113864</v>
      </c>
      <c r="F1772" s="38">
        <f t="shared" ca="1" si="197"/>
        <v>3.0684259820459987E-2</v>
      </c>
      <c r="G1772" s="24">
        <f t="shared" ca="1" si="194"/>
        <v>9958.2477844202167</v>
      </c>
      <c r="H1772" s="24">
        <f t="shared" ca="1" si="195"/>
        <v>10651.429087732698</v>
      </c>
      <c r="I1772" s="24">
        <f ca="1">H1772/'Option value'!$E$10</f>
        <v>517.05966445304352</v>
      </c>
    </row>
    <row r="1773" spans="2:9">
      <c r="B1773">
        <f t="shared" si="196"/>
        <v>1755</v>
      </c>
      <c r="C1773" s="38">
        <f t="shared" ca="1" si="191"/>
        <v>0.18619265021897549</v>
      </c>
      <c r="D1773" s="38">
        <f t="shared" ca="1" si="192"/>
        <v>6.7638148173701965E-2</v>
      </c>
      <c r="E1773" s="38">
        <f t="shared" ca="1" si="193"/>
        <v>0.13926632732468183</v>
      </c>
      <c r="F1773" s="38">
        <f t="shared" ca="1" si="197"/>
        <v>5.9746036269289232E-2</v>
      </c>
      <c r="G1773" s="24">
        <f t="shared" ca="1" si="194"/>
        <v>12512.968561554211</v>
      </c>
      <c r="H1773" s="24">
        <f t="shared" ca="1" si="195"/>
        <v>13206.149864866693</v>
      </c>
      <c r="I1773" s="24">
        <f ca="1">H1773/'Option value'!$E$10</f>
        <v>641.07523615857724</v>
      </c>
    </row>
    <row r="1774" spans="2:9">
      <c r="B1774">
        <f t="shared" si="196"/>
        <v>1756</v>
      </c>
      <c r="C1774" s="38">
        <f t="shared" ca="1" si="191"/>
        <v>9.6326409609628655E-2</v>
      </c>
      <c r="D1774" s="38">
        <f t="shared" ca="1" si="192"/>
        <v>6.1669260663728548E-2</v>
      </c>
      <c r="E1774" s="38">
        <f t="shared" ca="1" si="193"/>
        <v>0.14733894175770712</v>
      </c>
      <c r="F1774" s="38">
        <f t="shared" ca="1" si="197"/>
        <v>4.5081332716523426E-2</v>
      </c>
      <c r="G1774" s="24">
        <f t="shared" ca="1" si="194"/>
        <v>8199.8207880629343</v>
      </c>
      <c r="H1774" s="24">
        <f t="shared" ca="1" si="195"/>
        <v>8893.0020913754161</v>
      </c>
      <c r="I1774" s="24">
        <f ca="1">H1774/'Option value'!$E$10</f>
        <v>431.69913064929199</v>
      </c>
    </row>
    <row r="1775" spans="2:9">
      <c r="B1775">
        <f t="shared" si="196"/>
        <v>1757</v>
      </c>
      <c r="C1775" s="38">
        <f t="shared" ca="1" si="191"/>
        <v>0.3648446812876795</v>
      </c>
      <c r="D1775" s="38">
        <f t="shared" ca="1" si="192"/>
        <v>7.1998300785134209E-2</v>
      </c>
      <c r="E1775" s="38">
        <f t="shared" ca="1" si="193"/>
        <v>0.14714900057688976</v>
      </c>
      <c r="F1775" s="38">
        <f t="shared" ca="1" si="197"/>
        <v>4.659993584147358E-2</v>
      </c>
      <c r="G1775" s="24">
        <f t="shared" ca="1" si="194"/>
        <v>12120.452113136025</v>
      </c>
      <c r="H1775" s="24">
        <f t="shared" ca="1" si="195"/>
        <v>12813.633416448507</v>
      </c>
      <c r="I1775" s="24">
        <f ca="1">H1775/'Option value'!$E$10</f>
        <v>622.02103963342267</v>
      </c>
    </row>
    <row r="1776" spans="2:9">
      <c r="B1776">
        <f t="shared" si="196"/>
        <v>1758</v>
      </c>
      <c r="C1776" s="38">
        <f t="shared" ca="1" si="191"/>
        <v>0.22086622927136315</v>
      </c>
      <c r="D1776" s="38">
        <f t="shared" ca="1" si="192"/>
        <v>5.8448465342463375E-2</v>
      </c>
      <c r="E1776" s="38">
        <f t="shared" ca="1" si="193"/>
        <v>0.14409767224268175</v>
      </c>
      <c r="F1776" s="38">
        <f t="shared" ca="1" si="197"/>
        <v>2.3706933822991071E-2</v>
      </c>
      <c r="G1776" s="24">
        <f t="shared" ca="1" si="194"/>
        <v>7350.8826876720532</v>
      </c>
      <c r="H1776" s="24">
        <f t="shared" ca="1" si="195"/>
        <v>8044.0639909845358</v>
      </c>
      <c r="I1776" s="24">
        <f ca="1">H1776/'Option value'!$E$10</f>
        <v>390.48854325167645</v>
      </c>
    </row>
    <row r="1777" spans="2:9">
      <c r="B1777">
        <f t="shared" si="196"/>
        <v>1759</v>
      </c>
      <c r="C1777" s="38">
        <f t="shared" ca="1" si="191"/>
        <v>0.29189752627535864</v>
      </c>
      <c r="D1777" s="38">
        <f t="shared" ca="1" si="192"/>
        <v>7.0668374545033788E-2</v>
      </c>
      <c r="E1777" s="38">
        <f t="shared" ca="1" si="193"/>
        <v>0.14292990963576441</v>
      </c>
      <c r="F1777" s="38">
        <f t="shared" ca="1" si="197"/>
        <v>3.450709034651863E-2</v>
      </c>
      <c r="G1777" s="24">
        <f t="shared" ca="1" si="194"/>
        <v>10442.96565508745</v>
      </c>
      <c r="H1777" s="24">
        <f t="shared" ca="1" si="195"/>
        <v>11136.146958399931</v>
      </c>
      <c r="I1777" s="24">
        <f ca="1">H1777/'Option value'!$E$10</f>
        <v>540.58965817475394</v>
      </c>
    </row>
    <row r="1778" spans="2:9">
      <c r="B1778">
        <f t="shared" si="196"/>
        <v>1760</v>
      </c>
      <c r="C1778" s="38">
        <f t="shared" ca="1" si="191"/>
        <v>0.12424586214025861</v>
      </c>
      <c r="D1778" s="38">
        <f t="shared" ca="1" si="192"/>
        <v>5.9606307082053465E-2</v>
      </c>
      <c r="E1778" s="38">
        <f t="shared" ca="1" si="193"/>
        <v>0.14860384714915464</v>
      </c>
      <c r="F1778" s="38">
        <f t="shared" ca="1" si="197"/>
        <v>5.9771366944369395E-2</v>
      </c>
      <c r="G1778" s="24">
        <f t="shared" ca="1" si="194"/>
        <v>9355.6313976842612</v>
      </c>
      <c r="H1778" s="24">
        <f t="shared" ca="1" si="195"/>
        <v>10048.812700996743</v>
      </c>
      <c r="I1778" s="24">
        <f ca="1">H1778/'Option value'!$E$10</f>
        <v>487.80644179595834</v>
      </c>
    </row>
    <row r="1779" spans="2:9">
      <c r="B1779">
        <f t="shared" si="196"/>
        <v>1761</v>
      </c>
      <c r="C1779" s="38">
        <f t="shared" ca="1" si="191"/>
        <v>0.28747805805378684</v>
      </c>
      <c r="D1779" s="38">
        <f t="shared" ca="1" si="192"/>
        <v>7.5642869500223392E-2</v>
      </c>
      <c r="E1779" s="38">
        <f t="shared" ca="1" si="193"/>
        <v>0.14225016962386555</v>
      </c>
      <c r="F1779" s="38">
        <f t="shared" ca="1" si="197"/>
        <v>5.3057811530467014E-2</v>
      </c>
      <c r="G1779" s="24">
        <f t="shared" ca="1" si="194"/>
        <v>13541.649303277878</v>
      </c>
      <c r="H1779" s="24">
        <f t="shared" ca="1" si="195"/>
        <v>14234.83060659036</v>
      </c>
      <c r="I1779" s="24">
        <f ca="1">H1779/'Option value'!$E$10</f>
        <v>691.01119449467762</v>
      </c>
    </row>
    <row r="1780" spans="2:9">
      <c r="B1780">
        <f t="shared" si="196"/>
        <v>1762</v>
      </c>
      <c r="C1780" s="38">
        <f t="shared" ca="1" si="191"/>
        <v>0.34060707595561257</v>
      </c>
      <c r="D1780" s="38">
        <f t="shared" ca="1" si="192"/>
        <v>6.6730487547400574E-2</v>
      </c>
      <c r="E1780" s="38">
        <f t="shared" ca="1" si="193"/>
        <v>0.14484516580241319</v>
      </c>
      <c r="F1780" s="38">
        <f t="shared" ca="1" si="197"/>
        <v>4.2128733059692502E-2</v>
      </c>
      <c r="G1780" s="24">
        <f t="shared" ca="1" si="194"/>
        <v>10801.330473423463</v>
      </c>
      <c r="H1780" s="24">
        <f t="shared" ca="1" si="195"/>
        <v>11494.511776735944</v>
      </c>
      <c r="I1780" s="24">
        <f ca="1">H1780/'Option value'!$E$10</f>
        <v>557.98600857941472</v>
      </c>
    </row>
    <row r="1781" spans="2:9">
      <c r="B1781">
        <f t="shared" si="196"/>
        <v>1763</v>
      </c>
      <c r="C1781" s="38">
        <f t="shared" ca="1" si="191"/>
        <v>0.214600407439695</v>
      </c>
      <c r="D1781" s="38">
        <f t="shared" ca="1" si="192"/>
        <v>5.0092412966906266E-2</v>
      </c>
      <c r="E1781" s="38">
        <f t="shared" ca="1" si="193"/>
        <v>0.14004085502328406</v>
      </c>
      <c r="F1781" s="38">
        <f t="shared" ca="1" si="197"/>
        <v>2.9085508111304482E-2</v>
      </c>
      <c r="G1781" s="24">
        <f t="shared" ca="1" si="194"/>
        <v>6800.6201195237427</v>
      </c>
      <c r="H1781" s="24">
        <f t="shared" ca="1" si="195"/>
        <v>7493.8014228362254</v>
      </c>
      <c r="I1781" s="24">
        <f ca="1">H1781/'Option value'!$E$10</f>
        <v>363.77676809884588</v>
      </c>
    </row>
    <row r="1782" spans="2:9">
      <c r="B1782">
        <f t="shared" si="196"/>
        <v>1764</v>
      </c>
      <c r="C1782" s="38">
        <f t="shared" ca="1" si="191"/>
        <v>0.16814318278665358</v>
      </c>
      <c r="D1782" s="38">
        <f t="shared" ca="1" si="192"/>
        <v>6.0085192056083703E-2</v>
      </c>
      <c r="E1782" s="38">
        <f t="shared" ca="1" si="193"/>
        <v>0.14548087194981557</v>
      </c>
      <c r="F1782" s="38">
        <f t="shared" ca="1" si="197"/>
        <v>2.5835577596767814E-2</v>
      </c>
      <c r="G1782" s="24">
        <f t="shared" ca="1" si="194"/>
        <v>7275.4403913363176</v>
      </c>
      <c r="H1782" s="24">
        <f t="shared" ca="1" si="195"/>
        <v>7968.6216946488003</v>
      </c>
      <c r="I1782" s="24">
        <f ca="1">H1782/'Option value'!$E$10</f>
        <v>386.82629585673783</v>
      </c>
    </row>
    <row r="1783" spans="2:9">
      <c r="B1783">
        <f t="shared" si="196"/>
        <v>1765</v>
      </c>
      <c r="C1783" s="38">
        <f t="shared" ca="1" si="191"/>
        <v>0.25586392486222065</v>
      </c>
      <c r="D1783" s="38">
        <f t="shared" ca="1" si="192"/>
        <v>7.0601584178014667E-2</v>
      </c>
      <c r="E1783" s="38">
        <f t="shared" ca="1" si="193"/>
        <v>0.13682968986683477</v>
      </c>
      <c r="F1783" s="38">
        <f t="shared" ca="1" si="197"/>
        <v>3.8250290603163727E-2</v>
      </c>
      <c r="G1783" s="24">
        <f t="shared" ca="1" si="194"/>
        <v>11154.811632546147</v>
      </c>
      <c r="H1783" s="24">
        <f t="shared" ca="1" si="195"/>
        <v>11847.992935858629</v>
      </c>
      <c r="I1783" s="24">
        <f ca="1">H1783/'Option value'!$E$10</f>
        <v>575.14528814847711</v>
      </c>
    </row>
    <row r="1784" spans="2:9">
      <c r="B1784">
        <f t="shared" si="196"/>
        <v>1766</v>
      </c>
      <c r="C1784" s="38">
        <f t="shared" ca="1" si="191"/>
        <v>0.23761108438618175</v>
      </c>
      <c r="D1784" s="38">
        <f t="shared" ca="1" si="192"/>
        <v>7.4913364762318246E-2</v>
      </c>
      <c r="E1784" s="38">
        <f t="shared" ca="1" si="193"/>
        <v>0.14698811377857815</v>
      </c>
      <c r="F1784" s="38">
        <f t="shared" ca="1" si="197"/>
        <v>4.6251138735801035E-2</v>
      </c>
      <c r="G1784" s="24">
        <f t="shared" ca="1" si="194"/>
        <v>11414.212815288041</v>
      </c>
      <c r="H1784" s="24">
        <f t="shared" ca="1" si="195"/>
        <v>12107.394118600523</v>
      </c>
      <c r="I1784" s="24">
        <f ca="1">H1784/'Option value'!$E$10</f>
        <v>587.7375785728409</v>
      </c>
    </row>
    <row r="1785" spans="2:9">
      <c r="B1785">
        <f t="shared" si="196"/>
        <v>1767</v>
      </c>
      <c r="C1785" s="38">
        <f t="shared" ca="1" si="191"/>
        <v>0.17350255373317935</v>
      </c>
      <c r="D1785" s="38">
        <f t="shared" ca="1" si="192"/>
        <v>6.8278035453506566E-2</v>
      </c>
      <c r="E1785" s="38">
        <f t="shared" ca="1" si="193"/>
        <v>0.14961120932887434</v>
      </c>
      <c r="F1785" s="38">
        <f t="shared" ca="1" si="197"/>
        <v>3.3288788544698335E-2</v>
      </c>
      <c r="G1785" s="24">
        <f t="shared" ca="1" si="194"/>
        <v>8542.6576249430182</v>
      </c>
      <c r="H1785" s="24">
        <f t="shared" ca="1" si="195"/>
        <v>9235.8389282554999</v>
      </c>
      <c r="I1785" s="24">
        <f ca="1">H1785/'Option value'!$E$10</f>
        <v>448.34169554638345</v>
      </c>
    </row>
    <row r="1786" spans="2:9">
      <c r="B1786">
        <f t="shared" si="196"/>
        <v>1768</v>
      </c>
      <c r="C1786" s="38">
        <f t="shared" ca="1" si="191"/>
        <v>0.33805736117315222</v>
      </c>
      <c r="D1786" s="38">
        <f t="shared" ca="1" si="192"/>
        <v>6.4630620218199333E-2</v>
      </c>
      <c r="E1786" s="38">
        <f t="shared" ca="1" si="193"/>
        <v>0.149758304113497</v>
      </c>
      <c r="F1786" s="38">
        <f t="shared" ca="1" si="197"/>
        <v>2.5834363214630118E-2</v>
      </c>
      <c r="G1786" s="24">
        <f t="shared" ca="1" si="194"/>
        <v>8654.644154454505</v>
      </c>
      <c r="H1786" s="24">
        <f t="shared" ca="1" si="195"/>
        <v>9347.8254577669868</v>
      </c>
      <c r="I1786" s="24">
        <f ca="1">H1786/'Option value'!$E$10</f>
        <v>453.77793484305761</v>
      </c>
    </row>
    <row r="1787" spans="2:9">
      <c r="B1787">
        <f t="shared" si="196"/>
        <v>1769</v>
      </c>
      <c r="C1787" s="38">
        <f t="shared" ca="1" si="191"/>
        <v>0.1787064767968774</v>
      </c>
      <c r="D1787" s="38">
        <f t="shared" ca="1" si="192"/>
        <v>6.7254552104683535E-2</v>
      </c>
      <c r="E1787" s="38">
        <f t="shared" ca="1" si="193"/>
        <v>0.14363685685998129</v>
      </c>
      <c r="F1787" s="38">
        <f t="shared" ca="1" si="197"/>
        <v>2.1034369255914287E-2</v>
      </c>
      <c r="G1787" s="24">
        <f t="shared" ca="1" si="194"/>
        <v>8018.9858918348145</v>
      </c>
      <c r="H1787" s="24">
        <f t="shared" ca="1" si="195"/>
        <v>8712.1671951472963</v>
      </c>
      <c r="I1787" s="24">
        <f ca="1">H1787/'Option value'!$E$10</f>
        <v>422.92073762850953</v>
      </c>
    </row>
    <row r="1788" spans="2:9">
      <c r="B1788">
        <f t="shared" si="196"/>
        <v>1770</v>
      </c>
      <c r="C1788" s="38">
        <f t="shared" ca="1" si="191"/>
        <v>0.13868936992918476</v>
      </c>
      <c r="D1788" s="38">
        <f t="shared" ca="1" si="192"/>
        <v>6.6376485765507212E-2</v>
      </c>
      <c r="E1788" s="38">
        <f t="shared" ca="1" si="193"/>
        <v>0.14527919626161698</v>
      </c>
      <c r="F1788" s="38">
        <f t="shared" ca="1" si="197"/>
        <v>2.1953824624970614E-2</v>
      </c>
      <c r="G1788" s="24">
        <f t="shared" ca="1" si="194"/>
        <v>7600.7853103604393</v>
      </c>
      <c r="H1788" s="24">
        <f t="shared" ca="1" si="195"/>
        <v>8293.9666136729211</v>
      </c>
      <c r="I1788" s="24">
        <f ca="1">H1788/'Option value'!$E$10</f>
        <v>402.61973852781165</v>
      </c>
    </row>
    <row r="1789" spans="2:9">
      <c r="B1789">
        <f t="shared" si="196"/>
        <v>1771</v>
      </c>
      <c r="C1789" s="38">
        <f t="shared" ca="1" si="191"/>
        <v>0.21512529684890797</v>
      </c>
      <c r="D1789" s="38">
        <f t="shared" ca="1" si="192"/>
        <v>4.8538326494427117E-2</v>
      </c>
      <c r="E1789" s="38">
        <f t="shared" ca="1" si="193"/>
        <v>0.14347117099748879</v>
      </c>
      <c r="F1789" s="38">
        <f t="shared" ca="1" si="197"/>
        <v>4.7846941139499111E-2</v>
      </c>
      <c r="G1789" s="24">
        <f t="shared" ca="1" si="194"/>
        <v>7649.4337430869809</v>
      </c>
      <c r="H1789" s="24">
        <f t="shared" ca="1" si="195"/>
        <v>8342.6150463994636</v>
      </c>
      <c r="I1789" s="24">
        <f ca="1">H1789/'Option value'!$E$10</f>
        <v>404.98131293201277</v>
      </c>
    </row>
    <row r="1790" spans="2:9">
      <c r="B1790">
        <f t="shared" si="196"/>
        <v>1772</v>
      </c>
      <c r="C1790" s="38">
        <f t="shared" ca="1" si="191"/>
        <v>0.26042558892057244</v>
      </c>
      <c r="D1790" s="38">
        <f t="shared" ca="1" si="192"/>
        <v>6.5871872442808996E-2</v>
      </c>
      <c r="E1790" s="38">
        <f t="shared" ca="1" si="193"/>
        <v>0.14462164845016967</v>
      </c>
      <c r="F1790" s="38">
        <f t="shared" ca="1" si="197"/>
        <v>5.9189667623111147E-2</v>
      </c>
      <c r="G1790" s="24">
        <f t="shared" ca="1" si="194"/>
        <v>12052.804743657756</v>
      </c>
      <c r="H1790" s="24">
        <f t="shared" ca="1" si="195"/>
        <v>12745.986046970238</v>
      </c>
      <c r="I1790" s="24">
        <f ca="1">H1790/'Option value'!$E$10</f>
        <v>618.73718674612803</v>
      </c>
    </row>
    <row r="1791" spans="2:9">
      <c r="B1791">
        <f t="shared" si="196"/>
        <v>1773</v>
      </c>
      <c r="C1791" s="38">
        <f t="shared" ca="1" si="191"/>
        <v>0.32793711295577033</v>
      </c>
      <c r="D1791" s="38">
        <f t="shared" ca="1" si="192"/>
        <v>6.5279066497919397E-2</v>
      </c>
      <c r="E1791" s="38">
        <f t="shared" ca="1" si="193"/>
        <v>0.14537395311614379</v>
      </c>
      <c r="F1791" s="38">
        <f t="shared" ca="1" si="197"/>
        <v>5.2717242612937226E-2</v>
      </c>
      <c r="G1791" s="24">
        <f t="shared" ca="1" si="194"/>
        <v>11602.883801374137</v>
      </c>
      <c r="H1791" s="24">
        <f t="shared" ca="1" si="195"/>
        <v>12296.065104686619</v>
      </c>
      <c r="I1791" s="24">
        <f ca="1">H1791/'Option value'!$E$10</f>
        <v>596.89636430517567</v>
      </c>
    </row>
    <row r="1792" spans="2:9">
      <c r="B1792">
        <f t="shared" si="196"/>
        <v>1774</v>
      </c>
      <c r="C1792" s="38">
        <f t="shared" ca="1" si="191"/>
        <v>0.17220134242250651</v>
      </c>
      <c r="D1792" s="38">
        <f t="shared" ca="1" si="192"/>
        <v>5.7920882004618271E-2</v>
      </c>
      <c r="E1792" s="38">
        <f t="shared" ca="1" si="193"/>
        <v>0.14904065975814057</v>
      </c>
      <c r="F1792" s="38">
        <f t="shared" ca="1" si="197"/>
        <v>2.8878335912303744E-2</v>
      </c>
      <c r="G1792" s="24">
        <f t="shared" ca="1" si="194"/>
        <v>7007.4569624632841</v>
      </c>
      <c r="H1792" s="24">
        <f t="shared" ca="1" si="195"/>
        <v>7700.6382657757667</v>
      </c>
      <c r="I1792" s="24">
        <f ca="1">H1792/'Option value'!$E$10</f>
        <v>373.81739154251295</v>
      </c>
    </row>
    <row r="1793" spans="2:9">
      <c r="B1793">
        <f t="shared" si="196"/>
        <v>1775</v>
      </c>
      <c r="C1793" s="38">
        <f t="shared" ca="1" si="191"/>
        <v>0.23608398576423537</v>
      </c>
      <c r="D1793" s="38">
        <f t="shared" ca="1" si="192"/>
        <v>5.4346599542590357E-2</v>
      </c>
      <c r="E1793" s="38">
        <f t="shared" ca="1" si="193"/>
        <v>0.1400108529716553</v>
      </c>
      <c r="F1793" s="38">
        <f t="shared" ca="1" si="197"/>
        <v>5.629525388183397E-2</v>
      </c>
      <c r="G1793" s="24">
        <f t="shared" ca="1" si="194"/>
        <v>9951.8848609496872</v>
      </c>
      <c r="H1793" s="24">
        <f t="shared" ca="1" si="195"/>
        <v>10645.066164262169</v>
      </c>
      <c r="I1793" s="24">
        <f ca="1">H1793/'Option value'!$E$10</f>
        <v>516.75078467292076</v>
      </c>
    </row>
    <row r="1794" spans="2:9">
      <c r="B1794">
        <f t="shared" si="196"/>
        <v>1776</v>
      </c>
      <c r="C1794" s="38">
        <f t="shared" ca="1" si="191"/>
        <v>0.41472174717140142</v>
      </c>
      <c r="D1794" s="38">
        <f t="shared" ca="1" si="192"/>
        <v>6.0611472181476438E-2</v>
      </c>
      <c r="E1794" s="38">
        <f t="shared" ca="1" si="193"/>
        <v>0.14656472943691007</v>
      </c>
      <c r="F1794" s="38">
        <f t="shared" ca="1" si="197"/>
        <v>3.2843507370765503E-2</v>
      </c>
      <c r="G1794" s="24">
        <f t="shared" ca="1" si="194"/>
        <v>9351.3803399089247</v>
      </c>
      <c r="H1794" s="24">
        <f t="shared" ca="1" si="195"/>
        <v>10044.561643221406</v>
      </c>
      <c r="I1794" s="24">
        <f ca="1">H1794/'Option value'!$E$10</f>
        <v>487.60007976802939</v>
      </c>
    </row>
    <row r="1795" spans="2:9">
      <c r="B1795">
        <f t="shared" si="196"/>
        <v>1777</v>
      </c>
      <c r="C1795" s="38">
        <f t="shared" ca="1" si="191"/>
        <v>0.23641279258816922</v>
      </c>
      <c r="D1795" s="38">
        <f t="shared" ca="1" si="192"/>
        <v>5.6406751867279725E-2</v>
      </c>
      <c r="E1795" s="38">
        <f t="shared" ca="1" si="193"/>
        <v>0.14292799498178346</v>
      </c>
      <c r="F1795" s="38">
        <f t="shared" ca="1" si="197"/>
        <v>3.0986984715682592E-2</v>
      </c>
      <c r="G1795" s="24">
        <f t="shared" ca="1" si="194"/>
        <v>7726.7477896281207</v>
      </c>
      <c r="H1795" s="24">
        <f t="shared" ca="1" si="195"/>
        <v>8419.9290929406034</v>
      </c>
      <c r="I1795" s="24">
        <f ca="1">H1795/'Option value'!$E$10</f>
        <v>408.73442198740793</v>
      </c>
    </row>
    <row r="1796" spans="2:9">
      <c r="B1796">
        <f t="shared" si="196"/>
        <v>1778</v>
      </c>
      <c r="C1796" s="38">
        <f t="shared" ca="1" si="191"/>
        <v>0.26682837963396261</v>
      </c>
      <c r="D1796" s="38">
        <f t="shared" ca="1" si="192"/>
        <v>6.1744559928590077E-2</v>
      </c>
      <c r="E1796" s="38">
        <f t="shared" ca="1" si="193"/>
        <v>0.1471316304126071</v>
      </c>
      <c r="F1796" s="38">
        <f t="shared" ca="1" si="197"/>
        <v>2.0101249372419753E-2</v>
      </c>
      <c r="G1796" s="24">
        <f t="shared" ca="1" si="194"/>
        <v>7636.6038058714603</v>
      </c>
      <c r="H1796" s="24">
        <f t="shared" ca="1" si="195"/>
        <v>8329.785109183942</v>
      </c>
      <c r="I1796" s="24">
        <f ca="1">H1796/'Option value'!$E$10</f>
        <v>404.35850044582241</v>
      </c>
    </row>
    <row r="1797" spans="2:9">
      <c r="B1797">
        <f t="shared" si="196"/>
        <v>1779</v>
      </c>
      <c r="C1797" s="38">
        <f t="shared" ca="1" si="191"/>
        <v>1.2717245737531024E-2</v>
      </c>
      <c r="D1797" s="38">
        <f t="shared" ca="1" si="192"/>
        <v>5.9464175880542446E-2</v>
      </c>
      <c r="E1797" s="38">
        <f t="shared" ca="1" si="193"/>
        <v>0.14510420081802425</v>
      </c>
      <c r="F1797" s="38">
        <f t="shared" ca="1" si="197"/>
        <v>3.9727855834982138E-2</v>
      </c>
      <c r="G1797" s="24">
        <f t="shared" ca="1" si="194"/>
        <v>7087.4801578069446</v>
      </c>
      <c r="H1797" s="24">
        <f t="shared" ca="1" si="195"/>
        <v>7780.6614611194273</v>
      </c>
      <c r="I1797" s="24">
        <f ca="1">H1797/'Option value'!$E$10</f>
        <v>377.7020126757003</v>
      </c>
    </row>
    <row r="1798" spans="2:9">
      <c r="B1798">
        <f t="shared" si="196"/>
        <v>1780</v>
      </c>
      <c r="C1798" s="38">
        <f t="shared" ca="1" si="191"/>
        <v>0.17140844941876646</v>
      </c>
      <c r="D1798" s="38">
        <f t="shared" ca="1" si="192"/>
        <v>7.3672692073995474E-2</v>
      </c>
      <c r="E1798" s="38">
        <f t="shared" ca="1" si="193"/>
        <v>0.14296586289131316</v>
      </c>
      <c r="F1798" s="38">
        <f t="shared" ca="1" si="197"/>
        <v>4.9727946634207237E-2</v>
      </c>
      <c r="G1798" s="24">
        <f t="shared" ca="1" si="194"/>
        <v>11479.25516810216</v>
      </c>
      <c r="H1798" s="24">
        <f t="shared" ca="1" si="195"/>
        <v>12172.436471414641</v>
      </c>
      <c r="I1798" s="24">
        <f ca="1">H1798/'Option value'!$E$10</f>
        <v>590.89497434051657</v>
      </c>
    </row>
    <row r="1799" spans="2:9">
      <c r="B1799">
        <f t="shared" si="196"/>
        <v>1781</v>
      </c>
      <c r="C1799" s="38">
        <f t="shared" ca="1" si="191"/>
        <v>0.15652847488975774</v>
      </c>
      <c r="D1799" s="38">
        <f t="shared" ca="1" si="192"/>
        <v>6.3982324450455222E-2</v>
      </c>
      <c r="E1799" s="38">
        <f t="shared" ca="1" si="193"/>
        <v>0.14477888711730036</v>
      </c>
      <c r="F1799" s="38">
        <f t="shared" ca="1" si="197"/>
        <v>5.2305328877268298E-2</v>
      </c>
      <c r="G1799" s="24">
        <f t="shared" ca="1" si="194"/>
        <v>9924.077603351323</v>
      </c>
      <c r="H1799" s="24">
        <f t="shared" ca="1" si="195"/>
        <v>10617.258906663805</v>
      </c>
      <c r="I1799" s="24">
        <f ca="1">H1799/'Option value'!$E$10</f>
        <v>515.40091779921374</v>
      </c>
    </row>
    <row r="1800" spans="2:9">
      <c r="B1800">
        <f t="shared" si="196"/>
        <v>1782</v>
      </c>
      <c r="C1800" s="38">
        <f t="shared" ca="1" si="191"/>
        <v>0.15459011369525202</v>
      </c>
      <c r="D1800" s="38">
        <f t="shared" ca="1" si="192"/>
        <v>5.7968174022937718E-2</v>
      </c>
      <c r="E1800" s="38">
        <f t="shared" ca="1" si="193"/>
        <v>0.1460946774004441</v>
      </c>
      <c r="F1800" s="38">
        <f t="shared" ca="1" si="197"/>
        <v>5.427599054685231E-2</v>
      </c>
      <c r="G1800" s="24">
        <f t="shared" ca="1" si="194"/>
        <v>9040.1940824372905</v>
      </c>
      <c r="H1800" s="24">
        <f t="shared" ca="1" si="195"/>
        <v>9733.3753857497722</v>
      </c>
      <c r="I1800" s="24">
        <f ca="1">H1800/'Option value'!$E$10</f>
        <v>472.49395076455204</v>
      </c>
    </row>
    <row r="1801" spans="2:9">
      <c r="B1801">
        <f t="shared" si="196"/>
        <v>1783</v>
      </c>
      <c r="C1801" s="38">
        <f t="shared" ca="1" si="191"/>
        <v>0.20964757128524492</v>
      </c>
      <c r="D1801" s="38">
        <f t="shared" ca="1" si="192"/>
        <v>6.5363516283521661E-2</v>
      </c>
      <c r="E1801" s="38">
        <f t="shared" ca="1" si="193"/>
        <v>0.14485980351941433</v>
      </c>
      <c r="F1801" s="38">
        <f t="shared" ca="1" si="197"/>
        <v>4.837460352589619E-2</v>
      </c>
      <c r="G1801" s="24">
        <f t="shared" ca="1" si="194"/>
        <v>10163.070555905475</v>
      </c>
      <c r="H1801" s="24">
        <f t="shared" ca="1" si="195"/>
        <v>10856.251859217957</v>
      </c>
      <c r="I1801" s="24">
        <f ca="1">H1801/'Option value'!$E$10</f>
        <v>527.00251743776482</v>
      </c>
    </row>
    <row r="1802" spans="2:9">
      <c r="B1802">
        <f t="shared" si="196"/>
        <v>1784</v>
      </c>
      <c r="C1802" s="38">
        <f t="shared" ca="1" si="191"/>
        <v>0.27220977422960102</v>
      </c>
      <c r="D1802" s="38">
        <f t="shared" ca="1" si="192"/>
        <v>5.6305196382617613E-2</v>
      </c>
      <c r="E1802" s="38">
        <f t="shared" ca="1" si="193"/>
        <v>0.14792162144602372</v>
      </c>
      <c r="F1802" s="38">
        <f t="shared" ca="1" si="197"/>
        <v>3.5760649109786977E-2</v>
      </c>
      <c r="G1802" s="24">
        <f t="shared" ca="1" si="194"/>
        <v>7920.5769335229015</v>
      </c>
      <c r="H1802" s="24">
        <f t="shared" ca="1" si="195"/>
        <v>8613.7582368353833</v>
      </c>
      <c r="I1802" s="24">
        <f ca="1">H1802/'Option value'!$E$10</f>
        <v>418.14360372987295</v>
      </c>
    </row>
    <row r="1803" spans="2:9">
      <c r="B1803">
        <f t="shared" si="196"/>
        <v>1785</v>
      </c>
      <c r="C1803" s="38">
        <f t="shared" ca="1" si="191"/>
        <v>0.11618250679760322</v>
      </c>
      <c r="D1803" s="38">
        <f t="shared" ca="1" si="192"/>
        <v>6.4459424173728408E-2</v>
      </c>
      <c r="E1803" s="38">
        <f t="shared" ca="1" si="193"/>
        <v>0.14827302557051722</v>
      </c>
      <c r="F1803" s="38">
        <f t="shared" ca="1" si="197"/>
        <v>2.2238905067439606E-2</v>
      </c>
      <c r="G1803" s="24">
        <f t="shared" ca="1" si="194"/>
        <v>7079.8633458361574</v>
      </c>
      <c r="H1803" s="24">
        <f t="shared" ca="1" si="195"/>
        <v>7773.04464914864</v>
      </c>
      <c r="I1803" s="24">
        <f ca="1">H1803/'Option value'!$E$10</f>
        <v>377.3322645217786</v>
      </c>
    </row>
    <row r="1804" spans="2:9">
      <c r="B1804">
        <f t="shared" si="196"/>
        <v>1786</v>
      </c>
      <c r="C1804" s="38">
        <f t="shared" ca="1" si="191"/>
        <v>0.41399261292705392</v>
      </c>
      <c r="D1804" s="38">
        <f t="shared" ca="1" si="192"/>
        <v>6.7539377583654248E-2</v>
      </c>
      <c r="E1804" s="38">
        <f t="shared" ca="1" si="193"/>
        <v>0.14795978681671257</v>
      </c>
      <c r="F1804" s="38">
        <f t="shared" ca="1" si="197"/>
        <v>4.8166456355211051E-2</v>
      </c>
      <c r="G1804" s="24">
        <f t="shared" ca="1" si="194"/>
        <v>11868.451369410974</v>
      </c>
      <c r="H1804" s="24">
        <f t="shared" ca="1" si="195"/>
        <v>12561.632672723455</v>
      </c>
      <c r="I1804" s="24">
        <f ca="1">H1804/'Option value'!$E$10</f>
        <v>609.78799382152692</v>
      </c>
    </row>
    <row r="1805" spans="2:9">
      <c r="B1805">
        <f t="shared" si="196"/>
        <v>1787</v>
      </c>
      <c r="C1805" s="38">
        <f t="shared" ca="1" si="191"/>
        <v>0.19788200126898842</v>
      </c>
      <c r="D1805" s="38">
        <f t="shared" ca="1" si="192"/>
        <v>6.0359967687060895E-2</v>
      </c>
      <c r="E1805" s="38">
        <f t="shared" ca="1" si="193"/>
        <v>0.14734414710515104</v>
      </c>
      <c r="F1805" s="38">
        <f t="shared" ca="1" si="197"/>
        <v>5.8841722123922566E-2</v>
      </c>
      <c r="G1805" s="24">
        <f t="shared" ca="1" si="194"/>
        <v>10132.094794201221</v>
      </c>
      <c r="H1805" s="24">
        <f t="shared" ca="1" si="195"/>
        <v>10825.276097513703</v>
      </c>
      <c r="I1805" s="24">
        <f ca="1">H1805/'Option value'!$E$10</f>
        <v>525.4988396851312</v>
      </c>
    </row>
    <row r="1806" spans="2:9">
      <c r="B1806">
        <f t="shared" si="196"/>
        <v>1788</v>
      </c>
      <c r="C1806" s="38">
        <f t="shared" ca="1" si="191"/>
        <v>0.35111087830428234</v>
      </c>
      <c r="D1806" s="38">
        <f t="shared" ca="1" si="192"/>
        <v>5.7682049653384818E-2</v>
      </c>
      <c r="E1806" s="38">
        <f t="shared" ca="1" si="193"/>
        <v>0.14335631698168588</v>
      </c>
      <c r="F1806" s="38">
        <f t="shared" ca="1" si="197"/>
        <v>4.6426344061013106E-2</v>
      </c>
      <c r="G1806" s="24">
        <f t="shared" ca="1" si="194"/>
        <v>9971.6025534728378</v>
      </c>
      <c r="H1806" s="24">
        <f t="shared" ca="1" si="195"/>
        <v>10664.78385678532</v>
      </c>
      <c r="I1806" s="24">
        <f ca="1">H1806/'Option value'!$E$10</f>
        <v>517.7079542128796</v>
      </c>
    </row>
    <row r="1807" spans="2:9">
      <c r="B1807">
        <f t="shared" si="196"/>
        <v>1789</v>
      </c>
      <c r="C1807" s="38">
        <f t="shared" ca="1" si="191"/>
        <v>0.1191600760517577</v>
      </c>
      <c r="D1807" s="38">
        <f t="shared" ca="1" si="192"/>
        <v>6.6247224767102694E-2</v>
      </c>
      <c r="E1807" s="38">
        <f t="shared" ca="1" si="193"/>
        <v>0.14441383133563251</v>
      </c>
      <c r="F1807" s="38">
        <f t="shared" ca="1" si="197"/>
        <v>4.236841536274602E-2</v>
      </c>
      <c r="G1807" s="24">
        <f t="shared" ca="1" si="194"/>
        <v>9010.684323892483</v>
      </c>
      <c r="H1807" s="24">
        <f t="shared" ca="1" si="195"/>
        <v>9703.8656272049648</v>
      </c>
      <c r="I1807" s="24">
        <f ca="1">H1807/'Option value'!$E$10</f>
        <v>471.06143821383318</v>
      </c>
    </row>
    <row r="1808" spans="2:9">
      <c r="B1808">
        <f t="shared" si="196"/>
        <v>1790</v>
      </c>
      <c r="C1808" s="38">
        <f t="shared" ca="1" si="191"/>
        <v>0.2183424268734836</v>
      </c>
      <c r="D1808" s="38">
        <f t="shared" ca="1" si="192"/>
        <v>6.2296947837690075E-2</v>
      </c>
      <c r="E1808" s="38">
        <f t="shared" ca="1" si="193"/>
        <v>0.14446204175879912</v>
      </c>
      <c r="F1808" s="38">
        <f t="shared" ca="1" si="197"/>
        <v>3.709743560781581E-2</v>
      </c>
      <c r="G1808" s="24">
        <f t="shared" ca="1" si="194"/>
        <v>8767.3103270746924</v>
      </c>
      <c r="H1808" s="24">
        <f t="shared" ca="1" si="195"/>
        <v>9460.4916303871742</v>
      </c>
      <c r="I1808" s="24">
        <f ca="1">H1808/'Option value'!$E$10</f>
        <v>459.24716652364918</v>
      </c>
    </row>
    <row r="1809" spans="2:9">
      <c r="B1809">
        <f t="shared" si="196"/>
        <v>1791</v>
      </c>
      <c r="C1809" s="38">
        <f t="shared" ca="1" si="191"/>
        <v>0.15495497928511207</v>
      </c>
      <c r="D1809" s="38">
        <f t="shared" ca="1" si="192"/>
        <v>5.0018101733887252E-2</v>
      </c>
      <c r="E1809" s="38">
        <f t="shared" ca="1" si="193"/>
        <v>0.14513068160956763</v>
      </c>
      <c r="F1809" s="38">
        <f t="shared" ca="1" si="197"/>
        <v>5.1312716038160344E-2</v>
      </c>
      <c r="G1809" s="24">
        <f t="shared" ca="1" si="194"/>
        <v>7636.5575116156942</v>
      </c>
      <c r="H1809" s="24">
        <f t="shared" ca="1" si="195"/>
        <v>8329.738814928176</v>
      </c>
      <c r="I1809" s="24">
        <f ca="1">H1809/'Option value'!$E$10</f>
        <v>404.3562531518532</v>
      </c>
    </row>
    <row r="1810" spans="2:9">
      <c r="B1810">
        <f t="shared" si="196"/>
        <v>1792</v>
      </c>
      <c r="C1810" s="38">
        <f t="shared" ca="1" si="191"/>
        <v>0.24394795139353817</v>
      </c>
      <c r="D1810" s="38">
        <f t="shared" ca="1" si="192"/>
        <v>6.704331395007021E-2</v>
      </c>
      <c r="E1810" s="38">
        <f t="shared" ca="1" si="193"/>
        <v>0.14320094318179744</v>
      </c>
      <c r="F1810" s="38">
        <f t="shared" ca="1" si="197"/>
        <v>2.4545117463582185E-2</v>
      </c>
      <c r="G1810" s="24">
        <f t="shared" ca="1" si="194"/>
        <v>8716.8584456143453</v>
      </c>
      <c r="H1810" s="24">
        <f t="shared" ca="1" si="195"/>
        <v>9410.0397489268271</v>
      </c>
      <c r="I1810" s="24">
        <f ca="1">H1810/'Option value'!$E$10</f>
        <v>456.79804606440905</v>
      </c>
    </row>
    <row r="1811" spans="2:9">
      <c r="B1811">
        <f t="shared" si="196"/>
        <v>1793</v>
      </c>
      <c r="C1811" s="38">
        <f t="shared" ref="C1811:C1874" ca="1" si="198">_xlfn.NORM.INV(RAND(),$F$6,$G$6)</f>
        <v>5.1557479755657581E-2</v>
      </c>
      <c r="D1811" s="38">
        <f t="shared" ref="D1811:D1874" ca="1" si="199">_xlfn.NORM.INV(RAND(),$F$7,$G$7)</f>
        <v>6.3195138740638632E-2</v>
      </c>
      <c r="E1811" s="38">
        <f t="shared" ref="E1811:E1874" ca="1" si="200">_xlfn.NORM.INV(RAND(),$F$8,$G$8)</f>
        <v>0.14238753212360356</v>
      </c>
      <c r="F1811" s="38">
        <f t="shared" ca="1" si="197"/>
        <v>3.565025653725104E-2</v>
      </c>
      <c r="G1811" s="24">
        <f t="shared" ref="G1811:G1874" ca="1" si="201">IF(E1811&gt;F1811,($C$12*(1+C1811)*D1811)/(E1811-F1811),0)</f>
        <v>7721.3271168368583</v>
      </c>
      <c r="H1811" s="24">
        <f t="shared" ref="H1811:H1874" ca="1" si="202">G1811+$C$13</f>
        <v>8414.508420149341</v>
      </c>
      <c r="I1811" s="24">
        <f ca="1">H1811/'Option value'!$E$10</f>
        <v>408.47128253152135</v>
      </c>
    </row>
    <row r="1812" spans="2:9">
      <c r="B1812">
        <f t="shared" ref="B1812:B1875" si="203">B1811+1</f>
        <v>1794</v>
      </c>
      <c r="C1812" s="38">
        <f t="shared" ca="1" si="198"/>
        <v>0.30217778665544359</v>
      </c>
      <c r="D1812" s="38">
        <f t="shared" ca="1" si="199"/>
        <v>5.3854711535891109E-2</v>
      </c>
      <c r="E1812" s="38">
        <f t="shared" ca="1" si="200"/>
        <v>0.14195675196382576</v>
      </c>
      <c r="F1812" s="38">
        <f t="shared" ref="F1812:F1875" ca="1" si="204">RAND()*($E$9-$D$9)+$D$9</f>
        <v>3.9131317501206839E-2</v>
      </c>
      <c r="G1812" s="24">
        <f t="shared" ca="1" si="201"/>
        <v>8458.3336071682443</v>
      </c>
      <c r="H1812" s="24">
        <f t="shared" ca="1" si="202"/>
        <v>9151.514910480726</v>
      </c>
      <c r="I1812" s="24">
        <f ca="1">H1812/'Option value'!$E$10</f>
        <v>444.24829662527793</v>
      </c>
    </row>
    <row r="1813" spans="2:9">
      <c r="B1813">
        <f t="shared" si="203"/>
        <v>1795</v>
      </c>
      <c r="C1813" s="38">
        <f t="shared" ca="1" si="198"/>
        <v>9.4911919527621791E-2</v>
      </c>
      <c r="D1813" s="38">
        <f t="shared" ca="1" si="199"/>
        <v>7.0823659832401728E-2</v>
      </c>
      <c r="E1813" s="38">
        <f t="shared" ca="1" si="200"/>
        <v>0.14959517085989976</v>
      </c>
      <c r="F1813" s="38">
        <f t="shared" ca="1" si="204"/>
        <v>4.6773312987928785E-2</v>
      </c>
      <c r="G1813" s="24">
        <f t="shared" ca="1" si="201"/>
        <v>9353.2701659046925</v>
      </c>
      <c r="H1813" s="24">
        <f t="shared" ca="1" si="202"/>
        <v>10046.451469217174</v>
      </c>
      <c r="I1813" s="24">
        <f ca="1">H1813/'Option value'!$E$10</f>
        <v>487.69181889403757</v>
      </c>
    </row>
    <row r="1814" spans="2:9">
      <c r="B1814">
        <f t="shared" si="203"/>
        <v>1796</v>
      </c>
      <c r="C1814" s="38">
        <f t="shared" ca="1" si="198"/>
        <v>0.27315696469893663</v>
      </c>
      <c r="D1814" s="38">
        <f t="shared" ca="1" si="199"/>
        <v>6.6809561706169307E-2</v>
      </c>
      <c r="E1814" s="38">
        <f t="shared" ca="1" si="200"/>
        <v>0.14540805246160007</v>
      </c>
      <c r="F1814" s="38">
        <f t="shared" ca="1" si="204"/>
        <v>2.1759356838413808E-2</v>
      </c>
      <c r="G1814" s="24">
        <f t="shared" ca="1" si="201"/>
        <v>8531.4413651071318</v>
      </c>
      <c r="H1814" s="24">
        <f t="shared" ca="1" si="202"/>
        <v>9224.6226684196135</v>
      </c>
      <c r="I1814" s="24">
        <f ca="1">H1814/'Option value'!$E$10</f>
        <v>447.79721691357344</v>
      </c>
    </row>
    <row r="1815" spans="2:9">
      <c r="B1815">
        <f t="shared" si="203"/>
        <v>1797</v>
      </c>
      <c r="C1815" s="38">
        <f t="shared" ca="1" si="198"/>
        <v>0.37109374335002604</v>
      </c>
      <c r="D1815" s="38">
        <f t="shared" ca="1" si="199"/>
        <v>6.7602277911305339E-2</v>
      </c>
      <c r="E1815" s="38">
        <f t="shared" ca="1" si="200"/>
        <v>0.14377712792460251</v>
      </c>
      <c r="F1815" s="38">
        <f t="shared" ca="1" si="204"/>
        <v>5.6888049882719921E-2</v>
      </c>
      <c r="G1815" s="24">
        <f t="shared" ca="1" si="201"/>
        <v>13229.842284122558</v>
      </c>
      <c r="H1815" s="24">
        <f t="shared" ca="1" si="202"/>
        <v>13923.02358743504</v>
      </c>
      <c r="I1815" s="24">
        <f ca="1">H1815/'Option value'!$E$10</f>
        <v>675.87493142888536</v>
      </c>
    </row>
    <row r="1816" spans="2:9">
      <c r="B1816">
        <f t="shared" si="203"/>
        <v>1798</v>
      </c>
      <c r="C1816" s="38">
        <f t="shared" ca="1" si="198"/>
        <v>0.14664894399108025</v>
      </c>
      <c r="D1816" s="38">
        <f t="shared" ca="1" si="199"/>
        <v>7.1272171612719065E-2</v>
      </c>
      <c r="E1816" s="38">
        <f t="shared" ca="1" si="200"/>
        <v>0.14329693156788012</v>
      </c>
      <c r="F1816" s="38">
        <f t="shared" ca="1" si="204"/>
        <v>4.7553333333489226E-2</v>
      </c>
      <c r="G1816" s="24">
        <f t="shared" ca="1" si="201"/>
        <v>10586.005097825335</v>
      </c>
      <c r="H1816" s="24">
        <f t="shared" ca="1" si="202"/>
        <v>11279.186401137817</v>
      </c>
      <c r="I1816" s="24">
        <f ca="1">H1816/'Option value'!$E$10</f>
        <v>547.53332044358331</v>
      </c>
    </row>
    <row r="1817" spans="2:9">
      <c r="B1817">
        <f t="shared" si="203"/>
        <v>1799</v>
      </c>
      <c r="C1817" s="38">
        <f t="shared" ca="1" si="198"/>
        <v>0.3430266018744863</v>
      </c>
      <c r="D1817" s="38">
        <f t="shared" ca="1" si="199"/>
        <v>5.9734962089189193E-2</v>
      </c>
      <c r="E1817" s="38">
        <f t="shared" ca="1" si="200"/>
        <v>0.14698973288040229</v>
      </c>
      <c r="F1817" s="38">
        <f t="shared" ca="1" si="204"/>
        <v>5.661369559507741E-2</v>
      </c>
      <c r="G1817" s="24">
        <f t="shared" ca="1" si="201"/>
        <v>11009.086633448376</v>
      </c>
      <c r="H1817" s="24">
        <f t="shared" ca="1" si="202"/>
        <v>11702.267936760858</v>
      </c>
      <c r="I1817" s="24">
        <f ca="1">H1817/'Option value'!$E$10</f>
        <v>568.07125906606097</v>
      </c>
    </row>
    <row r="1818" spans="2:9">
      <c r="B1818">
        <f t="shared" si="203"/>
        <v>1800</v>
      </c>
      <c r="C1818" s="38">
        <f t="shared" ca="1" si="198"/>
        <v>0.18704392627266964</v>
      </c>
      <c r="D1818" s="38">
        <f t="shared" ca="1" si="199"/>
        <v>5.5433475907942162E-2</v>
      </c>
      <c r="E1818" s="38">
        <f t="shared" ca="1" si="200"/>
        <v>0.14419324130288613</v>
      </c>
      <c r="F1818" s="38">
        <f t="shared" ca="1" si="204"/>
        <v>3.6880478233645937E-2</v>
      </c>
      <c r="G1818" s="24">
        <f t="shared" ca="1" si="201"/>
        <v>7604.6442343066383</v>
      </c>
      <c r="H1818" s="24">
        <f t="shared" ca="1" si="202"/>
        <v>8297.825537619121</v>
      </c>
      <c r="I1818" s="24">
        <f ca="1">H1818/'Option value'!$E$10</f>
        <v>402.80706493296702</v>
      </c>
    </row>
    <row r="1819" spans="2:9">
      <c r="B1819">
        <f t="shared" si="203"/>
        <v>1801</v>
      </c>
      <c r="C1819" s="38">
        <f t="shared" ca="1" si="198"/>
        <v>0.25579012540153723</v>
      </c>
      <c r="D1819" s="38">
        <f t="shared" ca="1" si="199"/>
        <v>6.5667726666126122E-2</v>
      </c>
      <c r="E1819" s="38">
        <f t="shared" ca="1" si="200"/>
        <v>0.14405426802519222</v>
      </c>
      <c r="F1819" s="38">
        <f t="shared" ca="1" si="204"/>
        <v>2.3118492762534318E-2</v>
      </c>
      <c r="G1819" s="24">
        <f t="shared" ca="1" si="201"/>
        <v>8456.7916188237577</v>
      </c>
      <c r="H1819" s="24">
        <f t="shared" ca="1" si="202"/>
        <v>9149.9729221362395</v>
      </c>
      <c r="I1819" s="24">
        <f ca="1">H1819/'Option value'!$E$10</f>
        <v>444.17344282214754</v>
      </c>
    </row>
    <row r="1820" spans="2:9">
      <c r="B1820">
        <f t="shared" si="203"/>
        <v>1802</v>
      </c>
      <c r="C1820" s="38">
        <f t="shared" ca="1" si="198"/>
        <v>0.25012145173759864</v>
      </c>
      <c r="D1820" s="38">
        <f t="shared" ca="1" si="199"/>
        <v>6.9754394103872394E-2</v>
      </c>
      <c r="E1820" s="38">
        <f t="shared" ca="1" si="200"/>
        <v>0.14382367748044586</v>
      </c>
      <c r="F1820" s="38">
        <f t="shared" ca="1" si="204"/>
        <v>4.1605640723125302E-2</v>
      </c>
      <c r="G1820" s="24">
        <f t="shared" ca="1" si="201"/>
        <v>10580.047553810477</v>
      </c>
      <c r="H1820" s="24">
        <f t="shared" ca="1" si="202"/>
        <v>11273.228857122958</v>
      </c>
      <c r="I1820" s="24">
        <f ca="1">H1820/'Option value'!$E$10</f>
        <v>547.24411927781352</v>
      </c>
    </row>
    <row r="1821" spans="2:9">
      <c r="B1821">
        <f t="shared" si="203"/>
        <v>1803</v>
      </c>
      <c r="C1821" s="38">
        <f t="shared" ca="1" si="198"/>
        <v>0.12243194210732154</v>
      </c>
      <c r="D1821" s="38">
        <f t="shared" ca="1" si="199"/>
        <v>6.2477400059489867E-2</v>
      </c>
      <c r="E1821" s="38">
        <f t="shared" ca="1" si="200"/>
        <v>0.14724674265531343</v>
      </c>
      <c r="F1821" s="38">
        <f t="shared" ca="1" si="204"/>
        <v>5.2342144377855185E-2</v>
      </c>
      <c r="G1821" s="24">
        <f t="shared" ca="1" si="201"/>
        <v>9164.0423479139172</v>
      </c>
      <c r="H1821" s="24">
        <f t="shared" ca="1" si="202"/>
        <v>9857.2236512263989</v>
      </c>
      <c r="I1821" s="24">
        <f ca="1">H1821/'Option value'!$E$10</f>
        <v>478.50600248671839</v>
      </c>
    </row>
    <row r="1822" spans="2:9">
      <c r="B1822">
        <f t="shared" si="203"/>
        <v>1804</v>
      </c>
      <c r="C1822" s="38">
        <f t="shared" ca="1" si="198"/>
        <v>0.37665505998910598</v>
      </c>
      <c r="D1822" s="38">
        <f t="shared" ca="1" si="199"/>
        <v>6.9165117815899971E-2</v>
      </c>
      <c r="E1822" s="38">
        <f t="shared" ca="1" si="200"/>
        <v>0.15120465336424305</v>
      </c>
      <c r="F1822" s="38">
        <f t="shared" ca="1" si="204"/>
        <v>3.310752071416817E-2</v>
      </c>
      <c r="G1822" s="24">
        <f t="shared" ca="1" si="201"/>
        <v>9999.1775508311293</v>
      </c>
      <c r="H1822" s="24">
        <f t="shared" ca="1" si="202"/>
        <v>10692.358854143611</v>
      </c>
      <c r="I1822" s="24">
        <f ca="1">H1822/'Option value'!$E$10</f>
        <v>519.04654631765095</v>
      </c>
    </row>
    <row r="1823" spans="2:9">
      <c r="B1823">
        <f t="shared" si="203"/>
        <v>1805</v>
      </c>
      <c r="C1823" s="38">
        <f t="shared" ca="1" si="198"/>
        <v>0.19906174888750497</v>
      </c>
      <c r="D1823" s="38">
        <f t="shared" ca="1" si="199"/>
        <v>7.6191977892036883E-2</v>
      </c>
      <c r="E1823" s="38">
        <f t="shared" ca="1" si="200"/>
        <v>0.14258355119247959</v>
      </c>
      <c r="F1823" s="38">
        <f t="shared" ca="1" si="204"/>
        <v>2.4237326261505598E-2</v>
      </c>
      <c r="G1823" s="24">
        <f t="shared" ca="1" si="201"/>
        <v>9573.875250339117</v>
      </c>
      <c r="H1823" s="24">
        <f t="shared" ca="1" si="202"/>
        <v>10267.056553651599</v>
      </c>
      <c r="I1823" s="24">
        <f ca="1">H1823/'Option value'!$E$10</f>
        <v>498.40080357532031</v>
      </c>
    </row>
    <row r="1824" spans="2:9">
      <c r="B1824">
        <f t="shared" si="203"/>
        <v>1806</v>
      </c>
      <c r="C1824" s="38">
        <f t="shared" ca="1" si="198"/>
        <v>0.25304055855417384</v>
      </c>
      <c r="D1824" s="38">
        <f t="shared" ca="1" si="199"/>
        <v>6.3562243310718552E-2</v>
      </c>
      <c r="E1824" s="38">
        <f t="shared" ca="1" si="200"/>
        <v>0.14652953959027273</v>
      </c>
      <c r="F1824" s="38">
        <f t="shared" ca="1" si="204"/>
        <v>5.3757178491574714E-2</v>
      </c>
      <c r="G1824" s="24">
        <f t="shared" ca="1" si="201"/>
        <v>10647.241676891335</v>
      </c>
      <c r="H1824" s="24">
        <f t="shared" ca="1" si="202"/>
        <v>11340.422980203817</v>
      </c>
      <c r="I1824" s="24">
        <f ca="1">H1824/'Option value'!$E$10</f>
        <v>550.50596991280656</v>
      </c>
    </row>
    <row r="1825" spans="2:9">
      <c r="B1825">
        <f t="shared" si="203"/>
        <v>1807</v>
      </c>
      <c r="C1825" s="38">
        <f t="shared" ca="1" si="198"/>
        <v>0.27421358395450357</v>
      </c>
      <c r="D1825" s="38">
        <f t="shared" ca="1" si="199"/>
        <v>8.1028008260320986E-2</v>
      </c>
      <c r="E1825" s="38">
        <f t="shared" ca="1" si="200"/>
        <v>0.13935957808741709</v>
      </c>
      <c r="F1825" s="38">
        <f t="shared" ca="1" si="204"/>
        <v>5.9418286315582977E-2</v>
      </c>
      <c r="G1825" s="24">
        <f t="shared" ca="1" si="201"/>
        <v>16017.606099708415</v>
      </c>
      <c r="H1825" s="24">
        <f t="shared" ca="1" si="202"/>
        <v>16710.787403020899</v>
      </c>
      <c r="I1825" s="24">
        <f ca="1">H1825/'Option value'!$E$10</f>
        <v>811.20327199130566</v>
      </c>
    </row>
    <row r="1826" spans="2:9">
      <c r="B1826">
        <f t="shared" si="203"/>
        <v>1808</v>
      </c>
      <c r="C1826" s="38">
        <f t="shared" ca="1" si="198"/>
        <v>3.6560602666991848E-2</v>
      </c>
      <c r="D1826" s="38">
        <f t="shared" ca="1" si="199"/>
        <v>6.1527063463520597E-2</v>
      </c>
      <c r="E1826" s="38">
        <f t="shared" ca="1" si="200"/>
        <v>0.14806475901209437</v>
      </c>
      <c r="F1826" s="38">
        <f t="shared" ca="1" si="204"/>
        <v>4.936514084024371E-2</v>
      </c>
      <c r="G1826" s="24">
        <f t="shared" ca="1" si="201"/>
        <v>8013.768459773104</v>
      </c>
      <c r="H1826" s="24">
        <f t="shared" ca="1" si="202"/>
        <v>8706.9497630855858</v>
      </c>
      <c r="I1826" s="24">
        <f ca="1">H1826/'Option value'!$E$10</f>
        <v>422.66746422745558</v>
      </c>
    </row>
    <row r="1827" spans="2:9">
      <c r="B1827">
        <f t="shared" si="203"/>
        <v>1809</v>
      </c>
      <c r="C1827" s="38">
        <f t="shared" ca="1" si="198"/>
        <v>0.30449684380745023</v>
      </c>
      <c r="D1827" s="38">
        <f t="shared" ca="1" si="199"/>
        <v>6.9580858522892364E-2</v>
      </c>
      <c r="E1827" s="38">
        <f t="shared" ca="1" si="200"/>
        <v>0.14580262374163799</v>
      </c>
      <c r="F1827" s="38">
        <f t="shared" ca="1" si="204"/>
        <v>5.426462756104293E-2</v>
      </c>
      <c r="G1827" s="24">
        <f t="shared" ca="1" si="201"/>
        <v>12297.668765252229</v>
      </c>
      <c r="H1827" s="24">
        <f t="shared" ca="1" si="202"/>
        <v>12990.85006856471</v>
      </c>
      <c r="I1827" s="24">
        <f ca="1">H1827/'Option value'!$E$10</f>
        <v>630.62378973615091</v>
      </c>
    </row>
    <row r="1828" spans="2:9">
      <c r="B1828">
        <f t="shared" si="203"/>
        <v>1810</v>
      </c>
      <c r="C1828" s="38">
        <f t="shared" ca="1" si="198"/>
        <v>0.23681053112265782</v>
      </c>
      <c r="D1828" s="38">
        <f t="shared" ca="1" si="199"/>
        <v>5.681633141849339E-2</v>
      </c>
      <c r="E1828" s="38">
        <f t="shared" ca="1" si="200"/>
        <v>0.14337001713191291</v>
      </c>
      <c r="F1828" s="38">
        <f t="shared" ca="1" si="204"/>
        <v>3.7608712545279685E-2</v>
      </c>
      <c r="G1828" s="24">
        <f t="shared" ca="1" si="201"/>
        <v>8240.2604813072994</v>
      </c>
      <c r="H1828" s="24">
        <f t="shared" ca="1" si="202"/>
        <v>8933.4417846197812</v>
      </c>
      <c r="I1828" s="24">
        <f ca="1">H1828/'Option value'!$E$10</f>
        <v>433.66222255435827</v>
      </c>
    </row>
    <row r="1829" spans="2:9">
      <c r="B1829">
        <f t="shared" si="203"/>
        <v>1811</v>
      </c>
      <c r="C1829" s="38">
        <f t="shared" ca="1" si="198"/>
        <v>0.16205373778352636</v>
      </c>
      <c r="D1829" s="38">
        <f t="shared" ca="1" si="199"/>
        <v>5.8765963048421091E-2</v>
      </c>
      <c r="E1829" s="38">
        <f t="shared" ca="1" si="200"/>
        <v>0.1440592336813338</v>
      </c>
      <c r="F1829" s="38">
        <f t="shared" ca="1" si="204"/>
        <v>3.5115578392644446E-2</v>
      </c>
      <c r="G1829" s="24">
        <f t="shared" ca="1" si="201"/>
        <v>7773.9457177386475</v>
      </c>
      <c r="H1829" s="24">
        <f t="shared" ca="1" si="202"/>
        <v>8467.1270210511302</v>
      </c>
      <c r="I1829" s="24">
        <f ca="1">H1829/'Option value'!$E$10</f>
        <v>411.02558354617133</v>
      </c>
    </row>
    <row r="1830" spans="2:9">
      <c r="B1830">
        <f t="shared" si="203"/>
        <v>1812</v>
      </c>
      <c r="C1830" s="38">
        <f t="shared" ca="1" si="198"/>
        <v>0.30485323134401299</v>
      </c>
      <c r="D1830" s="38">
        <f t="shared" ca="1" si="199"/>
        <v>6.2982864234026936E-2</v>
      </c>
      <c r="E1830" s="38">
        <f t="shared" ca="1" si="200"/>
        <v>0.1448128670277313</v>
      </c>
      <c r="F1830" s="38">
        <f t="shared" ca="1" si="204"/>
        <v>3.7086641380396995E-2</v>
      </c>
      <c r="G1830" s="24">
        <f t="shared" ca="1" si="201"/>
        <v>9461.3695353764233</v>
      </c>
      <c r="H1830" s="24">
        <f t="shared" ca="1" si="202"/>
        <v>10154.550838688905</v>
      </c>
      <c r="I1830" s="24">
        <f ca="1">H1830/'Option value'!$E$10</f>
        <v>492.93936110140311</v>
      </c>
    </row>
    <row r="1831" spans="2:9">
      <c r="B1831">
        <f t="shared" si="203"/>
        <v>1813</v>
      </c>
      <c r="C1831" s="38">
        <f t="shared" ca="1" si="198"/>
        <v>0.31199879793600116</v>
      </c>
      <c r="D1831" s="38">
        <f t="shared" ca="1" si="199"/>
        <v>7.2214197022482121E-2</v>
      </c>
      <c r="E1831" s="38">
        <f t="shared" ca="1" si="200"/>
        <v>0.1444950330678548</v>
      </c>
      <c r="F1831" s="38">
        <f t="shared" ca="1" si="204"/>
        <v>2.66324762986258E-2</v>
      </c>
      <c r="G1831" s="24">
        <f t="shared" ca="1" si="201"/>
        <v>9969.457873330588</v>
      </c>
      <c r="H1831" s="24">
        <f t="shared" ca="1" si="202"/>
        <v>10662.63917664307</v>
      </c>
      <c r="I1831" s="24">
        <f ca="1">H1831/'Option value'!$E$10</f>
        <v>517.60384352636254</v>
      </c>
    </row>
    <row r="1832" spans="2:9">
      <c r="B1832">
        <f t="shared" si="203"/>
        <v>1814</v>
      </c>
      <c r="C1832" s="38">
        <f t="shared" ca="1" si="198"/>
        <v>0.18039500518774026</v>
      </c>
      <c r="D1832" s="38">
        <f t="shared" ca="1" si="199"/>
        <v>6.1265017433873747E-2</v>
      </c>
      <c r="E1832" s="38">
        <f t="shared" ca="1" si="200"/>
        <v>0.14503286057706988</v>
      </c>
      <c r="F1832" s="38">
        <f t="shared" ca="1" si="204"/>
        <v>5.3223195376293914E-2</v>
      </c>
      <c r="G1832" s="24">
        <f t="shared" ca="1" si="201"/>
        <v>9768.837777585577</v>
      </c>
      <c r="H1832" s="24">
        <f t="shared" ca="1" si="202"/>
        <v>10462.019080898059</v>
      </c>
      <c r="I1832" s="24">
        <f ca="1">H1832/'Option value'!$E$10</f>
        <v>507.86500392709019</v>
      </c>
    </row>
    <row r="1833" spans="2:9">
      <c r="B1833">
        <f t="shared" si="203"/>
        <v>1815</v>
      </c>
      <c r="C1833" s="38">
        <f t="shared" ca="1" si="198"/>
        <v>0.35729844513903741</v>
      </c>
      <c r="D1833" s="38">
        <f t="shared" ca="1" si="199"/>
        <v>5.3310511773651592E-2</v>
      </c>
      <c r="E1833" s="38">
        <f t="shared" ca="1" si="200"/>
        <v>0.14689389631982405</v>
      </c>
      <c r="F1833" s="38">
        <f t="shared" ca="1" si="204"/>
        <v>2.5788404451540063E-2</v>
      </c>
      <c r="G1833" s="24">
        <f t="shared" ca="1" si="201"/>
        <v>7409.9579292245789</v>
      </c>
      <c r="H1833" s="24">
        <f t="shared" ca="1" si="202"/>
        <v>8103.1392325370616</v>
      </c>
      <c r="I1833" s="24">
        <f ca="1">H1833/'Option value'!$E$10</f>
        <v>393.3562734241292</v>
      </c>
    </row>
    <row r="1834" spans="2:9">
      <c r="B1834">
        <f t="shared" si="203"/>
        <v>1816</v>
      </c>
      <c r="C1834" s="38">
        <f t="shared" ca="1" si="198"/>
        <v>0.24764825555571926</v>
      </c>
      <c r="D1834" s="38">
        <f t="shared" ca="1" si="199"/>
        <v>5.6767672898801289E-2</v>
      </c>
      <c r="E1834" s="38">
        <f t="shared" ca="1" si="200"/>
        <v>0.14396079505226764</v>
      </c>
      <c r="F1834" s="38">
        <f t="shared" ca="1" si="204"/>
        <v>3.4209232980237869E-2</v>
      </c>
      <c r="G1834" s="24">
        <f t="shared" ca="1" si="201"/>
        <v>8003.3889206441509</v>
      </c>
      <c r="H1834" s="24">
        <f t="shared" ca="1" si="202"/>
        <v>8696.5702239566326</v>
      </c>
      <c r="I1834" s="24">
        <f ca="1">H1834/'Option value'!$E$10</f>
        <v>422.16360310469088</v>
      </c>
    </row>
    <row r="1835" spans="2:9">
      <c r="B1835">
        <f t="shared" si="203"/>
        <v>1817</v>
      </c>
      <c r="C1835" s="38">
        <f t="shared" ca="1" si="198"/>
        <v>0.28212351003640812</v>
      </c>
      <c r="D1835" s="38">
        <f t="shared" ca="1" si="199"/>
        <v>7.4106031056977398E-2</v>
      </c>
      <c r="E1835" s="38">
        <f t="shared" ca="1" si="200"/>
        <v>0.14337854682204504</v>
      </c>
      <c r="F1835" s="38">
        <f t="shared" ca="1" si="204"/>
        <v>4.8563244107948725E-2</v>
      </c>
      <c r="G1835" s="24">
        <f t="shared" ca="1" si="201"/>
        <v>12427.860187260643</v>
      </c>
      <c r="H1835" s="24">
        <f t="shared" ca="1" si="202"/>
        <v>13121.041490573125</v>
      </c>
      <c r="I1835" s="24">
        <f ca="1">H1835/'Option value'!$E$10</f>
        <v>636.94376167830694</v>
      </c>
    </row>
    <row r="1836" spans="2:9">
      <c r="B1836">
        <f t="shared" si="203"/>
        <v>1818</v>
      </c>
      <c r="C1836" s="38">
        <f t="shared" ca="1" si="198"/>
        <v>0.24612527696376685</v>
      </c>
      <c r="D1836" s="38">
        <f t="shared" ca="1" si="199"/>
        <v>6.0294082685478347E-2</v>
      </c>
      <c r="E1836" s="38">
        <f t="shared" ca="1" si="200"/>
        <v>0.14279609173705318</v>
      </c>
      <c r="F1836" s="38">
        <f t="shared" ca="1" si="204"/>
        <v>5.1238912550197989E-2</v>
      </c>
      <c r="G1836" s="24">
        <f t="shared" ca="1" si="201"/>
        <v>10177.365477177664</v>
      </c>
      <c r="H1836" s="24">
        <f t="shared" ca="1" si="202"/>
        <v>10870.546780490145</v>
      </c>
      <c r="I1836" s="24">
        <f ca="1">H1836/'Option value'!$E$10</f>
        <v>527.69644565486135</v>
      </c>
    </row>
    <row r="1837" spans="2:9">
      <c r="B1837">
        <f t="shared" si="203"/>
        <v>1819</v>
      </c>
      <c r="C1837" s="38">
        <f t="shared" ca="1" si="198"/>
        <v>0.20891513239010354</v>
      </c>
      <c r="D1837" s="38">
        <f t="shared" ca="1" si="199"/>
        <v>7.0057906876531434E-2</v>
      </c>
      <c r="E1837" s="38">
        <f t="shared" ca="1" si="200"/>
        <v>0.14678664164352301</v>
      </c>
      <c r="F1837" s="38">
        <f t="shared" ca="1" si="204"/>
        <v>3.0109410660831552E-2</v>
      </c>
      <c r="G1837" s="24">
        <f t="shared" ca="1" si="201"/>
        <v>9002.3985232281248</v>
      </c>
      <c r="H1837" s="24">
        <f t="shared" ca="1" si="202"/>
        <v>9695.5798265406065</v>
      </c>
      <c r="I1837" s="24">
        <f ca="1">H1837/'Option value'!$E$10</f>
        <v>470.65921488061196</v>
      </c>
    </row>
    <row r="1838" spans="2:9">
      <c r="B1838">
        <f t="shared" si="203"/>
        <v>1820</v>
      </c>
      <c r="C1838" s="38">
        <f t="shared" ca="1" si="198"/>
        <v>0.27337242537695777</v>
      </c>
      <c r="D1838" s="38">
        <f t="shared" ca="1" si="199"/>
        <v>6.3777192909114974E-2</v>
      </c>
      <c r="E1838" s="38">
        <f t="shared" ca="1" si="200"/>
        <v>0.14328803653127048</v>
      </c>
      <c r="F1838" s="38">
        <f t="shared" ca="1" si="204"/>
        <v>5.2594436828972302E-2</v>
      </c>
      <c r="G1838" s="24">
        <f t="shared" ca="1" si="201"/>
        <v>11105.435099840437</v>
      </c>
      <c r="H1838" s="24">
        <f t="shared" ca="1" si="202"/>
        <v>11798.616403152919</v>
      </c>
      <c r="I1838" s="24">
        <f ca="1">H1838/'Option value'!$E$10</f>
        <v>572.74836908509315</v>
      </c>
    </row>
    <row r="1839" spans="2:9">
      <c r="B1839">
        <f t="shared" si="203"/>
        <v>1821</v>
      </c>
      <c r="C1839" s="38">
        <f t="shared" ca="1" si="198"/>
        <v>0.14016366769284699</v>
      </c>
      <c r="D1839" s="38">
        <f t="shared" ca="1" si="199"/>
        <v>7.0417714021852235E-2</v>
      </c>
      <c r="E1839" s="38">
        <f t="shared" ca="1" si="200"/>
        <v>0.14295605665559608</v>
      </c>
      <c r="F1839" s="38">
        <f t="shared" ca="1" si="204"/>
        <v>2.3649741739954922E-2</v>
      </c>
      <c r="G1839" s="24">
        <f t="shared" ca="1" si="201"/>
        <v>8345.9747288091039</v>
      </c>
      <c r="H1839" s="24">
        <f t="shared" ca="1" si="202"/>
        <v>9039.1560321215857</v>
      </c>
      <c r="I1839" s="24">
        <f ca="1">H1839/'Option value'!$E$10</f>
        <v>438.79398214182453</v>
      </c>
    </row>
    <row r="1840" spans="2:9">
      <c r="B1840">
        <f t="shared" si="203"/>
        <v>1822</v>
      </c>
      <c r="C1840" s="38">
        <f t="shared" ca="1" si="198"/>
        <v>0.25089748987285293</v>
      </c>
      <c r="D1840" s="38">
        <f t="shared" ca="1" si="199"/>
        <v>5.699611416043552E-2</v>
      </c>
      <c r="E1840" s="38">
        <f t="shared" ca="1" si="200"/>
        <v>0.145389151618461</v>
      </c>
      <c r="F1840" s="38">
        <f t="shared" ca="1" si="204"/>
        <v>2.2226480842319655E-2</v>
      </c>
      <c r="G1840" s="24">
        <f t="shared" ca="1" si="201"/>
        <v>7179.2528218254583</v>
      </c>
      <c r="H1840" s="24">
        <f t="shared" ca="1" si="202"/>
        <v>7872.434125137941</v>
      </c>
      <c r="I1840" s="24">
        <f ca="1">H1840/'Option value'!$E$10</f>
        <v>382.15699636591944</v>
      </c>
    </row>
    <row r="1841" spans="2:9">
      <c r="B1841">
        <f t="shared" si="203"/>
        <v>1823</v>
      </c>
      <c r="C1841" s="38">
        <f t="shared" ca="1" si="198"/>
        <v>0.28428036751777574</v>
      </c>
      <c r="D1841" s="38">
        <f t="shared" ca="1" si="199"/>
        <v>6.2787185209905519E-2</v>
      </c>
      <c r="E1841" s="38">
        <f t="shared" ca="1" si="200"/>
        <v>0.14247217092038444</v>
      </c>
      <c r="F1841" s="38">
        <f t="shared" ca="1" si="204"/>
        <v>3.9793216783416907E-2</v>
      </c>
      <c r="G1841" s="24">
        <f t="shared" ca="1" si="201"/>
        <v>9739.5927531674643</v>
      </c>
      <c r="H1841" s="24">
        <f t="shared" ca="1" si="202"/>
        <v>10432.774056479946</v>
      </c>
      <c r="I1841" s="24">
        <f ca="1">H1841/'Option value'!$E$10</f>
        <v>506.44534254757014</v>
      </c>
    </row>
    <row r="1842" spans="2:9">
      <c r="B1842">
        <f t="shared" si="203"/>
        <v>1824</v>
      </c>
      <c r="C1842" s="38">
        <f t="shared" ca="1" si="198"/>
        <v>0.29524708065591321</v>
      </c>
      <c r="D1842" s="38">
        <f t="shared" ca="1" si="199"/>
        <v>6.3472242527451719E-2</v>
      </c>
      <c r="E1842" s="38">
        <f t="shared" ca="1" si="200"/>
        <v>0.14349310114588204</v>
      </c>
      <c r="F1842" s="38">
        <f t="shared" ca="1" si="204"/>
        <v>4.6444948166201101E-2</v>
      </c>
      <c r="G1842" s="24">
        <f t="shared" ca="1" si="201"/>
        <v>10506.076703342469</v>
      </c>
      <c r="H1842" s="24">
        <f t="shared" ca="1" si="202"/>
        <v>11199.258006654951</v>
      </c>
      <c r="I1842" s="24">
        <f ca="1">H1842/'Option value'!$E$10</f>
        <v>543.65330129392964</v>
      </c>
    </row>
    <row r="1843" spans="2:9">
      <c r="B1843">
        <f t="shared" si="203"/>
        <v>1825</v>
      </c>
      <c r="C1843" s="38">
        <f t="shared" ca="1" si="198"/>
        <v>0.14786008631708591</v>
      </c>
      <c r="D1843" s="38">
        <f t="shared" ca="1" si="199"/>
        <v>6.4573920219486228E-2</v>
      </c>
      <c r="E1843" s="38">
        <f t="shared" ca="1" si="200"/>
        <v>0.14366931826425586</v>
      </c>
      <c r="F1843" s="38">
        <f t="shared" ca="1" si="204"/>
        <v>5.4250918340496876E-2</v>
      </c>
      <c r="G1843" s="24">
        <f t="shared" ca="1" si="201"/>
        <v>10280.413663354082</v>
      </c>
      <c r="H1843" s="24">
        <f t="shared" ca="1" si="202"/>
        <v>10973.594966666564</v>
      </c>
      <c r="I1843" s="24">
        <f ca="1">H1843/'Option value'!$E$10</f>
        <v>532.69878478963903</v>
      </c>
    </row>
    <row r="1844" spans="2:9">
      <c r="B1844">
        <f t="shared" si="203"/>
        <v>1826</v>
      </c>
      <c r="C1844" s="38">
        <f t="shared" ca="1" si="198"/>
        <v>0.36535132094345768</v>
      </c>
      <c r="D1844" s="38">
        <f t="shared" ca="1" si="199"/>
        <v>6.3296508627383882E-2</v>
      </c>
      <c r="E1844" s="38">
        <f t="shared" ca="1" si="200"/>
        <v>0.14731665933088761</v>
      </c>
      <c r="F1844" s="38">
        <f t="shared" ca="1" si="204"/>
        <v>5.7536344390471089E-2</v>
      </c>
      <c r="G1844" s="24">
        <f t="shared" ca="1" si="201"/>
        <v>11938.07828684072</v>
      </c>
      <c r="H1844" s="24">
        <f t="shared" ca="1" si="202"/>
        <v>12631.259590153202</v>
      </c>
      <c r="I1844" s="24">
        <f ca="1">H1844/'Option value'!$E$10</f>
        <v>613.16794126957291</v>
      </c>
    </row>
    <row r="1845" spans="2:9">
      <c r="B1845">
        <f t="shared" si="203"/>
        <v>1827</v>
      </c>
      <c r="C1845" s="38">
        <f t="shared" ca="1" si="198"/>
        <v>5.1919047337336932E-2</v>
      </c>
      <c r="D1845" s="38">
        <f t="shared" ca="1" si="199"/>
        <v>6.5896226534299135E-2</v>
      </c>
      <c r="E1845" s="38">
        <f t="shared" ca="1" si="200"/>
        <v>0.14281144169094151</v>
      </c>
      <c r="F1845" s="38">
        <f t="shared" ca="1" si="204"/>
        <v>5.4409553701098679E-2</v>
      </c>
      <c r="G1845" s="24">
        <f t="shared" ca="1" si="201"/>
        <v>9724.621382748659</v>
      </c>
      <c r="H1845" s="24">
        <f t="shared" ca="1" si="202"/>
        <v>10417.802686061141</v>
      </c>
      <c r="I1845" s="24">
        <f ca="1">H1845/'Option value'!$E$10</f>
        <v>505.71857699325921</v>
      </c>
    </row>
    <row r="1846" spans="2:9">
      <c r="B1846">
        <f t="shared" si="203"/>
        <v>1828</v>
      </c>
      <c r="C1846" s="38">
        <f t="shared" ca="1" si="198"/>
        <v>0.25536840098324759</v>
      </c>
      <c r="D1846" s="38">
        <f t="shared" ca="1" si="199"/>
        <v>6.0885528580363071E-2</v>
      </c>
      <c r="E1846" s="38">
        <f t="shared" ca="1" si="200"/>
        <v>0.14246311334973136</v>
      </c>
      <c r="F1846" s="38">
        <f t="shared" ca="1" si="204"/>
        <v>4.9674777782567923E-2</v>
      </c>
      <c r="G1846" s="24">
        <f t="shared" ca="1" si="201"/>
        <v>10216.05602419352</v>
      </c>
      <c r="H1846" s="24">
        <f t="shared" ca="1" si="202"/>
        <v>10909.237327506002</v>
      </c>
      <c r="I1846" s="24">
        <f ca="1">H1846/'Option value'!$E$10</f>
        <v>529.574627548835</v>
      </c>
    </row>
    <row r="1847" spans="2:9">
      <c r="B1847">
        <f t="shared" si="203"/>
        <v>1829</v>
      </c>
      <c r="C1847" s="38">
        <f t="shared" ca="1" si="198"/>
        <v>0.17852592562771302</v>
      </c>
      <c r="D1847" s="38">
        <f t="shared" ca="1" si="199"/>
        <v>6.156786578629838E-2</v>
      </c>
      <c r="E1847" s="38">
        <f t="shared" ca="1" si="200"/>
        <v>0.14296588598540971</v>
      </c>
      <c r="F1847" s="38">
        <f t="shared" ca="1" si="204"/>
        <v>5.9561337036830003E-2</v>
      </c>
      <c r="G1847" s="24">
        <f t="shared" ca="1" si="201"/>
        <v>10789.339993866395</v>
      </c>
      <c r="H1847" s="24">
        <f t="shared" ca="1" si="202"/>
        <v>11482.521297178877</v>
      </c>
      <c r="I1847" s="24">
        <f ca="1">H1847/'Option value'!$E$10</f>
        <v>557.40394646499396</v>
      </c>
    </row>
    <row r="1848" spans="2:9">
      <c r="B1848">
        <f t="shared" si="203"/>
        <v>1830</v>
      </c>
      <c r="C1848" s="38">
        <f t="shared" ca="1" si="198"/>
        <v>0.3809896749583182</v>
      </c>
      <c r="D1848" s="38">
        <f t="shared" ca="1" si="199"/>
        <v>7.004863389859034E-2</v>
      </c>
      <c r="E1848" s="38">
        <f t="shared" ca="1" si="200"/>
        <v>0.14175443014764486</v>
      </c>
      <c r="F1848" s="38">
        <f t="shared" ca="1" si="204"/>
        <v>4.3395665075686707E-2</v>
      </c>
      <c r="G1848" s="24">
        <f t="shared" ca="1" si="201"/>
        <v>12197.432151658561</v>
      </c>
      <c r="H1848" s="24">
        <f t="shared" ca="1" si="202"/>
        <v>12890.613454971042</v>
      </c>
      <c r="I1848" s="24">
        <f ca="1">H1848/'Option value'!$E$10</f>
        <v>625.75793470733208</v>
      </c>
    </row>
    <row r="1849" spans="2:9">
      <c r="B1849">
        <f t="shared" si="203"/>
        <v>1831</v>
      </c>
      <c r="C1849" s="38">
        <f t="shared" ca="1" si="198"/>
        <v>4.2634989242649468E-2</v>
      </c>
      <c r="D1849" s="38">
        <f t="shared" ca="1" si="199"/>
        <v>6.5101661886017098E-2</v>
      </c>
      <c r="E1849" s="38">
        <f t="shared" ca="1" si="200"/>
        <v>0.1444800500496066</v>
      </c>
      <c r="F1849" s="38">
        <f t="shared" ca="1" si="204"/>
        <v>4.6284284234651585E-2</v>
      </c>
      <c r="G1849" s="24">
        <f t="shared" ca="1" si="201"/>
        <v>8572.8057974850435</v>
      </c>
      <c r="H1849" s="24">
        <f t="shared" ca="1" si="202"/>
        <v>9265.9871007975253</v>
      </c>
      <c r="I1849" s="24">
        <f ca="1">H1849/'Option value'!$E$10</f>
        <v>449.80519906784099</v>
      </c>
    </row>
    <row r="1850" spans="2:9">
      <c r="B1850">
        <f t="shared" si="203"/>
        <v>1832</v>
      </c>
      <c r="C1850" s="38">
        <f t="shared" ca="1" si="198"/>
        <v>0.36405571675211723</v>
      </c>
      <c r="D1850" s="38">
        <f t="shared" ca="1" si="199"/>
        <v>6.0953320215923278E-2</v>
      </c>
      <c r="E1850" s="38">
        <f t="shared" ca="1" si="200"/>
        <v>0.14389164092653481</v>
      </c>
      <c r="F1850" s="38">
        <f t="shared" ca="1" si="204"/>
        <v>5.1595893521873729E-2</v>
      </c>
      <c r="G1850" s="24">
        <f t="shared" ca="1" si="201"/>
        <v>11172.211870135623</v>
      </c>
      <c r="H1850" s="24">
        <f t="shared" ca="1" si="202"/>
        <v>11865.393173448105</v>
      </c>
      <c r="I1850" s="24">
        <f ca="1">H1850/'Option value'!$E$10</f>
        <v>575.98995987612159</v>
      </c>
    </row>
    <row r="1851" spans="2:9">
      <c r="B1851">
        <f t="shared" si="203"/>
        <v>1833</v>
      </c>
      <c r="C1851" s="38">
        <f t="shared" ca="1" si="198"/>
        <v>0.15619796951031731</v>
      </c>
      <c r="D1851" s="38">
        <f t="shared" ca="1" si="199"/>
        <v>6.6791136876427834E-2</v>
      </c>
      <c r="E1851" s="38">
        <f t="shared" ca="1" si="200"/>
        <v>0.14443346799358009</v>
      </c>
      <c r="F1851" s="38">
        <f t="shared" ca="1" si="204"/>
        <v>3.922676247841024E-2</v>
      </c>
      <c r="G1851" s="24">
        <f t="shared" ca="1" si="201"/>
        <v>9103.3029065497594</v>
      </c>
      <c r="H1851" s="24">
        <f t="shared" ca="1" si="202"/>
        <v>9796.4842098622412</v>
      </c>
      <c r="I1851" s="24">
        <f ca="1">H1851/'Option value'!$E$10</f>
        <v>475.55748591564276</v>
      </c>
    </row>
    <row r="1852" spans="2:9">
      <c r="B1852">
        <f t="shared" si="203"/>
        <v>1834</v>
      </c>
      <c r="C1852" s="38">
        <f t="shared" ca="1" si="198"/>
        <v>0.33588705751086001</v>
      </c>
      <c r="D1852" s="38">
        <f t="shared" ca="1" si="199"/>
        <v>5.0153282904581958E-2</v>
      </c>
      <c r="E1852" s="38">
        <f t="shared" ca="1" si="200"/>
        <v>0.14616189846041944</v>
      </c>
      <c r="F1852" s="38">
        <f t="shared" ca="1" si="204"/>
        <v>4.2249135905784364E-2</v>
      </c>
      <c r="G1852" s="24">
        <f t="shared" ca="1" si="201"/>
        <v>7996.3463074274123</v>
      </c>
      <c r="H1852" s="24">
        <f t="shared" ca="1" si="202"/>
        <v>8689.527610739895</v>
      </c>
      <c r="I1852" s="24">
        <f ca="1">H1852/'Option value'!$E$10</f>
        <v>421.82172867669391</v>
      </c>
    </row>
    <row r="1853" spans="2:9">
      <c r="B1853">
        <f t="shared" si="203"/>
        <v>1835</v>
      </c>
      <c r="C1853" s="38">
        <f t="shared" ca="1" si="198"/>
        <v>0.23705881186809852</v>
      </c>
      <c r="D1853" s="38">
        <f t="shared" ca="1" si="199"/>
        <v>6.510120233600622E-2</v>
      </c>
      <c r="E1853" s="38">
        <f t="shared" ca="1" si="200"/>
        <v>0.14366275142934642</v>
      </c>
      <c r="F1853" s="38">
        <f t="shared" ca="1" si="204"/>
        <v>4.4684166847801056E-2</v>
      </c>
      <c r="G1853" s="24">
        <f t="shared" ca="1" si="201"/>
        <v>10090.890524199815</v>
      </c>
      <c r="H1853" s="24">
        <f t="shared" ca="1" si="202"/>
        <v>10784.071827512296</v>
      </c>
      <c r="I1853" s="24">
        <f ca="1">H1853/'Option value'!$E$10</f>
        <v>523.49863240350953</v>
      </c>
    </row>
    <row r="1854" spans="2:9">
      <c r="B1854">
        <f t="shared" si="203"/>
        <v>1836</v>
      </c>
      <c r="C1854" s="38">
        <f t="shared" ca="1" si="198"/>
        <v>0.22363168483832122</v>
      </c>
      <c r="D1854" s="38">
        <f t="shared" ca="1" si="199"/>
        <v>6.737542661748129E-2</v>
      </c>
      <c r="E1854" s="38">
        <f t="shared" ca="1" si="200"/>
        <v>0.14507634815851819</v>
      </c>
      <c r="F1854" s="38">
        <f t="shared" ca="1" si="204"/>
        <v>2.5504506996112702E-2</v>
      </c>
      <c r="G1854" s="24">
        <f t="shared" ca="1" si="201"/>
        <v>8550.9566067234719</v>
      </c>
      <c r="H1854" s="24">
        <f t="shared" ca="1" si="202"/>
        <v>9244.1379100359536</v>
      </c>
      <c r="I1854" s="24">
        <f ca="1">H1854/'Option value'!$E$10</f>
        <v>448.74455873960937</v>
      </c>
    </row>
    <row r="1855" spans="2:9">
      <c r="B1855">
        <f t="shared" si="203"/>
        <v>1837</v>
      </c>
      <c r="C1855" s="38">
        <f t="shared" ca="1" si="198"/>
        <v>0.14615081290499732</v>
      </c>
      <c r="D1855" s="38">
        <f t="shared" ca="1" si="199"/>
        <v>6.8183485148261377E-2</v>
      </c>
      <c r="E1855" s="38">
        <f t="shared" ca="1" si="200"/>
        <v>0.14668781089331104</v>
      </c>
      <c r="F1855" s="38">
        <f t="shared" ca="1" si="204"/>
        <v>5.0703284003901464E-2</v>
      </c>
      <c r="G1855" s="24">
        <f t="shared" ca="1" si="201"/>
        <v>10097.436044761949</v>
      </c>
      <c r="H1855" s="24">
        <f t="shared" ca="1" si="202"/>
        <v>10790.617348074431</v>
      </c>
      <c r="I1855" s="24">
        <f ca="1">H1855/'Option value'!$E$10</f>
        <v>523.81637612011798</v>
      </c>
    </row>
    <row r="1856" spans="2:9">
      <c r="B1856">
        <f t="shared" si="203"/>
        <v>1838</v>
      </c>
      <c r="C1856" s="38">
        <f t="shared" ca="1" si="198"/>
        <v>0.20123169658064211</v>
      </c>
      <c r="D1856" s="38">
        <f t="shared" ca="1" si="199"/>
        <v>6.7632683014685543E-2</v>
      </c>
      <c r="E1856" s="38">
        <f t="shared" ca="1" si="200"/>
        <v>0.1500645699650944</v>
      </c>
      <c r="F1856" s="38">
        <f t="shared" ca="1" si="204"/>
        <v>4.5945910922803465E-2</v>
      </c>
      <c r="G1856" s="24">
        <f t="shared" ca="1" si="201"/>
        <v>9677.1218689998132</v>
      </c>
      <c r="H1856" s="24">
        <f t="shared" ca="1" si="202"/>
        <v>10370.303172312295</v>
      </c>
      <c r="I1856" s="24">
        <f ca="1">H1856/'Option value'!$E$10</f>
        <v>503.41277535496573</v>
      </c>
    </row>
    <row r="1857" spans="2:9">
      <c r="B1857">
        <f t="shared" si="203"/>
        <v>1839</v>
      </c>
      <c r="C1857" s="38">
        <f t="shared" ca="1" si="198"/>
        <v>0.25051267205007</v>
      </c>
      <c r="D1857" s="38">
        <f t="shared" ca="1" si="199"/>
        <v>6.1857198755031137E-2</v>
      </c>
      <c r="E1857" s="38">
        <f t="shared" ca="1" si="200"/>
        <v>0.14590835148739667</v>
      </c>
      <c r="F1857" s="38">
        <f t="shared" ca="1" si="204"/>
        <v>4.3289797070103345E-2</v>
      </c>
      <c r="G1857" s="24">
        <f t="shared" ca="1" si="201"/>
        <v>9348.540851171203</v>
      </c>
      <c r="H1857" s="24">
        <f t="shared" ca="1" si="202"/>
        <v>10041.722154483685</v>
      </c>
      <c r="I1857" s="24">
        <f ca="1">H1857/'Option value'!$E$10</f>
        <v>487.46224050891669</v>
      </c>
    </row>
    <row r="1858" spans="2:9">
      <c r="B1858">
        <f t="shared" si="203"/>
        <v>1840</v>
      </c>
      <c r="C1858" s="38">
        <f t="shared" ca="1" si="198"/>
        <v>9.9709313062073757E-2</v>
      </c>
      <c r="D1858" s="38">
        <f t="shared" ca="1" si="199"/>
        <v>6.3495061748105305E-2</v>
      </c>
      <c r="E1858" s="38">
        <f t="shared" ca="1" si="200"/>
        <v>0.14518669879343768</v>
      </c>
      <c r="F1858" s="38">
        <f t="shared" ca="1" si="204"/>
        <v>4.9088954828649792E-2</v>
      </c>
      <c r="G1858" s="24">
        <f t="shared" ca="1" si="201"/>
        <v>9011.4782239521955</v>
      </c>
      <c r="H1858" s="24">
        <f t="shared" ca="1" si="202"/>
        <v>9704.6595272646773</v>
      </c>
      <c r="I1858" s="24">
        <f ca="1">H1858/'Option value'!$E$10</f>
        <v>471.09997705168331</v>
      </c>
    </row>
    <row r="1859" spans="2:9">
      <c r="B1859">
        <f t="shared" si="203"/>
        <v>1841</v>
      </c>
      <c r="C1859" s="38">
        <f t="shared" ca="1" si="198"/>
        <v>0.11315742800038717</v>
      </c>
      <c r="D1859" s="38">
        <f t="shared" ca="1" si="199"/>
        <v>7.4418631370719454E-2</v>
      </c>
      <c r="E1859" s="38">
        <f t="shared" ca="1" si="200"/>
        <v>0.14192723837514928</v>
      </c>
      <c r="F1859" s="38">
        <f t="shared" ca="1" si="204"/>
        <v>4.5130452633567006E-2</v>
      </c>
      <c r="G1859" s="24">
        <f t="shared" ca="1" si="201"/>
        <v>10613.746432354526</v>
      </c>
      <c r="H1859" s="24">
        <f t="shared" ca="1" si="202"/>
        <v>11306.927735667008</v>
      </c>
      <c r="I1859" s="24">
        <f ca="1">H1859/'Option value'!$E$10</f>
        <v>548.87998716830134</v>
      </c>
    </row>
    <row r="1860" spans="2:9">
      <c r="B1860">
        <f t="shared" si="203"/>
        <v>1842</v>
      </c>
      <c r="C1860" s="38">
        <f t="shared" ca="1" si="198"/>
        <v>0.14847992375669522</v>
      </c>
      <c r="D1860" s="38">
        <f t="shared" ca="1" si="199"/>
        <v>7.2663374746342518E-2</v>
      </c>
      <c r="E1860" s="38">
        <f t="shared" ca="1" si="200"/>
        <v>0.14305077650902051</v>
      </c>
      <c r="F1860" s="38">
        <f t="shared" ca="1" si="204"/>
        <v>4.8877248207738769E-2</v>
      </c>
      <c r="G1860" s="24">
        <f t="shared" ca="1" si="201"/>
        <v>10990.096526034658</v>
      </c>
      <c r="H1860" s="24">
        <f t="shared" ca="1" si="202"/>
        <v>11683.27782934714</v>
      </c>
      <c r="I1860" s="24">
        <f ca="1">H1860/'Option value'!$E$10</f>
        <v>567.1494091916087</v>
      </c>
    </row>
    <row r="1861" spans="2:9">
      <c r="B1861">
        <f t="shared" si="203"/>
        <v>1843</v>
      </c>
      <c r="C1861" s="38">
        <f t="shared" ca="1" si="198"/>
        <v>0.25306139190683252</v>
      </c>
      <c r="D1861" s="38">
        <f t="shared" ca="1" si="199"/>
        <v>5.7789044363935699E-2</v>
      </c>
      <c r="E1861" s="38">
        <f t="shared" ca="1" si="200"/>
        <v>0.14591096376420959</v>
      </c>
      <c r="F1861" s="38">
        <f t="shared" ca="1" si="204"/>
        <v>5.4318718140034791E-2</v>
      </c>
      <c r="G1861" s="24">
        <f t="shared" ca="1" si="201"/>
        <v>9805.0662340155486</v>
      </c>
      <c r="H1861" s="24">
        <f t="shared" ca="1" si="202"/>
        <v>10498.24753732803</v>
      </c>
      <c r="I1861" s="24">
        <f ca="1">H1861/'Option value'!$E$10</f>
        <v>509.62366686058397</v>
      </c>
    </row>
    <row r="1862" spans="2:9">
      <c r="B1862">
        <f t="shared" si="203"/>
        <v>1844</v>
      </c>
      <c r="C1862" s="38">
        <f t="shared" ca="1" si="198"/>
        <v>0.16557522430627869</v>
      </c>
      <c r="D1862" s="38">
        <f t="shared" ca="1" si="199"/>
        <v>6.561736627865121E-2</v>
      </c>
      <c r="E1862" s="38">
        <f t="shared" ca="1" si="200"/>
        <v>0.14338730310010084</v>
      </c>
      <c r="F1862" s="38">
        <f t="shared" ca="1" si="204"/>
        <v>4.1155878693598144E-2</v>
      </c>
      <c r="G1862" s="24">
        <f t="shared" ca="1" si="201"/>
        <v>9278.2499337229565</v>
      </c>
      <c r="H1862" s="24">
        <f t="shared" ca="1" si="202"/>
        <v>9971.4312370354382</v>
      </c>
      <c r="I1862" s="24">
        <f ca="1">H1862/'Option value'!$E$10</f>
        <v>484.05006005026394</v>
      </c>
    </row>
    <row r="1863" spans="2:9">
      <c r="B1863">
        <f t="shared" si="203"/>
        <v>1845</v>
      </c>
      <c r="C1863" s="38">
        <f t="shared" ca="1" si="198"/>
        <v>0.14401880820143448</v>
      </c>
      <c r="D1863" s="38">
        <f t="shared" ca="1" si="199"/>
        <v>6.1455980532163584E-2</v>
      </c>
      <c r="E1863" s="38">
        <f t="shared" ca="1" si="200"/>
        <v>0.14233305628639473</v>
      </c>
      <c r="F1863" s="38">
        <f t="shared" ca="1" si="204"/>
        <v>4.7815976496638379E-2</v>
      </c>
      <c r="G1863" s="24">
        <f t="shared" ca="1" si="201"/>
        <v>9225.2554011609809</v>
      </c>
      <c r="H1863" s="24">
        <f t="shared" ca="1" si="202"/>
        <v>9918.4367044734627</v>
      </c>
      <c r="I1863" s="24">
        <f ca="1">H1863/'Option value'!$E$10</f>
        <v>481.47750992589619</v>
      </c>
    </row>
    <row r="1864" spans="2:9">
      <c r="B1864">
        <f t="shared" si="203"/>
        <v>1846</v>
      </c>
      <c r="C1864" s="38">
        <f t="shared" ca="1" si="198"/>
        <v>0.41411036839041515</v>
      </c>
      <c r="D1864" s="38">
        <f t="shared" ca="1" si="199"/>
        <v>5.8296584393878748E-2</v>
      </c>
      <c r="E1864" s="38">
        <f t="shared" ca="1" si="200"/>
        <v>0.14316062345694422</v>
      </c>
      <c r="F1864" s="38">
        <f t="shared" ca="1" si="204"/>
        <v>2.0979991329812292E-2</v>
      </c>
      <c r="G1864" s="24">
        <f t="shared" ca="1" si="201"/>
        <v>8367.8796581918086</v>
      </c>
      <c r="H1864" s="24">
        <f t="shared" ca="1" si="202"/>
        <v>9061.0609615042904</v>
      </c>
      <c r="I1864" s="24">
        <f ca="1">H1864/'Option value'!$E$10</f>
        <v>439.8573282283636</v>
      </c>
    </row>
    <row r="1865" spans="2:9">
      <c r="B1865">
        <f t="shared" si="203"/>
        <v>1847</v>
      </c>
      <c r="C1865" s="38">
        <f t="shared" ca="1" si="198"/>
        <v>0.34820456340723438</v>
      </c>
      <c r="D1865" s="38">
        <f t="shared" ca="1" si="199"/>
        <v>5.9304585425234084E-2</v>
      </c>
      <c r="E1865" s="38">
        <f t="shared" ca="1" si="200"/>
        <v>0.1452310736287315</v>
      </c>
      <c r="F1865" s="38">
        <f t="shared" ca="1" si="204"/>
        <v>4.207936065853965E-2</v>
      </c>
      <c r="G1865" s="24">
        <f t="shared" ca="1" si="201"/>
        <v>9613.0012660151187</v>
      </c>
      <c r="H1865" s="24">
        <f t="shared" ca="1" si="202"/>
        <v>10306.182569327601</v>
      </c>
      <c r="I1865" s="24">
        <f ca="1">H1865/'Option value'!$E$10</f>
        <v>500.30012472464074</v>
      </c>
    </row>
    <row r="1866" spans="2:9">
      <c r="B1866">
        <f t="shared" si="203"/>
        <v>1848</v>
      </c>
      <c r="C1866" s="38">
        <f t="shared" ca="1" si="198"/>
        <v>0.10224871154889852</v>
      </c>
      <c r="D1866" s="38">
        <f t="shared" ca="1" si="199"/>
        <v>4.5646362686231769E-2</v>
      </c>
      <c r="E1866" s="38">
        <f t="shared" ca="1" si="200"/>
        <v>0.1437307449977222</v>
      </c>
      <c r="F1866" s="38">
        <f t="shared" ca="1" si="204"/>
        <v>3.7505312566219438E-2</v>
      </c>
      <c r="G1866" s="24">
        <f t="shared" ca="1" si="201"/>
        <v>5874.198872586061</v>
      </c>
      <c r="H1866" s="24">
        <f t="shared" ca="1" si="202"/>
        <v>6567.3801758985437</v>
      </c>
      <c r="I1866" s="24">
        <f ca="1">H1866/'Option value'!$E$10</f>
        <v>318.80486290769625</v>
      </c>
    </row>
    <row r="1867" spans="2:9">
      <c r="B1867">
        <f t="shared" si="203"/>
        <v>1849</v>
      </c>
      <c r="C1867" s="38">
        <f t="shared" ca="1" si="198"/>
        <v>0.2838101632965766</v>
      </c>
      <c r="D1867" s="38">
        <f t="shared" ca="1" si="199"/>
        <v>6.214099502122105E-2</v>
      </c>
      <c r="E1867" s="38">
        <f t="shared" ca="1" si="200"/>
        <v>0.14180158573916901</v>
      </c>
      <c r="F1867" s="38">
        <f t="shared" ca="1" si="204"/>
        <v>4.2932023097304844E-2</v>
      </c>
      <c r="G1867" s="24">
        <f t="shared" ca="1" si="201"/>
        <v>10007.089322999513</v>
      </c>
      <c r="H1867" s="24">
        <f t="shared" ca="1" si="202"/>
        <v>10700.270626311994</v>
      </c>
      <c r="I1867" s="24">
        <f ca="1">H1867/'Option value'!$E$10</f>
        <v>519.43061292776667</v>
      </c>
    </row>
    <row r="1868" spans="2:9">
      <c r="B1868">
        <f t="shared" si="203"/>
        <v>1850</v>
      </c>
      <c r="C1868" s="38">
        <f t="shared" ca="1" si="198"/>
        <v>0.31449733739884278</v>
      </c>
      <c r="D1868" s="38">
        <f t="shared" ca="1" si="199"/>
        <v>6.2806273096692913E-2</v>
      </c>
      <c r="E1868" s="38">
        <f t="shared" ca="1" si="200"/>
        <v>0.14379215103483747</v>
      </c>
      <c r="F1868" s="38">
        <f t="shared" ca="1" si="204"/>
        <v>4.9326626290208224E-2</v>
      </c>
      <c r="G1868" s="24">
        <f t="shared" ca="1" si="201"/>
        <v>10838.789189307159</v>
      </c>
      <c r="H1868" s="24">
        <f t="shared" ca="1" si="202"/>
        <v>11531.970492619641</v>
      </c>
      <c r="I1868" s="24">
        <f ca="1">H1868/'Option value'!$E$10</f>
        <v>559.80439284561362</v>
      </c>
    </row>
    <row r="1869" spans="2:9">
      <c r="B1869">
        <f t="shared" si="203"/>
        <v>1851</v>
      </c>
      <c r="C1869" s="38">
        <f t="shared" ca="1" si="198"/>
        <v>0.26881111564260801</v>
      </c>
      <c r="D1869" s="38">
        <f t="shared" ca="1" si="199"/>
        <v>6.8520763962952341E-2</v>
      </c>
      <c r="E1869" s="38">
        <f t="shared" ca="1" si="200"/>
        <v>0.14141176409834164</v>
      </c>
      <c r="F1869" s="38">
        <f t="shared" ca="1" si="204"/>
        <v>4.7471933661579493E-2</v>
      </c>
      <c r="G1869" s="24">
        <f t="shared" ca="1" si="201"/>
        <v>11477.856110782719</v>
      </c>
      <c r="H1869" s="24">
        <f t="shared" ca="1" si="202"/>
        <v>12171.037414095201</v>
      </c>
      <c r="I1869" s="24">
        <f ca="1">H1869/'Option value'!$E$10</f>
        <v>590.82705893666014</v>
      </c>
    </row>
    <row r="1870" spans="2:9">
      <c r="B1870">
        <f t="shared" si="203"/>
        <v>1852</v>
      </c>
      <c r="C1870" s="38">
        <f t="shared" ca="1" si="198"/>
        <v>0.12281450227104899</v>
      </c>
      <c r="D1870" s="38">
        <f t="shared" ca="1" si="199"/>
        <v>6.386529794698638E-2</v>
      </c>
      <c r="E1870" s="38">
        <f t="shared" ca="1" si="200"/>
        <v>0.14763168905452728</v>
      </c>
      <c r="F1870" s="38">
        <f t="shared" ca="1" si="204"/>
        <v>5.2909783744801028E-2</v>
      </c>
      <c r="G1870" s="24">
        <f t="shared" ca="1" si="201"/>
        <v>9388.8825776908834</v>
      </c>
      <c r="H1870" s="24">
        <f t="shared" ca="1" si="202"/>
        <v>10082.063881003365</v>
      </c>
      <c r="I1870" s="24">
        <f ca="1">H1870/'Option value'!$E$10</f>
        <v>489.42057674773616</v>
      </c>
    </row>
    <row r="1871" spans="2:9">
      <c r="B1871">
        <f t="shared" si="203"/>
        <v>1853</v>
      </c>
      <c r="C1871" s="38">
        <f t="shared" ca="1" si="198"/>
        <v>0.30925390968037825</v>
      </c>
      <c r="D1871" s="38">
        <f t="shared" ca="1" si="199"/>
        <v>5.4497815902769697E-2</v>
      </c>
      <c r="E1871" s="38">
        <f t="shared" ca="1" si="200"/>
        <v>0.14695418689841752</v>
      </c>
      <c r="F1871" s="38">
        <f t="shared" ca="1" si="204"/>
        <v>2.6541013978291443E-2</v>
      </c>
      <c r="G1871" s="24">
        <f t="shared" ca="1" si="201"/>
        <v>7348.8664227965028</v>
      </c>
      <c r="H1871" s="24">
        <f t="shared" ca="1" si="202"/>
        <v>8042.0477261089854</v>
      </c>
      <c r="I1871" s="24">
        <f ca="1">H1871/'Option value'!$E$10</f>
        <v>390.39066631597012</v>
      </c>
    </row>
    <row r="1872" spans="2:9">
      <c r="B1872">
        <f t="shared" si="203"/>
        <v>1854</v>
      </c>
      <c r="C1872" s="38">
        <f t="shared" ca="1" si="198"/>
        <v>0.17779339053221255</v>
      </c>
      <c r="D1872" s="38">
        <f t="shared" ca="1" si="199"/>
        <v>6.5931189149439531E-2</v>
      </c>
      <c r="E1872" s="38">
        <f t="shared" ca="1" si="200"/>
        <v>0.14487252178310123</v>
      </c>
      <c r="F1872" s="38">
        <f t="shared" ca="1" si="204"/>
        <v>3.2940425844073473E-2</v>
      </c>
      <c r="G1872" s="24">
        <f t="shared" ca="1" si="201"/>
        <v>8603.9279017410408</v>
      </c>
      <c r="H1872" s="24">
        <f t="shared" ca="1" si="202"/>
        <v>9297.1092050535226</v>
      </c>
      <c r="I1872" s="24">
        <f ca="1">H1872/'Option value'!$E$10</f>
        <v>451.31598082784086</v>
      </c>
    </row>
    <row r="1873" spans="2:9">
      <c r="B1873">
        <f t="shared" si="203"/>
        <v>1855</v>
      </c>
      <c r="C1873" s="38">
        <f t="shared" ca="1" si="198"/>
        <v>0.24104200860235425</v>
      </c>
      <c r="D1873" s="38">
        <f t="shared" ca="1" si="199"/>
        <v>6.8926131599417406E-2</v>
      </c>
      <c r="E1873" s="38">
        <f t="shared" ca="1" si="200"/>
        <v>0.14831478223453137</v>
      </c>
      <c r="F1873" s="38">
        <f t="shared" ca="1" si="204"/>
        <v>2.2601688525802736E-2</v>
      </c>
      <c r="G1873" s="24">
        <f t="shared" ca="1" si="201"/>
        <v>8438.8107979543729</v>
      </c>
      <c r="H1873" s="24">
        <f t="shared" ca="1" si="202"/>
        <v>9131.9921012668547</v>
      </c>
      <c r="I1873" s="24">
        <f ca="1">H1873/'Option value'!$E$10</f>
        <v>443.30058744013854</v>
      </c>
    </row>
    <row r="1874" spans="2:9">
      <c r="B1874">
        <f t="shared" si="203"/>
        <v>1856</v>
      </c>
      <c r="C1874" s="38">
        <f t="shared" ca="1" si="198"/>
        <v>0.30256495835251873</v>
      </c>
      <c r="D1874" s="38">
        <f t="shared" ca="1" si="199"/>
        <v>6.8370095741560166E-2</v>
      </c>
      <c r="E1874" s="38">
        <f t="shared" ca="1" si="200"/>
        <v>0.14103426067197647</v>
      </c>
      <c r="F1874" s="38">
        <f t="shared" ca="1" si="204"/>
        <v>3.5252906863622688E-2</v>
      </c>
      <c r="G1874" s="24">
        <f t="shared" ca="1" si="201"/>
        <v>10441.137969634434</v>
      </c>
      <c r="H1874" s="24">
        <f t="shared" ca="1" si="202"/>
        <v>11134.319272946916</v>
      </c>
      <c r="I1874" s="24">
        <f ca="1">H1874/'Option value'!$E$10</f>
        <v>540.50093557994728</v>
      </c>
    </row>
    <row r="1875" spans="2:9">
      <c r="B1875">
        <f t="shared" si="203"/>
        <v>1857</v>
      </c>
      <c r="C1875" s="38">
        <f t="shared" ref="C1875:C1938" ca="1" si="205">_xlfn.NORM.INV(RAND(),$F$6,$G$6)</f>
        <v>0.14953934660154827</v>
      </c>
      <c r="D1875" s="38">
        <f t="shared" ref="D1875:D1938" ca="1" si="206">_xlfn.NORM.INV(RAND(),$F$7,$G$7)</f>
        <v>6.0249700440700105E-2</v>
      </c>
      <c r="E1875" s="38">
        <f t="shared" ref="E1875:E1938" ca="1" si="207">_xlfn.NORM.INV(RAND(),$F$8,$G$8)</f>
        <v>0.1419328277368726</v>
      </c>
      <c r="F1875" s="38">
        <f t="shared" ca="1" si="204"/>
        <v>2.8201582947347127E-2</v>
      </c>
      <c r="G1875" s="24">
        <f t="shared" ref="G1875:G1938" ca="1" si="208">IF(E1875&gt;F1875,($C$12*(1+C1875)*D1875)/(E1875-F1875),0)</f>
        <v>7552.4927528900525</v>
      </c>
      <c r="H1875" s="24">
        <f t="shared" ref="H1875:H1938" ca="1" si="209">G1875+$C$13</f>
        <v>8245.6740562025352</v>
      </c>
      <c r="I1875" s="24">
        <f ca="1">H1875/'Option value'!$E$10</f>
        <v>400.27543962148229</v>
      </c>
    </row>
    <row r="1876" spans="2:9">
      <c r="B1876">
        <f t="shared" ref="B1876:B1939" si="210">B1875+1</f>
        <v>1858</v>
      </c>
      <c r="C1876" s="38">
        <f t="shared" ca="1" si="205"/>
        <v>0.20731142190690013</v>
      </c>
      <c r="D1876" s="38">
        <f t="shared" ca="1" si="206"/>
        <v>5.5399638762506795E-2</v>
      </c>
      <c r="E1876" s="38">
        <f t="shared" ca="1" si="207"/>
        <v>0.14595992734536925</v>
      </c>
      <c r="F1876" s="38">
        <f t="shared" ref="F1876:F1939" ca="1" si="211">RAND()*($E$9-$D$9)+$D$9</f>
        <v>3.78589114777882E-2</v>
      </c>
      <c r="G1876" s="24">
        <f t="shared" ca="1" si="208"/>
        <v>7673.4001078409528</v>
      </c>
      <c r="H1876" s="24">
        <f t="shared" ca="1" si="209"/>
        <v>8366.5814111534346</v>
      </c>
      <c r="I1876" s="24">
        <f ca="1">H1876/'Option value'!$E$10</f>
        <v>406.14472869676865</v>
      </c>
    </row>
    <row r="1877" spans="2:9">
      <c r="B1877">
        <f t="shared" si="210"/>
        <v>1859</v>
      </c>
      <c r="C1877" s="38">
        <f t="shared" ca="1" si="205"/>
        <v>7.5614529201162878E-2</v>
      </c>
      <c r="D1877" s="38">
        <f t="shared" ca="1" si="206"/>
        <v>6.3588303735047286E-2</v>
      </c>
      <c r="E1877" s="38">
        <f t="shared" ca="1" si="207"/>
        <v>0.14507310488146541</v>
      </c>
      <c r="F1877" s="38">
        <f t="shared" ca="1" si="211"/>
        <v>3.1356462660130487E-2</v>
      </c>
      <c r="G1877" s="24">
        <f t="shared" ca="1" si="208"/>
        <v>7459.3545363454405</v>
      </c>
      <c r="H1877" s="24">
        <f t="shared" ca="1" si="209"/>
        <v>8152.5358396579231</v>
      </c>
      <c r="I1877" s="24">
        <f ca="1">H1877/'Option value'!$E$10</f>
        <v>395.75416697368559</v>
      </c>
    </row>
    <row r="1878" spans="2:9">
      <c r="B1878">
        <f t="shared" si="210"/>
        <v>1860</v>
      </c>
      <c r="C1878" s="38">
        <f t="shared" ca="1" si="205"/>
        <v>0.20931701608300193</v>
      </c>
      <c r="D1878" s="38">
        <f t="shared" ca="1" si="206"/>
        <v>6.2976362386283041E-2</v>
      </c>
      <c r="E1878" s="38">
        <f t="shared" ca="1" si="207"/>
        <v>0.14571304845921396</v>
      </c>
      <c r="F1878" s="38">
        <f t="shared" ca="1" si="211"/>
        <v>2.3298274668848529E-2</v>
      </c>
      <c r="G1878" s="24">
        <f t="shared" ca="1" si="208"/>
        <v>7715.6990152323951</v>
      </c>
      <c r="H1878" s="24">
        <f t="shared" ca="1" si="209"/>
        <v>8408.8803185448778</v>
      </c>
      <c r="I1878" s="24">
        <f ca="1">H1878/'Option value'!$E$10</f>
        <v>408.19807371577076</v>
      </c>
    </row>
    <row r="1879" spans="2:9">
      <c r="B1879">
        <f t="shared" si="210"/>
        <v>1861</v>
      </c>
      <c r="C1879" s="38">
        <f t="shared" ca="1" si="205"/>
        <v>0.11280625066802756</v>
      </c>
      <c r="D1879" s="38">
        <f t="shared" ca="1" si="206"/>
        <v>6.0791143698706411E-2</v>
      </c>
      <c r="E1879" s="38">
        <f t="shared" ca="1" si="207"/>
        <v>0.14616936684132154</v>
      </c>
      <c r="F1879" s="38">
        <f t="shared" ca="1" si="211"/>
        <v>2.8846756644941941E-2</v>
      </c>
      <c r="G1879" s="24">
        <f t="shared" ca="1" si="208"/>
        <v>7151.0453256438532</v>
      </c>
      <c r="H1879" s="24">
        <f t="shared" ca="1" si="209"/>
        <v>7844.2266289563358</v>
      </c>
      <c r="I1879" s="24">
        <f ca="1">H1879/'Option value'!$E$10</f>
        <v>380.78770043477357</v>
      </c>
    </row>
    <row r="1880" spans="2:9">
      <c r="B1880">
        <f t="shared" si="210"/>
        <v>1862</v>
      </c>
      <c r="C1880" s="38">
        <f t="shared" ca="1" si="205"/>
        <v>0.16709542638959013</v>
      </c>
      <c r="D1880" s="38">
        <f t="shared" ca="1" si="206"/>
        <v>4.8504530165066367E-2</v>
      </c>
      <c r="E1880" s="38">
        <f t="shared" ca="1" si="207"/>
        <v>0.14588396132997308</v>
      </c>
      <c r="F1880" s="38">
        <f t="shared" ca="1" si="211"/>
        <v>5.2887206806674206E-2</v>
      </c>
      <c r="G1880" s="24">
        <f t="shared" ca="1" si="208"/>
        <v>7549.3968175460614</v>
      </c>
      <c r="H1880" s="24">
        <f t="shared" ca="1" si="209"/>
        <v>8242.5781208585431</v>
      </c>
      <c r="I1880" s="24">
        <f ca="1">H1880/'Option value'!$E$10</f>
        <v>400.12515149798747</v>
      </c>
    </row>
    <row r="1881" spans="2:9">
      <c r="B1881">
        <f t="shared" si="210"/>
        <v>1863</v>
      </c>
      <c r="C1881" s="38">
        <f t="shared" ca="1" si="205"/>
        <v>0.32524212459000545</v>
      </c>
      <c r="D1881" s="38">
        <f t="shared" ca="1" si="206"/>
        <v>5.8203567502842474E-2</v>
      </c>
      <c r="E1881" s="38">
        <f t="shared" ca="1" si="207"/>
        <v>0.14414414196737532</v>
      </c>
      <c r="F1881" s="38">
        <f t="shared" ca="1" si="211"/>
        <v>3.5901341768085425E-2</v>
      </c>
      <c r="G1881" s="24">
        <f t="shared" ca="1" si="208"/>
        <v>8837.6580779151391</v>
      </c>
      <c r="H1881" s="24">
        <f t="shared" ca="1" si="209"/>
        <v>9530.8393812276208</v>
      </c>
      <c r="I1881" s="24">
        <f ca="1">H1881/'Option value'!$E$10</f>
        <v>462.66210588483591</v>
      </c>
    </row>
    <row r="1882" spans="2:9">
      <c r="B1882">
        <f t="shared" si="210"/>
        <v>1864</v>
      </c>
      <c r="C1882" s="38">
        <f t="shared" ca="1" si="205"/>
        <v>0.22817913761384312</v>
      </c>
      <c r="D1882" s="38">
        <f t="shared" ca="1" si="206"/>
        <v>6.3909250317120636E-2</v>
      </c>
      <c r="E1882" s="38">
        <f t="shared" ca="1" si="207"/>
        <v>0.14894831035810915</v>
      </c>
      <c r="F1882" s="38">
        <f t="shared" ca="1" si="211"/>
        <v>5.7061969380095903E-2</v>
      </c>
      <c r="G1882" s="24">
        <f t="shared" ca="1" si="208"/>
        <v>10594.143669134504</v>
      </c>
      <c r="H1882" s="24">
        <f t="shared" ca="1" si="209"/>
        <v>11287.324972446986</v>
      </c>
      <c r="I1882" s="24">
        <f ca="1">H1882/'Option value'!$E$10</f>
        <v>547.92839672072739</v>
      </c>
    </row>
    <row r="1883" spans="2:9">
      <c r="B1883">
        <f t="shared" si="210"/>
        <v>1865</v>
      </c>
      <c r="C1883" s="38">
        <f t="shared" ca="1" si="205"/>
        <v>0.27964118618891415</v>
      </c>
      <c r="D1883" s="38">
        <f t="shared" ca="1" si="206"/>
        <v>5.7781993363802998E-2</v>
      </c>
      <c r="E1883" s="38">
        <f t="shared" ca="1" si="207"/>
        <v>0.14809010126402597</v>
      </c>
      <c r="F1883" s="38">
        <f t="shared" ca="1" si="211"/>
        <v>3.3211323083093991E-2</v>
      </c>
      <c r="G1883" s="24">
        <f t="shared" ca="1" si="208"/>
        <v>7982.3781668618785</v>
      </c>
      <c r="H1883" s="24">
        <f t="shared" ca="1" si="209"/>
        <v>8675.5594701743612</v>
      </c>
      <c r="I1883" s="24">
        <f ca="1">H1883/'Option value'!$E$10</f>
        <v>421.1436636006971</v>
      </c>
    </row>
    <row r="1884" spans="2:9">
      <c r="B1884">
        <f t="shared" si="210"/>
        <v>1866</v>
      </c>
      <c r="C1884" s="38">
        <f t="shared" ca="1" si="205"/>
        <v>0.21583457274260098</v>
      </c>
      <c r="D1884" s="38">
        <f t="shared" ca="1" si="206"/>
        <v>7.4348594095046322E-2</v>
      </c>
      <c r="E1884" s="38">
        <f t="shared" ca="1" si="207"/>
        <v>0.14329616390888059</v>
      </c>
      <c r="F1884" s="38">
        <f t="shared" ca="1" si="211"/>
        <v>2.1153613169173111E-2</v>
      </c>
      <c r="G1884" s="24">
        <f t="shared" ca="1" si="208"/>
        <v>9178.4984881840592</v>
      </c>
      <c r="H1884" s="24">
        <f t="shared" ca="1" si="209"/>
        <v>9871.6797914965409</v>
      </c>
      <c r="I1884" s="24">
        <f ca="1">H1884/'Option value'!$E$10</f>
        <v>479.20775686876408</v>
      </c>
    </row>
    <row r="1885" spans="2:9">
      <c r="B1885">
        <f t="shared" si="210"/>
        <v>1867</v>
      </c>
      <c r="C1885" s="38">
        <f t="shared" ca="1" si="205"/>
        <v>0.26502565335676603</v>
      </c>
      <c r="D1885" s="38">
        <f t="shared" ca="1" si="206"/>
        <v>6.2368730252287251E-2</v>
      </c>
      <c r="E1885" s="38">
        <f t="shared" ca="1" si="207"/>
        <v>0.14533254419707153</v>
      </c>
      <c r="F1885" s="38">
        <f t="shared" ca="1" si="211"/>
        <v>2.0062015011311492E-2</v>
      </c>
      <c r="G1885" s="24">
        <f t="shared" ca="1" si="208"/>
        <v>7811.0370874845476</v>
      </c>
      <c r="H1885" s="24">
        <f t="shared" ca="1" si="209"/>
        <v>8504.2183907970302</v>
      </c>
      <c r="I1885" s="24">
        <f ca="1">H1885/'Option value'!$E$10</f>
        <v>412.82613547558395</v>
      </c>
    </row>
    <row r="1886" spans="2:9">
      <c r="B1886">
        <f t="shared" si="210"/>
        <v>1868</v>
      </c>
      <c r="C1886" s="38">
        <f t="shared" ca="1" si="205"/>
        <v>9.5866688522830257E-2</v>
      </c>
      <c r="D1886" s="38">
        <f t="shared" ca="1" si="206"/>
        <v>7.1517230414942692E-2</v>
      </c>
      <c r="E1886" s="38">
        <f t="shared" ca="1" si="207"/>
        <v>0.14445534543165689</v>
      </c>
      <c r="F1886" s="38">
        <f t="shared" ca="1" si="211"/>
        <v>3.1570097911102261E-2</v>
      </c>
      <c r="G1886" s="24">
        <f t="shared" ca="1" si="208"/>
        <v>8610.3855916431876</v>
      </c>
      <c r="H1886" s="24">
        <f t="shared" ca="1" si="209"/>
        <v>9303.5668949556693</v>
      </c>
      <c r="I1886" s="24">
        <f ca="1">H1886/'Option value'!$E$10</f>
        <v>451.62946092017808</v>
      </c>
    </row>
    <row r="1887" spans="2:9">
      <c r="B1887">
        <f t="shared" si="210"/>
        <v>1869</v>
      </c>
      <c r="C1887" s="38">
        <f t="shared" ca="1" si="205"/>
        <v>0.20951795910467955</v>
      </c>
      <c r="D1887" s="38">
        <f t="shared" ca="1" si="206"/>
        <v>6.9307129224281241E-2</v>
      </c>
      <c r="E1887" s="38">
        <f t="shared" ca="1" si="207"/>
        <v>0.15192763025441258</v>
      </c>
      <c r="F1887" s="38">
        <f t="shared" ca="1" si="211"/>
        <v>2.4686282628065572E-2</v>
      </c>
      <c r="G1887" s="24">
        <f t="shared" ca="1" si="208"/>
        <v>8170.5886838856632</v>
      </c>
      <c r="H1887" s="24">
        <f t="shared" ca="1" si="209"/>
        <v>8863.7699871981458</v>
      </c>
      <c r="I1887" s="24">
        <f ca="1">H1887/'Option value'!$E$10</f>
        <v>430.28009646592938</v>
      </c>
    </row>
    <row r="1888" spans="2:9">
      <c r="B1888">
        <f t="shared" si="210"/>
        <v>1870</v>
      </c>
      <c r="C1888" s="38">
        <f t="shared" ca="1" si="205"/>
        <v>0.24247018629945713</v>
      </c>
      <c r="D1888" s="38">
        <f t="shared" ca="1" si="206"/>
        <v>5.6099165118136889E-2</v>
      </c>
      <c r="E1888" s="38">
        <f t="shared" ca="1" si="207"/>
        <v>0.14476422103605907</v>
      </c>
      <c r="F1888" s="38">
        <f t="shared" ca="1" si="211"/>
        <v>4.0240070180808496E-2</v>
      </c>
      <c r="G1888" s="24">
        <f t="shared" ca="1" si="208"/>
        <v>8270.2207736001255</v>
      </c>
      <c r="H1888" s="24">
        <f t="shared" ca="1" si="209"/>
        <v>8963.4020769126073</v>
      </c>
      <c r="I1888" s="24">
        <f ca="1">H1888/'Option value'!$E$10</f>
        <v>435.11660567536927</v>
      </c>
    </row>
    <row r="1889" spans="2:9">
      <c r="B1889">
        <f t="shared" si="210"/>
        <v>1871</v>
      </c>
      <c r="C1889" s="38">
        <f t="shared" ca="1" si="205"/>
        <v>0.39653100278938269</v>
      </c>
      <c r="D1889" s="38">
        <f t="shared" ca="1" si="206"/>
        <v>5.5941588987857969E-2</v>
      </c>
      <c r="E1889" s="38">
        <f t="shared" ca="1" si="207"/>
        <v>0.14078749895150708</v>
      </c>
      <c r="F1889" s="38">
        <f t="shared" ca="1" si="211"/>
        <v>2.0577873330563441E-2</v>
      </c>
      <c r="G1889" s="24">
        <f t="shared" ca="1" si="208"/>
        <v>8060.0458393339231</v>
      </c>
      <c r="H1889" s="24">
        <f t="shared" ca="1" si="209"/>
        <v>8753.2271426464049</v>
      </c>
      <c r="I1889" s="24">
        <f ca="1">H1889/'Option value'!$E$10</f>
        <v>424.91393896341771</v>
      </c>
    </row>
    <row r="1890" spans="2:9">
      <c r="B1890">
        <f t="shared" si="210"/>
        <v>1872</v>
      </c>
      <c r="C1890" s="38">
        <f t="shared" ca="1" si="205"/>
        <v>0.2623476964202292</v>
      </c>
      <c r="D1890" s="38">
        <f t="shared" ca="1" si="206"/>
        <v>6.7710694676029692E-2</v>
      </c>
      <c r="E1890" s="38">
        <f t="shared" ca="1" si="207"/>
        <v>0.14704334741614353</v>
      </c>
      <c r="F1890" s="38">
        <f t="shared" ca="1" si="211"/>
        <v>2.4927955613825232E-2</v>
      </c>
      <c r="G1890" s="24">
        <f t="shared" ca="1" si="208"/>
        <v>8680.7496388091677</v>
      </c>
      <c r="H1890" s="24">
        <f t="shared" ca="1" si="209"/>
        <v>9373.9309421216494</v>
      </c>
      <c r="I1890" s="24">
        <f ca="1">H1890/'Option value'!$E$10</f>
        <v>455.04519136512857</v>
      </c>
    </row>
    <row r="1891" spans="2:9">
      <c r="B1891">
        <f t="shared" si="210"/>
        <v>1873</v>
      </c>
      <c r="C1891" s="38">
        <f t="shared" ca="1" si="205"/>
        <v>0.17092498501776998</v>
      </c>
      <c r="D1891" s="38">
        <f t="shared" ca="1" si="206"/>
        <v>6.2386794503275791E-2</v>
      </c>
      <c r="E1891" s="38">
        <f t="shared" ca="1" si="207"/>
        <v>0.14269181604951414</v>
      </c>
      <c r="F1891" s="38">
        <f t="shared" ca="1" si="211"/>
        <v>2.6328005941354878E-2</v>
      </c>
      <c r="G1891" s="24">
        <f t="shared" ca="1" si="208"/>
        <v>7785.6555982866475</v>
      </c>
      <c r="H1891" s="24">
        <f t="shared" ca="1" si="209"/>
        <v>8478.8369015991302</v>
      </c>
      <c r="I1891" s="24">
        <f ca="1">H1891/'Option value'!$E$10</f>
        <v>411.59402434947231</v>
      </c>
    </row>
    <row r="1892" spans="2:9">
      <c r="B1892">
        <f t="shared" si="210"/>
        <v>1874</v>
      </c>
      <c r="C1892" s="38">
        <f t="shared" ca="1" si="205"/>
        <v>0.28196719171628004</v>
      </c>
      <c r="D1892" s="38">
        <f t="shared" ca="1" si="206"/>
        <v>5.2471620280031474E-2</v>
      </c>
      <c r="E1892" s="38">
        <f t="shared" ca="1" si="207"/>
        <v>0.14655574522237019</v>
      </c>
      <c r="F1892" s="38">
        <f t="shared" ca="1" si="211"/>
        <v>4.7374085752691787E-2</v>
      </c>
      <c r="G1892" s="24">
        <f t="shared" ca="1" si="208"/>
        <v>8411.2664801489209</v>
      </c>
      <c r="H1892" s="24">
        <f t="shared" ca="1" si="209"/>
        <v>9104.4477834614027</v>
      </c>
      <c r="I1892" s="24">
        <f ca="1">H1892/'Option value'!$E$10</f>
        <v>441.96348463404865</v>
      </c>
    </row>
    <row r="1893" spans="2:9">
      <c r="B1893">
        <f t="shared" si="210"/>
        <v>1875</v>
      </c>
      <c r="C1893" s="38">
        <f t="shared" ca="1" si="205"/>
        <v>0.25143252784854941</v>
      </c>
      <c r="D1893" s="38">
        <f t="shared" ca="1" si="206"/>
        <v>6.8862742578691238E-2</v>
      </c>
      <c r="E1893" s="38">
        <f t="shared" ca="1" si="207"/>
        <v>0.14825390536830269</v>
      </c>
      <c r="F1893" s="38">
        <f t="shared" ca="1" si="211"/>
        <v>4.086298744641445E-2</v>
      </c>
      <c r="G1893" s="24">
        <f t="shared" ca="1" si="208"/>
        <v>9952.1193757242818</v>
      </c>
      <c r="H1893" s="24">
        <f t="shared" ca="1" si="209"/>
        <v>10645.300679036764</v>
      </c>
      <c r="I1893" s="24">
        <f ca="1">H1893/'Option value'!$E$10</f>
        <v>516.76216888527972</v>
      </c>
    </row>
    <row r="1894" spans="2:9">
      <c r="B1894">
        <f t="shared" si="210"/>
        <v>1876</v>
      </c>
      <c r="C1894" s="38">
        <f t="shared" ca="1" si="205"/>
        <v>0.15147163257541316</v>
      </c>
      <c r="D1894" s="38">
        <f t="shared" ca="1" si="206"/>
        <v>6.2841400182711088E-2</v>
      </c>
      <c r="E1894" s="38">
        <f t="shared" ca="1" si="207"/>
        <v>0.14355942935258076</v>
      </c>
      <c r="F1894" s="38">
        <f t="shared" ca="1" si="211"/>
        <v>3.52309012447529E-2</v>
      </c>
      <c r="G1894" s="24">
        <f t="shared" ca="1" si="208"/>
        <v>8284.1438359652038</v>
      </c>
      <c r="H1894" s="24">
        <f t="shared" ca="1" si="209"/>
        <v>8977.3251392776856</v>
      </c>
      <c r="I1894" s="24">
        <f ca="1">H1894/'Option value'!$E$10</f>
        <v>435.792482489208</v>
      </c>
    </row>
    <row r="1895" spans="2:9">
      <c r="B1895">
        <f t="shared" si="210"/>
        <v>1877</v>
      </c>
      <c r="C1895" s="38">
        <f t="shared" ca="1" si="205"/>
        <v>6.874818602903135E-2</v>
      </c>
      <c r="D1895" s="38">
        <f t="shared" ca="1" si="206"/>
        <v>6.6668210120957305E-2</v>
      </c>
      <c r="E1895" s="38">
        <f t="shared" ca="1" si="207"/>
        <v>0.14309582794366577</v>
      </c>
      <c r="F1895" s="38">
        <f t="shared" ca="1" si="211"/>
        <v>5.8669359800209098E-2</v>
      </c>
      <c r="G1895" s="24">
        <f t="shared" ca="1" si="208"/>
        <v>10466.6316739012</v>
      </c>
      <c r="H1895" s="24">
        <f t="shared" ca="1" si="209"/>
        <v>11159.812977213682</v>
      </c>
      <c r="I1895" s="24">
        <f ca="1">H1895/'Option value'!$E$10</f>
        <v>541.73849403949907</v>
      </c>
    </row>
    <row r="1896" spans="2:9">
      <c r="B1896">
        <f t="shared" si="210"/>
        <v>1878</v>
      </c>
      <c r="C1896" s="38">
        <f t="shared" ca="1" si="205"/>
        <v>0.34095704687647932</v>
      </c>
      <c r="D1896" s="38">
        <f t="shared" ca="1" si="206"/>
        <v>6.8594449704311389E-2</v>
      </c>
      <c r="E1896" s="38">
        <f t="shared" ca="1" si="207"/>
        <v>0.14348003397454151</v>
      </c>
      <c r="F1896" s="38">
        <f t="shared" ca="1" si="211"/>
        <v>5.0178398840066231E-2</v>
      </c>
      <c r="G1896" s="24">
        <f t="shared" ca="1" si="208"/>
        <v>12226.607344335423</v>
      </c>
      <c r="H1896" s="24">
        <f t="shared" ca="1" si="209"/>
        <v>12919.788647647905</v>
      </c>
      <c r="I1896" s="24">
        <f ca="1">H1896/'Option value'!$E$10</f>
        <v>627.17420619650022</v>
      </c>
    </row>
    <row r="1897" spans="2:9">
      <c r="B1897">
        <f t="shared" si="210"/>
        <v>1879</v>
      </c>
      <c r="C1897" s="38">
        <f t="shared" ca="1" si="205"/>
        <v>0.13111955966265482</v>
      </c>
      <c r="D1897" s="38">
        <f t="shared" ca="1" si="206"/>
        <v>6.6389073344426577E-2</v>
      </c>
      <c r="E1897" s="38">
        <f t="shared" ca="1" si="207"/>
        <v>0.14713337264726484</v>
      </c>
      <c r="F1897" s="38">
        <f t="shared" ca="1" si="211"/>
        <v>2.6200259408890741E-2</v>
      </c>
      <c r="G1897" s="24">
        <f t="shared" ca="1" si="208"/>
        <v>7701.0734011246586</v>
      </c>
      <c r="H1897" s="24">
        <f t="shared" ca="1" si="209"/>
        <v>8394.2547044371404</v>
      </c>
      <c r="I1897" s="24">
        <f ca="1">H1897/'Option value'!$E$10</f>
        <v>407.48809244840487</v>
      </c>
    </row>
    <row r="1898" spans="2:9">
      <c r="B1898">
        <f t="shared" si="210"/>
        <v>1880</v>
      </c>
      <c r="C1898" s="38">
        <f t="shared" ca="1" si="205"/>
        <v>0.30820419103419389</v>
      </c>
      <c r="D1898" s="38">
        <f t="shared" ca="1" si="206"/>
        <v>7.0364306960765705E-2</v>
      </c>
      <c r="E1898" s="38">
        <f t="shared" ca="1" si="207"/>
        <v>0.14574984911107236</v>
      </c>
      <c r="F1898" s="38">
        <f t="shared" ca="1" si="211"/>
        <v>3.2796085662370536E-2</v>
      </c>
      <c r="G1898" s="24">
        <f t="shared" ca="1" si="208"/>
        <v>10106.915202181666</v>
      </c>
      <c r="H1898" s="24">
        <f t="shared" ca="1" si="209"/>
        <v>10800.096505494148</v>
      </c>
      <c r="I1898" s="24">
        <f ca="1">H1898/'Option value'!$E$10</f>
        <v>524.27652939291977</v>
      </c>
    </row>
    <row r="1899" spans="2:9">
      <c r="B1899">
        <f t="shared" si="210"/>
        <v>1881</v>
      </c>
      <c r="C1899" s="38">
        <f t="shared" ca="1" si="205"/>
        <v>0.14584452776306961</v>
      </c>
      <c r="D1899" s="38">
        <f t="shared" ca="1" si="206"/>
        <v>6.1291108109620379E-2</v>
      </c>
      <c r="E1899" s="38">
        <f t="shared" ca="1" si="207"/>
        <v>0.14451438565574906</v>
      </c>
      <c r="F1899" s="38">
        <f t="shared" ca="1" si="211"/>
        <v>2.5823372477493188E-2</v>
      </c>
      <c r="G1899" s="24">
        <f t="shared" ca="1" si="208"/>
        <v>7338.3210472661867</v>
      </c>
      <c r="H1899" s="24">
        <f t="shared" ca="1" si="209"/>
        <v>8031.5023505786694</v>
      </c>
      <c r="I1899" s="24">
        <f ca="1">H1899/'Option value'!$E$10</f>
        <v>389.87875488245965</v>
      </c>
    </row>
    <row r="1900" spans="2:9">
      <c r="B1900">
        <f t="shared" si="210"/>
        <v>1882</v>
      </c>
      <c r="C1900" s="38">
        <f t="shared" ca="1" si="205"/>
        <v>0.1067452925137939</v>
      </c>
      <c r="D1900" s="38">
        <f t="shared" ca="1" si="206"/>
        <v>7.2071227861658468E-2</v>
      </c>
      <c r="E1900" s="38">
        <f t="shared" ca="1" si="207"/>
        <v>0.14796950991077837</v>
      </c>
      <c r="F1900" s="38">
        <f t="shared" ca="1" si="211"/>
        <v>2.3734600451221874E-2</v>
      </c>
      <c r="G1900" s="24">
        <f t="shared" ca="1" si="208"/>
        <v>7962.6446257847083</v>
      </c>
      <c r="H1900" s="24">
        <f t="shared" ca="1" si="209"/>
        <v>8655.825929097191</v>
      </c>
      <c r="I1900" s="24">
        <f ca="1">H1900/'Option value'!$E$10</f>
        <v>420.18572471345584</v>
      </c>
    </row>
    <row r="1901" spans="2:9">
      <c r="B1901">
        <f t="shared" si="210"/>
        <v>1883</v>
      </c>
      <c r="C1901" s="38">
        <f t="shared" ca="1" si="205"/>
        <v>0.35063152889302968</v>
      </c>
      <c r="D1901" s="38">
        <f t="shared" ca="1" si="206"/>
        <v>6.930871902357294E-2</v>
      </c>
      <c r="E1901" s="38">
        <f t="shared" ca="1" si="207"/>
        <v>0.14332703378538392</v>
      </c>
      <c r="F1901" s="38">
        <f t="shared" ca="1" si="211"/>
        <v>4.4389628248608523E-2</v>
      </c>
      <c r="G1901" s="24">
        <f t="shared" ca="1" si="208"/>
        <v>11734.257521909816</v>
      </c>
      <c r="H1901" s="24">
        <f t="shared" ca="1" si="209"/>
        <v>12427.438825222298</v>
      </c>
      <c r="I1901" s="24">
        <f ca="1">H1901/'Option value'!$E$10</f>
        <v>603.27372937972314</v>
      </c>
    </row>
    <row r="1902" spans="2:9">
      <c r="B1902">
        <f t="shared" si="210"/>
        <v>1884</v>
      </c>
      <c r="C1902" s="38">
        <f t="shared" ca="1" si="205"/>
        <v>0.18792158557837374</v>
      </c>
      <c r="D1902" s="38">
        <f t="shared" ca="1" si="206"/>
        <v>5.7713826419402377E-2</v>
      </c>
      <c r="E1902" s="38">
        <f t="shared" ca="1" si="207"/>
        <v>0.14334478399209999</v>
      </c>
      <c r="F1902" s="38">
        <f t="shared" ca="1" si="211"/>
        <v>2.4354739756338215E-2</v>
      </c>
      <c r="G1902" s="24">
        <f t="shared" ca="1" si="208"/>
        <v>7145.7594727490959</v>
      </c>
      <c r="H1902" s="24">
        <f t="shared" ca="1" si="209"/>
        <v>7838.9407760615786</v>
      </c>
      <c r="I1902" s="24">
        <f ca="1">H1902/'Option value'!$E$10</f>
        <v>380.53110563405721</v>
      </c>
    </row>
    <row r="1903" spans="2:9">
      <c r="B1903">
        <f t="shared" si="210"/>
        <v>1885</v>
      </c>
      <c r="C1903" s="38">
        <f t="shared" ca="1" si="205"/>
        <v>0.21424621497546464</v>
      </c>
      <c r="D1903" s="38">
        <f t="shared" ca="1" si="206"/>
        <v>5.2966227596234677E-2</v>
      </c>
      <c r="E1903" s="38">
        <f t="shared" ca="1" si="207"/>
        <v>0.14381444887759243</v>
      </c>
      <c r="F1903" s="38">
        <f t="shared" ca="1" si="211"/>
        <v>2.5357574901110097E-2</v>
      </c>
      <c r="G1903" s="24">
        <f t="shared" ca="1" si="208"/>
        <v>6733.4386877023944</v>
      </c>
      <c r="H1903" s="24">
        <f t="shared" ca="1" si="209"/>
        <v>7426.6199910148771</v>
      </c>
      <c r="I1903" s="24">
        <f ca="1">H1903/'Option value'!$E$10</f>
        <v>360.51553354441148</v>
      </c>
    </row>
    <row r="1904" spans="2:9">
      <c r="B1904">
        <f t="shared" si="210"/>
        <v>1886</v>
      </c>
      <c r="C1904" s="38">
        <f t="shared" ca="1" si="205"/>
        <v>0.20668961116785922</v>
      </c>
      <c r="D1904" s="38">
        <f t="shared" ca="1" si="206"/>
        <v>5.8035243486168293E-2</v>
      </c>
      <c r="E1904" s="38">
        <f t="shared" ca="1" si="207"/>
        <v>0.14413384851514055</v>
      </c>
      <c r="F1904" s="38">
        <f t="shared" ca="1" si="211"/>
        <v>5.6412553366880447E-2</v>
      </c>
      <c r="G1904" s="24">
        <f t="shared" ca="1" si="208"/>
        <v>9900.8783920991318</v>
      </c>
      <c r="H1904" s="24">
        <f t="shared" ca="1" si="209"/>
        <v>10594.059695411614</v>
      </c>
      <c r="I1904" s="24">
        <f ca="1">H1904/'Option value'!$E$10</f>
        <v>514.27474249570935</v>
      </c>
    </row>
    <row r="1905" spans="2:9">
      <c r="B1905">
        <f t="shared" si="210"/>
        <v>1887</v>
      </c>
      <c r="C1905" s="38">
        <f t="shared" ca="1" si="205"/>
        <v>0.23567727882120085</v>
      </c>
      <c r="D1905" s="38">
        <f t="shared" ca="1" si="206"/>
        <v>6.8073349079459472E-2</v>
      </c>
      <c r="E1905" s="38">
        <f t="shared" ca="1" si="207"/>
        <v>0.1448218467402114</v>
      </c>
      <c r="F1905" s="38">
        <f t="shared" ca="1" si="211"/>
        <v>4.4294644310936972E-2</v>
      </c>
      <c r="G1905" s="24">
        <f t="shared" ca="1" si="208"/>
        <v>10377.43349376375</v>
      </c>
      <c r="H1905" s="24">
        <f t="shared" ca="1" si="209"/>
        <v>11070.614797076232</v>
      </c>
      <c r="I1905" s="24">
        <f ca="1">H1905/'Option value'!$E$10</f>
        <v>537.4084852949627</v>
      </c>
    </row>
    <row r="1906" spans="2:9">
      <c r="B1906">
        <f t="shared" si="210"/>
        <v>1888</v>
      </c>
      <c r="C1906" s="38">
        <f t="shared" ca="1" si="205"/>
        <v>0.18689640538689811</v>
      </c>
      <c r="D1906" s="38">
        <f t="shared" ca="1" si="206"/>
        <v>6.1151579848327114E-2</v>
      </c>
      <c r="E1906" s="38">
        <f t="shared" ca="1" si="207"/>
        <v>0.14254004011095822</v>
      </c>
      <c r="F1906" s="38">
        <f t="shared" ca="1" si="211"/>
        <v>2.3532578146615659E-2</v>
      </c>
      <c r="G1906" s="24">
        <f t="shared" ca="1" si="208"/>
        <v>7563.7589467726684</v>
      </c>
      <c r="H1906" s="24">
        <f t="shared" ca="1" si="209"/>
        <v>8256.9402500851502</v>
      </c>
      <c r="I1906" s="24">
        <f ca="1">H1906/'Option value'!$E$10</f>
        <v>400.82234223714318</v>
      </c>
    </row>
    <row r="1907" spans="2:9">
      <c r="B1907">
        <f t="shared" si="210"/>
        <v>1889</v>
      </c>
      <c r="C1907" s="38">
        <f t="shared" ca="1" si="205"/>
        <v>0.26736117600802611</v>
      </c>
      <c r="D1907" s="38">
        <f t="shared" ca="1" si="206"/>
        <v>6.9610433103465472E-2</v>
      </c>
      <c r="E1907" s="38">
        <f t="shared" ca="1" si="207"/>
        <v>0.14618909457913737</v>
      </c>
      <c r="F1907" s="38">
        <f t="shared" ca="1" si="211"/>
        <v>5.4552571545037565E-2</v>
      </c>
      <c r="G1907" s="24">
        <f t="shared" ca="1" si="208"/>
        <v>11939.812567608864</v>
      </c>
      <c r="H1907" s="24">
        <f t="shared" ca="1" si="209"/>
        <v>12632.993870921346</v>
      </c>
      <c r="I1907" s="24">
        <f ca="1">H1907/'Option value'!$E$10</f>
        <v>613.25212965637593</v>
      </c>
    </row>
    <row r="1908" spans="2:9">
      <c r="B1908">
        <f t="shared" si="210"/>
        <v>1890</v>
      </c>
      <c r="C1908" s="38">
        <f t="shared" ca="1" si="205"/>
        <v>0.23301584394153488</v>
      </c>
      <c r="D1908" s="38">
        <f t="shared" ca="1" si="206"/>
        <v>6.0106363660799411E-2</v>
      </c>
      <c r="E1908" s="38">
        <f t="shared" ca="1" si="207"/>
        <v>0.14302179702046658</v>
      </c>
      <c r="F1908" s="38">
        <f t="shared" ca="1" si="211"/>
        <v>4.9626270683313892E-2</v>
      </c>
      <c r="G1908" s="24">
        <f t="shared" ca="1" si="208"/>
        <v>9841.3440471476952</v>
      </c>
      <c r="H1908" s="24">
        <f t="shared" ca="1" si="209"/>
        <v>10534.525350460177</v>
      </c>
      <c r="I1908" s="24">
        <f ca="1">H1908/'Option value'!$E$10</f>
        <v>511.384725750494</v>
      </c>
    </row>
    <row r="1909" spans="2:9">
      <c r="B1909">
        <f t="shared" si="210"/>
        <v>1891</v>
      </c>
      <c r="C1909" s="38">
        <f t="shared" ca="1" si="205"/>
        <v>0.26500781517865613</v>
      </c>
      <c r="D1909" s="38">
        <f t="shared" ca="1" si="206"/>
        <v>6.2524688108346133E-2</v>
      </c>
      <c r="E1909" s="38">
        <f t="shared" ca="1" si="207"/>
        <v>0.1480177449228065</v>
      </c>
      <c r="F1909" s="38">
        <f t="shared" ca="1" si="211"/>
        <v>2.0502419562471765E-2</v>
      </c>
      <c r="G1909" s="24">
        <f t="shared" ca="1" si="208"/>
        <v>7692.6103709303025</v>
      </c>
      <c r="H1909" s="24">
        <f t="shared" ca="1" si="209"/>
        <v>8385.7916742427842</v>
      </c>
      <c r="I1909" s="24">
        <f ca="1">H1909/'Option value'!$E$10</f>
        <v>407.07726573994097</v>
      </c>
    </row>
    <row r="1910" spans="2:9">
      <c r="B1910">
        <f t="shared" si="210"/>
        <v>1892</v>
      </c>
      <c r="C1910" s="38">
        <f t="shared" ca="1" si="205"/>
        <v>0.28653832386449812</v>
      </c>
      <c r="D1910" s="38">
        <f t="shared" ca="1" si="206"/>
        <v>7.0551408692716866E-2</v>
      </c>
      <c r="E1910" s="38">
        <f t="shared" ca="1" si="207"/>
        <v>0.14017824920155034</v>
      </c>
      <c r="F1910" s="38">
        <f t="shared" ca="1" si="211"/>
        <v>2.9548577560739947E-2</v>
      </c>
      <c r="G1910" s="24">
        <f t="shared" ca="1" si="208"/>
        <v>10175.322219432588</v>
      </c>
      <c r="H1910" s="24">
        <f t="shared" ca="1" si="209"/>
        <v>10868.50352274507</v>
      </c>
      <c r="I1910" s="24">
        <f ca="1">H1910/'Option value'!$E$10</f>
        <v>527.59725838568295</v>
      </c>
    </row>
    <row r="1911" spans="2:9">
      <c r="B1911">
        <f t="shared" si="210"/>
        <v>1893</v>
      </c>
      <c r="C1911" s="38">
        <f t="shared" ca="1" si="205"/>
        <v>8.2442611487616196E-2</v>
      </c>
      <c r="D1911" s="38">
        <f t="shared" ca="1" si="206"/>
        <v>5.6064813283190504E-2</v>
      </c>
      <c r="E1911" s="38">
        <f t="shared" ca="1" si="207"/>
        <v>0.14328976730477222</v>
      </c>
      <c r="F1911" s="38">
        <f t="shared" ca="1" si="211"/>
        <v>4.3648064553180238E-2</v>
      </c>
      <c r="G1911" s="24">
        <f t="shared" ca="1" si="208"/>
        <v>7553.452402230736</v>
      </c>
      <c r="H1911" s="24">
        <f t="shared" ca="1" si="209"/>
        <v>8246.6337055432177</v>
      </c>
      <c r="I1911" s="24">
        <f ca="1">H1911/'Option value'!$E$10</f>
        <v>400.32202454093289</v>
      </c>
    </row>
    <row r="1912" spans="2:9">
      <c r="B1912">
        <f t="shared" si="210"/>
        <v>1894</v>
      </c>
      <c r="C1912" s="38">
        <f t="shared" ca="1" si="205"/>
        <v>0.24273532748777679</v>
      </c>
      <c r="D1912" s="38">
        <f t="shared" ca="1" si="206"/>
        <v>5.3377265039923391E-2</v>
      </c>
      <c r="E1912" s="38">
        <f t="shared" ca="1" si="207"/>
        <v>0.14052411488407568</v>
      </c>
      <c r="F1912" s="38">
        <f t="shared" ca="1" si="211"/>
        <v>4.9335411604994425E-2</v>
      </c>
      <c r="G1912" s="24">
        <f t="shared" ca="1" si="208"/>
        <v>9021.6359623780336</v>
      </c>
      <c r="H1912" s="24">
        <f t="shared" ca="1" si="209"/>
        <v>9714.8172656905153</v>
      </c>
      <c r="I1912" s="24">
        <f ca="1">H1912/'Option value'!$E$10</f>
        <v>471.59307115002497</v>
      </c>
    </row>
    <row r="1913" spans="2:9">
      <c r="B1913">
        <f t="shared" si="210"/>
        <v>1895</v>
      </c>
      <c r="C1913" s="38">
        <f t="shared" ca="1" si="205"/>
        <v>0.26452653599257808</v>
      </c>
      <c r="D1913" s="38">
        <f t="shared" ca="1" si="206"/>
        <v>6.2971398334638995E-2</v>
      </c>
      <c r="E1913" s="38">
        <f t="shared" ca="1" si="207"/>
        <v>0.1451683097691151</v>
      </c>
      <c r="F1913" s="38">
        <f t="shared" ca="1" si="211"/>
        <v>4.1074925372626227E-2</v>
      </c>
      <c r="G1913" s="24">
        <f t="shared" ca="1" si="208"/>
        <v>9487.2322535924413</v>
      </c>
      <c r="H1913" s="24">
        <f t="shared" ca="1" si="209"/>
        <v>10180.413556904923</v>
      </c>
      <c r="I1913" s="24">
        <f ca="1">H1913/'Option value'!$E$10</f>
        <v>494.19483285946222</v>
      </c>
    </row>
    <row r="1914" spans="2:9">
      <c r="B1914">
        <f t="shared" si="210"/>
        <v>1896</v>
      </c>
      <c r="C1914" s="38">
        <f t="shared" ca="1" si="205"/>
        <v>0.26774785838080745</v>
      </c>
      <c r="D1914" s="38">
        <f t="shared" ca="1" si="206"/>
        <v>5.9542138055463656E-2</v>
      </c>
      <c r="E1914" s="38">
        <f t="shared" ca="1" si="207"/>
        <v>0.1471496149745766</v>
      </c>
      <c r="F1914" s="38">
        <f t="shared" ca="1" si="211"/>
        <v>5.5956820595231826E-2</v>
      </c>
      <c r="G1914" s="24">
        <f t="shared" ca="1" si="208"/>
        <v>10265.690437531972</v>
      </c>
      <c r="H1914" s="24">
        <f t="shared" ca="1" si="209"/>
        <v>10958.871740844454</v>
      </c>
      <c r="I1914" s="24">
        <f ca="1">H1914/'Option value'!$E$10</f>
        <v>531.98406508953656</v>
      </c>
    </row>
    <row r="1915" spans="2:9">
      <c r="B1915">
        <f t="shared" si="210"/>
        <v>1897</v>
      </c>
      <c r="C1915" s="38">
        <f t="shared" ca="1" si="205"/>
        <v>0.29717114851523552</v>
      </c>
      <c r="D1915" s="38">
        <f t="shared" ca="1" si="206"/>
        <v>6.7032540777909086E-2</v>
      </c>
      <c r="E1915" s="38">
        <f t="shared" ca="1" si="207"/>
        <v>0.14291593287335322</v>
      </c>
      <c r="F1915" s="38">
        <f t="shared" ca="1" si="211"/>
        <v>2.9630777209164211E-2</v>
      </c>
      <c r="G1915" s="24">
        <f t="shared" ca="1" si="208"/>
        <v>9519.2193149692357</v>
      </c>
      <c r="H1915" s="24">
        <f t="shared" ca="1" si="209"/>
        <v>10212.400618281717</v>
      </c>
      <c r="I1915" s="24">
        <f ca="1">H1915/'Option value'!$E$10</f>
        <v>495.74760282920954</v>
      </c>
    </row>
    <row r="1916" spans="2:9">
      <c r="B1916">
        <f t="shared" si="210"/>
        <v>1898</v>
      </c>
      <c r="C1916" s="38">
        <f t="shared" ca="1" si="205"/>
        <v>0.21817892604720987</v>
      </c>
      <c r="D1916" s="38">
        <f t="shared" ca="1" si="206"/>
        <v>6.2985103604968729E-2</v>
      </c>
      <c r="E1916" s="38">
        <f t="shared" ca="1" si="207"/>
        <v>0.14323218069882651</v>
      </c>
      <c r="F1916" s="38">
        <f t="shared" ca="1" si="211"/>
        <v>2.820998376792818E-2</v>
      </c>
      <c r="G1916" s="24">
        <f t="shared" ca="1" si="208"/>
        <v>8272.9166466574479</v>
      </c>
      <c r="H1916" s="24">
        <f t="shared" ca="1" si="209"/>
        <v>8966.0979499699297</v>
      </c>
      <c r="I1916" s="24">
        <f ca="1">H1916/'Option value'!$E$10</f>
        <v>435.24747329951111</v>
      </c>
    </row>
    <row r="1917" spans="2:9">
      <c r="B1917">
        <f t="shared" si="210"/>
        <v>1899</v>
      </c>
      <c r="C1917" s="38">
        <f t="shared" ca="1" si="205"/>
        <v>0.16140420983877346</v>
      </c>
      <c r="D1917" s="38">
        <f t="shared" ca="1" si="206"/>
        <v>6.4779176424643772E-2</v>
      </c>
      <c r="E1917" s="38">
        <f t="shared" ca="1" si="207"/>
        <v>0.14641209216981307</v>
      </c>
      <c r="F1917" s="38">
        <f t="shared" ca="1" si="211"/>
        <v>4.6896135105887221E-2</v>
      </c>
      <c r="G1917" s="24">
        <f t="shared" ca="1" si="208"/>
        <v>9375.9972429988793</v>
      </c>
      <c r="H1917" s="24">
        <f t="shared" ca="1" si="209"/>
        <v>10069.178546311361</v>
      </c>
      <c r="I1917" s="24">
        <f ca="1">H1917/'Option value'!$E$10</f>
        <v>488.79507506365826</v>
      </c>
    </row>
    <row r="1918" spans="2:9">
      <c r="B1918">
        <f t="shared" si="210"/>
        <v>1900</v>
      </c>
      <c r="C1918" s="38">
        <f t="shared" ca="1" si="205"/>
        <v>0.24702945009423627</v>
      </c>
      <c r="D1918" s="38">
        <f t="shared" ca="1" si="206"/>
        <v>5.7869313595971215E-2</v>
      </c>
      <c r="E1918" s="38">
        <f t="shared" ca="1" si="207"/>
        <v>0.14516497697502836</v>
      </c>
      <c r="F1918" s="38">
        <f t="shared" ca="1" si="211"/>
        <v>4.0090698839233309E-2</v>
      </c>
      <c r="G1918" s="24">
        <f t="shared" ca="1" si="208"/>
        <v>8517.6541658266542</v>
      </c>
      <c r="H1918" s="24">
        <f t="shared" ca="1" si="209"/>
        <v>9210.835469139136</v>
      </c>
      <c r="I1918" s="24">
        <f ca="1">H1918/'Option value'!$E$10</f>
        <v>447.12793539510363</v>
      </c>
    </row>
    <row r="1919" spans="2:9">
      <c r="B1919">
        <f t="shared" si="210"/>
        <v>1901</v>
      </c>
      <c r="C1919" s="38">
        <f t="shared" ca="1" si="205"/>
        <v>0.2663758648691979</v>
      </c>
      <c r="D1919" s="38">
        <f t="shared" ca="1" si="206"/>
        <v>5.7483354700828757E-2</v>
      </c>
      <c r="E1919" s="38">
        <f t="shared" ca="1" si="207"/>
        <v>0.14314651139992146</v>
      </c>
      <c r="F1919" s="38">
        <f t="shared" ca="1" si="211"/>
        <v>4.047565372504993E-2</v>
      </c>
      <c r="G1919" s="24">
        <f t="shared" ca="1" si="208"/>
        <v>8793.2398059606039</v>
      </c>
      <c r="H1919" s="24">
        <f t="shared" ca="1" si="209"/>
        <v>9486.4211092730857</v>
      </c>
      <c r="I1919" s="24">
        <f ca="1">H1919/'Option value'!$E$10</f>
        <v>460.50587909092644</v>
      </c>
    </row>
    <row r="1920" spans="2:9">
      <c r="B1920">
        <f t="shared" si="210"/>
        <v>1902</v>
      </c>
      <c r="C1920" s="38">
        <f t="shared" ca="1" si="205"/>
        <v>0.20354234741697277</v>
      </c>
      <c r="D1920" s="38">
        <f t="shared" ca="1" si="206"/>
        <v>4.905517202928656E-2</v>
      </c>
      <c r="E1920" s="38">
        <f t="shared" ca="1" si="207"/>
        <v>0.14323125452276633</v>
      </c>
      <c r="F1920" s="38">
        <f t="shared" ca="1" si="211"/>
        <v>5.6164322376073467E-2</v>
      </c>
      <c r="G1920" s="24">
        <f t="shared" ca="1" si="208"/>
        <v>8409.7737800621198</v>
      </c>
      <c r="H1920" s="24">
        <f t="shared" ca="1" si="209"/>
        <v>9102.9550833746016</v>
      </c>
      <c r="I1920" s="24">
        <f ca="1">H1920/'Option value'!$E$10</f>
        <v>441.89102346478643</v>
      </c>
    </row>
    <row r="1921" spans="2:9">
      <c r="B1921">
        <f t="shared" si="210"/>
        <v>1903</v>
      </c>
      <c r="C1921" s="38">
        <f t="shared" ca="1" si="205"/>
        <v>0.1977026567755103</v>
      </c>
      <c r="D1921" s="38">
        <f t="shared" ca="1" si="206"/>
        <v>6.4334970796150734E-2</v>
      </c>
      <c r="E1921" s="38">
        <f t="shared" ca="1" si="207"/>
        <v>0.14504314776044269</v>
      </c>
      <c r="F1921" s="38">
        <f t="shared" ca="1" si="211"/>
        <v>3.3370631470850814E-2</v>
      </c>
      <c r="G1921" s="24">
        <f t="shared" ca="1" si="208"/>
        <v>8557.3874492362374</v>
      </c>
      <c r="H1921" s="24">
        <f t="shared" ca="1" si="209"/>
        <v>9250.5687525487192</v>
      </c>
      <c r="I1921" s="24">
        <f ca="1">H1921/'Option value'!$E$10</f>
        <v>449.05673556061743</v>
      </c>
    </row>
    <row r="1922" spans="2:9">
      <c r="B1922">
        <f t="shared" si="210"/>
        <v>1904</v>
      </c>
      <c r="C1922" s="38">
        <f t="shared" ca="1" si="205"/>
        <v>0.2372643811622101</v>
      </c>
      <c r="D1922" s="38">
        <f t="shared" ca="1" si="206"/>
        <v>6.0580019078222067E-2</v>
      </c>
      <c r="E1922" s="38">
        <f t="shared" ca="1" si="207"/>
        <v>0.1471860698483681</v>
      </c>
      <c r="F1922" s="38">
        <f t="shared" ca="1" si="211"/>
        <v>2.9848480815690227E-2</v>
      </c>
      <c r="G1922" s="24">
        <f t="shared" ca="1" si="208"/>
        <v>7922.20602827737</v>
      </c>
      <c r="H1922" s="24">
        <f t="shared" ca="1" si="209"/>
        <v>8615.3873315898527</v>
      </c>
      <c r="I1922" s="24">
        <f ca="1">H1922/'Option value'!$E$10</f>
        <v>418.22268599950741</v>
      </c>
    </row>
    <row r="1923" spans="2:9">
      <c r="B1923">
        <f t="shared" si="210"/>
        <v>1905</v>
      </c>
      <c r="C1923" s="38">
        <f t="shared" ca="1" si="205"/>
        <v>0.19418374983266387</v>
      </c>
      <c r="D1923" s="38">
        <f t="shared" ca="1" si="206"/>
        <v>6.1129984526744834E-2</v>
      </c>
      <c r="E1923" s="38">
        <f t="shared" ca="1" si="207"/>
        <v>0.1466339727595036</v>
      </c>
      <c r="F1923" s="38">
        <f t="shared" ca="1" si="211"/>
        <v>4.6291142856423086E-2</v>
      </c>
      <c r="G1923" s="24">
        <f t="shared" ca="1" si="208"/>
        <v>9022.574459884132</v>
      </c>
      <c r="H1923" s="24">
        <f t="shared" ca="1" si="209"/>
        <v>9715.7557631966138</v>
      </c>
      <c r="I1923" s="24">
        <f ca="1">H1923/'Option value'!$E$10</f>
        <v>471.638629281389</v>
      </c>
    </row>
    <row r="1924" spans="2:9">
      <c r="B1924">
        <f t="shared" si="210"/>
        <v>1906</v>
      </c>
      <c r="C1924" s="38">
        <f t="shared" ca="1" si="205"/>
        <v>0.26087287477878973</v>
      </c>
      <c r="D1924" s="38">
        <f t="shared" ca="1" si="206"/>
        <v>5.86551121023903E-2</v>
      </c>
      <c r="E1924" s="38">
        <f t="shared" ca="1" si="207"/>
        <v>0.14677187591182322</v>
      </c>
      <c r="F1924" s="38">
        <f t="shared" ca="1" si="211"/>
        <v>4.1187290106390786E-2</v>
      </c>
      <c r="G1924" s="24">
        <f t="shared" ca="1" si="208"/>
        <v>8686.9641098407956</v>
      </c>
      <c r="H1924" s="24">
        <f t="shared" ca="1" si="209"/>
        <v>9380.1454131532773</v>
      </c>
      <c r="I1924" s="24">
        <f ca="1">H1924/'Option value'!$E$10</f>
        <v>455.34686471617846</v>
      </c>
    </row>
    <row r="1925" spans="2:9">
      <c r="B1925">
        <f t="shared" si="210"/>
        <v>1907</v>
      </c>
      <c r="C1925" s="38">
        <f t="shared" ca="1" si="205"/>
        <v>9.8784505815913887E-2</v>
      </c>
      <c r="D1925" s="38">
        <f t="shared" ca="1" si="206"/>
        <v>7.1998804988670728E-2</v>
      </c>
      <c r="E1925" s="38">
        <f t="shared" ca="1" si="207"/>
        <v>0.14034739140870045</v>
      </c>
      <c r="F1925" s="38">
        <f t="shared" ca="1" si="211"/>
        <v>5.5118737967021811E-2</v>
      </c>
      <c r="G1925" s="24">
        <f t="shared" ca="1" si="208"/>
        <v>11511.808722305679</v>
      </c>
      <c r="H1925" s="24">
        <f t="shared" ca="1" si="209"/>
        <v>12204.990025618161</v>
      </c>
      <c r="I1925" s="24">
        <f ca="1">H1925/'Option value'!$E$10</f>
        <v>592.47524396204665</v>
      </c>
    </row>
    <row r="1926" spans="2:9">
      <c r="B1926">
        <f t="shared" si="210"/>
        <v>1908</v>
      </c>
      <c r="C1926" s="38">
        <f t="shared" ca="1" si="205"/>
        <v>0.21981015376387553</v>
      </c>
      <c r="D1926" s="38">
        <f t="shared" ca="1" si="206"/>
        <v>5.4998881991077095E-2</v>
      </c>
      <c r="E1926" s="38">
        <f t="shared" ca="1" si="207"/>
        <v>0.1463479659548669</v>
      </c>
      <c r="F1926" s="38">
        <f t="shared" ca="1" si="211"/>
        <v>2.4222367873677972E-2</v>
      </c>
      <c r="G1926" s="24">
        <f t="shared" ca="1" si="208"/>
        <v>6812.8806150385772</v>
      </c>
      <c r="H1926" s="24">
        <f t="shared" ca="1" si="209"/>
        <v>7506.0619183510598</v>
      </c>
      <c r="I1926" s="24">
        <f ca="1">H1926/'Option value'!$E$10</f>
        <v>364.37193778403201</v>
      </c>
    </row>
    <row r="1927" spans="2:9">
      <c r="B1927">
        <f t="shared" si="210"/>
        <v>1909</v>
      </c>
      <c r="C1927" s="38">
        <f t="shared" ca="1" si="205"/>
        <v>0.24614828090957017</v>
      </c>
      <c r="D1927" s="38">
        <f t="shared" ca="1" si="206"/>
        <v>5.8163933682573096E-2</v>
      </c>
      <c r="E1927" s="38">
        <f t="shared" ca="1" si="207"/>
        <v>0.14716562162737606</v>
      </c>
      <c r="F1927" s="38">
        <f t="shared" ca="1" si="211"/>
        <v>2.1918692391471043E-2</v>
      </c>
      <c r="G1927" s="24">
        <f t="shared" ca="1" si="208"/>
        <v>7177.0799369578244</v>
      </c>
      <c r="H1927" s="24">
        <f t="shared" ca="1" si="209"/>
        <v>7870.2612402703071</v>
      </c>
      <c r="I1927" s="24">
        <f ca="1">H1927/'Option value'!$E$10</f>
        <v>382.05151651797604</v>
      </c>
    </row>
    <row r="1928" spans="2:9">
      <c r="B1928">
        <f t="shared" si="210"/>
        <v>1910</v>
      </c>
      <c r="C1928" s="38">
        <f t="shared" ca="1" si="205"/>
        <v>0.18934918475178258</v>
      </c>
      <c r="D1928" s="38">
        <f t="shared" ca="1" si="206"/>
        <v>7.9465056395947781E-2</v>
      </c>
      <c r="E1928" s="38">
        <f t="shared" ca="1" si="207"/>
        <v>0.14511728351455991</v>
      </c>
      <c r="F1928" s="38">
        <f t="shared" ca="1" si="211"/>
        <v>3.1413759387140756E-2</v>
      </c>
      <c r="G1928" s="24">
        <f t="shared" ca="1" si="208"/>
        <v>10308.679240892892</v>
      </c>
      <c r="H1928" s="24">
        <f t="shared" ca="1" si="209"/>
        <v>11001.860544205374</v>
      </c>
      <c r="I1928" s="24">
        <f ca="1">H1928/'Option value'!$E$10</f>
        <v>534.07090020414432</v>
      </c>
    </row>
    <row r="1929" spans="2:9">
      <c r="B1929">
        <f t="shared" si="210"/>
        <v>1911</v>
      </c>
      <c r="C1929" s="38">
        <f t="shared" ca="1" si="205"/>
        <v>0.11096333024670546</v>
      </c>
      <c r="D1929" s="38">
        <f t="shared" ca="1" si="206"/>
        <v>6.0813151572129409E-2</v>
      </c>
      <c r="E1929" s="38">
        <f t="shared" ca="1" si="207"/>
        <v>0.14712192547910202</v>
      </c>
      <c r="F1929" s="38">
        <f t="shared" ca="1" si="211"/>
        <v>4.3257919699190725E-2</v>
      </c>
      <c r="G1929" s="24">
        <f t="shared" ca="1" si="208"/>
        <v>8067.2133694156792</v>
      </c>
      <c r="H1929" s="24">
        <f t="shared" ca="1" si="209"/>
        <v>8760.3946727281618</v>
      </c>
      <c r="I1929" s="24">
        <f ca="1">H1929/'Option value'!$E$10</f>
        <v>425.26187731690101</v>
      </c>
    </row>
    <row r="1930" spans="2:9">
      <c r="B1930">
        <f t="shared" si="210"/>
        <v>1912</v>
      </c>
      <c r="C1930" s="38">
        <f t="shared" ca="1" si="205"/>
        <v>9.8455993853759055E-2</v>
      </c>
      <c r="D1930" s="38">
        <f t="shared" ca="1" si="206"/>
        <v>6.0882533265126978E-2</v>
      </c>
      <c r="E1930" s="38">
        <f t="shared" ca="1" si="207"/>
        <v>0.14220973027627512</v>
      </c>
      <c r="F1930" s="38">
        <f t="shared" ca="1" si="211"/>
        <v>4.043333697116229E-2</v>
      </c>
      <c r="G1930" s="24">
        <f t="shared" ca="1" si="208"/>
        <v>8149.2885956399614</v>
      </c>
      <c r="H1930" s="24">
        <f t="shared" ca="1" si="209"/>
        <v>8842.4698989524441</v>
      </c>
      <c r="I1930" s="24">
        <f ca="1">H1930/'Option value'!$E$10</f>
        <v>429.2461115996332</v>
      </c>
    </row>
    <row r="1931" spans="2:9">
      <c r="B1931">
        <f t="shared" si="210"/>
        <v>1913</v>
      </c>
      <c r="C1931" s="38">
        <f t="shared" ca="1" si="205"/>
        <v>0.23271888887204131</v>
      </c>
      <c r="D1931" s="38">
        <f t="shared" ca="1" si="206"/>
        <v>6.2023620489272388E-2</v>
      </c>
      <c r="E1931" s="38">
        <f t="shared" ca="1" si="207"/>
        <v>0.14493674772746723</v>
      </c>
      <c r="F1931" s="38">
        <f t="shared" ca="1" si="211"/>
        <v>4.0366466003069174E-2</v>
      </c>
      <c r="G1931" s="24">
        <f t="shared" ca="1" si="208"/>
        <v>9067.8486562073649</v>
      </c>
      <c r="H1931" s="24">
        <f t="shared" ca="1" si="209"/>
        <v>9761.0299595198467</v>
      </c>
      <c r="I1931" s="24">
        <f ca="1">H1931/'Option value'!$E$10</f>
        <v>473.83640580193429</v>
      </c>
    </row>
    <row r="1932" spans="2:9">
      <c r="B1932">
        <f t="shared" si="210"/>
        <v>1914</v>
      </c>
      <c r="C1932" s="38">
        <f t="shared" ca="1" si="205"/>
        <v>0.2437232656369894</v>
      </c>
      <c r="D1932" s="38">
        <f t="shared" ca="1" si="206"/>
        <v>5.1989670308742693E-2</v>
      </c>
      <c r="E1932" s="38">
        <f t="shared" ca="1" si="207"/>
        <v>0.14594532771279989</v>
      </c>
      <c r="F1932" s="38">
        <f t="shared" ca="1" si="211"/>
        <v>4.5779617595494503E-2</v>
      </c>
      <c r="G1932" s="24">
        <f t="shared" ca="1" si="208"/>
        <v>8005.9546268076701</v>
      </c>
      <c r="H1932" s="24">
        <f t="shared" ca="1" si="209"/>
        <v>8699.1359301201519</v>
      </c>
      <c r="I1932" s="24">
        <f ca="1">H1932/'Option value'!$E$10</f>
        <v>422.28815194758016</v>
      </c>
    </row>
    <row r="1933" spans="2:9">
      <c r="B1933">
        <f t="shared" si="210"/>
        <v>1915</v>
      </c>
      <c r="C1933" s="38">
        <f t="shared" ca="1" si="205"/>
        <v>0.30807778383016626</v>
      </c>
      <c r="D1933" s="38">
        <f t="shared" ca="1" si="206"/>
        <v>6.7634729919250347E-2</v>
      </c>
      <c r="E1933" s="38">
        <f t="shared" ca="1" si="207"/>
        <v>0.1451929138320853</v>
      </c>
      <c r="F1933" s="38">
        <f t="shared" ca="1" si="211"/>
        <v>3.458071006525016E-2</v>
      </c>
      <c r="G1933" s="24">
        <f t="shared" ca="1" si="208"/>
        <v>9919.5429384541148</v>
      </c>
      <c r="H1933" s="24">
        <f t="shared" ca="1" si="209"/>
        <v>10612.724241766597</v>
      </c>
      <c r="I1933" s="24">
        <f ca="1">H1933/'Option value'!$E$10</f>
        <v>515.18078843527167</v>
      </c>
    </row>
    <row r="1934" spans="2:9">
      <c r="B1934">
        <f t="shared" si="210"/>
        <v>1916</v>
      </c>
      <c r="C1934" s="38">
        <f t="shared" ca="1" si="205"/>
        <v>0.26641756689872209</v>
      </c>
      <c r="D1934" s="38">
        <f t="shared" ca="1" si="206"/>
        <v>6.8499402178199442E-2</v>
      </c>
      <c r="E1934" s="38">
        <f t="shared" ca="1" si="207"/>
        <v>0.14563541317900888</v>
      </c>
      <c r="F1934" s="38">
        <f t="shared" ca="1" si="211"/>
        <v>4.5067523188469322E-2</v>
      </c>
      <c r="G1934" s="24">
        <f t="shared" ca="1" si="208"/>
        <v>10697.83132258046</v>
      </c>
      <c r="H1934" s="24">
        <f t="shared" ca="1" si="209"/>
        <v>11391.012625892941</v>
      </c>
      <c r="I1934" s="24">
        <f ca="1">H1934/'Option value'!$E$10</f>
        <v>552.96177795596793</v>
      </c>
    </row>
    <row r="1935" spans="2:9">
      <c r="B1935">
        <f t="shared" si="210"/>
        <v>1917</v>
      </c>
      <c r="C1935" s="38">
        <f t="shared" ca="1" si="205"/>
        <v>0.25446763706437292</v>
      </c>
      <c r="D1935" s="38">
        <f t="shared" ca="1" si="206"/>
        <v>6.7236724645000898E-2</v>
      </c>
      <c r="E1935" s="38">
        <f t="shared" ca="1" si="207"/>
        <v>0.14365457969673048</v>
      </c>
      <c r="F1935" s="38">
        <f t="shared" ca="1" si="211"/>
        <v>5.2527405343309852E-2</v>
      </c>
      <c r="G1935" s="24">
        <f t="shared" ca="1" si="208"/>
        <v>11479.143467988511</v>
      </c>
      <c r="H1935" s="24">
        <f t="shared" ca="1" si="209"/>
        <v>12172.324771300993</v>
      </c>
      <c r="I1935" s="24">
        <f ca="1">H1935/'Option value'!$E$10</f>
        <v>590.8895520049025</v>
      </c>
    </row>
    <row r="1936" spans="2:9">
      <c r="B1936">
        <f t="shared" si="210"/>
        <v>1918</v>
      </c>
      <c r="C1936" s="38">
        <f t="shared" ca="1" si="205"/>
        <v>0.24147218273815005</v>
      </c>
      <c r="D1936" s="38">
        <f t="shared" ca="1" si="206"/>
        <v>6.7755048902269285E-2</v>
      </c>
      <c r="E1936" s="38">
        <f t="shared" ca="1" si="207"/>
        <v>0.14554122298372832</v>
      </c>
      <c r="F1936" s="38">
        <f t="shared" ca="1" si="211"/>
        <v>4.5526896458564281E-2</v>
      </c>
      <c r="G1936" s="24">
        <f t="shared" ca="1" si="208"/>
        <v>10430.564619179844</v>
      </c>
      <c r="H1936" s="24">
        <f t="shared" ca="1" si="209"/>
        <v>11123.745922492326</v>
      </c>
      <c r="I1936" s="24">
        <f ca="1">H1936/'Option value'!$E$10</f>
        <v>539.98766614040414</v>
      </c>
    </row>
    <row r="1937" spans="2:9">
      <c r="B1937">
        <f t="shared" si="210"/>
        <v>1919</v>
      </c>
      <c r="C1937" s="38">
        <f t="shared" ca="1" si="205"/>
        <v>0.32314905205968164</v>
      </c>
      <c r="D1937" s="38">
        <f t="shared" ca="1" si="206"/>
        <v>5.7698548243619266E-2</v>
      </c>
      <c r="E1937" s="38">
        <f t="shared" ca="1" si="207"/>
        <v>0.14456770726406815</v>
      </c>
      <c r="F1937" s="38">
        <f t="shared" ca="1" si="211"/>
        <v>3.1470634081688313E-2</v>
      </c>
      <c r="G1937" s="24">
        <f t="shared" ca="1" si="208"/>
        <v>8371.7001882523127</v>
      </c>
      <c r="H1937" s="24">
        <f t="shared" ca="1" si="209"/>
        <v>9064.8814915647945</v>
      </c>
      <c r="I1937" s="24">
        <f ca="1">H1937/'Option value'!$E$10</f>
        <v>440.04279085265989</v>
      </c>
    </row>
    <row r="1938" spans="2:9">
      <c r="B1938">
        <f t="shared" si="210"/>
        <v>1920</v>
      </c>
      <c r="C1938" s="38">
        <f t="shared" ca="1" si="205"/>
        <v>0.2472104518475236</v>
      </c>
      <c r="D1938" s="38">
        <f t="shared" ca="1" si="206"/>
        <v>6.8446341713394171E-2</v>
      </c>
      <c r="E1938" s="38">
        <f t="shared" ca="1" si="207"/>
        <v>0.14622414016522597</v>
      </c>
      <c r="F1938" s="38">
        <f t="shared" ca="1" si="211"/>
        <v>4.9072744263905635E-2</v>
      </c>
      <c r="G1938" s="24">
        <f t="shared" ca="1" si="208"/>
        <v>10897.636425207267</v>
      </c>
      <c r="H1938" s="24">
        <f t="shared" ca="1" si="209"/>
        <v>11590.817728519749</v>
      </c>
      <c r="I1938" s="24">
        <f ca="1">H1938/'Option value'!$E$10</f>
        <v>562.661054782512</v>
      </c>
    </row>
    <row r="1939" spans="2:9">
      <c r="B1939">
        <f t="shared" si="210"/>
        <v>1921</v>
      </c>
      <c r="C1939" s="38">
        <f t="shared" ref="C1939:C2002" ca="1" si="212">_xlfn.NORM.INV(RAND(),$F$6,$G$6)</f>
        <v>0.24790206654412875</v>
      </c>
      <c r="D1939" s="38">
        <f t="shared" ref="D1939:D2002" ca="1" si="213">_xlfn.NORM.INV(RAND(),$F$7,$G$7)</f>
        <v>6.3301136463752572E-2</v>
      </c>
      <c r="E1939" s="38">
        <f t="shared" ref="E1939:E2002" ca="1" si="214">_xlfn.NORM.INV(RAND(),$F$8,$G$8)</f>
        <v>0.14541253834883694</v>
      </c>
      <c r="F1939" s="38">
        <f t="shared" ca="1" si="211"/>
        <v>3.8757395630385175E-2</v>
      </c>
      <c r="G1939" s="24">
        <f t="shared" ref="G1939:G2002" ca="1" si="215">IF(E1939&gt;F1939,($C$12*(1+C1939)*D1939)/(E1939-F1939),0)</f>
        <v>9185.4743055716281</v>
      </c>
      <c r="H1939" s="24">
        <f t="shared" ref="H1939:H2002" ca="1" si="216">G1939+$C$13</f>
        <v>9878.6556088841098</v>
      </c>
      <c r="I1939" s="24">
        <f ca="1">H1939/'Option value'!$E$10</f>
        <v>479.54638878078202</v>
      </c>
    </row>
    <row r="1940" spans="2:9">
      <c r="B1940">
        <f t="shared" ref="B1940:B2003" si="217">B1939+1</f>
        <v>1922</v>
      </c>
      <c r="C1940" s="38">
        <f t="shared" ca="1" si="212"/>
        <v>0.31153098623455711</v>
      </c>
      <c r="D1940" s="38">
        <f t="shared" ca="1" si="213"/>
        <v>5.7979366158243971E-2</v>
      </c>
      <c r="E1940" s="38">
        <f t="shared" ca="1" si="214"/>
        <v>0.14801077746254418</v>
      </c>
      <c r="F1940" s="38">
        <f t="shared" ref="F1940:F2003" ca="1" si="218">RAND()*($E$9-$D$9)+$D$9</f>
        <v>5.7268209351172744E-2</v>
      </c>
      <c r="G1940" s="24">
        <f t="shared" ca="1" si="215"/>
        <v>10392.794254539604</v>
      </c>
      <c r="H1940" s="24">
        <f t="shared" ca="1" si="216"/>
        <v>11085.975557852085</v>
      </c>
      <c r="I1940" s="24">
        <f ca="1">H1940/'Option value'!$E$10</f>
        <v>538.1541532937905</v>
      </c>
    </row>
    <row r="1941" spans="2:9">
      <c r="B1941">
        <f t="shared" si="217"/>
        <v>1923</v>
      </c>
      <c r="C1941" s="38">
        <f t="shared" ca="1" si="212"/>
        <v>0.14401351714610483</v>
      </c>
      <c r="D1941" s="38">
        <f t="shared" ca="1" si="213"/>
        <v>5.640836722357951E-2</v>
      </c>
      <c r="E1941" s="38">
        <f t="shared" ca="1" si="214"/>
        <v>0.1420426281850859</v>
      </c>
      <c r="F1941" s="38">
        <f t="shared" ca="1" si="218"/>
        <v>3.6385703779296688E-2</v>
      </c>
      <c r="G1941" s="24">
        <f t="shared" ca="1" si="215"/>
        <v>7574.7463963330329</v>
      </c>
      <c r="H1941" s="24">
        <f t="shared" ca="1" si="216"/>
        <v>8267.9276996455155</v>
      </c>
      <c r="I1941" s="24">
        <f ca="1">H1941/'Option value'!$E$10</f>
        <v>401.35571357502499</v>
      </c>
    </row>
    <row r="1942" spans="2:9">
      <c r="B1942">
        <f t="shared" si="217"/>
        <v>1924</v>
      </c>
      <c r="C1942" s="38">
        <f t="shared" ca="1" si="212"/>
        <v>0.13462291561773565</v>
      </c>
      <c r="D1942" s="38">
        <f t="shared" ca="1" si="213"/>
        <v>6.9585050342896998E-2</v>
      </c>
      <c r="E1942" s="38">
        <f t="shared" ca="1" si="214"/>
        <v>0.14716521261997922</v>
      </c>
      <c r="F1942" s="38">
        <f t="shared" ca="1" si="218"/>
        <v>5.6264147319765104E-2</v>
      </c>
      <c r="G1942" s="24">
        <f t="shared" ca="1" si="215"/>
        <v>10771.840157720746</v>
      </c>
      <c r="H1942" s="24">
        <f t="shared" ca="1" si="216"/>
        <v>11465.021461033228</v>
      </c>
      <c r="I1942" s="24">
        <f ca="1">H1942/'Option value'!$E$10</f>
        <v>556.55443985598185</v>
      </c>
    </row>
    <row r="1943" spans="2:9">
      <c r="B1943">
        <f t="shared" si="217"/>
        <v>1925</v>
      </c>
      <c r="C1943" s="38">
        <f t="shared" ca="1" si="212"/>
        <v>8.1404422469088661E-2</v>
      </c>
      <c r="D1943" s="38">
        <f t="shared" ca="1" si="213"/>
        <v>6.5137210914848004E-2</v>
      </c>
      <c r="E1943" s="38">
        <f t="shared" ca="1" si="214"/>
        <v>0.14302794710379566</v>
      </c>
      <c r="F1943" s="38">
        <f t="shared" ca="1" si="218"/>
        <v>3.9208289813205288E-2</v>
      </c>
      <c r="G1943" s="24">
        <f t="shared" ca="1" si="215"/>
        <v>8414.5149418256424</v>
      </c>
      <c r="H1943" s="24">
        <f t="shared" ca="1" si="216"/>
        <v>9107.6962451381241</v>
      </c>
      <c r="I1943" s="24">
        <f ca="1">H1943/'Option value'!$E$10</f>
        <v>442.12117694845261</v>
      </c>
    </row>
    <row r="1944" spans="2:9">
      <c r="B1944">
        <f t="shared" si="217"/>
        <v>1926</v>
      </c>
      <c r="C1944" s="38">
        <f t="shared" ca="1" si="212"/>
        <v>0.16833592817482843</v>
      </c>
      <c r="D1944" s="38">
        <f t="shared" ca="1" si="213"/>
        <v>6.2134649411209546E-2</v>
      </c>
      <c r="E1944" s="38">
        <f t="shared" ca="1" si="214"/>
        <v>0.14939580880165138</v>
      </c>
      <c r="F1944" s="38">
        <f t="shared" ca="1" si="218"/>
        <v>5.9087379171484919E-2</v>
      </c>
      <c r="G1944" s="24">
        <f t="shared" ca="1" si="215"/>
        <v>9969.3001289996282</v>
      </c>
      <c r="H1944" s="24">
        <f t="shared" ca="1" si="216"/>
        <v>10662.48143231211</v>
      </c>
      <c r="I1944" s="24">
        <f ca="1">H1944/'Option value'!$E$10</f>
        <v>517.5961860345684</v>
      </c>
    </row>
    <row r="1945" spans="2:9">
      <c r="B1945">
        <f t="shared" si="217"/>
        <v>1927</v>
      </c>
      <c r="C1945" s="38">
        <f t="shared" ca="1" si="212"/>
        <v>0.21309848947329343</v>
      </c>
      <c r="D1945" s="38">
        <f t="shared" ca="1" si="213"/>
        <v>6.3540531208552561E-2</v>
      </c>
      <c r="E1945" s="38">
        <f t="shared" ca="1" si="214"/>
        <v>0.14465072187126543</v>
      </c>
      <c r="F1945" s="38">
        <f t="shared" ca="1" si="218"/>
        <v>3.1200278280162599E-2</v>
      </c>
      <c r="G1945" s="24">
        <f t="shared" ca="1" si="215"/>
        <v>8426.2061821985117</v>
      </c>
      <c r="H1945" s="24">
        <f t="shared" ca="1" si="216"/>
        <v>9119.3874855109934</v>
      </c>
      <c r="I1945" s="24">
        <f ca="1">H1945/'Option value'!$E$10</f>
        <v>442.68871288888317</v>
      </c>
    </row>
    <row r="1946" spans="2:9">
      <c r="B1946">
        <f t="shared" si="217"/>
        <v>1928</v>
      </c>
      <c r="C1946" s="38">
        <f t="shared" ca="1" si="212"/>
        <v>0.22863553768247977</v>
      </c>
      <c r="D1946" s="38">
        <f t="shared" ca="1" si="213"/>
        <v>6.2998548542695237E-2</v>
      </c>
      <c r="E1946" s="38">
        <f t="shared" ca="1" si="214"/>
        <v>0.14537974407556642</v>
      </c>
      <c r="F1946" s="38">
        <f t="shared" ca="1" si="218"/>
        <v>2.4454111097290877E-2</v>
      </c>
      <c r="G1946" s="24">
        <f t="shared" ca="1" si="215"/>
        <v>7938.283851112471</v>
      </c>
      <c r="H1946" s="24">
        <f t="shared" ca="1" si="216"/>
        <v>8631.4651544249537</v>
      </c>
      <c r="I1946" s="24">
        <f ca="1">H1946/'Option value'!$E$10</f>
        <v>419.00316283616274</v>
      </c>
    </row>
    <row r="1947" spans="2:9">
      <c r="B1947">
        <f t="shared" si="217"/>
        <v>1929</v>
      </c>
      <c r="C1947" s="38">
        <f t="shared" ca="1" si="212"/>
        <v>0.36575568742516962</v>
      </c>
      <c r="D1947" s="38">
        <f t="shared" ca="1" si="213"/>
        <v>5.7530372229202695E-2</v>
      </c>
      <c r="E1947" s="38">
        <f t="shared" ca="1" si="214"/>
        <v>0.14535658416769434</v>
      </c>
      <c r="F1947" s="38">
        <f t="shared" ca="1" si="218"/>
        <v>2.0347146358623829E-2</v>
      </c>
      <c r="G1947" s="24">
        <f t="shared" ca="1" si="215"/>
        <v>7795.0476884749514</v>
      </c>
      <c r="H1947" s="24">
        <f t="shared" ca="1" si="216"/>
        <v>8488.2289917874332</v>
      </c>
      <c r="I1947" s="24">
        <f ca="1">H1947/'Option value'!$E$10</f>
        <v>412.04995105764237</v>
      </c>
    </row>
    <row r="1948" spans="2:9">
      <c r="B1948">
        <f t="shared" si="217"/>
        <v>1930</v>
      </c>
      <c r="C1948" s="38">
        <f t="shared" ca="1" si="212"/>
        <v>2.4173857133273913E-2</v>
      </c>
      <c r="D1948" s="38">
        <f t="shared" ca="1" si="213"/>
        <v>5.6520311689122665E-2</v>
      </c>
      <c r="E1948" s="38">
        <f t="shared" ca="1" si="214"/>
        <v>0.14707056545594141</v>
      </c>
      <c r="F1948" s="38">
        <f t="shared" ca="1" si="218"/>
        <v>4.4743528075388388E-2</v>
      </c>
      <c r="G1948" s="24">
        <f t="shared" ca="1" si="215"/>
        <v>7015.8324775396213</v>
      </c>
      <c r="H1948" s="24">
        <f t="shared" ca="1" si="216"/>
        <v>7709.013780852104</v>
      </c>
      <c r="I1948" s="24">
        <f ca="1">H1948/'Option value'!$E$10</f>
        <v>374.22396994427686</v>
      </c>
    </row>
    <row r="1949" spans="2:9">
      <c r="B1949">
        <f t="shared" si="217"/>
        <v>1931</v>
      </c>
      <c r="C1949" s="38">
        <f t="shared" ca="1" si="212"/>
        <v>0.14615652157005804</v>
      </c>
      <c r="D1949" s="38">
        <f t="shared" ca="1" si="213"/>
        <v>7.4862992660983188E-2</v>
      </c>
      <c r="E1949" s="38">
        <f t="shared" ca="1" si="214"/>
        <v>0.14821542656589046</v>
      </c>
      <c r="F1949" s="38">
        <f t="shared" ca="1" si="218"/>
        <v>5.2869844322046833E-2</v>
      </c>
      <c r="G1949" s="24">
        <f t="shared" ca="1" si="215"/>
        <v>11160.969353594419</v>
      </c>
      <c r="H1949" s="24">
        <f t="shared" ca="1" si="216"/>
        <v>11854.150656906901</v>
      </c>
      <c r="I1949" s="24">
        <f ca="1">H1949/'Option value'!$E$10</f>
        <v>575.44420664596601</v>
      </c>
    </row>
    <row r="1950" spans="2:9">
      <c r="B1950">
        <f t="shared" si="217"/>
        <v>1932</v>
      </c>
      <c r="C1950" s="38">
        <f t="shared" ca="1" si="212"/>
        <v>0.27698311412727589</v>
      </c>
      <c r="D1950" s="38">
        <f t="shared" ca="1" si="213"/>
        <v>6.60196635447102E-2</v>
      </c>
      <c r="E1950" s="38">
        <f t="shared" ca="1" si="214"/>
        <v>0.14202879823578912</v>
      </c>
      <c r="F1950" s="38">
        <f t="shared" ca="1" si="218"/>
        <v>5.6921731159768993E-2</v>
      </c>
      <c r="G1950" s="24">
        <f t="shared" ca="1" si="215"/>
        <v>12285.256085484691</v>
      </c>
      <c r="H1950" s="24">
        <f t="shared" ca="1" si="216"/>
        <v>12978.437388797172</v>
      </c>
      <c r="I1950" s="24">
        <f ca="1">H1950/'Option value'!$E$10</f>
        <v>630.02123246588212</v>
      </c>
    </row>
    <row r="1951" spans="2:9">
      <c r="B1951">
        <f t="shared" si="217"/>
        <v>1933</v>
      </c>
      <c r="C1951" s="38">
        <f t="shared" ca="1" si="212"/>
        <v>0.2306109642669173</v>
      </c>
      <c r="D1951" s="38">
        <f t="shared" ca="1" si="213"/>
        <v>6.6560347479313414E-2</v>
      </c>
      <c r="E1951" s="38">
        <f t="shared" ca="1" si="214"/>
        <v>0.14741016743911503</v>
      </c>
      <c r="F1951" s="38">
        <f t="shared" ca="1" si="218"/>
        <v>5.830419807951627E-2</v>
      </c>
      <c r="G1951" s="24">
        <f t="shared" ca="1" si="215"/>
        <v>11400.422284473068</v>
      </c>
      <c r="H1951" s="24">
        <f t="shared" ca="1" si="216"/>
        <v>12093.60358778555</v>
      </c>
      <c r="I1951" s="24">
        <f ca="1">H1951/'Option value'!$E$10</f>
        <v>587.06813532939555</v>
      </c>
    </row>
    <row r="1952" spans="2:9">
      <c r="B1952">
        <f t="shared" si="217"/>
        <v>1934</v>
      </c>
      <c r="C1952" s="38">
        <f t="shared" ca="1" si="212"/>
        <v>0.28201451001516564</v>
      </c>
      <c r="D1952" s="38">
        <f t="shared" ca="1" si="213"/>
        <v>5.6839540857518515E-2</v>
      </c>
      <c r="E1952" s="38">
        <f t="shared" ca="1" si="214"/>
        <v>0.14384293256216965</v>
      </c>
      <c r="F1952" s="38">
        <f t="shared" ca="1" si="218"/>
        <v>4.1745970647451627E-2</v>
      </c>
      <c r="G1952" s="24">
        <f t="shared" ca="1" si="215"/>
        <v>8851.6056942811247</v>
      </c>
      <c r="H1952" s="24">
        <f t="shared" ca="1" si="216"/>
        <v>9544.7869975936064</v>
      </c>
      <c r="I1952" s="24">
        <f ca="1">H1952/'Option value'!$E$10</f>
        <v>463.3391746404663</v>
      </c>
    </row>
    <row r="1953" spans="2:9">
      <c r="B1953">
        <f t="shared" si="217"/>
        <v>1935</v>
      </c>
      <c r="C1953" s="38">
        <f t="shared" ca="1" si="212"/>
        <v>0.25915395650834261</v>
      </c>
      <c r="D1953" s="38">
        <f t="shared" ca="1" si="213"/>
        <v>7.4279120848203567E-2</v>
      </c>
      <c r="E1953" s="38">
        <f t="shared" ca="1" si="214"/>
        <v>0.14230215946628286</v>
      </c>
      <c r="F1953" s="38">
        <f t="shared" ca="1" si="218"/>
        <v>3.9207382873232659E-2</v>
      </c>
      <c r="G1953" s="24">
        <f t="shared" ca="1" si="215"/>
        <v>11251.237813652935</v>
      </c>
      <c r="H1953" s="24">
        <f t="shared" ca="1" si="216"/>
        <v>11944.419116965417</v>
      </c>
      <c r="I1953" s="24">
        <f ca="1">H1953/'Option value'!$E$10</f>
        <v>579.82617072647656</v>
      </c>
    </row>
    <row r="1954" spans="2:9">
      <c r="B1954">
        <f t="shared" si="217"/>
        <v>1936</v>
      </c>
      <c r="C1954" s="38">
        <f t="shared" ca="1" si="212"/>
        <v>0.20590330518515235</v>
      </c>
      <c r="D1954" s="38">
        <f t="shared" ca="1" si="213"/>
        <v>6.3202894482269206E-2</v>
      </c>
      <c r="E1954" s="38">
        <f t="shared" ca="1" si="214"/>
        <v>0.14745633271504871</v>
      </c>
      <c r="F1954" s="38">
        <f t="shared" ca="1" si="218"/>
        <v>5.1314288921490328E-2</v>
      </c>
      <c r="G1954" s="24">
        <f t="shared" ca="1" si="215"/>
        <v>9831.6742361458146</v>
      </c>
      <c r="H1954" s="24">
        <f t="shared" ca="1" si="216"/>
        <v>10524.855539458296</v>
      </c>
      <c r="I1954" s="24">
        <f ca="1">H1954/'Option value'!$E$10</f>
        <v>510.91531744943183</v>
      </c>
    </row>
    <row r="1955" spans="2:9">
      <c r="B1955">
        <f t="shared" si="217"/>
        <v>1937</v>
      </c>
      <c r="C1955" s="38">
        <f t="shared" ca="1" si="212"/>
        <v>0.25584910676097383</v>
      </c>
      <c r="D1955" s="38">
        <f t="shared" ca="1" si="213"/>
        <v>6.389146367169686E-2</v>
      </c>
      <c r="E1955" s="38">
        <f t="shared" ca="1" si="214"/>
        <v>0.14660734839308606</v>
      </c>
      <c r="F1955" s="38">
        <f t="shared" ca="1" si="218"/>
        <v>2.4040546818445235E-2</v>
      </c>
      <c r="G1955" s="24">
        <f t="shared" ca="1" si="215"/>
        <v>8118.9304683169466</v>
      </c>
      <c r="H1955" s="24">
        <f t="shared" ca="1" si="216"/>
        <v>8812.1117716294284</v>
      </c>
      <c r="I1955" s="24">
        <f ca="1">H1955/'Option value'!$E$10</f>
        <v>427.77241609851592</v>
      </c>
    </row>
    <row r="1956" spans="2:9">
      <c r="B1956">
        <f t="shared" si="217"/>
        <v>1938</v>
      </c>
      <c r="C1956" s="38">
        <f t="shared" ca="1" si="212"/>
        <v>0.24537328913006748</v>
      </c>
      <c r="D1956" s="38">
        <f t="shared" ca="1" si="213"/>
        <v>6.4532381731633032E-2</v>
      </c>
      <c r="E1956" s="38">
        <f t="shared" ca="1" si="214"/>
        <v>0.14686597285187317</v>
      </c>
      <c r="F1956" s="38">
        <f t="shared" ca="1" si="218"/>
        <v>4.4009869935124263E-2</v>
      </c>
      <c r="G1956" s="24">
        <f t="shared" ca="1" si="215"/>
        <v>9690.3296701210802</v>
      </c>
      <c r="H1956" s="24">
        <f t="shared" ca="1" si="216"/>
        <v>10383.510973433562</v>
      </c>
      <c r="I1956" s="24">
        <f ca="1">H1956/'Option value'!$E$10</f>
        <v>504.05393074920198</v>
      </c>
    </row>
    <row r="1957" spans="2:9">
      <c r="B1957">
        <f t="shared" si="217"/>
        <v>1939</v>
      </c>
      <c r="C1957" s="38">
        <f t="shared" ca="1" si="212"/>
        <v>0.17241525347609116</v>
      </c>
      <c r="D1957" s="38">
        <f t="shared" ca="1" si="213"/>
        <v>6.4170742224515784E-2</v>
      </c>
      <c r="E1957" s="38">
        <f t="shared" ca="1" si="214"/>
        <v>0.14675419089896691</v>
      </c>
      <c r="F1957" s="38">
        <f t="shared" ca="1" si="218"/>
        <v>4.0683674803799127E-2</v>
      </c>
      <c r="G1957" s="24">
        <f t="shared" ca="1" si="215"/>
        <v>8796.6075630716732</v>
      </c>
      <c r="H1957" s="24">
        <f t="shared" ca="1" si="216"/>
        <v>9489.788866384155</v>
      </c>
      <c r="I1957" s="24">
        <f ca="1">H1957/'Option value'!$E$10</f>
        <v>460.66936244583275</v>
      </c>
    </row>
    <row r="1958" spans="2:9">
      <c r="B1958">
        <f t="shared" si="217"/>
        <v>1940</v>
      </c>
      <c r="C1958" s="38">
        <f t="shared" ca="1" si="212"/>
        <v>0.22438127267134628</v>
      </c>
      <c r="D1958" s="38">
        <f t="shared" ca="1" si="213"/>
        <v>6.6095844688495012E-2</v>
      </c>
      <c r="E1958" s="38">
        <f t="shared" ca="1" si="214"/>
        <v>0.13978038279562427</v>
      </c>
      <c r="F1958" s="38">
        <f t="shared" ca="1" si="218"/>
        <v>2.0672798852021387E-2</v>
      </c>
      <c r="G1958" s="24">
        <f t="shared" ca="1" si="215"/>
        <v>8426.4140835062026</v>
      </c>
      <c r="H1958" s="24">
        <f t="shared" ca="1" si="216"/>
        <v>9119.5953868186843</v>
      </c>
      <c r="I1958" s="24">
        <f ca="1">H1958/'Option value'!$E$10</f>
        <v>442.69880518537298</v>
      </c>
    </row>
    <row r="1959" spans="2:9">
      <c r="B1959">
        <f t="shared" si="217"/>
        <v>1941</v>
      </c>
      <c r="C1959" s="38">
        <f t="shared" ca="1" si="212"/>
        <v>0.31110027884694003</v>
      </c>
      <c r="D1959" s="38">
        <f t="shared" ca="1" si="213"/>
        <v>5.9839584141820078E-2</v>
      </c>
      <c r="E1959" s="38">
        <f t="shared" ca="1" si="214"/>
        <v>0.14637268624356273</v>
      </c>
      <c r="F1959" s="38">
        <f t="shared" ca="1" si="218"/>
        <v>3.1700446470064488E-2</v>
      </c>
      <c r="G1959" s="24">
        <f t="shared" ca="1" si="215"/>
        <v>8485.1115875186515</v>
      </c>
      <c r="H1959" s="24">
        <f t="shared" ca="1" si="216"/>
        <v>9178.2928908311333</v>
      </c>
      <c r="I1959" s="24">
        <f ca="1">H1959/'Option value'!$E$10</f>
        <v>445.54819858403556</v>
      </c>
    </row>
    <row r="1960" spans="2:9">
      <c r="B1960">
        <f t="shared" si="217"/>
        <v>1942</v>
      </c>
      <c r="C1960" s="38">
        <f t="shared" ca="1" si="212"/>
        <v>0.1779394880679189</v>
      </c>
      <c r="D1960" s="38">
        <f t="shared" ca="1" si="213"/>
        <v>6.8942010587848462E-2</v>
      </c>
      <c r="E1960" s="38">
        <f t="shared" ca="1" si="214"/>
        <v>0.14282780634710857</v>
      </c>
      <c r="F1960" s="38">
        <f t="shared" ca="1" si="218"/>
        <v>5.1466121575437257E-2</v>
      </c>
      <c r="G1960" s="24">
        <f t="shared" ca="1" si="215"/>
        <v>11023.873038431644</v>
      </c>
      <c r="H1960" s="24">
        <f t="shared" ca="1" si="216"/>
        <v>11717.054341744126</v>
      </c>
      <c r="I1960" s="24">
        <f ca="1">H1960/'Option value'!$E$10</f>
        <v>568.78904571573423</v>
      </c>
    </row>
    <row r="1961" spans="2:9">
      <c r="B1961">
        <f t="shared" si="217"/>
        <v>1943</v>
      </c>
      <c r="C1961" s="38">
        <f t="shared" ca="1" si="212"/>
        <v>0.19384172299624269</v>
      </c>
      <c r="D1961" s="38">
        <f t="shared" ca="1" si="213"/>
        <v>6.1988645259345589E-2</v>
      </c>
      <c r="E1961" s="38">
        <f t="shared" ca="1" si="214"/>
        <v>0.1460540034569183</v>
      </c>
      <c r="F1961" s="38">
        <f t="shared" ca="1" si="218"/>
        <v>4.7307885779617462E-2</v>
      </c>
      <c r="G1961" s="24">
        <f t="shared" ca="1" si="215"/>
        <v>9294.590166994305</v>
      </c>
      <c r="H1961" s="24">
        <f t="shared" ca="1" si="216"/>
        <v>9987.7714703067868</v>
      </c>
      <c r="I1961" s="24">
        <f ca="1">H1961/'Option value'!$E$10</f>
        <v>484.84327525761097</v>
      </c>
    </row>
    <row r="1962" spans="2:9">
      <c r="B1962">
        <f t="shared" si="217"/>
        <v>1944</v>
      </c>
      <c r="C1962" s="38">
        <f t="shared" ca="1" si="212"/>
        <v>1.0559968666348868E-2</v>
      </c>
      <c r="D1962" s="38">
        <f t="shared" ca="1" si="213"/>
        <v>6.0566673129932552E-2</v>
      </c>
      <c r="E1962" s="38">
        <f t="shared" ca="1" si="214"/>
        <v>0.14535075158446989</v>
      </c>
      <c r="F1962" s="38">
        <f t="shared" ca="1" si="218"/>
        <v>2.4945051757891114E-2</v>
      </c>
      <c r="G1962" s="24">
        <f t="shared" ca="1" si="215"/>
        <v>6304.347445896954</v>
      </c>
      <c r="H1962" s="24">
        <f t="shared" ca="1" si="216"/>
        <v>6997.5287492094367</v>
      </c>
      <c r="I1962" s="24">
        <f ca="1">H1962/'Option value'!$E$10</f>
        <v>339.68586161210857</v>
      </c>
    </row>
    <row r="1963" spans="2:9">
      <c r="B1963">
        <f t="shared" si="217"/>
        <v>1945</v>
      </c>
      <c r="C1963" s="38">
        <f t="shared" ca="1" si="212"/>
        <v>0.1866537501832693</v>
      </c>
      <c r="D1963" s="38">
        <f t="shared" ca="1" si="213"/>
        <v>6.4270968732933476E-2</v>
      </c>
      <c r="E1963" s="38">
        <f t="shared" ca="1" si="214"/>
        <v>0.14537287164018486</v>
      </c>
      <c r="F1963" s="38">
        <f t="shared" ca="1" si="218"/>
        <v>3.1013583316866933E-2</v>
      </c>
      <c r="G1963" s="24">
        <f t="shared" ca="1" si="215"/>
        <v>8271.0147404225372</v>
      </c>
      <c r="H1963" s="24">
        <f t="shared" ca="1" si="216"/>
        <v>8964.196043735019</v>
      </c>
      <c r="I1963" s="24">
        <f ca="1">H1963/'Option value'!$E$10</f>
        <v>435.15514775412709</v>
      </c>
    </row>
    <row r="1964" spans="2:9">
      <c r="B1964">
        <f t="shared" si="217"/>
        <v>1946</v>
      </c>
      <c r="C1964" s="38">
        <f t="shared" ca="1" si="212"/>
        <v>0.320488744414194</v>
      </c>
      <c r="D1964" s="38">
        <f t="shared" ca="1" si="213"/>
        <v>6.1258183000096361E-2</v>
      </c>
      <c r="E1964" s="38">
        <f t="shared" ca="1" si="214"/>
        <v>0.14964773364654382</v>
      </c>
      <c r="F1964" s="38">
        <f t="shared" ca="1" si="218"/>
        <v>2.5640613724653778E-2</v>
      </c>
      <c r="G1964" s="24">
        <f t="shared" ca="1" si="215"/>
        <v>8089.9077692269875</v>
      </c>
      <c r="H1964" s="24">
        <f t="shared" ca="1" si="216"/>
        <v>8783.0890725394693</v>
      </c>
      <c r="I1964" s="24">
        <f ca="1">H1964/'Option value'!$E$10</f>
        <v>426.36354721065379</v>
      </c>
    </row>
    <row r="1965" spans="2:9">
      <c r="B1965">
        <f t="shared" si="217"/>
        <v>1947</v>
      </c>
      <c r="C1965" s="38">
        <f t="shared" ca="1" si="212"/>
        <v>0.21347726535830724</v>
      </c>
      <c r="D1965" s="38">
        <f t="shared" ca="1" si="213"/>
        <v>6.2637552637612684E-2</v>
      </c>
      <c r="E1965" s="38">
        <f t="shared" ca="1" si="214"/>
        <v>0.14444603739364034</v>
      </c>
      <c r="F1965" s="38">
        <f t="shared" ca="1" si="218"/>
        <v>5.4016902535115208E-2</v>
      </c>
      <c r="G1965" s="24">
        <f t="shared" ca="1" si="215"/>
        <v>10424.360592512458</v>
      </c>
      <c r="H1965" s="24">
        <f t="shared" ca="1" si="216"/>
        <v>11117.541895824939</v>
      </c>
      <c r="I1965" s="24">
        <f ca="1">H1965/'Option value'!$E$10</f>
        <v>539.68649979732709</v>
      </c>
    </row>
    <row r="1966" spans="2:9">
      <c r="B1966">
        <f t="shared" si="217"/>
        <v>1948</v>
      </c>
      <c r="C1966" s="38">
        <f t="shared" ca="1" si="212"/>
        <v>0.19752764878780874</v>
      </c>
      <c r="D1966" s="38">
        <f t="shared" ca="1" si="213"/>
        <v>5.7607568749035255E-2</v>
      </c>
      <c r="E1966" s="38">
        <f t="shared" ca="1" si="214"/>
        <v>0.14386249458004086</v>
      </c>
      <c r="F1966" s="38">
        <f t="shared" ca="1" si="218"/>
        <v>2.5622865696513994E-2</v>
      </c>
      <c r="G1966" s="24">
        <f t="shared" ca="1" si="215"/>
        <v>7235.9143067716786</v>
      </c>
      <c r="H1966" s="24">
        <f t="shared" ca="1" si="216"/>
        <v>7929.0956100841613</v>
      </c>
      <c r="I1966" s="24">
        <f ca="1">H1966/'Option value'!$E$10</f>
        <v>384.9075538875806</v>
      </c>
    </row>
    <row r="1967" spans="2:9">
      <c r="B1967">
        <f t="shared" si="217"/>
        <v>1949</v>
      </c>
      <c r="C1967" s="38">
        <f t="shared" ca="1" si="212"/>
        <v>0.2797927861702304</v>
      </c>
      <c r="D1967" s="38">
        <f t="shared" ca="1" si="213"/>
        <v>6.6387243037848709E-2</v>
      </c>
      <c r="E1967" s="38">
        <f t="shared" ca="1" si="214"/>
        <v>0.13986644132563647</v>
      </c>
      <c r="F1967" s="38">
        <f t="shared" ca="1" si="218"/>
        <v>3.1030019025385623E-2</v>
      </c>
      <c r="G1967" s="24">
        <f t="shared" ca="1" si="215"/>
        <v>9681.4723843062438</v>
      </c>
      <c r="H1967" s="24">
        <f t="shared" ca="1" si="216"/>
        <v>10374.653687618726</v>
      </c>
      <c r="I1967" s="24">
        <f ca="1">H1967/'Option value'!$E$10</f>
        <v>503.62396541838473</v>
      </c>
    </row>
    <row r="1968" spans="2:9">
      <c r="B1968">
        <f t="shared" si="217"/>
        <v>1950</v>
      </c>
      <c r="C1968" s="38">
        <f t="shared" ca="1" si="212"/>
        <v>0.13028823608727724</v>
      </c>
      <c r="D1968" s="38">
        <f t="shared" ca="1" si="213"/>
        <v>7.0484516221831134E-2</v>
      </c>
      <c r="E1968" s="38">
        <f t="shared" ca="1" si="214"/>
        <v>0.14438940076445783</v>
      </c>
      <c r="F1968" s="38">
        <f t="shared" ca="1" si="218"/>
        <v>2.6814428595023448E-2</v>
      </c>
      <c r="G1968" s="24">
        <f t="shared" ca="1" si="215"/>
        <v>8403.484880130678</v>
      </c>
      <c r="H1968" s="24">
        <f t="shared" ca="1" si="216"/>
        <v>9096.6661834431598</v>
      </c>
      <c r="I1968" s="24">
        <f ca="1">H1968/'Option value'!$E$10</f>
        <v>441.58573706034753</v>
      </c>
    </row>
    <row r="1969" spans="2:9">
      <c r="B1969">
        <f t="shared" si="217"/>
        <v>1951</v>
      </c>
      <c r="C1969" s="38">
        <f t="shared" ca="1" si="212"/>
        <v>0.31687731007659081</v>
      </c>
      <c r="D1969" s="38">
        <f t="shared" ca="1" si="213"/>
        <v>6.869307117946849E-2</v>
      </c>
      <c r="E1969" s="38">
        <f t="shared" ca="1" si="214"/>
        <v>0.14327610592625847</v>
      </c>
      <c r="F1969" s="38">
        <f t="shared" ca="1" si="218"/>
        <v>4.2638778193724677E-2</v>
      </c>
      <c r="G1969" s="24">
        <f t="shared" ca="1" si="215"/>
        <v>11147.834920047748</v>
      </c>
      <c r="H1969" s="24">
        <f t="shared" ca="1" si="216"/>
        <v>11841.01622336023</v>
      </c>
      <c r="I1969" s="24">
        <f ca="1">H1969/'Option value'!$E$10</f>
        <v>574.80661278447712</v>
      </c>
    </row>
    <row r="1970" spans="2:9">
      <c r="B1970">
        <f t="shared" si="217"/>
        <v>1952</v>
      </c>
      <c r="C1970" s="38">
        <f t="shared" ca="1" si="212"/>
        <v>0.13777037990130683</v>
      </c>
      <c r="D1970" s="38">
        <f t="shared" ca="1" si="213"/>
        <v>6.6018387347001745E-2</v>
      </c>
      <c r="E1970" s="38">
        <f t="shared" ca="1" si="214"/>
        <v>0.14271466261845317</v>
      </c>
      <c r="F1970" s="38">
        <f t="shared" ca="1" si="218"/>
        <v>5.0661120397550136E-2</v>
      </c>
      <c r="G1970" s="24">
        <f t="shared" ca="1" si="215"/>
        <v>10119.764519721652</v>
      </c>
      <c r="H1970" s="24">
        <f t="shared" ca="1" si="216"/>
        <v>10812.945823034133</v>
      </c>
      <c r="I1970" s="24">
        <f ca="1">H1970/'Option value'!$E$10</f>
        <v>524.90028267155981</v>
      </c>
    </row>
    <row r="1971" spans="2:9">
      <c r="B1971">
        <f t="shared" si="217"/>
        <v>1953</v>
      </c>
      <c r="C1971" s="38">
        <f t="shared" ca="1" si="212"/>
        <v>0.29151128274103877</v>
      </c>
      <c r="D1971" s="38">
        <f t="shared" ca="1" si="213"/>
        <v>4.8038504442382404E-2</v>
      </c>
      <c r="E1971" s="38">
        <f t="shared" ca="1" si="214"/>
        <v>0.1421924969198278</v>
      </c>
      <c r="F1971" s="38">
        <f t="shared" ca="1" si="218"/>
        <v>3.9771268321152076E-2</v>
      </c>
      <c r="G1971" s="24">
        <f t="shared" ca="1" si="215"/>
        <v>7512.5794599741421</v>
      </c>
      <c r="H1971" s="24">
        <f t="shared" ca="1" si="216"/>
        <v>8205.7607632866238</v>
      </c>
      <c r="I1971" s="24">
        <f ca="1">H1971/'Option value'!$E$10</f>
        <v>398.33790113041863</v>
      </c>
    </row>
    <row r="1972" spans="2:9">
      <c r="B1972">
        <f t="shared" si="217"/>
        <v>1954</v>
      </c>
      <c r="C1972" s="38">
        <f t="shared" ca="1" si="212"/>
        <v>0.30464819973834129</v>
      </c>
      <c r="D1972" s="38">
        <f t="shared" ca="1" si="213"/>
        <v>6.2082083919724834E-2</v>
      </c>
      <c r="E1972" s="38">
        <f t="shared" ca="1" si="214"/>
        <v>0.14705887576174756</v>
      </c>
      <c r="F1972" s="38">
        <f t="shared" ca="1" si="218"/>
        <v>3.6085582950510529E-2</v>
      </c>
      <c r="G1972" s="24">
        <f t="shared" ca="1" si="215"/>
        <v>9051.7512369856595</v>
      </c>
      <c r="H1972" s="24">
        <f t="shared" ca="1" si="216"/>
        <v>9744.9325402981412</v>
      </c>
      <c r="I1972" s="24">
        <f ca="1">H1972/'Option value'!$E$10</f>
        <v>473.05497768437573</v>
      </c>
    </row>
    <row r="1973" spans="2:9">
      <c r="B1973">
        <f t="shared" si="217"/>
        <v>1955</v>
      </c>
      <c r="C1973" s="38">
        <f t="shared" ca="1" si="212"/>
        <v>0.13867707200032006</v>
      </c>
      <c r="D1973" s="38">
        <f t="shared" ca="1" si="213"/>
        <v>5.9518989825750455E-2</v>
      </c>
      <c r="E1973" s="38">
        <f t="shared" ca="1" si="214"/>
        <v>0.14233702557067909</v>
      </c>
      <c r="F1973" s="38">
        <f t="shared" ca="1" si="218"/>
        <v>2.2656066189611024E-2</v>
      </c>
      <c r="G1973" s="24">
        <f t="shared" ca="1" si="215"/>
        <v>7022.996346448941</v>
      </c>
      <c r="H1973" s="24">
        <f t="shared" ca="1" si="216"/>
        <v>7716.1776497614237</v>
      </c>
      <c r="I1973" s="24">
        <f ca="1">H1973/'Option value'!$E$10</f>
        <v>374.57173057094286</v>
      </c>
    </row>
    <row r="1974" spans="2:9">
      <c r="B1974">
        <f t="shared" si="217"/>
        <v>1956</v>
      </c>
      <c r="C1974" s="38">
        <f t="shared" ca="1" si="212"/>
        <v>0.20970049050625325</v>
      </c>
      <c r="D1974" s="38">
        <f t="shared" ca="1" si="213"/>
        <v>5.9362870734856202E-2</v>
      </c>
      <c r="E1974" s="38">
        <f t="shared" ca="1" si="214"/>
        <v>0.14682081942822928</v>
      </c>
      <c r="F1974" s="38">
        <f t="shared" ca="1" si="218"/>
        <v>5.9756772605118622E-2</v>
      </c>
      <c r="G1974" s="24">
        <f t="shared" ca="1" si="215"/>
        <v>10229.284999493635</v>
      </c>
      <c r="H1974" s="24">
        <f t="shared" ca="1" si="216"/>
        <v>10922.466302806117</v>
      </c>
      <c r="I1974" s="24">
        <f ca="1">H1974/'Option value'!$E$10</f>
        <v>530.21681081583085</v>
      </c>
    </row>
    <row r="1975" spans="2:9">
      <c r="B1975">
        <f t="shared" si="217"/>
        <v>1957</v>
      </c>
      <c r="C1975" s="38">
        <f t="shared" ca="1" si="212"/>
        <v>0.28004104296362209</v>
      </c>
      <c r="D1975" s="38">
        <f t="shared" ca="1" si="213"/>
        <v>6.6968174813268333E-2</v>
      </c>
      <c r="E1975" s="38">
        <f t="shared" ca="1" si="214"/>
        <v>0.14875976468251653</v>
      </c>
      <c r="F1975" s="38">
        <f t="shared" ca="1" si="218"/>
        <v>4.9923631007023794E-2</v>
      </c>
      <c r="G1975" s="24">
        <f t="shared" ca="1" si="215"/>
        <v>10756.425815163653</v>
      </c>
      <c r="H1975" s="24">
        <f t="shared" ca="1" si="216"/>
        <v>11449.607118476135</v>
      </c>
      <c r="I1975" s="24">
        <f ca="1">H1975/'Option value'!$E$10</f>
        <v>555.80617079981232</v>
      </c>
    </row>
    <row r="1976" spans="2:9">
      <c r="B1976">
        <f t="shared" si="217"/>
        <v>1958</v>
      </c>
      <c r="C1976" s="38">
        <f t="shared" ca="1" si="212"/>
        <v>6.5111342270863876E-2</v>
      </c>
      <c r="D1976" s="38">
        <f t="shared" ca="1" si="213"/>
        <v>6.1814490127280318E-2</v>
      </c>
      <c r="E1976" s="38">
        <f t="shared" ca="1" si="214"/>
        <v>0.13995405663235622</v>
      </c>
      <c r="F1976" s="38">
        <f t="shared" ca="1" si="218"/>
        <v>3.0139192189978962E-2</v>
      </c>
      <c r="G1976" s="24">
        <f t="shared" ca="1" si="215"/>
        <v>7435.5919375559397</v>
      </c>
      <c r="H1976" s="24">
        <f t="shared" ca="1" si="216"/>
        <v>8128.7732408684224</v>
      </c>
      <c r="I1976" s="24">
        <f ca="1">H1976/'Option value'!$E$10</f>
        <v>394.60064276060302</v>
      </c>
    </row>
    <row r="1977" spans="2:9">
      <c r="B1977">
        <f t="shared" si="217"/>
        <v>1959</v>
      </c>
      <c r="C1977" s="38">
        <f t="shared" ca="1" si="212"/>
        <v>0.32648814832265544</v>
      </c>
      <c r="D1977" s="38">
        <f t="shared" ca="1" si="213"/>
        <v>7.0164594722188112E-2</v>
      </c>
      <c r="E1977" s="38">
        <f t="shared" ca="1" si="214"/>
        <v>0.14572114941103614</v>
      </c>
      <c r="F1977" s="38">
        <f t="shared" ca="1" si="218"/>
        <v>2.1722863358712569E-2</v>
      </c>
      <c r="G1977" s="24">
        <f t="shared" ca="1" si="215"/>
        <v>9308.8726653611247</v>
      </c>
      <c r="H1977" s="24">
        <f t="shared" ca="1" si="216"/>
        <v>10002.053968673607</v>
      </c>
      <c r="I1977" s="24">
        <f ca="1">H1977/'Option value'!$E$10</f>
        <v>485.53660042104883</v>
      </c>
    </row>
    <row r="1978" spans="2:9">
      <c r="B1978">
        <f t="shared" si="217"/>
        <v>1960</v>
      </c>
      <c r="C1978" s="38">
        <f t="shared" ca="1" si="212"/>
        <v>0.25969485488647631</v>
      </c>
      <c r="D1978" s="38">
        <f t="shared" ca="1" si="213"/>
        <v>5.8254977112403003E-2</v>
      </c>
      <c r="E1978" s="38">
        <f t="shared" ca="1" si="214"/>
        <v>0.14717012095999329</v>
      </c>
      <c r="F1978" s="38">
        <f t="shared" ca="1" si="218"/>
        <v>4.257539093343498E-2</v>
      </c>
      <c r="G1978" s="24">
        <f t="shared" ca="1" si="215"/>
        <v>8701.2163058323549</v>
      </c>
      <c r="H1978" s="24">
        <f t="shared" ca="1" si="216"/>
        <v>9394.3976091448367</v>
      </c>
      <c r="I1978" s="24">
        <f ca="1">H1978/'Option value'!$E$10</f>
        <v>456.03871889052601</v>
      </c>
    </row>
    <row r="1979" spans="2:9">
      <c r="B1979">
        <f t="shared" si="217"/>
        <v>1961</v>
      </c>
      <c r="C1979" s="38">
        <f t="shared" ca="1" si="212"/>
        <v>0.26480720219233267</v>
      </c>
      <c r="D1979" s="38">
        <f t="shared" ca="1" si="213"/>
        <v>5.3714539490032291E-2</v>
      </c>
      <c r="E1979" s="38">
        <f t="shared" ca="1" si="214"/>
        <v>0.14394787571804049</v>
      </c>
      <c r="F1979" s="38">
        <f t="shared" ca="1" si="218"/>
        <v>4.8861367138055375E-2</v>
      </c>
      <c r="G1979" s="24">
        <f t="shared" ca="1" si="215"/>
        <v>8861.1209071339454</v>
      </c>
      <c r="H1979" s="24">
        <f t="shared" ca="1" si="216"/>
        <v>9554.3022104464271</v>
      </c>
      <c r="I1979" s="24">
        <f ca="1">H1979/'Option value'!$E$10</f>
        <v>463.80107817701099</v>
      </c>
    </row>
    <row r="1980" spans="2:9">
      <c r="B1980">
        <f t="shared" si="217"/>
        <v>1962</v>
      </c>
      <c r="C1980" s="38">
        <f t="shared" ca="1" si="212"/>
        <v>0.27920533977525164</v>
      </c>
      <c r="D1980" s="38">
        <f t="shared" ca="1" si="213"/>
        <v>5.9640837999946676E-2</v>
      </c>
      <c r="E1980" s="38">
        <f t="shared" ca="1" si="214"/>
        <v>0.14566119244908307</v>
      </c>
      <c r="F1980" s="38">
        <f t="shared" ca="1" si="218"/>
        <v>3.322306187495859E-2</v>
      </c>
      <c r="G1980" s="24">
        <f t="shared" ca="1" si="215"/>
        <v>8415.1480519149591</v>
      </c>
      <c r="H1980" s="24">
        <f t="shared" ca="1" si="216"/>
        <v>9108.3293552274408</v>
      </c>
      <c r="I1980" s="24">
        <f ca="1">H1980/'Option value'!$E$10</f>
        <v>442.15191044793397</v>
      </c>
    </row>
    <row r="1981" spans="2:9">
      <c r="B1981">
        <f t="shared" si="217"/>
        <v>1963</v>
      </c>
      <c r="C1981" s="38">
        <f t="shared" ca="1" si="212"/>
        <v>0.13610219874329429</v>
      </c>
      <c r="D1981" s="38">
        <f t="shared" ca="1" si="213"/>
        <v>6.4508273904158531E-2</v>
      </c>
      <c r="E1981" s="38">
        <f t="shared" ca="1" si="214"/>
        <v>0.14749891742367668</v>
      </c>
      <c r="F1981" s="38">
        <f t="shared" ca="1" si="218"/>
        <v>5.5514368443803835E-2</v>
      </c>
      <c r="G1981" s="24">
        <f t="shared" ca="1" si="215"/>
        <v>9881.1914799544338</v>
      </c>
      <c r="H1981" s="24">
        <f t="shared" ca="1" si="216"/>
        <v>10574.372783266916</v>
      </c>
      <c r="I1981" s="24">
        <f ca="1">H1981/'Option value'!$E$10</f>
        <v>513.31906714887941</v>
      </c>
    </row>
    <row r="1982" spans="2:9">
      <c r="B1982">
        <f t="shared" si="217"/>
        <v>1964</v>
      </c>
      <c r="C1982" s="38">
        <f t="shared" ca="1" si="212"/>
        <v>0.2205822470866084</v>
      </c>
      <c r="D1982" s="38">
        <f t="shared" ca="1" si="213"/>
        <v>5.3838601763540904E-2</v>
      </c>
      <c r="E1982" s="38">
        <f t="shared" ca="1" si="214"/>
        <v>0.14033449138105589</v>
      </c>
      <c r="F1982" s="38">
        <f t="shared" ca="1" si="218"/>
        <v>5.5810655947444707E-2</v>
      </c>
      <c r="G1982" s="24">
        <f t="shared" ca="1" si="215"/>
        <v>9642.1304406317249</v>
      </c>
      <c r="H1982" s="24">
        <f t="shared" ca="1" si="216"/>
        <v>10335.311743944207</v>
      </c>
      <c r="I1982" s="24">
        <f ca="1">H1982/'Option value'!$E$10</f>
        <v>501.71416232738864</v>
      </c>
    </row>
    <row r="1983" spans="2:9">
      <c r="B1983">
        <f t="shared" si="217"/>
        <v>1965</v>
      </c>
      <c r="C1983" s="38">
        <f t="shared" ca="1" si="212"/>
        <v>0.25257200431134152</v>
      </c>
      <c r="D1983" s="38">
        <f t="shared" ca="1" si="213"/>
        <v>5.684743457625907E-2</v>
      </c>
      <c r="E1983" s="38">
        <f t="shared" ca="1" si="214"/>
        <v>0.14020778943827619</v>
      </c>
      <c r="F1983" s="38">
        <f t="shared" ca="1" si="218"/>
        <v>4.9544096323984876E-2</v>
      </c>
      <c r="G1983" s="24">
        <f t="shared" ca="1" si="215"/>
        <v>9740.2822613283934</v>
      </c>
      <c r="H1983" s="24">
        <f t="shared" ca="1" si="216"/>
        <v>10433.463564640875</v>
      </c>
      <c r="I1983" s="24">
        <f ca="1">H1983/'Option value'!$E$10</f>
        <v>506.47881381751819</v>
      </c>
    </row>
    <row r="1984" spans="2:9">
      <c r="B1984">
        <f t="shared" si="217"/>
        <v>1966</v>
      </c>
      <c r="C1984" s="38">
        <f t="shared" ca="1" si="212"/>
        <v>0.31876259869220264</v>
      </c>
      <c r="D1984" s="38">
        <f t="shared" ca="1" si="213"/>
        <v>6.011672766816227E-2</v>
      </c>
      <c r="E1984" s="38">
        <f t="shared" ca="1" si="214"/>
        <v>0.14089244444934257</v>
      </c>
      <c r="F1984" s="38">
        <f t="shared" ca="1" si="218"/>
        <v>5.7181151347602613E-2</v>
      </c>
      <c r="G1984" s="24">
        <f t="shared" ca="1" si="215"/>
        <v>11745.439725179836</v>
      </c>
      <c r="H1984" s="24">
        <f t="shared" ca="1" si="216"/>
        <v>12438.621028492318</v>
      </c>
      <c r="I1984" s="24">
        <f ca="1">H1984/'Option value'!$E$10</f>
        <v>603.81655478118046</v>
      </c>
    </row>
    <row r="1985" spans="2:9">
      <c r="B1985">
        <f t="shared" si="217"/>
        <v>1967</v>
      </c>
      <c r="C1985" s="38">
        <f t="shared" ca="1" si="212"/>
        <v>0.25985266147843333</v>
      </c>
      <c r="D1985" s="38">
        <f t="shared" ca="1" si="213"/>
        <v>5.7988529943006739E-2</v>
      </c>
      <c r="E1985" s="38">
        <f t="shared" ca="1" si="214"/>
        <v>0.14708332447517092</v>
      </c>
      <c r="F1985" s="38">
        <f t="shared" ca="1" si="218"/>
        <v>5.0965763579559363E-2</v>
      </c>
      <c r="G1985" s="24">
        <f t="shared" ca="1" si="215"/>
        <v>9426.5004429538294</v>
      </c>
      <c r="H1985" s="24">
        <f t="shared" ca="1" si="216"/>
        <v>10119.681746266311</v>
      </c>
      <c r="I1985" s="24">
        <f ca="1">H1985/'Option value'!$E$10</f>
        <v>491.24668671195684</v>
      </c>
    </row>
    <row r="1986" spans="2:9">
      <c r="B1986">
        <f t="shared" si="217"/>
        <v>1968</v>
      </c>
      <c r="C1986" s="38">
        <f t="shared" ca="1" si="212"/>
        <v>0.14777555931964811</v>
      </c>
      <c r="D1986" s="38">
        <f t="shared" ca="1" si="213"/>
        <v>6.4167469693680784E-2</v>
      </c>
      <c r="E1986" s="38">
        <f t="shared" ca="1" si="214"/>
        <v>0.14891389172513295</v>
      </c>
      <c r="F1986" s="38">
        <f t="shared" ca="1" si="218"/>
        <v>2.386590850765348E-2</v>
      </c>
      <c r="G1986" s="24">
        <f t="shared" ca="1" si="215"/>
        <v>7304.4340427333864</v>
      </c>
      <c r="H1986" s="24">
        <f t="shared" ca="1" si="216"/>
        <v>7997.615346045869</v>
      </c>
      <c r="I1986" s="24">
        <f ca="1">H1986/'Option value'!$E$10</f>
        <v>388.23375466242078</v>
      </c>
    </row>
    <row r="1987" spans="2:9">
      <c r="B1987">
        <f t="shared" si="217"/>
        <v>1969</v>
      </c>
      <c r="C1987" s="38">
        <f t="shared" ca="1" si="212"/>
        <v>0.28131786139673487</v>
      </c>
      <c r="D1987" s="38">
        <f t="shared" ca="1" si="213"/>
        <v>6.9315570476539523E-2</v>
      </c>
      <c r="E1987" s="38">
        <f t="shared" ca="1" si="214"/>
        <v>0.14577379857215308</v>
      </c>
      <c r="F1987" s="38">
        <f t="shared" ca="1" si="218"/>
        <v>5.886501934822197E-2</v>
      </c>
      <c r="G1987" s="24">
        <f t="shared" ca="1" si="215"/>
        <v>12674.049801917925</v>
      </c>
      <c r="H1987" s="24">
        <f t="shared" ca="1" si="216"/>
        <v>13367.231105230407</v>
      </c>
      <c r="I1987" s="24">
        <f ca="1">H1987/'Option value'!$E$10</f>
        <v>648.89471384613626</v>
      </c>
    </row>
    <row r="1988" spans="2:9">
      <c r="B1988">
        <f t="shared" si="217"/>
        <v>1970</v>
      </c>
      <c r="C1988" s="38">
        <f t="shared" ca="1" si="212"/>
        <v>0.14384312517944789</v>
      </c>
      <c r="D1988" s="38">
        <f t="shared" ca="1" si="213"/>
        <v>6.3880961242958154E-2</v>
      </c>
      <c r="E1988" s="38">
        <f t="shared" ca="1" si="214"/>
        <v>0.14714853675609554</v>
      </c>
      <c r="F1988" s="38">
        <f t="shared" ca="1" si="218"/>
        <v>3.6818965150692974E-2</v>
      </c>
      <c r="G1988" s="24">
        <f t="shared" ca="1" si="215"/>
        <v>8213.6719577793683</v>
      </c>
      <c r="H1988" s="24">
        <f t="shared" ca="1" si="216"/>
        <v>8906.8532610918501</v>
      </c>
      <c r="I1988" s="24">
        <f ca="1">H1988/'Option value'!$E$10</f>
        <v>432.37151752873058</v>
      </c>
    </row>
    <row r="1989" spans="2:9">
      <c r="B1989">
        <f t="shared" si="217"/>
        <v>1971</v>
      </c>
      <c r="C1989" s="38">
        <f t="shared" ca="1" si="212"/>
        <v>0.14377989252843643</v>
      </c>
      <c r="D1989" s="38">
        <f t="shared" ca="1" si="213"/>
        <v>6.3845333418290504E-2</v>
      </c>
      <c r="E1989" s="38">
        <f t="shared" ca="1" si="214"/>
        <v>0.15031251912542007</v>
      </c>
      <c r="F1989" s="38">
        <f t="shared" ca="1" si="218"/>
        <v>2.8776516505919919E-2</v>
      </c>
      <c r="G1989" s="24">
        <f t="shared" ca="1" si="215"/>
        <v>7451.7460409498026</v>
      </c>
      <c r="H1989" s="24">
        <f t="shared" ca="1" si="216"/>
        <v>8144.9273442622853</v>
      </c>
      <c r="I1989" s="24">
        <f ca="1">H1989/'Option value'!$E$10</f>
        <v>395.38482253700408</v>
      </c>
    </row>
    <row r="1990" spans="2:9">
      <c r="B1990">
        <f t="shared" si="217"/>
        <v>1972</v>
      </c>
      <c r="C1990" s="38">
        <f t="shared" ca="1" si="212"/>
        <v>0.26565119509890733</v>
      </c>
      <c r="D1990" s="38">
        <f t="shared" ca="1" si="213"/>
        <v>5.9150256934445339E-2</v>
      </c>
      <c r="E1990" s="38">
        <f t="shared" ca="1" si="214"/>
        <v>0.14760682984423068</v>
      </c>
      <c r="F1990" s="38">
        <f t="shared" ca="1" si="218"/>
        <v>3.26073956999475E-2</v>
      </c>
      <c r="G1990" s="24">
        <f t="shared" ca="1" si="215"/>
        <v>8073.5835212162538</v>
      </c>
      <c r="H1990" s="24">
        <f t="shared" ca="1" si="216"/>
        <v>8766.7648245287364</v>
      </c>
      <c r="I1990" s="24">
        <f ca="1">H1990/'Option value'!$E$10</f>
        <v>425.57110798683186</v>
      </c>
    </row>
    <row r="1991" spans="2:9">
      <c r="B1991">
        <f t="shared" si="217"/>
        <v>1973</v>
      </c>
      <c r="C1991" s="38">
        <f t="shared" ca="1" si="212"/>
        <v>0.24530672828146549</v>
      </c>
      <c r="D1991" s="38">
        <f t="shared" ca="1" si="213"/>
        <v>6.9534600286358911E-2</v>
      </c>
      <c r="E1991" s="38">
        <f t="shared" ca="1" si="214"/>
        <v>0.14841085810041868</v>
      </c>
      <c r="F1991" s="38">
        <f t="shared" ca="1" si="218"/>
        <v>2.1155657381966911E-2</v>
      </c>
      <c r="G1991" s="24">
        <f t="shared" ca="1" si="215"/>
        <v>8439.0417136795713</v>
      </c>
      <c r="H1991" s="24">
        <f t="shared" ca="1" si="216"/>
        <v>9132.2230169920531</v>
      </c>
      <c r="I1991" s="24">
        <f ca="1">H1991/'Option value'!$E$10</f>
        <v>443.31179694136176</v>
      </c>
    </row>
    <row r="1992" spans="2:9">
      <c r="B1992">
        <f t="shared" si="217"/>
        <v>1974</v>
      </c>
      <c r="C1992" s="38">
        <f t="shared" ca="1" si="212"/>
        <v>-2.9805832887109251E-3</v>
      </c>
      <c r="D1992" s="38">
        <f t="shared" ca="1" si="213"/>
        <v>6.2605669105533807E-2</v>
      </c>
      <c r="E1992" s="38">
        <f t="shared" ca="1" si="214"/>
        <v>0.14789796302022246</v>
      </c>
      <c r="F1992" s="38">
        <f t="shared" ca="1" si="218"/>
        <v>3.2482999962553015E-2</v>
      </c>
      <c r="G1992" s="24">
        <f t="shared" ca="1" si="215"/>
        <v>6707.2815590531873</v>
      </c>
      <c r="H1992" s="24">
        <f t="shared" ca="1" si="216"/>
        <v>7400.4628623656699</v>
      </c>
      <c r="I1992" s="24">
        <f ca="1">H1992/'Option value'!$E$10</f>
        <v>359.24577001775094</v>
      </c>
    </row>
    <row r="1993" spans="2:9">
      <c r="B1993">
        <f t="shared" si="217"/>
        <v>1975</v>
      </c>
      <c r="C1993" s="38">
        <f t="shared" ca="1" si="212"/>
        <v>0.14895967015531747</v>
      </c>
      <c r="D1993" s="38">
        <f t="shared" ca="1" si="213"/>
        <v>7.0635492254573912E-2</v>
      </c>
      <c r="E1993" s="38">
        <f t="shared" ca="1" si="214"/>
        <v>0.14965282246716075</v>
      </c>
      <c r="F1993" s="38">
        <f t="shared" ca="1" si="218"/>
        <v>2.1641822850982057E-2</v>
      </c>
      <c r="G1993" s="24">
        <f t="shared" ca="1" si="215"/>
        <v>7862.7025915431677</v>
      </c>
      <c r="H1993" s="24">
        <f t="shared" ca="1" si="216"/>
        <v>8555.8838948556495</v>
      </c>
      <c r="I1993" s="24">
        <f ca="1">H1993/'Option value'!$E$10</f>
        <v>415.33416965318685</v>
      </c>
    </row>
    <row r="1994" spans="2:9">
      <c r="B1994">
        <f t="shared" si="217"/>
        <v>1976</v>
      </c>
      <c r="C1994" s="38">
        <f t="shared" ca="1" si="212"/>
        <v>0.31880959659485048</v>
      </c>
      <c r="D1994" s="38">
        <f t="shared" ca="1" si="213"/>
        <v>6.0565072454777241E-2</v>
      </c>
      <c r="E1994" s="38">
        <f t="shared" ca="1" si="214"/>
        <v>0.14693493396260496</v>
      </c>
      <c r="F1994" s="38">
        <f t="shared" ca="1" si="218"/>
        <v>5.0856337974626867E-2</v>
      </c>
      <c r="G1994" s="24">
        <f t="shared" ca="1" si="215"/>
        <v>10310.246974821592</v>
      </c>
      <c r="H1994" s="24">
        <f t="shared" ca="1" si="216"/>
        <v>11003.428278134073</v>
      </c>
      <c r="I1994" s="24">
        <f ca="1">H1994/'Option value'!$E$10</f>
        <v>534.14700379291617</v>
      </c>
    </row>
    <row r="1995" spans="2:9">
      <c r="B1995">
        <f t="shared" si="217"/>
        <v>1977</v>
      </c>
      <c r="C1995" s="38">
        <f t="shared" ca="1" si="212"/>
        <v>0.31981032296940226</v>
      </c>
      <c r="D1995" s="38">
        <f t="shared" ca="1" si="213"/>
        <v>5.7786959974812077E-2</v>
      </c>
      <c r="E1995" s="38">
        <f t="shared" ca="1" si="214"/>
        <v>0.14867618110446559</v>
      </c>
      <c r="F1995" s="38">
        <f t="shared" ca="1" si="218"/>
        <v>3.8280308367728146E-2</v>
      </c>
      <c r="G1995" s="24">
        <f t="shared" ca="1" si="215"/>
        <v>8568.0088914774806</v>
      </c>
      <c r="H1995" s="24">
        <f t="shared" ca="1" si="216"/>
        <v>9261.1901947899623</v>
      </c>
      <c r="I1995" s="24">
        <f ca="1">H1995/'Option value'!$E$10</f>
        <v>449.57233955291076</v>
      </c>
    </row>
    <row r="1996" spans="2:9">
      <c r="B1996">
        <f t="shared" si="217"/>
        <v>1978</v>
      </c>
      <c r="C1996" s="38">
        <f t="shared" ca="1" si="212"/>
        <v>0.32297018931373112</v>
      </c>
      <c r="D1996" s="38">
        <f t="shared" ca="1" si="213"/>
        <v>7.1437272926899859E-2</v>
      </c>
      <c r="E1996" s="38">
        <f t="shared" ca="1" si="214"/>
        <v>0.13992628720945818</v>
      </c>
      <c r="F1996" s="38">
        <f t="shared" ca="1" si="218"/>
        <v>5.171922394770713E-2</v>
      </c>
      <c r="G1996" s="24">
        <f t="shared" ca="1" si="215"/>
        <v>13288.101578057625</v>
      </c>
      <c r="H1996" s="24">
        <f t="shared" ca="1" si="216"/>
        <v>13981.282881370107</v>
      </c>
      <c r="I1996" s="24">
        <f ca="1">H1996/'Option value'!$E$10</f>
        <v>678.70305249369449</v>
      </c>
    </row>
    <row r="1997" spans="2:9">
      <c r="B1997">
        <f t="shared" si="217"/>
        <v>1979</v>
      </c>
      <c r="C1997" s="38">
        <f t="shared" ca="1" si="212"/>
        <v>0.27887200130267825</v>
      </c>
      <c r="D1997" s="38">
        <f t="shared" ca="1" si="213"/>
        <v>6.9672656010379821E-2</v>
      </c>
      <c r="E1997" s="38">
        <f t="shared" ca="1" si="214"/>
        <v>0.14532053982877799</v>
      </c>
      <c r="F1997" s="38">
        <f t="shared" ca="1" si="218"/>
        <v>5.9808801045393323E-2</v>
      </c>
      <c r="G1997" s="24">
        <f t="shared" ca="1" si="215"/>
        <v>12922.754249463571</v>
      </c>
      <c r="H1997" s="24">
        <f t="shared" ca="1" si="216"/>
        <v>13615.935552776053</v>
      </c>
      <c r="I1997" s="24">
        <f ca="1">H1997/'Option value'!$E$10</f>
        <v>660.96774528039089</v>
      </c>
    </row>
    <row r="1998" spans="2:9">
      <c r="B1998">
        <f t="shared" si="217"/>
        <v>1980</v>
      </c>
      <c r="C1998" s="38">
        <f t="shared" ca="1" si="212"/>
        <v>0.1451127249830749</v>
      </c>
      <c r="D1998" s="38">
        <f t="shared" ca="1" si="213"/>
        <v>5.9169086159538753E-2</v>
      </c>
      <c r="E1998" s="38">
        <f t="shared" ca="1" si="214"/>
        <v>0.14692099345499254</v>
      </c>
      <c r="F1998" s="38">
        <f t="shared" ca="1" si="218"/>
        <v>5.3575066904229252E-2</v>
      </c>
      <c r="G1998" s="24">
        <f t="shared" ca="1" si="215"/>
        <v>9002.0020720981756</v>
      </c>
      <c r="H1998" s="24">
        <f t="shared" ca="1" si="216"/>
        <v>9695.1833754106574</v>
      </c>
      <c r="I1998" s="24">
        <f ca="1">H1998/'Option value'!$E$10</f>
        <v>470.63996968012896</v>
      </c>
    </row>
    <row r="1999" spans="2:9">
      <c r="B1999">
        <f t="shared" si="217"/>
        <v>1981</v>
      </c>
      <c r="C1999" s="38">
        <f t="shared" ca="1" si="212"/>
        <v>0.23601418356907283</v>
      </c>
      <c r="D1999" s="38">
        <f t="shared" ca="1" si="213"/>
        <v>6.7385802212620596E-2</v>
      </c>
      <c r="E1999" s="38">
        <f t="shared" ca="1" si="214"/>
        <v>0.14647618053219943</v>
      </c>
      <c r="F1999" s="38">
        <f t="shared" ca="1" si="218"/>
        <v>4.9471084643877533E-2</v>
      </c>
      <c r="G1999" s="24">
        <f t="shared" ca="1" si="215"/>
        <v>10648.506120749436</v>
      </c>
      <c r="H1999" s="24">
        <f t="shared" ca="1" si="216"/>
        <v>11341.687424061918</v>
      </c>
      <c r="I1999" s="24">
        <f ca="1">H1999/'Option value'!$E$10</f>
        <v>550.5673506826173</v>
      </c>
    </row>
    <row r="2000" spans="2:9">
      <c r="B2000">
        <f t="shared" si="217"/>
        <v>1982</v>
      </c>
      <c r="C2000" s="38">
        <f t="shared" ca="1" si="212"/>
        <v>0.17096244690227158</v>
      </c>
      <c r="D2000" s="38">
        <f t="shared" ca="1" si="213"/>
        <v>5.7898686030630905E-2</v>
      </c>
      <c r="E2000" s="38">
        <f t="shared" ca="1" si="214"/>
        <v>0.14581343059753321</v>
      </c>
      <c r="F2000" s="38">
        <f t="shared" ca="1" si="218"/>
        <v>5.7965255819655587E-2</v>
      </c>
      <c r="G2000" s="24">
        <f t="shared" ca="1" si="215"/>
        <v>9571.2863489451956</v>
      </c>
      <c r="H2000" s="24">
        <f t="shared" ca="1" si="216"/>
        <v>10264.467652257677</v>
      </c>
      <c r="I2000" s="24">
        <f ca="1">H2000/'Option value'!$E$10</f>
        <v>498.27512875037263</v>
      </c>
    </row>
    <row r="2001" spans="2:9">
      <c r="B2001">
        <f t="shared" si="217"/>
        <v>1983</v>
      </c>
      <c r="C2001" s="38">
        <f t="shared" ca="1" si="212"/>
        <v>0.3339629583814302</v>
      </c>
      <c r="D2001" s="38">
        <f t="shared" ca="1" si="213"/>
        <v>6.0871027488735643E-2</v>
      </c>
      <c r="E2001" s="38">
        <f t="shared" ca="1" si="214"/>
        <v>0.14459110731663671</v>
      </c>
      <c r="F2001" s="38">
        <f t="shared" ca="1" si="218"/>
        <v>4.5129536415265875E-2</v>
      </c>
      <c r="G2001" s="24">
        <f t="shared" ca="1" si="215"/>
        <v>10124.893539636512</v>
      </c>
      <c r="H2001" s="24">
        <f t="shared" ca="1" si="216"/>
        <v>10818.074842948994</v>
      </c>
      <c r="I2001" s="24">
        <f ca="1">H2001/'Option value'!$E$10</f>
        <v>525.14926422082488</v>
      </c>
    </row>
    <row r="2002" spans="2:9">
      <c r="B2002">
        <f t="shared" si="217"/>
        <v>1984</v>
      </c>
      <c r="C2002" s="38">
        <f t="shared" ca="1" si="212"/>
        <v>0.25558545665520588</v>
      </c>
      <c r="D2002" s="38">
        <f t="shared" ca="1" si="213"/>
        <v>6.4649676809343345E-2</v>
      </c>
      <c r="E2002" s="38">
        <f t="shared" ca="1" si="214"/>
        <v>0.14165686784518974</v>
      </c>
      <c r="F2002" s="38">
        <f t="shared" ca="1" si="218"/>
        <v>4.0777537904181475E-2</v>
      </c>
      <c r="G2002" s="24">
        <f t="shared" ca="1" si="215"/>
        <v>9979.3400747970445</v>
      </c>
      <c r="H2002" s="24">
        <f t="shared" ca="1" si="216"/>
        <v>10672.521378109526</v>
      </c>
      <c r="I2002" s="24">
        <f ca="1">H2002/'Option value'!$E$10</f>
        <v>518.08356204415168</v>
      </c>
    </row>
    <row r="2003" spans="2:9">
      <c r="B2003">
        <f t="shared" si="217"/>
        <v>1985</v>
      </c>
      <c r="C2003" s="38">
        <f t="shared" ref="C2003:C2066" ca="1" si="219">_xlfn.NORM.INV(RAND(),$F$6,$G$6)</f>
        <v>0.18074901911763291</v>
      </c>
      <c r="D2003" s="38">
        <f t="shared" ref="D2003:D2066" ca="1" si="220">_xlfn.NORM.INV(RAND(),$F$7,$G$7)</f>
        <v>6.5136959159471125E-2</v>
      </c>
      <c r="E2003" s="38">
        <f t="shared" ref="E2003:E2066" ca="1" si="221">_xlfn.NORM.INV(RAND(),$F$8,$G$8)</f>
        <v>0.14524467546512632</v>
      </c>
      <c r="F2003" s="38">
        <f t="shared" ca="1" si="218"/>
        <v>5.0422950584471771E-2</v>
      </c>
      <c r="G2003" s="24">
        <f t="shared" ref="G2003:G2066" ca="1" si="222">IF(E2003&gt;F2003,($C$12*(1+C2003)*D2003)/(E2003-F2003),0)</f>
        <v>10059.319431093982</v>
      </c>
      <c r="H2003" s="24">
        <f t="shared" ref="H2003:H2066" ca="1" si="223">G2003+$C$13</f>
        <v>10752.500734406463</v>
      </c>
      <c r="I2003" s="24">
        <f ca="1">H2003/'Option value'!$E$10</f>
        <v>521.96605506827484</v>
      </c>
    </row>
    <row r="2004" spans="2:9">
      <c r="B2004">
        <f t="shared" ref="B2004:B2067" si="224">B2003+1</f>
        <v>1986</v>
      </c>
      <c r="C2004" s="38">
        <f t="shared" ca="1" si="219"/>
        <v>-8.7842857357972592E-3</v>
      </c>
      <c r="D2004" s="38">
        <f t="shared" ca="1" si="220"/>
        <v>6.4193949230778757E-2</v>
      </c>
      <c r="E2004" s="38">
        <f t="shared" ca="1" si="221"/>
        <v>0.14585224793916704</v>
      </c>
      <c r="F2004" s="38">
        <f t="shared" ref="F2004:F2067" ca="1" si="225">RAND()*($E$9-$D$9)+$D$9</f>
        <v>3.7452038113805541E-2</v>
      </c>
      <c r="G2004" s="24">
        <f t="shared" ca="1" si="222"/>
        <v>7279.8683732007148</v>
      </c>
      <c r="H2004" s="24">
        <f t="shared" ca="1" si="223"/>
        <v>7973.0496765131975</v>
      </c>
      <c r="I2004" s="24">
        <f ca="1">H2004/'Option value'!$E$10</f>
        <v>387.04124643267949</v>
      </c>
    </row>
    <row r="2005" spans="2:9">
      <c r="B2005">
        <f t="shared" si="224"/>
        <v>1987</v>
      </c>
      <c r="C2005" s="38">
        <f t="shared" ca="1" si="219"/>
        <v>0.18313195703927959</v>
      </c>
      <c r="D2005" s="38">
        <f t="shared" ca="1" si="220"/>
        <v>5.8124721380416113E-2</v>
      </c>
      <c r="E2005" s="38">
        <f t="shared" ca="1" si="221"/>
        <v>0.14411359207625532</v>
      </c>
      <c r="F2005" s="38">
        <f t="shared" ca="1" si="225"/>
        <v>4.0621004991904554E-2</v>
      </c>
      <c r="G2005" s="24">
        <f t="shared" ca="1" si="222"/>
        <v>8240.9295701266092</v>
      </c>
      <c r="H2005" s="24">
        <f t="shared" ca="1" si="223"/>
        <v>8934.1108734390909</v>
      </c>
      <c r="I2005" s="24">
        <f ca="1">H2005/'Option value'!$E$10</f>
        <v>433.6947025941306</v>
      </c>
    </row>
    <row r="2006" spans="2:9">
      <c r="B2006">
        <f t="shared" si="224"/>
        <v>1988</v>
      </c>
      <c r="C2006" s="38">
        <f t="shared" ca="1" si="219"/>
        <v>0.29059550513568372</v>
      </c>
      <c r="D2006" s="38">
        <f t="shared" ca="1" si="220"/>
        <v>6.7903097820162447E-2</v>
      </c>
      <c r="E2006" s="38">
        <f t="shared" ca="1" si="221"/>
        <v>0.14381564842411113</v>
      </c>
      <c r="F2006" s="38">
        <f t="shared" ca="1" si="225"/>
        <v>5.3643523336625684E-2</v>
      </c>
      <c r="G2006" s="24">
        <f t="shared" ca="1" si="222"/>
        <v>12053.101338882092</v>
      </c>
      <c r="H2006" s="24">
        <f t="shared" ca="1" si="223"/>
        <v>12746.282642194574</v>
      </c>
      <c r="I2006" s="24">
        <f ca="1">H2006/'Option value'!$E$10</f>
        <v>618.75158457255213</v>
      </c>
    </row>
    <row r="2007" spans="2:9">
      <c r="B2007">
        <f t="shared" si="224"/>
        <v>1989</v>
      </c>
      <c r="C2007" s="38">
        <f t="shared" ca="1" si="219"/>
        <v>0.13291718222554263</v>
      </c>
      <c r="D2007" s="38">
        <f t="shared" ca="1" si="220"/>
        <v>5.535545969334342E-2</v>
      </c>
      <c r="E2007" s="38">
        <f t="shared" ca="1" si="221"/>
        <v>0.14627521305376615</v>
      </c>
      <c r="F2007" s="38">
        <f t="shared" ca="1" si="225"/>
        <v>3.7289693035864532E-2</v>
      </c>
      <c r="G2007" s="24">
        <f t="shared" ca="1" si="222"/>
        <v>7136.4331390921016</v>
      </c>
      <c r="H2007" s="24">
        <f t="shared" ca="1" si="223"/>
        <v>7829.6144424045842</v>
      </c>
      <c r="I2007" s="24">
        <f ca="1">H2007/'Option value'!$E$10</f>
        <v>380.07837099051375</v>
      </c>
    </row>
    <row r="2008" spans="2:9">
      <c r="B2008">
        <f t="shared" si="224"/>
        <v>1990</v>
      </c>
      <c r="C2008" s="38">
        <f t="shared" ca="1" si="219"/>
        <v>0.19792787326282765</v>
      </c>
      <c r="D2008" s="38">
        <f t="shared" ca="1" si="220"/>
        <v>6.4649284276939806E-2</v>
      </c>
      <c r="E2008" s="38">
        <f t="shared" ca="1" si="221"/>
        <v>0.14898394276689475</v>
      </c>
      <c r="F2008" s="38">
        <f t="shared" ca="1" si="225"/>
        <v>4.9428534021394771E-2</v>
      </c>
      <c r="G2008" s="24">
        <f t="shared" ca="1" si="222"/>
        <v>9647.6359780066596</v>
      </c>
      <c r="H2008" s="24">
        <f t="shared" ca="1" si="223"/>
        <v>10340.817281319141</v>
      </c>
      <c r="I2008" s="24">
        <f ca="1">H2008/'Option value'!$E$10</f>
        <v>501.98142142325923</v>
      </c>
    </row>
    <row r="2009" spans="2:9">
      <c r="B2009">
        <f t="shared" si="224"/>
        <v>1991</v>
      </c>
      <c r="C2009" s="38">
        <f t="shared" ca="1" si="219"/>
        <v>0.23758132273838531</v>
      </c>
      <c r="D2009" s="38">
        <f t="shared" ca="1" si="220"/>
        <v>6.614748824020282E-2</v>
      </c>
      <c r="E2009" s="38">
        <f t="shared" ca="1" si="221"/>
        <v>0.14695975477276424</v>
      </c>
      <c r="F2009" s="38">
        <f t="shared" ca="1" si="225"/>
        <v>5.8439407256823936E-2</v>
      </c>
      <c r="G2009" s="24">
        <f t="shared" ca="1" si="222"/>
        <v>11469.259282817859</v>
      </c>
      <c r="H2009" s="24">
        <f t="shared" ca="1" si="223"/>
        <v>12162.44058613034</v>
      </c>
      <c r="I2009" s="24">
        <f ca="1">H2009/'Option value'!$E$10</f>
        <v>590.40973719079318</v>
      </c>
    </row>
    <row r="2010" spans="2:9">
      <c r="B2010">
        <f t="shared" si="224"/>
        <v>1992</v>
      </c>
      <c r="C2010" s="38">
        <f t="shared" ca="1" si="219"/>
        <v>0.21276156487637446</v>
      </c>
      <c r="D2010" s="38">
        <f t="shared" ca="1" si="220"/>
        <v>6.5422902729472987E-2</v>
      </c>
      <c r="E2010" s="38">
        <f t="shared" ca="1" si="221"/>
        <v>0.14510887841697018</v>
      </c>
      <c r="F2010" s="38">
        <f t="shared" ca="1" si="225"/>
        <v>4.6749867594037611E-2</v>
      </c>
      <c r="G2010" s="24">
        <f t="shared" ca="1" si="222"/>
        <v>10004.202142536504</v>
      </c>
      <c r="H2010" s="24">
        <f t="shared" ca="1" si="223"/>
        <v>10697.383445848986</v>
      </c>
      <c r="I2010" s="24">
        <f ca="1">H2010/'Option value'!$E$10</f>
        <v>519.29045853635853</v>
      </c>
    </row>
    <row r="2011" spans="2:9">
      <c r="B2011">
        <f t="shared" si="224"/>
        <v>1993</v>
      </c>
      <c r="C2011" s="38">
        <f t="shared" ca="1" si="219"/>
        <v>0.23784826744381926</v>
      </c>
      <c r="D2011" s="38">
        <f t="shared" ca="1" si="220"/>
        <v>6.4214233710929533E-2</v>
      </c>
      <c r="E2011" s="38">
        <f t="shared" ca="1" si="221"/>
        <v>0.14501496158179375</v>
      </c>
      <c r="F2011" s="38">
        <f t="shared" ca="1" si="225"/>
        <v>4.5606767804935312E-2</v>
      </c>
      <c r="G2011" s="24">
        <f t="shared" ca="1" si="222"/>
        <v>9916.7168131365779</v>
      </c>
      <c r="H2011" s="24">
        <f t="shared" ca="1" si="223"/>
        <v>10609.89811644906</v>
      </c>
      <c r="I2011" s="24">
        <f ca="1">H2011/'Option value'!$E$10</f>
        <v>515.04359788587669</v>
      </c>
    </row>
    <row r="2012" spans="2:9">
      <c r="B2012">
        <f t="shared" si="224"/>
        <v>1994</v>
      </c>
      <c r="C2012" s="38">
        <f t="shared" ca="1" si="219"/>
        <v>0.23790373357636541</v>
      </c>
      <c r="D2012" s="38">
        <f t="shared" ca="1" si="220"/>
        <v>5.8784865844878575E-2</v>
      </c>
      <c r="E2012" s="38">
        <f t="shared" ca="1" si="221"/>
        <v>0.14651161970837587</v>
      </c>
      <c r="F2012" s="38">
        <f t="shared" ca="1" si="225"/>
        <v>4.2274719435925652E-2</v>
      </c>
      <c r="G2012" s="24">
        <f t="shared" ca="1" si="222"/>
        <v>8658.0939264277949</v>
      </c>
      <c r="H2012" s="24">
        <f t="shared" ca="1" si="223"/>
        <v>9351.2752297402767</v>
      </c>
      <c r="I2012" s="24">
        <f ca="1">H2012/'Option value'!$E$10</f>
        <v>453.94539950195514</v>
      </c>
    </row>
    <row r="2013" spans="2:9">
      <c r="B2013">
        <f t="shared" si="224"/>
        <v>1995</v>
      </c>
      <c r="C2013" s="38">
        <f t="shared" ca="1" si="219"/>
        <v>0.1603776951928145</v>
      </c>
      <c r="D2013" s="38">
        <f t="shared" ca="1" si="220"/>
        <v>6.4404247814912371E-2</v>
      </c>
      <c r="E2013" s="38">
        <f t="shared" ca="1" si="221"/>
        <v>0.14559250963335776</v>
      </c>
      <c r="F2013" s="38">
        <f t="shared" ca="1" si="225"/>
        <v>5.4422504416635611E-2</v>
      </c>
      <c r="G2013" s="24">
        <f t="shared" ca="1" si="222"/>
        <v>10166.074354243116</v>
      </c>
      <c r="H2013" s="24">
        <f t="shared" ca="1" si="223"/>
        <v>10859.255657555597</v>
      </c>
      <c r="I2013" s="24">
        <f ca="1">H2013/'Option value'!$E$10</f>
        <v>527.14833289104843</v>
      </c>
    </row>
    <row r="2014" spans="2:9">
      <c r="B2014">
        <f t="shared" si="224"/>
        <v>1996</v>
      </c>
      <c r="C2014" s="38">
        <f t="shared" ca="1" si="219"/>
        <v>7.8887380119223083E-2</v>
      </c>
      <c r="D2014" s="38">
        <f t="shared" ca="1" si="220"/>
        <v>6.3073439514604798E-2</v>
      </c>
      <c r="E2014" s="38">
        <f t="shared" ca="1" si="221"/>
        <v>0.14548824873071353</v>
      </c>
      <c r="F2014" s="38">
        <f t="shared" ca="1" si="225"/>
        <v>5.3499106371664384E-2</v>
      </c>
      <c r="G2014" s="24">
        <f t="shared" ca="1" si="222"/>
        <v>9174.3950020953489</v>
      </c>
      <c r="H2014" s="24">
        <f t="shared" ca="1" si="223"/>
        <v>9867.5763054078307</v>
      </c>
      <c r="I2014" s="24">
        <f ca="1">H2014/'Option value'!$E$10</f>
        <v>479.00855851494322</v>
      </c>
    </row>
    <row r="2015" spans="2:9">
      <c r="B2015">
        <f t="shared" si="224"/>
        <v>1997</v>
      </c>
      <c r="C2015" s="38">
        <f t="shared" ca="1" si="219"/>
        <v>0.17104088667381648</v>
      </c>
      <c r="D2015" s="38">
        <f t="shared" ca="1" si="220"/>
        <v>6.1316004873548449E-2</v>
      </c>
      <c r="E2015" s="38">
        <f t="shared" ca="1" si="221"/>
        <v>0.14769479658720008</v>
      </c>
      <c r="F2015" s="38">
        <f t="shared" ca="1" si="225"/>
        <v>2.1879563313710687E-2</v>
      </c>
      <c r="G2015" s="24">
        <f t="shared" ca="1" si="222"/>
        <v>7077.8940669686153</v>
      </c>
      <c r="H2015" s="24">
        <f t="shared" ca="1" si="223"/>
        <v>7771.075370281098</v>
      </c>
      <c r="I2015" s="24">
        <f ca="1">H2015/'Option value'!$E$10</f>
        <v>377.23666846024747</v>
      </c>
    </row>
    <row r="2016" spans="2:9">
      <c r="B2016">
        <f t="shared" si="224"/>
        <v>1998</v>
      </c>
      <c r="C2016" s="38">
        <f t="shared" ca="1" si="219"/>
        <v>0.21740868168383534</v>
      </c>
      <c r="D2016" s="38">
        <f t="shared" ca="1" si="220"/>
        <v>7.521725568161447E-2</v>
      </c>
      <c r="E2016" s="38">
        <f t="shared" ca="1" si="221"/>
        <v>0.14437154784349704</v>
      </c>
      <c r="F2016" s="38">
        <f t="shared" ca="1" si="225"/>
        <v>3.0949139714757642E-2</v>
      </c>
      <c r="G2016" s="24">
        <f t="shared" ca="1" si="222"/>
        <v>10012.58904917799</v>
      </c>
      <c r="H2016" s="24">
        <f t="shared" ca="1" si="223"/>
        <v>10705.770352490472</v>
      </c>
      <c r="I2016" s="24">
        <f ca="1">H2016/'Option value'!$E$10</f>
        <v>519.69758992672189</v>
      </c>
    </row>
    <row r="2017" spans="2:9">
      <c r="B2017">
        <f t="shared" si="224"/>
        <v>1999</v>
      </c>
      <c r="C2017" s="38">
        <f t="shared" ca="1" si="219"/>
        <v>0.2277726486468577</v>
      </c>
      <c r="D2017" s="38">
        <f t="shared" ca="1" si="220"/>
        <v>6.3443808462660747E-2</v>
      </c>
      <c r="E2017" s="38">
        <f t="shared" ca="1" si="221"/>
        <v>0.14923872795640933</v>
      </c>
      <c r="F2017" s="38">
        <f t="shared" ca="1" si="225"/>
        <v>2.9456686219220724E-2</v>
      </c>
      <c r="G2017" s="24">
        <f t="shared" ca="1" si="222"/>
        <v>8065.0462988374184</v>
      </c>
      <c r="H2017" s="24">
        <f t="shared" ca="1" si="223"/>
        <v>8758.2276021499001</v>
      </c>
      <c r="I2017" s="24">
        <f ca="1">H2017/'Option value'!$E$10</f>
        <v>425.15667971601454</v>
      </c>
    </row>
    <row r="2018" spans="2:9">
      <c r="B2018">
        <f t="shared" si="224"/>
        <v>2000</v>
      </c>
      <c r="C2018" s="38">
        <f t="shared" ca="1" si="219"/>
        <v>6.7986561193288747E-2</v>
      </c>
      <c r="D2018" s="38">
        <f t="shared" ca="1" si="220"/>
        <v>6.9013426779849188E-2</v>
      </c>
      <c r="E2018" s="38">
        <f t="shared" ca="1" si="221"/>
        <v>0.14340595282066992</v>
      </c>
      <c r="F2018" s="38">
        <f t="shared" ca="1" si="225"/>
        <v>4.6581791551177004E-2</v>
      </c>
      <c r="G2018" s="24">
        <f t="shared" ca="1" si="222"/>
        <v>9440.7612194725425</v>
      </c>
      <c r="H2018" s="24">
        <f t="shared" ca="1" si="223"/>
        <v>10133.942522785024</v>
      </c>
      <c r="I2018" s="24">
        <f ca="1">H2018/'Option value'!$E$10</f>
        <v>491.93895741674874</v>
      </c>
    </row>
    <row r="2019" spans="2:9">
      <c r="B2019">
        <f t="shared" si="224"/>
        <v>2001</v>
      </c>
      <c r="C2019" s="38">
        <f t="shared" ca="1" si="219"/>
        <v>5.5403861140778027E-2</v>
      </c>
      <c r="D2019" s="38">
        <f t="shared" ca="1" si="220"/>
        <v>6.0918842084213762E-2</v>
      </c>
      <c r="E2019" s="38">
        <f t="shared" ca="1" si="221"/>
        <v>0.14508977806961409</v>
      </c>
      <c r="F2019" s="38">
        <f t="shared" ca="1" si="225"/>
        <v>5.9112470044807491E-2</v>
      </c>
      <c r="G2019" s="24">
        <f t="shared" ca="1" si="222"/>
        <v>9274.2297895166284</v>
      </c>
      <c r="H2019" s="24">
        <f t="shared" ca="1" si="223"/>
        <v>9967.4110928291102</v>
      </c>
      <c r="I2019" s="24">
        <f ca="1">H2019/'Option value'!$E$10</f>
        <v>483.85490741888879</v>
      </c>
    </row>
    <row r="2020" spans="2:9">
      <c r="B2020">
        <f t="shared" si="224"/>
        <v>2002</v>
      </c>
      <c r="C2020" s="38">
        <f t="shared" ca="1" si="219"/>
        <v>0.2291207100237922</v>
      </c>
      <c r="D2020" s="38">
        <f t="shared" ca="1" si="220"/>
        <v>5.7119975327396461E-2</v>
      </c>
      <c r="E2020" s="38">
        <f t="shared" ca="1" si="221"/>
        <v>0.14889861166265481</v>
      </c>
      <c r="F2020" s="38">
        <f t="shared" ca="1" si="225"/>
        <v>4.5121734610285943E-2</v>
      </c>
      <c r="G2020" s="24">
        <f t="shared" ca="1" si="222"/>
        <v>8390.2195823470593</v>
      </c>
      <c r="H2020" s="24">
        <f t="shared" ca="1" si="223"/>
        <v>9083.400885659541</v>
      </c>
      <c r="I2020" s="24">
        <f ca="1">H2020/'Option value'!$E$10</f>
        <v>440.94179056599711</v>
      </c>
    </row>
    <row r="2021" spans="2:9">
      <c r="B2021">
        <f t="shared" si="224"/>
        <v>2003</v>
      </c>
      <c r="C2021" s="38">
        <f t="shared" ca="1" si="219"/>
        <v>0.25054126636609803</v>
      </c>
      <c r="D2021" s="38">
        <f t="shared" ca="1" si="220"/>
        <v>6.8473952944122132E-2</v>
      </c>
      <c r="E2021" s="38">
        <f t="shared" ca="1" si="221"/>
        <v>0.14471790069385904</v>
      </c>
      <c r="F2021" s="38">
        <f t="shared" ca="1" si="225"/>
        <v>5.788405603177757E-2</v>
      </c>
      <c r="G2021" s="24">
        <f t="shared" ca="1" si="222"/>
        <v>12229.980767412864</v>
      </c>
      <c r="H2021" s="24">
        <f t="shared" ca="1" si="223"/>
        <v>12923.162070725346</v>
      </c>
      <c r="I2021" s="24">
        <f ca="1">H2021/'Option value'!$E$10</f>
        <v>627.33796459831774</v>
      </c>
    </row>
    <row r="2022" spans="2:9">
      <c r="B2022">
        <f t="shared" si="224"/>
        <v>2004</v>
      </c>
      <c r="C2022" s="38">
        <f t="shared" ca="1" si="219"/>
        <v>0.17849313913568865</v>
      </c>
      <c r="D2022" s="38">
        <f t="shared" ca="1" si="220"/>
        <v>6.8424617322048256E-2</v>
      </c>
      <c r="E2022" s="38">
        <f t="shared" ca="1" si="221"/>
        <v>0.14532863049719447</v>
      </c>
      <c r="F2022" s="38">
        <f t="shared" ca="1" si="225"/>
        <v>2.154465379014928E-2</v>
      </c>
      <c r="G2022" s="24">
        <f t="shared" ca="1" si="222"/>
        <v>8079.1632138347532</v>
      </c>
      <c r="H2022" s="24">
        <f t="shared" ca="1" si="223"/>
        <v>8772.3445171472358</v>
      </c>
      <c r="I2022" s="24">
        <f ca="1">H2022/'Option value'!$E$10</f>
        <v>425.84196685180751</v>
      </c>
    </row>
    <row r="2023" spans="2:9">
      <c r="B2023">
        <f t="shared" si="224"/>
        <v>2005</v>
      </c>
      <c r="C2023" s="38">
        <f t="shared" ca="1" si="219"/>
        <v>0.1249829475512637</v>
      </c>
      <c r="D2023" s="38">
        <f t="shared" ca="1" si="220"/>
        <v>6.0648065079401209E-2</v>
      </c>
      <c r="E2023" s="38">
        <f t="shared" ca="1" si="221"/>
        <v>0.14668298711682265</v>
      </c>
      <c r="F2023" s="38">
        <f t="shared" ca="1" si="225"/>
        <v>3.651805500043144E-2</v>
      </c>
      <c r="G2023" s="24">
        <f t="shared" ca="1" si="222"/>
        <v>7680.8784914045573</v>
      </c>
      <c r="H2023" s="24">
        <f t="shared" ca="1" si="223"/>
        <v>8374.059794717039</v>
      </c>
      <c r="I2023" s="24">
        <f ca="1">H2023/'Option value'!$E$10</f>
        <v>406.50775702509895</v>
      </c>
    </row>
    <row r="2024" spans="2:9">
      <c r="B2024">
        <f t="shared" si="224"/>
        <v>2006</v>
      </c>
      <c r="C2024" s="38">
        <f t="shared" ca="1" si="219"/>
        <v>6.1043221402397568E-2</v>
      </c>
      <c r="D2024" s="38">
        <f t="shared" ca="1" si="220"/>
        <v>7.140002578501016E-2</v>
      </c>
      <c r="E2024" s="38">
        <f t="shared" ca="1" si="221"/>
        <v>0.14491601470906118</v>
      </c>
      <c r="F2024" s="38">
        <f t="shared" ca="1" si="225"/>
        <v>5.9132424211446211E-2</v>
      </c>
      <c r="G2024" s="24">
        <f t="shared" ca="1" si="222"/>
        <v>10952.634644271231</v>
      </c>
      <c r="H2024" s="24">
        <f t="shared" ca="1" si="223"/>
        <v>11645.815947583713</v>
      </c>
      <c r="I2024" s="24">
        <f ca="1">H2024/'Option value'!$E$10</f>
        <v>565.33087124192775</v>
      </c>
    </row>
    <row r="2025" spans="2:9">
      <c r="B2025">
        <f t="shared" si="224"/>
        <v>2007</v>
      </c>
      <c r="C2025" s="38">
        <f t="shared" ca="1" si="219"/>
        <v>0.12653835256715734</v>
      </c>
      <c r="D2025" s="38">
        <f t="shared" ca="1" si="220"/>
        <v>5.9890935596264086E-2</v>
      </c>
      <c r="E2025" s="38">
        <f t="shared" ca="1" si="221"/>
        <v>0.14364205853306136</v>
      </c>
      <c r="F2025" s="38">
        <f t="shared" ca="1" si="225"/>
        <v>5.2837390870569947E-2</v>
      </c>
      <c r="G2025" s="24">
        <f t="shared" ca="1" si="222"/>
        <v>9214.8927046302069</v>
      </c>
      <c r="H2025" s="24">
        <f t="shared" ca="1" si="223"/>
        <v>9908.0740079426887</v>
      </c>
      <c r="I2025" s="24">
        <f ca="1">H2025/'Option value'!$E$10</f>
        <v>480.97446640498487</v>
      </c>
    </row>
    <row r="2026" spans="2:9">
      <c r="B2026">
        <f t="shared" si="224"/>
        <v>2008</v>
      </c>
      <c r="C2026" s="38">
        <f t="shared" ca="1" si="219"/>
        <v>0.29508593822652229</v>
      </c>
      <c r="D2026" s="38">
        <f t="shared" ca="1" si="220"/>
        <v>6.15996400112837E-2</v>
      </c>
      <c r="E2026" s="38">
        <f t="shared" ca="1" si="221"/>
        <v>0.14743403561402346</v>
      </c>
      <c r="F2026" s="38">
        <f t="shared" ca="1" si="225"/>
        <v>3.9181374985069226E-2</v>
      </c>
      <c r="G2026" s="24">
        <f t="shared" ca="1" si="222"/>
        <v>9139.6498904598157</v>
      </c>
      <c r="H2026" s="24">
        <f t="shared" ca="1" si="223"/>
        <v>9832.8311937722974</v>
      </c>
      <c r="I2026" s="24">
        <f ca="1">H2026/'Option value'!$E$10</f>
        <v>477.32190261030564</v>
      </c>
    </row>
    <row r="2027" spans="2:9">
      <c r="B2027">
        <f t="shared" si="224"/>
        <v>2009</v>
      </c>
      <c r="C2027" s="38">
        <f t="shared" ca="1" si="219"/>
        <v>7.8406338694391509E-2</v>
      </c>
      <c r="D2027" s="38">
        <f t="shared" ca="1" si="220"/>
        <v>6.1192884020337117E-2</v>
      </c>
      <c r="E2027" s="38">
        <f t="shared" ca="1" si="221"/>
        <v>0.1456713302848546</v>
      </c>
      <c r="F2027" s="38">
        <f t="shared" ca="1" si="225"/>
        <v>3.3369306563528718E-2</v>
      </c>
      <c r="G2027" s="24">
        <f t="shared" ca="1" si="222"/>
        <v>7287.6439826359219</v>
      </c>
      <c r="H2027" s="24">
        <f t="shared" ca="1" si="223"/>
        <v>7980.8252859484046</v>
      </c>
      <c r="I2027" s="24">
        <f ca="1">H2027/'Option value'!$E$10</f>
        <v>387.41870320137883</v>
      </c>
    </row>
    <row r="2028" spans="2:9">
      <c r="B2028">
        <f t="shared" si="224"/>
        <v>2010</v>
      </c>
      <c r="C2028" s="38">
        <f t="shared" ca="1" si="219"/>
        <v>0.28387042854394851</v>
      </c>
      <c r="D2028" s="38">
        <f t="shared" ca="1" si="220"/>
        <v>6.6046068747437903E-2</v>
      </c>
      <c r="E2028" s="38">
        <f t="shared" ca="1" si="221"/>
        <v>0.1435277064151923</v>
      </c>
      <c r="F2028" s="38">
        <f t="shared" ca="1" si="225"/>
        <v>2.3232379986582022E-2</v>
      </c>
      <c r="G2028" s="24">
        <f t="shared" ca="1" si="222"/>
        <v>8741.9997545696551</v>
      </c>
      <c r="H2028" s="24">
        <f t="shared" ca="1" si="223"/>
        <v>9435.1810578821369</v>
      </c>
      <c r="I2028" s="24">
        <f ca="1">H2028/'Option value'!$E$10</f>
        <v>458.01849795544348</v>
      </c>
    </row>
    <row r="2029" spans="2:9">
      <c r="B2029">
        <f t="shared" si="224"/>
        <v>2011</v>
      </c>
      <c r="C2029" s="38">
        <f t="shared" ca="1" si="219"/>
        <v>0.19866442074977936</v>
      </c>
      <c r="D2029" s="38">
        <f t="shared" ca="1" si="220"/>
        <v>5.5969995010755405E-2</v>
      </c>
      <c r="E2029" s="38">
        <f t="shared" ca="1" si="221"/>
        <v>0.14932959615191807</v>
      </c>
      <c r="F2029" s="38">
        <f t="shared" ca="1" si="225"/>
        <v>4.0673367378850085E-2</v>
      </c>
      <c r="G2029" s="24">
        <f t="shared" ca="1" si="222"/>
        <v>7657.5463131103124</v>
      </c>
      <c r="H2029" s="24">
        <f t="shared" ca="1" si="223"/>
        <v>8350.7276164227951</v>
      </c>
      <c r="I2029" s="24">
        <f ca="1">H2029/'Option value'!$E$10</f>
        <v>405.37512701081528</v>
      </c>
    </row>
    <row r="2030" spans="2:9">
      <c r="B2030">
        <f t="shared" si="224"/>
        <v>2012</v>
      </c>
      <c r="C2030" s="38">
        <f t="shared" ca="1" si="219"/>
        <v>0.18382862775857156</v>
      </c>
      <c r="D2030" s="38">
        <f t="shared" ca="1" si="220"/>
        <v>6.0050251752092262E-2</v>
      </c>
      <c r="E2030" s="38">
        <f t="shared" ca="1" si="221"/>
        <v>0.14734928290995053</v>
      </c>
      <c r="F2030" s="38">
        <f t="shared" ca="1" si="225"/>
        <v>3.5105975030139451E-2</v>
      </c>
      <c r="G2030" s="24">
        <f t="shared" ca="1" si="222"/>
        <v>7854.7902103559891</v>
      </c>
      <c r="H2030" s="24">
        <f t="shared" ca="1" si="223"/>
        <v>8547.9715136684717</v>
      </c>
      <c r="I2030" s="24">
        <f ca="1">H2030/'Option value'!$E$10</f>
        <v>414.95007347905198</v>
      </c>
    </row>
    <row r="2031" spans="2:9">
      <c r="B2031">
        <f t="shared" si="224"/>
        <v>2013</v>
      </c>
      <c r="C2031" s="38">
        <f t="shared" ca="1" si="219"/>
        <v>8.5279009307054343E-3</v>
      </c>
      <c r="D2031" s="38">
        <f t="shared" ca="1" si="220"/>
        <v>6.5256015494826083E-2</v>
      </c>
      <c r="E2031" s="38">
        <f t="shared" ca="1" si="221"/>
        <v>0.14419741231385216</v>
      </c>
      <c r="F2031" s="38">
        <f t="shared" ca="1" si="225"/>
        <v>2.4732244637169439E-2</v>
      </c>
      <c r="G2031" s="24">
        <f t="shared" ca="1" si="222"/>
        <v>6832.1682015440419</v>
      </c>
      <c r="H2031" s="24">
        <f t="shared" ca="1" si="223"/>
        <v>7525.3495048565246</v>
      </c>
      <c r="I2031" s="24">
        <f ca="1">H2031/'Option value'!$E$10</f>
        <v>365.30822839109339</v>
      </c>
    </row>
    <row r="2032" spans="2:9">
      <c r="B2032">
        <f t="shared" si="224"/>
        <v>2014</v>
      </c>
      <c r="C2032" s="38">
        <f t="shared" ca="1" si="219"/>
        <v>5.0488667952533067E-2</v>
      </c>
      <c r="D2032" s="38">
        <f t="shared" ca="1" si="220"/>
        <v>6.6123605939907501E-2</v>
      </c>
      <c r="E2032" s="38">
        <f t="shared" ca="1" si="221"/>
        <v>0.15104149199809069</v>
      </c>
      <c r="F2032" s="38">
        <f t="shared" ca="1" si="225"/>
        <v>5.2507154853309604E-2</v>
      </c>
      <c r="G2032" s="24">
        <f t="shared" ca="1" si="222"/>
        <v>8742.8228444735742</v>
      </c>
      <c r="H2032" s="24">
        <f t="shared" ca="1" si="223"/>
        <v>9436.0041477860559</v>
      </c>
      <c r="I2032" s="24">
        <f ca="1">H2032/'Option value'!$E$10</f>
        <v>458.05845377602208</v>
      </c>
    </row>
    <row r="2033" spans="2:9">
      <c r="B2033">
        <f t="shared" si="224"/>
        <v>2015</v>
      </c>
      <c r="C2033" s="38">
        <f t="shared" ca="1" si="219"/>
        <v>0.23838502520415081</v>
      </c>
      <c r="D2033" s="38">
        <f t="shared" ca="1" si="220"/>
        <v>6.7606785778896755E-2</v>
      </c>
      <c r="E2033" s="38">
        <f t="shared" ca="1" si="221"/>
        <v>0.14392163731439134</v>
      </c>
      <c r="F2033" s="38">
        <f t="shared" ca="1" si="225"/>
        <v>4.3402717461779483E-2</v>
      </c>
      <c r="G2033" s="24">
        <f t="shared" ca="1" si="222"/>
        <v>10329.743659461807</v>
      </c>
      <c r="H2033" s="24">
        <f t="shared" ca="1" si="223"/>
        <v>11022.924962774288</v>
      </c>
      <c r="I2033" s="24">
        <f ca="1">H2033/'Option value'!$E$10</f>
        <v>535.09344479486833</v>
      </c>
    </row>
    <row r="2034" spans="2:9">
      <c r="B2034">
        <f t="shared" si="224"/>
        <v>2016</v>
      </c>
      <c r="C2034" s="38">
        <f t="shared" ca="1" si="219"/>
        <v>0.36581652079000282</v>
      </c>
      <c r="D2034" s="38">
        <f t="shared" ca="1" si="220"/>
        <v>5.5416953914432292E-2</v>
      </c>
      <c r="E2034" s="38">
        <f t="shared" ca="1" si="221"/>
        <v>0.14762953447760396</v>
      </c>
      <c r="F2034" s="38">
        <f t="shared" ca="1" si="225"/>
        <v>4.5843977935747821E-2</v>
      </c>
      <c r="G2034" s="24">
        <f t="shared" ca="1" si="222"/>
        <v>9222.3209708148297</v>
      </c>
      <c r="H2034" s="24">
        <f t="shared" ca="1" si="223"/>
        <v>9915.5022741273115</v>
      </c>
      <c r="I2034" s="24">
        <f ca="1">H2034/'Option value'!$E$10</f>
        <v>481.3350618508403</v>
      </c>
    </row>
    <row r="2035" spans="2:9">
      <c r="B2035">
        <f t="shared" si="224"/>
        <v>2017</v>
      </c>
      <c r="C2035" s="38">
        <f t="shared" ca="1" si="219"/>
        <v>0.25767643202857332</v>
      </c>
      <c r="D2035" s="38">
        <f t="shared" ca="1" si="220"/>
        <v>6.9402022789368092E-2</v>
      </c>
      <c r="E2035" s="38">
        <f t="shared" ca="1" si="221"/>
        <v>0.14488396786022581</v>
      </c>
      <c r="F2035" s="38">
        <f t="shared" ca="1" si="225"/>
        <v>3.5687995673246681E-2</v>
      </c>
      <c r="G2035" s="24">
        <f t="shared" ca="1" si="222"/>
        <v>9913.4725591965598</v>
      </c>
      <c r="H2035" s="24">
        <f t="shared" ca="1" si="223"/>
        <v>10606.653862509042</v>
      </c>
      <c r="I2035" s="24">
        <f ca="1">H2035/'Option value'!$E$10</f>
        <v>514.88610983053593</v>
      </c>
    </row>
    <row r="2036" spans="2:9">
      <c r="B2036">
        <f t="shared" si="224"/>
        <v>2018</v>
      </c>
      <c r="C2036" s="38">
        <f t="shared" ca="1" si="219"/>
        <v>0.1843642848534025</v>
      </c>
      <c r="D2036" s="38">
        <f t="shared" ca="1" si="220"/>
        <v>6.0105795255632651E-2</v>
      </c>
      <c r="E2036" s="38">
        <f t="shared" ca="1" si="221"/>
        <v>0.14609287488755529</v>
      </c>
      <c r="F2036" s="38">
        <f t="shared" ca="1" si="225"/>
        <v>4.7120895621733855E-2</v>
      </c>
      <c r="G2036" s="24">
        <f t="shared" ca="1" si="222"/>
        <v>8920.3269292899804</v>
      </c>
      <c r="H2036" s="24">
        <f t="shared" ca="1" si="223"/>
        <v>9613.5082326024622</v>
      </c>
      <c r="I2036" s="24">
        <f ca="1">H2036/'Option value'!$E$10</f>
        <v>466.67515692244956</v>
      </c>
    </row>
    <row r="2037" spans="2:9">
      <c r="B2037">
        <f t="shared" si="224"/>
        <v>2019</v>
      </c>
      <c r="C2037" s="38">
        <f t="shared" ca="1" si="219"/>
        <v>0.35818490392748226</v>
      </c>
      <c r="D2037" s="38">
        <f t="shared" ca="1" si="220"/>
        <v>5.8524631988381863E-2</v>
      </c>
      <c r="E2037" s="38">
        <f t="shared" ca="1" si="221"/>
        <v>0.14275626459653656</v>
      </c>
      <c r="F2037" s="38">
        <f t="shared" ca="1" si="225"/>
        <v>3.1134815489338462E-2</v>
      </c>
      <c r="G2037" s="24">
        <f t="shared" ca="1" si="222"/>
        <v>8831.6390471520408</v>
      </c>
      <c r="H2037" s="24">
        <f t="shared" ca="1" si="223"/>
        <v>9524.8203504645226</v>
      </c>
      <c r="I2037" s="24">
        <f ca="1">H2037/'Option value'!$E$10</f>
        <v>462.36991992546223</v>
      </c>
    </row>
    <row r="2038" spans="2:9">
      <c r="B2038">
        <f t="shared" si="224"/>
        <v>2020</v>
      </c>
      <c r="C2038" s="38">
        <f t="shared" ca="1" si="219"/>
        <v>0.33772308540596224</v>
      </c>
      <c r="D2038" s="38">
        <f t="shared" ca="1" si="220"/>
        <v>7.0167845540369075E-2</v>
      </c>
      <c r="E2038" s="38">
        <f t="shared" ca="1" si="221"/>
        <v>0.15035935964317701</v>
      </c>
      <c r="F2038" s="38">
        <f t="shared" ca="1" si="225"/>
        <v>5.0994719712602658E-2</v>
      </c>
      <c r="G2038" s="24">
        <f t="shared" ca="1" si="222"/>
        <v>11715.582255208668</v>
      </c>
      <c r="H2038" s="24">
        <f t="shared" ca="1" si="223"/>
        <v>12408.76355852115</v>
      </c>
      <c r="I2038" s="24">
        <f ca="1">H2038/'Option value'!$E$10</f>
        <v>602.36716303500725</v>
      </c>
    </row>
    <row r="2039" spans="2:9">
      <c r="B2039">
        <f t="shared" si="224"/>
        <v>2021</v>
      </c>
      <c r="C2039" s="38">
        <f t="shared" ca="1" si="219"/>
        <v>-8.9396356985188552E-4</v>
      </c>
      <c r="D2039" s="38">
        <f t="shared" ca="1" si="220"/>
        <v>5.3806430969442195E-2</v>
      </c>
      <c r="E2039" s="38">
        <f t="shared" ca="1" si="221"/>
        <v>0.14682158247111621</v>
      </c>
      <c r="F2039" s="38">
        <f t="shared" ca="1" si="225"/>
        <v>3.1519865188802676E-2</v>
      </c>
      <c r="G2039" s="24">
        <f t="shared" ca="1" si="222"/>
        <v>5782.3099824294068</v>
      </c>
      <c r="H2039" s="24">
        <f t="shared" ca="1" si="223"/>
        <v>6475.4912857418894</v>
      </c>
      <c r="I2039" s="24">
        <f ca="1">H2039/'Option value'!$E$10</f>
        <v>314.34423717193636</v>
      </c>
    </row>
    <row r="2040" spans="2:9">
      <c r="B2040">
        <f t="shared" si="224"/>
        <v>2022</v>
      </c>
      <c r="C2040" s="38">
        <f t="shared" ca="1" si="219"/>
        <v>0.25689595549402677</v>
      </c>
      <c r="D2040" s="38">
        <f t="shared" ca="1" si="220"/>
        <v>6.6007034675478624E-2</v>
      </c>
      <c r="E2040" s="38">
        <f t="shared" ca="1" si="221"/>
        <v>0.14332636668385884</v>
      </c>
      <c r="F2040" s="38">
        <f t="shared" ca="1" si="225"/>
        <v>2.2126201921764999E-2</v>
      </c>
      <c r="G2040" s="24">
        <f t="shared" ca="1" si="222"/>
        <v>8489.4140970025255</v>
      </c>
      <c r="H2040" s="24">
        <f t="shared" ca="1" si="223"/>
        <v>9182.5954003150073</v>
      </c>
      <c r="I2040" s="24">
        <f ca="1">H2040/'Option value'!$E$10</f>
        <v>445.75705826771878</v>
      </c>
    </row>
    <row r="2041" spans="2:9">
      <c r="B2041">
        <f t="shared" si="224"/>
        <v>2023</v>
      </c>
      <c r="C2041" s="38">
        <f t="shared" ca="1" si="219"/>
        <v>0.24422093021013869</v>
      </c>
      <c r="D2041" s="38">
        <f t="shared" ca="1" si="220"/>
        <v>6.5667641052738646E-2</v>
      </c>
      <c r="E2041" s="38">
        <f t="shared" ca="1" si="221"/>
        <v>0.14619343641562671</v>
      </c>
      <c r="F2041" s="38">
        <f t="shared" ca="1" si="225"/>
        <v>4.3214611789460962E-2</v>
      </c>
      <c r="G2041" s="24">
        <f t="shared" ca="1" si="222"/>
        <v>9839.938058461119</v>
      </c>
      <c r="H2041" s="24">
        <f t="shared" ca="1" si="223"/>
        <v>10533.119361773601</v>
      </c>
      <c r="I2041" s="24">
        <f ca="1">H2041/'Option value'!$E$10</f>
        <v>511.31647387250484</v>
      </c>
    </row>
    <row r="2042" spans="2:9">
      <c r="B2042">
        <f t="shared" si="224"/>
        <v>2024</v>
      </c>
      <c r="C2042" s="38">
        <f t="shared" ca="1" si="219"/>
        <v>0.13815962734891418</v>
      </c>
      <c r="D2042" s="38">
        <f t="shared" ca="1" si="220"/>
        <v>5.698567712659617E-2</v>
      </c>
      <c r="E2042" s="38">
        <f t="shared" ca="1" si="221"/>
        <v>0.14641935730040903</v>
      </c>
      <c r="F2042" s="38">
        <f t="shared" ca="1" si="225"/>
        <v>2.6668553298077761E-2</v>
      </c>
      <c r="G2042" s="24">
        <f t="shared" ca="1" si="222"/>
        <v>6717.1002235533651</v>
      </c>
      <c r="H2042" s="24">
        <f t="shared" ca="1" si="223"/>
        <v>7410.2815268658478</v>
      </c>
      <c r="I2042" s="24">
        <f ca="1">H2042/'Option value'!$E$10</f>
        <v>359.72240421678873</v>
      </c>
    </row>
    <row r="2043" spans="2:9">
      <c r="B2043">
        <f t="shared" si="224"/>
        <v>2025</v>
      </c>
      <c r="C2043" s="38">
        <f t="shared" ca="1" si="219"/>
        <v>0.36661365657972605</v>
      </c>
      <c r="D2043" s="38">
        <f t="shared" ca="1" si="220"/>
        <v>5.0032152678533531E-2</v>
      </c>
      <c r="E2043" s="38">
        <f t="shared" ca="1" si="221"/>
        <v>0.1445705698695616</v>
      </c>
      <c r="F2043" s="38">
        <f t="shared" ca="1" si="225"/>
        <v>3.8536710599744201E-2</v>
      </c>
      <c r="G2043" s="24">
        <f t="shared" ca="1" si="222"/>
        <v>7997.2699099107567</v>
      </c>
      <c r="H2043" s="24">
        <f t="shared" ca="1" si="223"/>
        <v>8690.4512132232394</v>
      </c>
      <c r="I2043" s="24">
        <f ca="1">H2043/'Option value'!$E$10</f>
        <v>421.86656374870091</v>
      </c>
    </row>
    <row r="2044" spans="2:9">
      <c r="B2044">
        <f t="shared" si="224"/>
        <v>2026</v>
      </c>
      <c r="C2044" s="38">
        <f t="shared" ca="1" si="219"/>
        <v>0.12683972341762692</v>
      </c>
      <c r="D2044" s="38">
        <f t="shared" ca="1" si="220"/>
        <v>7.0792940231768312E-2</v>
      </c>
      <c r="E2044" s="38">
        <f t="shared" ca="1" si="221"/>
        <v>0.14413404047104492</v>
      </c>
      <c r="F2044" s="38">
        <f t="shared" ca="1" si="225"/>
        <v>4.3487156164297658E-2</v>
      </c>
      <c r="G2044" s="24">
        <f t="shared" ca="1" si="222"/>
        <v>9829.7651124566073</v>
      </c>
      <c r="H2044" s="24">
        <f t="shared" ca="1" si="223"/>
        <v>10522.946415769089</v>
      </c>
      <c r="I2044" s="24">
        <f ca="1">H2044/'Option value'!$E$10</f>
        <v>510.82264154218876</v>
      </c>
    </row>
    <row r="2045" spans="2:9">
      <c r="B2045">
        <f t="shared" si="224"/>
        <v>2027</v>
      </c>
      <c r="C2045" s="38">
        <f t="shared" ca="1" si="219"/>
        <v>0.12831513844993103</v>
      </c>
      <c r="D2045" s="38">
        <f t="shared" ca="1" si="220"/>
        <v>5.7612300382189827E-2</v>
      </c>
      <c r="E2045" s="38">
        <f t="shared" ca="1" si="221"/>
        <v>0.14078287108551502</v>
      </c>
      <c r="F2045" s="38">
        <f t="shared" ca="1" si="225"/>
        <v>3.2986166805641738E-2</v>
      </c>
      <c r="G2045" s="24">
        <f t="shared" ca="1" si="222"/>
        <v>7478.7932103990597</v>
      </c>
      <c r="H2045" s="24">
        <f t="shared" ca="1" si="223"/>
        <v>8171.9745137115424</v>
      </c>
      <c r="I2045" s="24">
        <f ca="1">H2045/'Option value'!$E$10</f>
        <v>396.69779192774473</v>
      </c>
    </row>
    <row r="2046" spans="2:9">
      <c r="B2046">
        <f t="shared" si="224"/>
        <v>2028</v>
      </c>
      <c r="C2046" s="38">
        <f t="shared" ca="1" si="219"/>
        <v>-6.5708812086885116E-3</v>
      </c>
      <c r="D2046" s="38">
        <f t="shared" ca="1" si="220"/>
        <v>6.4272591517690561E-2</v>
      </c>
      <c r="E2046" s="38">
        <f t="shared" ca="1" si="221"/>
        <v>0.14464092956356844</v>
      </c>
      <c r="F2046" s="38">
        <f t="shared" ca="1" si="225"/>
        <v>2.2018858111561995E-2</v>
      </c>
      <c r="G2046" s="24">
        <f t="shared" ca="1" si="222"/>
        <v>6457.8124123680445</v>
      </c>
      <c r="H2046" s="24">
        <f t="shared" ca="1" si="223"/>
        <v>7150.9937156805272</v>
      </c>
      <c r="I2046" s="24">
        <f ca="1">H2046/'Option value'!$E$10</f>
        <v>347.13561726604496</v>
      </c>
    </row>
    <row r="2047" spans="2:9">
      <c r="B2047">
        <f t="shared" si="224"/>
        <v>2029</v>
      </c>
      <c r="C2047" s="38">
        <f t="shared" ca="1" si="219"/>
        <v>0.16514037632013853</v>
      </c>
      <c r="D2047" s="38">
        <f t="shared" ca="1" si="220"/>
        <v>7.1532564824445144E-2</v>
      </c>
      <c r="E2047" s="38">
        <f t="shared" ca="1" si="221"/>
        <v>0.14226819677971642</v>
      </c>
      <c r="F2047" s="38">
        <f t="shared" ca="1" si="225"/>
        <v>2.4628468539946755E-2</v>
      </c>
      <c r="G2047" s="24">
        <f t="shared" ca="1" si="222"/>
        <v>8786.5708188420267</v>
      </c>
      <c r="H2047" s="24">
        <f t="shared" ca="1" si="223"/>
        <v>9479.7521221545085</v>
      </c>
      <c r="I2047" s="24">
        <f ca="1">H2047/'Option value'!$E$10</f>
        <v>460.18214185216056</v>
      </c>
    </row>
    <row r="2048" spans="2:9">
      <c r="B2048">
        <f t="shared" si="224"/>
        <v>2030</v>
      </c>
      <c r="C2048" s="38">
        <f t="shared" ca="1" si="219"/>
        <v>0.16850177321366339</v>
      </c>
      <c r="D2048" s="38">
        <f t="shared" ca="1" si="220"/>
        <v>5.4845206037974041E-2</v>
      </c>
      <c r="E2048" s="38">
        <f t="shared" ca="1" si="221"/>
        <v>0.14649981163449508</v>
      </c>
      <c r="F2048" s="38">
        <f t="shared" ca="1" si="225"/>
        <v>2.4432861125448381E-2</v>
      </c>
      <c r="G2048" s="24">
        <f t="shared" ca="1" si="222"/>
        <v>6511.2044132671144</v>
      </c>
      <c r="H2048" s="24">
        <f t="shared" ca="1" si="223"/>
        <v>7204.3857165795971</v>
      </c>
      <c r="I2048" s="24">
        <f ca="1">H2048/'Option value'!$E$10</f>
        <v>349.72746196988334</v>
      </c>
    </row>
    <row r="2049" spans="2:9">
      <c r="B2049">
        <f t="shared" si="224"/>
        <v>2031</v>
      </c>
      <c r="C2049" s="38">
        <f t="shared" ca="1" si="219"/>
        <v>0.19736574629861992</v>
      </c>
      <c r="D2049" s="38">
        <f t="shared" ca="1" si="220"/>
        <v>6.0957091851873486E-2</v>
      </c>
      <c r="E2049" s="38">
        <f t="shared" ca="1" si="221"/>
        <v>0.14256751458709813</v>
      </c>
      <c r="F2049" s="38">
        <f t="shared" ca="1" si="225"/>
        <v>4.8344169522962777E-2</v>
      </c>
      <c r="G2049" s="24">
        <f t="shared" ca="1" si="222"/>
        <v>9606.9145519296017</v>
      </c>
      <c r="H2049" s="24">
        <f t="shared" ca="1" si="223"/>
        <v>10300.095855242083</v>
      </c>
      <c r="I2049" s="24">
        <f ca="1">H2049/'Option value'!$E$10</f>
        <v>500.00465316709142</v>
      </c>
    </row>
    <row r="2050" spans="2:9">
      <c r="B2050">
        <f t="shared" si="224"/>
        <v>2032</v>
      </c>
      <c r="C2050" s="38">
        <f t="shared" ca="1" si="219"/>
        <v>0.3008584366661825</v>
      </c>
      <c r="D2050" s="38">
        <f t="shared" ca="1" si="220"/>
        <v>5.3755661625481871E-2</v>
      </c>
      <c r="E2050" s="38">
        <f t="shared" ca="1" si="221"/>
        <v>0.14714122243879857</v>
      </c>
      <c r="F2050" s="38">
        <f t="shared" ca="1" si="225"/>
        <v>2.2345664005765816E-2</v>
      </c>
      <c r="G2050" s="24">
        <f t="shared" ca="1" si="222"/>
        <v>6949.3870000093812</v>
      </c>
      <c r="H2050" s="24">
        <f t="shared" ca="1" si="223"/>
        <v>7642.5683033218638</v>
      </c>
      <c r="I2050" s="24">
        <f ca="1">H2050/'Option value'!$E$10</f>
        <v>370.99846132630404</v>
      </c>
    </row>
    <row r="2051" spans="2:9">
      <c r="B2051">
        <f t="shared" si="224"/>
        <v>2033</v>
      </c>
      <c r="C2051" s="38">
        <f t="shared" ca="1" si="219"/>
        <v>0.30934143128471975</v>
      </c>
      <c r="D2051" s="38">
        <f t="shared" ca="1" si="220"/>
        <v>5.461643820040081E-2</v>
      </c>
      <c r="E2051" s="38">
        <f t="shared" ca="1" si="221"/>
        <v>0.14526857547749669</v>
      </c>
      <c r="F2051" s="38">
        <f t="shared" ca="1" si="225"/>
        <v>2.1988163718083147E-2</v>
      </c>
      <c r="G2051" s="24">
        <f t="shared" ca="1" si="222"/>
        <v>7194.0522089729657</v>
      </c>
      <c r="H2051" s="24">
        <f t="shared" ca="1" si="223"/>
        <v>7887.2335122854483</v>
      </c>
      <c r="I2051" s="24">
        <f ca="1">H2051/'Option value'!$E$10</f>
        <v>382.87541321774017</v>
      </c>
    </row>
    <row r="2052" spans="2:9">
      <c r="B2052">
        <f t="shared" si="224"/>
        <v>2034</v>
      </c>
      <c r="C2052" s="38">
        <f t="shared" ca="1" si="219"/>
        <v>7.592247536168395E-2</v>
      </c>
      <c r="D2052" s="38">
        <f t="shared" ca="1" si="220"/>
        <v>5.33138952750246E-2</v>
      </c>
      <c r="E2052" s="38">
        <f t="shared" ca="1" si="221"/>
        <v>0.1439273078969287</v>
      </c>
      <c r="F2052" s="38">
        <f t="shared" ca="1" si="225"/>
        <v>2.2097988628871423E-2</v>
      </c>
      <c r="G2052" s="24">
        <f t="shared" ca="1" si="222"/>
        <v>5839.3022243753139</v>
      </c>
      <c r="H2052" s="24">
        <f t="shared" ca="1" si="223"/>
        <v>6532.4835276877966</v>
      </c>
      <c r="I2052" s="24">
        <f ca="1">H2052/'Option value'!$E$10</f>
        <v>317.1108508586309</v>
      </c>
    </row>
    <row r="2053" spans="2:9">
      <c r="B2053">
        <f t="shared" si="224"/>
        <v>2035</v>
      </c>
      <c r="C2053" s="38">
        <f t="shared" ca="1" si="219"/>
        <v>0.19860872369455798</v>
      </c>
      <c r="D2053" s="38">
        <f t="shared" ca="1" si="220"/>
        <v>6.4433717116855568E-2</v>
      </c>
      <c r="E2053" s="38">
        <f t="shared" ca="1" si="221"/>
        <v>0.14472778661068744</v>
      </c>
      <c r="F2053" s="38">
        <f t="shared" ca="1" si="225"/>
        <v>5.4612585709432088E-2</v>
      </c>
      <c r="G2053" s="24">
        <f t="shared" ca="1" si="222"/>
        <v>10628.792824672855</v>
      </c>
      <c r="H2053" s="24">
        <f t="shared" ca="1" si="223"/>
        <v>11321.974127985337</v>
      </c>
      <c r="I2053" s="24">
        <f ca="1">H2053/'Option value'!$E$10</f>
        <v>549.61039456239496</v>
      </c>
    </row>
    <row r="2054" spans="2:9">
      <c r="B2054">
        <f t="shared" si="224"/>
        <v>2036</v>
      </c>
      <c r="C2054" s="38">
        <f t="shared" ca="1" si="219"/>
        <v>0.17006910815063594</v>
      </c>
      <c r="D2054" s="38">
        <f t="shared" ca="1" si="220"/>
        <v>6.1895132826616156E-2</v>
      </c>
      <c r="E2054" s="38">
        <f t="shared" ca="1" si="221"/>
        <v>0.14372708845656337</v>
      </c>
      <c r="F2054" s="38">
        <f t="shared" ca="1" si="225"/>
        <v>5.6498323704343531E-2</v>
      </c>
      <c r="G2054" s="24">
        <f t="shared" ca="1" si="222"/>
        <v>10296.73811191753</v>
      </c>
      <c r="H2054" s="24">
        <f t="shared" ca="1" si="223"/>
        <v>10989.919415230012</v>
      </c>
      <c r="I2054" s="24">
        <f ca="1">H2054/'Option value'!$E$10</f>
        <v>533.49123374902967</v>
      </c>
    </row>
    <row r="2055" spans="2:9">
      <c r="B2055">
        <f t="shared" si="224"/>
        <v>2037</v>
      </c>
      <c r="C2055" s="38">
        <f t="shared" ca="1" si="219"/>
        <v>0.37941974408655954</v>
      </c>
      <c r="D2055" s="38">
        <f t="shared" ca="1" si="220"/>
        <v>6.6472858697184278E-2</v>
      </c>
      <c r="E2055" s="38">
        <f t="shared" ca="1" si="221"/>
        <v>0.1477836703579862</v>
      </c>
      <c r="F2055" s="38">
        <f t="shared" ca="1" si="225"/>
        <v>4.1978133025022998E-2</v>
      </c>
      <c r="G2055" s="24">
        <f t="shared" ca="1" si="222"/>
        <v>10747.90388063948</v>
      </c>
      <c r="H2055" s="24">
        <f t="shared" ca="1" si="223"/>
        <v>11441.085183951962</v>
      </c>
      <c r="I2055" s="24">
        <f ca="1">H2055/'Option value'!$E$10</f>
        <v>555.39248465786216</v>
      </c>
    </row>
    <row r="2056" spans="2:9">
      <c r="B2056">
        <f t="shared" si="224"/>
        <v>2038</v>
      </c>
      <c r="C2056" s="38">
        <f t="shared" ca="1" si="219"/>
        <v>0.25150678259794212</v>
      </c>
      <c r="D2056" s="38">
        <f t="shared" ca="1" si="220"/>
        <v>7.8864533002255807E-2</v>
      </c>
      <c r="E2056" s="38">
        <f t="shared" ca="1" si="221"/>
        <v>0.14424591376583346</v>
      </c>
      <c r="F2056" s="38">
        <f t="shared" ca="1" si="225"/>
        <v>5.043537485286289E-2</v>
      </c>
      <c r="G2056" s="24">
        <f t="shared" ca="1" si="222"/>
        <v>13048.322724432182</v>
      </c>
      <c r="H2056" s="24">
        <f t="shared" ca="1" si="223"/>
        <v>13741.504027744664</v>
      </c>
      <c r="I2056" s="24">
        <f ca="1">H2056/'Option value'!$E$10</f>
        <v>667.0633023177021</v>
      </c>
    </row>
    <row r="2057" spans="2:9">
      <c r="B2057">
        <f t="shared" si="224"/>
        <v>2039</v>
      </c>
      <c r="C2057" s="38">
        <f t="shared" ca="1" si="219"/>
        <v>0.11403442749042293</v>
      </c>
      <c r="D2057" s="38">
        <f t="shared" ca="1" si="220"/>
        <v>6.0215942412052151E-2</v>
      </c>
      <c r="E2057" s="38">
        <f t="shared" ca="1" si="221"/>
        <v>0.14544878412092488</v>
      </c>
      <c r="F2057" s="38">
        <f t="shared" ca="1" si="225"/>
        <v>4.3384439430805777E-2</v>
      </c>
      <c r="G2057" s="24">
        <f t="shared" ca="1" si="222"/>
        <v>8151.3102867359994</v>
      </c>
      <c r="H2057" s="24">
        <f t="shared" ca="1" si="223"/>
        <v>8844.4915900484812</v>
      </c>
      <c r="I2057" s="24">
        <f ca="1">H2057/'Option value'!$E$10</f>
        <v>429.34425194410102</v>
      </c>
    </row>
    <row r="2058" spans="2:9">
      <c r="B2058">
        <f t="shared" si="224"/>
        <v>2040</v>
      </c>
      <c r="C2058" s="38">
        <f t="shared" ca="1" si="219"/>
        <v>0.17906769789597057</v>
      </c>
      <c r="D2058" s="38">
        <f t="shared" ca="1" si="220"/>
        <v>6.1181724293542079E-2</v>
      </c>
      <c r="E2058" s="38">
        <f t="shared" ca="1" si="221"/>
        <v>0.14578172330684247</v>
      </c>
      <c r="F2058" s="38">
        <f t="shared" ca="1" si="225"/>
        <v>3.6019146849775752E-2</v>
      </c>
      <c r="G2058" s="24">
        <f t="shared" ca="1" si="222"/>
        <v>8150.7493538580629</v>
      </c>
      <c r="H2058" s="24">
        <f t="shared" ca="1" si="223"/>
        <v>8843.9306571705456</v>
      </c>
      <c r="I2058" s="24">
        <f ca="1">H2058/'Option value'!$E$10</f>
        <v>429.3170221927449</v>
      </c>
    </row>
    <row r="2059" spans="2:9">
      <c r="B2059">
        <f t="shared" si="224"/>
        <v>2041</v>
      </c>
      <c r="C2059" s="38">
        <f t="shared" ca="1" si="219"/>
        <v>0.16165429547317409</v>
      </c>
      <c r="D2059" s="38">
        <f t="shared" ca="1" si="220"/>
        <v>7.1778057045428736E-2</v>
      </c>
      <c r="E2059" s="38">
        <f t="shared" ca="1" si="221"/>
        <v>0.1424290365543727</v>
      </c>
      <c r="F2059" s="38">
        <f t="shared" ca="1" si="225"/>
        <v>2.503748496444726E-2</v>
      </c>
      <c r="G2059" s="24">
        <f t="shared" ca="1" si="222"/>
        <v>8808.9295142934661</v>
      </c>
      <c r="H2059" s="24">
        <f t="shared" ca="1" si="223"/>
        <v>9502.1108176059479</v>
      </c>
      <c r="I2059" s="24">
        <f ca="1">H2059/'Option value'!$E$10</f>
        <v>461.2675154177644</v>
      </c>
    </row>
    <row r="2060" spans="2:9">
      <c r="B2060">
        <f t="shared" si="224"/>
        <v>2042</v>
      </c>
      <c r="C2060" s="38">
        <f t="shared" ca="1" si="219"/>
        <v>0.18952612876019637</v>
      </c>
      <c r="D2060" s="38">
        <f t="shared" ca="1" si="220"/>
        <v>6.801688511508186E-2</v>
      </c>
      <c r="E2060" s="38">
        <f t="shared" ca="1" si="221"/>
        <v>0.14642978089843858</v>
      </c>
      <c r="F2060" s="38">
        <f t="shared" ca="1" si="225"/>
        <v>2.8935289754749252E-2</v>
      </c>
      <c r="G2060" s="24">
        <f t="shared" ca="1" si="222"/>
        <v>8540.1322750535473</v>
      </c>
      <c r="H2060" s="24">
        <f t="shared" ca="1" si="223"/>
        <v>9233.3135783660291</v>
      </c>
      <c r="I2060" s="24">
        <f ca="1">H2060/'Option value'!$E$10</f>
        <v>448.21910574592368</v>
      </c>
    </row>
    <row r="2061" spans="2:9">
      <c r="B2061">
        <f t="shared" si="224"/>
        <v>2043</v>
      </c>
      <c r="C2061" s="38">
        <f t="shared" ca="1" si="219"/>
        <v>9.0594998924537484E-2</v>
      </c>
      <c r="D2061" s="38">
        <f t="shared" ca="1" si="220"/>
        <v>6.6459519522075364E-2</v>
      </c>
      <c r="E2061" s="38">
        <f t="shared" ca="1" si="221"/>
        <v>0.14342031967170524</v>
      </c>
      <c r="F2061" s="38">
        <f t="shared" ca="1" si="225"/>
        <v>2.5759802628918374E-2</v>
      </c>
      <c r="G2061" s="24">
        <f t="shared" ca="1" si="222"/>
        <v>7639.7882818862909</v>
      </c>
      <c r="H2061" s="24">
        <f t="shared" ca="1" si="223"/>
        <v>8332.9695851987726</v>
      </c>
      <c r="I2061" s="24">
        <f ca="1">H2061/'Option value'!$E$10</f>
        <v>404.51308666013455</v>
      </c>
    </row>
    <row r="2062" spans="2:9">
      <c r="B2062">
        <f t="shared" si="224"/>
        <v>2044</v>
      </c>
      <c r="C2062" s="38">
        <f t="shared" ca="1" si="219"/>
        <v>0.29972761909071233</v>
      </c>
      <c r="D2062" s="38">
        <f t="shared" ca="1" si="220"/>
        <v>5.1130340111969055E-2</v>
      </c>
      <c r="E2062" s="38">
        <f t="shared" ca="1" si="221"/>
        <v>0.14605259211697391</v>
      </c>
      <c r="F2062" s="38">
        <f t="shared" ca="1" si="225"/>
        <v>3.349126425470323E-2</v>
      </c>
      <c r="G2062" s="24">
        <f t="shared" ca="1" si="222"/>
        <v>7322.0585685955111</v>
      </c>
      <c r="H2062" s="24">
        <f t="shared" ca="1" si="223"/>
        <v>8015.2398719079938</v>
      </c>
      <c r="I2062" s="24">
        <f ca="1">H2062/'Option value'!$E$10</f>
        <v>389.08931417029095</v>
      </c>
    </row>
    <row r="2063" spans="2:9">
      <c r="B2063">
        <f t="shared" si="224"/>
        <v>2045</v>
      </c>
      <c r="C2063" s="38">
        <f t="shared" ca="1" si="219"/>
        <v>0.31546786524023729</v>
      </c>
      <c r="D2063" s="38">
        <f t="shared" ca="1" si="220"/>
        <v>6.3055128136946054E-2</v>
      </c>
      <c r="E2063" s="38">
        <f t="shared" ca="1" si="221"/>
        <v>0.14612921933021322</v>
      </c>
      <c r="F2063" s="38">
        <f t="shared" ca="1" si="225"/>
        <v>4.9909735761997323E-2</v>
      </c>
      <c r="G2063" s="24">
        <f t="shared" ca="1" si="222"/>
        <v>10691.262953459349</v>
      </c>
      <c r="H2063" s="24">
        <f t="shared" ca="1" si="223"/>
        <v>11384.444256771831</v>
      </c>
      <c r="I2063" s="24">
        <f ca="1">H2063/'Option value'!$E$10</f>
        <v>552.64292508601113</v>
      </c>
    </row>
    <row r="2064" spans="2:9">
      <c r="B2064">
        <f t="shared" si="224"/>
        <v>2046</v>
      </c>
      <c r="C2064" s="38">
        <f t="shared" ca="1" si="219"/>
        <v>0.11063873375047438</v>
      </c>
      <c r="D2064" s="38">
        <f t="shared" ca="1" si="220"/>
        <v>6.9997959130219625E-2</v>
      </c>
      <c r="E2064" s="38">
        <f t="shared" ca="1" si="221"/>
        <v>0.14319708305733753</v>
      </c>
      <c r="F2064" s="38">
        <f t="shared" ca="1" si="225"/>
        <v>4.775535636431491E-2</v>
      </c>
      <c r="G2064" s="24">
        <f t="shared" ca="1" si="222"/>
        <v>10102.091140550196</v>
      </c>
      <c r="H2064" s="24">
        <f t="shared" ca="1" si="223"/>
        <v>10795.272443862677</v>
      </c>
      <c r="I2064" s="24">
        <f ca="1">H2064/'Option value'!$E$10</f>
        <v>524.0423516438193</v>
      </c>
    </row>
    <row r="2065" spans="2:9">
      <c r="B2065">
        <f t="shared" si="224"/>
        <v>2047</v>
      </c>
      <c r="C2065" s="38">
        <f t="shared" ca="1" si="219"/>
        <v>0.35733473144989836</v>
      </c>
      <c r="D2065" s="38">
        <f t="shared" ca="1" si="220"/>
        <v>5.911895090583693E-2</v>
      </c>
      <c r="E2065" s="38">
        <f t="shared" ca="1" si="221"/>
        <v>0.14122832416827913</v>
      </c>
      <c r="F2065" s="38">
        <f t="shared" ca="1" si="225"/>
        <v>3.4125252547447513E-2</v>
      </c>
      <c r="G2065" s="24">
        <f t="shared" ca="1" si="222"/>
        <v>9291.8701328087845</v>
      </c>
      <c r="H2065" s="24">
        <f t="shared" ca="1" si="223"/>
        <v>9985.0514361212663</v>
      </c>
      <c r="I2065" s="24">
        <f ca="1">H2065/'Option value'!$E$10</f>
        <v>484.71123476316825</v>
      </c>
    </row>
    <row r="2066" spans="2:9">
      <c r="B2066">
        <f t="shared" si="224"/>
        <v>2048</v>
      </c>
      <c r="C2066" s="38">
        <f t="shared" ca="1" si="219"/>
        <v>0.20091585711569268</v>
      </c>
      <c r="D2066" s="38">
        <f t="shared" ca="1" si="220"/>
        <v>5.4247789569583225E-2</v>
      </c>
      <c r="E2066" s="38">
        <f t="shared" ca="1" si="221"/>
        <v>0.14582598071400357</v>
      </c>
      <c r="F2066" s="38">
        <f t="shared" ca="1" si="225"/>
        <v>2.2973873169832789E-2</v>
      </c>
      <c r="G2066" s="24">
        <f t="shared" ca="1" si="222"/>
        <v>6576.6297340458859</v>
      </c>
      <c r="H2066" s="24">
        <f t="shared" ca="1" si="223"/>
        <v>7269.8110373583686</v>
      </c>
      <c r="I2066" s="24">
        <f ca="1">H2066/'Option value'!$E$10</f>
        <v>352.90344841545476</v>
      </c>
    </row>
    <row r="2067" spans="2:9">
      <c r="B2067">
        <f t="shared" si="224"/>
        <v>2049</v>
      </c>
      <c r="C2067" s="38">
        <f t="shared" ref="C2067:C2130" ca="1" si="226">_xlfn.NORM.INV(RAND(),$F$6,$G$6)</f>
        <v>0.30936659143565581</v>
      </c>
      <c r="D2067" s="38">
        <f t="shared" ref="D2067:D2130" ca="1" si="227">_xlfn.NORM.INV(RAND(),$F$7,$G$7)</f>
        <v>6.7138331489053668E-2</v>
      </c>
      <c r="E2067" s="38">
        <f t="shared" ref="E2067:E2130" ca="1" si="228">_xlfn.NORM.INV(RAND(),$F$8,$G$8)</f>
        <v>0.14438024556223786</v>
      </c>
      <c r="F2067" s="38">
        <f t="shared" ca="1" si="225"/>
        <v>4.0500155777147745E-2</v>
      </c>
      <c r="G2067" s="24">
        <f t="shared" ref="G2067:G2130" ca="1" si="229">IF(E2067&gt;F2067,($C$12*(1+C2067)*D2067)/(E2067-F2067),0)</f>
        <v>10495.203411219083</v>
      </c>
      <c r="H2067" s="24">
        <f t="shared" ref="H2067:H2130" ca="1" si="230">G2067+$C$13</f>
        <v>11188.384714531565</v>
      </c>
      <c r="I2067" s="24">
        <f ca="1">H2067/'Option value'!$E$10</f>
        <v>543.1254715792021</v>
      </c>
    </row>
    <row r="2068" spans="2:9">
      <c r="B2068">
        <f t="shared" ref="B2068:B2131" si="231">B2067+1</f>
        <v>2050</v>
      </c>
      <c r="C2068" s="38">
        <f t="shared" ca="1" si="226"/>
        <v>0.40893905130750619</v>
      </c>
      <c r="D2068" s="38">
        <f t="shared" ca="1" si="227"/>
        <v>6.354924728125097E-2</v>
      </c>
      <c r="E2068" s="38">
        <f t="shared" ca="1" si="228"/>
        <v>0.14660585794999453</v>
      </c>
      <c r="F2068" s="38">
        <f t="shared" ref="F2068:F2131" ca="1" si="232">RAND()*($E$9-$D$9)+$D$9</f>
        <v>5.6801757296234434E-2</v>
      </c>
      <c r="G2068" s="24">
        <f t="shared" ca="1" si="229"/>
        <v>12365.105503620662</v>
      </c>
      <c r="H2068" s="24">
        <f t="shared" ca="1" si="230"/>
        <v>13058.286806933143</v>
      </c>
      <c r="I2068" s="24">
        <f ca="1">H2068/'Option value'!$E$10</f>
        <v>633.8974178122885</v>
      </c>
    </row>
    <row r="2069" spans="2:9">
      <c r="B2069">
        <f t="shared" si="231"/>
        <v>2051</v>
      </c>
      <c r="C2069" s="38">
        <f t="shared" ca="1" si="226"/>
        <v>7.0306176381282365E-2</v>
      </c>
      <c r="D2069" s="38">
        <f t="shared" ca="1" si="227"/>
        <v>5.9303147938536742E-2</v>
      </c>
      <c r="E2069" s="38">
        <f t="shared" ca="1" si="228"/>
        <v>0.14514886371809038</v>
      </c>
      <c r="F2069" s="38">
        <f t="shared" ca="1" si="232"/>
        <v>5.7507942345645782E-2</v>
      </c>
      <c r="G2069" s="24">
        <f t="shared" ca="1" si="229"/>
        <v>8981.9414768258448</v>
      </c>
      <c r="H2069" s="24">
        <f t="shared" ca="1" si="230"/>
        <v>9675.1227801383266</v>
      </c>
      <c r="I2069" s="24">
        <f ca="1">H2069/'Option value'!$E$10</f>
        <v>469.6661543756469</v>
      </c>
    </row>
    <row r="2070" spans="2:9">
      <c r="B2070">
        <f t="shared" si="231"/>
        <v>2052</v>
      </c>
      <c r="C2070" s="38">
        <f t="shared" ca="1" si="226"/>
        <v>0.28955057811730894</v>
      </c>
      <c r="D2070" s="38">
        <f t="shared" ca="1" si="227"/>
        <v>6.8467226250017194E-2</v>
      </c>
      <c r="E2070" s="38">
        <f t="shared" ca="1" si="228"/>
        <v>0.14311778276737006</v>
      </c>
      <c r="F2070" s="38">
        <f t="shared" ca="1" si="232"/>
        <v>2.6080536520830745E-2</v>
      </c>
      <c r="G2070" s="24">
        <f t="shared" ca="1" si="229"/>
        <v>9355.9608662268074</v>
      </c>
      <c r="H2070" s="24">
        <f t="shared" ca="1" si="230"/>
        <v>10049.142169539289</v>
      </c>
      <c r="I2070" s="24">
        <f ca="1">H2070/'Option value'!$E$10</f>
        <v>487.82243541452857</v>
      </c>
    </row>
    <row r="2071" spans="2:9">
      <c r="B2071">
        <f t="shared" si="231"/>
        <v>2053</v>
      </c>
      <c r="C2071" s="38">
        <f t="shared" ca="1" si="226"/>
        <v>0.26248328334259902</v>
      </c>
      <c r="D2071" s="38">
        <f t="shared" ca="1" si="227"/>
        <v>5.7778942365336795E-2</v>
      </c>
      <c r="E2071" s="38">
        <f t="shared" ca="1" si="228"/>
        <v>0.14530923614549265</v>
      </c>
      <c r="F2071" s="38">
        <f t="shared" ca="1" si="232"/>
        <v>5.0044443704587153E-2</v>
      </c>
      <c r="G2071" s="24">
        <f t="shared" ca="1" si="229"/>
        <v>9496.2945197307872</v>
      </c>
      <c r="H2071" s="24">
        <f t="shared" ca="1" si="230"/>
        <v>10189.475823043269</v>
      </c>
      <c r="I2071" s="24">
        <f ca="1">H2071/'Option value'!$E$10</f>
        <v>494.63474869142078</v>
      </c>
    </row>
    <row r="2072" spans="2:9">
      <c r="B2072">
        <f t="shared" si="231"/>
        <v>2054</v>
      </c>
      <c r="C2072" s="38">
        <f t="shared" ca="1" si="226"/>
        <v>0.35745760113141101</v>
      </c>
      <c r="D2072" s="38">
        <f t="shared" ca="1" si="227"/>
        <v>6.8023572949066496E-2</v>
      </c>
      <c r="E2072" s="38">
        <f t="shared" ca="1" si="228"/>
        <v>0.14153025683577791</v>
      </c>
      <c r="F2072" s="38">
        <f t="shared" ca="1" si="232"/>
        <v>3.8865825210313072E-2</v>
      </c>
      <c r="G2072" s="24">
        <f t="shared" ca="1" si="229"/>
        <v>11154.679152671186</v>
      </c>
      <c r="H2072" s="24">
        <f t="shared" ca="1" si="230"/>
        <v>11847.860455983668</v>
      </c>
      <c r="I2072" s="24">
        <f ca="1">H2072/'Option value'!$E$10</f>
        <v>575.13885708658574</v>
      </c>
    </row>
    <row r="2073" spans="2:9">
      <c r="B2073">
        <f t="shared" si="231"/>
        <v>2055</v>
      </c>
      <c r="C2073" s="38">
        <f t="shared" ca="1" si="226"/>
        <v>1.6817860477200047E-2</v>
      </c>
      <c r="D2073" s="38">
        <f t="shared" ca="1" si="227"/>
        <v>5.85567597919609E-2</v>
      </c>
      <c r="E2073" s="38">
        <f t="shared" ca="1" si="228"/>
        <v>0.14557942570393537</v>
      </c>
      <c r="F2073" s="38">
        <f t="shared" ca="1" si="232"/>
        <v>3.6713489558301039E-2</v>
      </c>
      <c r="G2073" s="24">
        <f t="shared" ca="1" si="229"/>
        <v>6782.9648834867448</v>
      </c>
      <c r="H2073" s="24">
        <f t="shared" ca="1" si="230"/>
        <v>7476.1461867992275</v>
      </c>
      <c r="I2073" s="24">
        <f ca="1">H2073/'Option value'!$E$10</f>
        <v>362.91971780578774</v>
      </c>
    </row>
    <row r="2074" spans="2:9">
      <c r="B2074">
        <f t="shared" si="231"/>
        <v>2056</v>
      </c>
      <c r="C2074" s="38">
        <f t="shared" ca="1" si="226"/>
        <v>0.19111011954315585</v>
      </c>
      <c r="D2074" s="38">
        <f t="shared" ca="1" si="227"/>
        <v>5.581251875496137E-2</v>
      </c>
      <c r="E2074" s="38">
        <f t="shared" ca="1" si="228"/>
        <v>0.15299093358550506</v>
      </c>
      <c r="F2074" s="38">
        <f t="shared" ca="1" si="232"/>
        <v>2.7234865914011069E-2</v>
      </c>
      <c r="G2074" s="24">
        <f t="shared" ca="1" si="229"/>
        <v>6556.1059691063529</v>
      </c>
      <c r="H2074" s="24">
        <f t="shared" ca="1" si="230"/>
        <v>7249.2872724188355</v>
      </c>
      <c r="I2074" s="24">
        <f ca="1">H2074/'Option value'!$E$10</f>
        <v>351.90714914654541</v>
      </c>
    </row>
    <row r="2075" spans="2:9">
      <c r="B2075">
        <f t="shared" si="231"/>
        <v>2057</v>
      </c>
      <c r="C2075" s="38">
        <f t="shared" ca="1" si="226"/>
        <v>0.12368502399502637</v>
      </c>
      <c r="D2075" s="38">
        <f t="shared" ca="1" si="227"/>
        <v>5.3827974819407043E-2</v>
      </c>
      <c r="E2075" s="38">
        <f t="shared" ca="1" si="228"/>
        <v>0.14597762762560701</v>
      </c>
      <c r="F2075" s="38">
        <f t="shared" ca="1" si="232"/>
        <v>4.7659702055514494E-2</v>
      </c>
      <c r="G2075" s="24">
        <f t="shared" ca="1" si="229"/>
        <v>7629.7674911365011</v>
      </c>
      <c r="H2075" s="24">
        <f t="shared" ca="1" si="230"/>
        <v>8322.9487944489829</v>
      </c>
      <c r="I2075" s="24">
        <f ca="1">H2075/'Option value'!$E$10</f>
        <v>404.02664050723217</v>
      </c>
    </row>
    <row r="2076" spans="2:9">
      <c r="B2076">
        <f t="shared" si="231"/>
        <v>2058</v>
      </c>
      <c r="C2076" s="38">
        <f t="shared" ca="1" si="226"/>
        <v>0.40578234608298025</v>
      </c>
      <c r="D2076" s="38">
        <f t="shared" ca="1" si="227"/>
        <v>5.6187456544814253E-2</v>
      </c>
      <c r="E2076" s="38">
        <f t="shared" ca="1" si="228"/>
        <v>0.14365153345355616</v>
      </c>
      <c r="F2076" s="38">
        <f t="shared" ca="1" si="232"/>
        <v>5.735944131328867E-2</v>
      </c>
      <c r="G2076" s="24">
        <f t="shared" ca="1" si="229"/>
        <v>11352.142566901011</v>
      </c>
      <c r="H2076" s="24">
        <f t="shared" ca="1" si="230"/>
        <v>12045.323870213493</v>
      </c>
      <c r="I2076" s="24">
        <f ca="1">H2076/'Option value'!$E$10</f>
        <v>584.72445971910156</v>
      </c>
    </row>
    <row r="2077" spans="2:9">
      <c r="B2077">
        <f t="shared" si="231"/>
        <v>2059</v>
      </c>
      <c r="C2077" s="38">
        <f t="shared" ca="1" si="226"/>
        <v>0.29371603094170873</v>
      </c>
      <c r="D2077" s="38">
        <f t="shared" ca="1" si="227"/>
        <v>5.0515286162675949E-2</v>
      </c>
      <c r="E2077" s="38">
        <f t="shared" ca="1" si="228"/>
        <v>0.14534065195567991</v>
      </c>
      <c r="F2077" s="38">
        <f t="shared" ca="1" si="232"/>
        <v>5.1326587795176765E-2</v>
      </c>
      <c r="G2077" s="24">
        <f t="shared" ca="1" si="229"/>
        <v>8621.0532326803441</v>
      </c>
      <c r="H2077" s="24">
        <f t="shared" ca="1" si="230"/>
        <v>9314.2345359928258</v>
      </c>
      <c r="I2077" s="24">
        <f ca="1">H2077/'Option value'!$E$10</f>
        <v>452.14730757246724</v>
      </c>
    </row>
    <row r="2078" spans="2:9">
      <c r="B2078">
        <f t="shared" si="231"/>
        <v>2060</v>
      </c>
      <c r="C2078" s="38">
        <f t="shared" ca="1" si="226"/>
        <v>8.5228861990775368E-2</v>
      </c>
      <c r="D2078" s="38">
        <f t="shared" ca="1" si="227"/>
        <v>6.5693846792171121E-2</v>
      </c>
      <c r="E2078" s="38">
        <f t="shared" ca="1" si="228"/>
        <v>0.14181874915828035</v>
      </c>
      <c r="F2078" s="38">
        <f t="shared" ca="1" si="232"/>
        <v>5.2827226705970357E-2</v>
      </c>
      <c r="G2078" s="24">
        <f t="shared" ca="1" si="229"/>
        <v>9935.4780656643034</v>
      </c>
      <c r="H2078" s="24">
        <f t="shared" ca="1" si="230"/>
        <v>10628.659368976785</v>
      </c>
      <c r="I2078" s="24">
        <f ca="1">H2078/'Option value'!$E$10</f>
        <v>515.95433829984393</v>
      </c>
    </row>
    <row r="2079" spans="2:9">
      <c r="B2079">
        <f t="shared" si="231"/>
        <v>2061</v>
      </c>
      <c r="C2079" s="38">
        <f t="shared" ca="1" si="226"/>
        <v>0.21271524337337194</v>
      </c>
      <c r="D2079" s="38">
        <f t="shared" ca="1" si="227"/>
        <v>6.5064504189388958E-2</v>
      </c>
      <c r="E2079" s="38">
        <f t="shared" ca="1" si="228"/>
        <v>0.14462585267516564</v>
      </c>
      <c r="F2079" s="38">
        <f t="shared" ca="1" si="232"/>
        <v>2.4383946862253071E-2</v>
      </c>
      <c r="G2079" s="24">
        <f t="shared" ca="1" si="229"/>
        <v>8138.3897949582424</v>
      </c>
      <c r="H2079" s="24">
        <f t="shared" ca="1" si="230"/>
        <v>8831.5710982707242</v>
      </c>
      <c r="I2079" s="24">
        <f ca="1">H2079/'Option value'!$E$10</f>
        <v>428.71704360537495</v>
      </c>
    </row>
    <row r="2080" spans="2:9">
      <c r="B2080">
        <f t="shared" si="231"/>
        <v>2062</v>
      </c>
      <c r="C2080" s="38">
        <f t="shared" ca="1" si="226"/>
        <v>0.27850711907386938</v>
      </c>
      <c r="D2080" s="38">
        <f t="shared" ca="1" si="227"/>
        <v>7.1578240215320527E-2</v>
      </c>
      <c r="E2080" s="38">
        <f t="shared" ca="1" si="228"/>
        <v>0.14380230765042565</v>
      </c>
      <c r="F2080" s="38">
        <f t="shared" ca="1" si="232"/>
        <v>2.9039916478086042E-2</v>
      </c>
      <c r="G2080" s="24">
        <f t="shared" ca="1" si="229"/>
        <v>9889.5369115248304</v>
      </c>
      <c r="H2080" s="24">
        <f t="shared" ca="1" si="230"/>
        <v>10582.718214837312</v>
      </c>
      <c r="I2080" s="24">
        <f ca="1">H2080/'Option value'!$E$10</f>
        <v>513.72418518627728</v>
      </c>
    </row>
    <row r="2081" spans="2:9">
      <c r="B2081">
        <f t="shared" si="231"/>
        <v>2063</v>
      </c>
      <c r="C2081" s="38">
        <f t="shared" ca="1" si="226"/>
        <v>0.34111020143660375</v>
      </c>
      <c r="D2081" s="38">
        <f t="shared" ca="1" si="227"/>
        <v>6.8464678252917743E-2</v>
      </c>
      <c r="E2081" s="38">
        <f t="shared" ca="1" si="228"/>
        <v>0.14790492100330144</v>
      </c>
      <c r="F2081" s="38">
        <f t="shared" ca="1" si="232"/>
        <v>2.5167756592452017E-2</v>
      </c>
      <c r="G2081" s="24">
        <f t="shared" ca="1" si="229"/>
        <v>9277.8282546294595</v>
      </c>
      <c r="H2081" s="24">
        <f t="shared" ca="1" si="230"/>
        <v>9971.0095579419412</v>
      </c>
      <c r="I2081" s="24">
        <f ca="1">H2081/'Option value'!$E$10</f>
        <v>484.02959019135636</v>
      </c>
    </row>
    <row r="2082" spans="2:9">
      <c r="B2082">
        <f t="shared" si="231"/>
        <v>2064</v>
      </c>
      <c r="C2082" s="38">
        <f t="shared" ca="1" si="226"/>
        <v>0.12668447604051183</v>
      </c>
      <c r="D2082" s="38">
        <f t="shared" ca="1" si="227"/>
        <v>6.1959768696869526E-2</v>
      </c>
      <c r="E2082" s="38">
        <f t="shared" ca="1" si="228"/>
        <v>0.14538162225636525</v>
      </c>
      <c r="F2082" s="38">
        <f t="shared" ca="1" si="232"/>
        <v>4.1391020079621602E-2</v>
      </c>
      <c r="G2082" s="24">
        <f t="shared" ca="1" si="229"/>
        <v>8325.4819202441267</v>
      </c>
      <c r="H2082" s="24">
        <f t="shared" ca="1" si="230"/>
        <v>9018.6632235566085</v>
      </c>
      <c r="I2082" s="24">
        <f ca="1">H2082/'Option value'!$E$10</f>
        <v>437.79918560954405</v>
      </c>
    </row>
    <row r="2083" spans="2:9">
      <c r="B2083">
        <f t="shared" si="231"/>
        <v>2065</v>
      </c>
      <c r="C2083" s="38">
        <f t="shared" ca="1" si="226"/>
        <v>0.31438326376390913</v>
      </c>
      <c r="D2083" s="38">
        <f t="shared" ca="1" si="227"/>
        <v>5.7608478990312711E-2</v>
      </c>
      <c r="E2083" s="38">
        <f t="shared" ca="1" si="228"/>
        <v>0.1422509402769678</v>
      </c>
      <c r="F2083" s="38">
        <f t="shared" ca="1" si="232"/>
        <v>2.594733064667035E-2</v>
      </c>
      <c r="G2083" s="24">
        <f t="shared" ca="1" si="229"/>
        <v>8074.3321803477365</v>
      </c>
      <c r="H2083" s="24">
        <f t="shared" ca="1" si="230"/>
        <v>8767.5134836602192</v>
      </c>
      <c r="I2083" s="24">
        <f ca="1">H2083/'Option value'!$E$10</f>
        <v>425.60745066311739</v>
      </c>
    </row>
    <row r="2084" spans="2:9">
      <c r="B2084">
        <f t="shared" si="231"/>
        <v>2066</v>
      </c>
      <c r="C2084" s="38">
        <f t="shared" ca="1" si="226"/>
        <v>0.15422269910136704</v>
      </c>
      <c r="D2084" s="38">
        <f t="shared" ca="1" si="227"/>
        <v>6.0680053172849684E-2</v>
      </c>
      <c r="E2084" s="38">
        <f t="shared" ca="1" si="228"/>
        <v>0.14139282130951267</v>
      </c>
      <c r="F2084" s="38">
        <f t="shared" ca="1" si="232"/>
        <v>2.9786167532333332E-2</v>
      </c>
      <c r="G2084" s="24">
        <f t="shared" ca="1" si="229"/>
        <v>7782.817616770586</v>
      </c>
      <c r="H2084" s="24">
        <f t="shared" ca="1" si="230"/>
        <v>8475.9989200830678</v>
      </c>
      <c r="I2084" s="24">
        <f ca="1">H2084/'Option value'!$E$10</f>
        <v>411.45625825645959</v>
      </c>
    </row>
    <row r="2085" spans="2:9">
      <c r="B2085">
        <f t="shared" si="231"/>
        <v>2067</v>
      </c>
      <c r="C2085" s="38">
        <f t="shared" ca="1" si="226"/>
        <v>0.22024179127770299</v>
      </c>
      <c r="D2085" s="38">
        <f t="shared" ca="1" si="227"/>
        <v>6.8030532232984053E-2</v>
      </c>
      <c r="E2085" s="38">
        <f t="shared" ca="1" si="228"/>
        <v>0.15028139630282453</v>
      </c>
      <c r="F2085" s="38">
        <f t="shared" ca="1" si="232"/>
        <v>4.8304467126798173E-2</v>
      </c>
      <c r="G2085" s="24">
        <f t="shared" ca="1" si="229"/>
        <v>10095.764474834948</v>
      </c>
      <c r="H2085" s="24">
        <f t="shared" ca="1" si="230"/>
        <v>10788.94577814743</v>
      </c>
      <c r="I2085" s="24">
        <f ca="1">H2085/'Option value'!$E$10</f>
        <v>523.73523194890436</v>
      </c>
    </row>
    <row r="2086" spans="2:9">
      <c r="B2086">
        <f t="shared" si="231"/>
        <v>2068</v>
      </c>
      <c r="C2086" s="38">
        <f t="shared" ca="1" si="226"/>
        <v>0.2245296591762756</v>
      </c>
      <c r="D2086" s="38">
        <f t="shared" ca="1" si="227"/>
        <v>6.7232763968847364E-2</v>
      </c>
      <c r="E2086" s="38">
        <f t="shared" ca="1" si="228"/>
        <v>0.1515355016549001</v>
      </c>
      <c r="F2086" s="38">
        <f t="shared" ca="1" si="232"/>
        <v>2.9225321843306673E-2</v>
      </c>
      <c r="G2086" s="24">
        <f t="shared" ca="1" si="229"/>
        <v>8347.9347615471343</v>
      </c>
      <c r="H2086" s="24">
        <f t="shared" ca="1" si="230"/>
        <v>9041.116064859616</v>
      </c>
      <c r="I2086" s="24">
        <f ca="1">H2086/'Option value'!$E$10</f>
        <v>438.88912936211727</v>
      </c>
    </row>
    <row r="2087" spans="2:9">
      <c r="B2087">
        <f t="shared" si="231"/>
        <v>2069</v>
      </c>
      <c r="C2087" s="38">
        <f t="shared" ca="1" si="226"/>
        <v>0.37964197011506817</v>
      </c>
      <c r="D2087" s="38">
        <f t="shared" ca="1" si="227"/>
        <v>6.1549031036730588E-2</v>
      </c>
      <c r="E2087" s="38">
        <f t="shared" ca="1" si="228"/>
        <v>0.14752823567626575</v>
      </c>
      <c r="F2087" s="38">
        <f t="shared" ca="1" si="232"/>
        <v>5.769071544236247E-2</v>
      </c>
      <c r="G2087" s="24">
        <f t="shared" ca="1" si="229"/>
        <v>11722.526926257666</v>
      </c>
      <c r="H2087" s="24">
        <f t="shared" ca="1" si="230"/>
        <v>12415.708229570148</v>
      </c>
      <c r="I2087" s="24">
        <f ca="1">H2087/'Option value'!$E$10</f>
        <v>602.70428298884212</v>
      </c>
    </row>
    <row r="2088" spans="2:9">
      <c r="B2088">
        <f t="shared" si="231"/>
        <v>2070</v>
      </c>
      <c r="C2088" s="38">
        <f t="shared" ca="1" si="226"/>
        <v>0.23915933445369145</v>
      </c>
      <c r="D2088" s="38">
        <f t="shared" ca="1" si="227"/>
        <v>7.4219180918878219E-2</v>
      </c>
      <c r="E2088" s="38">
        <f t="shared" ca="1" si="228"/>
        <v>0.14829896411699878</v>
      </c>
      <c r="F2088" s="38">
        <f t="shared" ca="1" si="232"/>
        <v>2.3216104316831826E-2</v>
      </c>
      <c r="G2088" s="24">
        <f t="shared" ca="1" si="229"/>
        <v>9118.783078801247</v>
      </c>
      <c r="H2088" s="24">
        <f t="shared" ca="1" si="230"/>
        <v>9811.9643821137288</v>
      </c>
      <c r="I2088" s="24">
        <f ca="1">H2088/'Option value'!$E$10</f>
        <v>476.30895058804504</v>
      </c>
    </row>
    <row r="2089" spans="2:9">
      <c r="B2089">
        <f t="shared" si="231"/>
        <v>2071</v>
      </c>
      <c r="C2089" s="38">
        <f t="shared" ca="1" si="226"/>
        <v>0.26574980920582542</v>
      </c>
      <c r="D2089" s="38">
        <f t="shared" ca="1" si="227"/>
        <v>5.9331605236275113E-2</v>
      </c>
      <c r="E2089" s="38">
        <f t="shared" ca="1" si="228"/>
        <v>0.1454658530480854</v>
      </c>
      <c r="F2089" s="38">
        <f t="shared" ca="1" si="232"/>
        <v>2.1807901027672282E-2</v>
      </c>
      <c r="G2089" s="24">
        <f t="shared" ca="1" si="229"/>
        <v>7531.8783387901276</v>
      </c>
      <c r="H2089" s="24">
        <f t="shared" ca="1" si="230"/>
        <v>8225.0596421026094</v>
      </c>
      <c r="I2089" s="24">
        <f ca="1">H2089/'Option value'!$E$10</f>
        <v>399.2747399078936</v>
      </c>
    </row>
    <row r="2090" spans="2:9">
      <c r="B2090">
        <f t="shared" si="231"/>
        <v>2072</v>
      </c>
      <c r="C2090" s="38">
        <f t="shared" ca="1" si="226"/>
        <v>0.20802791436986487</v>
      </c>
      <c r="D2090" s="38">
        <f t="shared" ca="1" si="227"/>
        <v>6.1049864391013293E-2</v>
      </c>
      <c r="E2090" s="38">
        <f t="shared" ca="1" si="228"/>
        <v>0.14479486838361033</v>
      </c>
      <c r="F2090" s="38">
        <f t="shared" ca="1" si="232"/>
        <v>5.0534776975315471E-2</v>
      </c>
      <c r="G2090" s="24">
        <f t="shared" ca="1" si="229"/>
        <v>9703.4281326403998</v>
      </c>
      <c r="H2090" s="24">
        <f t="shared" ca="1" si="230"/>
        <v>10396.609435952882</v>
      </c>
      <c r="I2090" s="24">
        <f ca="1">H2090/'Option value'!$E$10</f>
        <v>504.68977844431458</v>
      </c>
    </row>
    <row r="2091" spans="2:9">
      <c r="B2091">
        <f t="shared" si="231"/>
        <v>2073</v>
      </c>
      <c r="C2091" s="38">
        <f t="shared" ca="1" si="226"/>
        <v>0.4136314360970319</v>
      </c>
      <c r="D2091" s="38">
        <f t="shared" ca="1" si="227"/>
        <v>6.0137498541051479E-2</v>
      </c>
      <c r="E2091" s="38">
        <f t="shared" ca="1" si="228"/>
        <v>0.14565891108933104</v>
      </c>
      <c r="F2091" s="38">
        <f t="shared" ca="1" si="232"/>
        <v>2.1458178907250783E-2</v>
      </c>
      <c r="G2091" s="24">
        <f t="shared" ca="1" si="229"/>
        <v>8488.84833729805</v>
      </c>
      <c r="H2091" s="24">
        <f t="shared" ca="1" si="230"/>
        <v>9182.0296406105317</v>
      </c>
      <c r="I2091" s="24">
        <f ca="1">H2091/'Option value'!$E$10</f>
        <v>445.72959420439469</v>
      </c>
    </row>
    <row r="2092" spans="2:9">
      <c r="B2092">
        <f t="shared" si="231"/>
        <v>2074</v>
      </c>
      <c r="C2092" s="38">
        <f t="shared" ca="1" si="226"/>
        <v>0.34667747053815151</v>
      </c>
      <c r="D2092" s="38">
        <f t="shared" ca="1" si="227"/>
        <v>5.1244750273085733E-2</v>
      </c>
      <c r="E2092" s="38">
        <f t="shared" ca="1" si="228"/>
        <v>0.14706402703425145</v>
      </c>
      <c r="F2092" s="38">
        <f t="shared" ca="1" si="232"/>
        <v>2.5639713195662966E-2</v>
      </c>
      <c r="G2092" s="24">
        <f t="shared" ca="1" si="229"/>
        <v>7048.5323040114281</v>
      </c>
      <c r="H2092" s="24">
        <f t="shared" ca="1" si="230"/>
        <v>7741.7136073239108</v>
      </c>
      <c r="I2092" s="24">
        <f ca="1">H2092/'Option value'!$E$10</f>
        <v>375.81134016135485</v>
      </c>
    </row>
    <row r="2093" spans="2:9">
      <c r="B2093">
        <f t="shared" si="231"/>
        <v>2075</v>
      </c>
      <c r="C2093" s="38">
        <f t="shared" ca="1" si="226"/>
        <v>0.2262544466971716</v>
      </c>
      <c r="D2093" s="38">
        <f t="shared" ca="1" si="227"/>
        <v>6.1243712046537453E-2</v>
      </c>
      <c r="E2093" s="38">
        <f t="shared" ca="1" si="228"/>
        <v>0.14462937702756679</v>
      </c>
      <c r="F2093" s="38">
        <f t="shared" ca="1" si="232"/>
        <v>2.825778182641929E-2</v>
      </c>
      <c r="G2093" s="24">
        <f t="shared" ca="1" si="229"/>
        <v>8003.6205448436394</v>
      </c>
      <c r="H2093" s="24">
        <f t="shared" ca="1" si="230"/>
        <v>8696.8018481561212</v>
      </c>
      <c r="I2093" s="24">
        <f ca="1">H2093/'Option value'!$E$10</f>
        <v>422.17484699786991</v>
      </c>
    </row>
    <row r="2094" spans="2:9">
      <c r="B2094">
        <f t="shared" si="231"/>
        <v>2076</v>
      </c>
      <c r="C2094" s="38">
        <f t="shared" ca="1" si="226"/>
        <v>0.18853477532213236</v>
      </c>
      <c r="D2094" s="38">
        <f t="shared" ca="1" si="227"/>
        <v>7.7866489859504479E-2</v>
      </c>
      <c r="E2094" s="38">
        <f t="shared" ca="1" si="228"/>
        <v>0.14645477645158594</v>
      </c>
      <c r="F2094" s="38">
        <f t="shared" ca="1" si="232"/>
        <v>2.4094915844747267E-2</v>
      </c>
      <c r="G2094" s="24">
        <f t="shared" ca="1" si="229"/>
        <v>9380.2603866581103</v>
      </c>
      <c r="H2094" s="24">
        <f t="shared" ca="1" si="230"/>
        <v>10073.441689970592</v>
      </c>
      <c r="I2094" s="24">
        <f ca="1">H2094/'Option value'!$E$10</f>
        <v>489.00202378498017</v>
      </c>
    </row>
    <row r="2095" spans="2:9">
      <c r="B2095">
        <f t="shared" si="231"/>
        <v>2077</v>
      </c>
      <c r="C2095" s="38">
        <f t="shared" ca="1" si="226"/>
        <v>0.31616940901370438</v>
      </c>
      <c r="D2095" s="38">
        <f t="shared" ca="1" si="227"/>
        <v>7.0353115974160274E-2</v>
      </c>
      <c r="E2095" s="38">
        <f t="shared" ca="1" si="228"/>
        <v>0.14187194511748438</v>
      </c>
      <c r="F2095" s="38">
        <f t="shared" ca="1" si="232"/>
        <v>5.8563766475368317E-2</v>
      </c>
      <c r="G2095" s="24">
        <f t="shared" ca="1" si="229"/>
        <v>13784.749138769297</v>
      </c>
      <c r="H2095" s="24">
        <f t="shared" ca="1" si="230"/>
        <v>14477.930442081779</v>
      </c>
      <c r="I2095" s="24">
        <f ca="1">H2095/'Option value'!$E$10</f>
        <v>702.81215738261062</v>
      </c>
    </row>
    <row r="2096" spans="2:9">
      <c r="B2096">
        <f t="shared" si="231"/>
        <v>2078</v>
      </c>
      <c r="C2096" s="38">
        <f t="shared" ca="1" si="226"/>
        <v>0.42992783288479552</v>
      </c>
      <c r="D2096" s="38">
        <f t="shared" ca="1" si="227"/>
        <v>6.7539046520115803E-2</v>
      </c>
      <c r="E2096" s="38">
        <f t="shared" ca="1" si="228"/>
        <v>0.1391801912538557</v>
      </c>
      <c r="F2096" s="38">
        <f t="shared" ca="1" si="232"/>
        <v>4.0652117887150521E-2</v>
      </c>
      <c r="G2096" s="24">
        <f t="shared" ca="1" si="229"/>
        <v>12156.272616689457</v>
      </c>
      <c r="H2096" s="24">
        <f t="shared" ca="1" si="230"/>
        <v>12849.453920001939</v>
      </c>
      <c r="I2096" s="24">
        <f ca="1">H2096/'Option value'!$E$10</f>
        <v>623.75989902922026</v>
      </c>
    </row>
    <row r="2097" spans="2:9">
      <c r="B2097">
        <f t="shared" si="231"/>
        <v>2079</v>
      </c>
      <c r="C2097" s="38">
        <f t="shared" ca="1" si="226"/>
        <v>0.26909202362744183</v>
      </c>
      <c r="D2097" s="38">
        <f t="shared" ca="1" si="227"/>
        <v>7.1809504238321969E-2</v>
      </c>
      <c r="E2097" s="38">
        <f t="shared" ca="1" si="228"/>
        <v>0.14829243784524096</v>
      </c>
      <c r="F2097" s="38">
        <f t="shared" ca="1" si="232"/>
        <v>4.3404308234943359E-2</v>
      </c>
      <c r="G2097" s="24">
        <f t="shared" ca="1" si="229"/>
        <v>10775.565689105289</v>
      </c>
      <c r="H2097" s="24">
        <f t="shared" ca="1" si="230"/>
        <v>11468.746992417771</v>
      </c>
      <c r="I2097" s="24">
        <f ca="1">H2097/'Option value'!$E$10</f>
        <v>556.73529089406657</v>
      </c>
    </row>
    <row r="2098" spans="2:9">
      <c r="B2098">
        <f t="shared" si="231"/>
        <v>2080</v>
      </c>
      <c r="C2098" s="38">
        <f t="shared" ca="1" si="226"/>
        <v>0.41791945836412492</v>
      </c>
      <c r="D2098" s="38">
        <f t="shared" ca="1" si="227"/>
        <v>6.2429788802580127E-2</v>
      </c>
      <c r="E2098" s="38">
        <f t="shared" ca="1" si="228"/>
        <v>0.14398036363326602</v>
      </c>
      <c r="F2098" s="38">
        <f t="shared" ca="1" si="232"/>
        <v>4.4213025239368819E-2</v>
      </c>
      <c r="G2098" s="24">
        <f t="shared" ca="1" si="229"/>
        <v>11003.894522202374</v>
      </c>
      <c r="H2098" s="24">
        <f t="shared" ca="1" si="230"/>
        <v>11697.075825514856</v>
      </c>
      <c r="I2098" s="24">
        <f ca="1">H2098/'Option value'!$E$10</f>
        <v>567.81921483081817</v>
      </c>
    </row>
    <row r="2099" spans="2:9">
      <c r="B2099">
        <f t="shared" si="231"/>
        <v>2081</v>
      </c>
      <c r="C2099" s="38">
        <f t="shared" ca="1" si="226"/>
        <v>0.1075875937706396</v>
      </c>
      <c r="D2099" s="38">
        <f t="shared" ca="1" si="227"/>
        <v>7.0780703459251512E-2</v>
      </c>
      <c r="E2099" s="38">
        <f t="shared" ca="1" si="228"/>
        <v>0.14569944866795817</v>
      </c>
      <c r="F2099" s="38">
        <f t="shared" ca="1" si="232"/>
        <v>4.2778713759414326E-2</v>
      </c>
      <c r="G2099" s="24">
        <f t="shared" ca="1" si="229"/>
        <v>9446.7289660685765</v>
      </c>
      <c r="H2099" s="24">
        <f t="shared" ca="1" si="230"/>
        <v>10139.910269381058</v>
      </c>
      <c r="I2099" s="24">
        <f ca="1">H2099/'Option value'!$E$10</f>
        <v>492.22865385344937</v>
      </c>
    </row>
    <row r="2100" spans="2:9">
      <c r="B2100">
        <f t="shared" si="231"/>
        <v>2082</v>
      </c>
      <c r="C2100" s="38">
        <f t="shared" ca="1" si="226"/>
        <v>0.35204892822579675</v>
      </c>
      <c r="D2100" s="38">
        <f t="shared" ca="1" si="227"/>
        <v>5.9206674414409868E-2</v>
      </c>
      <c r="E2100" s="38">
        <f t="shared" ca="1" si="228"/>
        <v>0.14490811138831888</v>
      </c>
      <c r="F2100" s="38">
        <f t="shared" ca="1" si="232"/>
        <v>2.7185405615333849E-2</v>
      </c>
      <c r="G2100" s="24">
        <f t="shared" ca="1" si="229"/>
        <v>8433.2352890084003</v>
      </c>
      <c r="H2100" s="24">
        <f t="shared" ca="1" si="230"/>
        <v>9126.416592320882</v>
      </c>
      <c r="I2100" s="24">
        <f ca="1">H2100/'Option value'!$E$10</f>
        <v>443.02993166606223</v>
      </c>
    </row>
    <row r="2101" spans="2:9">
      <c r="B2101">
        <f t="shared" si="231"/>
        <v>2083</v>
      </c>
      <c r="C2101" s="38">
        <f t="shared" ca="1" si="226"/>
        <v>0.18988008846298771</v>
      </c>
      <c r="D2101" s="38">
        <f t="shared" ca="1" si="227"/>
        <v>5.761680953951559E-2</v>
      </c>
      <c r="E2101" s="38">
        <f t="shared" ca="1" si="228"/>
        <v>0.14864663352503163</v>
      </c>
      <c r="F2101" s="38">
        <f t="shared" ca="1" si="232"/>
        <v>2.0847403721764062E-2</v>
      </c>
      <c r="G2101" s="24">
        <f t="shared" ca="1" si="229"/>
        <v>6652.969668764943</v>
      </c>
      <c r="H2101" s="24">
        <f t="shared" ca="1" si="230"/>
        <v>7346.1509720774256</v>
      </c>
      <c r="I2101" s="24">
        <f ca="1">H2101/'Option value'!$E$10</f>
        <v>356.60927048919541</v>
      </c>
    </row>
    <row r="2102" spans="2:9">
      <c r="B2102">
        <f t="shared" si="231"/>
        <v>2084</v>
      </c>
      <c r="C2102" s="38">
        <f t="shared" ca="1" si="226"/>
        <v>0.14991484376057151</v>
      </c>
      <c r="D2102" s="38">
        <f t="shared" ca="1" si="227"/>
        <v>6.8590031166013227E-2</v>
      </c>
      <c r="E2102" s="38">
        <f t="shared" ca="1" si="228"/>
        <v>0.14561038255915848</v>
      </c>
      <c r="F2102" s="38">
        <f t="shared" ca="1" si="232"/>
        <v>5.5457910367765276E-2</v>
      </c>
      <c r="G2102" s="24">
        <f t="shared" ca="1" si="229"/>
        <v>10850.266781776456</v>
      </c>
      <c r="H2102" s="24">
        <f t="shared" ca="1" si="230"/>
        <v>11543.448085088938</v>
      </c>
      <c r="I2102" s="24">
        <f ca="1">H2102/'Option value'!$E$10</f>
        <v>560.36155752858917</v>
      </c>
    </row>
    <row r="2103" spans="2:9">
      <c r="B2103">
        <f t="shared" si="231"/>
        <v>2085</v>
      </c>
      <c r="C2103" s="38">
        <f t="shared" ca="1" si="226"/>
        <v>0.21019758682981288</v>
      </c>
      <c r="D2103" s="38">
        <f t="shared" ca="1" si="227"/>
        <v>6.9282262080457693E-2</v>
      </c>
      <c r="E2103" s="38">
        <f t="shared" ca="1" si="228"/>
        <v>0.1447201397441947</v>
      </c>
      <c r="F2103" s="38">
        <f t="shared" ca="1" si="232"/>
        <v>4.777905685115607E-2</v>
      </c>
      <c r="G2103" s="24">
        <f t="shared" ca="1" si="229"/>
        <v>10726.59421659593</v>
      </c>
      <c r="H2103" s="24">
        <f t="shared" ca="1" si="230"/>
        <v>11419.775519908411</v>
      </c>
      <c r="I2103" s="24">
        <f ca="1">H2103/'Option value'!$E$10</f>
        <v>554.3580349470102</v>
      </c>
    </row>
    <row r="2104" spans="2:9">
      <c r="B2104">
        <f t="shared" si="231"/>
        <v>2086</v>
      </c>
      <c r="C2104" s="38">
        <f t="shared" ca="1" si="226"/>
        <v>0.23588952163918528</v>
      </c>
      <c r="D2104" s="38">
        <f t="shared" ca="1" si="227"/>
        <v>6.4654772499425445E-2</v>
      </c>
      <c r="E2104" s="38">
        <f t="shared" ca="1" si="228"/>
        <v>0.14843597191635768</v>
      </c>
      <c r="F2104" s="38">
        <f t="shared" ca="1" si="232"/>
        <v>3.5985442101244006E-2</v>
      </c>
      <c r="G2104" s="24">
        <f t="shared" ca="1" si="229"/>
        <v>8812.7227812440779</v>
      </c>
      <c r="H2104" s="24">
        <f t="shared" ca="1" si="230"/>
        <v>9505.9040845565596</v>
      </c>
      <c r="I2104" s="24">
        <f ca="1">H2104/'Option value'!$E$10</f>
        <v>461.45165459012424</v>
      </c>
    </row>
    <row r="2105" spans="2:9">
      <c r="B2105">
        <f t="shared" si="231"/>
        <v>2087</v>
      </c>
      <c r="C2105" s="38">
        <f t="shared" ca="1" si="226"/>
        <v>0.11058583592512934</v>
      </c>
      <c r="D2105" s="38">
        <f t="shared" ca="1" si="227"/>
        <v>5.7830062592102834E-2</v>
      </c>
      <c r="E2105" s="38">
        <f t="shared" ca="1" si="228"/>
        <v>0.14086892724667652</v>
      </c>
      <c r="F2105" s="38">
        <f t="shared" ca="1" si="232"/>
        <v>3.0390162600088755E-2</v>
      </c>
      <c r="G2105" s="24">
        <f t="shared" ca="1" si="229"/>
        <v>7209.7193611817447</v>
      </c>
      <c r="H2105" s="24">
        <f t="shared" ca="1" si="230"/>
        <v>7902.9006644942274</v>
      </c>
      <c r="I2105" s="24">
        <f ca="1">H2105/'Option value'!$E$10</f>
        <v>383.63595458709841</v>
      </c>
    </row>
    <row r="2106" spans="2:9">
      <c r="B2106">
        <f t="shared" si="231"/>
        <v>2088</v>
      </c>
      <c r="C2106" s="38">
        <f t="shared" ca="1" si="226"/>
        <v>0.23878176411556265</v>
      </c>
      <c r="D2106" s="38">
        <f t="shared" ca="1" si="227"/>
        <v>5.8119743018873876E-2</v>
      </c>
      <c r="E2106" s="38">
        <f t="shared" ca="1" si="228"/>
        <v>0.1497801692105992</v>
      </c>
      <c r="F2106" s="38">
        <f t="shared" ca="1" si="232"/>
        <v>5.6369789494705058E-2</v>
      </c>
      <c r="G2106" s="24">
        <f t="shared" ca="1" si="229"/>
        <v>9559.0498898697169</v>
      </c>
      <c r="H2106" s="24">
        <f t="shared" ca="1" si="230"/>
        <v>10252.231193182199</v>
      </c>
      <c r="I2106" s="24">
        <f ca="1">H2106/'Option value'!$E$10</f>
        <v>497.68112588263097</v>
      </c>
    </row>
    <row r="2107" spans="2:9">
      <c r="B2107">
        <f t="shared" si="231"/>
        <v>2089</v>
      </c>
      <c r="C2107" s="38">
        <f t="shared" ca="1" si="226"/>
        <v>0.18904008788505855</v>
      </c>
      <c r="D2107" s="38">
        <f t="shared" ca="1" si="227"/>
        <v>6.1967117269148483E-2</v>
      </c>
      <c r="E2107" s="38">
        <f t="shared" ca="1" si="228"/>
        <v>0.14519034416949098</v>
      </c>
      <c r="F2107" s="38">
        <f t="shared" ca="1" si="232"/>
        <v>4.978340934953418E-2</v>
      </c>
      <c r="G2107" s="24">
        <f t="shared" ca="1" si="229"/>
        <v>9577.8762945636463</v>
      </c>
      <c r="H2107" s="24">
        <f t="shared" ca="1" si="230"/>
        <v>10271.057597876128</v>
      </c>
      <c r="I2107" s="24">
        <f ca="1">H2107/'Option value'!$E$10</f>
        <v>498.595029023113</v>
      </c>
    </row>
    <row r="2108" spans="2:9">
      <c r="B2108">
        <f t="shared" si="231"/>
        <v>2090</v>
      </c>
      <c r="C2108" s="38">
        <f t="shared" ca="1" si="226"/>
        <v>0.3302476393297295</v>
      </c>
      <c r="D2108" s="38">
        <f t="shared" ca="1" si="227"/>
        <v>6.7196557491196615E-2</v>
      </c>
      <c r="E2108" s="38">
        <f t="shared" ca="1" si="228"/>
        <v>0.14655382664153965</v>
      </c>
      <c r="F2108" s="38">
        <f t="shared" ca="1" si="232"/>
        <v>5.5389495879336628E-2</v>
      </c>
      <c r="G2108" s="24">
        <f t="shared" ca="1" si="229"/>
        <v>12160.346502290526</v>
      </c>
      <c r="H2108" s="24">
        <f t="shared" ca="1" si="230"/>
        <v>12853.527805603007</v>
      </c>
      <c r="I2108" s="24">
        <f ca="1">H2108/'Option value'!$E$10</f>
        <v>623.95766046616541</v>
      </c>
    </row>
    <row r="2109" spans="2:9">
      <c r="B2109">
        <f t="shared" si="231"/>
        <v>2091</v>
      </c>
      <c r="C2109" s="38">
        <f t="shared" ca="1" si="226"/>
        <v>0.45234145228555978</v>
      </c>
      <c r="D2109" s="38">
        <f t="shared" ca="1" si="227"/>
        <v>6.9678352569419025E-2</v>
      </c>
      <c r="E2109" s="38">
        <f t="shared" ca="1" si="228"/>
        <v>0.14821276035169645</v>
      </c>
      <c r="F2109" s="38">
        <f t="shared" ca="1" si="232"/>
        <v>3.9902745980657871E-2</v>
      </c>
      <c r="G2109" s="24">
        <f t="shared" ca="1" si="229"/>
        <v>11587.489946408476</v>
      </c>
      <c r="H2109" s="24">
        <f t="shared" ca="1" si="230"/>
        <v>12280.671249720957</v>
      </c>
      <c r="I2109" s="24">
        <f ca="1">H2109/'Option value'!$E$10</f>
        <v>596.14908979227948</v>
      </c>
    </row>
    <row r="2110" spans="2:9">
      <c r="B2110">
        <f t="shared" si="231"/>
        <v>2092</v>
      </c>
      <c r="C2110" s="38">
        <f t="shared" ca="1" si="226"/>
        <v>0.10497575482765607</v>
      </c>
      <c r="D2110" s="38">
        <f t="shared" ca="1" si="227"/>
        <v>6.5901586219734923E-2</v>
      </c>
      <c r="E2110" s="38">
        <f t="shared" ca="1" si="228"/>
        <v>0.1426565947953547</v>
      </c>
      <c r="F2110" s="38">
        <f t="shared" ca="1" si="232"/>
        <v>2.8352498786078872E-2</v>
      </c>
      <c r="G2110" s="24">
        <f t="shared" ca="1" si="229"/>
        <v>7900.929751117681</v>
      </c>
      <c r="H2110" s="24">
        <f t="shared" ca="1" si="230"/>
        <v>8594.1110544301628</v>
      </c>
      <c r="I2110" s="24">
        <f ca="1">H2110/'Option value'!$E$10</f>
        <v>417.18985701117293</v>
      </c>
    </row>
    <row r="2111" spans="2:9">
      <c r="B2111">
        <f t="shared" si="231"/>
        <v>2093</v>
      </c>
      <c r="C2111" s="38">
        <f t="shared" ca="1" si="226"/>
        <v>0.46142150082800759</v>
      </c>
      <c r="D2111" s="38">
        <f t="shared" ca="1" si="227"/>
        <v>5.9618513487045638E-2</v>
      </c>
      <c r="E2111" s="38">
        <f t="shared" ca="1" si="228"/>
        <v>0.14522132315248615</v>
      </c>
      <c r="F2111" s="38">
        <f t="shared" ca="1" si="232"/>
        <v>2.5137196966654167E-2</v>
      </c>
      <c r="G2111" s="24">
        <f t="shared" ca="1" si="229"/>
        <v>8998.3402392118551</v>
      </c>
      <c r="H2111" s="24">
        <f t="shared" ca="1" si="230"/>
        <v>9691.5215425243368</v>
      </c>
      <c r="I2111" s="24">
        <f ca="1">H2111/'Option value'!$E$10</f>
        <v>470.46221080215224</v>
      </c>
    </row>
    <row r="2112" spans="2:9">
      <c r="B2112">
        <f t="shared" si="231"/>
        <v>2094</v>
      </c>
      <c r="C2112" s="38">
        <f t="shared" ca="1" si="226"/>
        <v>0.11375826654110795</v>
      </c>
      <c r="D2112" s="38">
        <f t="shared" ca="1" si="227"/>
        <v>6.2656220865546508E-2</v>
      </c>
      <c r="E2112" s="38">
        <f t="shared" ca="1" si="228"/>
        <v>0.14814902221170775</v>
      </c>
      <c r="F2112" s="38">
        <f t="shared" ca="1" si="232"/>
        <v>4.9064947287461275E-2</v>
      </c>
      <c r="G2112" s="24">
        <f t="shared" ca="1" si="229"/>
        <v>8734.5926319354621</v>
      </c>
      <c r="H2112" s="24">
        <f t="shared" ca="1" si="230"/>
        <v>9427.7739352479439</v>
      </c>
      <c r="I2112" s="24">
        <f ca="1">H2112/'Option value'!$E$10</f>
        <v>457.65892889553123</v>
      </c>
    </row>
    <row r="2113" spans="2:9">
      <c r="B2113">
        <f t="shared" si="231"/>
        <v>2095</v>
      </c>
      <c r="C2113" s="38">
        <f t="shared" ca="1" si="226"/>
        <v>0.11667095214145801</v>
      </c>
      <c r="D2113" s="38">
        <f t="shared" ca="1" si="227"/>
        <v>6.3047092884573747E-2</v>
      </c>
      <c r="E2113" s="38">
        <f t="shared" ca="1" si="228"/>
        <v>0.14131352088957772</v>
      </c>
      <c r="F2113" s="38">
        <f t="shared" ca="1" si="232"/>
        <v>5.9803561264569677E-2</v>
      </c>
      <c r="G2113" s="24">
        <f t="shared" ca="1" si="229"/>
        <v>10712.010354235355</v>
      </c>
      <c r="H2113" s="24">
        <f t="shared" ca="1" si="230"/>
        <v>11405.191657547837</v>
      </c>
      <c r="I2113" s="24">
        <f ca="1">H2113/'Option value'!$E$10</f>
        <v>553.65008046348726</v>
      </c>
    </row>
    <row r="2114" spans="2:9">
      <c r="B2114">
        <f t="shared" si="231"/>
        <v>2096</v>
      </c>
      <c r="C2114" s="38">
        <f t="shared" ca="1" si="226"/>
        <v>0.21331382721615932</v>
      </c>
      <c r="D2114" s="38">
        <f t="shared" ca="1" si="227"/>
        <v>6.3505213074552258E-2</v>
      </c>
      <c r="E2114" s="38">
        <f t="shared" ca="1" si="228"/>
        <v>0.14890511645724044</v>
      </c>
      <c r="F2114" s="38">
        <f t="shared" ca="1" si="232"/>
        <v>3.4038136850905162E-2</v>
      </c>
      <c r="G2114" s="24">
        <f t="shared" ca="1" si="229"/>
        <v>8319.1451102578576</v>
      </c>
      <c r="H2114" s="24">
        <f t="shared" ca="1" si="230"/>
        <v>9012.3264135703394</v>
      </c>
      <c r="I2114" s="24">
        <f ca="1">H2114/'Option value'!$E$10</f>
        <v>437.49157347428832</v>
      </c>
    </row>
    <row r="2115" spans="2:9">
      <c r="B2115">
        <f t="shared" si="231"/>
        <v>2097</v>
      </c>
      <c r="C2115" s="38">
        <f t="shared" ca="1" si="226"/>
        <v>0.1799920940429838</v>
      </c>
      <c r="D2115" s="38">
        <f t="shared" ca="1" si="227"/>
        <v>6.81524899545492E-2</v>
      </c>
      <c r="E2115" s="38">
        <f t="shared" ca="1" si="228"/>
        <v>0.14563108104206915</v>
      </c>
      <c r="F2115" s="38">
        <f t="shared" ca="1" si="232"/>
        <v>2.2618853996663316E-2</v>
      </c>
      <c r="G2115" s="24">
        <f t="shared" ca="1" si="229"/>
        <v>8107.8166806895042</v>
      </c>
      <c r="H2115" s="24">
        <f t="shared" ca="1" si="230"/>
        <v>8800.997984001986</v>
      </c>
      <c r="I2115" s="24">
        <f ca="1">H2115/'Option value'!$E$10</f>
        <v>427.23291184475659</v>
      </c>
    </row>
    <row r="2116" spans="2:9">
      <c r="B2116">
        <f t="shared" si="231"/>
        <v>2098</v>
      </c>
      <c r="C2116" s="38">
        <f t="shared" ca="1" si="226"/>
        <v>0.35608836795659554</v>
      </c>
      <c r="D2116" s="38">
        <f t="shared" ca="1" si="227"/>
        <v>5.6676830494777966E-2</v>
      </c>
      <c r="E2116" s="38">
        <f t="shared" ca="1" si="228"/>
        <v>0.14199143357207511</v>
      </c>
      <c r="F2116" s="38">
        <f t="shared" ca="1" si="232"/>
        <v>2.167656344689279E-2</v>
      </c>
      <c r="G2116" s="24">
        <f t="shared" ca="1" si="229"/>
        <v>7922.5614508622411</v>
      </c>
      <c r="H2116" s="24">
        <f t="shared" ca="1" si="230"/>
        <v>8615.7427541747238</v>
      </c>
      <c r="I2116" s="24">
        <f ca="1">H2116/'Option value'!$E$10</f>
        <v>418.23993952304482</v>
      </c>
    </row>
    <row r="2117" spans="2:9">
      <c r="B2117">
        <f t="shared" si="231"/>
        <v>2099</v>
      </c>
      <c r="C2117" s="38">
        <f t="shared" ca="1" si="226"/>
        <v>0.32603887245574392</v>
      </c>
      <c r="D2117" s="38">
        <f t="shared" ca="1" si="227"/>
        <v>6.4294789732554786E-2</v>
      </c>
      <c r="E2117" s="38">
        <f t="shared" ca="1" si="228"/>
        <v>0.14533506999491058</v>
      </c>
      <c r="F2117" s="38">
        <f t="shared" ca="1" si="232"/>
        <v>3.9100773804605728E-2</v>
      </c>
      <c r="G2117" s="24">
        <f t="shared" ca="1" si="229"/>
        <v>9953.1068788412867</v>
      </c>
      <c r="H2117" s="24">
        <f t="shared" ca="1" si="230"/>
        <v>10646.288182153769</v>
      </c>
      <c r="I2117" s="24">
        <f ca="1">H2117/'Option value'!$E$10</f>
        <v>516.81010592979453</v>
      </c>
    </row>
    <row r="2118" spans="2:9">
      <c r="B2118">
        <f t="shared" si="231"/>
        <v>2100</v>
      </c>
      <c r="C2118" s="38">
        <f t="shared" ca="1" si="226"/>
        <v>0.1244061174049081</v>
      </c>
      <c r="D2118" s="38">
        <f t="shared" ca="1" si="227"/>
        <v>7.3691062163315085E-2</v>
      </c>
      <c r="E2118" s="38">
        <f t="shared" ca="1" si="228"/>
        <v>0.14207560430565083</v>
      </c>
      <c r="F2118" s="38">
        <f t="shared" ca="1" si="232"/>
        <v>2.6481213757932887E-2</v>
      </c>
      <c r="G2118" s="24">
        <f t="shared" ca="1" si="229"/>
        <v>8889.8131602928879</v>
      </c>
      <c r="H2118" s="24">
        <f t="shared" ca="1" si="230"/>
        <v>9582.9944636053697</v>
      </c>
      <c r="I2118" s="24">
        <f ca="1">H2118/'Option value'!$E$10</f>
        <v>465.19390600026065</v>
      </c>
    </row>
    <row r="2119" spans="2:9">
      <c r="B2119">
        <f t="shared" si="231"/>
        <v>2101</v>
      </c>
      <c r="C2119" s="38">
        <f t="shared" ca="1" si="226"/>
        <v>0.33342059741855762</v>
      </c>
      <c r="D2119" s="38">
        <f t="shared" ca="1" si="227"/>
        <v>6.8309001898361255E-2</v>
      </c>
      <c r="E2119" s="38">
        <f t="shared" ca="1" si="228"/>
        <v>0.14362831542344826</v>
      </c>
      <c r="F2119" s="38">
        <f t="shared" ca="1" si="232"/>
        <v>4.6417921988677849E-2</v>
      </c>
      <c r="G2119" s="24">
        <f t="shared" ca="1" si="229"/>
        <v>11620.472173735501</v>
      </c>
      <c r="H2119" s="24">
        <f t="shared" ca="1" si="230"/>
        <v>12313.653477047983</v>
      </c>
      <c r="I2119" s="24">
        <f ca="1">H2119/'Option value'!$E$10</f>
        <v>597.75016878873703</v>
      </c>
    </row>
    <row r="2120" spans="2:9">
      <c r="B2120">
        <f t="shared" si="231"/>
        <v>2102</v>
      </c>
      <c r="C2120" s="38">
        <f t="shared" ca="1" si="226"/>
        <v>0.45995063674381942</v>
      </c>
      <c r="D2120" s="38">
        <f t="shared" ca="1" si="227"/>
        <v>6.5754587245289708E-2</v>
      </c>
      <c r="E2120" s="38">
        <f t="shared" ca="1" si="228"/>
        <v>0.14980318312200738</v>
      </c>
      <c r="F2120" s="38">
        <f t="shared" ca="1" si="232"/>
        <v>2.2457557790987692E-2</v>
      </c>
      <c r="G2120" s="24">
        <f t="shared" ca="1" si="229"/>
        <v>9349.1380849704019</v>
      </c>
      <c r="H2120" s="24">
        <f t="shared" ca="1" si="230"/>
        <v>10042.319388282884</v>
      </c>
      <c r="I2120" s="24">
        <f ca="1">H2120/'Option value'!$E$10</f>
        <v>487.49123244091663</v>
      </c>
    </row>
    <row r="2121" spans="2:9">
      <c r="B2121">
        <f t="shared" si="231"/>
        <v>2103</v>
      </c>
      <c r="C2121" s="38">
        <f t="shared" ca="1" si="226"/>
        <v>0.13154008266424422</v>
      </c>
      <c r="D2121" s="38">
        <f t="shared" ca="1" si="227"/>
        <v>5.872562446979035E-2</v>
      </c>
      <c r="E2121" s="38">
        <f t="shared" ca="1" si="228"/>
        <v>0.14265534604245964</v>
      </c>
      <c r="F2121" s="38">
        <f t="shared" ca="1" si="232"/>
        <v>5.6478027303004746E-2</v>
      </c>
      <c r="G2121" s="24">
        <f t="shared" ca="1" si="229"/>
        <v>9563.0402887684559</v>
      </c>
      <c r="H2121" s="24">
        <f t="shared" ca="1" si="230"/>
        <v>10256.221592080938</v>
      </c>
      <c r="I2121" s="24">
        <f ca="1">H2121/'Option value'!$E$10</f>
        <v>497.87483456703575</v>
      </c>
    </row>
    <row r="2122" spans="2:9">
      <c r="B2122">
        <f t="shared" si="231"/>
        <v>2104</v>
      </c>
      <c r="C2122" s="38">
        <f t="shared" ca="1" si="226"/>
        <v>0.17969025949903258</v>
      </c>
      <c r="D2122" s="38">
        <f t="shared" ca="1" si="227"/>
        <v>6.5243748934589257E-2</v>
      </c>
      <c r="E2122" s="38">
        <f t="shared" ca="1" si="228"/>
        <v>0.14374408089345744</v>
      </c>
      <c r="F2122" s="38">
        <f t="shared" ca="1" si="232"/>
        <v>3.2224114190333185E-2</v>
      </c>
      <c r="G2122" s="24">
        <f t="shared" ca="1" si="229"/>
        <v>8559.4458172474315</v>
      </c>
      <c r="H2122" s="24">
        <f t="shared" ca="1" si="230"/>
        <v>9252.6271205599132</v>
      </c>
      <c r="I2122" s="24">
        <f ca="1">H2122/'Option value'!$E$10</f>
        <v>449.15665633785983</v>
      </c>
    </row>
    <row r="2123" spans="2:9">
      <c r="B2123">
        <f t="shared" si="231"/>
        <v>2105</v>
      </c>
      <c r="C2123" s="38">
        <f t="shared" ca="1" si="226"/>
        <v>0.25113618240630775</v>
      </c>
      <c r="D2123" s="38">
        <f t="shared" ca="1" si="227"/>
        <v>6.9870917407143115E-2</v>
      </c>
      <c r="E2123" s="38">
        <f t="shared" ca="1" si="228"/>
        <v>0.15076050000535909</v>
      </c>
      <c r="F2123" s="38">
        <f t="shared" ca="1" si="232"/>
        <v>4.0204891805025407E-2</v>
      </c>
      <c r="G2123" s="24">
        <f t="shared" ca="1" si="229"/>
        <v>9806.4457070258723</v>
      </c>
      <c r="H2123" s="24">
        <f t="shared" ca="1" si="230"/>
        <v>10499.627010338354</v>
      </c>
      <c r="I2123" s="24">
        <f ca="1">H2123/'Option value'!$E$10</f>
        <v>509.69063156982298</v>
      </c>
    </row>
    <row r="2124" spans="2:9">
      <c r="B2124">
        <f t="shared" si="231"/>
        <v>2106</v>
      </c>
      <c r="C2124" s="38">
        <f t="shared" ca="1" si="226"/>
        <v>0.30720557113367253</v>
      </c>
      <c r="D2124" s="38">
        <f t="shared" ca="1" si="227"/>
        <v>5.370134847462589E-2</v>
      </c>
      <c r="E2124" s="38">
        <f t="shared" ca="1" si="228"/>
        <v>0.14221372713212685</v>
      </c>
      <c r="F2124" s="38">
        <f t="shared" ca="1" si="232"/>
        <v>2.1978670814772082E-2</v>
      </c>
      <c r="G2124" s="24">
        <f t="shared" ca="1" si="229"/>
        <v>7240.8466023528099</v>
      </c>
      <c r="H2124" s="24">
        <f t="shared" ca="1" si="230"/>
        <v>7934.0279056652926</v>
      </c>
      <c r="I2124" s="24">
        <f ca="1">H2124/'Option value'!$E$10</f>
        <v>385.1469857119074</v>
      </c>
    </row>
    <row r="2125" spans="2:9">
      <c r="B2125">
        <f t="shared" si="231"/>
        <v>2107</v>
      </c>
      <c r="C2125" s="38">
        <f t="shared" ca="1" si="226"/>
        <v>0.10438277042655754</v>
      </c>
      <c r="D2125" s="38">
        <f t="shared" ca="1" si="227"/>
        <v>5.7483564237249013E-2</v>
      </c>
      <c r="E2125" s="38">
        <f t="shared" ca="1" si="228"/>
        <v>0.14952835935202483</v>
      </c>
      <c r="F2125" s="38">
        <f t="shared" ca="1" si="232"/>
        <v>5.9714064780352696E-2</v>
      </c>
      <c r="G2125" s="24">
        <f t="shared" ca="1" si="229"/>
        <v>8766.1566003330063</v>
      </c>
      <c r="H2125" s="24">
        <f t="shared" ca="1" si="230"/>
        <v>9459.337903645488</v>
      </c>
      <c r="I2125" s="24">
        <f ca="1">H2125/'Option value'!$E$10</f>
        <v>459.19116037114014</v>
      </c>
    </row>
    <row r="2126" spans="2:9">
      <c r="B2126">
        <f t="shared" si="231"/>
        <v>2108</v>
      </c>
      <c r="C2126" s="38">
        <f t="shared" ca="1" si="226"/>
        <v>0.22484511220614409</v>
      </c>
      <c r="D2126" s="38">
        <f t="shared" ca="1" si="227"/>
        <v>4.6853243254326105E-2</v>
      </c>
      <c r="E2126" s="38">
        <f t="shared" ca="1" si="228"/>
        <v>0.14784674893041758</v>
      </c>
      <c r="F2126" s="38">
        <f t="shared" ca="1" si="232"/>
        <v>3.0237617955055557E-2</v>
      </c>
      <c r="G2126" s="24">
        <f t="shared" ca="1" si="229"/>
        <v>6051.6132925992824</v>
      </c>
      <c r="H2126" s="24">
        <f t="shared" ca="1" si="230"/>
        <v>6744.7945959117651</v>
      </c>
      <c r="I2126" s="24">
        <f ca="1">H2126/'Option value'!$E$10</f>
        <v>327.417213393775</v>
      </c>
    </row>
    <row r="2127" spans="2:9">
      <c r="B2127">
        <f t="shared" si="231"/>
        <v>2109</v>
      </c>
      <c r="C2127" s="38">
        <f t="shared" ca="1" si="226"/>
        <v>0.1640848299660678</v>
      </c>
      <c r="D2127" s="38">
        <f t="shared" ca="1" si="227"/>
        <v>7.2054524193162064E-2</v>
      </c>
      <c r="E2127" s="38">
        <f t="shared" ca="1" si="228"/>
        <v>0.14312718284381007</v>
      </c>
      <c r="F2127" s="38">
        <f t="shared" ca="1" si="232"/>
        <v>2.9730006482971957E-2</v>
      </c>
      <c r="G2127" s="24">
        <f t="shared" ca="1" si="229"/>
        <v>9173.4990562095027</v>
      </c>
      <c r="H2127" s="24">
        <f t="shared" ca="1" si="230"/>
        <v>9866.6803595219844</v>
      </c>
      <c r="I2127" s="24">
        <f ca="1">H2127/'Option value'!$E$10</f>
        <v>478.96506599621279</v>
      </c>
    </row>
    <row r="2128" spans="2:9">
      <c r="B2128">
        <f t="shared" si="231"/>
        <v>2110</v>
      </c>
      <c r="C2128" s="38">
        <f t="shared" ca="1" si="226"/>
        <v>0.18402859888849923</v>
      </c>
      <c r="D2128" s="38">
        <f t="shared" ca="1" si="227"/>
        <v>6.6609359588542805E-2</v>
      </c>
      <c r="E2128" s="38">
        <f t="shared" ca="1" si="228"/>
        <v>0.14600248724579273</v>
      </c>
      <c r="F2128" s="38">
        <f t="shared" ca="1" si="232"/>
        <v>2.9063254953354274E-2</v>
      </c>
      <c r="G2128" s="24">
        <f t="shared" ca="1" si="229"/>
        <v>8364.2805077930752</v>
      </c>
      <c r="H2128" s="24">
        <f t="shared" ca="1" si="230"/>
        <v>9057.461811105557</v>
      </c>
      <c r="I2128" s="24">
        <f ca="1">H2128/'Option value'!$E$10</f>
        <v>439.68261218959009</v>
      </c>
    </row>
    <row r="2129" spans="2:9">
      <c r="B2129">
        <f t="shared" si="231"/>
        <v>2111</v>
      </c>
      <c r="C2129" s="38">
        <f t="shared" ca="1" si="226"/>
        <v>0.23601513003711444</v>
      </c>
      <c r="D2129" s="38">
        <f t="shared" ca="1" si="227"/>
        <v>6.3297797332224348E-2</v>
      </c>
      <c r="E2129" s="38">
        <f t="shared" ca="1" si="228"/>
        <v>0.14298250510310703</v>
      </c>
      <c r="F2129" s="38">
        <f t="shared" ca="1" si="232"/>
        <v>3.4487528448711197E-2</v>
      </c>
      <c r="G2129" s="24">
        <f t="shared" ca="1" si="229"/>
        <v>8943.2244524919533</v>
      </c>
      <c r="H2129" s="24">
        <f t="shared" ca="1" si="230"/>
        <v>9636.4057558044351</v>
      </c>
      <c r="I2129" s="24">
        <f ca="1">H2129/'Option value'!$E$10</f>
        <v>467.78668717497254</v>
      </c>
    </row>
    <row r="2130" spans="2:9">
      <c r="B2130">
        <f t="shared" si="231"/>
        <v>2112</v>
      </c>
      <c r="C2130" s="38">
        <f t="shared" ca="1" si="226"/>
        <v>0.22061826657001157</v>
      </c>
      <c r="D2130" s="38">
        <f t="shared" ca="1" si="227"/>
        <v>5.7950249145124727E-2</v>
      </c>
      <c r="E2130" s="38">
        <f t="shared" ca="1" si="228"/>
        <v>0.14505619413894039</v>
      </c>
      <c r="F2130" s="38">
        <f t="shared" ca="1" si="232"/>
        <v>5.5487018077632497E-2</v>
      </c>
      <c r="G2130" s="24">
        <f t="shared" ca="1" si="229"/>
        <v>9794.1774889492008</v>
      </c>
      <c r="H2130" s="24">
        <f t="shared" ca="1" si="230"/>
        <v>10487.358792261683</v>
      </c>
      <c r="I2130" s="24">
        <f ca="1">H2130/'Option value'!$E$10</f>
        <v>509.09508700299426</v>
      </c>
    </row>
    <row r="2131" spans="2:9">
      <c r="B2131">
        <f t="shared" si="231"/>
        <v>2113</v>
      </c>
      <c r="C2131" s="38">
        <f t="shared" ref="C2131:C2194" ca="1" si="233">_xlfn.NORM.INV(RAND(),$F$6,$G$6)</f>
        <v>0.24832443380997132</v>
      </c>
      <c r="D2131" s="38">
        <f t="shared" ref="D2131:D2194" ca="1" si="234">_xlfn.NORM.INV(RAND(),$F$7,$G$7)</f>
        <v>6.2259641320116257E-2</v>
      </c>
      <c r="E2131" s="38">
        <f t="shared" ref="E2131:E2194" ca="1" si="235">_xlfn.NORM.INV(RAND(),$F$8,$G$8)</f>
        <v>0.14545784112079166</v>
      </c>
      <c r="F2131" s="38">
        <f t="shared" ca="1" si="232"/>
        <v>5.2599117183256772E-2</v>
      </c>
      <c r="G2131" s="24">
        <f t="shared" ref="G2131:G2194" ca="1" si="236">IF(E2131&gt;F2131,($C$12*(1+C2131)*D2131)/(E2131-F2131),0)</f>
        <v>10380.129006628304</v>
      </c>
      <c r="H2131" s="24">
        <f t="shared" ref="H2131:H2194" ca="1" si="237">G2131+$C$13</f>
        <v>11073.310309940785</v>
      </c>
      <c r="I2131" s="24">
        <f ca="1">H2131/'Option value'!$E$10</f>
        <v>537.53933543401865</v>
      </c>
    </row>
    <row r="2132" spans="2:9">
      <c r="B2132">
        <f t="shared" ref="B2132:B2195" si="238">B2131+1</f>
        <v>2114</v>
      </c>
      <c r="C2132" s="38">
        <f t="shared" ca="1" si="233"/>
        <v>0.40195631810535215</v>
      </c>
      <c r="D2132" s="38">
        <f t="shared" ca="1" si="234"/>
        <v>6.4065097206043628E-2</v>
      </c>
      <c r="E2132" s="38">
        <f t="shared" ca="1" si="235"/>
        <v>0.14632807877325898</v>
      </c>
      <c r="F2132" s="38">
        <f t="shared" ref="F2132:F2195" ca="1" si="239">RAND()*($E$9-$D$9)+$D$9</f>
        <v>3.9542198688535868E-2</v>
      </c>
      <c r="G2132" s="24">
        <f t="shared" ca="1" si="236"/>
        <v>10431.181862086365</v>
      </c>
      <c r="H2132" s="24">
        <f t="shared" ca="1" si="237"/>
        <v>11124.363165398847</v>
      </c>
      <c r="I2132" s="24">
        <f ca="1">H2132/'Option value'!$E$10</f>
        <v>540.01762938829347</v>
      </c>
    </row>
    <row r="2133" spans="2:9">
      <c r="B2133">
        <f t="shared" si="238"/>
        <v>2115</v>
      </c>
      <c r="C2133" s="38">
        <f t="shared" ca="1" si="233"/>
        <v>0.2395897793972746</v>
      </c>
      <c r="D2133" s="38">
        <f t="shared" ca="1" si="234"/>
        <v>5.5320602847557805E-2</v>
      </c>
      <c r="E2133" s="38">
        <f t="shared" ca="1" si="235"/>
        <v>0.14767623748000808</v>
      </c>
      <c r="F2133" s="38">
        <f t="shared" ca="1" si="239"/>
        <v>5.6887232605717944E-2</v>
      </c>
      <c r="G2133" s="24">
        <f t="shared" ca="1" si="236"/>
        <v>9367.4851183567735</v>
      </c>
      <c r="H2133" s="24">
        <f t="shared" ca="1" si="237"/>
        <v>10060.666421669255</v>
      </c>
      <c r="I2133" s="24">
        <f ca="1">H2133/'Option value'!$E$10</f>
        <v>488.38186512957549</v>
      </c>
    </row>
    <row r="2134" spans="2:9">
      <c r="B2134">
        <f t="shared" si="238"/>
        <v>2116</v>
      </c>
      <c r="C2134" s="38">
        <f t="shared" ca="1" si="233"/>
        <v>0.2650971932040716</v>
      </c>
      <c r="D2134" s="38">
        <f t="shared" ca="1" si="234"/>
        <v>5.5491347352487702E-2</v>
      </c>
      <c r="E2134" s="38">
        <f t="shared" ca="1" si="235"/>
        <v>0.14613167562166865</v>
      </c>
      <c r="F2134" s="38">
        <f t="shared" ca="1" si="239"/>
        <v>5.4894505476752897E-2</v>
      </c>
      <c r="G2134" s="24">
        <f t="shared" ca="1" si="236"/>
        <v>9542.6442205434305</v>
      </c>
      <c r="H2134" s="24">
        <f t="shared" ca="1" si="237"/>
        <v>10235.825523855912</v>
      </c>
      <c r="I2134" s="24">
        <f ca="1">H2134/'Option value'!$E$10</f>
        <v>496.8847341677627</v>
      </c>
    </row>
    <row r="2135" spans="2:9">
      <c r="B2135">
        <f t="shared" si="238"/>
        <v>2117</v>
      </c>
      <c r="C2135" s="38">
        <f t="shared" ca="1" si="233"/>
        <v>0.26066406051898539</v>
      </c>
      <c r="D2135" s="38">
        <f t="shared" ca="1" si="234"/>
        <v>5.8850195093612112E-2</v>
      </c>
      <c r="E2135" s="38">
        <f t="shared" ca="1" si="235"/>
        <v>0.14417763079492724</v>
      </c>
      <c r="F2135" s="38">
        <f t="shared" ca="1" si="239"/>
        <v>3.7818324823602166E-2</v>
      </c>
      <c r="G2135" s="24">
        <f t="shared" ca="1" si="236"/>
        <v>8650.937232223132</v>
      </c>
      <c r="H2135" s="24">
        <f t="shared" ca="1" si="237"/>
        <v>9344.1185355356138</v>
      </c>
      <c r="I2135" s="24">
        <f ca="1">H2135/'Option value'!$E$10</f>
        <v>453.59798716192296</v>
      </c>
    </row>
    <row r="2136" spans="2:9">
      <c r="B2136">
        <f t="shared" si="238"/>
        <v>2118</v>
      </c>
      <c r="C2136" s="38">
        <f t="shared" ca="1" si="233"/>
        <v>0.29636250245448292</v>
      </c>
      <c r="D2136" s="38">
        <f t="shared" ca="1" si="234"/>
        <v>6.1260123551792764E-2</v>
      </c>
      <c r="E2136" s="38">
        <f t="shared" ca="1" si="235"/>
        <v>0.14722152337960201</v>
      </c>
      <c r="F2136" s="38">
        <f t="shared" ca="1" si="239"/>
        <v>4.5198436819399293E-2</v>
      </c>
      <c r="G2136" s="24">
        <f t="shared" ca="1" si="236"/>
        <v>9653.7766632483308</v>
      </c>
      <c r="H2136" s="24">
        <f t="shared" ca="1" si="237"/>
        <v>10346.957966560813</v>
      </c>
      <c r="I2136" s="24">
        <f ca="1">H2136/'Option value'!$E$10</f>
        <v>502.27951293984523</v>
      </c>
    </row>
    <row r="2137" spans="2:9">
      <c r="B2137">
        <f t="shared" si="238"/>
        <v>2119</v>
      </c>
      <c r="C2137" s="38">
        <f t="shared" ca="1" si="233"/>
        <v>0.22782752296720851</v>
      </c>
      <c r="D2137" s="38">
        <f t="shared" ca="1" si="234"/>
        <v>5.4305561172125136E-2</v>
      </c>
      <c r="E2137" s="38">
        <f t="shared" ca="1" si="235"/>
        <v>0.14808813142226077</v>
      </c>
      <c r="F2137" s="38">
        <f t="shared" ca="1" si="239"/>
        <v>5.1644310205978108E-2</v>
      </c>
      <c r="G2137" s="24">
        <f t="shared" ca="1" si="236"/>
        <v>8574.2992704832486</v>
      </c>
      <c r="H2137" s="24">
        <f t="shared" ca="1" si="237"/>
        <v>9267.4805737957304</v>
      </c>
      <c r="I2137" s="24">
        <f ca="1">H2137/'Option value'!$E$10</f>
        <v>449.87769775707426</v>
      </c>
    </row>
    <row r="2138" spans="2:9">
      <c r="B2138">
        <f t="shared" si="238"/>
        <v>2120</v>
      </c>
      <c r="C2138" s="38">
        <f t="shared" ca="1" si="233"/>
        <v>0.30461852979041748</v>
      </c>
      <c r="D2138" s="38">
        <f t="shared" ca="1" si="234"/>
        <v>6.0544727134966475E-2</v>
      </c>
      <c r="E2138" s="38">
        <f t="shared" ca="1" si="235"/>
        <v>0.14161711781104228</v>
      </c>
      <c r="F2138" s="38">
        <f t="shared" ca="1" si="239"/>
        <v>3.1063144681967678E-2</v>
      </c>
      <c r="G2138" s="24">
        <f t="shared" ca="1" si="236"/>
        <v>8860.8807256659638</v>
      </c>
      <c r="H2138" s="24">
        <f t="shared" ca="1" si="237"/>
        <v>9554.0620289784456</v>
      </c>
      <c r="I2138" s="24">
        <f ca="1">H2138/'Option value'!$E$10</f>
        <v>463.78941888244879</v>
      </c>
    </row>
    <row r="2139" spans="2:9">
      <c r="B2139">
        <f t="shared" si="238"/>
        <v>2121</v>
      </c>
      <c r="C2139" s="38">
        <f t="shared" ca="1" si="233"/>
        <v>0.31373264192029016</v>
      </c>
      <c r="D2139" s="38">
        <f t="shared" ca="1" si="234"/>
        <v>6.4754446436587301E-2</v>
      </c>
      <c r="E2139" s="38">
        <f t="shared" ca="1" si="235"/>
        <v>0.14148670419759307</v>
      </c>
      <c r="F2139" s="38">
        <f t="shared" ca="1" si="239"/>
        <v>2.2663735720811717E-2</v>
      </c>
      <c r="G2139" s="24">
        <f t="shared" ca="1" si="236"/>
        <v>8879.0717384057043</v>
      </c>
      <c r="H2139" s="24">
        <f t="shared" ca="1" si="237"/>
        <v>9572.2530417181861</v>
      </c>
      <c r="I2139" s="24">
        <f ca="1">H2139/'Option value'!$E$10</f>
        <v>464.67247775330998</v>
      </c>
    </row>
    <row r="2140" spans="2:9">
      <c r="B2140">
        <f t="shared" si="238"/>
        <v>2122</v>
      </c>
      <c r="C2140" s="38">
        <f t="shared" ca="1" si="233"/>
        <v>0.25454642528595067</v>
      </c>
      <c r="D2140" s="38">
        <f t="shared" ca="1" si="234"/>
        <v>7.2621944169177138E-2</v>
      </c>
      <c r="E2140" s="38">
        <f t="shared" ca="1" si="235"/>
        <v>0.14046024333175824</v>
      </c>
      <c r="F2140" s="38">
        <f t="shared" ca="1" si="239"/>
        <v>5.156870023473796E-2</v>
      </c>
      <c r="G2140" s="24">
        <f t="shared" ca="1" si="236"/>
        <v>12711.170381311202</v>
      </c>
      <c r="H2140" s="24">
        <f t="shared" ca="1" si="237"/>
        <v>13404.351684623683</v>
      </c>
      <c r="I2140" s="24">
        <f ca="1">H2140/'Option value'!$E$10</f>
        <v>650.69668371959619</v>
      </c>
    </row>
    <row r="2141" spans="2:9">
      <c r="B2141">
        <f t="shared" si="238"/>
        <v>2123</v>
      </c>
      <c r="C2141" s="38">
        <f t="shared" ca="1" si="233"/>
        <v>0.23329172846625734</v>
      </c>
      <c r="D2141" s="38">
        <f t="shared" ca="1" si="234"/>
        <v>5.955296702444491E-2</v>
      </c>
      <c r="E2141" s="38">
        <f t="shared" ca="1" si="235"/>
        <v>0.14448297016578746</v>
      </c>
      <c r="F2141" s="38">
        <f t="shared" ca="1" si="239"/>
        <v>4.7446488764046488E-2</v>
      </c>
      <c r="G2141" s="24">
        <f t="shared" ca="1" si="236"/>
        <v>9386.9727863228545</v>
      </c>
      <c r="H2141" s="24">
        <f t="shared" ca="1" si="237"/>
        <v>10080.154089635336</v>
      </c>
      <c r="I2141" s="24">
        <f ca="1">H2141/'Option value'!$E$10</f>
        <v>489.32786842889976</v>
      </c>
    </row>
    <row r="2142" spans="2:9">
      <c r="B2142">
        <f t="shared" si="238"/>
        <v>2124</v>
      </c>
      <c r="C2142" s="38">
        <f t="shared" ca="1" si="233"/>
        <v>0.15263182077384063</v>
      </c>
      <c r="D2142" s="38">
        <f t="shared" ca="1" si="234"/>
        <v>6.2808984027389061E-2</v>
      </c>
      <c r="E2142" s="38">
        <f t="shared" ca="1" si="235"/>
        <v>0.14721337643575858</v>
      </c>
      <c r="F2142" s="38">
        <f t="shared" ca="1" si="239"/>
        <v>5.9907945160422513E-2</v>
      </c>
      <c r="G2142" s="24">
        <f t="shared" ca="1" si="236"/>
        <v>10284.009953205064</v>
      </c>
      <c r="H2142" s="24">
        <f t="shared" ca="1" si="237"/>
        <v>10977.191256517546</v>
      </c>
      <c r="I2142" s="24">
        <f ca="1">H2142/'Option value'!$E$10</f>
        <v>532.87336196687113</v>
      </c>
    </row>
    <row r="2143" spans="2:9">
      <c r="B2143">
        <f t="shared" si="238"/>
        <v>2125</v>
      </c>
      <c r="C2143" s="38">
        <f t="shared" ca="1" si="233"/>
        <v>0.2366838868928014</v>
      </c>
      <c r="D2143" s="38">
        <f t="shared" ca="1" si="234"/>
        <v>5.373003825798283E-2</v>
      </c>
      <c r="E2143" s="38">
        <f t="shared" ca="1" si="235"/>
        <v>0.14341959257511327</v>
      </c>
      <c r="F2143" s="38">
        <f t="shared" ca="1" si="239"/>
        <v>2.2146158787148939E-2</v>
      </c>
      <c r="G2143" s="24">
        <f t="shared" ca="1" si="236"/>
        <v>6795.1892151985603</v>
      </c>
      <c r="H2143" s="24">
        <f t="shared" ca="1" si="237"/>
        <v>7488.370518511043</v>
      </c>
      <c r="I2143" s="24">
        <f ca="1">H2143/'Option value'!$E$10</f>
        <v>363.51313196655548</v>
      </c>
    </row>
    <row r="2144" spans="2:9">
      <c r="B2144">
        <f t="shared" si="238"/>
        <v>2126</v>
      </c>
      <c r="C2144" s="38">
        <f t="shared" ca="1" si="233"/>
        <v>0.25984435042316567</v>
      </c>
      <c r="D2144" s="38">
        <f t="shared" ca="1" si="234"/>
        <v>6.1641069992998808E-2</v>
      </c>
      <c r="E2144" s="38">
        <f t="shared" ca="1" si="235"/>
        <v>0.14943466958681095</v>
      </c>
      <c r="F2144" s="38">
        <f t="shared" ca="1" si="239"/>
        <v>3.0482414684617175E-2</v>
      </c>
      <c r="G2144" s="24">
        <f t="shared" ca="1" si="236"/>
        <v>8096.6573306949431</v>
      </c>
      <c r="H2144" s="24">
        <f t="shared" ca="1" si="237"/>
        <v>8789.8386340074248</v>
      </c>
      <c r="I2144" s="24">
        <f ca="1">H2144/'Option value'!$E$10</f>
        <v>426.69119582560313</v>
      </c>
    </row>
    <row r="2145" spans="2:9">
      <c r="B2145">
        <f t="shared" si="238"/>
        <v>2127</v>
      </c>
      <c r="C2145" s="38">
        <f t="shared" ca="1" si="233"/>
        <v>0.24223740106086339</v>
      </c>
      <c r="D2145" s="38">
        <f t="shared" ca="1" si="234"/>
        <v>5.767550746883654E-2</v>
      </c>
      <c r="E2145" s="38">
        <f t="shared" ca="1" si="235"/>
        <v>0.14640796542604922</v>
      </c>
      <c r="F2145" s="38">
        <f t="shared" ca="1" si="239"/>
        <v>5.4168054821539122E-2</v>
      </c>
      <c r="G2145" s="24">
        <f t="shared" ca="1" si="236"/>
        <v>9633.1545649987111</v>
      </c>
      <c r="H2145" s="24">
        <f t="shared" ca="1" si="237"/>
        <v>10326.335868311193</v>
      </c>
      <c r="I2145" s="24">
        <f ca="1">H2145/'Option value'!$E$10</f>
        <v>501.27844020928114</v>
      </c>
    </row>
    <row r="2146" spans="2:9">
      <c r="B2146">
        <f t="shared" si="238"/>
        <v>2128</v>
      </c>
      <c r="C2146" s="38">
        <f t="shared" ca="1" si="233"/>
        <v>0.12188373912871998</v>
      </c>
      <c r="D2146" s="38">
        <f t="shared" ca="1" si="234"/>
        <v>6.3657520971094034E-2</v>
      </c>
      <c r="E2146" s="38">
        <f t="shared" ca="1" si="235"/>
        <v>0.14752093903269498</v>
      </c>
      <c r="F2146" s="38">
        <f t="shared" ca="1" si="239"/>
        <v>5.4561161117290216E-2</v>
      </c>
      <c r="G2146" s="24">
        <f t="shared" ca="1" si="236"/>
        <v>9527.8272521994477</v>
      </c>
      <c r="H2146" s="24">
        <f t="shared" ca="1" si="237"/>
        <v>10221.008555511929</v>
      </c>
      <c r="I2146" s="24">
        <f ca="1">H2146/'Option value'!$E$10</f>
        <v>496.16546385980234</v>
      </c>
    </row>
    <row r="2147" spans="2:9">
      <c r="B2147">
        <f t="shared" si="238"/>
        <v>2129</v>
      </c>
      <c r="C2147" s="38">
        <f t="shared" ca="1" si="233"/>
        <v>0.11544051112441729</v>
      </c>
      <c r="D2147" s="38">
        <f t="shared" ca="1" si="234"/>
        <v>5.1863635678169762E-2</v>
      </c>
      <c r="E2147" s="38">
        <f t="shared" ca="1" si="235"/>
        <v>0.1499041192301328</v>
      </c>
      <c r="F2147" s="38">
        <f t="shared" ca="1" si="239"/>
        <v>5.8728454797031218E-2</v>
      </c>
      <c r="G2147" s="24">
        <f t="shared" ca="1" si="236"/>
        <v>7869.0410554714726</v>
      </c>
      <c r="H2147" s="24">
        <f t="shared" ca="1" si="237"/>
        <v>8562.2223587839544</v>
      </c>
      <c r="I2147" s="24">
        <f ca="1">H2147/'Option value'!$E$10</f>
        <v>415.64186207689096</v>
      </c>
    </row>
    <row r="2148" spans="2:9">
      <c r="B2148">
        <f t="shared" si="238"/>
        <v>2130</v>
      </c>
      <c r="C2148" s="38">
        <f t="shared" ca="1" si="233"/>
        <v>0.38960085215740631</v>
      </c>
      <c r="D2148" s="38">
        <f t="shared" ca="1" si="234"/>
        <v>6.5448606655288413E-2</v>
      </c>
      <c r="E2148" s="38">
        <f t="shared" ca="1" si="235"/>
        <v>0.14521457590277445</v>
      </c>
      <c r="F2148" s="38">
        <f t="shared" ca="1" si="239"/>
        <v>2.3069403403740297E-2</v>
      </c>
      <c r="G2148" s="24">
        <f t="shared" ca="1" si="236"/>
        <v>9234.3333193492363</v>
      </c>
      <c r="H2148" s="24">
        <f t="shared" ca="1" si="237"/>
        <v>9927.514622661718</v>
      </c>
      <c r="I2148" s="24">
        <f ca="1">H2148/'Option value'!$E$10</f>
        <v>481.91818556610281</v>
      </c>
    </row>
    <row r="2149" spans="2:9">
      <c r="B2149">
        <f t="shared" si="238"/>
        <v>2131</v>
      </c>
      <c r="C2149" s="38">
        <f t="shared" ca="1" si="233"/>
        <v>0.29626974886221402</v>
      </c>
      <c r="D2149" s="38">
        <f t="shared" ca="1" si="234"/>
        <v>6.3827566659354934E-2</v>
      </c>
      <c r="E2149" s="38">
        <f t="shared" ca="1" si="235"/>
        <v>0.14687013882746877</v>
      </c>
      <c r="F2149" s="38">
        <f t="shared" ca="1" si="239"/>
        <v>2.4019355114622654E-2</v>
      </c>
      <c r="G2149" s="24">
        <f t="shared" ca="1" si="236"/>
        <v>8352.5122125254693</v>
      </c>
      <c r="H2149" s="24">
        <f t="shared" ca="1" si="237"/>
        <v>9045.6935158379511</v>
      </c>
      <c r="I2149" s="24">
        <f ca="1">H2149/'Option value'!$E$10</f>
        <v>439.11133572028888</v>
      </c>
    </row>
    <row r="2150" spans="2:9">
      <c r="B2150">
        <f t="shared" si="238"/>
        <v>2132</v>
      </c>
      <c r="C2150" s="38">
        <f t="shared" ca="1" si="233"/>
        <v>0.35083662875608707</v>
      </c>
      <c r="D2150" s="38">
        <f t="shared" ca="1" si="234"/>
        <v>6.5599199734451746E-2</v>
      </c>
      <c r="E2150" s="38">
        <f t="shared" ca="1" si="235"/>
        <v>0.14794735899082329</v>
      </c>
      <c r="F2150" s="38">
        <f t="shared" ca="1" si="239"/>
        <v>2.2171283162552076E-2</v>
      </c>
      <c r="G2150" s="24">
        <f t="shared" ca="1" si="236"/>
        <v>8737.651232767721</v>
      </c>
      <c r="H2150" s="24">
        <f t="shared" ca="1" si="237"/>
        <v>9430.8325360802028</v>
      </c>
      <c r="I2150" s="24">
        <f ca="1">H2150/'Option value'!$E$10</f>
        <v>457.80740466408747</v>
      </c>
    </row>
    <row r="2151" spans="2:9">
      <c r="B2151">
        <f t="shared" si="238"/>
        <v>2133</v>
      </c>
      <c r="C2151" s="38">
        <f t="shared" ca="1" si="233"/>
        <v>0.18044360695548833</v>
      </c>
      <c r="D2151" s="38">
        <f t="shared" ca="1" si="234"/>
        <v>6.0562099326452103E-2</v>
      </c>
      <c r="E2151" s="38">
        <f t="shared" ca="1" si="235"/>
        <v>0.14437286840072117</v>
      </c>
      <c r="F2151" s="38">
        <f t="shared" ca="1" si="239"/>
        <v>2.0683819063217035E-2</v>
      </c>
      <c r="G2151" s="24">
        <f t="shared" ca="1" si="236"/>
        <v>7168.1368965759575</v>
      </c>
      <c r="H2151" s="24">
        <f t="shared" ca="1" si="237"/>
        <v>7861.3181998884402</v>
      </c>
      <c r="I2151" s="24">
        <f ca="1">H2151/'Option value'!$E$10</f>
        <v>381.61738834409903</v>
      </c>
    </row>
    <row r="2152" spans="2:9">
      <c r="B2152">
        <f t="shared" si="238"/>
        <v>2134</v>
      </c>
      <c r="C2152" s="38">
        <f t="shared" ca="1" si="233"/>
        <v>5.8900030827748001E-2</v>
      </c>
      <c r="D2152" s="38">
        <f t="shared" ca="1" si="234"/>
        <v>5.8223824845463457E-2</v>
      </c>
      <c r="E2152" s="38">
        <f t="shared" ca="1" si="235"/>
        <v>0.14636085226028309</v>
      </c>
      <c r="F2152" s="38">
        <f t="shared" ca="1" si="239"/>
        <v>4.0746259431090601E-2</v>
      </c>
      <c r="G2152" s="24">
        <f t="shared" ca="1" si="236"/>
        <v>7239.7428467021318</v>
      </c>
      <c r="H2152" s="24">
        <f t="shared" ca="1" si="237"/>
        <v>7932.9241500146145</v>
      </c>
      <c r="I2152" s="24">
        <f ca="1">H2152/'Option value'!$E$10</f>
        <v>385.09340534051523</v>
      </c>
    </row>
    <row r="2153" spans="2:9">
      <c r="B2153">
        <f t="shared" si="238"/>
        <v>2135</v>
      </c>
      <c r="C2153" s="38">
        <f t="shared" ca="1" si="233"/>
        <v>0.19269296469309266</v>
      </c>
      <c r="D2153" s="38">
        <f t="shared" ca="1" si="234"/>
        <v>5.4779629150240358E-2</v>
      </c>
      <c r="E2153" s="38">
        <f t="shared" ca="1" si="235"/>
        <v>0.14425426381108405</v>
      </c>
      <c r="F2153" s="38">
        <f t="shared" ca="1" si="239"/>
        <v>5.2395946940762661E-2</v>
      </c>
      <c r="G2153" s="24">
        <f t="shared" ca="1" si="236"/>
        <v>8821.0572072419618</v>
      </c>
      <c r="H2153" s="24">
        <f t="shared" ca="1" si="237"/>
        <v>9514.2385105544436</v>
      </c>
      <c r="I2153" s="24">
        <f ca="1">H2153/'Option value'!$E$10</f>
        <v>461.85623837642925</v>
      </c>
    </row>
    <row r="2154" spans="2:9">
      <c r="B2154">
        <f t="shared" si="238"/>
        <v>2136</v>
      </c>
      <c r="C2154" s="38">
        <f t="shared" ca="1" si="233"/>
        <v>0.12069566102530882</v>
      </c>
      <c r="D2154" s="38">
        <f t="shared" ca="1" si="234"/>
        <v>6.3711540983050999E-2</v>
      </c>
      <c r="E2154" s="38">
        <f t="shared" ca="1" si="235"/>
        <v>0.14310070947724093</v>
      </c>
      <c r="F2154" s="38">
        <f t="shared" ca="1" si="239"/>
        <v>4.4086788537432628E-2</v>
      </c>
      <c r="G2154" s="24">
        <f t="shared" ca="1" si="236"/>
        <v>8943.3642212693285</v>
      </c>
      <c r="H2154" s="24">
        <f t="shared" ca="1" si="237"/>
        <v>9636.5455245818102</v>
      </c>
      <c r="I2154" s="24">
        <f ca="1">H2154/'Option value'!$E$10</f>
        <v>467.79347206707814</v>
      </c>
    </row>
    <row r="2155" spans="2:9">
      <c r="B2155">
        <f t="shared" si="238"/>
        <v>2137</v>
      </c>
      <c r="C2155" s="38">
        <f t="shared" ca="1" si="233"/>
        <v>3.9488063366598186E-2</v>
      </c>
      <c r="D2155" s="38">
        <f t="shared" ca="1" si="234"/>
        <v>5.9386412371811088E-2</v>
      </c>
      <c r="E2155" s="38">
        <f t="shared" ca="1" si="235"/>
        <v>0.14470108450011746</v>
      </c>
      <c r="F2155" s="38">
        <f t="shared" ca="1" si="239"/>
        <v>4.0327838920241506E-2</v>
      </c>
      <c r="G2155" s="24">
        <f t="shared" ca="1" si="236"/>
        <v>7335.1463731923368</v>
      </c>
      <c r="H2155" s="24">
        <f t="shared" ca="1" si="237"/>
        <v>8028.3276765048195</v>
      </c>
      <c r="I2155" s="24">
        <f ca="1">H2155/'Option value'!$E$10</f>
        <v>389.72464449052518</v>
      </c>
    </row>
    <row r="2156" spans="2:9">
      <c r="B2156">
        <f t="shared" si="238"/>
        <v>2138</v>
      </c>
      <c r="C2156" s="38">
        <f t="shared" ca="1" si="233"/>
        <v>0.3410818745472588</v>
      </c>
      <c r="D2156" s="38">
        <f t="shared" ca="1" si="234"/>
        <v>5.1619766766229952E-2</v>
      </c>
      <c r="E2156" s="38">
        <f t="shared" ca="1" si="235"/>
        <v>0.14400690117215953</v>
      </c>
      <c r="F2156" s="38">
        <f t="shared" ca="1" si="239"/>
        <v>4.2173032508544012E-2</v>
      </c>
      <c r="G2156" s="24">
        <f t="shared" ca="1" si="236"/>
        <v>8430.8325711735179</v>
      </c>
      <c r="H2156" s="24">
        <f t="shared" ca="1" si="237"/>
        <v>9124.0138744859996</v>
      </c>
      <c r="I2156" s="24">
        <f ca="1">H2156/'Option value'!$E$10</f>
        <v>442.91329487796111</v>
      </c>
    </row>
    <row r="2157" spans="2:9">
      <c r="B2157">
        <f t="shared" si="238"/>
        <v>2139</v>
      </c>
      <c r="C2157" s="38">
        <f t="shared" ca="1" si="233"/>
        <v>0.12455674044534187</v>
      </c>
      <c r="D2157" s="38">
        <f t="shared" ca="1" si="234"/>
        <v>6.037659776080332E-2</v>
      </c>
      <c r="E2157" s="38">
        <f t="shared" ca="1" si="235"/>
        <v>0.1401854423232653</v>
      </c>
      <c r="F2157" s="38">
        <f t="shared" ca="1" si="239"/>
        <v>5.4765836480172414E-2</v>
      </c>
      <c r="G2157" s="24">
        <f t="shared" ca="1" si="236"/>
        <v>9857.886725832901</v>
      </c>
      <c r="H2157" s="24">
        <f t="shared" ca="1" si="237"/>
        <v>10551.068029145383</v>
      </c>
      <c r="I2157" s="24">
        <f ca="1">H2157/'Option value'!$E$10</f>
        <v>512.18776840511566</v>
      </c>
    </row>
    <row r="2158" spans="2:9">
      <c r="B2158">
        <f t="shared" si="238"/>
        <v>2140</v>
      </c>
      <c r="C2158" s="38">
        <f t="shared" ca="1" si="233"/>
        <v>0.30172252631002178</v>
      </c>
      <c r="D2158" s="38">
        <f t="shared" ca="1" si="234"/>
        <v>5.7198294355318424E-2</v>
      </c>
      <c r="E2158" s="38">
        <f t="shared" ca="1" si="235"/>
        <v>0.14467099236218448</v>
      </c>
      <c r="F2158" s="38">
        <f t="shared" ca="1" si="239"/>
        <v>5.7453706168117791E-2</v>
      </c>
      <c r="G2158" s="24">
        <f t="shared" ca="1" si="236"/>
        <v>10587.424011751446</v>
      </c>
      <c r="H2158" s="24">
        <f t="shared" ca="1" si="237"/>
        <v>11280.605315063927</v>
      </c>
      <c r="I2158" s="24">
        <f ca="1">H2158/'Option value'!$E$10</f>
        <v>547.60219976038479</v>
      </c>
    </row>
    <row r="2159" spans="2:9">
      <c r="B2159">
        <f t="shared" si="238"/>
        <v>2141</v>
      </c>
      <c r="C2159" s="38">
        <f t="shared" ca="1" si="233"/>
        <v>0.16610936939246859</v>
      </c>
      <c r="D2159" s="38">
        <f t="shared" ca="1" si="234"/>
        <v>5.4571003813185234E-2</v>
      </c>
      <c r="E2159" s="38">
        <f t="shared" ca="1" si="235"/>
        <v>0.14461831410216977</v>
      </c>
      <c r="F2159" s="38">
        <f t="shared" ca="1" si="239"/>
        <v>5.239980006875937E-2</v>
      </c>
      <c r="G2159" s="24">
        <f t="shared" ca="1" si="236"/>
        <v>8558.043393934362</v>
      </c>
      <c r="H2159" s="24">
        <f t="shared" ca="1" si="237"/>
        <v>9251.2246972468438</v>
      </c>
      <c r="I2159" s="24">
        <f ca="1">H2159/'Option value'!$E$10</f>
        <v>449.08857753625455</v>
      </c>
    </row>
    <row r="2160" spans="2:9">
      <c r="B2160">
        <f t="shared" si="238"/>
        <v>2142</v>
      </c>
      <c r="C2160" s="38">
        <f t="shared" ca="1" si="233"/>
        <v>0.39022100813442673</v>
      </c>
      <c r="D2160" s="38">
        <f t="shared" ca="1" si="234"/>
        <v>6.2454513884349534E-2</v>
      </c>
      <c r="E2160" s="38">
        <f t="shared" ca="1" si="235"/>
        <v>0.14471999452922199</v>
      </c>
      <c r="F2160" s="38">
        <f t="shared" ca="1" si="239"/>
        <v>5.5083358512571318E-2</v>
      </c>
      <c r="G2160" s="24">
        <f t="shared" ca="1" si="236"/>
        <v>12013.056142120302</v>
      </c>
      <c r="H2160" s="24">
        <f t="shared" ca="1" si="237"/>
        <v>12706.237445432784</v>
      </c>
      <c r="I2160" s="24">
        <f ca="1">H2160/'Option value'!$E$10</f>
        <v>616.80764298217389</v>
      </c>
    </row>
    <row r="2161" spans="2:9">
      <c r="B2161">
        <f t="shared" si="238"/>
        <v>2143</v>
      </c>
      <c r="C2161" s="38">
        <f t="shared" ca="1" si="233"/>
        <v>0.18008751613560822</v>
      </c>
      <c r="D2161" s="38">
        <f t="shared" ca="1" si="234"/>
        <v>6.0819396960790265E-2</v>
      </c>
      <c r="E2161" s="38">
        <f t="shared" ca="1" si="235"/>
        <v>0.14821075463174538</v>
      </c>
      <c r="F2161" s="38">
        <f t="shared" ca="1" si="239"/>
        <v>5.5545182369888049E-2</v>
      </c>
      <c r="G2161" s="24">
        <f t="shared" ca="1" si="236"/>
        <v>9605.7060083714096</v>
      </c>
      <c r="H2161" s="24">
        <f t="shared" ca="1" si="237"/>
        <v>10298.887311683891</v>
      </c>
      <c r="I2161" s="24">
        <f ca="1">H2161/'Option value'!$E$10</f>
        <v>499.94598600407238</v>
      </c>
    </row>
    <row r="2162" spans="2:9">
      <c r="B2162">
        <f t="shared" si="238"/>
        <v>2144</v>
      </c>
      <c r="C2162" s="38">
        <f t="shared" ca="1" si="233"/>
        <v>0.14296346727001216</v>
      </c>
      <c r="D2162" s="38">
        <f t="shared" ca="1" si="234"/>
        <v>6.478937308112781E-2</v>
      </c>
      <c r="E2162" s="38">
        <f t="shared" ca="1" si="235"/>
        <v>0.14674410007692715</v>
      </c>
      <c r="F2162" s="38">
        <f t="shared" ca="1" si="239"/>
        <v>2.7541350772270507E-2</v>
      </c>
      <c r="G2162" s="24">
        <f t="shared" ca="1" si="236"/>
        <v>7704.4427347495212</v>
      </c>
      <c r="H2162" s="24">
        <f t="shared" ca="1" si="237"/>
        <v>8397.6240380620038</v>
      </c>
      <c r="I2162" s="24">
        <f ca="1">H2162/'Option value'!$E$10</f>
        <v>407.65165233310694</v>
      </c>
    </row>
    <row r="2163" spans="2:9">
      <c r="B2163">
        <f t="shared" si="238"/>
        <v>2145</v>
      </c>
      <c r="C2163" s="38">
        <f t="shared" ca="1" si="233"/>
        <v>0.3406696790211548</v>
      </c>
      <c r="D2163" s="38">
        <f t="shared" ca="1" si="234"/>
        <v>5.9898902550815418E-2</v>
      </c>
      <c r="E2163" s="38">
        <f t="shared" ca="1" si="235"/>
        <v>0.14393264373012088</v>
      </c>
      <c r="F2163" s="38">
        <f t="shared" ca="1" si="239"/>
        <v>4.8144618408340022E-2</v>
      </c>
      <c r="G2163" s="24">
        <f t="shared" ca="1" si="236"/>
        <v>10397.305606350028</v>
      </c>
      <c r="H2163" s="24">
        <f t="shared" ca="1" si="237"/>
        <v>11090.48690966251</v>
      </c>
      <c r="I2163" s="24">
        <f ca="1">H2163/'Option value'!$E$10</f>
        <v>538.37315095449071</v>
      </c>
    </row>
    <row r="2164" spans="2:9">
      <c r="B2164">
        <f t="shared" si="238"/>
        <v>2146</v>
      </c>
      <c r="C2164" s="38">
        <f t="shared" ca="1" si="233"/>
        <v>0.17851280121725296</v>
      </c>
      <c r="D2164" s="38">
        <f t="shared" ca="1" si="234"/>
        <v>7.165418083285123E-2</v>
      </c>
      <c r="E2164" s="38">
        <f t="shared" ca="1" si="235"/>
        <v>0.14633245865077366</v>
      </c>
      <c r="F2164" s="38">
        <f t="shared" ca="1" si="239"/>
        <v>2.8516643541030652E-2</v>
      </c>
      <c r="G2164" s="24">
        <f t="shared" ca="1" si="236"/>
        <v>8889.2193762393854</v>
      </c>
      <c r="H2164" s="24">
        <f t="shared" ca="1" si="237"/>
        <v>9582.4006795518671</v>
      </c>
      <c r="I2164" s="24">
        <f ca="1">H2164/'Option value'!$E$10</f>
        <v>465.16508153164398</v>
      </c>
    </row>
    <row r="2165" spans="2:9">
      <c r="B2165">
        <f t="shared" si="238"/>
        <v>2147</v>
      </c>
      <c r="C2165" s="38">
        <f t="shared" ca="1" si="233"/>
        <v>0.22637544575043839</v>
      </c>
      <c r="D2165" s="38">
        <f t="shared" ca="1" si="234"/>
        <v>6.5298071415391776E-2</v>
      </c>
      <c r="E2165" s="38">
        <f t="shared" ca="1" si="235"/>
        <v>0.14534746094356032</v>
      </c>
      <c r="F2165" s="38">
        <f t="shared" ca="1" si="239"/>
        <v>4.2634587667651158E-2</v>
      </c>
      <c r="G2165" s="24">
        <f t="shared" ca="1" si="236"/>
        <v>9669.1945738423874</v>
      </c>
      <c r="H2165" s="24">
        <f t="shared" ca="1" si="237"/>
        <v>10362.375877154869</v>
      </c>
      <c r="I2165" s="24">
        <f ca="1">H2165/'Option value'!$E$10</f>
        <v>503.02795520169263</v>
      </c>
    </row>
    <row r="2166" spans="2:9">
      <c r="B2166">
        <f t="shared" si="238"/>
        <v>2148</v>
      </c>
      <c r="C2166" s="38">
        <f t="shared" ca="1" si="233"/>
        <v>0.17194228393707289</v>
      </c>
      <c r="D2166" s="38">
        <f t="shared" ca="1" si="234"/>
        <v>6.555513052522359E-2</v>
      </c>
      <c r="E2166" s="38">
        <f t="shared" ca="1" si="235"/>
        <v>0.14424024983476788</v>
      </c>
      <c r="F2166" s="38">
        <f t="shared" ca="1" si="239"/>
        <v>3.7495063606898874E-2</v>
      </c>
      <c r="G2166" s="24">
        <f t="shared" ca="1" si="236"/>
        <v>8925.981615802566</v>
      </c>
      <c r="H2166" s="24">
        <f t="shared" ca="1" si="237"/>
        <v>9619.1629191150478</v>
      </c>
      <c r="I2166" s="24">
        <f ca="1">H2166/'Option value'!$E$10</f>
        <v>466.94965626772074</v>
      </c>
    </row>
    <row r="2167" spans="2:9">
      <c r="B2167">
        <f t="shared" si="238"/>
        <v>2149</v>
      </c>
      <c r="C2167" s="38">
        <f t="shared" ca="1" si="233"/>
        <v>0.3956350905982387</v>
      </c>
      <c r="D2167" s="38">
        <f t="shared" ca="1" si="234"/>
        <v>6.7255159713921514E-2</v>
      </c>
      <c r="E2167" s="38">
        <f t="shared" ca="1" si="235"/>
        <v>0.14435981906504869</v>
      </c>
      <c r="F2167" s="38">
        <f t="shared" ca="1" si="239"/>
        <v>3.0450470539771825E-2</v>
      </c>
      <c r="G2167" s="24">
        <f t="shared" ca="1" si="236"/>
        <v>10219.496460745577</v>
      </c>
      <c r="H2167" s="24">
        <f t="shared" ca="1" si="237"/>
        <v>10912.677764058059</v>
      </c>
      <c r="I2167" s="24">
        <f ca="1">H2167/'Option value'!$E$10</f>
        <v>529.7416390319446</v>
      </c>
    </row>
    <row r="2168" spans="2:9">
      <c r="B2168">
        <f t="shared" si="238"/>
        <v>2150</v>
      </c>
      <c r="C2168" s="38">
        <f t="shared" ca="1" si="233"/>
        <v>0.26542279534880903</v>
      </c>
      <c r="D2168" s="38">
        <f t="shared" ca="1" si="234"/>
        <v>5.8107220962847761E-2</v>
      </c>
      <c r="E2168" s="38">
        <f t="shared" ca="1" si="235"/>
        <v>0.14810968635207461</v>
      </c>
      <c r="F2168" s="38">
        <f t="shared" ca="1" si="239"/>
        <v>4.0949687653253852E-2</v>
      </c>
      <c r="G2168" s="24">
        <f t="shared" ca="1" si="236"/>
        <v>8509.8995962695244</v>
      </c>
      <c r="H2168" s="24">
        <f t="shared" ca="1" si="237"/>
        <v>9203.0808995820062</v>
      </c>
      <c r="I2168" s="24">
        <f ca="1">H2168/'Option value'!$E$10</f>
        <v>446.75149997970902</v>
      </c>
    </row>
    <row r="2169" spans="2:9">
      <c r="B2169">
        <f t="shared" si="238"/>
        <v>2151</v>
      </c>
      <c r="C2169" s="38">
        <f t="shared" ca="1" si="233"/>
        <v>0.24116114083179646</v>
      </c>
      <c r="D2169" s="38">
        <f t="shared" ca="1" si="234"/>
        <v>6.6678354104695969E-2</v>
      </c>
      <c r="E2169" s="38">
        <f t="shared" ca="1" si="235"/>
        <v>0.14313287392373275</v>
      </c>
      <c r="F2169" s="38">
        <f t="shared" ca="1" si="239"/>
        <v>4.2276806730097156E-2</v>
      </c>
      <c r="G2169" s="24">
        <f t="shared" ca="1" si="236"/>
        <v>10176.592599232799</v>
      </c>
      <c r="H2169" s="24">
        <f t="shared" ca="1" si="237"/>
        <v>10869.773902545281</v>
      </c>
      <c r="I2169" s="24">
        <f ca="1">H2169/'Option value'!$E$10</f>
        <v>527.65892730802329</v>
      </c>
    </row>
    <row r="2170" spans="2:9">
      <c r="B2170">
        <f t="shared" si="238"/>
        <v>2152</v>
      </c>
      <c r="C2170" s="38">
        <f t="shared" ca="1" si="233"/>
        <v>0.14609726272568377</v>
      </c>
      <c r="D2170" s="38">
        <f t="shared" ca="1" si="234"/>
        <v>6.8109432510495935E-2</v>
      </c>
      <c r="E2170" s="38">
        <f t="shared" ca="1" si="235"/>
        <v>0.14395660584234329</v>
      </c>
      <c r="F2170" s="38">
        <f t="shared" ca="1" si="239"/>
        <v>5.9323649389506988E-2</v>
      </c>
      <c r="G2170" s="24">
        <f t="shared" ca="1" si="236"/>
        <v>11438.803554816939</v>
      </c>
      <c r="H2170" s="24">
        <f t="shared" ca="1" si="237"/>
        <v>12131.984858129421</v>
      </c>
      <c r="I2170" s="24">
        <f ca="1">H2170/'Option value'!$E$10</f>
        <v>588.9313037926903</v>
      </c>
    </row>
    <row r="2171" spans="2:9">
      <c r="B2171">
        <f t="shared" si="238"/>
        <v>2153</v>
      </c>
      <c r="C2171" s="38">
        <f t="shared" ca="1" si="233"/>
        <v>0.13449262207801643</v>
      </c>
      <c r="D2171" s="38">
        <f t="shared" ca="1" si="234"/>
        <v>5.6891291477915412E-2</v>
      </c>
      <c r="E2171" s="38">
        <f t="shared" ca="1" si="235"/>
        <v>0.14250389368930269</v>
      </c>
      <c r="F2171" s="38">
        <f t="shared" ca="1" si="239"/>
        <v>2.4795942338284912E-2</v>
      </c>
      <c r="G2171" s="24">
        <f t="shared" ca="1" si="236"/>
        <v>6800.3778535692982</v>
      </c>
      <c r="H2171" s="24">
        <f t="shared" ca="1" si="237"/>
        <v>7493.5591568817808</v>
      </c>
      <c r="I2171" s="24">
        <f ca="1">H2171/'Option value'!$E$10</f>
        <v>363.76500761562039</v>
      </c>
    </row>
    <row r="2172" spans="2:9">
      <c r="B2172">
        <f t="shared" si="238"/>
        <v>2154</v>
      </c>
      <c r="C2172" s="38">
        <f t="shared" ca="1" si="233"/>
        <v>0.18590958474193481</v>
      </c>
      <c r="D2172" s="38">
        <f t="shared" ca="1" si="234"/>
        <v>7.0469245963602517E-2</v>
      </c>
      <c r="E2172" s="38">
        <f t="shared" ca="1" si="235"/>
        <v>0.1459992446342277</v>
      </c>
      <c r="F2172" s="38">
        <f t="shared" ca="1" si="239"/>
        <v>3.6728485841044378E-2</v>
      </c>
      <c r="G2172" s="24">
        <f t="shared" ca="1" si="236"/>
        <v>9485.0280930961762</v>
      </c>
      <c r="H2172" s="24">
        <f t="shared" ca="1" si="237"/>
        <v>10178.209396408658</v>
      </c>
      <c r="I2172" s="24">
        <f ca="1">H2172/'Option value'!$E$10</f>
        <v>494.08783477711927</v>
      </c>
    </row>
    <row r="2173" spans="2:9">
      <c r="B2173">
        <f t="shared" si="238"/>
        <v>2155</v>
      </c>
      <c r="C2173" s="38">
        <f t="shared" ca="1" si="233"/>
        <v>0.18587988231082606</v>
      </c>
      <c r="D2173" s="38">
        <f t="shared" ca="1" si="234"/>
        <v>6.2491928578292312E-2</v>
      </c>
      <c r="E2173" s="38">
        <f t="shared" ca="1" si="235"/>
        <v>0.15008702310003263</v>
      </c>
      <c r="F2173" s="38">
        <f t="shared" ca="1" si="239"/>
        <v>3.7792410136265359E-2</v>
      </c>
      <c r="G2173" s="24">
        <f t="shared" ca="1" si="236"/>
        <v>8184.5929182364198</v>
      </c>
      <c r="H2173" s="24">
        <f t="shared" ca="1" si="237"/>
        <v>8877.7742215489016</v>
      </c>
      <c r="I2173" s="24">
        <f ca="1">H2173/'Option value'!$E$10</f>
        <v>430.95991366742237</v>
      </c>
    </row>
    <row r="2174" spans="2:9">
      <c r="B2174">
        <f t="shared" si="238"/>
        <v>2156</v>
      </c>
      <c r="C2174" s="38">
        <f t="shared" ca="1" si="233"/>
        <v>0.34888730953761543</v>
      </c>
      <c r="D2174" s="38">
        <f t="shared" ca="1" si="234"/>
        <v>6.718645973083541E-2</v>
      </c>
      <c r="E2174" s="38">
        <f t="shared" ca="1" si="235"/>
        <v>0.14897847347228332</v>
      </c>
      <c r="F2174" s="38">
        <f t="shared" ca="1" si="239"/>
        <v>3.9756737217908705E-2</v>
      </c>
      <c r="G2174" s="24">
        <f t="shared" ca="1" si="236"/>
        <v>10290.577006065874</v>
      </c>
      <c r="H2174" s="24">
        <f t="shared" ca="1" si="237"/>
        <v>10983.758309378356</v>
      </c>
      <c r="I2174" s="24">
        <f ca="1">H2174/'Option value'!$E$10</f>
        <v>533.19215094069682</v>
      </c>
    </row>
    <row r="2175" spans="2:9">
      <c r="B2175">
        <f t="shared" si="238"/>
        <v>2157</v>
      </c>
      <c r="C2175" s="38">
        <f t="shared" ca="1" si="233"/>
        <v>0.17498852794931055</v>
      </c>
      <c r="D2175" s="38">
        <f t="shared" ca="1" si="234"/>
        <v>7.3850219013738228E-2</v>
      </c>
      <c r="E2175" s="38">
        <f t="shared" ca="1" si="235"/>
        <v>0.142939676724328</v>
      </c>
      <c r="F2175" s="38">
        <f t="shared" ca="1" si="239"/>
        <v>2.0023348349284289E-2</v>
      </c>
      <c r="G2175" s="24">
        <f t="shared" ca="1" si="236"/>
        <v>8755.222991109651</v>
      </c>
      <c r="H2175" s="24">
        <f t="shared" ca="1" si="237"/>
        <v>9448.4042944221328</v>
      </c>
      <c r="I2175" s="24">
        <f ca="1">H2175/'Option value'!$E$10</f>
        <v>458.66040264185108</v>
      </c>
    </row>
    <row r="2176" spans="2:9">
      <c r="B2176">
        <f t="shared" si="238"/>
        <v>2158</v>
      </c>
      <c r="C2176" s="38">
        <f t="shared" ca="1" si="233"/>
        <v>0.20015445471571794</v>
      </c>
      <c r="D2176" s="38">
        <f t="shared" ca="1" si="234"/>
        <v>6.591656802547699E-2</v>
      </c>
      <c r="E2176" s="38">
        <f t="shared" ca="1" si="235"/>
        <v>0.14048649044076547</v>
      </c>
      <c r="F2176" s="38">
        <f t="shared" ca="1" si="239"/>
        <v>5.4092083375958028E-2</v>
      </c>
      <c r="G2176" s="24">
        <f t="shared" ca="1" si="236"/>
        <v>11356.316230693299</v>
      </c>
      <c r="H2176" s="24">
        <f t="shared" ca="1" si="237"/>
        <v>12049.497534005781</v>
      </c>
      <c r="I2176" s="24">
        <f ca="1">H2176/'Option value'!$E$10</f>
        <v>584.92706475756211</v>
      </c>
    </row>
    <row r="2177" spans="2:9">
      <c r="B2177">
        <f t="shared" si="238"/>
        <v>2159</v>
      </c>
      <c r="C2177" s="38">
        <f t="shared" ca="1" si="233"/>
        <v>0.31313176638829715</v>
      </c>
      <c r="D2177" s="38">
        <f t="shared" ca="1" si="234"/>
        <v>4.8758642504359448E-2</v>
      </c>
      <c r="E2177" s="38">
        <f t="shared" ca="1" si="235"/>
        <v>0.14937450874657898</v>
      </c>
      <c r="F2177" s="38">
        <f t="shared" ca="1" si="239"/>
        <v>2.8449295351983823E-2</v>
      </c>
      <c r="G2177" s="24">
        <f t="shared" ca="1" si="236"/>
        <v>6566.5072463680463</v>
      </c>
      <c r="H2177" s="24">
        <f t="shared" ca="1" si="237"/>
        <v>7259.6885496805289</v>
      </c>
      <c r="I2177" s="24">
        <f ca="1">H2177/'Option value'!$E$10</f>
        <v>352.41206551847228</v>
      </c>
    </row>
    <row r="2178" spans="2:9">
      <c r="B2178">
        <f t="shared" si="238"/>
        <v>2160</v>
      </c>
      <c r="C2178" s="38">
        <f t="shared" ca="1" si="233"/>
        <v>0.23741815934564511</v>
      </c>
      <c r="D2178" s="38">
        <f t="shared" ca="1" si="234"/>
        <v>6.5165003757140447E-2</v>
      </c>
      <c r="E2178" s="38">
        <f t="shared" ca="1" si="235"/>
        <v>0.14562052071094728</v>
      </c>
      <c r="F2178" s="38">
        <f t="shared" ca="1" si="239"/>
        <v>4.0289706818889826E-2</v>
      </c>
      <c r="G2178" s="24">
        <f t="shared" ca="1" si="236"/>
        <v>9494.3851759788195</v>
      </c>
      <c r="H2178" s="24">
        <f t="shared" ca="1" si="237"/>
        <v>10187.566479291301</v>
      </c>
      <c r="I2178" s="24">
        <f ca="1">H2178/'Option value'!$E$10</f>
        <v>494.54206210151943</v>
      </c>
    </row>
    <row r="2179" spans="2:9">
      <c r="B2179">
        <f t="shared" si="238"/>
        <v>2161</v>
      </c>
      <c r="C2179" s="38">
        <f t="shared" ca="1" si="233"/>
        <v>0.18657606652584616</v>
      </c>
      <c r="D2179" s="38">
        <f t="shared" ca="1" si="234"/>
        <v>5.8996650966067363E-2</v>
      </c>
      <c r="E2179" s="38">
        <f t="shared" ca="1" si="235"/>
        <v>0.14459288858350822</v>
      </c>
      <c r="F2179" s="38">
        <f t="shared" ca="1" si="239"/>
        <v>2.9183715039298765E-2</v>
      </c>
      <c r="G2179" s="24">
        <f t="shared" ca="1" si="236"/>
        <v>7522.7042655335154</v>
      </c>
      <c r="H2179" s="24">
        <f t="shared" ca="1" si="237"/>
        <v>8215.8855688459971</v>
      </c>
      <c r="I2179" s="24">
        <f ca="1">H2179/'Option value'!$E$10</f>
        <v>398.82939654592218</v>
      </c>
    </row>
    <row r="2180" spans="2:9">
      <c r="B2180">
        <f t="shared" si="238"/>
        <v>2162</v>
      </c>
      <c r="C2180" s="38">
        <f t="shared" ca="1" si="233"/>
        <v>0.1692104174227527</v>
      </c>
      <c r="D2180" s="38">
        <f t="shared" ca="1" si="234"/>
        <v>5.3329356654731222E-2</v>
      </c>
      <c r="E2180" s="38">
        <f t="shared" ca="1" si="235"/>
        <v>0.14496205453708078</v>
      </c>
      <c r="F2180" s="38">
        <f t="shared" ca="1" si="239"/>
        <v>2.9116213620497558E-2</v>
      </c>
      <c r="G2180" s="24">
        <f t="shared" ca="1" si="236"/>
        <v>6675.287130136986</v>
      </c>
      <c r="H2180" s="24">
        <f t="shared" ca="1" si="237"/>
        <v>7368.4684334494686</v>
      </c>
      <c r="I2180" s="24">
        <f ca="1">H2180/'Option value'!$E$10</f>
        <v>357.69264240045959</v>
      </c>
    </row>
    <row r="2181" spans="2:9">
      <c r="B2181">
        <f t="shared" si="238"/>
        <v>2163</v>
      </c>
      <c r="C2181" s="38">
        <f t="shared" ca="1" si="233"/>
        <v>0.18262833546969984</v>
      </c>
      <c r="D2181" s="38">
        <f t="shared" ca="1" si="234"/>
        <v>6.3987681356921566E-2</v>
      </c>
      <c r="E2181" s="38">
        <f t="shared" ca="1" si="235"/>
        <v>0.14290208375818214</v>
      </c>
      <c r="F2181" s="38">
        <f t="shared" ca="1" si="239"/>
        <v>3.7284733820590818E-2</v>
      </c>
      <c r="G2181" s="24">
        <f t="shared" ca="1" si="236"/>
        <v>8885.8865543416287</v>
      </c>
      <c r="H2181" s="24">
        <f t="shared" ca="1" si="237"/>
        <v>9579.0678576541104</v>
      </c>
      <c r="I2181" s="24">
        <f ca="1">H2181/'Option value'!$E$10</f>
        <v>465.00329406087911</v>
      </c>
    </row>
    <row r="2182" spans="2:9">
      <c r="B2182">
        <f t="shared" si="238"/>
        <v>2164</v>
      </c>
      <c r="C2182" s="38">
        <f t="shared" ca="1" si="233"/>
        <v>0.26404914463234908</v>
      </c>
      <c r="D2182" s="38">
        <f t="shared" ca="1" si="234"/>
        <v>5.8746589095948432E-2</v>
      </c>
      <c r="E2182" s="38">
        <f t="shared" ca="1" si="235"/>
        <v>0.14148647692825406</v>
      </c>
      <c r="F2182" s="38">
        <f t="shared" ca="1" si="239"/>
        <v>2.8040152831312337E-2</v>
      </c>
      <c r="G2182" s="24">
        <f t="shared" ca="1" si="236"/>
        <v>8117.9722704722244</v>
      </c>
      <c r="H2182" s="24">
        <f t="shared" ca="1" si="237"/>
        <v>8811.1535737847062</v>
      </c>
      <c r="I2182" s="24">
        <f ca="1">H2182/'Option value'!$E$10</f>
        <v>427.72590164003424</v>
      </c>
    </row>
    <row r="2183" spans="2:9">
      <c r="B2183">
        <f t="shared" si="238"/>
        <v>2165</v>
      </c>
      <c r="C2183" s="38">
        <f t="shared" ca="1" si="233"/>
        <v>0.35473279433253846</v>
      </c>
      <c r="D2183" s="38">
        <f t="shared" ca="1" si="234"/>
        <v>4.844601398860654E-2</v>
      </c>
      <c r="E2183" s="38">
        <f t="shared" ca="1" si="235"/>
        <v>0.14839790068229405</v>
      </c>
      <c r="F2183" s="38">
        <f t="shared" ca="1" si="239"/>
        <v>2.487676203592655E-2</v>
      </c>
      <c r="G2183" s="24">
        <f t="shared" ca="1" si="236"/>
        <v>6589.6414479047498</v>
      </c>
      <c r="H2183" s="24">
        <f t="shared" ca="1" si="237"/>
        <v>7282.8227512172325</v>
      </c>
      <c r="I2183" s="24">
        <f ca="1">H2183/'Option value'!$E$10</f>
        <v>353.53508501054523</v>
      </c>
    </row>
    <row r="2184" spans="2:9">
      <c r="B2184">
        <f t="shared" si="238"/>
        <v>2166</v>
      </c>
      <c r="C2184" s="38">
        <f t="shared" ca="1" si="233"/>
        <v>0.12806802832446101</v>
      </c>
      <c r="D2184" s="38">
        <f t="shared" ca="1" si="234"/>
        <v>6.1788554466723496E-2</v>
      </c>
      <c r="E2184" s="38">
        <f t="shared" ca="1" si="235"/>
        <v>0.13956998747010788</v>
      </c>
      <c r="F2184" s="38">
        <f t="shared" ca="1" si="239"/>
        <v>3.5060382901731343E-2</v>
      </c>
      <c r="G2184" s="24">
        <f t="shared" ca="1" si="236"/>
        <v>8271.3899912499019</v>
      </c>
      <c r="H2184" s="24">
        <f t="shared" ca="1" si="237"/>
        <v>8964.5712945623836</v>
      </c>
      <c r="I2184" s="24">
        <f ca="1">H2184/'Option value'!$E$10</f>
        <v>435.17336381370791</v>
      </c>
    </row>
    <row r="2185" spans="2:9">
      <c r="B2185">
        <f t="shared" si="238"/>
        <v>2167</v>
      </c>
      <c r="C2185" s="38">
        <f t="shared" ca="1" si="233"/>
        <v>0.24347185888680642</v>
      </c>
      <c r="D2185" s="38">
        <f t="shared" ca="1" si="234"/>
        <v>6.1961467718584975E-2</v>
      </c>
      <c r="E2185" s="38">
        <f t="shared" ca="1" si="235"/>
        <v>0.14265576345277328</v>
      </c>
      <c r="F2185" s="38">
        <f t="shared" ca="1" si="239"/>
        <v>4.5002643812078608E-2</v>
      </c>
      <c r="G2185" s="24">
        <f t="shared" ca="1" si="236"/>
        <v>9785.046925518096</v>
      </c>
      <c r="H2185" s="24">
        <f t="shared" ca="1" si="237"/>
        <v>10478.228228830578</v>
      </c>
      <c r="I2185" s="24">
        <f ca="1">H2185/'Option value'!$E$10</f>
        <v>508.6518557684746</v>
      </c>
    </row>
    <row r="2186" spans="2:9">
      <c r="B2186">
        <f t="shared" si="238"/>
        <v>2168</v>
      </c>
      <c r="C2186" s="38">
        <f t="shared" ca="1" si="233"/>
        <v>9.9318576643957074E-2</v>
      </c>
      <c r="D2186" s="38">
        <f t="shared" ca="1" si="234"/>
        <v>6.1620178862787443E-2</v>
      </c>
      <c r="E2186" s="38">
        <f t="shared" ca="1" si="235"/>
        <v>0.14244370540459411</v>
      </c>
      <c r="F2186" s="38">
        <f t="shared" ca="1" si="239"/>
        <v>3.210752966373559E-2</v>
      </c>
      <c r="G2186" s="24">
        <f t="shared" ca="1" si="236"/>
        <v>7614.1244531940538</v>
      </c>
      <c r="H2186" s="24">
        <f t="shared" ca="1" si="237"/>
        <v>8307.3057565065355</v>
      </c>
      <c r="I2186" s="24">
        <f ca="1">H2186/'Option value'!$E$10</f>
        <v>403.26726973332694</v>
      </c>
    </row>
    <row r="2187" spans="2:9">
      <c r="B2187">
        <f t="shared" si="238"/>
        <v>2169</v>
      </c>
      <c r="C2187" s="38">
        <f t="shared" ca="1" si="233"/>
        <v>0.40749587419674277</v>
      </c>
      <c r="D2187" s="38">
        <f t="shared" ca="1" si="234"/>
        <v>6.3268093835648617E-2</v>
      </c>
      <c r="E2187" s="38">
        <f t="shared" ca="1" si="235"/>
        <v>0.14425261101189626</v>
      </c>
      <c r="F2187" s="38">
        <f t="shared" ca="1" si="239"/>
        <v>4.5504082388369074E-2</v>
      </c>
      <c r="G2187" s="24">
        <f t="shared" ca="1" si="236"/>
        <v>11183.883233309756</v>
      </c>
      <c r="H2187" s="24">
        <f t="shared" ca="1" si="237"/>
        <v>11877.064536622238</v>
      </c>
      <c r="I2187" s="24">
        <f ca="1">H2187/'Option value'!$E$10</f>
        <v>576.5565309039921</v>
      </c>
    </row>
    <row r="2188" spans="2:9">
      <c r="B2188">
        <f t="shared" si="238"/>
        <v>2170</v>
      </c>
      <c r="C2188" s="38">
        <f t="shared" ca="1" si="233"/>
        <v>0.24598683534876287</v>
      </c>
      <c r="D2188" s="38">
        <f t="shared" ca="1" si="234"/>
        <v>6.6971276187199461E-2</v>
      </c>
      <c r="E2188" s="38">
        <f t="shared" ca="1" si="235"/>
        <v>0.1452352229209857</v>
      </c>
      <c r="F2188" s="38">
        <f t="shared" ca="1" si="239"/>
        <v>2.8740022134962781E-2</v>
      </c>
      <c r="G2188" s="24">
        <f t="shared" ca="1" si="236"/>
        <v>8883.5258647600403</v>
      </c>
      <c r="H2188" s="24">
        <f t="shared" ca="1" si="237"/>
        <v>9576.7071680725221</v>
      </c>
      <c r="I2188" s="24">
        <f ca="1">H2188/'Option value'!$E$10</f>
        <v>464.88869747924861</v>
      </c>
    </row>
    <row r="2189" spans="2:9">
      <c r="B2189">
        <f t="shared" si="238"/>
        <v>2171</v>
      </c>
      <c r="C2189" s="38">
        <f t="shared" ca="1" si="233"/>
        <v>0.28911483097992097</v>
      </c>
      <c r="D2189" s="38">
        <f t="shared" ca="1" si="234"/>
        <v>6.1904414821441787E-2</v>
      </c>
      <c r="E2189" s="38">
        <f t="shared" ca="1" si="235"/>
        <v>0.14314781998613077</v>
      </c>
      <c r="F2189" s="38">
        <f t="shared" ca="1" si="239"/>
        <v>4.1903925499436154E-2</v>
      </c>
      <c r="G2189" s="24">
        <f t="shared" ca="1" si="236"/>
        <v>9775.4275602545094</v>
      </c>
      <c r="H2189" s="24">
        <f t="shared" ca="1" si="237"/>
        <v>10468.608863566991</v>
      </c>
      <c r="I2189" s="24">
        <f ca="1">H2189/'Option value'!$E$10</f>
        <v>508.18489628965972</v>
      </c>
    </row>
    <row r="2190" spans="2:9">
      <c r="B2190">
        <f t="shared" si="238"/>
        <v>2172</v>
      </c>
      <c r="C2190" s="38">
        <f t="shared" ca="1" si="233"/>
        <v>0.2247149103010318</v>
      </c>
      <c r="D2190" s="38">
        <f t="shared" ca="1" si="234"/>
        <v>7.460237761670456E-2</v>
      </c>
      <c r="E2190" s="38">
        <f t="shared" ca="1" si="235"/>
        <v>0.1461932454266609</v>
      </c>
      <c r="F2190" s="38">
        <f t="shared" ca="1" si="239"/>
        <v>2.9069586445932757E-2</v>
      </c>
      <c r="G2190" s="24">
        <f t="shared" ca="1" si="236"/>
        <v>9674.6312205452432</v>
      </c>
      <c r="H2190" s="24">
        <f t="shared" ca="1" si="237"/>
        <v>10367.812523857725</v>
      </c>
      <c r="I2190" s="24">
        <f ca="1">H2190/'Option value'!$E$10</f>
        <v>503.29187009018079</v>
      </c>
    </row>
    <row r="2191" spans="2:9">
      <c r="B2191">
        <f t="shared" si="238"/>
        <v>2173</v>
      </c>
      <c r="C2191" s="38">
        <f t="shared" ca="1" si="233"/>
        <v>0.17844874157953333</v>
      </c>
      <c r="D2191" s="38">
        <f t="shared" ca="1" si="234"/>
        <v>6.1091619858457243E-2</v>
      </c>
      <c r="E2191" s="38">
        <f t="shared" ca="1" si="235"/>
        <v>0.14146082190662204</v>
      </c>
      <c r="F2191" s="38">
        <f t="shared" ca="1" si="239"/>
        <v>5.632451888397845E-2</v>
      </c>
      <c r="G2191" s="24">
        <f t="shared" ca="1" si="236"/>
        <v>10487.426427837014</v>
      </c>
      <c r="H2191" s="24">
        <f t="shared" ca="1" si="237"/>
        <v>11180.607731149496</v>
      </c>
      <c r="I2191" s="24">
        <f ca="1">H2191/'Option value'!$E$10</f>
        <v>542.74794811405309</v>
      </c>
    </row>
    <row r="2192" spans="2:9">
      <c r="B2192">
        <f t="shared" si="238"/>
        <v>2174</v>
      </c>
      <c r="C2192" s="38">
        <f t="shared" ca="1" si="233"/>
        <v>0.18986954416870799</v>
      </c>
      <c r="D2192" s="38">
        <f t="shared" ca="1" si="234"/>
        <v>6.6030558765946074E-2</v>
      </c>
      <c r="E2192" s="38">
        <f t="shared" ca="1" si="235"/>
        <v>0.14324100349561919</v>
      </c>
      <c r="F2192" s="38">
        <f t="shared" ca="1" si="239"/>
        <v>5.5415470717646173E-2</v>
      </c>
      <c r="G2192" s="24">
        <f t="shared" ca="1" si="236"/>
        <v>11094.683170918452</v>
      </c>
      <c r="H2192" s="24">
        <f t="shared" ca="1" si="237"/>
        <v>11787.864474230933</v>
      </c>
      <c r="I2192" s="24">
        <f ca="1">H2192/'Option value'!$E$10</f>
        <v>572.22643078790929</v>
      </c>
    </row>
    <row r="2193" spans="2:9">
      <c r="B2193">
        <f t="shared" si="238"/>
        <v>2175</v>
      </c>
      <c r="C2193" s="38">
        <f t="shared" ca="1" si="233"/>
        <v>0.32962497492098047</v>
      </c>
      <c r="D2193" s="38">
        <f t="shared" ca="1" si="234"/>
        <v>5.9201165736094824E-2</v>
      </c>
      <c r="E2193" s="38">
        <f t="shared" ca="1" si="235"/>
        <v>0.14730769723207165</v>
      </c>
      <c r="F2193" s="38">
        <f t="shared" ca="1" si="239"/>
        <v>3.34886441865309E-2</v>
      </c>
      <c r="G2193" s="24">
        <f t="shared" ca="1" si="236"/>
        <v>8577.0083207559255</v>
      </c>
      <c r="H2193" s="24">
        <f t="shared" ca="1" si="237"/>
        <v>9270.1896240684073</v>
      </c>
      <c r="I2193" s="24">
        <f ca="1">H2193/'Option value'!$E$10</f>
        <v>450.0092050518644</v>
      </c>
    </row>
    <row r="2194" spans="2:9">
      <c r="B2194">
        <f t="shared" si="238"/>
        <v>2176</v>
      </c>
      <c r="C2194" s="38">
        <f t="shared" ca="1" si="233"/>
        <v>9.8480450749643511E-2</v>
      </c>
      <c r="D2194" s="38">
        <f t="shared" ca="1" si="234"/>
        <v>6.2135910203856552E-2</v>
      </c>
      <c r="E2194" s="38">
        <f t="shared" ca="1" si="235"/>
        <v>0.14882112884748191</v>
      </c>
      <c r="F2194" s="38">
        <f t="shared" ca="1" si="239"/>
        <v>4.1456009993351903E-2</v>
      </c>
      <c r="G2194" s="24">
        <f t="shared" ca="1" si="236"/>
        <v>7884.3004272700764</v>
      </c>
      <c r="H2194" s="24">
        <f t="shared" ca="1" si="237"/>
        <v>8577.4817305825582</v>
      </c>
      <c r="I2194" s="24">
        <f ca="1">H2194/'Option value'!$E$10</f>
        <v>416.38260828070668</v>
      </c>
    </row>
    <row r="2195" spans="2:9">
      <c r="B2195">
        <f t="shared" si="238"/>
        <v>2177</v>
      </c>
      <c r="C2195" s="38">
        <f t="shared" ref="C2195:C2258" ca="1" si="240">_xlfn.NORM.INV(RAND(),$F$6,$G$6)</f>
        <v>8.4022274096507005E-2</v>
      </c>
      <c r="D2195" s="38">
        <f t="shared" ref="D2195:D2258" ca="1" si="241">_xlfn.NORM.INV(RAND(),$F$7,$G$7)</f>
        <v>6.4262543796545654E-2</v>
      </c>
      <c r="E2195" s="38">
        <f t="shared" ref="E2195:E2258" ca="1" si="242">_xlfn.NORM.INV(RAND(),$F$8,$G$8)</f>
        <v>0.1449217245259922</v>
      </c>
      <c r="F2195" s="38">
        <f t="shared" ca="1" si="239"/>
        <v>4.5191201733135011E-2</v>
      </c>
      <c r="G2195" s="24">
        <f t="shared" ref="G2195:G2258" ca="1" si="243">IF(E2195&gt;F2195,($C$12*(1+C2195)*D2195)/(E2195-F2195),0)</f>
        <v>8662.8221849874444</v>
      </c>
      <c r="H2195" s="24">
        <f t="shared" ref="H2195:H2258" ca="1" si="244">G2195+$C$13</f>
        <v>9356.0034882999262</v>
      </c>
      <c r="I2195" s="24">
        <f ca="1">H2195/'Option value'!$E$10</f>
        <v>454.17492661650124</v>
      </c>
    </row>
    <row r="2196" spans="2:9">
      <c r="B2196">
        <f t="shared" ref="B2196:B2259" si="245">B2195+1</f>
        <v>2178</v>
      </c>
      <c r="C2196" s="38">
        <f t="shared" ca="1" si="240"/>
        <v>0.22626720063019237</v>
      </c>
      <c r="D2196" s="38">
        <f t="shared" ca="1" si="241"/>
        <v>5.8114869217473823E-2</v>
      </c>
      <c r="E2196" s="38">
        <f t="shared" ca="1" si="242"/>
        <v>0.14833960799548496</v>
      </c>
      <c r="F2196" s="38">
        <f t="shared" ref="F2196:F2259" ca="1" si="246">RAND()*($E$9-$D$9)+$D$9</f>
        <v>4.0409089663188902E-2</v>
      </c>
      <c r="G2196" s="24">
        <f t="shared" ca="1" si="243"/>
        <v>8188.7854224051489</v>
      </c>
      <c r="H2196" s="24">
        <f t="shared" ca="1" si="244"/>
        <v>8881.9667257176316</v>
      </c>
      <c r="I2196" s="24">
        <f ca="1">H2196/'Option value'!$E$10</f>
        <v>431.16343328726362</v>
      </c>
    </row>
    <row r="2197" spans="2:9">
      <c r="B2197">
        <f t="shared" si="245"/>
        <v>2179</v>
      </c>
      <c r="C2197" s="38">
        <f t="shared" ca="1" si="240"/>
        <v>0.22844356206031391</v>
      </c>
      <c r="D2197" s="38">
        <f t="shared" ca="1" si="241"/>
        <v>4.8511402950339198E-2</v>
      </c>
      <c r="E2197" s="38">
        <f t="shared" ca="1" si="242"/>
        <v>0.14441094864569259</v>
      </c>
      <c r="F2197" s="38">
        <f t="shared" ca="1" si="246"/>
        <v>5.7042485204051238E-2</v>
      </c>
      <c r="G2197" s="24">
        <f t="shared" ca="1" si="243"/>
        <v>8459.3252294792619</v>
      </c>
      <c r="H2197" s="24">
        <f t="shared" ca="1" si="244"/>
        <v>9152.5065327917437</v>
      </c>
      <c r="I2197" s="24">
        <f ca="1">H2197/'Option value'!$E$10</f>
        <v>444.29643363066714</v>
      </c>
    </row>
    <row r="2198" spans="2:9">
      <c r="B2198">
        <f t="shared" si="245"/>
        <v>2180</v>
      </c>
      <c r="C2198" s="38">
        <f t="shared" ca="1" si="240"/>
        <v>0.29222746174111008</v>
      </c>
      <c r="D2198" s="38">
        <f t="shared" ca="1" si="241"/>
        <v>6.0523951379520997E-2</v>
      </c>
      <c r="E2198" s="38">
        <f t="shared" ca="1" si="242"/>
        <v>0.14409193863262459</v>
      </c>
      <c r="F2198" s="38">
        <f t="shared" ca="1" si="246"/>
        <v>2.3687150664609965E-2</v>
      </c>
      <c r="G2198" s="24">
        <f t="shared" ca="1" si="243"/>
        <v>8055.8961591242623</v>
      </c>
      <c r="H2198" s="24">
        <f t="shared" ca="1" si="244"/>
        <v>8749.0774624367441</v>
      </c>
      <c r="I2198" s="24">
        <f ca="1">H2198/'Option value'!$E$10</f>
        <v>424.71249817654092</v>
      </c>
    </row>
    <row r="2199" spans="2:9">
      <c r="B2199">
        <f t="shared" si="245"/>
        <v>2181</v>
      </c>
      <c r="C2199" s="38">
        <f t="shared" ca="1" si="240"/>
        <v>0.37950067455973113</v>
      </c>
      <c r="D2199" s="38">
        <f t="shared" ca="1" si="241"/>
        <v>6.3544870551493285E-2</v>
      </c>
      <c r="E2199" s="38">
        <f t="shared" ca="1" si="242"/>
        <v>0.14653766157949741</v>
      </c>
      <c r="F2199" s="38">
        <f t="shared" ca="1" si="246"/>
        <v>5.8474542041953168E-2</v>
      </c>
      <c r="G2199" s="24">
        <f t="shared" ca="1" si="243"/>
        <v>12345.245406864766</v>
      </c>
      <c r="H2199" s="24">
        <f t="shared" ca="1" si="244"/>
        <v>13038.426710177248</v>
      </c>
      <c r="I2199" s="24">
        <f ca="1">H2199/'Option value'!$E$10</f>
        <v>632.93333544549739</v>
      </c>
    </row>
    <row r="2200" spans="2:9">
      <c r="B2200">
        <f t="shared" si="245"/>
        <v>2182</v>
      </c>
      <c r="C2200" s="38">
        <f t="shared" ca="1" si="240"/>
        <v>0.14075655566867562</v>
      </c>
      <c r="D2200" s="38">
        <f t="shared" ca="1" si="241"/>
        <v>6.0280729429883634E-2</v>
      </c>
      <c r="E2200" s="38">
        <f t="shared" ca="1" si="242"/>
        <v>0.15107062688654074</v>
      </c>
      <c r="F2200" s="38">
        <f t="shared" ca="1" si="246"/>
        <v>4.4144778293884204E-2</v>
      </c>
      <c r="G2200" s="24">
        <f t="shared" ca="1" si="243"/>
        <v>7975.9081371401717</v>
      </c>
      <c r="H2200" s="24">
        <f t="shared" ca="1" si="244"/>
        <v>8669.0894404526534</v>
      </c>
      <c r="I2200" s="24">
        <f ca="1">H2200/'Option value'!$E$10</f>
        <v>420.82958448799286</v>
      </c>
    </row>
    <row r="2201" spans="2:9">
      <c r="B2201">
        <f t="shared" si="245"/>
        <v>2183</v>
      </c>
      <c r="C2201" s="38">
        <f t="shared" ca="1" si="240"/>
        <v>5.5257259644797413E-2</v>
      </c>
      <c r="D2201" s="38">
        <f t="shared" ca="1" si="241"/>
        <v>5.864903037458815E-2</v>
      </c>
      <c r="E2201" s="38">
        <f t="shared" ca="1" si="242"/>
        <v>0.14278986880293218</v>
      </c>
      <c r="F2201" s="38">
        <f t="shared" ca="1" si="246"/>
        <v>3.354272794300911E-2</v>
      </c>
      <c r="G2201" s="24">
        <f t="shared" ca="1" si="243"/>
        <v>7025.8760239105359</v>
      </c>
      <c r="H2201" s="24">
        <f t="shared" ca="1" si="244"/>
        <v>7719.0573272230185</v>
      </c>
      <c r="I2201" s="24">
        <f ca="1">H2201/'Option value'!$E$10</f>
        <v>374.71152073898145</v>
      </c>
    </row>
    <row r="2202" spans="2:9">
      <c r="B2202">
        <f t="shared" si="245"/>
        <v>2184</v>
      </c>
      <c r="C2202" s="38">
        <f t="shared" ca="1" si="240"/>
        <v>0.19230158587603613</v>
      </c>
      <c r="D2202" s="38">
        <f t="shared" ca="1" si="241"/>
        <v>5.7574544604216682E-2</v>
      </c>
      <c r="E2202" s="38">
        <f t="shared" ca="1" si="242"/>
        <v>0.14806216407860451</v>
      </c>
      <c r="F2202" s="38">
        <f t="shared" ca="1" si="246"/>
        <v>5.3225508635824634E-2</v>
      </c>
      <c r="G2202" s="24">
        <f t="shared" ca="1" si="243"/>
        <v>8977.0114771770877</v>
      </c>
      <c r="H2202" s="24">
        <f t="shared" ca="1" si="244"/>
        <v>9670.1927804895695</v>
      </c>
      <c r="I2202" s="24">
        <f ca="1">H2202/'Option value'!$E$10</f>
        <v>469.426834004348</v>
      </c>
    </row>
    <row r="2203" spans="2:9">
      <c r="B2203">
        <f t="shared" si="245"/>
        <v>2185</v>
      </c>
      <c r="C2203" s="38">
        <f t="shared" ca="1" si="240"/>
        <v>0.24273016790637769</v>
      </c>
      <c r="D2203" s="38">
        <f t="shared" ca="1" si="241"/>
        <v>6.4225036481027717E-2</v>
      </c>
      <c r="E2203" s="38">
        <f t="shared" ca="1" si="242"/>
        <v>0.1503279519709578</v>
      </c>
      <c r="F2203" s="38">
        <f t="shared" ca="1" si="246"/>
        <v>5.1505496218561014E-2</v>
      </c>
      <c r="G2203" s="24">
        <f t="shared" ca="1" si="243"/>
        <v>10016.521687168277</v>
      </c>
      <c r="H2203" s="24">
        <f t="shared" ca="1" si="244"/>
        <v>10709.702990480759</v>
      </c>
      <c r="I2203" s="24">
        <f ca="1">H2203/'Option value'!$E$10</f>
        <v>519.88849468353192</v>
      </c>
    </row>
    <row r="2204" spans="2:9">
      <c r="B2204">
        <f t="shared" si="245"/>
        <v>2186</v>
      </c>
      <c r="C2204" s="38">
        <f t="shared" ca="1" si="240"/>
        <v>0.22784981672505852</v>
      </c>
      <c r="D2204" s="38">
        <f t="shared" ca="1" si="241"/>
        <v>5.9092833545784186E-2</v>
      </c>
      <c r="E2204" s="38">
        <f t="shared" ca="1" si="242"/>
        <v>0.1429013703866103</v>
      </c>
      <c r="F2204" s="38">
        <f t="shared" ca="1" si="246"/>
        <v>4.8019883006874264E-2</v>
      </c>
      <c r="G2204" s="24">
        <f t="shared" ca="1" si="243"/>
        <v>9483.9653290854767</v>
      </c>
      <c r="H2204" s="24">
        <f t="shared" ca="1" si="244"/>
        <v>10177.146632397958</v>
      </c>
      <c r="I2204" s="24">
        <f ca="1">H2204/'Option value'!$E$10</f>
        <v>494.03624429116297</v>
      </c>
    </row>
    <row r="2205" spans="2:9">
      <c r="B2205">
        <f t="shared" si="245"/>
        <v>2187</v>
      </c>
      <c r="C2205" s="38">
        <f t="shared" ca="1" si="240"/>
        <v>0.34971844489074505</v>
      </c>
      <c r="D2205" s="38">
        <f t="shared" ca="1" si="241"/>
        <v>6.0304578653758774E-2</v>
      </c>
      <c r="E2205" s="38">
        <f t="shared" ca="1" si="242"/>
        <v>0.14070801328003918</v>
      </c>
      <c r="F2205" s="38">
        <f t="shared" ca="1" si="246"/>
        <v>2.1363922093132974E-2</v>
      </c>
      <c r="G2205" s="24">
        <f t="shared" ca="1" si="243"/>
        <v>8458.316375073482</v>
      </c>
      <c r="H2205" s="24">
        <f t="shared" ca="1" si="244"/>
        <v>9151.4976783859638</v>
      </c>
      <c r="I2205" s="24">
        <f ca="1">H2205/'Option value'!$E$10</f>
        <v>444.24746011582346</v>
      </c>
    </row>
    <row r="2206" spans="2:9">
      <c r="B2206">
        <f t="shared" si="245"/>
        <v>2188</v>
      </c>
      <c r="C2206" s="38">
        <f t="shared" ca="1" si="240"/>
        <v>0.29414487745546575</v>
      </c>
      <c r="D2206" s="38">
        <f t="shared" ca="1" si="241"/>
        <v>6.3975777016950452E-2</v>
      </c>
      <c r="E2206" s="38">
        <f t="shared" ca="1" si="242"/>
        <v>0.14387768790849395</v>
      </c>
      <c r="F2206" s="38">
        <f t="shared" ca="1" si="246"/>
        <v>5.9517302861739757E-2</v>
      </c>
      <c r="G2206" s="24">
        <f t="shared" ca="1" si="243"/>
        <v>12171.701424497041</v>
      </c>
      <c r="H2206" s="24">
        <f t="shared" ca="1" si="244"/>
        <v>12864.882727809523</v>
      </c>
      <c r="I2206" s="24">
        <f ca="1">H2206/'Option value'!$E$10</f>
        <v>624.50887028201566</v>
      </c>
    </row>
    <row r="2207" spans="2:9">
      <c r="B2207">
        <f t="shared" si="245"/>
        <v>2189</v>
      </c>
      <c r="C2207" s="38">
        <f t="shared" ca="1" si="240"/>
        <v>0.24836320040412446</v>
      </c>
      <c r="D2207" s="38">
        <f t="shared" ca="1" si="241"/>
        <v>7.7339709563555542E-2</v>
      </c>
      <c r="E2207" s="38">
        <f t="shared" ca="1" si="242"/>
        <v>0.14356776624209691</v>
      </c>
      <c r="F2207" s="38">
        <f t="shared" ca="1" si="246"/>
        <v>5.6770837580017636E-2</v>
      </c>
      <c r="G2207" s="24">
        <f t="shared" ca="1" si="243"/>
        <v>13795.279812314533</v>
      </c>
      <c r="H2207" s="24">
        <f t="shared" ca="1" si="244"/>
        <v>14488.461115627015</v>
      </c>
      <c r="I2207" s="24">
        <f ca="1">H2207/'Option value'!$E$10</f>
        <v>703.32335512752491</v>
      </c>
    </row>
    <row r="2208" spans="2:9">
      <c r="B2208">
        <f t="shared" si="245"/>
        <v>2190</v>
      </c>
      <c r="C2208" s="38">
        <f t="shared" ca="1" si="240"/>
        <v>0.23875458907521332</v>
      </c>
      <c r="D2208" s="38">
        <f t="shared" ca="1" si="241"/>
        <v>5.8580583485008372E-2</v>
      </c>
      <c r="E2208" s="38">
        <f t="shared" ca="1" si="242"/>
        <v>0.14353781020541412</v>
      </c>
      <c r="F2208" s="38">
        <f t="shared" ca="1" si="246"/>
        <v>2.4943404084090258E-2</v>
      </c>
      <c r="G2208" s="24">
        <f t="shared" ca="1" si="243"/>
        <v>7588.6782844132467</v>
      </c>
      <c r="H2208" s="24">
        <f t="shared" ca="1" si="244"/>
        <v>8281.8595877257285</v>
      </c>
      <c r="I2208" s="24">
        <f ca="1">H2208/'Option value'!$E$10</f>
        <v>402.03201882163728</v>
      </c>
    </row>
    <row r="2209" spans="2:9">
      <c r="B2209">
        <f t="shared" si="245"/>
        <v>2191</v>
      </c>
      <c r="C2209" s="38">
        <f t="shared" ca="1" si="240"/>
        <v>0.15037260980061465</v>
      </c>
      <c r="D2209" s="38">
        <f t="shared" ca="1" si="241"/>
        <v>5.8984180695757067E-2</v>
      </c>
      <c r="E2209" s="38">
        <f t="shared" ca="1" si="242"/>
        <v>0.14783785607403763</v>
      </c>
      <c r="F2209" s="38">
        <f t="shared" ca="1" si="246"/>
        <v>3.2858930162953007E-2</v>
      </c>
      <c r="G2209" s="24">
        <f t="shared" ca="1" si="243"/>
        <v>7318.9235968806543</v>
      </c>
      <c r="H2209" s="24">
        <f t="shared" ca="1" si="244"/>
        <v>8012.1049001931369</v>
      </c>
      <c r="I2209" s="24">
        <f ca="1">H2209/'Option value'!$E$10</f>
        <v>388.93713107733674</v>
      </c>
    </row>
    <row r="2210" spans="2:9">
      <c r="B2210">
        <f t="shared" si="245"/>
        <v>2192</v>
      </c>
      <c r="C2210" s="38">
        <f t="shared" ca="1" si="240"/>
        <v>0.12759343551058777</v>
      </c>
      <c r="D2210" s="38">
        <f t="shared" ca="1" si="241"/>
        <v>6.702380281446671E-2</v>
      </c>
      <c r="E2210" s="38">
        <f t="shared" ca="1" si="242"/>
        <v>0.14089586057277417</v>
      </c>
      <c r="F2210" s="38">
        <f t="shared" ca="1" si="246"/>
        <v>2.2379483761437818E-2</v>
      </c>
      <c r="G2210" s="24">
        <f t="shared" ca="1" si="243"/>
        <v>7908.5090315020725</v>
      </c>
      <c r="H2210" s="24">
        <f t="shared" ca="1" si="244"/>
        <v>8601.6903348145552</v>
      </c>
      <c r="I2210" s="24">
        <f ca="1">H2210/'Option value'!$E$10</f>
        <v>417.55778324342498</v>
      </c>
    </row>
    <row r="2211" spans="2:9">
      <c r="B2211">
        <f t="shared" si="245"/>
        <v>2193</v>
      </c>
      <c r="C2211" s="38">
        <f t="shared" ca="1" si="240"/>
        <v>0.32420622315947695</v>
      </c>
      <c r="D2211" s="38">
        <f t="shared" ca="1" si="241"/>
        <v>6.3998656133877091E-2</v>
      </c>
      <c r="E2211" s="38">
        <f t="shared" ca="1" si="242"/>
        <v>0.14922310787918855</v>
      </c>
      <c r="F2211" s="38">
        <f t="shared" ca="1" si="246"/>
        <v>4.745503430436164E-2</v>
      </c>
      <c r="G2211" s="24">
        <f t="shared" ca="1" si="243"/>
        <v>10327.763930766379</v>
      </c>
      <c r="H2211" s="24">
        <f t="shared" ca="1" si="244"/>
        <v>11020.945234078861</v>
      </c>
      <c r="I2211" s="24">
        <f ca="1">H2211/'Option value'!$E$10</f>
        <v>534.99734146013884</v>
      </c>
    </row>
    <row r="2212" spans="2:9">
      <c r="B2212">
        <f t="shared" si="245"/>
        <v>2194</v>
      </c>
      <c r="C2212" s="38">
        <f t="shared" ca="1" si="240"/>
        <v>0.19388073204433953</v>
      </c>
      <c r="D2212" s="38">
        <f t="shared" ca="1" si="241"/>
        <v>5.6826043517961215E-2</v>
      </c>
      <c r="E2212" s="38">
        <f t="shared" ca="1" si="242"/>
        <v>0.14566966125592917</v>
      </c>
      <c r="F2212" s="38">
        <f t="shared" ca="1" si="246"/>
        <v>3.4731113039106205E-2</v>
      </c>
      <c r="G2212" s="24">
        <f t="shared" ca="1" si="243"/>
        <v>7584.3307012083342</v>
      </c>
      <c r="H2212" s="24">
        <f t="shared" ca="1" si="244"/>
        <v>8277.5120045208168</v>
      </c>
      <c r="I2212" s="24">
        <f ca="1">H2212/'Option value'!$E$10</f>
        <v>401.82097109324349</v>
      </c>
    </row>
    <row r="2213" spans="2:9">
      <c r="B2213">
        <f t="shared" si="245"/>
        <v>2195</v>
      </c>
      <c r="C2213" s="38">
        <f t="shared" ca="1" si="240"/>
        <v>0.25059403314317702</v>
      </c>
      <c r="D2213" s="38">
        <f t="shared" ca="1" si="241"/>
        <v>6.2609586145802212E-2</v>
      </c>
      <c r="E2213" s="38">
        <f t="shared" ca="1" si="242"/>
        <v>0.14485231334312695</v>
      </c>
      <c r="F2213" s="38">
        <f t="shared" ca="1" si="246"/>
        <v>3.8281671454715116E-2</v>
      </c>
      <c r="G2213" s="24">
        <f t="shared" ca="1" si="243"/>
        <v>9111.94271057679</v>
      </c>
      <c r="H2213" s="24">
        <f t="shared" ca="1" si="244"/>
        <v>9805.1240138892717</v>
      </c>
      <c r="I2213" s="24">
        <f ca="1">H2213/'Option value'!$E$10</f>
        <v>475.97689387811994</v>
      </c>
    </row>
    <row r="2214" spans="2:9">
      <c r="B2214">
        <f t="shared" si="245"/>
        <v>2196</v>
      </c>
      <c r="C2214" s="38">
        <f t="shared" ca="1" si="240"/>
        <v>0.16826653196229344</v>
      </c>
      <c r="D2214" s="38">
        <f t="shared" ca="1" si="241"/>
        <v>6.8243945489593033E-2</v>
      </c>
      <c r="E2214" s="38">
        <f t="shared" ca="1" si="242"/>
        <v>0.1438532354806514</v>
      </c>
      <c r="F2214" s="38">
        <f t="shared" ca="1" si="246"/>
        <v>2.4438266812489631E-2</v>
      </c>
      <c r="G2214" s="24">
        <f t="shared" ca="1" si="243"/>
        <v>8280.1588887568614</v>
      </c>
      <c r="H2214" s="24">
        <f t="shared" ca="1" si="244"/>
        <v>8973.3401920693432</v>
      </c>
      <c r="I2214" s="24">
        <f ca="1">H2214/'Option value'!$E$10</f>
        <v>435.59903844996808</v>
      </c>
    </row>
    <row r="2215" spans="2:9">
      <c r="B2215">
        <f t="shared" si="245"/>
        <v>2197</v>
      </c>
      <c r="C2215" s="38">
        <f t="shared" ca="1" si="240"/>
        <v>0.16056755740166734</v>
      </c>
      <c r="D2215" s="38">
        <f t="shared" ca="1" si="241"/>
        <v>6.7386478000346264E-2</v>
      </c>
      <c r="E2215" s="38">
        <f t="shared" ca="1" si="242"/>
        <v>0.14298654364595037</v>
      </c>
      <c r="F2215" s="38">
        <f t="shared" ca="1" si="246"/>
        <v>2.4946550524513968E-2</v>
      </c>
      <c r="G2215" s="24">
        <f t="shared" ca="1" si="243"/>
        <v>8216.8505061160504</v>
      </c>
      <c r="H2215" s="24">
        <f t="shared" ca="1" si="244"/>
        <v>8910.0318094285321</v>
      </c>
      <c r="I2215" s="24">
        <f ca="1">H2215/'Option value'!$E$10</f>
        <v>432.52581599167627</v>
      </c>
    </row>
    <row r="2216" spans="2:9">
      <c r="B2216">
        <f t="shared" si="245"/>
        <v>2198</v>
      </c>
      <c r="C2216" s="38">
        <f t="shared" ca="1" si="240"/>
        <v>9.953853679055899E-2</v>
      </c>
      <c r="D2216" s="38">
        <f t="shared" ca="1" si="241"/>
        <v>6.6422068534388215E-2</v>
      </c>
      <c r="E2216" s="38">
        <f t="shared" ca="1" si="242"/>
        <v>0.14418228471234368</v>
      </c>
      <c r="F2216" s="38">
        <f t="shared" ca="1" si="246"/>
        <v>4.1660236087702099E-2</v>
      </c>
      <c r="G2216" s="24">
        <f t="shared" ca="1" si="243"/>
        <v>8834.8046809879361</v>
      </c>
      <c r="H2216" s="24">
        <f t="shared" ca="1" si="244"/>
        <v>9527.9859843004178</v>
      </c>
      <c r="I2216" s="24">
        <f ca="1">H2216/'Option value'!$E$10</f>
        <v>462.52359147089402</v>
      </c>
    </row>
    <row r="2217" spans="2:9">
      <c r="B2217">
        <f t="shared" si="245"/>
        <v>2199</v>
      </c>
      <c r="C2217" s="38">
        <f t="shared" ca="1" si="240"/>
        <v>0.34564445090604806</v>
      </c>
      <c r="D2217" s="38">
        <f t="shared" ca="1" si="241"/>
        <v>6.6048757778085151E-2</v>
      </c>
      <c r="E2217" s="38">
        <f t="shared" ca="1" si="242"/>
        <v>0.14478814687475347</v>
      </c>
      <c r="F2217" s="38">
        <f t="shared" ca="1" si="246"/>
        <v>5.5183371259233518E-2</v>
      </c>
      <c r="G2217" s="24">
        <f t="shared" ca="1" si="243"/>
        <v>12301.41865110109</v>
      </c>
      <c r="H2217" s="24">
        <f t="shared" ca="1" si="244"/>
        <v>12994.599954413572</v>
      </c>
      <c r="I2217" s="24">
        <f ca="1">H2217/'Option value'!$E$10</f>
        <v>630.80582302978496</v>
      </c>
    </row>
    <row r="2218" spans="2:9">
      <c r="B2218">
        <f t="shared" si="245"/>
        <v>2200</v>
      </c>
      <c r="C2218" s="38">
        <f t="shared" ca="1" si="240"/>
        <v>0.26208076534914038</v>
      </c>
      <c r="D2218" s="38">
        <f t="shared" ca="1" si="241"/>
        <v>5.5769940017072507E-2</v>
      </c>
      <c r="E2218" s="38">
        <f t="shared" ca="1" si="242"/>
        <v>0.14431937129417682</v>
      </c>
      <c r="F2218" s="38">
        <f t="shared" ca="1" si="246"/>
        <v>2.1298794521782811E-2</v>
      </c>
      <c r="G2218" s="24">
        <f t="shared" ca="1" si="243"/>
        <v>7095.7930922830801</v>
      </c>
      <c r="H2218" s="24">
        <f t="shared" ca="1" si="244"/>
        <v>7788.9743955955628</v>
      </c>
      <c r="I2218" s="24">
        <f ca="1">H2218/'Option value'!$E$10</f>
        <v>378.1055531842506</v>
      </c>
    </row>
    <row r="2219" spans="2:9">
      <c r="B2219">
        <f t="shared" si="245"/>
        <v>2201</v>
      </c>
      <c r="C2219" s="38">
        <f t="shared" ca="1" si="240"/>
        <v>0.17309001832916843</v>
      </c>
      <c r="D2219" s="38">
        <f t="shared" ca="1" si="241"/>
        <v>6.4277541236685498E-2</v>
      </c>
      <c r="E2219" s="38">
        <f t="shared" ca="1" si="242"/>
        <v>0.14250874851018289</v>
      </c>
      <c r="F2219" s="38">
        <f t="shared" ca="1" si="246"/>
        <v>5.7638763029956061E-2</v>
      </c>
      <c r="G2219" s="24">
        <f t="shared" ca="1" si="243"/>
        <v>11018.636193940132</v>
      </c>
      <c r="H2219" s="24">
        <f t="shared" ca="1" si="244"/>
        <v>11711.817497252614</v>
      </c>
      <c r="I2219" s="24">
        <f ca="1">H2219/'Option value'!$E$10</f>
        <v>568.53482996371906</v>
      </c>
    </row>
    <row r="2220" spans="2:9">
      <c r="B2220">
        <f t="shared" si="245"/>
        <v>2202</v>
      </c>
      <c r="C2220" s="38">
        <f t="shared" ca="1" si="240"/>
        <v>0.29223168882622225</v>
      </c>
      <c r="D2220" s="38">
        <f t="shared" ca="1" si="241"/>
        <v>5.9564691146968024E-2</v>
      </c>
      <c r="E2220" s="38">
        <f t="shared" ca="1" si="242"/>
        <v>0.14646755091326966</v>
      </c>
      <c r="F2220" s="38">
        <f t="shared" ca="1" si="246"/>
        <v>5.2491051649604034E-2</v>
      </c>
      <c r="G2220" s="24">
        <f t="shared" ca="1" si="243"/>
        <v>10157.840633837532</v>
      </c>
      <c r="H2220" s="24">
        <f t="shared" ca="1" si="244"/>
        <v>10851.021937150013</v>
      </c>
      <c r="I2220" s="24">
        <f ca="1">H2220/'Option value'!$E$10</f>
        <v>526.74863772572871</v>
      </c>
    </row>
    <row r="2221" spans="2:9">
      <c r="B2221">
        <f t="shared" si="245"/>
        <v>2203</v>
      </c>
      <c r="C2221" s="38">
        <f t="shared" ca="1" si="240"/>
        <v>0.25805511402649295</v>
      </c>
      <c r="D2221" s="38">
        <f t="shared" ca="1" si="241"/>
        <v>7.4952643458606069E-2</v>
      </c>
      <c r="E2221" s="38">
        <f t="shared" ca="1" si="242"/>
        <v>0.1447438243302977</v>
      </c>
      <c r="F2221" s="38">
        <f t="shared" ca="1" si="246"/>
        <v>4.985220577133339E-2</v>
      </c>
      <c r="G2221" s="24">
        <f t="shared" ca="1" si="243"/>
        <v>12323.956145405973</v>
      </c>
      <c r="H2221" s="24">
        <f t="shared" ca="1" si="244"/>
        <v>13017.137448718455</v>
      </c>
      <c r="I2221" s="24">
        <f ca="1">H2221/'Option value'!$E$10</f>
        <v>631.89987615138125</v>
      </c>
    </row>
    <row r="2222" spans="2:9">
      <c r="B2222">
        <f t="shared" si="245"/>
        <v>2204</v>
      </c>
      <c r="C2222" s="38">
        <f t="shared" ca="1" si="240"/>
        <v>0.32996675810745946</v>
      </c>
      <c r="D2222" s="38">
        <f t="shared" ca="1" si="241"/>
        <v>6.590110336447759E-2</v>
      </c>
      <c r="E2222" s="38">
        <f t="shared" ca="1" si="242"/>
        <v>0.14484047753786256</v>
      </c>
      <c r="F2222" s="38">
        <f t="shared" ca="1" si="246"/>
        <v>5.9427738396548663E-2</v>
      </c>
      <c r="G2222" s="24">
        <f t="shared" ca="1" si="243"/>
        <v>12726.301243889078</v>
      </c>
      <c r="H2222" s="24">
        <f t="shared" ca="1" si="244"/>
        <v>13419.48254720156</v>
      </c>
      <c r="I2222" s="24">
        <f ca="1">H2222/'Option value'!$E$10</f>
        <v>651.43119161172615</v>
      </c>
    </row>
    <row r="2223" spans="2:9">
      <c r="B2223">
        <f t="shared" si="245"/>
        <v>2205</v>
      </c>
      <c r="C2223" s="38">
        <f t="shared" ca="1" si="240"/>
        <v>0.32389943650422814</v>
      </c>
      <c r="D2223" s="38">
        <f t="shared" ca="1" si="241"/>
        <v>5.4537674071145389E-2</v>
      </c>
      <c r="E2223" s="38">
        <f t="shared" ca="1" si="242"/>
        <v>0.14420146966394606</v>
      </c>
      <c r="F2223" s="38">
        <f t="shared" ca="1" si="246"/>
        <v>4.7743003826310887E-2</v>
      </c>
      <c r="G2223" s="24">
        <f t="shared" ca="1" si="243"/>
        <v>9283.3053587662125</v>
      </c>
      <c r="H2223" s="24">
        <f t="shared" ca="1" si="244"/>
        <v>9976.4866620786943</v>
      </c>
      <c r="I2223" s="24">
        <f ca="1">H2223/'Option value'!$E$10</f>
        <v>484.2954690329463</v>
      </c>
    </row>
    <row r="2224" spans="2:9">
      <c r="B2224">
        <f t="shared" si="245"/>
        <v>2206</v>
      </c>
      <c r="C2224" s="38">
        <f t="shared" ca="1" si="240"/>
        <v>0.35129068633152638</v>
      </c>
      <c r="D2224" s="38">
        <f t="shared" ca="1" si="241"/>
        <v>6.1454428066026724E-2</v>
      </c>
      <c r="E2224" s="38">
        <f t="shared" ca="1" si="242"/>
        <v>0.14619292207978138</v>
      </c>
      <c r="F2224" s="38">
        <f t="shared" ca="1" si="246"/>
        <v>4.9634402508981601E-2</v>
      </c>
      <c r="G2224" s="24">
        <f t="shared" ca="1" si="243"/>
        <v>10666.028576325227</v>
      </c>
      <c r="H2224" s="24">
        <f t="shared" ca="1" si="244"/>
        <v>11359.209879637709</v>
      </c>
      <c r="I2224" s="24">
        <f ca="1">H2224/'Option value'!$E$10</f>
        <v>551.41795532221886</v>
      </c>
    </row>
    <row r="2225" spans="2:9">
      <c r="B2225">
        <f t="shared" si="245"/>
        <v>2207</v>
      </c>
      <c r="C2225" s="38">
        <f t="shared" ca="1" si="240"/>
        <v>0.20399540239442007</v>
      </c>
      <c r="D2225" s="38">
        <f t="shared" ca="1" si="241"/>
        <v>5.4421308263276735E-2</v>
      </c>
      <c r="E2225" s="38">
        <f t="shared" ca="1" si="242"/>
        <v>0.14377914971340386</v>
      </c>
      <c r="F2225" s="38">
        <f t="shared" ca="1" si="246"/>
        <v>4.3105217364284638E-2</v>
      </c>
      <c r="G2225" s="24">
        <f t="shared" ca="1" si="243"/>
        <v>8071.7583299878752</v>
      </c>
      <c r="H2225" s="24">
        <f t="shared" ca="1" si="244"/>
        <v>8764.9396333003569</v>
      </c>
      <c r="I2225" s="24">
        <f ca="1">H2225/'Option value'!$E$10</f>
        <v>425.48250647089111</v>
      </c>
    </row>
    <row r="2226" spans="2:9">
      <c r="B2226">
        <f t="shared" si="245"/>
        <v>2208</v>
      </c>
      <c r="C2226" s="38">
        <f t="shared" ca="1" si="240"/>
        <v>0.31171921325892754</v>
      </c>
      <c r="D2226" s="38">
        <f t="shared" ca="1" si="241"/>
        <v>7.3178592885438459E-2</v>
      </c>
      <c r="E2226" s="38">
        <f t="shared" ca="1" si="242"/>
        <v>0.14567581318330217</v>
      </c>
      <c r="F2226" s="38">
        <f t="shared" ca="1" si="246"/>
        <v>5.4583870747430735E-2</v>
      </c>
      <c r="G2226" s="24">
        <f t="shared" ca="1" si="243"/>
        <v>13068.819148662036</v>
      </c>
      <c r="H2226" s="24">
        <f t="shared" ca="1" si="244"/>
        <v>13762.000451974518</v>
      </c>
      <c r="I2226" s="24">
        <f ca="1">H2226/'Option value'!$E$10</f>
        <v>668.05827436769505</v>
      </c>
    </row>
    <row r="2227" spans="2:9">
      <c r="B2227">
        <f t="shared" si="245"/>
        <v>2209</v>
      </c>
      <c r="C2227" s="38">
        <f t="shared" ca="1" si="240"/>
        <v>0.17508261512427822</v>
      </c>
      <c r="D2227" s="38">
        <f t="shared" ca="1" si="241"/>
        <v>5.5333248471860247E-2</v>
      </c>
      <c r="E2227" s="38">
        <f t="shared" ca="1" si="242"/>
        <v>0.14685311370142107</v>
      </c>
      <c r="F2227" s="38">
        <f t="shared" ca="1" si="246"/>
        <v>3.4819445659104095E-2</v>
      </c>
      <c r="G2227" s="24">
        <f t="shared" ca="1" si="243"/>
        <v>7197.7604705340782</v>
      </c>
      <c r="H2227" s="24">
        <f t="shared" ca="1" si="244"/>
        <v>7890.9417738465609</v>
      </c>
      <c r="I2227" s="24">
        <f ca="1">H2227/'Option value'!$E$10</f>
        <v>383.0554259148816</v>
      </c>
    </row>
    <row r="2228" spans="2:9">
      <c r="B2228">
        <f t="shared" si="245"/>
        <v>2210</v>
      </c>
      <c r="C2228" s="38">
        <f t="shared" ca="1" si="240"/>
        <v>0.16891121606069512</v>
      </c>
      <c r="D2228" s="38">
        <f t="shared" ca="1" si="241"/>
        <v>7.6001097652912353E-2</v>
      </c>
      <c r="E2228" s="38">
        <f t="shared" ca="1" si="242"/>
        <v>0.14430176507085901</v>
      </c>
      <c r="F2228" s="38">
        <f t="shared" ca="1" si="246"/>
        <v>3.5725580705792889E-2</v>
      </c>
      <c r="G2228" s="24">
        <f t="shared" ca="1" si="243"/>
        <v>10147.47971733681</v>
      </c>
      <c r="H2228" s="24">
        <f t="shared" ca="1" si="244"/>
        <v>10840.661020649291</v>
      </c>
      <c r="I2228" s="24">
        <f ca="1">H2228/'Option value'!$E$10</f>
        <v>526.24568061404329</v>
      </c>
    </row>
    <row r="2229" spans="2:9">
      <c r="B2229">
        <f t="shared" si="245"/>
        <v>2211</v>
      </c>
      <c r="C2229" s="38">
        <f t="shared" ca="1" si="240"/>
        <v>0.23427477518495282</v>
      </c>
      <c r="D2229" s="38">
        <f t="shared" ca="1" si="241"/>
        <v>6.0262086745955776E-2</v>
      </c>
      <c r="E2229" s="38">
        <f t="shared" ca="1" si="242"/>
        <v>0.14906676411081146</v>
      </c>
      <c r="F2229" s="38">
        <f t="shared" ca="1" si="246"/>
        <v>5.3541008355996983E-2</v>
      </c>
      <c r="G2229" s="24">
        <f t="shared" ca="1" si="243"/>
        <v>9656.6594122508995</v>
      </c>
      <c r="H2229" s="24">
        <f t="shared" ca="1" si="244"/>
        <v>10349.840715563381</v>
      </c>
      <c r="I2229" s="24">
        <f ca="1">H2229/'Option value'!$E$10</f>
        <v>502.41945221181459</v>
      </c>
    </row>
    <row r="2230" spans="2:9">
      <c r="B2230">
        <f t="shared" si="245"/>
        <v>2212</v>
      </c>
      <c r="C2230" s="38">
        <f t="shared" ca="1" si="240"/>
        <v>0.19473436450496781</v>
      </c>
      <c r="D2230" s="38">
        <f t="shared" ca="1" si="241"/>
        <v>5.1822451855389598E-2</v>
      </c>
      <c r="E2230" s="38">
        <f t="shared" ca="1" si="242"/>
        <v>0.14572485995180712</v>
      </c>
      <c r="F2230" s="38">
        <f t="shared" ca="1" si="246"/>
        <v>4.1720633511883973E-2</v>
      </c>
      <c r="G2230" s="24">
        <f t="shared" ca="1" si="243"/>
        <v>7382.9461543983098</v>
      </c>
      <c r="H2230" s="24">
        <f t="shared" ca="1" si="244"/>
        <v>8076.1274577107924</v>
      </c>
      <c r="I2230" s="24">
        <f ca="1">H2230/'Option value'!$E$10</f>
        <v>392.04502221897047</v>
      </c>
    </row>
    <row r="2231" spans="2:9">
      <c r="B2231">
        <f t="shared" si="245"/>
        <v>2213</v>
      </c>
      <c r="C2231" s="38">
        <f t="shared" ca="1" si="240"/>
        <v>0.28026343883665544</v>
      </c>
      <c r="D2231" s="38">
        <f t="shared" ca="1" si="241"/>
        <v>6.9366791779437886E-2</v>
      </c>
      <c r="E2231" s="38">
        <f t="shared" ca="1" si="242"/>
        <v>0.14523816621938301</v>
      </c>
      <c r="F2231" s="38">
        <f t="shared" ca="1" si="246"/>
        <v>4.6601944726814254E-2</v>
      </c>
      <c r="G2231" s="24">
        <f t="shared" ca="1" si="243"/>
        <v>11166.212841083237</v>
      </c>
      <c r="H2231" s="24">
        <f t="shared" ca="1" si="244"/>
        <v>11859.394144395719</v>
      </c>
      <c r="I2231" s="24">
        <f ca="1">H2231/'Option value'!$E$10</f>
        <v>575.69874487357856</v>
      </c>
    </row>
    <row r="2232" spans="2:9">
      <c r="B2232">
        <f t="shared" si="245"/>
        <v>2214</v>
      </c>
      <c r="C2232" s="38">
        <f t="shared" ca="1" si="240"/>
        <v>0.15001810521884712</v>
      </c>
      <c r="D2232" s="38">
        <f t="shared" ca="1" si="241"/>
        <v>6.094790570467961E-2</v>
      </c>
      <c r="E2232" s="38">
        <f t="shared" ca="1" si="242"/>
        <v>0.14341878223022303</v>
      </c>
      <c r="F2232" s="38">
        <f t="shared" ca="1" si="246"/>
        <v>4.566384309939607E-2</v>
      </c>
      <c r="G2232" s="24">
        <f t="shared" ca="1" si="243"/>
        <v>8892.3414780670591</v>
      </c>
      <c r="H2232" s="24">
        <f t="shared" ca="1" si="244"/>
        <v>9585.5227813795409</v>
      </c>
      <c r="I2232" s="24">
        <f ca="1">H2232/'Option value'!$E$10</f>
        <v>465.31663987279319</v>
      </c>
    </row>
    <row r="2233" spans="2:9">
      <c r="B2233">
        <f t="shared" si="245"/>
        <v>2215</v>
      </c>
      <c r="C2233" s="38">
        <f t="shared" ca="1" si="240"/>
        <v>0.24347203535589756</v>
      </c>
      <c r="D2233" s="38">
        <f t="shared" ca="1" si="241"/>
        <v>7.7716623032316801E-2</v>
      </c>
      <c r="E2233" s="38">
        <f t="shared" ca="1" si="242"/>
        <v>0.14628220316626081</v>
      </c>
      <c r="F2233" s="38">
        <f t="shared" ca="1" si="246"/>
        <v>3.2205643108014589E-2</v>
      </c>
      <c r="G2233" s="24">
        <f t="shared" ca="1" si="243"/>
        <v>10506.181619987516</v>
      </c>
      <c r="H2233" s="24">
        <f t="shared" ca="1" si="244"/>
        <v>11199.362923299997</v>
      </c>
      <c r="I2233" s="24">
        <f ca="1">H2233/'Option value'!$E$10</f>
        <v>543.65839433495125</v>
      </c>
    </row>
    <row r="2234" spans="2:9">
      <c r="B2234">
        <f t="shared" si="245"/>
        <v>2216</v>
      </c>
      <c r="C2234" s="38">
        <f t="shared" ca="1" si="240"/>
        <v>0.23704371040489444</v>
      </c>
      <c r="D2234" s="38">
        <f t="shared" ca="1" si="241"/>
        <v>7.3217347408670475E-2</v>
      </c>
      <c r="E2234" s="38">
        <f t="shared" ca="1" si="242"/>
        <v>0.14365007266911792</v>
      </c>
      <c r="F2234" s="38">
        <f t="shared" ca="1" si="246"/>
        <v>4.1705209196033058E-2</v>
      </c>
      <c r="G2234" s="24">
        <f t="shared" ca="1" si="243"/>
        <v>11018.565673777817</v>
      </c>
      <c r="H2234" s="24">
        <f t="shared" ca="1" si="244"/>
        <v>11711.746977090299</v>
      </c>
      <c r="I2234" s="24">
        <f ca="1">H2234/'Option value'!$E$10</f>
        <v>568.53140665486887</v>
      </c>
    </row>
    <row r="2235" spans="2:9">
      <c r="B2235">
        <f t="shared" si="245"/>
        <v>2217</v>
      </c>
      <c r="C2235" s="38">
        <f t="shared" ca="1" si="240"/>
        <v>0.24549418272689336</v>
      </c>
      <c r="D2235" s="38">
        <f t="shared" ca="1" si="241"/>
        <v>6.3599369284528667E-2</v>
      </c>
      <c r="E2235" s="38">
        <f t="shared" ca="1" si="242"/>
        <v>0.14363564974785609</v>
      </c>
      <c r="F2235" s="38">
        <f t="shared" ca="1" si="246"/>
        <v>5.3208555651017897E-2</v>
      </c>
      <c r="G2235" s="24">
        <f t="shared" ca="1" si="243"/>
        <v>10863.938893422806</v>
      </c>
      <c r="H2235" s="24">
        <f t="shared" ca="1" si="244"/>
        <v>11557.120196735288</v>
      </c>
      <c r="I2235" s="24">
        <f ca="1">H2235/'Option value'!$E$10</f>
        <v>561.0252522687033</v>
      </c>
    </row>
    <row r="2236" spans="2:9">
      <c r="B2236">
        <f t="shared" si="245"/>
        <v>2218</v>
      </c>
      <c r="C2236" s="38">
        <f t="shared" ca="1" si="240"/>
        <v>9.3331817732982186E-2</v>
      </c>
      <c r="D2236" s="38">
        <f t="shared" ca="1" si="241"/>
        <v>5.7734493555361407E-2</v>
      </c>
      <c r="E2236" s="38">
        <f t="shared" ca="1" si="242"/>
        <v>0.14441813486244595</v>
      </c>
      <c r="F2236" s="38">
        <f t="shared" ca="1" si="246"/>
        <v>3.2680828318651212E-2</v>
      </c>
      <c r="G2236" s="24">
        <f t="shared" ca="1" si="243"/>
        <v>7006.1676608642456</v>
      </c>
      <c r="H2236" s="24">
        <f t="shared" ca="1" si="244"/>
        <v>7699.3489641767283</v>
      </c>
      <c r="I2236" s="24">
        <f ca="1">H2236/'Option value'!$E$10</f>
        <v>373.7548040862489</v>
      </c>
    </row>
    <row r="2237" spans="2:9">
      <c r="B2237">
        <f t="shared" si="245"/>
        <v>2219</v>
      </c>
      <c r="C2237" s="38">
        <f t="shared" ca="1" si="240"/>
        <v>0.25459383898146176</v>
      </c>
      <c r="D2237" s="38">
        <f t="shared" ca="1" si="241"/>
        <v>5.85677733487147E-2</v>
      </c>
      <c r="E2237" s="38">
        <f t="shared" ca="1" si="242"/>
        <v>0.14542955791406878</v>
      </c>
      <c r="F2237" s="38">
        <f t="shared" ca="1" si="246"/>
        <v>3.2293519156599566E-2</v>
      </c>
      <c r="G2237" s="24">
        <f t="shared" ca="1" si="243"/>
        <v>8054.7538262095895</v>
      </c>
      <c r="H2237" s="24">
        <f t="shared" ca="1" si="244"/>
        <v>8747.9351295220713</v>
      </c>
      <c r="I2237" s="24">
        <f ca="1">H2237/'Option value'!$E$10</f>
        <v>424.65704512243059</v>
      </c>
    </row>
    <row r="2238" spans="2:9">
      <c r="B2238">
        <f t="shared" si="245"/>
        <v>2220</v>
      </c>
      <c r="C2238" s="38">
        <f t="shared" ca="1" si="240"/>
        <v>3.5351257722833762E-2</v>
      </c>
      <c r="D2238" s="38">
        <f t="shared" ca="1" si="241"/>
        <v>7.4462294383763922E-2</v>
      </c>
      <c r="E2238" s="38">
        <f t="shared" ca="1" si="242"/>
        <v>0.14624976946820448</v>
      </c>
      <c r="F2238" s="38">
        <f t="shared" ca="1" si="246"/>
        <v>4.1048215200846769E-2</v>
      </c>
      <c r="G2238" s="24">
        <f t="shared" ca="1" si="243"/>
        <v>9088.5238221790478</v>
      </c>
      <c r="H2238" s="24">
        <f t="shared" ca="1" si="244"/>
        <v>9781.7051254915295</v>
      </c>
      <c r="I2238" s="24">
        <f ca="1">H2238/'Option value'!$E$10</f>
        <v>474.84005463551114</v>
      </c>
    </row>
    <row r="2239" spans="2:9">
      <c r="B2239">
        <f t="shared" si="245"/>
        <v>2221</v>
      </c>
      <c r="C2239" s="38">
        <f t="shared" ca="1" si="240"/>
        <v>0.32495874584643897</v>
      </c>
      <c r="D2239" s="38">
        <f t="shared" ca="1" si="241"/>
        <v>5.6794810551240006E-2</v>
      </c>
      <c r="E2239" s="38">
        <f t="shared" ca="1" si="242"/>
        <v>0.14348433509074038</v>
      </c>
      <c r="F2239" s="38">
        <f t="shared" ca="1" si="246"/>
        <v>3.9227623986713096E-2</v>
      </c>
      <c r="G2239" s="24">
        <f t="shared" ca="1" si="243"/>
        <v>8951.5525960627037</v>
      </c>
      <c r="H2239" s="24">
        <f t="shared" ca="1" si="244"/>
        <v>9644.7338993751855</v>
      </c>
      <c r="I2239" s="24">
        <f ca="1">H2239/'Option value'!$E$10</f>
        <v>468.19096598908664</v>
      </c>
    </row>
    <row r="2240" spans="2:9">
      <c r="B2240">
        <f t="shared" si="245"/>
        <v>2222</v>
      </c>
      <c r="C2240" s="38">
        <f t="shared" ca="1" si="240"/>
        <v>0.21896968648847434</v>
      </c>
      <c r="D2240" s="38">
        <f t="shared" ca="1" si="241"/>
        <v>5.0700293585927141E-2</v>
      </c>
      <c r="E2240" s="38">
        <f t="shared" ca="1" si="242"/>
        <v>0.14048714967095793</v>
      </c>
      <c r="F2240" s="38">
        <f t="shared" ca="1" si="246"/>
        <v>2.5598387140617497E-2</v>
      </c>
      <c r="G2240" s="24">
        <f t="shared" ca="1" si="243"/>
        <v>6671.4034467643469</v>
      </c>
      <c r="H2240" s="24">
        <f t="shared" ca="1" si="244"/>
        <v>7364.5847500768296</v>
      </c>
      <c r="I2240" s="24">
        <f ca="1">H2240/'Option value'!$E$10</f>
        <v>357.50411408139945</v>
      </c>
    </row>
    <row r="2241" spans="2:9">
      <c r="B2241">
        <f t="shared" si="245"/>
        <v>2223</v>
      </c>
      <c r="C2241" s="38">
        <f t="shared" ca="1" si="240"/>
        <v>0.20758928849974517</v>
      </c>
      <c r="D2241" s="38">
        <f t="shared" ca="1" si="241"/>
        <v>7.2228267499394885E-2</v>
      </c>
      <c r="E2241" s="38">
        <f t="shared" ca="1" si="242"/>
        <v>0.14638345393226973</v>
      </c>
      <c r="F2241" s="38">
        <f t="shared" ca="1" si="246"/>
        <v>5.1963639988559518E-2</v>
      </c>
      <c r="G2241" s="24">
        <f t="shared" ca="1" si="243"/>
        <v>11456.571936924303</v>
      </c>
      <c r="H2241" s="24">
        <f t="shared" ca="1" si="244"/>
        <v>12149.753240236785</v>
      </c>
      <c r="I2241" s="24">
        <f ca="1">H2241/'Option value'!$E$10</f>
        <v>589.79384661343613</v>
      </c>
    </row>
    <row r="2242" spans="2:9">
      <c r="B2242">
        <f t="shared" si="245"/>
        <v>2224</v>
      </c>
      <c r="C2242" s="38">
        <f t="shared" ca="1" si="240"/>
        <v>0.30686379333429736</v>
      </c>
      <c r="D2242" s="38">
        <f t="shared" ca="1" si="241"/>
        <v>6.365350163016352E-2</v>
      </c>
      <c r="E2242" s="38">
        <f t="shared" ca="1" si="242"/>
        <v>0.13968860230190791</v>
      </c>
      <c r="F2242" s="38">
        <f t="shared" ca="1" si="246"/>
        <v>5.4606159895693215E-2</v>
      </c>
      <c r="G2242" s="24">
        <f t="shared" ca="1" si="243"/>
        <v>12125.622792487147</v>
      </c>
      <c r="H2242" s="24">
        <f t="shared" ca="1" si="244"/>
        <v>12818.804095799629</v>
      </c>
      <c r="I2242" s="24">
        <f ca="1">H2242/'Option value'!$E$10</f>
        <v>622.27204348541886</v>
      </c>
    </row>
    <row r="2243" spans="2:9">
      <c r="B2243">
        <f t="shared" si="245"/>
        <v>2225</v>
      </c>
      <c r="C2243" s="38">
        <f t="shared" ca="1" si="240"/>
        <v>0.26713573716999861</v>
      </c>
      <c r="D2243" s="38">
        <f t="shared" ca="1" si="241"/>
        <v>6.3556877867024825E-2</v>
      </c>
      <c r="E2243" s="38">
        <f t="shared" ca="1" si="242"/>
        <v>0.14336877132909745</v>
      </c>
      <c r="F2243" s="38">
        <f t="shared" ca="1" si="246"/>
        <v>5.7123753792078208E-2</v>
      </c>
      <c r="G2243" s="24">
        <f t="shared" ca="1" si="243"/>
        <v>11580.919866777487</v>
      </c>
      <c r="H2243" s="24">
        <f t="shared" ca="1" si="244"/>
        <v>12274.101170089969</v>
      </c>
      <c r="I2243" s="24">
        <f ca="1">H2243/'Option value'!$E$10</f>
        <v>595.83015388786248</v>
      </c>
    </row>
    <row r="2244" spans="2:9">
      <c r="B2244">
        <f t="shared" si="245"/>
        <v>2226</v>
      </c>
      <c r="C2244" s="38">
        <f t="shared" ca="1" si="240"/>
        <v>0.13446827272043835</v>
      </c>
      <c r="D2244" s="38">
        <f t="shared" ca="1" si="241"/>
        <v>5.5304187082224697E-2</v>
      </c>
      <c r="E2244" s="38">
        <f t="shared" ca="1" si="242"/>
        <v>0.14539898073295401</v>
      </c>
      <c r="F2244" s="38">
        <f t="shared" ca="1" si="246"/>
        <v>2.5858846916039253E-2</v>
      </c>
      <c r="G2244" s="24">
        <f t="shared" ca="1" si="243"/>
        <v>6509.2058607896088</v>
      </c>
      <c r="H2244" s="24">
        <f t="shared" ca="1" si="244"/>
        <v>7202.3871641020914</v>
      </c>
      <c r="I2244" s="24">
        <f ca="1">H2244/'Option value'!$E$10</f>
        <v>349.63044485932483</v>
      </c>
    </row>
    <row r="2245" spans="2:9">
      <c r="B2245">
        <f t="shared" si="245"/>
        <v>2227</v>
      </c>
      <c r="C2245" s="38">
        <f t="shared" ca="1" si="240"/>
        <v>0.19554431341037581</v>
      </c>
      <c r="D2245" s="38">
        <f t="shared" ca="1" si="241"/>
        <v>4.7829401785957328E-2</v>
      </c>
      <c r="E2245" s="38">
        <f t="shared" ca="1" si="242"/>
        <v>0.14901588423878237</v>
      </c>
      <c r="F2245" s="38">
        <f t="shared" ca="1" si="246"/>
        <v>4.7725864512751626E-2</v>
      </c>
      <c r="G2245" s="24">
        <f t="shared" ca="1" si="243"/>
        <v>7001.4073843699516</v>
      </c>
      <c r="H2245" s="24">
        <f t="shared" ca="1" si="244"/>
        <v>7694.5886876824343</v>
      </c>
      <c r="I2245" s="24">
        <f ca="1">H2245/'Option value'!$E$10</f>
        <v>373.52372270303078</v>
      </c>
    </row>
    <row r="2246" spans="2:9">
      <c r="B2246">
        <f t="shared" si="245"/>
        <v>2228</v>
      </c>
      <c r="C2246" s="38">
        <f t="shared" ca="1" si="240"/>
        <v>0.24809321091116507</v>
      </c>
      <c r="D2246" s="38">
        <f t="shared" ca="1" si="241"/>
        <v>7.2357847012089124E-2</v>
      </c>
      <c r="E2246" s="38">
        <f t="shared" ca="1" si="242"/>
        <v>0.14853580393933724</v>
      </c>
      <c r="F2246" s="38">
        <f t="shared" ca="1" si="246"/>
        <v>2.0228305489320589E-2</v>
      </c>
      <c r="G2246" s="24">
        <f t="shared" ca="1" si="243"/>
        <v>8729.1507939902731</v>
      </c>
      <c r="H2246" s="24">
        <f t="shared" ca="1" si="244"/>
        <v>9422.3320973027548</v>
      </c>
      <c r="I2246" s="24">
        <f ca="1">H2246/'Option value'!$E$10</f>
        <v>457.39476200498808</v>
      </c>
    </row>
    <row r="2247" spans="2:9">
      <c r="B2247">
        <f t="shared" si="245"/>
        <v>2229</v>
      </c>
      <c r="C2247" s="38">
        <f t="shared" ca="1" si="240"/>
        <v>0.26733900549557266</v>
      </c>
      <c r="D2247" s="38">
        <f t="shared" ca="1" si="241"/>
        <v>7.5224356981739279E-2</v>
      </c>
      <c r="E2247" s="38">
        <f t="shared" ca="1" si="242"/>
        <v>0.14294566866077668</v>
      </c>
      <c r="F2247" s="38">
        <f t="shared" ca="1" si="246"/>
        <v>5.0380321773281146E-2</v>
      </c>
      <c r="G2247" s="24">
        <f t="shared" ca="1" si="243"/>
        <v>12773.038743265641</v>
      </c>
      <c r="H2247" s="24">
        <f t="shared" ca="1" si="244"/>
        <v>13466.220046578122</v>
      </c>
      <c r="I2247" s="24">
        <f ca="1">H2247/'Option value'!$E$10</f>
        <v>653.70000226107391</v>
      </c>
    </row>
    <row r="2248" spans="2:9">
      <c r="B2248">
        <f t="shared" si="245"/>
        <v>2230</v>
      </c>
      <c r="C2248" s="38">
        <f t="shared" ca="1" si="240"/>
        <v>9.2245800832634672E-2</v>
      </c>
      <c r="D2248" s="38">
        <f t="shared" ca="1" si="241"/>
        <v>6.0317637842693714E-2</v>
      </c>
      <c r="E2248" s="38">
        <f t="shared" ca="1" si="242"/>
        <v>0.1432129235662471</v>
      </c>
      <c r="F2248" s="38">
        <f t="shared" ca="1" si="246"/>
        <v>3.3825247788862131E-2</v>
      </c>
      <c r="G2248" s="24">
        <f t="shared" ca="1" si="243"/>
        <v>7469.4339486386161</v>
      </c>
      <c r="H2248" s="24">
        <f t="shared" ca="1" si="244"/>
        <v>8162.6152519510988</v>
      </c>
      <c r="I2248" s="24">
        <f ca="1">H2248/'Option value'!$E$10</f>
        <v>396.24345883257757</v>
      </c>
    </row>
    <row r="2249" spans="2:9">
      <c r="B2249">
        <f t="shared" si="245"/>
        <v>2231</v>
      </c>
      <c r="C2249" s="38">
        <f t="shared" ca="1" si="240"/>
        <v>0.13455166851086819</v>
      </c>
      <c r="D2249" s="38">
        <f t="shared" ca="1" si="241"/>
        <v>6.7852765914447111E-2</v>
      </c>
      <c r="E2249" s="38">
        <f t="shared" ca="1" si="242"/>
        <v>0.14739653755000329</v>
      </c>
      <c r="F2249" s="38">
        <f t="shared" ca="1" si="246"/>
        <v>3.3420080997295265E-2</v>
      </c>
      <c r="G2249" s="24">
        <f t="shared" ca="1" si="243"/>
        <v>8376.6054576336628</v>
      </c>
      <c r="H2249" s="24">
        <f t="shared" ca="1" si="244"/>
        <v>9069.7867609461446</v>
      </c>
      <c r="I2249" s="24">
        <f ca="1">H2249/'Option value'!$E$10</f>
        <v>440.28091072554099</v>
      </c>
    </row>
    <row r="2250" spans="2:9">
      <c r="B2250">
        <f t="shared" si="245"/>
        <v>2232</v>
      </c>
      <c r="C2250" s="38">
        <f t="shared" ca="1" si="240"/>
        <v>0.43424148326518075</v>
      </c>
      <c r="D2250" s="38">
        <f t="shared" ca="1" si="241"/>
        <v>6.6688360674774225E-2</v>
      </c>
      <c r="E2250" s="38">
        <f t="shared" ca="1" si="242"/>
        <v>0.14520060225168541</v>
      </c>
      <c r="F2250" s="38">
        <f t="shared" ca="1" si="246"/>
        <v>5.5071051193491663E-2</v>
      </c>
      <c r="G2250" s="24">
        <f t="shared" ca="1" si="243"/>
        <v>13161.230354841666</v>
      </c>
      <c r="H2250" s="24">
        <f t="shared" ca="1" si="244"/>
        <v>13854.411658154148</v>
      </c>
      <c r="I2250" s="24">
        <f ca="1">H2250/'Option value'!$E$10</f>
        <v>672.54425525020133</v>
      </c>
    </row>
    <row r="2251" spans="2:9">
      <c r="B2251">
        <f t="shared" si="245"/>
        <v>2233</v>
      </c>
      <c r="C2251" s="38">
        <f t="shared" ca="1" si="240"/>
        <v>0.21914252717566246</v>
      </c>
      <c r="D2251" s="38">
        <f t="shared" ca="1" si="241"/>
        <v>6.2169710561928611E-2</v>
      </c>
      <c r="E2251" s="38">
        <f t="shared" ca="1" si="242"/>
        <v>0.1463336392328346</v>
      </c>
      <c r="F2251" s="38">
        <f t="shared" ca="1" si="246"/>
        <v>2.3395000392850647E-2</v>
      </c>
      <c r="G2251" s="24">
        <f t="shared" ca="1" si="243"/>
        <v>7646.0353734719101</v>
      </c>
      <c r="H2251" s="24">
        <f t="shared" ca="1" si="244"/>
        <v>8339.2166767843919</v>
      </c>
      <c r="I2251" s="24">
        <f ca="1">H2251/'Option value'!$E$10</f>
        <v>404.81634353322289</v>
      </c>
    </row>
    <row r="2252" spans="2:9">
      <c r="B2252">
        <f t="shared" si="245"/>
        <v>2234</v>
      </c>
      <c r="C2252" s="38">
        <f t="shared" ca="1" si="240"/>
        <v>0.17983751665838094</v>
      </c>
      <c r="D2252" s="38">
        <f t="shared" ca="1" si="241"/>
        <v>5.0374029846544627E-2</v>
      </c>
      <c r="E2252" s="38">
        <f t="shared" ca="1" si="242"/>
        <v>0.14378119355178115</v>
      </c>
      <c r="F2252" s="38">
        <f t="shared" ca="1" si="246"/>
        <v>4.7912967442500204E-2</v>
      </c>
      <c r="G2252" s="24">
        <f t="shared" ca="1" si="243"/>
        <v>7688.5701694177269</v>
      </c>
      <c r="H2252" s="24">
        <f t="shared" ca="1" si="244"/>
        <v>8381.7514727302096</v>
      </c>
      <c r="I2252" s="24">
        <f ca="1">H2252/'Option value'!$E$10</f>
        <v>406.88113945292275</v>
      </c>
    </row>
    <row r="2253" spans="2:9">
      <c r="B2253">
        <f t="shared" si="245"/>
        <v>2235</v>
      </c>
      <c r="C2253" s="38">
        <f t="shared" ca="1" si="240"/>
        <v>0.2806812525834439</v>
      </c>
      <c r="D2253" s="38">
        <f t="shared" ca="1" si="241"/>
        <v>5.6793861434075367E-2</v>
      </c>
      <c r="E2253" s="38">
        <f t="shared" ca="1" si="242"/>
        <v>0.14363129252749987</v>
      </c>
      <c r="F2253" s="38">
        <f t="shared" ca="1" si="246"/>
        <v>2.3837225314992373E-2</v>
      </c>
      <c r="G2253" s="24">
        <f t="shared" ca="1" si="243"/>
        <v>7530.0613791178275</v>
      </c>
      <c r="H2253" s="24">
        <f t="shared" ca="1" si="244"/>
        <v>8223.2426824303093</v>
      </c>
      <c r="I2253" s="24">
        <f ca="1">H2253/'Option value'!$E$10</f>
        <v>399.18653798205384</v>
      </c>
    </row>
    <row r="2254" spans="2:9">
      <c r="B2254">
        <f t="shared" si="245"/>
        <v>2236</v>
      </c>
      <c r="C2254" s="38">
        <f t="shared" ca="1" si="240"/>
        <v>0.16171833496197793</v>
      </c>
      <c r="D2254" s="38">
        <f t="shared" ca="1" si="241"/>
        <v>6.6381452474073829E-2</v>
      </c>
      <c r="E2254" s="38">
        <f t="shared" ca="1" si="242"/>
        <v>0.14522045226668723</v>
      </c>
      <c r="F2254" s="38">
        <f t="shared" ca="1" si="246"/>
        <v>4.1140311799600524E-2</v>
      </c>
      <c r="G2254" s="24">
        <f t="shared" ca="1" si="243"/>
        <v>9189.0603058947545</v>
      </c>
      <c r="H2254" s="24">
        <f t="shared" ca="1" si="244"/>
        <v>9882.2416092072363</v>
      </c>
      <c r="I2254" s="24">
        <f ca="1">H2254/'Option value'!$E$10</f>
        <v>479.72046646637068</v>
      </c>
    </row>
    <row r="2255" spans="2:9">
      <c r="B2255">
        <f t="shared" si="245"/>
        <v>2237</v>
      </c>
      <c r="C2255" s="38">
        <f t="shared" ca="1" si="240"/>
        <v>0.33852257722208434</v>
      </c>
      <c r="D2255" s="38">
        <f t="shared" ca="1" si="241"/>
        <v>5.8130433145627276E-2</v>
      </c>
      <c r="E2255" s="38">
        <f t="shared" ca="1" si="242"/>
        <v>0.14286916544520542</v>
      </c>
      <c r="F2255" s="38">
        <f t="shared" ca="1" si="246"/>
        <v>2.7668590950871555E-2</v>
      </c>
      <c r="G2255" s="24">
        <f t="shared" ca="1" si="243"/>
        <v>8376.5655604258354</v>
      </c>
      <c r="H2255" s="24">
        <f t="shared" ca="1" si="244"/>
        <v>9069.7468637383172</v>
      </c>
      <c r="I2255" s="24">
        <f ca="1">H2255/'Option value'!$E$10</f>
        <v>440.27897396787944</v>
      </c>
    </row>
    <row r="2256" spans="2:9">
      <c r="B2256">
        <f t="shared" si="245"/>
        <v>2238</v>
      </c>
      <c r="C2256" s="38">
        <f t="shared" ca="1" si="240"/>
        <v>0.30066472061210764</v>
      </c>
      <c r="D2256" s="38">
        <f t="shared" ca="1" si="241"/>
        <v>5.1353958346247813E-2</v>
      </c>
      <c r="E2256" s="38">
        <f t="shared" ca="1" si="242"/>
        <v>0.1444429741353781</v>
      </c>
      <c r="F2256" s="38">
        <f t="shared" ca="1" si="246"/>
        <v>4.3480646134839665E-2</v>
      </c>
      <c r="G2256" s="24">
        <f t="shared" ca="1" si="243"/>
        <v>8204.8624709546202</v>
      </c>
      <c r="H2256" s="24">
        <f t="shared" ca="1" si="244"/>
        <v>8898.043774267102</v>
      </c>
      <c r="I2256" s="24">
        <f ca="1">H2256/'Option value'!$E$10</f>
        <v>431.94387253723795</v>
      </c>
    </row>
    <row r="2257" spans="2:9">
      <c r="B2257">
        <f t="shared" si="245"/>
        <v>2239</v>
      </c>
      <c r="C2257" s="38">
        <f t="shared" ca="1" si="240"/>
        <v>0.16268106316716241</v>
      </c>
      <c r="D2257" s="38">
        <f t="shared" ca="1" si="241"/>
        <v>5.7626062449915215E-2</v>
      </c>
      <c r="E2257" s="38">
        <f t="shared" ca="1" si="242"/>
        <v>0.14549337769208423</v>
      </c>
      <c r="F2257" s="38">
        <f t="shared" ca="1" si="246"/>
        <v>5.9101659616128663E-2</v>
      </c>
      <c r="G2257" s="24">
        <f t="shared" ca="1" si="243"/>
        <v>9618.3108896184876</v>
      </c>
      <c r="H2257" s="24">
        <f t="shared" ca="1" si="244"/>
        <v>10311.492192930969</v>
      </c>
      <c r="I2257" s="24">
        <f ca="1">H2257/'Option value'!$E$10</f>
        <v>500.55787344325091</v>
      </c>
    </row>
    <row r="2258" spans="2:9">
      <c r="B2258">
        <f t="shared" si="245"/>
        <v>2240</v>
      </c>
      <c r="C2258" s="38">
        <f t="shared" ca="1" si="240"/>
        <v>0.34043621878463615</v>
      </c>
      <c r="D2258" s="38">
        <f t="shared" ca="1" si="241"/>
        <v>5.7260885364149083E-2</v>
      </c>
      <c r="E2258" s="38">
        <f t="shared" ca="1" si="242"/>
        <v>0.14311595580048805</v>
      </c>
      <c r="F2258" s="38">
        <f t="shared" ca="1" si="246"/>
        <v>5.975182922928686E-2</v>
      </c>
      <c r="G2258" s="24">
        <f t="shared" ca="1" si="243"/>
        <v>11418.692698432229</v>
      </c>
      <c r="H2258" s="24">
        <f t="shared" ca="1" si="244"/>
        <v>12111.874001744711</v>
      </c>
      <c r="I2258" s="24">
        <f ca="1">H2258/'Option value'!$E$10</f>
        <v>587.95504862838402</v>
      </c>
    </row>
    <row r="2259" spans="2:9">
      <c r="B2259">
        <f t="shared" si="245"/>
        <v>2241</v>
      </c>
      <c r="C2259" s="38">
        <f t="shared" ref="C2259:C2322" ca="1" si="247">_xlfn.NORM.INV(RAND(),$F$6,$G$6)</f>
        <v>0.26590505477660359</v>
      </c>
      <c r="D2259" s="38">
        <f t="shared" ref="D2259:D2322" ca="1" si="248">_xlfn.NORM.INV(RAND(),$F$7,$G$7)</f>
        <v>5.3490824539326388E-2</v>
      </c>
      <c r="E2259" s="38">
        <f t="shared" ref="E2259:E2322" ca="1" si="249">_xlfn.NORM.INV(RAND(),$F$8,$G$8)</f>
        <v>0.14559382185272421</v>
      </c>
      <c r="F2259" s="38">
        <f t="shared" ca="1" si="246"/>
        <v>4.9982032470924476E-2</v>
      </c>
      <c r="G2259" s="24">
        <f t="shared" ref="G2259:G2322" ca="1" si="250">IF(E2259&gt;F2259,($C$12*(1+C2259)*D2259)/(E2259-F2259),0)</f>
        <v>8783.3534021962914</v>
      </c>
      <c r="H2259" s="24">
        <f t="shared" ref="H2259:H2322" ca="1" si="251">G2259+$C$13</f>
        <v>9476.5347055087732</v>
      </c>
      <c r="I2259" s="24">
        <f ca="1">H2259/'Option value'!$E$10</f>
        <v>460.02595657809576</v>
      </c>
    </row>
    <row r="2260" spans="2:9">
      <c r="B2260">
        <f t="shared" ref="B2260:B2323" si="252">B2259+1</f>
        <v>2242</v>
      </c>
      <c r="C2260" s="38">
        <f t="shared" ca="1" si="247"/>
        <v>0.19007840510507812</v>
      </c>
      <c r="D2260" s="38">
        <f t="shared" ca="1" si="248"/>
        <v>6.6794781752281401E-2</v>
      </c>
      <c r="E2260" s="38">
        <f t="shared" ca="1" si="249"/>
        <v>0.14852624539708681</v>
      </c>
      <c r="F2260" s="38">
        <f t="shared" ref="F2260:F2323" ca="1" si="253">RAND()*($E$9-$D$9)+$D$9</f>
        <v>3.759990645036973E-2</v>
      </c>
      <c r="G2260" s="24">
        <f t="shared" ca="1" si="250"/>
        <v>8887.4016350431284</v>
      </c>
      <c r="H2260" s="24">
        <f t="shared" ca="1" si="251"/>
        <v>9580.5829383556102</v>
      </c>
      <c r="I2260" s="24">
        <f ca="1">H2260/'Option value'!$E$10</f>
        <v>465.07684166774806</v>
      </c>
    </row>
    <row r="2261" spans="2:9">
      <c r="B2261">
        <f t="shared" si="252"/>
        <v>2243</v>
      </c>
      <c r="C2261" s="38">
        <f t="shared" ca="1" si="247"/>
        <v>0.10513756948043651</v>
      </c>
      <c r="D2261" s="38">
        <f t="shared" ca="1" si="248"/>
        <v>6.4894368903605046E-2</v>
      </c>
      <c r="E2261" s="38">
        <f t="shared" ca="1" si="249"/>
        <v>0.14953604518736524</v>
      </c>
      <c r="F2261" s="38">
        <f t="shared" ca="1" si="253"/>
        <v>5.5121512013247387E-2</v>
      </c>
      <c r="G2261" s="24">
        <f t="shared" ca="1" si="250"/>
        <v>9420.5418473479294</v>
      </c>
      <c r="H2261" s="24">
        <f t="shared" ca="1" si="251"/>
        <v>10113.723150660411</v>
      </c>
      <c r="I2261" s="24">
        <f ca="1">H2261/'Option value'!$E$10</f>
        <v>490.95743449807816</v>
      </c>
    </row>
    <row r="2262" spans="2:9">
      <c r="B2262">
        <f t="shared" si="252"/>
        <v>2244</v>
      </c>
      <c r="C2262" s="38">
        <f t="shared" ca="1" si="247"/>
        <v>0.10770594858251539</v>
      </c>
      <c r="D2262" s="38">
        <f t="shared" ca="1" si="248"/>
        <v>6.6043327730093776E-2</v>
      </c>
      <c r="E2262" s="38">
        <f t="shared" ca="1" si="249"/>
        <v>0.14329933301190617</v>
      </c>
      <c r="F2262" s="38">
        <f t="shared" ca="1" si="253"/>
        <v>3.8750749034754325E-2</v>
      </c>
      <c r="G2262" s="24">
        <f t="shared" ca="1" si="250"/>
        <v>8678.140112279556</v>
      </c>
      <c r="H2262" s="24">
        <f t="shared" ca="1" si="251"/>
        <v>9371.3214155920377</v>
      </c>
      <c r="I2262" s="24">
        <f ca="1">H2262/'Option value'!$E$10</f>
        <v>454.9185153200018</v>
      </c>
    </row>
    <row r="2263" spans="2:9">
      <c r="B2263">
        <f t="shared" si="252"/>
        <v>2245</v>
      </c>
      <c r="C2263" s="38">
        <f t="shared" ca="1" si="247"/>
        <v>0.32810033850489451</v>
      </c>
      <c r="D2263" s="38">
        <f t="shared" ca="1" si="248"/>
        <v>5.7602480288245869E-2</v>
      </c>
      <c r="E2263" s="38">
        <f t="shared" ca="1" si="249"/>
        <v>0.14617374159538837</v>
      </c>
      <c r="F2263" s="38">
        <f t="shared" ca="1" si="253"/>
        <v>3.7901164908041934E-2</v>
      </c>
      <c r="G2263" s="24">
        <f t="shared" ca="1" si="250"/>
        <v>8762.8418942170701</v>
      </c>
      <c r="H2263" s="24">
        <f t="shared" ca="1" si="251"/>
        <v>9456.0231975295519</v>
      </c>
      <c r="I2263" s="24">
        <f ca="1">H2263/'Option value'!$E$10</f>
        <v>459.03025230725979</v>
      </c>
    </row>
    <row r="2264" spans="2:9">
      <c r="B2264">
        <f t="shared" si="252"/>
        <v>2246</v>
      </c>
      <c r="C2264" s="38">
        <f t="shared" ca="1" si="247"/>
        <v>0.29812308776087099</v>
      </c>
      <c r="D2264" s="38">
        <f t="shared" ca="1" si="248"/>
        <v>7.4389557663076145E-2</v>
      </c>
      <c r="E2264" s="38">
        <f t="shared" ca="1" si="249"/>
        <v>0.1459232502097649</v>
      </c>
      <c r="F2264" s="38">
        <f t="shared" ca="1" si="253"/>
        <v>3.2303658796619512E-2</v>
      </c>
      <c r="G2264" s="24">
        <f t="shared" ca="1" si="250"/>
        <v>10540.616292019109</v>
      </c>
      <c r="H2264" s="24">
        <f t="shared" ca="1" si="251"/>
        <v>11233.797595331591</v>
      </c>
      <c r="I2264" s="24">
        <f ca="1">H2264/'Option value'!$E$10</f>
        <v>545.32998035590242</v>
      </c>
    </row>
    <row r="2265" spans="2:9">
      <c r="B2265">
        <f t="shared" si="252"/>
        <v>2247</v>
      </c>
      <c r="C2265" s="38">
        <f t="shared" ca="1" si="247"/>
        <v>7.8497822919990579E-2</v>
      </c>
      <c r="D2265" s="38">
        <f t="shared" ca="1" si="248"/>
        <v>6.1390652172735004E-2</v>
      </c>
      <c r="E2265" s="38">
        <f t="shared" ca="1" si="249"/>
        <v>0.14666244313723836</v>
      </c>
      <c r="F2265" s="38">
        <f t="shared" ca="1" si="253"/>
        <v>2.5209453600999007E-2</v>
      </c>
      <c r="G2265" s="24">
        <f t="shared" ca="1" si="250"/>
        <v>6760.9027236430793</v>
      </c>
      <c r="H2265" s="24">
        <f t="shared" ca="1" si="251"/>
        <v>7454.084026955562</v>
      </c>
      <c r="I2265" s="24">
        <f ca="1">H2265/'Option value'!$E$10</f>
        <v>361.84873917260006</v>
      </c>
    </row>
    <row r="2266" spans="2:9">
      <c r="B2266">
        <f t="shared" si="252"/>
        <v>2248</v>
      </c>
      <c r="C2266" s="38">
        <f t="shared" ca="1" si="247"/>
        <v>0.29922407812416141</v>
      </c>
      <c r="D2266" s="38">
        <f t="shared" ca="1" si="248"/>
        <v>7.1856817103314999E-2</v>
      </c>
      <c r="E2266" s="38">
        <f t="shared" ca="1" si="249"/>
        <v>0.14191581842296278</v>
      </c>
      <c r="F2266" s="38">
        <f t="shared" ca="1" si="253"/>
        <v>5.95099395878112E-2</v>
      </c>
      <c r="G2266" s="24">
        <f t="shared" ca="1" si="250"/>
        <v>14050.28773770014</v>
      </c>
      <c r="H2266" s="24">
        <f t="shared" ca="1" si="251"/>
        <v>14743.469041012622</v>
      </c>
      <c r="I2266" s="24">
        <f ca="1">H2266/'Option value'!$E$10</f>
        <v>715.70238063168063</v>
      </c>
    </row>
    <row r="2267" spans="2:9">
      <c r="B2267">
        <f t="shared" si="252"/>
        <v>2249</v>
      </c>
      <c r="C2267" s="38">
        <f t="shared" ca="1" si="247"/>
        <v>0.29369022852886206</v>
      </c>
      <c r="D2267" s="38">
        <f t="shared" ca="1" si="248"/>
        <v>6.5164716382467111E-2</v>
      </c>
      <c r="E2267" s="38">
        <f t="shared" ca="1" si="249"/>
        <v>0.15186663618601989</v>
      </c>
      <c r="F2267" s="38">
        <f t="shared" ca="1" si="253"/>
        <v>2.8664067572017872E-2</v>
      </c>
      <c r="G2267" s="24">
        <f t="shared" ca="1" si="250"/>
        <v>8486.222643924928</v>
      </c>
      <c r="H2267" s="24">
        <f t="shared" ca="1" si="251"/>
        <v>9179.4039472374097</v>
      </c>
      <c r="I2267" s="24">
        <f ca="1">H2267/'Option value'!$E$10</f>
        <v>445.60213336103925</v>
      </c>
    </row>
    <row r="2268" spans="2:9">
      <c r="B2268">
        <f t="shared" si="252"/>
        <v>2250</v>
      </c>
      <c r="C2268" s="38">
        <f t="shared" ca="1" si="247"/>
        <v>8.3883361583388771E-2</v>
      </c>
      <c r="D2268" s="38">
        <f t="shared" ca="1" si="248"/>
        <v>6.9800907994575986E-2</v>
      </c>
      <c r="E2268" s="38">
        <f t="shared" ca="1" si="249"/>
        <v>0.14508851802545286</v>
      </c>
      <c r="F2268" s="38">
        <f t="shared" ca="1" si="253"/>
        <v>4.2870201810430004E-2</v>
      </c>
      <c r="G2268" s="24">
        <f t="shared" ca="1" si="250"/>
        <v>9179.2305036185971</v>
      </c>
      <c r="H2268" s="24">
        <f t="shared" ca="1" si="251"/>
        <v>9872.4118069310789</v>
      </c>
      <c r="I2268" s="24">
        <f ca="1">H2268/'Option value'!$E$10</f>
        <v>479.24329159859604</v>
      </c>
    </row>
    <row r="2269" spans="2:9">
      <c r="B2269">
        <f t="shared" si="252"/>
        <v>2251</v>
      </c>
      <c r="C2269" s="38">
        <f t="shared" ca="1" si="247"/>
        <v>3.603962723296944E-2</v>
      </c>
      <c r="D2269" s="38">
        <f t="shared" ca="1" si="248"/>
        <v>6.1282828916708977E-2</v>
      </c>
      <c r="E2269" s="38">
        <f t="shared" ca="1" si="249"/>
        <v>0.14290390730628402</v>
      </c>
      <c r="F2269" s="38">
        <f t="shared" ca="1" si="253"/>
        <v>3.7686368158809477E-2</v>
      </c>
      <c r="G2269" s="24">
        <f t="shared" ca="1" si="250"/>
        <v>7483.7351334633322</v>
      </c>
      <c r="H2269" s="24">
        <f t="shared" ca="1" si="251"/>
        <v>8176.9164367758149</v>
      </c>
      <c r="I2269" s="24">
        <f ca="1">H2269/'Option value'!$E$10</f>
        <v>396.93769110562204</v>
      </c>
    </row>
    <row r="2270" spans="2:9">
      <c r="B2270">
        <f t="shared" si="252"/>
        <v>2252</v>
      </c>
      <c r="C2270" s="38">
        <f t="shared" ca="1" si="247"/>
        <v>0.30168698348050982</v>
      </c>
      <c r="D2270" s="38">
        <f t="shared" ca="1" si="248"/>
        <v>7.2574868626458566E-2</v>
      </c>
      <c r="E2270" s="38">
        <f t="shared" ca="1" si="249"/>
        <v>0.14485906858282258</v>
      </c>
      <c r="F2270" s="38">
        <f t="shared" ca="1" si="253"/>
        <v>2.3721362721073141E-2</v>
      </c>
      <c r="G2270" s="24">
        <f t="shared" ca="1" si="250"/>
        <v>9671.7453335059963</v>
      </c>
      <c r="H2270" s="24">
        <f t="shared" ca="1" si="251"/>
        <v>10364.926636818478</v>
      </c>
      <c r="I2270" s="24">
        <f ca="1">H2270/'Option value'!$E$10</f>
        <v>503.15177848633385</v>
      </c>
    </row>
    <row r="2271" spans="2:9">
      <c r="B2271">
        <f t="shared" si="252"/>
        <v>2253</v>
      </c>
      <c r="C2271" s="38">
        <f t="shared" ca="1" si="247"/>
        <v>0.15624229739178169</v>
      </c>
      <c r="D2271" s="38">
        <f t="shared" ca="1" si="248"/>
        <v>6.8220653308136509E-2</v>
      </c>
      <c r="E2271" s="38">
        <f t="shared" ca="1" si="249"/>
        <v>0.14498156198263518</v>
      </c>
      <c r="F2271" s="38">
        <f t="shared" ca="1" si="253"/>
        <v>4.4076941929987484E-2</v>
      </c>
      <c r="G2271" s="24">
        <f t="shared" ca="1" si="250"/>
        <v>9694.9383565826738</v>
      </c>
      <c r="H2271" s="24">
        <f t="shared" ca="1" si="251"/>
        <v>10388.119659895156</v>
      </c>
      <c r="I2271" s="24">
        <f ca="1">H2271/'Option value'!$E$10</f>
        <v>504.27765339296866</v>
      </c>
    </row>
    <row r="2272" spans="2:9">
      <c r="B2272">
        <f t="shared" si="252"/>
        <v>2254</v>
      </c>
      <c r="C2272" s="38">
        <f t="shared" ca="1" si="247"/>
        <v>0.35433498118951184</v>
      </c>
      <c r="D2272" s="38">
        <f t="shared" ca="1" si="248"/>
        <v>7.2954310625516564E-2</v>
      </c>
      <c r="E2272" s="38">
        <f t="shared" ca="1" si="249"/>
        <v>0.14384282336774995</v>
      </c>
      <c r="F2272" s="38">
        <f t="shared" ca="1" si="253"/>
        <v>5.9754608659634112E-2</v>
      </c>
      <c r="G2272" s="24">
        <f t="shared" ca="1" si="250"/>
        <v>14572.474326223446</v>
      </c>
      <c r="H2272" s="24">
        <f t="shared" ca="1" si="251"/>
        <v>15265.655629535928</v>
      </c>
      <c r="I2272" s="24">
        <f ca="1">H2272/'Option value'!$E$10</f>
        <v>741.0512441522294</v>
      </c>
    </row>
    <row r="2273" spans="2:9">
      <c r="B2273">
        <f t="shared" si="252"/>
        <v>2255</v>
      </c>
      <c r="C2273" s="38">
        <f t="shared" ca="1" si="247"/>
        <v>0.30662537004464718</v>
      </c>
      <c r="D2273" s="38">
        <f t="shared" ca="1" si="248"/>
        <v>6.60564667780138E-2</v>
      </c>
      <c r="E2273" s="38">
        <f t="shared" ca="1" si="249"/>
        <v>0.14010367080058531</v>
      </c>
      <c r="F2273" s="38">
        <f t="shared" ca="1" si="253"/>
        <v>2.7089505022927212E-2</v>
      </c>
      <c r="G2273" s="24">
        <f t="shared" ca="1" si="250"/>
        <v>9471.6342676644581</v>
      </c>
      <c r="H2273" s="24">
        <f t="shared" ca="1" si="251"/>
        <v>10164.81557097694</v>
      </c>
      <c r="I2273" s="24">
        <f ca="1">H2273/'Option value'!$E$10</f>
        <v>493.43764907655043</v>
      </c>
    </row>
    <row r="2274" spans="2:9">
      <c r="B2274">
        <f t="shared" si="252"/>
        <v>2256</v>
      </c>
      <c r="C2274" s="38">
        <f t="shared" ca="1" si="247"/>
        <v>0.18147912367931268</v>
      </c>
      <c r="D2274" s="38">
        <f t="shared" ca="1" si="248"/>
        <v>6.3705960761105726E-2</v>
      </c>
      <c r="E2274" s="38">
        <f t="shared" ca="1" si="249"/>
        <v>0.14316281511440154</v>
      </c>
      <c r="F2274" s="38">
        <f t="shared" ca="1" si="253"/>
        <v>3.2257194628048144E-2</v>
      </c>
      <c r="G2274" s="24">
        <f t="shared" ca="1" si="250"/>
        <v>8416.7406048014473</v>
      </c>
      <c r="H2274" s="24">
        <f t="shared" ca="1" si="251"/>
        <v>9109.921908113929</v>
      </c>
      <c r="I2274" s="24">
        <f ca="1">H2274/'Option value'!$E$10</f>
        <v>442.22921884048196</v>
      </c>
    </row>
    <row r="2275" spans="2:9">
      <c r="B2275">
        <f t="shared" si="252"/>
        <v>2257</v>
      </c>
      <c r="C2275" s="38">
        <f t="shared" ca="1" si="247"/>
        <v>0.16643159218415993</v>
      </c>
      <c r="D2275" s="38">
        <f t="shared" ca="1" si="248"/>
        <v>6.0031046564336894E-2</v>
      </c>
      <c r="E2275" s="38">
        <f t="shared" ca="1" si="249"/>
        <v>0.14752547881250816</v>
      </c>
      <c r="F2275" s="38">
        <f t="shared" ca="1" si="253"/>
        <v>2.417294371243742E-2</v>
      </c>
      <c r="G2275" s="24">
        <f t="shared" ca="1" si="250"/>
        <v>7040.0944551071352</v>
      </c>
      <c r="H2275" s="24">
        <f t="shared" ca="1" si="251"/>
        <v>7733.2757584196179</v>
      </c>
      <c r="I2275" s="24">
        <f ca="1">H2275/'Option value'!$E$10</f>
        <v>375.40173584561251</v>
      </c>
    </row>
    <row r="2276" spans="2:9">
      <c r="B2276">
        <f t="shared" si="252"/>
        <v>2258</v>
      </c>
      <c r="C2276" s="38">
        <f t="shared" ca="1" si="247"/>
        <v>0.37897768731320264</v>
      </c>
      <c r="D2276" s="38">
        <f t="shared" ca="1" si="248"/>
        <v>6.6503999305667125E-2</v>
      </c>
      <c r="E2276" s="38">
        <f t="shared" ca="1" si="249"/>
        <v>0.14042800446375703</v>
      </c>
      <c r="F2276" s="38">
        <f t="shared" ca="1" si="253"/>
        <v>3.0035766198830395E-2</v>
      </c>
      <c r="G2276" s="24">
        <f t="shared" ca="1" si="250"/>
        <v>10302.860982278851</v>
      </c>
      <c r="H2276" s="24">
        <f t="shared" ca="1" si="251"/>
        <v>10996.042285591333</v>
      </c>
      <c r="I2276" s="24">
        <f ca="1">H2276/'Option value'!$E$10</f>
        <v>533.78846046559863</v>
      </c>
    </row>
    <row r="2277" spans="2:9">
      <c r="B2277">
        <f t="shared" si="252"/>
        <v>2259</v>
      </c>
      <c r="C2277" s="38">
        <f t="shared" ca="1" si="247"/>
        <v>0.19224208938075343</v>
      </c>
      <c r="D2277" s="38">
        <f t="shared" ca="1" si="248"/>
        <v>7.2613431017523683E-2</v>
      </c>
      <c r="E2277" s="38">
        <f t="shared" ca="1" si="249"/>
        <v>0.14477448906906287</v>
      </c>
      <c r="F2277" s="38">
        <f t="shared" ca="1" si="253"/>
        <v>4.0657426739986867E-2</v>
      </c>
      <c r="G2277" s="24">
        <f t="shared" ca="1" si="250"/>
        <v>10312.189336486201</v>
      </c>
      <c r="H2277" s="24">
        <f t="shared" ca="1" si="251"/>
        <v>11005.370639798683</v>
      </c>
      <c r="I2277" s="24">
        <f ca="1">H2277/'Option value'!$E$10</f>
        <v>534.24129319411077</v>
      </c>
    </row>
    <row r="2278" spans="2:9">
      <c r="B2278">
        <f t="shared" si="252"/>
        <v>2260</v>
      </c>
      <c r="C2278" s="38">
        <f t="shared" ca="1" si="247"/>
        <v>0.15431783816452643</v>
      </c>
      <c r="D2278" s="38">
        <f t="shared" ca="1" si="248"/>
        <v>6.7935814400886876E-2</v>
      </c>
      <c r="E2278" s="38">
        <f t="shared" ca="1" si="249"/>
        <v>0.14873100198467576</v>
      </c>
      <c r="F2278" s="38">
        <f t="shared" ca="1" si="253"/>
        <v>4.827123052162189E-2</v>
      </c>
      <c r="G2278" s="24">
        <f t="shared" ca="1" si="250"/>
        <v>9681.0705281236915</v>
      </c>
      <c r="H2278" s="24">
        <f t="shared" ca="1" si="251"/>
        <v>10374.251831436173</v>
      </c>
      <c r="I2278" s="24">
        <f ca="1">H2278/'Option value'!$E$10</f>
        <v>503.60445783670741</v>
      </c>
    </row>
    <row r="2279" spans="2:9">
      <c r="B2279">
        <f t="shared" si="252"/>
        <v>2261</v>
      </c>
      <c r="C2279" s="38">
        <f t="shared" ca="1" si="247"/>
        <v>0.39152898663333735</v>
      </c>
      <c r="D2279" s="38">
        <f t="shared" ca="1" si="248"/>
        <v>6.6471374212975484E-2</v>
      </c>
      <c r="E2279" s="38">
        <f t="shared" ca="1" si="249"/>
        <v>0.1439713328954782</v>
      </c>
      <c r="F2279" s="38">
        <f t="shared" ca="1" si="253"/>
        <v>3.5366312523390508E-2</v>
      </c>
      <c r="G2279" s="24">
        <f t="shared" ca="1" si="250"/>
        <v>10562.540574766566</v>
      </c>
      <c r="H2279" s="24">
        <f t="shared" ca="1" si="251"/>
        <v>11255.721878079048</v>
      </c>
      <c r="I2279" s="24">
        <f ca="1">H2279/'Option value'!$E$10</f>
        <v>546.39426592616735</v>
      </c>
    </row>
    <row r="2280" spans="2:9">
      <c r="B2280">
        <f t="shared" si="252"/>
        <v>2262</v>
      </c>
      <c r="C2280" s="38">
        <f t="shared" ca="1" si="247"/>
        <v>0.27890893245962606</v>
      </c>
      <c r="D2280" s="38">
        <f t="shared" ca="1" si="248"/>
        <v>6.3951410846750503E-2</v>
      </c>
      <c r="E2280" s="38">
        <f t="shared" ca="1" si="249"/>
        <v>0.14408226088549569</v>
      </c>
      <c r="F2280" s="38">
        <f t="shared" ca="1" si="253"/>
        <v>2.8633060876824531E-2</v>
      </c>
      <c r="G2280" s="24">
        <f t="shared" ca="1" si="250"/>
        <v>8785.9797836488924</v>
      </c>
      <c r="H2280" s="24">
        <f t="shared" ca="1" si="251"/>
        <v>9479.1610869613742</v>
      </c>
      <c r="I2280" s="24">
        <f ca="1">H2280/'Option value'!$E$10</f>
        <v>460.15345082336762</v>
      </c>
    </row>
    <row r="2281" spans="2:9">
      <c r="B2281">
        <f t="shared" si="252"/>
        <v>2263</v>
      </c>
      <c r="C2281" s="38">
        <f t="shared" ca="1" si="247"/>
        <v>0.21056014186087257</v>
      </c>
      <c r="D2281" s="38">
        <f t="shared" ca="1" si="248"/>
        <v>7.0807478723328404E-2</v>
      </c>
      <c r="E2281" s="38">
        <f t="shared" ca="1" si="249"/>
        <v>0.14486153202802879</v>
      </c>
      <c r="F2281" s="38">
        <f t="shared" ca="1" si="253"/>
        <v>3.4439324117070277E-2</v>
      </c>
      <c r="G2281" s="24">
        <f t="shared" ca="1" si="250"/>
        <v>9627.2101311885508</v>
      </c>
      <c r="H2281" s="24">
        <f t="shared" ca="1" si="251"/>
        <v>10320.391434501033</v>
      </c>
      <c r="I2281" s="24">
        <f ca="1">H2281/'Option value'!$E$10</f>
        <v>500.98987546121515</v>
      </c>
    </row>
    <row r="2282" spans="2:9">
      <c r="B2282">
        <f t="shared" si="252"/>
        <v>2264</v>
      </c>
      <c r="C2282" s="38">
        <f t="shared" ca="1" si="247"/>
        <v>0.1799081400875869</v>
      </c>
      <c r="D2282" s="38">
        <f t="shared" ca="1" si="248"/>
        <v>6.7831716252278351E-2</v>
      </c>
      <c r="E2282" s="38">
        <f t="shared" ca="1" si="249"/>
        <v>0.14653093677714527</v>
      </c>
      <c r="F2282" s="38">
        <f t="shared" ca="1" si="253"/>
        <v>4.0263981862023485E-2</v>
      </c>
      <c r="G2282" s="24">
        <f t="shared" ca="1" si="250"/>
        <v>9340.5864357378177</v>
      </c>
      <c r="H2282" s="24">
        <f t="shared" ca="1" si="251"/>
        <v>10033.767739050299</v>
      </c>
      <c r="I2282" s="24">
        <f ca="1">H2282/'Option value'!$E$10</f>
        <v>487.07610383739313</v>
      </c>
    </row>
    <row r="2283" spans="2:9">
      <c r="B2283">
        <f t="shared" si="252"/>
        <v>2265</v>
      </c>
      <c r="C2283" s="38">
        <f t="shared" ca="1" si="247"/>
        <v>0.38364311324176315</v>
      </c>
      <c r="D2283" s="38">
        <f t="shared" ca="1" si="248"/>
        <v>6.9200136491099476E-2</v>
      </c>
      <c r="E2283" s="38">
        <f t="shared" ca="1" si="249"/>
        <v>0.14402352288969403</v>
      </c>
      <c r="F2283" s="38">
        <f t="shared" ca="1" si="253"/>
        <v>4.7363125141339585E-2</v>
      </c>
      <c r="G2283" s="24">
        <f t="shared" ca="1" si="250"/>
        <v>12284.962520071909</v>
      </c>
      <c r="H2283" s="24">
        <f t="shared" ca="1" si="251"/>
        <v>12978.143823384391</v>
      </c>
      <c r="I2283" s="24">
        <f ca="1">H2283/'Option value'!$E$10</f>
        <v>630.00698171768886</v>
      </c>
    </row>
    <row r="2284" spans="2:9">
      <c r="B2284">
        <f t="shared" si="252"/>
        <v>2266</v>
      </c>
      <c r="C2284" s="38">
        <f t="shared" ca="1" si="247"/>
        <v>0.1725228484237043</v>
      </c>
      <c r="D2284" s="38">
        <f t="shared" ca="1" si="248"/>
        <v>4.5667468452723917E-2</v>
      </c>
      <c r="E2284" s="38">
        <f t="shared" ca="1" si="249"/>
        <v>0.14728322869582489</v>
      </c>
      <c r="F2284" s="38">
        <f t="shared" ca="1" si="253"/>
        <v>5.385291941092378E-2</v>
      </c>
      <c r="G2284" s="24">
        <f t="shared" ca="1" si="250"/>
        <v>7107.7450592175564</v>
      </c>
      <c r="H2284" s="24">
        <f t="shared" ca="1" si="251"/>
        <v>7800.9263625300391</v>
      </c>
      <c r="I2284" s="24">
        <f ca="1">H2284/'Option value'!$E$10</f>
        <v>378.68574575388539</v>
      </c>
    </row>
    <row r="2285" spans="2:9">
      <c r="B2285">
        <f t="shared" si="252"/>
        <v>2267</v>
      </c>
      <c r="C2285" s="38">
        <f t="shared" ca="1" si="247"/>
        <v>8.76790432869822E-2</v>
      </c>
      <c r="D2285" s="38">
        <f t="shared" ca="1" si="248"/>
        <v>6.2876702310357885E-2</v>
      </c>
      <c r="E2285" s="38">
        <f t="shared" ca="1" si="249"/>
        <v>0.1484812530574994</v>
      </c>
      <c r="F2285" s="38">
        <f t="shared" ca="1" si="253"/>
        <v>3.7293206489319414E-2</v>
      </c>
      <c r="G2285" s="24">
        <f t="shared" ca="1" si="250"/>
        <v>7628.2302563815147</v>
      </c>
      <c r="H2285" s="24">
        <f t="shared" ca="1" si="251"/>
        <v>8321.4115596939973</v>
      </c>
      <c r="I2285" s="24">
        <f ca="1">H2285/'Option value'!$E$10</f>
        <v>403.95201746087361</v>
      </c>
    </row>
    <row r="2286" spans="2:9">
      <c r="B2286">
        <f t="shared" si="252"/>
        <v>2268</v>
      </c>
      <c r="C2286" s="38">
        <f t="shared" ca="1" si="247"/>
        <v>0.22406548541921814</v>
      </c>
      <c r="D2286" s="38">
        <f t="shared" ca="1" si="248"/>
        <v>6.0729767623013957E-2</v>
      </c>
      <c r="E2286" s="38">
        <f t="shared" ca="1" si="249"/>
        <v>0.14601222779148693</v>
      </c>
      <c r="F2286" s="38">
        <f t="shared" ca="1" si="253"/>
        <v>4.6668091786355816E-2</v>
      </c>
      <c r="G2286" s="24">
        <f t="shared" ca="1" si="250"/>
        <v>9280.1588794078634</v>
      </c>
      <c r="H2286" s="24">
        <f t="shared" ca="1" si="251"/>
        <v>9973.3401827203452</v>
      </c>
      <c r="I2286" s="24">
        <f ca="1">H2286/'Option value'!$E$10</f>
        <v>484.14272731652159</v>
      </c>
    </row>
    <row r="2287" spans="2:9">
      <c r="B2287">
        <f t="shared" si="252"/>
        <v>2269</v>
      </c>
      <c r="C2287" s="38">
        <f t="shared" ca="1" si="247"/>
        <v>0.24924424976780279</v>
      </c>
      <c r="D2287" s="38">
        <f t="shared" ca="1" si="248"/>
        <v>6.2668019659607305E-2</v>
      </c>
      <c r="E2287" s="38">
        <f t="shared" ca="1" si="249"/>
        <v>0.14112831611715657</v>
      </c>
      <c r="F2287" s="38">
        <f t="shared" ca="1" si="253"/>
        <v>4.112974414159111E-2</v>
      </c>
      <c r="G2287" s="24">
        <f t="shared" ca="1" si="250"/>
        <v>9709.3668139367091</v>
      </c>
      <c r="H2287" s="24">
        <f t="shared" ca="1" si="251"/>
        <v>10402.548117249191</v>
      </c>
      <c r="I2287" s="24">
        <f ca="1">H2287/'Option value'!$E$10</f>
        <v>504.97806394413544</v>
      </c>
    </row>
    <row r="2288" spans="2:9">
      <c r="B2288">
        <f t="shared" si="252"/>
        <v>2270</v>
      </c>
      <c r="C2288" s="38">
        <f t="shared" ca="1" si="247"/>
        <v>0.30377479403966889</v>
      </c>
      <c r="D2288" s="38">
        <f t="shared" ca="1" si="248"/>
        <v>5.7889308196469404E-2</v>
      </c>
      <c r="E2288" s="38">
        <f t="shared" ca="1" si="249"/>
        <v>0.14636469513692729</v>
      </c>
      <c r="F2288" s="38">
        <f t="shared" ca="1" si="253"/>
        <v>2.6752829756361445E-2</v>
      </c>
      <c r="G2288" s="24">
        <f t="shared" ca="1" si="250"/>
        <v>7825.6073535611586</v>
      </c>
      <c r="H2288" s="24">
        <f t="shared" ca="1" si="251"/>
        <v>8518.7886568736412</v>
      </c>
      <c r="I2288" s="24">
        <f ca="1">H2288/'Option value'!$E$10</f>
        <v>413.53342994532238</v>
      </c>
    </row>
    <row r="2289" spans="2:9">
      <c r="B2289">
        <f t="shared" si="252"/>
        <v>2271</v>
      </c>
      <c r="C2289" s="38">
        <f t="shared" ca="1" si="247"/>
        <v>0.1387114164600019</v>
      </c>
      <c r="D2289" s="38">
        <f t="shared" ca="1" si="248"/>
        <v>7.1955103472638851E-2</v>
      </c>
      <c r="E2289" s="38">
        <f t="shared" ca="1" si="249"/>
        <v>0.14220128110682495</v>
      </c>
      <c r="F2289" s="38">
        <f t="shared" ca="1" si="253"/>
        <v>3.3401990173632247E-2</v>
      </c>
      <c r="G2289" s="24">
        <f t="shared" ca="1" si="250"/>
        <v>9339.8647803650074</v>
      </c>
      <c r="H2289" s="24">
        <f t="shared" ca="1" si="251"/>
        <v>10033.046083677489</v>
      </c>
      <c r="I2289" s="24">
        <f ca="1">H2289/'Option value'!$E$10</f>
        <v>487.04107202317903</v>
      </c>
    </row>
    <row r="2290" spans="2:9">
      <c r="B2290">
        <f t="shared" si="252"/>
        <v>2272</v>
      </c>
      <c r="C2290" s="38">
        <f t="shared" ca="1" si="247"/>
        <v>0.21668642918100353</v>
      </c>
      <c r="D2290" s="38">
        <f t="shared" ca="1" si="248"/>
        <v>5.049290178149466E-2</v>
      </c>
      <c r="E2290" s="38">
        <f t="shared" ca="1" si="249"/>
        <v>0.14770483316310246</v>
      </c>
      <c r="F2290" s="38">
        <f t="shared" ca="1" si="253"/>
        <v>5.7642989826420785E-2</v>
      </c>
      <c r="G2290" s="24">
        <f t="shared" ca="1" si="250"/>
        <v>8459.7891542744401</v>
      </c>
      <c r="H2290" s="24">
        <f t="shared" ca="1" si="251"/>
        <v>9152.9704575869218</v>
      </c>
      <c r="I2290" s="24">
        <f ca="1">H2290/'Option value'!$E$10</f>
        <v>444.31895425179226</v>
      </c>
    </row>
    <row r="2291" spans="2:9">
      <c r="B2291">
        <f t="shared" si="252"/>
        <v>2273</v>
      </c>
      <c r="C2291" s="38">
        <f t="shared" ca="1" si="247"/>
        <v>0.16760503130368315</v>
      </c>
      <c r="D2291" s="38">
        <f t="shared" ca="1" si="248"/>
        <v>6.3421147683275961E-2</v>
      </c>
      <c r="E2291" s="38">
        <f t="shared" ca="1" si="249"/>
        <v>0.14734393145011088</v>
      </c>
      <c r="F2291" s="38">
        <f t="shared" ca="1" si="253"/>
        <v>5.305476022118695E-2</v>
      </c>
      <c r="G2291" s="24">
        <f t="shared" ca="1" si="250"/>
        <v>9740.0147141711586</v>
      </c>
      <c r="H2291" s="24">
        <f t="shared" ca="1" si="251"/>
        <v>10433.19601748364</v>
      </c>
      <c r="I2291" s="24">
        <f ca="1">H2291/'Option value'!$E$10</f>
        <v>506.46582609143883</v>
      </c>
    </row>
    <row r="2292" spans="2:9">
      <c r="B2292">
        <f t="shared" si="252"/>
        <v>2274</v>
      </c>
      <c r="C2292" s="38">
        <f t="shared" ca="1" si="247"/>
        <v>8.5702831742682117E-2</v>
      </c>
      <c r="D2292" s="38">
        <f t="shared" ca="1" si="248"/>
        <v>6.4588998213815182E-2</v>
      </c>
      <c r="E2292" s="38">
        <f t="shared" ca="1" si="249"/>
        <v>0.14215785958557511</v>
      </c>
      <c r="F2292" s="38">
        <f t="shared" ca="1" si="253"/>
        <v>5.6612540905344441E-2</v>
      </c>
      <c r="G2292" s="24">
        <f t="shared" ca="1" si="250"/>
        <v>10166.340408980563</v>
      </c>
      <c r="H2292" s="24">
        <f t="shared" ca="1" si="251"/>
        <v>10859.521712293044</v>
      </c>
      <c r="I2292" s="24">
        <f ca="1">H2292/'Option value'!$E$10</f>
        <v>527.16124816956517</v>
      </c>
    </row>
    <row r="2293" spans="2:9">
      <c r="B2293">
        <f t="shared" si="252"/>
        <v>2275</v>
      </c>
      <c r="C2293" s="38">
        <f t="shared" ca="1" si="247"/>
        <v>0.34839775527014155</v>
      </c>
      <c r="D2293" s="38">
        <f t="shared" ca="1" si="248"/>
        <v>7.1484738542276716E-2</v>
      </c>
      <c r="E2293" s="38">
        <f t="shared" ca="1" si="249"/>
        <v>0.1429696655594222</v>
      </c>
      <c r="F2293" s="38">
        <f t="shared" ca="1" si="253"/>
        <v>4.6437541358626225E-2</v>
      </c>
      <c r="G2293" s="24">
        <f t="shared" ca="1" si="250"/>
        <v>12383.712696191185</v>
      </c>
      <c r="H2293" s="24">
        <f t="shared" ca="1" si="251"/>
        <v>13076.893999503667</v>
      </c>
      <c r="I2293" s="24">
        <f ca="1">H2293/'Option value'!$E$10</f>
        <v>634.8006795875566</v>
      </c>
    </row>
    <row r="2294" spans="2:9">
      <c r="B2294">
        <f t="shared" si="252"/>
        <v>2276</v>
      </c>
      <c r="C2294" s="38">
        <f t="shared" ca="1" si="247"/>
        <v>0.52375196999648432</v>
      </c>
      <c r="D2294" s="38">
        <f t="shared" ca="1" si="248"/>
        <v>6.488482767734717E-2</v>
      </c>
      <c r="E2294" s="38">
        <f t="shared" ca="1" si="249"/>
        <v>0.14713495032884238</v>
      </c>
      <c r="F2294" s="38">
        <f t="shared" ca="1" si="253"/>
        <v>2.6155617191460253E-2</v>
      </c>
      <c r="G2294" s="24">
        <f t="shared" ca="1" si="250"/>
        <v>10135.323760175783</v>
      </c>
      <c r="H2294" s="24">
        <f t="shared" ca="1" si="251"/>
        <v>10828.505063488265</v>
      </c>
      <c r="I2294" s="24">
        <f ca="1">H2294/'Option value'!$E$10</f>
        <v>525.6555856062264</v>
      </c>
    </row>
    <row r="2295" spans="2:9">
      <c r="B2295">
        <f t="shared" si="252"/>
        <v>2277</v>
      </c>
      <c r="C2295" s="38">
        <f t="shared" ca="1" si="247"/>
        <v>6.1918738686962238E-2</v>
      </c>
      <c r="D2295" s="38">
        <f t="shared" ca="1" si="248"/>
        <v>6.15451560097003E-2</v>
      </c>
      <c r="E2295" s="38">
        <f t="shared" ca="1" si="249"/>
        <v>0.14251376027562204</v>
      </c>
      <c r="F2295" s="38">
        <f t="shared" ca="1" si="253"/>
        <v>3.1519719929487544E-2</v>
      </c>
      <c r="G2295" s="24">
        <f t="shared" ca="1" si="250"/>
        <v>7302.589318344174</v>
      </c>
      <c r="H2295" s="24">
        <f t="shared" ca="1" si="251"/>
        <v>7995.7706216566567</v>
      </c>
      <c r="I2295" s="24">
        <f ca="1">H2295/'Option value'!$E$10</f>
        <v>388.14420493478912</v>
      </c>
    </row>
    <row r="2296" spans="2:9">
      <c r="B2296">
        <f t="shared" si="252"/>
        <v>2278</v>
      </c>
      <c r="C2296" s="38">
        <f t="shared" ca="1" si="247"/>
        <v>0.28718016065829205</v>
      </c>
      <c r="D2296" s="38">
        <f t="shared" ca="1" si="248"/>
        <v>7.1711750289407322E-2</v>
      </c>
      <c r="E2296" s="38">
        <f t="shared" ca="1" si="249"/>
        <v>0.14900375362851515</v>
      </c>
      <c r="F2296" s="38">
        <f t="shared" ca="1" si="253"/>
        <v>2.1633054374721353E-2</v>
      </c>
      <c r="G2296" s="24">
        <f t="shared" ca="1" si="250"/>
        <v>8987.7607608228554</v>
      </c>
      <c r="H2296" s="24">
        <f t="shared" ca="1" si="251"/>
        <v>9680.9420641353372</v>
      </c>
      <c r="I2296" s="24">
        <f ca="1">H2296/'Option value'!$E$10</f>
        <v>469.94864389006489</v>
      </c>
    </row>
    <row r="2297" spans="2:9">
      <c r="B2297">
        <f t="shared" si="252"/>
        <v>2279</v>
      </c>
      <c r="C2297" s="38">
        <f t="shared" ca="1" si="247"/>
        <v>0.27517902802588168</v>
      </c>
      <c r="D2297" s="38">
        <f t="shared" ca="1" si="248"/>
        <v>6.0182165289871657E-2</v>
      </c>
      <c r="E2297" s="38">
        <f t="shared" ca="1" si="249"/>
        <v>0.14333164504297777</v>
      </c>
      <c r="F2297" s="38">
        <f t="shared" ca="1" si="253"/>
        <v>4.7048369368419829E-2</v>
      </c>
      <c r="G2297" s="24">
        <f t="shared" ca="1" si="250"/>
        <v>9885.0641137122657</v>
      </c>
      <c r="H2297" s="24">
        <f t="shared" ca="1" si="251"/>
        <v>10578.245417024747</v>
      </c>
      <c r="I2297" s="24">
        <f ca="1">H2297/'Option value'!$E$10</f>
        <v>513.50705907887118</v>
      </c>
    </row>
    <row r="2298" spans="2:9">
      <c r="B2298">
        <f t="shared" si="252"/>
        <v>2280</v>
      </c>
      <c r="C2298" s="38">
        <f t="shared" ca="1" si="247"/>
        <v>0.16982820500449475</v>
      </c>
      <c r="D2298" s="38">
        <f t="shared" ca="1" si="248"/>
        <v>6.5033652277061357E-2</v>
      </c>
      <c r="E2298" s="38">
        <f t="shared" ca="1" si="249"/>
        <v>0.14276099054050173</v>
      </c>
      <c r="F2298" s="38">
        <f t="shared" ca="1" si="253"/>
        <v>5.5531222906306923E-2</v>
      </c>
      <c r="G2298" s="24">
        <f t="shared" ca="1" si="250"/>
        <v>10816.503471123995</v>
      </c>
      <c r="H2298" s="24">
        <f t="shared" ca="1" si="251"/>
        <v>11509.684774436477</v>
      </c>
      <c r="I2298" s="24">
        <f ca="1">H2298/'Option value'!$E$10</f>
        <v>558.72256186584832</v>
      </c>
    </row>
    <row r="2299" spans="2:9">
      <c r="B2299">
        <f t="shared" si="252"/>
        <v>2281</v>
      </c>
      <c r="C2299" s="38">
        <f t="shared" ca="1" si="247"/>
        <v>0.17345887129583723</v>
      </c>
      <c r="D2299" s="38">
        <f t="shared" ca="1" si="248"/>
        <v>6.0371590961150301E-2</v>
      </c>
      <c r="E2299" s="38">
        <f t="shared" ca="1" si="249"/>
        <v>0.14392808500878521</v>
      </c>
      <c r="F2299" s="38">
        <f t="shared" ca="1" si="253"/>
        <v>2.9837721176125619E-2</v>
      </c>
      <c r="G2299" s="24">
        <f t="shared" ca="1" si="250"/>
        <v>7700.9252022122419</v>
      </c>
      <c r="H2299" s="24">
        <f t="shared" ca="1" si="251"/>
        <v>8394.1065055247236</v>
      </c>
      <c r="I2299" s="24">
        <f ca="1">H2299/'Option value'!$E$10</f>
        <v>407.48089832644285</v>
      </c>
    </row>
    <row r="2300" spans="2:9">
      <c r="B2300">
        <f t="shared" si="252"/>
        <v>2282</v>
      </c>
      <c r="C2300" s="38">
        <f t="shared" ca="1" si="247"/>
        <v>0.16363698844365498</v>
      </c>
      <c r="D2300" s="38">
        <f t="shared" ca="1" si="248"/>
        <v>6.0876286260269835E-2</v>
      </c>
      <c r="E2300" s="38">
        <f t="shared" ca="1" si="249"/>
        <v>0.14482701426789138</v>
      </c>
      <c r="F2300" s="38">
        <f t="shared" ca="1" si="253"/>
        <v>2.4761167505587958E-2</v>
      </c>
      <c r="G2300" s="24">
        <f t="shared" ca="1" si="250"/>
        <v>7317.0758497219231</v>
      </c>
      <c r="H2300" s="24">
        <f t="shared" ca="1" si="251"/>
        <v>8010.2571530344057</v>
      </c>
      <c r="I2300" s="24">
        <f ca="1">H2300/'Option value'!$E$10</f>
        <v>388.84743461332062</v>
      </c>
    </row>
    <row r="2301" spans="2:9">
      <c r="B2301">
        <f t="shared" si="252"/>
        <v>2283</v>
      </c>
      <c r="C2301" s="38">
        <f t="shared" ca="1" si="247"/>
        <v>0.34323636350532183</v>
      </c>
      <c r="D2301" s="38">
        <f t="shared" ca="1" si="248"/>
        <v>6.0199433654843176E-2</v>
      </c>
      <c r="E2301" s="38">
        <f t="shared" ca="1" si="249"/>
        <v>0.14329439684166997</v>
      </c>
      <c r="F2301" s="38">
        <f t="shared" ca="1" si="253"/>
        <v>4.6527644714607908E-2</v>
      </c>
      <c r="G2301" s="24">
        <f t="shared" ca="1" si="250"/>
        <v>10363.586055978969</v>
      </c>
      <c r="H2301" s="24">
        <f t="shared" ca="1" si="251"/>
        <v>11056.767359291451</v>
      </c>
      <c r="I2301" s="24">
        <f ca="1">H2301/'Option value'!$E$10</f>
        <v>536.73627957725489</v>
      </c>
    </row>
    <row r="2302" spans="2:9">
      <c r="B2302">
        <f t="shared" si="252"/>
        <v>2284</v>
      </c>
      <c r="C2302" s="38">
        <f t="shared" ca="1" si="247"/>
        <v>0.13990037337896599</v>
      </c>
      <c r="D2302" s="38">
        <f t="shared" ca="1" si="248"/>
        <v>5.655481879859478E-2</v>
      </c>
      <c r="E2302" s="38">
        <f t="shared" ca="1" si="249"/>
        <v>0.14727663955645739</v>
      </c>
      <c r="F2302" s="38">
        <f t="shared" ca="1" si="253"/>
        <v>4.4870766907041962E-2</v>
      </c>
      <c r="G2302" s="24">
        <f t="shared" ca="1" si="250"/>
        <v>7807.3387860421462</v>
      </c>
      <c r="H2302" s="24">
        <f t="shared" ca="1" si="251"/>
        <v>8500.520089354628</v>
      </c>
      <c r="I2302" s="24">
        <f ca="1">H2302/'Option value'!$E$10</f>
        <v>412.64660627935086</v>
      </c>
    </row>
    <row r="2303" spans="2:9">
      <c r="B2303">
        <f t="shared" si="252"/>
        <v>2285</v>
      </c>
      <c r="C2303" s="38">
        <f t="shared" ca="1" si="247"/>
        <v>0.10632562271196433</v>
      </c>
      <c r="D2303" s="38">
        <f t="shared" ca="1" si="248"/>
        <v>6.0332607873628846E-2</v>
      </c>
      <c r="E2303" s="38">
        <f t="shared" ca="1" si="249"/>
        <v>0.14839129371263929</v>
      </c>
      <c r="F2303" s="38">
        <f t="shared" ca="1" si="253"/>
        <v>4.2524140398733534E-2</v>
      </c>
      <c r="G2303" s="24">
        <f t="shared" ca="1" si="250"/>
        <v>7819.2520090546432</v>
      </c>
      <c r="H2303" s="24">
        <f t="shared" ca="1" si="251"/>
        <v>8512.4333123671258</v>
      </c>
      <c r="I2303" s="24">
        <f ca="1">H2303/'Option value'!$E$10</f>
        <v>413.22491807607406</v>
      </c>
    </row>
    <row r="2304" spans="2:9">
      <c r="B2304">
        <f t="shared" si="252"/>
        <v>2286</v>
      </c>
      <c r="C2304" s="38">
        <f t="shared" ca="1" si="247"/>
        <v>0.13603399251131093</v>
      </c>
      <c r="D2304" s="38">
        <f t="shared" ca="1" si="248"/>
        <v>6.8874227206497995E-2</v>
      </c>
      <c r="E2304" s="38">
        <f t="shared" ca="1" si="249"/>
        <v>0.14374460160906674</v>
      </c>
      <c r="F2304" s="38">
        <f t="shared" ca="1" si="253"/>
        <v>3.7930721994890504E-2</v>
      </c>
      <c r="G2304" s="24">
        <f t="shared" ca="1" si="250"/>
        <v>9170.5800139866733</v>
      </c>
      <c r="H2304" s="24">
        <f t="shared" ca="1" si="251"/>
        <v>9863.7613172991551</v>
      </c>
      <c r="I2304" s="24">
        <f ca="1">H2304/'Option value'!$E$10</f>
        <v>478.82336491743467</v>
      </c>
    </row>
    <row r="2305" spans="2:9">
      <c r="B2305">
        <f t="shared" si="252"/>
        <v>2287</v>
      </c>
      <c r="C2305" s="38">
        <f t="shared" ca="1" si="247"/>
        <v>0.37802635709639448</v>
      </c>
      <c r="D2305" s="38">
        <f t="shared" ca="1" si="248"/>
        <v>5.6624776968930771E-2</v>
      </c>
      <c r="E2305" s="38">
        <f t="shared" ca="1" si="249"/>
        <v>0.14573296898768989</v>
      </c>
      <c r="F2305" s="38">
        <f t="shared" ca="1" si="253"/>
        <v>3.846944743634087E-2</v>
      </c>
      <c r="G2305" s="24">
        <f t="shared" ca="1" si="250"/>
        <v>9022.0110449057684</v>
      </c>
      <c r="H2305" s="24">
        <f t="shared" ca="1" si="251"/>
        <v>9715.1923482182501</v>
      </c>
      <c r="I2305" s="24">
        <f ca="1">H2305/'Option value'!$E$10</f>
        <v>471.61127903972084</v>
      </c>
    </row>
    <row r="2306" spans="2:9">
      <c r="B2306">
        <f t="shared" si="252"/>
        <v>2288</v>
      </c>
      <c r="C2306" s="38">
        <f t="shared" ca="1" si="247"/>
        <v>0.34742219417597897</v>
      </c>
      <c r="D2306" s="38">
        <f t="shared" ca="1" si="248"/>
        <v>5.7438505116526574E-2</v>
      </c>
      <c r="E2306" s="38">
        <f t="shared" ca="1" si="249"/>
        <v>0.14686094736487781</v>
      </c>
      <c r="F2306" s="38">
        <f t="shared" ca="1" si="253"/>
        <v>3.592019156944147E-2</v>
      </c>
      <c r="G2306" s="24">
        <f t="shared" ca="1" si="250"/>
        <v>8651.8121566899135</v>
      </c>
      <c r="H2306" s="24">
        <f t="shared" ca="1" si="251"/>
        <v>9344.9934600023953</v>
      </c>
      <c r="I2306" s="24">
        <f ca="1">H2306/'Option value'!$E$10</f>
        <v>453.64045922341722</v>
      </c>
    </row>
    <row r="2307" spans="2:9">
      <c r="B2307">
        <f t="shared" si="252"/>
        <v>2289</v>
      </c>
      <c r="C2307" s="38">
        <f t="shared" ca="1" si="247"/>
        <v>0.20099623388179183</v>
      </c>
      <c r="D2307" s="38">
        <f t="shared" ca="1" si="248"/>
        <v>6.5053069571586242E-2</v>
      </c>
      <c r="E2307" s="38">
        <f t="shared" ca="1" si="249"/>
        <v>0.14422343852938938</v>
      </c>
      <c r="F2307" s="38">
        <f t="shared" ca="1" si="253"/>
        <v>3.3783726171549469E-2</v>
      </c>
      <c r="G2307" s="24">
        <f t="shared" ca="1" si="250"/>
        <v>8773.5539176066104</v>
      </c>
      <c r="H2307" s="24">
        <f t="shared" ca="1" si="251"/>
        <v>9466.7352209190922</v>
      </c>
      <c r="I2307" s="24">
        <f ca="1">H2307/'Option value'!$E$10</f>
        <v>459.55025344267432</v>
      </c>
    </row>
    <row r="2308" spans="2:9">
      <c r="B2308">
        <f t="shared" si="252"/>
        <v>2290</v>
      </c>
      <c r="C2308" s="38">
        <f t="shared" ca="1" si="247"/>
        <v>0.12482244903230931</v>
      </c>
      <c r="D2308" s="38">
        <f t="shared" ca="1" si="248"/>
        <v>6.3136007064770752E-2</v>
      </c>
      <c r="E2308" s="38">
        <f t="shared" ca="1" si="249"/>
        <v>0.14657336975513102</v>
      </c>
      <c r="F2308" s="38">
        <f t="shared" ca="1" si="253"/>
        <v>3.2731550497196671E-2</v>
      </c>
      <c r="G2308" s="24">
        <f t="shared" ca="1" si="250"/>
        <v>7736.6087916492743</v>
      </c>
      <c r="H2308" s="24">
        <f t="shared" ca="1" si="251"/>
        <v>8429.790094961756</v>
      </c>
      <c r="I2308" s="24">
        <f ca="1">H2308/'Option value'!$E$10</f>
        <v>409.21311140591047</v>
      </c>
    </row>
    <row r="2309" spans="2:9">
      <c r="B2309">
        <f t="shared" si="252"/>
        <v>2291</v>
      </c>
      <c r="C2309" s="38">
        <f t="shared" ca="1" si="247"/>
        <v>0.26284360258150841</v>
      </c>
      <c r="D2309" s="38">
        <f t="shared" ca="1" si="248"/>
        <v>6.2466939492539404E-2</v>
      </c>
      <c r="E2309" s="38">
        <f t="shared" ca="1" si="249"/>
        <v>0.14393332651039559</v>
      </c>
      <c r="F2309" s="38">
        <f t="shared" ca="1" si="253"/>
        <v>2.2969107075032601E-2</v>
      </c>
      <c r="G2309" s="24">
        <f t="shared" ca="1" si="250"/>
        <v>8087.8715751912359</v>
      </c>
      <c r="H2309" s="24">
        <f t="shared" ca="1" si="251"/>
        <v>8781.0528785037186</v>
      </c>
      <c r="I2309" s="24">
        <f ca="1">H2309/'Option value'!$E$10</f>
        <v>426.26470283998628</v>
      </c>
    </row>
    <row r="2310" spans="2:9">
      <c r="B2310">
        <f t="shared" si="252"/>
        <v>2292</v>
      </c>
      <c r="C2310" s="38">
        <f t="shared" ca="1" si="247"/>
        <v>0.12587349828596345</v>
      </c>
      <c r="D2310" s="38">
        <f t="shared" ca="1" si="248"/>
        <v>5.6402689761788305E-2</v>
      </c>
      <c r="E2310" s="38">
        <f t="shared" ca="1" si="249"/>
        <v>0.14172739723828862</v>
      </c>
      <c r="F2310" s="38">
        <f t="shared" ca="1" si="253"/>
        <v>4.7482876583565911E-2</v>
      </c>
      <c r="G2310" s="24">
        <f t="shared" ca="1" si="250"/>
        <v>8356.5050271908312</v>
      </c>
      <c r="H2310" s="24">
        <f t="shared" ca="1" si="251"/>
        <v>9049.686330503313</v>
      </c>
      <c r="I2310" s="24">
        <f ca="1">H2310/'Option value'!$E$10</f>
        <v>439.30516167491805</v>
      </c>
    </row>
    <row r="2311" spans="2:9">
      <c r="B2311">
        <f t="shared" si="252"/>
        <v>2293</v>
      </c>
      <c r="C2311" s="38">
        <f t="shared" ca="1" si="247"/>
        <v>0.31259961923289448</v>
      </c>
      <c r="D2311" s="38">
        <f t="shared" ca="1" si="248"/>
        <v>7.4126968190932757E-2</v>
      </c>
      <c r="E2311" s="38">
        <f t="shared" ca="1" si="249"/>
        <v>0.14833800278355577</v>
      </c>
      <c r="F2311" s="38">
        <f t="shared" ca="1" si="253"/>
        <v>4.7015913115241829E-2</v>
      </c>
      <c r="G2311" s="24">
        <f t="shared" ca="1" si="250"/>
        <v>11909.560923753026</v>
      </c>
      <c r="H2311" s="24">
        <f t="shared" ca="1" si="251"/>
        <v>12602.742227065508</v>
      </c>
      <c r="I2311" s="24">
        <f ca="1">H2311/'Option value'!$E$10</f>
        <v>611.78360325560709</v>
      </c>
    </row>
    <row r="2312" spans="2:9">
      <c r="B2312">
        <f t="shared" si="252"/>
        <v>2294</v>
      </c>
      <c r="C2312" s="38">
        <f t="shared" ca="1" si="247"/>
        <v>0.15021110893768574</v>
      </c>
      <c r="D2312" s="38">
        <f t="shared" ca="1" si="248"/>
        <v>6.8000288370321516E-2</v>
      </c>
      <c r="E2312" s="38">
        <f t="shared" ca="1" si="249"/>
        <v>0.144692439352443</v>
      </c>
      <c r="F2312" s="38">
        <f t="shared" ca="1" si="253"/>
        <v>3.1403651301973944E-2</v>
      </c>
      <c r="G2312" s="24">
        <f t="shared" ca="1" si="250"/>
        <v>8562.3456997978265</v>
      </c>
      <c r="H2312" s="24">
        <f t="shared" ca="1" si="251"/>
        <v>9255.5270031103082</v>
      </c>
      <c r="I2312" s="24">
        <f ca="1">H2312/'Option value'!$E$10</f>
        <v>449.2974273354518</v>
      </c>
    </row>
    <row r="2313" spans="2:9">
      <c r="B2313">
        <f t="shared" si="252"/>
        <v>2295</v>
      </c>
      <c r="C2313" s="38">
        <f t="shared" ca="1" si="247"/>
        <v>0.11313981941730507</v>
      </c>
      <c r="D2313" s="38">
        <f t="shared" ca="1" si="248"/>
        <v>6.5279678681459216E-2</v>
      </c>
      <c r="E2313" s="38">
        <f t="shared" ca="1" si="249"/>
        <v>0.14558524047763663</v>
      </c>
      <c r="F2313" s="38">
        <f t="shared" ca="1" si="253"/>
        <v>4.1189190547049101E-2</v>
      </c>
      <c r="G2313" s="24">
        <f t="shared" ca="1" si="250"/>
        <v>8632.469193321127</v>
      </c>
      <c r="H2313" s="24">
        <f t="shared" ca="1" si="251"/>
        <v>9325.6504966336088</v>
      </c>
      <c r="I2313" s="24">
        <f ca="1">H2313/'Option value'!$E$10</f>
        <v>452.70148041910721</v>
      </c>
    </row>
    <row r="2314" spans="2:9">
      <c r="B2314">
        <f t="shared" si="252"/>
        <v>2296</v>
      </c>
      <c r="C2314" s="38">
        <f t="shared" ca="1" si="247"/>
        <v>0.2323069932397166</v>
      </c>
      <c r="D2314" s="38">
        <f t="shared" ca="1" si="248"/>
        <v>5.6326325392933987E-2</v>
      </c>
      <c r="E2314" s="38">
        <f t="shared" ca="1" si="249"/>
        <v>0.1467220740721476</v>
      </c>
      <c r="F2314" s="38">
        <f t="shared" ca="1" si="253"/>
        <v>3.6001742020160023E-2</v>
      </c>
      <c r="G2314" s="24">
        <f t="shared" ca="1" si="250"/>
        <v>7774.8913743187622</v>
      </c>
      <c r="H2314" s="24">
        <f t="shared" ca="1" si="251"/>
        <v>8468.072677631244</v>
      </c>
      <c r="I2314" s="24">
        <f ca="1">H2314/'Option value'!$E$10</f>
        <v>411.07148920540016</v>
      </c>
    </row>
    <row r="2315" spans="2:9">
      <c r="B2315">
        <f t="shared" si="252"/>
        <v>2297</v>
      </c>
      <c r="C2315" s="38">
        <f t="shared" ca="1" si="247"/>
        <v>0.13698412059691989</v>
      </c>
      <c r="D2315" s="38">
        <f t="shared" ca="1" si="248"/>
        <v>6.779024654241092E-2</v>
      </c>
      <c r="E2315" s="38">
        <f t="shared" ca="1" si="249"/>
        <v>0.14469870219541961</v>
      </c>
      <c r="F2315" s="38">
        <f t="shared" ca="1" si="253"/>
        <v>3.7297834286778617E-2</v>
      </c>
      <c r="G2315" s="24">
        <f t="shared" ca="1" si="250"/>
        <v>8900.3113332135399</v>
      </c>
      <c r="H2315" s="24">
        <f t="shared" ca="1" si="251"/>
        <v>9593.4926365260217</v>
      </c>
      <c r="I2315" s="24">
        <f ca="1">H2315/'Option value'!$E$10</f>
        <v>465.70352604495247</v>
      </c>
    </row>
    <row r="2316" spans="2:9">
      <c r="B2316">
        <f t="shared" si="252"/>
        <v>2298</v>
      </c>
      <c r="C2316" s="38">
        <f t="shared" ca="1" si="247"/>
        <v>0.15223839567879854</v>
      </c>
      <c r="D2316" s="38">
        <f t="shared" ca="1" si="248"/>
        <v>5.9404763940737126E-2</v>
      </c>
      <c r="E2316" s="38">
        <f t="shared" ca="1" si="249"/>
        <v>0.14797910965138988</v>
      </c>
      <c r="F2316" s="38">
        <f t="shared" ca="1" si="253"/>
        <v>3.6952699353430818E-2</v>
      </c>
      <c r="G2316" s="24">
        <f t="shared" ca="1" si="250"/>
        <v>7645.9014470671091</v>
      </c>
      <c r="H2316" s="24">
        <f t="shared" ca="1" si="251"/>
        <v>8339.0827503795917</v>
      </c>
      <c r="I2316" s="24">
        <f ca="1">H2316/'Option value'!$E$10</f>
        <v>404.80984225143646</v>
      </c>
    </row>
    <row r="2317" spans="2:9">
      <c r="B2317">
        <f t="shared" si="252"/>
        <v>2299</v>
      </c>
      <c r="C2317" s="38">
        <f t="shared" ca="1" si="247"/>
        <v>0.33204887268512234</v>
      </c>
      <c r="D2317" s="38">
        <f t="shared" ca="1" si="248"/>
        <v>5.6317232543966166E-2</v>
      </c>
      <c r="E2317" s="38">
        <f t="shared" ca="1" si="249"/>
        <v>0.14372318823727792</v>
      </c>
      <c r="F2317" s="38">
        <f t="shared" ca="1" si="253"/>
        <v>5.1709497068130633E-2</v>
      </c>
      <c r="G2317" s="24">
        <f t="shared" ca="1" si="250"/>
        <v>10111.146162513123</v>
      </c>
      <c r="H2317" s="24">
        <f t="shared" ca="1" si="251"/>
        <v>10804.327465825605</v>
      </c>
      <c r="I2317" s="24">
        <f ca="1">H2317/'Option value'!$E$10</f>
        <v>524.4819158167769</v>
      </c>
    </row>
    <row r="2318" spans="2:9">
      <c r="B2318">
        <f t="shared" si="252"/>
        <v>2300</v>
      </c>
      <c r="C2318" s="38">
        <f t="shared" ca="1" si="247"/>
        <v>0.25677274654434312</v>
      </c>
      <c r="D2318" s="38">
        <f t="shared" ca="1" si="248"/>
        <v>6.5321020973636082E-2</v>
      </c>
      <c r="E2318" s="38">
        <f t="shared" ca="1" si="249"/>
        <v>0.15160322255263967</v>
      </c>
      <c r="F2318" s="38">
        <f t="shared" ca="1" si="253"/>
        <v>5.5160777872549208E-2</v>
      </c>
      <c r="G2318" s="24">
        <f t="shared" ca="1" si="250"/>
        <v>10556.814363283329</v>
      </c>
      <c r="H2318" s="24">
        <f t="shared" ca="1" si="251"/>
        <v>11249.995666595811</v>
      </c>
      <c r="I2318" s="24">
        <f ca="1">H2318/'Option value'!$E$10</f>
        <v>546.11629449494228</v>
      </c>
    </row>
    <row r="2319" spans="2:9">
      <c r="B2319">
        <f t="shared" si="252"/>
        <v>2301</v>
      </c>
      <c r="C2319" s="38">
        <f t="shared" ca="1" si="247"/>
        <v>0.22670510629488372</v>
      </c>
      <c r="D2319" s="38">
        <f t="shared" ca="1" si="248"/>
        <v>5.9153593651968213E-2</v>
      </c>
      <c r="E2319" s="38">
        <f t="shared" ca="1" si="249"/>
        <v>0.1439800555230959</v>
      </c>
      <c r="F2319" s="38">
        <f t="shared" ca="1" si="253"/>
        <v>2.8451702381145638E-2</v>
      </c>
      <c r="G2319" s="24">
        <f t="shared" ca="1" si="250"/>
        <v>7789.7604244650993</v>
      </c>
      <c r="H2319" s="24">
        <f t="shared" ca="1" si="251"/>
        <v>8482.941727777581</v>
      </c>
      <c r="I2319" s="24">
        <f ca="1">H2319/'Option value'!$E$10</f>
        <v>411.79328775619325</v>
      </c>
    </row>
    <row r="2320" spans="2:9">
      <c r="B2320">
        <f t="shared" si="252"/>
        <v>2302</v>
      </c>
      <c r="C2320" s="38">
        <f t="shared" ca="1" si="247"/>
        <v>0.20217631038791647</v>
      </c>
      <c r="D2320" s="38">
        <f t="shared" ca="1" si="248"/>
        <v>5.7957909828098585E-2</v>
      </c>
      <c r="E2320" s="38">
        <f t="shared" ca="1" si="249"/>
        <v>0.1460089620215072</v>
      </c>
      <c r="F2320" s="38">
        <f t="shared" ca="1" si="253"/>
        <v>3.3151275703374478E-2</v>
      </c>
      <c r="G2320" s="24">
        <f t="shared" ca="1" si="250"/>
        <v>7656.6908954479977</v>
      </c>
      <c r="H2320" s="24">
        <f t="shared" ca="1" si="251"/>
        <v>8349.8721987604804</v>
      </c>
      <c r="I2320" s="24">
        <f ca="1">H2320/'Option value'!$E$10</f>
        <v>405.33360188157667</v>
      </c>
    </row>
    <row r="2321" spans="2:9">
      <c r="B2321">
        <f t="shared" si="252"/>
        <v>2303</v>
      </c>
      <c r="C2321" s="38">
        <f t="shared" ca="1" si="247"/>
        <v>0.21208038045505062</v>
      </c>
      <c r="D2321" s="38">
        <f t="shared" ca="1" si="248"/>
        <v>6.8218433869699502E-2</v>
      </c>
      <c r="E2321" s="38">
        <f t="shared" ca="1" si="249"/>
        <v>0.14552602740419757</v>
      </c>
      <c r="F2321" s="38">
        <f t="shared" ca="1" si="253"/>
        <v>4.4161533058240374E-2</v>
      </c>
      <c r="G2321" s="24">
        <f t="shared" ca="1" si="250"/>
        <v>10116.695650312146</v>
      </c>
      <c r="H2321" s="24">
        <f t="shared" ca="1" si="251"/>
        <v>10809.876953624627</v>
      </c>
      <c r="I2321" s="24">
        <f ca="1">H2321/'Option value'!$E$10</f>
        <v>524.75130842837996</v>
      </c>
    </row>
    <row r="2322" spans="2:9">
      <c r="B2322">
        <f t="shared" si="252"/>
        <v>2304</v>
      </c>
      <c r="C2322" s="38">
        <f t="shared" ca="1" si="247"/>
        <v>0.45779589735221488</v>
      </c>
      <c r="D2322" s="38">
        <f t="shared" ca="1" si="248"/>
        <v>6.3321261664027823E-2</v>
      </c>
      <c r="E2322" s="38">
        <f t="shared" ca="1" si="249"/>
        <v>0.14393617282597054</v>
      </c>
      <c r="F2322" s="38">
        <f t="shared" ca="1" si="253"/>
        <v>2.0441782005645726E-2</v>
      </c>
      <c r="G2322" s="24">
        <f t="shared" ca="1" si="250"/>
        <v>9270.2282594942935</v>
      </c>
      <c r="H2322" s="24">
        <f t="shared" ca="1" si="251"/>
        <v>9963.4095628067753</v>
      </c>
      <c r="I2322" s="24">
        <f ca="1">H2322/'Option value'!$E$10</f>
        <v>483.66065838867837</v>
      </c>
    </row>
    <row r="2323" spans="2:9">
      <c r="B2323">
        <f t="shared" si="252"/>
        <v>2305</v>
      </c>
      <c r="C2323" s="38">
        <f t="shared" ref="C2323:C2386" ca="1" si="254">_xlfn.NORM.INV(RAND(),$F$6,$G$6)</f>
        <v>0.13898973025363626</v>
      </c>
      <c r="D2323" s="38">
        <f t="shared" ref="D2323:D2386" ca="1" si="255">_xlfn.NORM.INV(RAND(),$F$7,$G$7)</f>
        <v>7.5722711138989859E-2</v>
      </c>
      <c r="E2323" s="38">
        <f t="shared" ref="E2323:E2386" ca="1" si="256">_xlfn.NORM.INV(RAND(),$F$8,$G$8)</f>
        <v>0.14815251061716134</v>
      </c>
      <c r="F2323" s="38">
        <f t="shared" ca="1" si="253"/>
        <v>3.4481043676854513E-2</v>
      </c>
      <c r="G2323" s="24">
        <f t="shared" ref="G2323:G2386" ca="1" si="257">IF(E2323&gt;F2323,($C$12*(1+C2323)*D2323)/(E2323-F2323),0)</f>
        <v>9409.9187882694168</v>
      </c>
      <c r="H2323" s="24">
        <f t="shared" ref="H2323:H2386" ca="1" si="258">G2323+$C$13</f>
        <v>10103.100091581899</v>
      </c>
      <c r="I2323" s="24">
        <f ca="1">H2323/'Option value'!$E$10</f>
        <v>490.44175201853875</v>
      </c>
    </row>
    <row r="2324" spans="2:9">
      <c r="B2324">
        <f t="shared" ref="B2324:B2387" si="259">B2323+1</f>
        <v>2306</v>
      </c>
      <c r="C2324" s="38">
        <f t="shared" ca="1" si="254"/>
        <v>0.21724343611333358</v>
      </c>
      <c r="D2324" s="38">
        <f t="shared" ca="1" si="255"/>
        <v>6.1289396562947462E-2</v>
      </c>
      <c r="E2324" s="38">
        <f t="shared" ca="1" si="256"/>
        <v>0.14241089390362605</v>
      </c>
      <c r="F2324" s="38">
        <f t="shared" ref="F2324:F2387" ca="1" si="260">RAND()*($E$9-$D$9)+$D$9</f>
        <v>4.2091520182514913E-2</v>
      </c>
      <c r="G2324" s="24">
        <f t="shared" ca="1" si="257"/>
        <v>9222.9393204281205</v>
      </c>
      <c r="H2324" s="24">
        <f t="shared" ca="1" si="258"/>
        <v>9916.1206237406022</v>
      </c>
      <c r="I2324" s="24">
        <f ca="1">H2324/'Option value'!$E$10</f>
        <v>481.36507882235929</v>
      </c>
    </row>
    <row r="2325" spans="2:9">
      <c r="B2325">
        <f t="shared" si="259"/>
        <v>2307</v>
      </c>
      <c r="C2325" s="38">
        <f t="shared" ca="1" si="254"/>
        <v>9.8858219234846889E-2</v>
      </c>
      <c r="D2325" s="38">
        <f t="shared" ca="1" si="255"/>
        <v>6.4881445639657531E-2</v>
      </c>
      <c r="E2325" s="38">
        <f t="shared" ca="1" si="256"/>
        <v>0.14543380919093635</v>
      </c>
      <c r="F2325" s="38">
        <f t="shared" ca="1" si="260"/>
        <v>2.9286329781430268E-2</v>
      </c>
      <c r="G2325" s="24">
        <f t="shared" ca="1" si="257"/>
        <v>7612.7885365257243</v>
      </c>
      <c r="H2325" s="24">
        <f t="shared" ca="1" si="258"/>
        <v>8305.9698398382061</v>
      </c>
      <c r="I2325" s="24">
        <f ca="1">H2325/'Option value'!$E$10</f>
        <v>403.20241940962165</v>
      </c>
    </row>
    <row r="2326" spans="2:9">
      <c r="B2326">
        <f t="shared" si="259"/>
        <v>2308</v>
      </c>
      <c r="C2326" s="38">
        <f t="shared" ca="1" si="254"/>
        <v>0.35580966111414269</v>
      </c>
      <c r="D2326" s="38">
        <f t="shared" ca="1" si="255"/>
        <v>6.7687990215152954E-2</v>
      </c>
      <c r="E2326" s="38">
        <f t="shared" ca="1" si="256"/>
        <v>0.14451144134883059</v>
      </c>
      <c r="F2326" s="38">
        <f t="shared" ca="1" si="260"/>
        <v>4.8157038067627403E-2</v>
      </c>
      <c r="G2326" s="24">
        <f t="shared" ca="1" si="257"/>
        <v>11812.18266021019</v>
      </c>
      <c r="H2326" s="24">
        <f t="shared" ca="1" si="258"/>
        <v>12505.363963522672</v>
      </c>
      <c r="I2326" s="24">
        <f ca="1">H2326/'Option value'!$E$10</f>
        <v>607.05650308362476</v>
      </c>
    </row>
    <row r="2327" spans="2:9">
      <c r="B2327">
        <f t="shared" si="259"/>
        <v>2309</v>
      </c>
      <c r="C2327" s="38">
        <f t="shared" ca="1" si="254"/>
        <v>0.1901194298961055</v>
      </c>
      <c r="D2327" s="38">
        <f t="shared" ca="1" si="255"/>
        <v>6.0932314146063711E-2</v>
      </c>
      <c r="E2327" s="38">
        <f t="shared" ca="1" si="256"/>
        <v>0.14526226924657246</v>
      </c>
      <c r="F2327" s="38">
        <f t="shared" ca="1" si="260"/>
        <v>5.4772858378860298E-2</v>
      </c>
      <c r="G2327" s="24">
        <f t="shared" ca="1" si="257"/>
        <v>9938.7515483340285</v>
      </c>
      <c r="H2327" s="24">
        <f t="shared" ca="1" si="258"/>
        <v>10631.93285164651</v>
      </c>
      <c r="I2327" s="24">
        <f ca="1">H2327/'Option value'!$E$10</f>
        <v>516.11324522555867</v>
      </c>
    </row>
    <row r="2328" spans="2:9">
      <c r="B2328">
        <f t="shared" si="259"/>
        <v>2310</v>
      </c>
      <c r="C2328" s="38">
        <f t="shared" ca="1" si="254"/>
        <v>0.18249536199638286</v>
      </c>
      <c r="D2328" s="38">
        <f t="shared" ca="1" si="255"/>
        <v>5.6953964076130084E-2</v>
      </c>
      <c r="E2328" s="38">
        <f t="shared" ca="1" si="256"/>
        <v>0.14246165539666117</v>
      </c>
      <c r="F2328" s="38">
        <f t="shared" ca="1" si="260"/>
        <v>5.9480241838712131E-2</v>
      </c>
      <c r="G2328" s="24">
        <f t="shared" ca="1" si="257"/>
        <v>10065.467507255573</v>
      </c>
      <c r="H2328" s="24">
        <f t="shared" ca="1" si="258"/>
        <v>10758.648810568055</v>
      </c>
      <c r="I2328" s="24">
        <f ca="1">H2328/'Option value'!$E$10</f>
        <v>522.26450536738128</v>
      </c>
    </row>
    <row r="2329" spans="2:9">
      <c r="B2329">
        <f t="shared" si="259"/>
        <v>2311</v>
      </c>
      <c r="C2329" s="38">
        <f t="shared" ca="1" si="254"/>
        <v>0.31509851378431331</v>
      </c>
      <c r="D2329" s="38">
        <f t="shared" ca="1" si="255"/>
        <v>5.5586385284442166E-2</v>
      </c>
      <c r="E2329" s="38">
        <f t="shared" ca="1" si="256"/>
        <v>0.14578339457323278</v>
      </c>
      <c r="F2329" s="38">
        <f t="shared" ca="1" si="260"/>
        <v>2.2248531594183066E-2</v>
      </c>
      <c r="G2329" s="24">
        <f t="shared" ca="1" si="257"/>
        <v>7338.8592614831578</v>
      </c>
      <c r="H2329" s="24">
        <f t="shared" ca="1" si="258"/>
        <v>8032.0405647956404</v>
      </c>
      <c r="I2329" s="24">
        <f ca="1">H2329/'Option value'!$E$10</f>
        <v>389.90488178619609</v>
      </c>
    </row>
    <row r="2330" spans="2:9">
      <c r="B2330">
        <f t="shared" si="259"/>
        <v>2312</v>
      </c>
      <c r="C2330" s="38">
        <f t="shared" ca="1" si="254"/>
        <v>0.24892261138939972</v>
      </c>
      <c r="D2330" s="38">
        <f t="shared" ca="1" si="255"/>
        <v>6.5232481810464427E-2</v>
      </c>
      <c r="E2330" s="38">
        <f t="shared" ca="1" si="256"/>
        <v>0.14246744912042578</v>
      </c>
      <c r="F2330" s="38">
        <f t="shared" ca="1" si="260"/>
        <v>4.1118811127187516E-2</v>
      </c>
      <c r="G2330" s="24">
        <f t="shared" ca="1" si="257"/>
        <v>9969.4888152414205</v>
      </c>
      <c r="H2330" s="24">
        <f t="shared" ca="1" si="258"/>
        <v>10662.670118553902</v>
      </c>
      <c r="I2330" s="24">
        <f ca="1">H2330/'Option value'!$E$10</f>
        <v>517.60534556086895</v>
      </c>
    </row>
    <row r="2331" spans="2:9">
      <c r="B2331">
        <f t="shared" si="259"/>
        <v>2313</v>
      </c>
      <c r="C2331" s="38">
        <f t="shared" ca="1" si="254"/>
        <v>0.17385185400030717</v>
      </c>
      <c r="D2331" s="38">
        <f t="shared" ca="1" si="255"/>
        <v>6.1423480507536952E-2</v>
      </c>
      <c r="E2331" s="38">
        <f t="shared" ca="1" si="256"/>
        <v>0.14357456854742082</v>
      </c>
      <c r="F2331" s="38">
        <f t="shared" ca="1" si="260"/>
        <v>5.9123806629718792E-2</v>
      </c>
      <c r="G2331" s="24">
        <f t="shared" ca="1" si="257"/>
        <v>10588.526226062384</v>
      </c>
      <c r="H2331" s="24">
        <f t="shared" ca="1" si="258"/>
        <v>11281.707529374866</v>
      </c>
      <c r="I2331" s="24">
        <f ca="1">H2331/'Option value'!$E$10</f>
        <v>547.65570530945945</v>
      </c>
    </row>
    <row r="2332" spans="2:9">
      <c r="B2332">
        <f t="shared" si="259"/>
        <v>2314</v>
      </c>
      <c r="C2332" s="38">
        <f t="shared" ca="1" si="254"/>
        <v>0.24109294397248004</v>
      </c>
      <c r="D2332" s="38">
        <f t="shared" ca="1" si="255"/>
        <v>6.0526081973062883E-2</v>
      </c>
      <c r="E2332" s="38">
        <f t="shared" ca="1" si="256"/>
        <v>0.14112641055028152</v>
      </c>
      <c r="F2332" s="38">
        <f t="shared" ca="1" si="260"/>
        <v>2.4300089736918842E-2</v>
      </c>
      <c r="G2332" s="24">
        <f t="shared" ca="1" si="257"/>
        <v>7974.3913510035036</v>
      </c>
      <c r="H2332" s="24">
        <f t="shared" ca="1" si="258"/>
        <v>8667.5726543159853</v>
      </c>
      <c r="I2332" s="24">
        <f ca="1">H2332/'Option value'!$E$10</f>
        <v>420.755954093009</v>
      </c>
    </row>
    <row r="2333" spans="2:9">
      <c r="B2333">
        <f t="shared" si="259"/>
        <v>2315</v>
      </c>
      <c r="C2333" s="38">
        <f t="shared" ca="1" si="254"/>
        <v>0.17451083618967206</v>
      </c>
      <c r="D2333" s="38">
        <f t="shared" ca="1" si="255"/>
        <v>6.0434403706293015E-2</v>
      </c>
      <c r="E2333" s="38">
        <f t="shared" ca="1" si="256"/>
        <v>0.14634930893309561</v>
      </c>
      <c r="F2333" s="38">
        <f t="shared" ca="1" si="260"/>
        <v>4.8768755781139539E-2</v>
      </c>
      <c r="G2333" s="24">
        <f t="shared" ca="1" si="257"/>
        <v>9021.3050928058492</v>
      </c>
      <c r="H2333" s="24">
        <f t="shared" ca="1" si="258"/>
        <v>9714.486396118331</v>
      </c>
      <c r="I2333" s="24">
        <f ca="1">H2333/'Option value'!$E$10</f>
        <v>471.57700952030729</v>
      </c>
    </row>
    <row r="2334" spans="2:9">
      <c r="B2334">
        <f t="shared" si="259"/>
        <v>2316</v>
      </c>
      <c r="C2334" s="38">
        <f t="shared" ca="1" si="254"/>
        <v>0.30407263017411662</v>
      </c>
      <c r="D2334" s="38">
        <f t="shared" ca="1" si="255"/>
        <v>5.7648403130873604E-2</v>
      </c>
      <c r="E2334" s="38">
        <f t="shared" ca="1" si="256"/>
        <v>0.14295368806787756</v>
      </c>
      <c r="F2334" s="38">
        <f t="shared" ca="1" si="260"/>
        <v>5.8937876826136215E-2</v>
      </c>
      <c r="G2334" s="24">
        <f t="shared" ca="1" si="257"/>
        <v>11097.353320587908</v>
      </c>
      <c r="H2334" s="24">
        <f t="shared" ca="1" si="258"/>
        <v>11790.53462390039</v>
      </c>
      <c r="I2334" s="24">
        <f ca="1">H2334/'Option value'!$E$10</f>
        <v>572.35604970390239</v>
      </c>
    </row>
    <row r="2335" spans="2:9">
      <c r="B2335">
        <f t="shared" si="259"/>
        <v>2317</v>
      </c>
      <c r="C2335" s="38">
        <f t="shared" ca="1" si="254"/>
        <v>0.34975111334227027</v>
      </c>
      <c r="D2335" s="38">
        <f t="shared" ca="1" si="255"/>
        <v>5.8983232886002414E-2</v>
      </c>
      <c r="E2335" s="38">
        <f t="shared" ca="1" si="256"/>
        <v>0.14739969436862399</v>
      </c>
      <c r="F2335" s="38">
        <f t="shared" ca="1" si="260"/>
        <v>5.1837246148936783E-2</v>
      </c>
      <c r="G2335" s="24">
        <f t="shared" ca="1" si="257"/>
        <v>10332.047079322547</v>
      </c>
      <c r="H2335" s="24">
        <f t="shared" ca="1" si="258"/>
        <v>11025.228382635029</v>
      </c>
      <c r="I2335" s="24">
        <f ca="1">H2335/'Option value'!$E$10</f>
        <v>535.20526129296252</v>
      </c>
    </row>
    <row r="2336" spans="2:9">
      <c r="B2336">
        <f t="shared" si="259"/>
        <v>2318</v>
      </c>
      <c r="C2336" s="38">
        <f t="shared" ca="1" si="254"/>
        <v>0.28324339176682356</v>
      </c>
      <c r="D2336" s="38">
        <f t="shared" ca="1" si="255"/>
        <v>6.5110471345845827E-2</v>
      </c>
      <c r="E2336" s="38">
        <f t="shared" ca="1" si="256"/>
        <v>0.14247920855839957</v>
      </c>
      <c r="F2336" s="38">
        <f t="shared" ca="1" si="260"/>
        <v>3.4670463181024548E-2</v>
      </c>
      <c r="G2336" s="24">
        <f t="shared" ca="1" si="257"/>
        <v>9611.6347882490973</v>
      </c>
      <c r="H2336" s="24">
        <f t="shared" ca="1" si="258"/>
        <v>10304.816091561579</v>
      </c>
      <c r="I2336" s="24">
        <f ca="1">H2336/'Option value'!$E$10</f>
        <v>500.23379085250377</v>
      </c>
    </row>
    <row r="2337" spans="2:9">
      <c r="B2337">
        <f t="shared" si="259"/>
        <v>2319</v>
      </c>
      <c r="C2337" s="38">
        <f t="shared" ca="1" si="254"/>
        <v>0.18821008648567195</v>
      </c>
      <c r="D2337" s="38">
        <f t="shared" ca="1" si="255"/>
        <v>6.5567993162097438E-2</v>
      </c>
      <c r="E2337" s="38">
        <f t="shared" ca="1" si="256"/>
        <v>0.14750661050220348</v>
      </c>
      <c r="F2337" s="38">
        <f t="shared" ca="1" si="260"/>
        <v>2.2612520513429001E-2</v>
      </c>
      <c r="G2337" s="24">
        <f t="shared" ca="1" si="257"/>
        <v>7736.3233788184189</v>
      </c>
      <c r="H2337" s="24">
        <f t="shared" ca="1" si="258"/>
        <v>8429.5046821309006</v>
      </c>
      <c r="I2337" s="24">
        <f ca="1">H2337/'Option value'!$E$10</f>
        <v>409.19925641412135</v>
      </c>
    </row>
    <row r="2338" spans="2:9">
      <c r="B2338">
        <f t="shared" si="259"/>
        <v>2320</v>
      </c>
      <c r="C2338" s="38">
        <f t="shared" ca="1" si="254"/>
        <v>0.37529535580273554</v>
      </c>
      <c r="D2338" s="38">
        <f t="shared" ca="1" si="255"/>
        <v>7.5382011690760198E-2</v>
      </c>
      <c r="E2338" s="38">
        <f t="shared" ca="1" si="256"/>
        <v>0.1469765541662591</v>
      </c>
      <c r="F2338" s="38">
        <f t="shared" ca="1" si="260"/>
        <v>5.704293218497869E-2</v>
      </c>
      <c r="G2338" s="24">
        <f t="shared" ca="1" si="257"/>
        <v>14296.607423547199</v>
      </c>
      <c r="H2338" s="24">
        <f t="shared" ca="1" si="258"/>
        <v>14989.788726859681</v>
      </c>
      <c r="I2338" s="24">
        <f ca="1">H2338/'Option value'!$E$10</f>
        <v>727.65964693493595</v>
      </c>
    </row>
    <row r="2339" spans="2:9">
      <c r="B2339">
        <f t="shared" si="259"/>
        <v>2321</v>
      </c>
      <c r="C2339" s="38">
        <f t="shared" ca="1" si="254"/>
        <v>0.12904829834229131</v>
      </c>
      <c r="D2339" s="38">
        <f t="shared" ca="1" si="255"/>
        <v>5.7383128440334469E-2</v>
      </c>
      <c r="E2339" s="38">
        <f t="shared" ca="1" si="256"/>
        <v>0.14657068724117883</v>
      </c>
      <c r="F2339" s="38">
        <f t="shared" ca="1" si="260"/>
        <v>5.0531137572695867E-2</v>
      </c>
      <c r="G2339" s="24">
        <f t="shared" ca="1" si="257"/>
        <v>8366.3880471581888</v>
      </c>
      <c r="H2339" s="24">
        <f t="shared" ca="1" si="258"/>
        <v>9059.5693504706705</v>
      </c>
      <c r="I2339" s="24">
        <f ca="1">H2339/'Option value'!$E$10</f>
        <v>439.78491992576068</v>
      </c>
    </row>
    <row r="2340" spans="2:9">
      <c r="B2340">
        <f t="shared" si="259"/>
        <v>2322</v>
      </c>
      <c r="C2340" s="38">
        <f t="shared" ca="1" si="254"/>
        <v>0.23184118163850173</v>
      </c>
      <c r="D2340" s="38">
        <f t="shared" ca="1" si="255"/>
        <v>7.9233012937413833E-2</v>
      </c>
      <c r="E2340" s="38">
        <f t="shared" ca="1" si="256"/>
        <v>0.14642916820297194</v>
      </c>
      <c r="F2340" s="38">
        <f t="shared" ca="1" si="260"/>
        <v>5.8121901123513869E-2</v>
      </c>
      <c r="G2340" s="24">
        <f t="shared" ca="1" si="257"/>
        <v>13707.42322434672</v>
      </c>
      <c r="H2340" s="24">
        <f t="shared" ca="1" si="258"/>
        <v>14400.604527659201</v>
      </c>
      <c r="I2340" s="24">
        <f ca="1">H2340/'Option value'!$E$10</f>
        <v>699.05847221646604</v>
      </c>
    </row>
    <row r="2341" spans="2:9">
      <c r="B2341">
        <f t="shared" si="259"/>
        <v>2323</v>
      </c>
      <c r="C2341" s="38">
        <f t="shared" ca="1" si="254"/>
        <v>0.34571019535512792</v>
      </c>
      <c r="D2341" s="38">
        <f t="shared" ca="1" si="255"/>
        <v>5.902599644737485E-2</v>
      </c>
      <c r="E2341" s="38">
        <f t="shared" ca="1" si="256"/>
        <v>0.14263101902465958</v>
      </c>
      <c r="F2341" s="38">
        <f t="shared" ca="1" si="260"/>
        <v>5.4779994606372631E-2</v>
      </c>
      <c r="G2341" s="24">
        <f t="shared" ca="1" si="257"/>
        <v>11213.454283332574</v>
      </c>
      <c r="H2341" s="24">
        <f t="shared" ca="1" si="258"/>
        <v>11906.635586645056</v>
      </c>
      <c r="I2341" s="24">
        <f ca="1">H2341/'Option value'!$E$10</f>
        <v>577.99201876917743</v>
      </c>
    </row>
    <row r="2342" spans="2:9">
      <c r="B2342">
        <f t="shared" si="259"/>
        <v>2324</v>
      </c>
      <c r="C2342" s="38">
        <f t="shared" ca="1" si="254"/>
        <v>0.28688792842631278</v>
      </c>
      <c r="D2342" s="38">
        <f t="shared" ca="1" si="255"/>
        <v>6.0724471329420861E-2</v>
      </c>
      <c r="E2342" s="38">
        <f t="shared" ca="1" si="256"/>
        <v>0.14249965494017316</v>
      </c>
      <c r="F2342" s="38">
        <f t="shared" ca="1" si="260"/>
        <v>5.9420312069287579E-2</v>
      </c>
      <c r="G2342" s="24">
        <f t="shared" ca="1" si="257"/>
        <v>11665.484839485271</v>
      </c>
      <c r="H2342" s="24">
        <f t="shared" ca="1" si="258"/>
        <v>12358.666142797752</v>
      </c>
      <c r="I2342" s="24">
        <f ca="1">H2342/'Option value'!$E$10</f>
        <v>599.93524965037625</v>
      </c>
    </row>
    <row r="2343" spans="2:9">
      <c r="B2343">
        <f t="shared" si="259"/>
        <v>2325</v>
      </c>
      <c r="C2343" s="38">
        <f t="shared" ca="1" si="254"/>
        <v>0.22620179809577276</v>
      </c>
      <c r="D2343" s="38">
        <f t="shared" ca="1" si="255"/>
        <v>7.4775564984644688E-2</v>
      </c>
      <c r="E2343" s="38">
        <f t="shared" ca="1" si="256"/>
        <v>0.14636897660618436</v>
      </c>
      <c r="F2343" s="38">
        <f t="shared" ca="1" si="260"/>
        <v>2.378364691335378E-2</v>
      </c>
      <c r="G2343" s="24">
        <f t="shared" ca="1" si="257"/>
        <v>9276.2945253175876</v>
      </c>
      <c r="H2343" s="24">
        <f t="shared" ca="1" si="258"/>
        <v>9969.4758286300694</v>
      </c>
      <c r="I2343" s="24">
        <f ca="1">H2343/'Option value'!$E$10</f>
        <v>483.95513731213924</v>
      </c>
    </row>
    <row r="2344" spans="2:9">
      <c r="B2344">
        <f t="shared" si="259"/>
        <v>2326</v>
      </c>
      <c r="C2344" s="38">
        <f t="shared" ca="1" si="254"/>
        <v>0.19070870147845378</v>
      </c>
      <c r="D2344" s="38">
        <f t="shared" ca="1" si="255"/>
        <v>6.2187020916177588E-2</v>
      </c>
      <c r="E2344" s="38">
        <f t="shared" ca="1" si="256"/>
        <v>0.149096012882137</v>
      </c>
      <c r="F2344" s="38">
        <f t="shared" ca="1" si="260"/>
        <v>2.5117926410704032E-2</v>
      </c>
      <c r="G2344" s="24">
        <f t="shared" ca="1" si="257"/>
        <v>7407.1600294922155</v>
      </c>
      <c r="H2344" s="24">
        <f t="shared" ca="1" si="258"/>
        <v>8100.3413328046981</v>
      </c>
      <c r="I2344" s="24">
        <f ca="1">H2344/'Option value'!$E$10</f>
        <v>393.22045304877173</v>
      </c>
    </row>
    <row r="2345" spans="2:9">
      <c r="B2345">
        <f t="shared" si="259"/>
        <v>2327</v>
      </c>
      <c r="C2345" s="38">
        <f t="shared" ca="1" si="254"/>
        <v>7.6727412849430077E-2</v>
      </c>
      <c r="D2345" s="38">
        <f t="shared" ca="1" si="255"/>
        <v>5.9050722707696866E-2</v>
      </c>
      <c r="E2345" s="38">
        <f t="shared" ca="1" si="256"/>
        <v>0.14560427452551858</v>
      </c>
      <c r="F2345" s="38">
        <f t="shared" ca="1" si="260"/>
        <v>2.1458649875817425E-2</v>
      </c>
      <c r="G2345" s="24">
        <f t="shared" ca="1" si="257"/>
        <v>6351.7141653924964</v>
      </c>
      <c r="H2345" s="24">
        <f t="shared" ca="1" si="258"/>
        <v>7044.8954687049791</v>
      </c>
      <c r="I2345" s="24">
        <f ca="1">H2345/'Option value'!$E$10</f>
        <v>341.98521692742617</v>
      </c>
    </row>
    <row r="2346" spans="2:9">
      <c r="B2346">
        <f t="shared" si="259"/>
        <v>2328</v>
      </c>
      <c r="C2346" s="38">
        <f t="shared" ca="1" si="254"/>
        <v>0.27795340616863284</v>
      </c>
      <c r="D2346" s="38">
        <f t="shared" ca="1" si="255"/>
        <v>7.1543856653215068E-2</v>
      </c>
      <c r="E2346" s="38">
        <f t="shared" ca="1" si="256"/>
        <v>0.14415042347344176</v>
      </c>
      <c r="F2346" s="38">
        <f t="shared" ca="1" si="260"/>
        <v>3.9744863205538938E-2</v>
      </c>
      <c r="G2346" s="24">
        <f t="shared" ca="1" si="257"/>
        <v>10860.632440925747</v>
      </c>
      <c r="H2346" s="24">
        <f t="shared" ca="1" si="258"/>
        <v>11553.813744238229</v>
      </c>
      <c r="I2346" s="24">
        <f ca="1">H2346/'Option value'!$E$10</f>
        <v>560.8647448659334</v>
      </c>
    </row>
    <row r="2347" spans="2:9">
      <c r="B2347">
        <f t="shared" si="259"/>
        <v>2329</v>
      </c>
      <c r="C2347" s="38">
        <f t="shared" ca="1" si="254"/>
        <v>0.35874444713967701</v>
      </c>
      <c r="D2347" s="38">
        <f t="shared" ca="1" si="255"/>
        <v>6.0024369330499233E-2</v>
      </c>
      <c r="E2347" s="38">
        <f t="shared" ca="1" si="256"/>
        <v>0.1443519793493824</v>
      </c>
      <c r="F2347" s="38">
        <f t="shared" ca="1" si="260"/>
        <v>3.8817507643029853E-2</v>
      </c>
      <c r="G2347" s="24">
        <f t="shared" ca="1" si="257"/>
        <v>9584.3446912071468</v>
      </c>
      <c r="H2347" s="24">
        <f t="shared" ca="1" si="258"/>
        <v>10277.525994519629</v>
      </c>
      <c r="I2347" s="24">
        <f ca="1">H2347/'Option value'!$E$10</f>
        <v>498.90902886017608</v>
      </c>
    </row>
    <row r="2348" spans="2:9">
      <c r="B2348">
        <f t="shared" si="259"/>
        <v>2330</v>
      </c>
      <c r="C2348" s="38">
        <f t="shared" ca="1" si="254"/>
        <v>0.28575141450557068</v>
      </c>
      <c r="D2348" s="38">
        <f t="shared" ca="1" si="255"/>
        <v>6.9081432344139021E-2</v>
      </c>
      <c r="E2348" s="38">
        <f t="shared" ca="1" si="256"/>
        <v>0.14393587755615711</v>
      </c>
      <c r="F2348" s="38">
        <f t="shared" ca="1" si="260"/>
        <v>2.3895843063739899E-2</v>
      </c>
      <c r="G2348" s="24">
        <f t="shared" ca="1" si="257"/>
        <v>9176.6382066841743</v>
      </c>
      <c r="H2348" s="24">
        <f t="shared" ca="1" si="258"/>
        <v>9869.8195099966561</v>
      </c>
      <c r="I2348" s="24">
        <f ca="1">H2348/'Option value'!$E$10</f>
        <v>479.11745194158522</v>
      </c>
    </row>
    <row r="2349" spans="2:9">
      <c r="B2349">
        <f t="shared" si="259"/>
        <v>2331</v>
      </c>
      <c r="C2349" s="38">
        <f t="shared" ca="1" si="254"/>
        <v>7.5740372334794859E-2</v>
      </c>
      <c r="D2349" s="38">
        <f t="shared" ca="1" si="255"/>
        <v>6.7838954822706105E-2</v>
      </c>
      <c r="E2349" s="38">
        <f t="shared" ca="1" si="256"/>
        <v>0.14356868317156168</v>
      </c>
      <c r="F2349" s="38">
        <f t="shared" ca="1" si="260"/>
        <v>4.2414467157214558E-2</v>
      </c>
      <c r="G2349" s="24">
        <f t="shared" ca="1" si="257"/>
        <v>8947.3413105285945</v>
      </c>
      <c r="H2349" s="24">
        <f t="shared" ca="1" si="258"/>
        <v>9640.5226138410762</v>
      </c>
      <c r="I2349" s="24">
        <f ca="1">H2349/'Option value'!$E$10</f>
        <v>467.98653465247941</v>
      </c>
    </row>
    <row r="2350" spans="2:9">
      <c r="B2350">
        <f t="shared" si="259"/>
        <v>2332</v>
      </c>
      <c r="C2350" s="38">
        <f t="shared" ca="1" si="254"/>
        <v>0.12589694226014153</v>
      </c>
      <c r="D2350" s="38">
        <f t="shared" ca="1" si="255"/>
        <v>7.2717410381755485E-2</v>
      </c>
      <c r="E2350" s="38">
        <f t="shared" ca="1" si="256"/>
        <v>0.14380970628164183</v>
      </c>
      <c r="F2350" s="38">
        <f t="shared" ca="1" si="260"/>
        <v>4.5821308258724894E-2</v>
      </c>
      <c r="G2350" s="24">
        <f t="shared" ca="1" si="257"/>
        <v>10362.242779326947</v>
      </c>
      <c r="H2350" s="24">
        <f t="shared" ca="1" si="258"/>
        <v>11055.424082639429</v>
      </c>
      <c r="I2350" s="24">
        <f ca="1">H2350/'Option value'!$E$10</f>
        <v>536.67107197278779</v>
      </c>
    </row>
    <row r="2351" spans="2:9">
      <c r="B2351">
        <f t="shared" si="259"/>
        <v>2333</v>
      </c>
      <c r="C2351" s="38">
        <f t="shared" ca="1" si="254"/>
        <v>0.32037570930477399</v>
      </c>
      <c r="D2351" s="38">
        <f t="shared" ca="1" si="255"/>
        <v>6.9962887583597644E-2</v>
      </c>
      <c r="E2351" s="38">
        <f t="shared" ca="1" si="256"/>
        <v>0.14660289320466494</v>
      </c>
      <c r="F2351" s="38">
        <f t="shared" ca="1" si="260"/>
        <v>3.0401194885166322E-2</v>
      </c>
      <c r="G2351" s="24">
        <f t="shared" ca="1" si="257"/>
        <v>9859.2562254758141</v>
      </c>
      <c r="H2351" s="24">
        <f t="shared" ca="1" si="258"/>
        <v>10552.437528788296</v>
      </c>
      <c r="I2351" s="24">
        <f ca="1">H2351/'Option value'!$E$10</f>
        <v>512.25424897030564</v>
      </c>
    </row>
    <row r="2352" spans="2:9">
      <c r="B2352">
        <f t="shared" si="259"/>
        <v>2334</v>
      </c>
      <c r="C2352" s="38">
        <f t="shared" ca="1" si="254"/>
        <v>0.14604579723670863</v>
      </c>
      <c r="D2352" s="38">
        <f t="shared" ca="1" si="255"/>
        <v>5.9690994186632242E-2</v>
      </c>
      <c r="E2352" s="38">
        <f t="shared" ca="1" si="256"/>
        <v>0.14637639253250712</v>
      </c>
      <c r="F2352" s="38">
        <f t="shared" ca="1" si="260"/>
        <v>5.3135337392306303E-2</v>
      </c>
      <c r="G2352" s="24">
        <f t="shared" ca="1" si="257"/>
        <v>9099.0276045037917</v>
      </c>
      <c r="H2352" s="24">
        <f t="shared" ca="1" si="258"/>
        <v>9792.2089078162735</v>
      </c>
      <c r="I2352" s="24">
        <f ca="1">H2352/'Option value'!$E$10</f>
        <v>475.34994698137245</v>
      </c>
    </row>
    <row r="2353" spans="2:9">
      <c r="B2353">
        <f t="shared" si="259"/>
        <v>2335</v>
      </c>
      <c r="C2353" s="38">
        <f t="shared" ca="1" si="254"/>
        <v>0.16130297515984238</v>
      </c>
      <c r="D2353" s="38">
        <f t="shared" ca="1" si="255"/>
        <v>5.9484759124911198E-2</v>
      </c>
      <c r="E2353" s="38">
        <f t="shared" ca="1" si="256"/>
        <v>0.14751555357503171</v>
      </c>
      <c r="F2353" s="38">
        <f t="shared" ca="1" si="260"/>
        <v>2.8766509313536776E-2</v>
      </c>
      <c r="G2353" s="24">
        <f t="shared" ca="1" si="257"/>
        <v>7214.6040270532094</v>
      </c>
      <c r="H2353" s="24">
        <f t="shared" ca="1" si="258"/>
        <v>7907.7853303656921</v>
      </c>
      <c r="I2353" s="24">
        <f ca="1">H2353/'Option value'!$E$10</f>
        <v>383.87307428959667</v>
      </c>
    </row>
    <row r="2354" spans="2:9">
      <c r="B2354">
        <f t="shared" si="259"/>
        <v>2336</v>
      </c>
      <c r="C2354" s="38">
        <f t="shared" ca="1" si="254"/>
        <v>0.20750689584412541</v>
      </c>
      <c r="D2354" s="38">
        <f t="shared" ca="1" si="255"/>
        <v>6.3315404532275729E-2</v>
      </c>
      <c r="E2354" s="38">
        <f t="shared" ca="1" si="256"/>
        <v>0.14112608314875452</v>
      </c>
      <c r="F2354" s="38">
        <f t="shared" ca="1" si="260"/>
        <v>4.5412329816174213E-2</v>
      </c>
      <c r="G2354" s="24">
        <f t="shared" ca="1" si="257"/>
        <v>9906.4040024381284</v>
      </c>
      <c r="H2354" s="24">
        <f t="shared" ca="1" si="258"/>
        <v>10599.58530575061</v>
      </c>
      <c r="I2354" s="24">
        <f ca="1">H2354/'Option value'!$E$10</f>
        <v>514.54297600731115</v>
      </c>
    </row>
    <row r="2355" spans="2:9">
      <c r="B2355">
        <f t="shared" si="259"/>
        <v>2337</v>
      </c>
      <c r="C2355" s="38">
        <f t="shared" ca="1" si="254"/>
        <v>0.17814790223205212</v>
      </c>
      <c r="D2355" s="38">
        <f t="shared" ca="1" si="255"/>
        <v>6.7546131829340925E-2</v>
      </c>
      <c r="E2355" s="38">
        <f t="shared" ca="1" si="256"/>
        <v>0.14501563949694643</v>
      </c>
      <c r="F2355" s="38">
        <f t="shared" ca="1" si="260"/>
        <v>5.9088593946061654E-2</v>
      </c>
      <c r="G2355" s="24">
        <f t="shared" ca="1" si="257"/>
        <v>11485.814415907411</v>
      </c>
      <c r="H2355" s="24">
        <f t="shared" ca="1" si="258"/>
        <v>12178.995719219893</v>
      </c>
      <c r="I2355" s="24">
        <f ca="1">H2355/'Option value'!$E$10</f>
        <v>591.21338442815011</v>
      </c>
    </row>
    <row r="2356" spans="2:9">
      <c r="B2356">
        <f t="shared" si="259"/>
        <v>2338</v>
      </c>
      <c r="C2356" s="38">
        <f t="shared" ca="1" si="254"/>
        <v>0.24764337598546307</v>
      </c>
      <c r="D2356" s="38">
        <f t="shared" ca="1" si="255"/>
        <v>6.3637452451455148E-2</v>
      </c>
      <c r="E2356" s="38">
        <f t="shared" ca="1" si="256"/>
        <v>0.14631738916382744</v>
      </c>
      <c r="F2356" s="38">
        <f t="shared" ca="1" si="260"/>
        <v>5.5254925509046607E-2</v>
      </c>
      <c r="G2356" s="24">
        <f t="shared" ca="1" si="257"/>
        <v>10813.224799743362</v>
      </c>
      <c r="H2356" s="24">
        <f t="shared" ca="1" si="258"/>
        <v>11506.406103055844</v>
      </c>
      <c r="I2356" s="24">
        <f ca="1">H2356/'Option value'!$E$10</f>
        <v>558.56340306096331</v>
      </c>
    </row>
    <row r="2357" spans="2:9">
      <c r="B2357">
        <f t="shared" si="259"/>
        <v>2339</v>
      </c>
      <c r="C2357" s="38">
        <f t="shared" ca="1" si="254"/>
        <v>0.25091554036072927</v>
      </c>
      <c r="D2357" s="38">
        <f t="shared" ca="1" si="255"/>
        <v>6.1528417339072244E-2</v>
      </c>
      <c r="E2357" s="38">
        <f t="shared" ca="1" si="256"/>
        <v>0.14677159419346272</v>
      </c>
      <c r="F2357" s="38">
        <f t="shared" ca="1" si="260"/>
        <v>5.2687188367149723E-2</v>
      </c>
      <c r="G2357" s="24">
        <f t="shared" ca="1" si="257"/>
        <v>10145.593609303551</v>
      </c>
      <c r="H2357" s="24">
        <f t="shared" ca="1" si="258"/>
        <v>10838.774912616032</v>
      </c>
      <c r="I2357" s="24">
        <f ca="1">H2357/'Option value'!$E$10</f>
        <v>526.15412197165199</v>
      </c>
    </row>
    <row r="2358" spans="2:9">
      <c r="B2358">
        <f t="shared" si="259"/>
        <v>2340</v>
      </c>
      <c r="C2358" s="38">
        <f t="shared" ca="1" si="254"/>
        <v>7.6831850859486767E-2</v>
      </c>
      <c r="D2358" s="38">
        <f t="shared" ca="1" si="255"/>
        <v>6.0369840222813269E-2</v>
      </c>
      <c r="E2358" s="38">
        <f t="shared" ca="1" si="256"/>
        <v>0.14445164721851728</v>
      </c>
      <c r="F2358" s="38">
        <f t="shared" ca="1" si="260"/>
        <v>3.1579066870405091E-2</v>
      </c>
      <c r="G2358" s="24">
        <f t="shared" ca="1" si="257"/>
        <v>7142.8386936611259</v>
      </c>
      <c r="H2358" s="24">
        <f t="shared" ca="1" si="258"/>
        <v>7836.0199969736086</v>
      </c>
      <c r="I2358" s="24">
        <f ca="1">H2358/'Option value'!$E$10</f>
        <v>380.3893202414373</v>
      </c>
    </row>
    <row r="2359" spans="2:9">
      <c r="B2359">
        <f t="shared" si="259"/>
        <v>2341</v>
      </c>
      <c r="C2359" s="38">
        <f t="shared" ca="1" si="254"/>
        <v>0.15262272428835949</v>
      </c>
      <c r="D2359" s="38">
        <f t="shared" ca="1" si="255"/>
        <v>6.365936565297077E-2</v>
      </c>
      <c r="E2359" s="38">
        <f t="shared" ca="1" si="256"/>
        <v>0.14520699050495384</v>
      </c>
      <c r="F2359" s="38">
        <f t="shared" ca="1" si="260"/>
        <v>3.9785812031553271E-2</v>
      </c>
      <c r="G2359" s="24">
        <f t="shared" ca="1" si="257"/>
        <v>8632.0310592158057</v>
      </c>
      <c r="H2359" s="24">
        <f t="shared" ca="1" si="258"/>
        <v>9325.2123625282875</v>
      </c>
      <c r="I2359" s="24">
        <f ca="1">H2359/'Option value'!$E$10</f>
        <v>452.68021177321782</v>
      </c>
    </row>
    <row r="2360" spans="2:9">
      <c r="B2360">
        <f t="shared" si="259"/>
        <v>2342</v>
      </c>
      <c r="C2360" s="38">
        <f t="shared" ca="1" si="254"/>
        <v>7.054548094493282E-2</v>
      </c>
      <c r="D2360" s="38">
        <f t="shared" ca="1" si="255"/>
        <v>6.4761096238355104E-2</v>
      </c>
      <c r="E2360" s="38">
        <f t="shared" ca="1" si="256"/>
        <v>0.14854761134889496</v>
      </c>
      <c r="F2360" s="38">
        <f t="shared" ca="1" si="260"/>
        <v>4.4408830873450225E-2</v>
      </c>
      <c r="G2360" s="24">
        <f t="shared" ca="1" si="257"/>
        <v>8256.5421716199762</v>
      </c>
      <c r="H2360" s="24">
        <f t="shared" ca="1" si="258"/>
        <v>8949.723474932458</v>
      </c>
      <c r="I2360" s="24">
        <f ca="1">H2360/'Option value'!$E$10</f>
        <v>434.45259587050765</v>
      </c>
    </row>
    <row r="2361" spans="2:9">
      <c r="B2361">
        <f t="shared" si="259"/>
        <v>2343</v>
      </c>
      <c r="C2361" s="38">
        <f t="shared" ca="1" si="254"/>
        <v>0.14847335162062189</v>
      </c>
      <c r="D2361" s="38">
        <f t="shared" ca="1" si="255"/>
        <v>6.5042839316924381E-2</v>
      </c>
      <c r="E2361" s="38">
        <f t="shared" ca="1" si="256"/>
        <v>0.14225671703798393</v>
      </c>
      <c r="F2361" s="38">
        <f t="shared" ca="1" si="260"/>
        <v>4.3065723837367023E-2</v>
      </c>
      <c r="G2361" s="24">
        <f t="shared" ca="1" si="257"/>
        <v>9339.8424810645847</v>
      </c>
      <c r="H2361" s="24">
        <f t="shared" ca="1" si="258"/>
        <v>10033.023784377066</v>
      </c>
      <c r="I2361" s="24">
        <f ca="1">H2361/'Option value'!$E$10</f>
        <v>487.03998953286725</v>
      </c>
    </row>
    <row r="2362" spans="2:9">
      <c r="B2362">
        <f t="shared" si="259"/>
        <v>2344</v>
      </c>
      <c r="C2362" s="38">
        <f t="shared" ca="1" si="254"/>
        <v>0.31817298151588908</v>
      </c>
      <c r="D2362" s="38">
        <f t="shared" ca="1" si="255"/>
        <v>6.3112560797299294E-2</v>
      </c>
      <c r="E2362" s="38">
        <f t="shared" ca="1" si="256"/>
        <v>0.14158998520605051</v>
      </c>
      <c r="F2362" s="38">
        <f t="shared" ca="1" si="260"/>
        <v>2.96853247829581E-2</v>
      </c>
      <c r="G2362" s="24">
        <f t="shared" ca="1" si="257"/>
        <v>9220.0103993300309</v>
      </c>
      <c r="H2362" s="24">
        <f t="shared" ca="1" si="258"/>
        <v>9913.1917026425126</v>
      </c>
      <c r="I2362" s="24">
        <f ca="1">H2362/'Option value'!$E$10</f>
        <v>481.22289818652973</v>
      </c>
    </row>
    <row r="2363" spans="2:9">
      <c r="B2363">
        <f t="shared" si="259"/>
        <v>2345</v>
      </c>
      <c r="C2363" s="38">
        <f t="shared" ca="1" si="254"/>
        <v>0.26235150992703132</v>
      </c>
      <c r="D2363" s="38">
        <f t="shared" ca="1" si="255"/>
        <v>4.6522605365731273E-2</v>
      </c>
      <c r="E2363" s="38">
        <f t="shared" ca="1" si="256"/>
        <v>0.14812348040788087</v>
      </c>
      <c r="F2363" s="38">
        <f t="shared" ca="1" si="260"/>
        <v>3.0199669403304798E-2</v>
      </c>
      <c r="G2363" s="24">
        <f t="shared" ca="1" si="257"/>
        <v>6176.3827702014723</v>
      </c>
      <c r="H2363" s="24">
        <f t="shared" ca="1" si="258"/>
        <v>6869.564073513955</v>
      </c>
      <c r="I2363" s="24">
        <f ca="1">H2363/'Option value'!$E$10</f>
        <v>333.47398415116282</v>
      </c>
    </row>
    <row r="2364" spans="2:9">
      <c r="B2364">
        <f t="shared" si="259"/>
        <v>2346</v>
      </c>
      <c r="C2364" s="38">
        <f t="shared" ca="1" si="254"/>
        <v>0.11724553114601861</v>
      </c>
      <c r="D2364" s="38">
        <f t="shared" ca="1" si="255"/>
        <v>5.7602795098069079E-2</v>
      </c>
      <c r="E2364" s="38">
        <f t="shared" ca="1" si="256"/>
        <v>0.14544930768028819</v>
      </c>
      <c r="F2364" s="38">
        <f t="shared" ca="1" si="260"/>
        <v>2.6627828644576086E-2</v>
      </c>
      <c r="G2364" s="24">
        <f t="shared" ca="1" si="257"/>
        <v>6717.2050614372047</v>
      </c>
      <c r="H2364" s="24">
        <f t="shared" ca="1" si="258"/>
        <v>7410.3863647496873</v>
      </c>
      <c r="I2364" s="24">
        <f ca="1">H2364/'Option value'!$E$10</f>
        <v>359.72749343445082</v>
      </c>
    </row>
    <row r="2365" spans="2:9">
      <c r="B2365">
        <f t="shared" si="259"/>
        <v>2347</v>
      </c>
      <c r="C2365" s="38">
        <f t="shared" ca="1" si="254"/>
        <v>0.36403736080924098</v>
      </c>
      <c r="D2365" s="38">
        <f t="shared" ca="1" si="255"/>
        <v>5.7119230022788438E-2</v>
      </c>
      <c r="E2365" s="38">
        <f t="shared" ca="1" si="256"/>
        <v>0.14888972632693687</v>
      </c>
      <c r="F2365" s="38">
        <f t="shared" ca="1" si="260"/>
        <v>2.1882751971560057E-2</v>
      </c>
      <c r="G2365" s="24">
        <f t="shared" ca="1" si="257"/>
        <v>7608.0335121264025</v>
      </c>
      <c r="H2365" s="24">
        <f t="shared" ca="1" si="258"/>
        <v>8301.2148154388851</v>
      </c>
      <c r="I2365" s="24">
        <f ca="1">H2365/'Option value'!$E$10</f>
        <v>402.9715929824701</v>
      </c>
    </row>
    <row r="2366" spans="2:9">
      <c r="B2366">
        <f t="shared" si="259"/>
        <v>2348</v>
      </c>
      <c r="C2366" s="38">
        <f t="shared" ca="1" si="254"/>
        <v>0.20867406914797004</v>
      </c>
      <c r="D2366" s="38">
        <f t="shared" ca="1" si="255"/>
        <v>6.5127369873231783E-2</v>
      </c>
      <c r="E2366" s="38">
        <f t="shared" ca="1" si="256"/>
        <v>0.14375822679030431</v>
      </c>
      <c r="F2366" s="38">
        <f t="shared" ca="1" si="260"/>
        <v>3.8703906736316109E-2</v>
      </c>
      <c r="G2366" s="24">
        <f t="shared" ca="1" si="257"/>
        <v>9292.8773514598834</v>
      </c>
      <c r="H2366" s="24">
        <f t="shared" ca="1" si="258"/>
        <v>9986.0586547723651</v>
      </c>
      <c r="I2366" s="24">
        <f ca="1">H2366/'Option value'!$E$10</f>
        <v>484.76012887244485</v>
      </c>
    </row>
    <row r="2367" spans="2:9">
      <c r="B2367">
        <f t="shared" si="259"/>
        <v>2349</v>
      </c>
      <c r="C2367" s="38">
        <f t="shared" ca="1" si="254"/>
        <v>0.14268706934028888</v>
      </c>
      <c r="D2367" s="38">
        <f t="shared" ca="1" si="255"/>
        <v>5.7543828875753489E-2</v>
      </c>
      <c r="E2367" s="38">
        <f t="shared" ca="1" si="256"/>
        <v>0.14474628364367662</v>
      </c>
      <c r="F2367" s="38">
        <f t="shared" ca="1" si="260"/>
        <v>3.8063831891901032E-2</v>
      </c>
      <c r="G2367" s="24">
        <f t="shared" ca="1" si="257"/>
        <v>7644.066517335139</v>
      </c>
      <c r="H2367" s="24">
        <f t="shared" ca="1" si="258"/>
        <v>8337.2478206476208</v>
      </c>
      <c r="I2367" s="24">
        <f ca="1">H2367/'Option value'!$E$10</f>
        <v>404.72076799260293</v>
      </c>
    </row>
    <row r="2368" spans="2:9">
      <c r="B2368">
        <f t="shared" si="259"/>
        <v>2350</v>
      </c>
      <c r="C2368" s="38">
        <f t="shared" ca="1" si="254"/>
        <v>0.23280805270708943</v>
      </c>
      <c r="D2368" s="38">
        <f t="shared" ca="1" si="255"/>
        <v>5.9536945253133931E-2</v>
      </c>
      <c r="E2368" s="38">
        <f t="shared" ca="1" si="256"/>
        <v>0.14557140741680788</v>
      </c>
      <c r="F2368" s="38">
        <f t="shared" ca="1" si="260"/>
        <v>5.1590185632205132E-2</v>
      </c>
      <c r="G2368" s="24">
        <f t="shared" ca="1" si="257"/>
        <v>9685.728709480929</v>
      </c>
      <c r="H2368" s="24">
        <f t="shared" ca="1" si="258"/>
        <v>10378.910012793411</v>
      </c>
      <c r="I2368" s="24">
        <f ca="1">H2368/'Option value'!$E$10</f>
        <v>503.83058314531115</v>
      </c>
    </row>
    <row r="2369" spans="2:9">
      <c r="B2369">
        <f t="shared" si="259"/>
        <v>2351</v>
      </c>
      <c r="C2369" s="38">
        <f t="shared" ca="1" si="254"/>
        <v>0.26123459526273402</v>
      </c>
      <c r="D2369" s="38">
        <f t="shared" ca="1" si="255"/>
        <v>6.0014776033996943E-2</v>
      </c>
      <c r="E2369" s="38">
        <f t="shared" ca="1" si="256"/>
        <v>0.14870845313268702</v>
      </c>
      <c r="F2369" s="38">
        <f t="shared" ca="1" si="260"/>
        <v>2.1759349600531525E-2</v>
      </c>
      <c r="G2369" s="24">
        <f t="shared" ca="1" si="257"/>
        <v>7394.6190104075577</v>
      </c>
      <c r="H2369" s="24">
        <f t="shared" ca="1" si="258"/>
        <v>8087.8003137200403</v>
      </c>
      <c r="I2369" s="24">
        <f ca="1">H2369/'Option value'!$E$10</f>
        <v>392.61166571456505</v>
      </c>
    </row>
    <row r="2370" spans="2:9">
      <c r="B2370">
        <f t="shared" si="259"/>
        <v>2352</v>
      </c>
      <c r="C2370" s="38">
        <f t="shared" ca="1" si="254"/>
        <v>0.27966074911377226</v>
      </c>
      <c r="D2370" s="38">
        <f t="shared" ca="1" si="255"/>
        <v>6.6647993504062863E-2</v>
      </c>
      <c r="E2370" s="38">
        <f t="shared" ca="1" si="256"/>
        <v>0.14464170774770796</v>
      </c>
      <c r="F2370" s="38">
        <f t="shared" ca="1" si="260"/>
        <v>5.6866256169291016E-2</v>
      </c>
      <c r="G2370" s="24">
        <f t="shared" ca="1" si="257"/>
        <v>12050.365857465571</v>
      </c>
      <c r="H2370" s="24">
        <f t="shared" ca="1" si="258"/>
        <v>12743.547160778053</v>
      </c>
      <c r="I2370" s="24">
        <f ca="1">H2370/'Option value'!$E$10</f>
        <v>618.61879421252684</v>
      </c>
    </row>
    <row r="2371" spans="2:9">
      <c r="B2371">
        <f t="shared" si="259"/>
        <v>2353</v>
      </c>
      <c r="C2371" s="38">
        <f t="shared" ca="1" si="254"/>
        <v>0.26439667927204119</v>
      </c>
      <c r="D2371" s="38">
        <f t="shared" ca="1" si="255"/>
        <v>6.6214082623185094E-2</v>
      </c>
      <c r="E2371" s="38">
        <f t="shared" ca="1" si="256"/>
        <v>0.1423696986659484</v>
      </c>
      <c r="F2371" s="38">
        <f t="shared" ca="1" si="260"/>
        <v>3.5766327298753453E-2</v>
      </c>
      <c r="G2371" s="24">
        <f t="shared" ca="1" si="257"/>
        <v>9739.8922000393031</v>
      </c>
      <c r="H2371" s="24">
        <f t="shared" ca="1" si="258"/>
        <v>10433.073503351785</v>
      </c>
      <c r="I2371" s="24">
        <f ca="1">H2371/'Option value'!$E$10</f>
        <v>506.45987880348468</v>
      </c>
    </row>
    <row r="2372" spans="2:9">
      <c r="B2372">
        <f t="shared" si="259"/>
        <v>2354</v>
      </c>
      <c r="C2372" s="38">
        <f t="shared" ca="1" si="254"/>
        <v>0.22738145639802756</v>
      </c>
      <c r="D2372" s="38">
        <f t="shared" ca="1" si="255"/>
        <v>6.9903800034216618E-2</v>
      </c>
      <c r="E2372" s="38">
        <f t="shared" ca="1" si="256"/>
        <v>0.14689113485731339</v>
      </c>
      <c r="F2372" s="38">
        <f t="shared" ca="1" si="260"/>
        <v>2.8426867402120748E-2</v>
      </c>
      <c r="G2372" s="24">
        <f t="shared" ca="1" si="257"/>
        <v>8982.2336136465747</v>
      </c>
      <c r="H2372" s="24">
        <f t="shared" ca="1" si="258"/>
        <v>9675.4149169590564</v>
      </c>
      <c r="I2372" s="24">
        <f ca="1">H2372/'Option value'!$E$10</f>
        <v>469.68033577471147</v>
      </c>
    </row>
    <row r="2373" spans="2:9">
      <c r="B2373">
        <f t="shared" si="259"/>
        <v>2355</v>
      </c>
      <c r="C2373" s="38">
        <f t="shared" ca="1" si="254"/>
        <v>0.17992383966189829</v>
      </c>
      <c r="D2373" s="38">
        <f t="shared" ca="1" si="255"/>
        <v>5.7284668718965627E-2</v>
      </c>
      <c r="E2373" s="38">
        <f t="shared" ca="1" si="256"/>
        <v>0.14253736337018927</v>
      </c>
      <c r="F2373" s="38">
        <f t="shared" ca="1" si="260"/>
        <v>3.8586698144837256E-2</v>
      </c>
      <c r="G2373" s="24">
        <f t="shared" ca="1" si="257"/>
        <v>8064.1107884299608</v>
      </c>
      <c r="H2373" s="24">
        <f t="shared" ca="1" si="258"/>
        <v>8757.2920917424435</v>
      </c>
      <c r="I2373" s="24">
        <f ca="1">H2373/'Option value'!$E$10</f>
        <v>425.11126658943897</v>
      </c>
    </row>
    <row r="2374" spans="2:9">
      <c r="B2374">
        <f t="shared" si="259"/>
        <v>2356</v>
      </c>
      <c r="C2374" s="38">
        <f t="shared" ca="1" si="254"/>
        <v>7.7474389857111081E-2</v>
      </c>
      <c r="D2374" s="38">
        <f t="shared" ca="1" si="255"/>
        <v>5.5645535270344729E-2</v>
      </c>
      <c r="E2374" s="38">
        <f t="shared" ca="1" si="256"/>
        <v>0.14659634420450254</v>
      </c>
      <c r="F2374" s="38">
        <f t="shared" ca="1" si="260"/>
        <v>5.8323129295792808E-2</v>
      </c>
      <c r="G2374" s="24">
        <f t="shared" ca="1" si="257"/>
        <v>8423.6383608623673</v>
      </c>
      <c r="H2374" s="24">
        <f t="shared" ca="1" si="258"/>
        <v>9116.8196641748491</v>
      </c>
      <c r="I2374" s="24">
        <f ca="1">H2374/'Option value'!$E$10</f>
        <v>442.56406136771108</v>
      </c>
    </row>
    <row r="2375" spans="2:9">
      <c r="B2375">
        <f t="shared" si="259"/>
        <v>2357</v>
      </c>
      <c r="C2375" s="38">
        <f t="shared" ca="1" si="254"/>
        <v>0.28671136995096108</v>
      </c>
      <c r="D2375" s="38">
        <f t="shared" ca="1" si="255"/>
        <v>6.1122427970019967E-2</v>
      </c>
      <c r="E2375" s="38">
        <f t="shared" ca="1" si="256"/>
        <v>0.14894880957039602</v>
      </c>
      <c r="F2375" s="38">
        <f t="shared" ca="1" si="260"/>
        <v>3.604005908020614E-2</v>
      </c>
      <c r="G2375" s="24">
        <f t="shared" ca="1" si="257"/>
        <v>8638.6426976639432</v>
      </c>
      <c r="H2375" s="24">
        <f t="shared" ca="1" si="258"/>
        <v>9331.8240009764249</v>
      </c>
      <c r="I2375" s="24">
        <f ca="1">H2375/'Option value'!$E$10</f>
        <v>453.00116509594295</v>
      </c>
    </row>
    <row r="2376" spans="2:9">
      <c r="B2376">
        <f t="shared" si="259"/>
        <v>2358</v>
      </c>
      <c r="C2376" s="38">
        <f t="shared" ca="1" si="254"/>
        <v>0.22215817564216012</v>
      </c>
      <c r="D2376" s="38">
        <f t="shared" ca="1" si="255"/>
        <v>6.6062161416709494E-2</v>
      </c>
      <c r="E2376" s="38">
        <f t="shared" ca="1" si="256"/>
        <v>0.14708207039374074</v>
      </c>
      <c r="F2376" s="38">
        <f t="shared" ca="1" si="260"/>
        <v>3.1625784108719329E-2</v>
      </c>
      <c r="G2376" s="24">
        <f t="shared" ca="1" si="257"/>
        <v>8672.6933113718424</v>
      </c>
      <c r="H2376" s="24">
        <f t="shared" ca="1" si="258"/>
        <v>9365.8746146843241</v>
      </c>
      <c r="I2376" s="24">
        <f ca="1">H2376/'Option value'!$E$10</f>
        <v>454.65410750894773</v>
      </c>
    </row>
    <row r="2377" spans="2:9">
      <c r="B2377">
        <f t="shared" si="259"/>
        <v>2359</v>
      </c>
      <c r="C2377" s="38">
        <f t="shared" ca="1" si="254"/>
        <v>0.1944485245059783</v>
      </c>
      <c r="D2377" s="38">
        <f t="shared" ca="1" si="255"/>
        <v>7.6164499771118596E-2</v>
      </c>
      <c r="E2377" s="38">
        <f t="shared" ca="1" si="256"/>
        <v>0.14638134675634107</v>
      </c>
      <c r="F2377" s="38">
        <f t="shared" ca="1" si="260"/>
        <v>2.8212511103223675E-2</v>
      </c>
      <c r="G2377" s="24">
        <f t="shared" ca="1" si="257"/>
        <v>9547.9129956033903</v>
      </c>
      <c r="H2377" s="24">
        <f t="shared" ca="1" si="258"/>
        <v>10241.094298915872</v>
      </c>
      <c r="I2377" s="24">
        <f ca="1">H2377/'Option value'!$E$10</f>
        <v>497.1404999473724</v>
      </c>
    </row>
    <row r="2378" spans="2:9">
      <c r="B2378">
        <f t="shared" si="259"/>
        <v>2360</v>
      </c>
      <c r="C2378" s="38">
        <f t="shared" ca="1" si="254"/>
        <v>0.25136231874376602</v>
      </c>
      <c r="D2378" s="38">
        <f t="shared" ca="1" si="255"/>
        <v>5.7530379111507123E-2</v>
      </c>
      <c r="E2378" s="38">
        <f t="shared" ca="1" si="256"/>
        <v>0.14223384309910705</v>
      </c>
      <c r="F2378" s="38">
        <f t="shared" ca="1" si="260"/>
        <v>5.5922872314906918E-2</v>
      </c>
      <c r="G2378" s="24">
        <f t="shared" ca="1" si="257"/>
        <v>10344.409028784039</v>
      </c>
      <c r="H2378" s="24">
        <f t="shared" ca="1" si="258"/>
        <v>11037.590332096521</v>
      </c>
      <c r="I2378" s="24">
        <f ca="1">H2378/'Option value'!$E$10</f>
        <v>535.80535592701551</v>
      </c>
    </row>
    <row r="2379" spans="2:9">
      <c r="B2379">
        <f t="shared" si="259"/>
        <v>2361</v>
      </c>
      <c r="C2379" s="38">
        <f t="shared" ca="1" si="254"/>
        <v>0.25238633140379285</v>
      </c>
      <c r="D2379" s="38">
        <f t="shared" ca="1" si="255"/>
        <v>5.9870568175236151E-2</v>
      </c>
      <c r="E2379" s="38">
        <f t="shared" ca="1" si="256"/>
        <v>0.14700514804596518</v>
      </c>
      <c r="F2379" s="38">
        <f t="shared" ca="1" si="260"/>
        <v>2.1572090059450436E-2</v>
      </c>
      <c r="G2379" s="24">
        <f t="shared" ca="1" si="257"/>
        <v>7413.6326946488734</v>
      </c>
      <c r="H2379" s="24">
        <f t="shared" ca="1" si="258"/>
        <v>8106.8139979613561</v>
      </c>
      <c r="I2379" s="24">
        <f ca="1">H2379/'Option value'!$E$10</f>
        <v>393.53466009521145</v>
      </c>
    </row>
    <row r="2380" spans="2:9">
      <c r="B2380">
        <f t="shared" si="259"/>
        <v>2362</v>
      </c>
      <c r="C2380" s="38">
        <f t="shared" ca="1" si="254"/>
        <v>0.24994139933551984</v>
      </c>
      <c r="D2380" s="38">
        <f t="shared" ca="1" si="255"/>
        <v>7.0113873779925159E-2</v>
      </c>
      <c r="E2380" s="38">
        <f t="shared" ca="1" si="256"/>
        <v>0.14209626884795942</v>
      </c>
      <c r="F2380" s="38">
        <f t="shared" ca="1" si="260"/>
        <v>5.6414301130600891E-2</v>
      </c>
      <c r="G2380" s="24">
        <f t="shared" ca="1" si="257"/>
        <v>12685.148631692424</v>
      </c>
      <c r="H2380" s="24">
        <f t="shared" ca="1" si="258"/>
        <v>13378.329935004906</v>
      </c>
      <c r="I2380" s="24">
        <f ca="1">H2380/'Option value'!$E$10</f>
        <v>649.43349199052932</v>
      </c>
    </row>
    <row r="2381" spans="2:9">
      <c r="B2381">
        <f t="shared" si="259"/>
        <v>2363</v>
      </c>
      <c r="C2381" s="38">
        <f t="shared" ca="1" si="254"/>
        <v>0.34213175142090591</v>
      </c>
      <c r="D2381" s="38">
        <f t="shared" ca="1" si="255"/>
        <v>5.9684960081029845E-2</v>
      </c>
      <c r="E2381" s="38">
        <f t="shared" ca="1" si="256"/>
        <v>0.1442619182751918</v>
      </c>
      <c r="F2381" s="38">
        <f t="shared" ca="1" si="260"/>
        <v>3.3994471942757037E-2</v>
      </c>
      <c r="G2381" s="24">
        <f t="shared" ca="1" si="257"/>
        <v>9009.571131278477</v>
      </c>
      <c r="H2381" s="24">
        <f t="shared" ca="1" si="258"/>
        <v>9702.7524345909587</v>
      </c>
      <c r="I2381" s="24">
        <f ca="1">H2381/'Option value'!$E$10</f>
        <v>471.00739973742515</v>
      </c>
    </row>
    <row r="2382" spans="2:9">
      <c r="B2382">
        <f t="shared" si="259"/>
        <v>2364</v>
      </c>
      <c r="C2382" s="38">
        <f t="shared" ca="1" si="254"/>
        <v>0.21099401828825587</v>
      </c>
      <c r="D2382" s="38">
        <f t="shared" ca="1" si="255"/>
        <v>7.2246542583127904E-2</v>
      </c>
      <c r="E2382" s="38">
        <f t="shared" ca="1" si="256"/>
        <v>0.14327105632744896</v>
      </c>
      <c r="F2382" s="38">
        <f t="shared" ca="1" si="260"/>
        <v>3.5172722136638065E-2</v>
      </c>
      <c r="G2382" s="24">
        <f t="shared" ca="1" si="257"/>
        <v>10037.635979953206</v>
      </c>
      <c r="H2382" s="24">
        <f t="shared" ca="1" si="258"/>
        <v>10730.817283265687</v>
      </c>
      <c r="I2382" s="24">
        <f ca="1">H2382/'Option value'!$E$10</f>
        <v>520.91346035270328</v>
      </c>
    </row>
    <row r="2383" spans="2:9">
      <c r="B2383">
        <f t="shared" si="259"/>
        <v>2365</v>
      </c>
      <c r="C2383" s="38">
        <f t="shared" ca="1" si="254"/>
        <v>0.33293757465309359</v>
      </c>
      <c r="D2383" s="38">
        <f t="shared" ca="1" si="255"/>
        <v>6.6261308935030502E-2</v>
      </c>
      <c r="E2383" s="38">
        <f t="shared" ca="1" si="256"/>
        <v>0.14926810880230693</v>
      </c>
      <c r="F2383" s="38">
        <f t="shared" ca="1" si="260"/>
        <v>4.0831501842468185E-2</v>
      </c>
      <c r="G2383" s="24">
        <f t="shared" ca="1" si="257"/>
        <v>10101.486281594196</v>
      </c>
      <c r="H2383" s="24">
        <f t="shared" ca="1" si="258"/>
        <v>10794.667584906678</v>
      </c>
      <c r="I2383" s="24">
        <f ca="1">H2383/'Option value'!$E$10</f>
        <v>524.01298955857658</v>
      </c>
    </row>
    <row r="2384" spans="2:9">
      <c r="B2384">
        <f t="shared" si="259"/>
        <v>2366</v>
      </c>
      <c r="C2384" s="38">
        <f t="shared" ca="1" si="254"/>
        <v>0.28479565195736556</v>
      </c>
      <c r="D2384" s="38">
        <f t="shared" ca="1" si="255"/>
        <v>7.5232930454029637E-2</v>
      </c>
      <c r="E2384" s="38">
        <f t="shared" ca="1" si="256"/>
        <v>0.14725522419639736</v>
      </c>
      <c r="F2384" s="38">
        <f t="shared" ca="1" si="260"/>
        <v>3.1267882912120959E-2</v>
      </c>
      <c r="G2384" s="24">
        <f t="shared" ca="1" si="257"/>
        <v>10335.293644718351</v>
      </c>
      <c r="H2384" s="24">
        <f t="shared" ca="1" si="258"/>
        <v>11028.474948030833</v>
      </c>
      <c r="I2384" s="24">
        <f ca="1">H2384/'Option value'!$E$10</f>
        <v>535.36286155489472</v>
      </c>
    </row>
    <row r="2385" spans="2:9">
      <c r="B2385">
        <f t="shared" si="259"/>
        <v>2367</v>
      </c>
      <c r="C2385" s="38">
        <f t="shared" ca="1" si="254"/>
        <v>0.23921779231542248</v>
      </c>
      <c r="D2385" s="38">
        <f t="shared" ca="1" si="255"/>
        <v>7.7625478780858292E-2</v>
      </c>
      <c r="E2385" s="38">
        <f t="shared" ca="1" si="256"/>
        <v>0.14677243442071577</v>
      </c>
      <c r="F2385" s="38">
        <f t="shared" ca="1" si="260"/>
        <v>5.1772586054064415E-2</v>
      </c>
      <c r="G2385" s="24">
        <f t="shared" ca="1" si="257"/>
        <v>12557.997632580895</v>
      </c>
      <c r="H2385" s="24">
        <f t="shared" ca="1" si="258"/>
        <v>13251.178935893377</v>
      </c>
      <c r="I2385" s="24">
        <f ca="1">H2385/'Option value'!$E$10</f>
        <v>643.26111339288229</v>
      </c>
    </row>
    <row r="2386" spans="2:9">
      <c r="B2386">
        <f t="shared" si="259"/>
        <v>2368</v>
      </c>
      <c r="C2386" s="38">
        <f t="shared" ca="1" si="254"/>
        <v>0.2669383870480117</v>
      </c>
      <c r="D2386" s="38">
        <f t="shared" ca="1" si="255"/>
        <v>6.3114850963349289E-2</v>
      </c>
      <c r="E2386" s="38">
        <f t="shared" ca="1" si="256"/>
        <v>0.14587977762951143</v>
      </c>
      <c r="F2386" s="38">
        <f t="shared" ca="1" si="260"/>
        <v>4.2156729817643603E-2</v>
      </c>
      <c r="G2386" s="24">
        <f t="shared" ca="1" si="257"/>
        <v>9560.9965892836281</v>
      </c>
      <c r="H2386" s="24">
        <f t="shared" ca="1" si="258"/>
        <v>10254.17789259611</v>
      </c>
      <c r="I2386" s="24">
        <f ca="1">H2386/'Option value'!$E$10</f>
        <v>497.77562585418008</v>
      </c>
    </row>
    <row r="2387" spans="2:9">
      <c r="B2387">
        <f t="shared" si="259"/>
        <v>2369</v>
      </c>
      <c r="C2387" s="38">
        <f t="shared" ref="C2387:C2450" ca="1" si="261">_xlfn.NORM.INV(RAND(),$F$6,$G$6)</f>
        <v>0.18747014642199727</v>
      </c>
      <c r="D2387" s="38">
        <f t="shared" ref="D2387:D2450" ca="1" si="262">_xlfn.NORM.INV(RAND(),$F$7,$G$7)</f>
        <v>4.6088761090763958E-2</v>
      </c>
      <c r="E2387" s="38">
        <f t="shared" ref="E2387:E2450" ca="1" si="263">_xlfn.NORM.INV(RAND(),$F$8,$G$8)</f>
        <v>0.14337121292456528</v>
      </c>
      <c r="F2387" s="38">
        <f t="shared" ca="1" si="260"/>
        <v>5.4068211576182898E-2</v>
      </c>
      <c r="G2387" s="24">
        <f t="shared" ref="G2387:G2450" ca="1" si="264">IF(E2387&gt;F2387,($C$12*(1+C2387)*D2387)/(E2387-F2387),0)</f>
        <v>7600.5156180612048</v>
      </c>
      <c r="H2387" s="24">
        <f t="shared" ref="H2387:H2450" ca="1" si="265">G2387+$C$13</f>
        <v>8293.6969213736866</v>
      </c>
      <c r="I2387" s="24">
        <f ca="1">H2387/'Option value'!$E$10</f>
        <v>402.60664666862556</v>
      </c>
    </row>
    <row r="2388" spans="2:9">
      <c r="B2388">
        <f t="shared" ref="B2388:B2451" si="266">B2387+1</f>
        <v>2370</v>
      </c>
      <c r="C2388" s="38">
        <f t="shared" ca="1" si="261"/>
        <v>0.18863918305633298</v>
      </c>
      <c r="D2388" s="38">
        <f t="shared" ca="1" si="262"/>
        <v>7.2795389491113555E-2</v>
      </c>
      <c r="E2388" s="38">
        <f t="shared" ca="1" si="263"/>
        <v>0.14471520145829855</v>
      </c>
      <c r="F2388" s="38">
        <f t="shared" ref="F2388:F2451" ca="1" si="267">RAND()*($E$9-$D$9)+$D$9</f>
        <v>2.8296930675526404E-2</v>
      </c>
      <c r="G2388" s="24">
        <f t="shared" ca="1" si="264"/>
        <v>9217.7335299046554</v>
      </c>
      <c r="H2388" s="24">
        <f t="shared" ca="1" si="265"/>
        <v>9910.9148332171371</v>
      </c>
      <c r="I2388" s="24">
        <f ca="1">H2388/'Option value'!$E$10</f>
        <v>481.11237054452118</v>
      </c>
    </row>
    <row r="2389" spans="2:9">
      <c r="B2389">
        <f t="shared" si="266"/>
        <v>2371</v>
      </c>
      <c r="C2389" s="38">
        <f t="shared" ca="1" si="261"/>
        <v>0.11988654315181077</v>
      </c>
      <c r="D2389" s="38">
        <f t="shared" ca="1" si="262"/>
        <v>6.8708065188166981E-2</v>
      </c>
      <c r="E2389" s="38">
        <f t="shared" ca="1" si="263"/>
        <v>0.14871347622622494</v>
      </c>
      <c r="F2389" s="38">
        <f t="shared" ca="1" si="267"/>
        <v>3.6031735162372687E-2</v>
      </c>
      <c r="G2389" s="24">
        <f t="shared" ca="1" si="264"/>
        <v>8468.7550829454485</v>
      </c>
      <c r="H2389" s="24">
        <f t="shared" ca="1" si="265"/>
        <v>9161.9363862579303</v>
      </c>
      <c r="I2389" s="24">
        <f ca="1">H2389/'Option value'!$E$10</f>
        <v>444.75419350766651</v>
      </c>
    </row>
    <row r="2390" spans="2:9">
      <c r="B2390">
        <f t="shared" si="266"/>
        <v>2372</v>
      </c>
      <c r="C2390" s="38">
        <f t="shared" ca="1" si="261"/>
        <v>0.2748705657839785</v>
      </c>
      <c r="D2390" s="38">
        <f t="shared" ca="1" si="262"/>
        <v>5.9173305588854822E-2</v>
      </c>
      <c r="E2390" s="38">
        <f t="shared" ca="1" si="263"/>
        <v>0.14447019432857339</v>
      </c>
      <c r="F2390" s="38">
        <f t="shared" ca="1" si="267"/>
        <v>2.5455002949013091E-2</v>
      </c>
      <c r="G2390" s="24">
        <f t="shared" ca="1" si="264"/>
        <v>7861.0562275109742</v>
      </c>
      <c r="H2390" s="24">
        <f t="shared" ca="1" si="265"/>
        <v>8554.2375308234568</v>
      </c>
      <c r="I2390" s="24">
        <f ca="1">H2390/'Option value'!$E$10</f>
        <v>415.25424906909984</v>
      </c>
    </row>
    <row r="2391" spans="2:9">
      <c r="B2391">
        <f t="shared" si="266"/>
        <v>2373</v>
      </c>
      <c r="C2391" s="38">
        <f t="shared" ca="1" si="261"/>
        <v>0.30109110487262958</v>
      </c>
      <c r="D2391" s="38">
        <f t="shared" ca="1" si="262"/>
        <v>7.6565292177506572E-2</v>
      </c>
      <c r="E2391" s="38">
        <f t="shared" ca="1" si="263"/>
        <v>0.1461371966334912</v>
      </c>
      <c r="F2391" s="38">
        <f t="shared" ca="1" si="267"/>
        <v>3.5427283813223402E-2</v>
      </c>
      <c r="G2391" s="24">
        <f t="shared" ca="1" si="264"/>
        <v>11159.494435063703</v>
      </c>
      <c r="H2391" s="24">
        <f t="shared" ca="1" si="265"/>
        <v>11852.675738376185</v>
      </c>
      <c r="I2391" s="24">
        <f ca="1">H2391/'Option value'!$E$10</f>
        <v>575.37260865903806</v>
      </c>
    </row>
    <row r="2392" spans="2:9">
      <c r="B2392">
        <f t="shared" si="266"/>
        <v>2374</v>
      </c>
      <c r="C2392" s="38">
        <f t="shared" ca="1" si="261"/>
        <v>0.14366795864841203</v>
      </c>
      <c r="D2392" s="38">
        <f t="shared" ca="1" si="262"/>
        <v>4.4672760710781662E-2</v>
      </c>
      <c r="E2392" s="38">
        <f t="shared" ca="1" si="263"/>
        <v>0.14345893405882276</v>
      </c>
      <c r="F2392" s="38">
        <f t="shared" ca="1" si="267"/>
        <v>4.7314153761207477E-2</v>
      </c>
      <c r="G2392" s="24">
        <f t="shared" ca="1" si="264"/>
        <v>6590.3489648823233</v>
      </c>
      <c r="H2392" s="24">
        <f t="shared" ca="1" si="265"/>
        <v>7283.530268194806</v>
      </c>
      <c r="I2392" s="24">
        <f ca="1">H2392/'Option value'!$E$10</f>
        <v>353.56943049489348</v>
      </c>
    </row>
    <row r="2393" spans="2:9">
      <c r="B2393">
        <f t="shared" si="266"/>
        <v>2375</v>
      </c>
      <c r="C2393" s="38">
        <f t="shared" ca="1" si="261"/>
        <v>-2.0097654884350502E-2</v>
      </c>
      <c r="D2393" s="38">
        <f t="shared" ca="1" si="262"/>
        <v>6.6104461680912316E-2</v>
      </c>
      <c r="E2393" s="38">
        <f t="shared" ca="1" si="263"/>
        <v>0.14423938799828651</v>
      </c>
      <c r="F2393" s="38">
        <f t="shared" ca="1" si="267"/>
        <v>4.2588983459894821E-2</v>
      </c>
      <c r="G2393" s="24">
        <f t="shared" ca="1" si="264"/>
        <v>7903.0701236979457</v>
      </c>
      <c r="H2393" s="24">
        <f t="shared" ca="1" si="265"/>
        <v>8596.2514270104275</v>
      </c>
      <c r="I2393" s="24">
        <f ca="1">H2393/'Option value'!$E$10</f>
        <v>417.29375859273915</v>
      </c>
    </row>
    <row r="2394" spans="2:9">
      <c r="B2394">
        <f t="shared" si="266"/>
        <v>2376</v>
      </c>
      <c r="C2394" s="38">
        <f t="shared" ca="1" si="261"/>
        <v>0.32763329625385645</v>
      </c>
      <c r="D2394" s="38">
        <f t="shared" ca="1" si="262"/>
        <v>6.5500661578174788E-2</v>
      </c>
      <c r="E2394" s="38">
        <f t="shared" ca="1" si="263"/>
        <v>0.14743437091462952</v>
      </c>
      <c r="F2394" s="38">
        <f t="shared" ca="1" si="267"/>
        <v>3.8508506036995557E-2</v>
      </c>
      <c r="G2394" s="24">
        <f t="shared" ca="1" si="264"/>
        <v>9901.1167629530973</v>
      </c>
      <c r="H2394" s="24">
        <f t="shared" ca="1" si="265"/>
        <v>10594.298066265579</v>
      </c>
      <c r="I2394" s="24">
        <f ca="1">H2394/'Option value'!$E$10</f>
        <v>514.28631389638736</v>
      </c>
    </row>
    <row r="2395" spans="2:9">
      <c r="B2395">
        <f t="shared" si="266"/>
        <v>2377</v>
      </c>
      <c r="C2395" s="38">
        <f t="shared" ca="1" si="261"/>
        <v>0.12634069404155965</v>
      </c>
      <c r="D2395" s="38">
        <f t="shared" ca="1" si="262"/>
        <v>6.572660961574843E-2</v>
      </c>
      <c r="E2395" s="38">
        <f t="shared" ca="1" si="263"/>
        <v>0.14931980701182118</v>
      </c>
      <c r="F2395" s="38">
        <f t="shared" ca="1" si="267"/>
        <v>3.3448227429196585E-2</v>
      </c>
      <c r="G2395" s="24">
        <f t="shared" ca="1" si="264"/>
        <v>7923.6531274331401</v>
      </c>
      <c r="H2395" s="24">
        <f t="shared" ca="1" si="265"/>
        <v>8616.8344307456227</v>
      </c>
      <c r="I2395" s="24">
        <f ca="1">H2395/'Option value'!$E$10</f>
        <v>418.29293353134091</v>
      </c>
    </row>
    <row r="2396" spans="2:9">
      <c r="B2396">
        <f t="shared" si="266"/>
        <v>2378</v>
      </c>
      <c r="C2396" s="38">
        <f t="shared" ca="1" si="261"/>
        <v>0.2887743490499739</v>
      </c>
      <c r="D2396" s="38">
        <f t="shared" ca="1" si="262"/>
        <v>5.9190888182239415E-2</v>
      </c>
      <c r="E2396" s="38">
        <f t="shared" ca="1" si="263"/>
        <v>0.14294572596578325</v>
      </c>
      <c r="F2396" s="38">
        <f t="shared" ca="1" si="267"/>
        <v>5.3903114497229496E-2</v>
      </c>
      <c r="G2396" s="24">
        <f t="shared" ca="1" si="264"/>
        <v>10624.909231123236</v>
      </c>
      <c r="H2396" s="24">
        <f t="shared" ca="1" si="265"/>
        <v>11318.090534435718</v>
      </c>
      <c r="I2396" s="24">
        <f ca="1">H2396/'Option value'!$E$10</f>
        <v>549.42187060367564</v>
      </c>
    </row>
    <row r="2397" spans="2:9">
      <c r="B2397">
        <f t="shared" si="266"/>
        <v>2379</v>
      </c>
      <c r="C2397" s="38">
        <f t="shared" ca="1" si="261"/>
        <v>0.14559687553236683</v>
      </c>
      <c r="D2397" s="38">
        <f t="shared" ca="1" si="262"/>
        <v>5.7720176372279289E-2</v>
      </c>
      <c r="E2397" s="38">
        <f t="shared" ca="1" si="263"/>
        <v>0.14098351920319982</v>
      </c>
      <c r="F2397" s="38">
        <f t="shared" ca="1" si="267"/>
        <v>2.5832671412759634E-2</v>
      </c>
      <c r="G2397" s="24">
        <f t="shared" ca="1" si="264"/>
        <v>7121.7005221648687</v>
      </c>
      <c r="H2397" s="24">
        <f t="shared" ca="1" si="265"/>
        <v>7814.8818254773514</v>
      </c>
      <c r="I2397" s="24">
        <f ca="1">H2397/'Option value'!$E$10</f>
        <v>379.36319541152187</v>
      </c>
    </row>
    <row r="2398" spans="2:9">
      <c r="B2398">
        <f t="shared" si="266"/>
        <v>2380</v>
      </c>
      <c r="C2398" s="38">
        <f t="shared" ca="1" si="261"/>
        <v>0.14657230217513917</v>
      </c>
      <c r="D2398" s="38">
        <f t="shared" ca="1" si="262"/>
        <v>6.2073264920419695E-2</v>
      </c>
      <c r="E2398" s="38">
        <f t="shared" ca="1" si="263"/>
        <v>0.14342315723864887</v>
      </c>
      <c r="F2398" s="38">
        <f t="shared" ca="1" si="267"/>
        <v>2.6681099196315138E-2</v>
      </c>
      <c r="G2398" s="24">
        <f t="shared" ca="1" si="264"/>
        <v>7560.8403323069188</v>
      </c>
      <c r="H2398" s="24">
        <f t="shared" ca="1" si="265"/>
        <v>8254.0216356194014</v>
      </c>
      <c r="I2398" s="24">
        <f ca="1">H2398/'Option value'!$E$10</f>
        <v>400.68066192327188</v>
      </c>
    </row>
    <row r="2399" spans="2:9">
      <c r="B2399">
        <f t="shared" si="266"/>
        <v>2381</v>
      </c>
      <c r="C2399" s="38">
        <f t="shared" ca="1" si="261"/>
        <v>0.1632989113157276</v>
      </c>
      <c r="D2399" s="38">
        <f t="shared" ca="1" si="262"/>
        <v>6.5260638416697089E-2</v>
      </c>
      <c r="E2399" s="38">
        <f t="shared" ca="1" si="263"/>
        <v>0.14967088321354891</v>
      </c>
      <c r="F2399" s="38">
        <f t="shared" ca="1" si="267"/>
        <v>3.5524495867350375E-2</v>
      </c>
      <c r="G2399" s="24">
        <f t="shared" ca="1" si="264"/>
        <v>8248.4404919366534</v>
      </c>
      <c r="H2399" s="24">
        <f t="shared" ca="1" si="265"/>
        <v>8941.6217952491352</v>
      </c>
      <c r="I2399" s="24">
        <f ca="1">H2399/'Option value'!$E$10</f>
        <v>434.05931044898711</v>
      </c>
    </row>
    <row r="2400" spans="2:9">
      <c r="B2400">
        <f t="shared" si="266"/>
        <v>2382</v>
      </c>
      <c r="C2400" s="38">
        <f t="shared" ca="1" si="261"/>
        <v>0.29918377919698269</v>
      </c>
      <c r="D2400" s="38">
        <f t="shared" ca="1" si="262"/>
        <v>5.4062216117880528E-2</v>
      </c>
      <c r="E2400" s="38">
        <f t="shared" ca="1" si="263"/>
        <v>0.15062894996027648</v>
      </c>
      <c r="F2400" s="38">
        <f t="shared" ca="1" si="267"/>
        <v>4.1435966001656499E-2</v>
      </c>
      <c r="G2400" s="24">
        <f t="shared" ca="1" si="264"/>
        <v>7977.3946295274727</v>
      </c>
      <c r="H2400" s="24">
        <f t="shared" ca="1" si="265"/>
        <v>8670.5759328399545</v>
      </c>
      <c r="I2400" s="24">
        <f ca="1">H2400/'Option value'!$E$10</f>
        <v>420.90174431261914</v>
      </c>
    </row>
    <row r="2401" spans="2:9">
      <c r="B2401">
        <f t="shared" si="266"/>
        <v>2383</v>
      </c>
      <c r="C2401" s="38">
        <f t="shared" ca="1" si="261"/>
        <v>0.18824193687913429</v>
      </c>
      <c r="D2401" s="38">
        <f t="shared" ca="1" si="262"/>
        <v>6.6844101384051544E-2</v>
      </c>
      <c r="E2401" s="38">
        <f t="shared" ca="1" si="263"/>
        <v>0.14475216392977999</v>
      </c>
      <c r="F2401" s="38">
        <f t="shared" ca="1" si="267"/>
        <v>2.4609137425971424E-2</v>
      </c>
      <c r="G2401" s="24">
        <f t="shared" ca="1" si="264"/>
        <v>8198.9978785618787</v>
      </c>
      <c r="H2401" s="24">
        <f t="shared" ca="1" si="265"/>
        <v>8892.1791818743604</v>
      </c>
      <c r="I2401" s="24">
        <f ca="1">H2401/'Option value'!$E$10</f>
        <v>431.65918358613396</v>
      </c>
    </row>
    <row r="2402" spans="2:9">
      <c r="B2402">
        <f t="shared" si="266"/>
        <v>2384</v>
      </c>
      <c r="C2402" s="38">
        <f t="shared" ca="1" si="261"/>
        <v>0.22448815910026834</v>
      </c>
      <c r="D2402" s="38">
        <f t="shared" ca="1" si="262"/>
        <v>7.0192422252347522E-2</v>
      </c>
      <c r="E2402" s="38">
        <f t="shared" ca="1" si="263"/>
        <v>0.14645267838030554</v>
      </c>
      <c r="F2402" s="38">
        <f t="shared" ca="1" si="267"/>
        <v>5.5772310533032984E-2</v>
      </c>
      <c r="G2402" s="24">
        <f t="shared" ca="1" si="264"/>
        <v>11755.00783938858</v>
      </c>
      <c r="H2402" s="24">
        <f t="shared" ca="1" si="265"/>
        <v>12448.189142701061</v>
      </c>
      <c r="I2402" s="24">
        <f ca="1">H2402/'Option value'!$E$10</f>
        <v>604.28102634471168</v>
      </c>
    </row>
    <row r="2403" spans="2:9">
      <c r="B2403">
        <f t="shared" si="266"/>
        <v>2385</v>
      </c>
      <c r="C2403" s="38">
        <f t="shared" ca="1" si="261"/>
        <v>0.11691212941078415</v>
      </c>
      <c r="D2403" s="38">
        <f t="shared" ca="1" si="262"/>
        <v>7.068241222895591E-2</v>
      </c>
      <c r="E2403" s="38">
        <f t="shared" ca="1" si="263"/>
        <v>0.14607319963012599</v>
      </c>
      <c r="F2403" s="38">
        <f t="shared" ca="1" si="267"/>
        <v>2.9325431417999183E-2</v>
      </c>
      <c r="G2403" s="24">
        <f t="shared" ca="1" si="264"/>
        <v>8386.3533984129335</v>
      </c>
      <c r="H2403" s="24">
        <f t="shared" ca="1" si="265"/>
        <v>9079.5347017254153</v>
      </c>
      <c r="I2403" s="24">
        <f ca="1">H2403/'Option value'!$E$10</f>
        <v>440.75411173424345</v>
      </c>
    </row>
    <row r="2404" spans="2:9">
      <c r="B2404">
        <f t="shared" si="266"/>
        <v>2386</v>
      </c>
      <c r="C2404" s="38">
        <f t="shared" ca="1" si="261"/>
        <v>0.35468185009815612</v>
      </c>
      <c r="D2404" s="38">
        <f t="shared" ca="1" si="262"/>
        <v>7.0305212677821624E-2</v>
      </c>
      <c r="E2404" s="38">
        <f t="shared" ca="1" si="263"/>
        <v>0.1474647842488937</v>
      </c>
      <c r="F2404" s="38">
        <f t="shared" ca="1" si="267"/>
        <v>2.6888702434634495E-2</v>
      </c>
      <c r="G2404" s="24">
        <f t="shared" ca="1" si="264"/>
        <v>9796.1414687098077</v>
      </c>
      <c r="H2404" s="24">
        <f t="shared" ca="1" si="265"/>
        <v>10489.322772022289</v>
      </c>
      <c r="I2404" s="24">
        <f ca="1">H2404/'Option value'!$E$10</f>
        <v>509.19042582632471</v>
      </c>
    </row>
    <row r="2405" spans="2:9">
      <c r="B2405">
        <f t="shared" si="266"/>
        <v>2387</v>
      </c>
      <c r="C2405" s="38">
        <f t="shared" ca="1" si="261"/>
        <v>9.177824378954319E-2</v>
      </c>
      <c r="D2405" s="38">
        <f t="shared" ca="1" si="262"/>
        <v>6.4216713391835559E-2</v>
      </c>
      <c r="E2405" s="38">
        <f t="shared" ca="1" si="263"/>
        <v>0.14587896460021674</v>
      </c>
      <c r="F2405" s="38">
        <f t="shared" ca="1" si="267"/>
        <v>4.6392311075071184E-2</v>
      </c>
      <c r="G2405" s="24">
        <f t="shared" ca="1" si="264"/>
        <v>8739.9523449776807</v>
      </c>
      <c r="H2405" s="24">
        <f t="shared" ca="1" si="265"/>
        <v>9433.1336482901625</v>
      </c>
      <c r="I2405" s="24">
        <f ca="1">H2405/'Option value'!$E$10</f>
        <v>457.9191091402991</v>
      </c>
    </row>
    <row r="2406" spans="2:9">
      <c r="B2406">
        <f t="shared" si="266"/>
        <v>2388</v>
      </c>
      <c r="C2406" s="38">
        <f t="shared" ca="1" si="261"/>
        <v>0.11769671959065128</v>
      </c>
      <c r="D2406" s="38">
        <f t="shared" ca="1" si="262"/>
        <v>6.1922343384788976E-2</v>
      </c>
      <c r="E2406" s="38">
        <f t="shared" ca="1" si="263"/>
        <v>0.14479729940047162</v>
      </c>
      <c r="F2406" s="38">
        <f t="shared" ca="1" si="267"/>
        <v>2.4108115470190324E-2</v>
      </c>
      <c r="G2406" s="24">
        <f t="shared" ca="1" si="264"/>
        <v>7112.0431973981576</v>
      </c>
      <c r="H2406" s="24">
        <f t="shared" ca="1" si="265"/>
        <v>7805.2245007106403</v>
      </c>
      <c r="I2406" s="24">
        <f ca="1">H2406/'Option value'!$E$10</f>
        <v>378.89439323838059</v>
      </c>
    </row>
    <row r="2407" spans="2:9">
      <c r="B2407">
        <f t="shared" si="266"/>
        <v>2389</v>
      </c>
      <c r="C2407" s="38">
        <f t="shared" ca="1" si="261"/>
        <v>0.24282966572650785</v>
      </c>
      <c r="D2407" s="38">
        <f t="shared" ca="1" si="262"/>
        <v>5.608281801911677E-2</v>
      </c>
      <c r="E2407" s="38">
        <f t="shared" ca="1" si="263"/>
        <v>0.1444413657411977</v>
      </c>
      <c r="F2407" s="38">
        <f t="shared" ca="1" si="267"/>
        <v>2.5433985802872944E-2</v>
      </c>
      <c r="G2407" s="24">
        <f t="shared" ca="1" si="264"/>
        <v>7263.7171061417248</v>
      </c>
      <c r="H2407" s="24">
        <f t="shared" ca="1" si="265"/>
        <v>7956.8984094542075</v>
      </c>
      <c r="I2407" s="24">
        <f ca="1">H2407/'Option value'!$E$10</f>
        <v>386.25720434243721</v>
      </c>
    </row>
    <row r="2408" spans="2:9">
      <c r="B2408">
        <f t="shared" si="266"/>
        <v>2390</v>
      </c>
      <c r="C2408" s="38">
        <f t="shared" ca="1" si="261"/>
        <v>0.19565107696245251</v>
      </c>
      <c r="D2408" s="38">
        <f t="shared" ca="1" si="262"/>
        <v>5.7953763879882145E-2</v>
      </c>
      <c r="E2408" s="38">
        <f t="shared" ca="1" si="263"/>
        <v>0.14551622180234436</v>
      </c>
      <c r="F2408" s="38">
        <f t="shared" ca="1" si="267"/>
        <v>4.6388955831357673E-2</v>
      </c>
      <c r="G2408" s="24">
        <f t="shared" ca="1" si="264"/>
        <v>8669.3064522734439</v>
      </c>
      <c r="H2408" s="24">
        <f t="shared" ca="1" si="265"/>
        <v>9362.4877555859257</v>
      </c>
      <c r="I2408" s="24">
        <f ca="1">H2408/'Option value'!$E$10</f>
        <v>454.48969687310318</v>
      </c>
    </row>
    <row r="2409" spans="2:9">
      <c r="B2409">
        <f t="shared" si="266"/>
        <v>2391</v>
      </c>
      <c r="C2409" s="38">
        <f t="shared" ca="1" si="261"/>
        <v>0.11383247238985812</v>
      </c>
      <c r="D2409" s="38">
        <f t="shared" ca="1" si="262"/>
        <v>6.0803178271467882E-2</v>
      </c>
      <c r="E2409" s="38">
        <f t="shared" ca="1" si="263"/>
        <v>0.14687564565899072</v>
      </c>
      <c r="F2409" s="38">
        <f t="shared" ca="1" si="267"/>
        <v>4.464702707388029E-2</v>
      </c>
      <c r="G2409" s="24">
        <f t="shared" ca="1" si="264"/>
        <v>8216.0872155041452</v>
      </c>
      <c r="H2409" s="24">
        <f t="shared" ca="1" si="265"/>
        <v>8909.268518816627</v>
      </c>
      <c r="I2409" s="24">
        <f ca="1">H2409/'Option value'!$E$10</f>
        <v>432.48876304935078</v>
      </c>
    </row>
    <row r="2410" spans="2:9">
      <c r="B2410">
        <f t="shared" si="266"/>
        <v>2392</v>
      </c>
      <c r="C2410" s="38">
        <f t="shared" ca="1" si="261"/>
        <v>0.32944166757751553</v>
      </c>
      <c r="D2410" s="38">
        <f t="shared" ca="1" si="262"/>
        <v>6.8282946530862046E-2</v>
      </c>
      <c r="E2410" s="38">
        <f t="shared" ca="1" si="263"/>
        <v>0.14591082393280772</v>
      </c>
      <c r="F2410" s="38">
        <f t="shared" ca="1" si="267"/>
        <v>3.8329678898970487E-2</v>
      </c>
      <c r="G2410" s="24">
        <f t="shared" ca="1" si="264"/>
        <v>10464.940279367202</v>
      </c>
      <c r="H2410" s="24">
        <f t="shared" ca="1" si="265"/>
        <v>11158.121582679683</v>
      </c>
      <c r="I2410" s="24">
        <f ca="1">H2410/'Option value'!$E$10</f>
        <v>541.65638750872245</v>
      </c>
    </row>
    <row r="2411" spans="2:9">
      <c r="B2411">
        <f t="shared" si="266"/>
        <v>2393</v>
      </c>
      <c r="C2411" s="38">
        <f t="shared" ca="1" si="261"/>
        <v>0.19351496132584919</v>
      </c>
      <c r="D2411" s="38">
        <f t="shared" ca="1" si="262"/>
        <v>6.2694324807633026E-2</v>
      </c>
      <c r="E2411" s="38">
        <f t="shared" ca="1" si="263"/>
        <v>0.14392351079074542</v>
      </c>
      <c r="F2411" s="38">
        <f t="shared" ca="1" si="267"/>
        <v>5.5558345794902028E-2</v>
      </c>
      <c r="G2411" s="24">
        <f t="shared" ca="1" si="264"/>
        <v>10501.863790370822</v>
      </c>
      <c r="H2411" s="24">
        <f t="shared" ca="1" si="265"/>
        <v>11195.045093683304</v>
      </c>
      <c r="I2411" s="24">
        <f ca="1">H2411/'Option value'!$E$10</f>
        <v>543.44879095550016</v>
      </c>
    </row>
    <row r="2412" spans="2:9">
      <c r="B2412">
        <f t="shared" si="266"/>
        <v>2394</v>
      </c>
      <c r="C2412" s="38">
        <f t="shared" ca="1" si="261"/>
        <v>0.12283976815886198</v>
      </c>
      <c r="D2412" s="38">
        <f t="shared" ca="1" si="262"/>
        <v>6.3543791621220383E-2</v>
      </c>
      <c r="E2412" s="38">
        <f t="shared" ca="1" si="263"/>
        <v>0.1468600471090839</v>
      </c>
      <c r="F2412" s="38">
        <f t="shared" ca="1" si="267"/>
        <v>5.9069413117153982E-2</v>
      </c>
      <c r="G2412" s="24">
        <f t="shared" ca="1" si="264"/>
        <v>10079.38659040233</v>
      </c>
      <c r="H2412" s="24">
        <f t="shared" ca="1" si="265"/>
        <v>10772.567893714811</v>
      </c>
      <c r="I2412" s="24">
        <f ca="1">H2412/'Option value'!$E$10</f>
        <v>522.94018901528204</v>
      </c>
    </row>
    <row r="2413" spans="2:9">
      <c r="B2413">
        <f t="shared" si="266"/>
        <v>2395</v>
      </c>
      <c r="C2413" s="38">
        <f t="shared" ca="1" si="261"/>
        <v>0.19461203551755124</v>
      </c>
      <c r="D2413" s="38">
        <f t="shared" ca="1" si="262"/>
        <v>7.0005722415137833E-2</v>
      </c>
      <c r="E2413" s="38">
        <f t="shared" ca="1" si="263"/>
        <v>0.14384766178067171</v>
      </c>
      <c r="F2413" s="38">
        <f t="shared" ca="1" si="267"/>
        <v>4.1095540857487664E-2</v>
      </c>
      <c r="G2413" s="24">
        <f t="shared" ca="1" si="264"/>
        <v>10093.946750581221</v>
      </c>
      <c r="H2413" s="24">
        <f t="shared" ca="1" si="265"/>
        <v>10787.128053893703</v>
      </c>
      <c r="I2413" s="24">
        <f ca="1">H2413/'Option value'!$E$10</f>
        <v>523.64699290746125</v>
      </c>
    </row>
    <row r="2414" spans="2:9">
      <c r="B2414">
        <f t="shared" si="266"/>
        <v>2396</v>
      </c>
      <c r="C2414" s="38">
        <f t="shared" ca="1" si="261"/>
        <v>0.20722151464214594</v>
      </c>
      <c r="D2414" s="38">
        <f t="shared" ca="1" si="262"/>
        <v>6.3776292087452127E-2</v>
      </c>
      <c r="E2414" s="38">
        <f t="shared" ca="1" si="263"/>
        <v>0.14436797995548084</v>
      </c>
      <c r="F2414" s="38">
        <f t="shared" ca="1" si="267"/>
        <v>3.7926311248983401E-2</v>
      </c>
      <c r="G2414" s="24">
        <f t="shared" ca="1" si="264"/>
        <v>8970.6917776099672</v>
      </c>
      <c r="H2414" s="24">
        <f t="shared" ca="1" si="265"/>
        <v>9663.8730809224489</v>
      </c>
      <c r="I2414" s="24">
        <f ca="1">H2414/'Option value'!$E$10</f>
        <v>469.1200524719635</v>
      </c>
    </row>
    <row r="2415" spans="2:9">
      <c r="B2415">
        <f t="shared" si="266"/>
        <v>2397</v>
      </c>
      <c r="C2415" s="38">
        <f t="shared" ca="1" si="261"/>
        <v>0.1392833712695806</v>
      </c>
      <c r="D2415" s="38">
        <f t="shared" ca="1" si="262"/>
        <v>5.6940433323081643E-2</v>
      </c>
      <c r="E2415" s="38">
        <f t="shared" ca="1" si="263"/>
        <v>0.1414003038360292</v>
      </c>
      <c r="F2415" s="38">
        <f t="shared" ca="1" si="267"/>
        <v>5.5893421966174028E-2</v>
      </c>
      <c r="G2415" s="24">
        <f t="shared" ca="1" si="264"/>
        <v>9408.986246030132</v>
      </c>
      <c r="H2415" s="24">
        <f t="shared" ca="1" si="265"/>
        <v>10102.167549342614</v>
      </c>
      <c r="I2415" s="24">
        <f ca="1">H2415/'Option value'!$E$10</f>
        <v>490.39648297779672</v>
      </c>
    </row>
    <row r="2416" spans="2:9">
      <c r="B2416">
        <f t="shared" si="266"/>
        <v>2398</v>
      </c>
      <c r="C2416" s="38">
        <f t="shared" ca="1" si="261"/>
        <v>0.15978791659061203</v>
      </c>
      <c r="D2416" s="38">
        <f t="shared" ca="1" si="262"/>
        <v>5.7565649404727123E-2</v>
      </c>
      <c r="E2416" s="38">
        <f t="shared" ca="1" si="263"/>
        <v>0.14345055488695455</v>
      </c>
      <c r="F2416" s="38">
        <f t="shared" ca="1" si="267"/>
        <v>4.1927912934023134E-2</v>
      </c>
      <c r="G2416" s="24">
        <f t="shared" ca="1" si="264"/>
        <v>8155.8729879514622</v>
      </c>
      <c r="H2416" s="24">
        <f t="shared" ca="1" si="265"/>
        <v>8849.0542912639448</v>
      </c>
      <c r="I2416" s="24">
        <f ca="1">H2416/'Option value'!$E$10</f>
        <v>429.5657422943662</v>
      </c>
    </row>
    <row r="2417" spans="2:9">
      <c r="B2417">
        <f t="shared" si="266"/>
        <v>2399</v>
      </c>
      <c r="C2417" s="38">
        <f t="shared" ca="1" si="261"/>
        <v>0.25134756876933723</v>
      </c>
      <c r="D2417" s="38">
        <f t="shared" ca="1" si="262"/>
        <v>7.0938849524241912E-2</v>
      </c>
      <c r="E2417" s="38">
        <f t="shared" ca="1" si="263"/>
        <v>0.14547817610206071</v>
      </c>
      <c r="F2417" s="38">
        <f t="shared" ca="1" si="267"/>
        <v>2.8977485955394275E-2</v>
      </c>
      <c r="G2417" s="24">
        <f t="shared" ca="1" si="264"/>
        <v>9449.8512806323397</v>
      </c>
      <c r="H2417" s="24">
        <f t="shared" ca="1" si="265"/>
        <v>10143.032583944821</v>
      </c>
      <c r="I2417" s="24">
        <f ca="1">H2417/'Option value'!$E$10</f>
        <v>492.38022252159323</v>
      </c>
    </row>
    <row r="2418" spans="2:9">
      <c r="B2418">
        <f t="shared" si="266"/>
        <v>2400</v>
      </c>
      <c r="C2418" s="38">
        <f t="shared" ca="1" si="261"/>
        <v>0.13913124719153527</v>
      </c>
      <c r="D2418" s="38">
        <f t="shared" ca="1" si="262"/>
        <v>5.4033399427951156E-2</v>
      </c>
      <c r="E2418" s="38">
        <f t="shared" ca="1" si="263"/>
        <v>0.14450174557756179</v>
      </c>
      <c r="F2418" s="38">
        <f t="shared" ca="1" si="267"/>
        <v>5.5406812467605704E-2</v>
      </c>
      <c r="G2418" s="24">
        <f t="shared" ca="1" si="264"/>
        <v>8567.9007520034829</v>
      </c>
      <c r="H2418" s="24">
        <f t="shared" ca="1" si="265"/>
        <v>9261.0820553159647</v>
      </c>
      <c r="I2418" s="24">
        <f ca="1">H2418/'Option value'!$E$10</f>
        <v>449.56709006388172</v>
      </c>
    </row>
    <row r="2419" spans="2:9">
      <c r="B2419">
        <f t="shared" si="266"/>
        <v>2401</v>
      </c>
      <c r="C2419" s="38">
        <f t="shared" ca="1" si="261"/>
        <v>0.14549292919792323</v>
      </c>
      <c r="D2419" s="38">
        <f t="shared" ca="1" si="262"/>
        <v>6.3519979594338943E-2</v>
      </c>
      <c r="E2419" s="38">
        <f t="shared" ca="1" si="263"/>
        <v>0.14438314440858716</v>
      </c>
      <c r="F2419" s="38">
        <f t="shared" ca="1" si="267"/>
        <v>5.6653394496363682E-2</v>
      </c>
      <c r="G2419" s="24">
        <f t="shared" ca="1" si="264"/>
        <v>10286.017246299647</v>
      </c>
      <c r="H2419" s="24">
        <f t="shared" ca="1" si="265"/>
        <v>10979.198549612129</v>
      </c>
      <c r="I2419" s="24">
        <f ca="1">H2419/'Option value'!$E$10</f>
        <v>532.97080337922955</v>
      </c>
    </row>
    <row r="2420" spans="2:9">
      <c r="B2420">
        <f t="shared" si="266"/>
        <v>2402</v>
      </c>
      <c r="C2420" s="38">
        <f t="shared" ca="1" si="261"/>
        <v>0.24726469740651508</v>
      </c>
      <c r="D2420" s="38">
        <f t="shared" ca="1" si="262"/>
        <v>7.8018826167272237E-2</v>
      </c>
      <c r="E2420" s="38">
        <f t="shared" ca="1" si="263"/>
        <v>0.14951136426959863</v>
      </c>
      <c r="F2420" s="38">
        <f t="shared" ca="1" si="267"/>
        <v>3.6245660838956008E-2</v>
      </c>
      <c r="G2420" s="24">
        <f t="shared" ca="1" si="264"/>
        <v>10654.939606462349</v>
      </c>
      <c r="H2420" s="24">
        <f t="shared" ca="1" si="265"/>
        <v>11348.120909774831</v>
      </c>
      <c r="I2420" s="24">
        <f ca="1">H2420/'Option value'!$E$10</f>
        <v>550.87965581431217</v>
      </c>
    </row>
    <row r="2421" spans="2:9">
      <c r="B2421">
        <f t="shared" si="266"/>
        <v>2403</v>
      </c>
      <c r="C2421" s="38">
        <f t="shared" ca="1" si="261"/>
        <v>0.16120325781568928</v>
      </c>
      <c r="D2421" s="38">
        <f t="shared" ca="1" si="262"/>
        <v>6.5355408268765472E-2</v>
      </c>
      <c r="E2421" s="38">
        <f t="shared" ca="1" si="263"/>
        <v>0.14109071186738276</v>
      </c>
      <c r="F2421" s="38">
        <f t="shared" ca="1" si="267"/>
        <v>4.9160726059623593E-2</v>
      </c>
      <c r="G2421" s="24">
        <f t="shared" ca="1" si="264"/>
        <v>10238.208304033373</v>
      </c>
      <c r="H2421" s="24">
        <f t="shared" ca="1" si="265"/>
        <v>10931.389607345855</v>
      </c>
      <c r="I2421" s="24">
        <f ca="1">H2421/'Option value'!$E$10</f>
        <v>530.64998093911913</v>
      </c>
    </row>
    <row r="2422" spans="2:9">
      <c r="B2422">
        <f t="shared" si="266"/>
        <v>2404</v>
      </c>
      <c r="C2422" s="38">
        <f t="shared" ca="1" si="261"/>
        <v>0.22359486525266947</v>
      </c>
      <c r="D2422" s="38">
        <f t="shared" ca="1" si="262"/>
        <v>5.2798556256187068E-2</v>
      </c>
      <c r="E2422" s="38">
        <f t="shared" ca="1" si="263"/>
        <v>0.14409236701706601</v>
      </c>
      <c r="F2422" s="38">
        <f t="shared" ca="1" si="267"/>
        <v>5.209697429731322E-2</v>
      </c>
      <c r="G2422" s="24">
        <f t="shared" ca="1" si="264"/>
        <v>8709.3349266960067</v>
      </c>
      <c r="H2422" s="24">
        <f t="shared" ca="1" si="265"/>
        <v>9402.5162300084885</v>
      </c>
      <c r="I2422" s="24">
        <f ca="1">H2422/'Option value'!$E$10</f>
        <v>456.43282669944114</v>
      </c>
    </row>
    <row r="2423" spans="2:9">
      <c r="B2423">
        <f t="shared" si="266"/>
        <v>2405</v>
      </c>
      <c r="C2423" s="38">
        <f t="shared" ca="1" si="261"/>
        <v>0.17012022211137362</v>
      </c>
      <c r="D2423" s="38">
        <f t="shared" ca="1" si="262"/>
        <v>5.9151455367706204E-2</v>
      </c>
      <c r="E2423" s="38">
        <f t="shared" ca="1" si="263"/>
        <v>0.14448127208682793</v>
      </c>
      <c r="F2423" s="38">
        <f t="shared" ca="1" si="267"/>
        <v>4.3937929020814517E-2</v>
      </c>
      <c r="G2423" s="24">
        <f t="shared" ca="1" si="264"/>
        <v>8537.5640501185298</v>
      </c>
      <c r="H2423" s="24">
        <f t="shared" ca="1" si="265"/>
        <v>9230.7453534310116</v>
      </c>
      <c r="I2423" s="24">
        <f ca="1">H2423/'Option value'!$E$10</f>
        <v>448.09443463257332</v>
      </c>
    </row>
    <row r="2424" spans="2:9">
      <c r="B2424">
        <f t="shared" si="266"/>
        <v>2406</v>
      </c>
      <c r="C2424" s="38">
        <f t="shared" ca="1" si="261"/>
        <v>0.19145109349664294</v>
      </c>
      <c r="D2424" s="38">
        <f t="shared" ca="1" si="262"/>
        <v>6.4617854703278285E-2</v>
      </c>
      <c r="E2424" s="38">
        <f t="shared" ca="1" si="263"/>
        <v>0.14402938654666025</v>
      </c>
      <c r="F2424" s="38">
        <f t="shared" ca="1" si="267"/>
        <v>3.7627951223605793E-2</v>
      </c>
      <c r="G2424" s="24">
        <f t="shared" ca="1" si="264"/>
        <v>8973.7227175925036</v>
      </c>
      <c r="H2424" s="24">
        <f t="shared" ca="1" si="265"/>
        <v>9666.9040209049854</v>
      </c>
      <c r="I2424" s="24">
        <f ca="1">H2424/'Option value'!$E$10</f>
        <v>469.26718548082448</v>
      </c>
    </row>
    <row r="2425" spans="2:9">
      <c r="B2425">
        <f t="shared" si="266"/>
        <v>2407</v>
      </c>
      <c r="C2425" s="38">
        <f t="shared" ca="1" si="261"/>
        <v>0.18477866689913719</v>
      </c>
      <c r="D2425" s="38">
        <f t="shared" ca="1" si="262"/>
        <v>6.3675258427312642E-2</v>
      </c>
      <c r="E2425" s="38">
        <f t="shared" ca="1" si="263"/>
        <v>0.14749110580157648</v>
      </c>
      <c r="F2425" s="38">
        <f t="shared" ca="1" si="267"/>
        <v>2.8050195599695474E-2</v>
      </c>
      <c r="G2425" s="24">
        <f t="shared" ca="1" si="264"/>
        <v>7833.326243315898</v>
      </c>
      <c r="H2425" s="24">
        <f t="shared" ca="1" si="265"/>
        <v>8526.5075466283797</v>
      </c>
      <c r="I2425" s="24">
        <f ca="1">H2425/'Option value'!$E$10</f>
        <v>413.90813333147469</v>
      </c>
    </row>
    <row r="2426" spans="2:9">
      <c r="B2426">
        <f t="shared" si="266"/>
        <v>2408</v>
      </c>
      <c r="C2426" s="38">
        <f t="shared" ca="1" si="261"/>
        <v>-3.0085367787136552E-2</v>
      </c>
      <c r="D2426" s="38">
        <f t="shared" ca="1" si="262"/>
        <v>6.2006037943675936E-2</v>
      </c>
      <c r="E2426" s="38">
        <f t="shared" ca="1" si="263"/>
        <v>0.14627843628887174</v>
      </c>
      <c r="F2426" s="38">
        <f t="shared" ca="1" si="267"/>
        <v>2.5371572815738562E-2</v>
      </c>
      <c r="G2426" s="24">
        <f t="shared" ca="1" si="264"/>
        <v>6168.9026208783644</v>
      </c>
      <c r="H2426" s="24">
        <f t="shared" ca="1" si="265"/>
        <v>6862.083924190847</v>
      </c>
      <c r="I2426" s="24">
        <f ca="1">H2426/'Option value'!$E$10</f>
        <v>333.1108701063518</v>
      </c>
    </row>
    <row r="2427" spans="2:9">
      <c r="B2427">
        <f t="shared" si="266"/>
        <v>2409</v>
      </c>
      <c r="C2427" s="38">
        <f t="shared" ca="1" si="261"/>
        <v>0.33184507819273251</v>
      </c>
      <c r="D2427" s="38">
        <f t="shared" ca="1" si="262"/>
        <v>6.4456408670517912E-2</v>
      </c>
      <c r="E2427" s="38">
        <f t="shared" ca="1" si="263"/>
        <v>0.14639431889004295</v>
      </c>
      <c r="F2427" s="38">
        <f t="shared" ca="1" si="267"/>
        <v>3.3451907664220591E-2</v>
      </c>
      <c r="G2427" s="24">
        <f t="shared" ca="1" si="264"/>
        <v>9426.5795275176133</v>
      </c>
      <c r="H2427" s="24">
        <f t="shared" ca="1" si="265"/>
        <v>10119.760830830095</v>
      </c>
      <c r="I2427" s="24">
        <f ca="1">H2427/'Option value'!$E$10</f>
        <v>491.25052576845121</v>
      </c>
    </row>
    <row r="2428" spans="2:9">
      <c r="B2428">
        <f t="shared" si="266"/>
        <v>2410</v>
      </c>
      <c r="C2428" s="38">
        <f t="shared" ca="1" si="261"/>
        <v>0.28124363375637002</v>
      </c>
      <c r="D2428" s="38">
        <f t="shared" ca="1" si="262"/>
        <v>6.6916962977037198E-2</v>
      </c>
      <c r="E2428" s="38">
        <f t="shared" ca="1" si="263"/>
        <v>0.14623097628352774</v>
      </c>
      <c r="F2428" s="38">
        <f t="shared" ca="1" si="267"/>
        <v>4.5339906148153412E-2</v>
      </c>
      <c r="G2428" s="24">
        <f t="shared" ca="1" si="264"/>
        <v>10539.174397169927</v>
      </c>
      <c r="H2428" s="24">
        <f t="shared" ca="1" si="265"/>
        <v>11232.355700482409</v>
      </c>
      <c r="I2428" s="24">
        <f ca="1">H2428/'Option value'!$E$10</f>
        <v>545.2599854603111</v>
      </c>
    </row>
    <row r="2429" spans="2:9">
      <c r="B2429">
        <f t="shared" si="266"/>
        <v>2411</v>
      </c>
      <c r="C2429" s="38">
        <f t="shared" ca="1" si="261"/>
        <v>0.12702345516218899</v>
      </c>
      <c r="D2429" s="38">
        <f t="shared" ca="1" si="262"/>
        <v>7.0504768171081353E-2</v>
      </c>
      <c r="E2429" s="38">
        <f t="shared" ca="1" si="263"/>
        <v>0.14439259009316277</v>
      </c>
      <c r="F2429" s="38">
        <f t="shared" ca="1" si="267"/>
        <v>4.4012816459419631E-2</v>
      </c>
      <c r="G2429" s="24">
        <f t="shared" ca="1" si="264"/>
        <v>9817.4027585685053</v>
      </c>
      <c r="H2429" s="24">
        <f t="shared" ca="1" si="265"/>
        <v>10510.584061880987</v>
      </c>
      <c r="I2429" s="24">
        <f ca="1">H2429/'Option value'!$E$10</f>
        <v>510.22252727577603</v>
      </c>
    </row>
    <row r="2430" spans="2:9">
      <c r="B2430">
        <f t="shared" si="266"/>
        <v>2412</v>
      </c>
      <c r="C2430" s="38">
        <f t="shared" ca="1" si="261"/>
        <v>0.16302563799431524</v>
      </c>
      <c r="D2430" s="38">
        <f t="shared" ca="1" si="262"/>
        <v>6.156853088804936E-2</v>
      </c>
      <c r="E2430" s="38">
        <f t="shared" ca="1" si="263"/>
        <v>0.14738472124448632</v>
      </c>
      <c r="F2430" s="38">
        <f t="shared" ca="1" si="267"/>
        <v>5.7403768831116406E-2</v>
      </c>
      <c r="G2430" s="24">
        <f t="shared" ca="1" si="264"/>
        <v>9869.3572655940861</v>
      </c>
      <c r="H2430" s="24">
        <f t="shared" ca="1" si="265"/>
        <v>10562.538568906568</v>
      </c>
      <c r="I2430" s="24">
        <f ca="1">H2430/'Option value'!$E$10</f>
        <v>512.74459072361981</v>
      </c>
    </row>
    <row r="2431" spans="2:9">
      <c r="B2431">
        <f t="shared" si="266"/>
        <v>2413</v>
      </c>
      <c r="C2431" s="38">
        <f t="shared" ca="1" si="261"/>
        <v>0.27653672308944577</v>
      </c>
      <c r="D2431" s="38">
        <f t="shared" ca="1" si="262"/>
        <v>7.1476501394165143E-2</v>
      </c>
      <c r="E2431" s="38">
        <f t="shared" ca="1" si="263"/>
        <v>0.1500716259149848</v>
      </c>
      <c r="F2431" s="38">
        <f t="shared" ca="1" si="267"/>
        <v>5.7270281045754781E-2</v>
      </c>
      <c r="G2431" s="24">
        <f t="shared" ca="1" si="264"/>
        <v>12193.649476597797</v>
      </c>
      <c r="H2431" s="24">
        <f t="shared" ca="1" si="265"/>
        <v>12886.830779910279</v>
      </c>
      <c r="I2431" s="24">
        <f ca="1">H2431/'Option value'!$E$10</f>
        <v>625.57430970438236</v>
      </c>
    </row>
    <row r="2432" spans="2:9">
      <c r="B2432">
        <f t="shared" si="266"/>
        <v>2414</v>
      </c>
      <c r="C2432" s="38">
        <f t="shared" ca="1" si="261"/>
        <v>0.1390680402547072</v>
      </c>
      <c r="D2432" s="38">
        <f t="shared" ca="1" si="262"/>
        <v>6.9507322654117173E-2</v>
      </c>
      <c r="E2432" s="38">
        <f t="shared" ca="1" si="263"/>
        <v>0.14436040206765874</v>
      </c>
      <c r="F2432" s="38">
        <f t="shared" ca="1" si="267"/>
        <v>4.5654916279899621E-2</v>
      </c>
      <c r="G2432" s="24">
        <f t="shared" ca="1" si="264"/>
        <v>9947.8748630299906</v>
      </c>
      <c r="H2432" s="24">
        <f t="shared" ca="1" si="265"/>
        <v>10641.056166342472</v>
      </c>
      <c r="I2432" s="24">
        <f ca="1">H2432/'Option value'!$E$10</f>
        <v>516.55612457973166</v>
      </c>
    </row>
    <row r="2433" spans="2:9">
      <c r="B2433">
        <f t="shared" si="266"/>
        <v>2415</v>
      </c>
      <c r="C2433" s="38">
        <f t="shared" ca="1" si="261"/>
        <v>0.26975416918322576</v>
      </c>
      <c r="D2433" s="38">
        <f t="shared" ca="1" si="262"/>
        <v>5.9838650034708681E-2</v>
      </c>
      <c r="E2433" s="38">
        <f t="shared" ca="1" si="263"/>
        <v>0.14600081836269785</v>
      </c>
      <c r="F2433" s="38">
        <f t="shared" ca="1" si="267"/>
        <v>3.6805765785485577E-2</v>
      </c>
      <c r="G2433" s="24">
        <f t="shared" ca="1" si="264"/>
        <v>8629.5837876263777</v>
      </c>
      <c r="H2433" s="24">
        <f t="shared" ca="1" si="265"/>
        <v>9322.7650909388594</v>
      </c>
      <c r="I2433" s="24">
        <f ca="1">H2433/'Option value'!$E$10</f>
        <v>452.56141218149799</v>
      </c>
    </row>
    <row r="2434" spans="2:9">
      <c r="B2434">
        <f t="shared" si="266"/>
        <v>2416</v>
      </c>
      <c r="C2434" s="38">
        <f t="shared" ca="1" si="261"/>
        <v>0.28518118208865106</v>
      </c>
      <c r="D2434" s="38">
        <f t="shared" ca="1" si="262"/>
        <v>7.3691166486673093E-2</v>
      </c>
      <c r="E2434" s="38">
        <f t="shared" ca="1" si="263"/>
        <v>0.13877967473732436</v>
      </c>
      <c r="F2434" s="38">
        <f t="shared" ca="1" si="267"/>
        <v>3.1685705925378095E-2</v>
      </c>
      <c r="G2434" s="24">
        <f t="shared" ca="1" si="264"/>
        <v>10967.462356711425</v>
      </c>
      <c r="H2434" s="24">
        <f t="shared" ca="1" si="265"/>
        <v>11660.643660023907</v>
      </c>
      <c r="I2434" s="24">
        <f ca="1">H2434/'Option value'!$E$10</f>
        <v>566.05066310795655</v>
      </c>
    </row>
    <row r="2435" spans="2:9">
      <c r="B2435">
        <f t="shared" si="266"/>
        <v>2417</v>
      </c>
      <c r="C2435" s="38">
        <f t="shared" ca="1" si="261"/>
        <v>0.11469176324671658</v>
      </c>
      <c r="D2435" s="38">
        <f t="shared" ca="1" si="262"/>
        <v>6.4235098810507069E-2</v>
      </c>
      <c r="E2435" s="38">
        <f t="shared" ca="1" si="263"/>
        <v>0.14835212112071225</v>
      </c>
      <c r="F2435" s="38">
        <f t="shared" ca="1" si="267"/>
        <v>4.2356955054980154E-2</v>
      </c>
      <c r="G2435" s="24">
        <f t="shared" ca="1" si="264"/>
        <v>8377.8485613594912</v>
      </c>
      <c r="H2435" s="24">
        <f t="shared" ca="1" si="265"/>
        <v>9071.029864671973</v>
      </c>
      <c r="I2435" s="24">
        <f ca="1">H2435/'Option value'!$E$10</f>
        <v>440.34125556660058</v>
      </c>
    </row>
    <row r="2436" spans="2:9">
      <c r="B2436">
        <f t="shared" si="266"/>
        <v>2418</v>
      </c>
      <c r="C2436" s="38">
        <f t="shared" ca="1" si="261"/>
        <v>0.17067848087998594</v>
      </c>
      <c r="D2436" s="38">
        <f t="shared" ca="1" si="262"/>
        <v>6.814187509675397E-2</v>
      </c>
      <c r="E2436" s="38">
        <f t="shared" ca="1" si="263"/>
        <v>0.14422574488142084</v>
      </c>
      <c r="F2436" s="38">
        <f t="shared" ca="1" si="267"/>
        <v>4.7479965429661451E-2</v>
      </c>
      <c r="G2436" s="24">
        <f t="shared" ca="1" si="264"/>
        <v>10226.124229271461</v>
      </c>
      <c r="H2436" s="24">
        <f t="shared" ca="1" si="265"/>
        <v>10919.305532583943</v>
      </c>
      <c r="I2436" s="24">
        <f ca="1">H2436/'Option value'!$E$10</f>
        <v>530.06337536815249</v>
      </c>
    </row>
    <row r="2437" spans="2:9">
      <c r="B2437">
        <f t="shared" si="266"/>
        <v>2419</v>
      </c>
      <c r="C2437" s="38">
        <f t="shared" ca="1" si="261"/>
        <v>0.24692238599883382</v>
      </c>
      <c r="D2437" s="38">
        <f t="shared" ca="1" si="262"/>
        <v>6.6716603929109261E-2</v>
      </c>
      <c r="E2437" s="38">
        <f t="shared" ca="1" si="263"/>
        <v>0.14799752087435208</v>
      </c>
      <c r="F2437" s="38">
        <f t="shared" ca="1" si="267"/>
        <v>5.7597640260015792E-2</v>
      </c>
      <c r="G2437" s="24">
        <f t="shared" ca="1" si="264"/>
        <v>11412.922630045201</v>
      </c>
      <c r="H2437" s="24">
        <f t="shared" ca="1" si="265"/>
        <v>12106.103933357683</v>
      </c>
      <c r="I2437" s="24">
        <f ca="1">H2437/'Option value'!$E$10</f>
        <v>587.67494822124672</v>
      </c>
    </row>
    <row r="2438" spans="2:9">
      <c r="B2438">
        <f t="shared" si="266"/>
        <v>2420</v>
      </c>
      <c r="C2438" s="38">
        <f t="shared" ca="1" si="261"/>
        <v>0.15346928182232566</v>
      </c>
      <c r="D2438" s="38">
        <f t="shared" ca="1" si="262"/>
        <v>6.338413493765728E-2</v>
      </c>
      <c r="E2438" s="38">
        <f t="shared" ca="1" si="263"/>
        <v>0.14840722610929347</v>
      </c>
      <c r="F2438" s="38">
        <f t="shared" ca="1" si="267"/>
        <v>2.4070331994420241E-2</v>
      </c>
      <c r="G2438" s="24">
        <f t="shared" ca="1" si="264"/>
        <v>7292.5256091629863</v>
      </c>
      <c r="H2438" s="24">
        <f t="shared" ca="1" si="265"/>
        <v>7985.7069124754689</v>
      </c>
      <c r="I2438" s="24">
        <f ca="1">H2438/'Option value'!$E$10</f>
        <v>387.65567536288683</v>
      </c>
    </row>
    <row r="2439" spans="2:9">
      <c r="B2439">
        <f t="shared" si="266"/>
        <v>2421</v>
      </c>
      <c r="C2439" s="38">
        <f t="shared" ca="1" si="261"/>
        <v>0.16807915435144732</v>
      </c>
      <c r="D2439" s="38">
        <f t="shared" ca="1" si="262"/>
        <v>6.7825353888839951E-2</v>
      </c>
      <c r="E2439" s="38">
        <f t="shared" ca="1" si="263"/>
        <v>0.14131185062028181</v>
      </c>
      <c r="F2439" s="38">
        <f t="shared" ca="1" si="267"/>
        <v>4.2116173687911901E-2</v>
      </c>
      <c r="G2439" s="24">
        <f t="shared" ca="1" si="264"/>
        <v>9905.1937127712572</v>
      </c>
      <c r="H2439" s="24">
        <f t="shared" ca="1" si="265"/>
        <v>10598.375016083739</v>
      </c>
      <c r="I2439" s="24">
        <f ca="1">H2439/'Option value'!$E$10</f>
        <v>514.48422408173485</v>
      </c>
    </row>
    <row r="2440" spans="2:9">
      <c r="B2440">
        <f t="shared" si="266"/>
        <v>2422</v>
      </c>
      <c r="C2440" s="38">
        <f t="shared" ca="1" si="261"/>
        <v>0.21654616992098438</v>
      </c>
      <c r="D2440" s="38">
        <f t="shared" ca="1" si="262"/>
        <v>7.2289719593084584E-2</v>
      </c>
      <c r="E2440" s="38">
        <f t="shared" ca="1" si="263"/>
        <v>0.14808042726234</v>
      </c>
      <c r="F2440" s="38">
        <f t="shared" ca="1" si="267"/>
        <v>3.3815670233890836E-2</v>
      </c>
      <c r="G2440" s="24">
        <f t="shared" ca="1" si="264"/>
        <v>9545.1819706703045</v>
      </c>
      <c r="H2440" s="24">
        <f t="shared" ca="1" si="265"/>
        <v>10238.363273982786</v>
      </c>
      <c r="I2440" s="24">
        <f ca="1">H2440/'Option value'!$E$10</f>
        <v>497.00792592149446</v>
      </c>
    </row>
    <row r="2441" spans="2:9">
      <c r="B2441">
        <f t="shared" si="266"/>
        <v>2423</v>
      </c>
      <c r="C2441" s="38">
        <f t="shared" ca="1" si="261"/>
        <v>0.23928807382578143</v>
      </c>
      <c r="D2441" s="38">
        <f t="shared" ca="1" si="262"/>
        <v>6.0722950757595887E-2</v>
      </c>
      <c r="E2441" s="38">
        <f t="shared" ca="1" si="263"/>
        <v>0.13966740918679371</v>
      </c>
      <c r="F2441" s="38">
        <f t="shared" ca="1" si="267"/>
        <v>4.7325740058834012E-2</v>
      </c>
      <c r="G2441" s="24">
        <f t="shared" ca="1" si="264"/>
        <v>10106.919209800535</v>
      </c>
      <c r="H2441" s="24">
        <f t="shared" ca="1" si="265"/>
        <v>10800.100513113017</v>
      </c>
      <c r="I2441" s="24">
        <f ca="1">H2441/'Option value'!$E$10</f>
        <v>524.27672393752505</v>
      </c>
    </row>
    <row r="2442" spans="2:9">
      <c r="B2442">
        <f t="shared" si="266"/>
        <v>2424</v>
      </c>
      <c r="C2442" s="38">
        <f t="shared" ca="1" si="261"/>
        <v>0.32220506242593738</v>
      </c>
      <c r="D2442" s="38">
        <f t="shared" ca="1" si="262"/>
        <v>6.5474359066592158E-2</v>
      </c>
      <c r="E2442" s="38">
        <f t="shared" ca="1" si="263"/>
        <v>0.14682795851071348</v>
      </c>
      <c r="F2442" s="38">
        <f t="shared" ca="1" si="267"/>
        <v>5.3631823811096505E-2</v>
      </c>
      <c r="G2442" s="24">
        <f t="shared" ca="1" si="264"/>
        <v>11520.293611138721</v>
      </c>
      <c r="H2442" s="24">
        <f t="shared" ca="1" si="265"/>
        <v>12213.474914451202</v>
      </c>
      <c r="I2442" s="24">
        <f ca="1">H2442/'Option value'!$E$10</f>
        <v>592.88713176947579</v>
      </c>
    </row>
    <row r="2443" spans="2:9">
      <c r="B2443">
        <f t="shared" si="266"/>
        <v>2425</v>
      </c>
      <c r="C2443" s="38">
        <f t="shared" ca="1" si="261"/>
        <v>0.10804310365859462</v>
      </c>
      <c r="D2443" s="38">
        <f t="shared" ca="1" si="262"/>
        <v>5.9523205336406558E-2</v>
      </c>
      <c r="E2443" s="38">
        <f t="shared" ca="1" si="263"/>
        <v>0.14785768581206638</v>
      </c>
      <c r="F2443" s="38">
        <f t="shared" ca="1" si="267"/>
        <v>4.3959831186994619E-2</v>
      </c>
      <c r="G2443" s="24">
        <f t="shared" ca="1" si="264"/>
        <v>7872.7735909802523</v>
      </c>
      <c r="H2443" s="24">
        <f t="shared" ca="1" si="265"/>
        <v>8565.954894292734</v>
      </c>
      <c r="I2443" s="24">
        <f ca="1">H2443/'Option value'!$E$10</f>
        <v>415.82305312100647</v>
      </c>
    </row>
    <row r="2444" spans="2:9">
      <c r="B2444">
        <f t="shared" si="266"/>
        <v>2426</v>
      </c>
      <c r="C2444" s="38">
        <f t="shared" ca="1" si="261"/>
        <v>8.5747540139917477E-2</v>
      </c>
      <c r="D2444" s="38">
        <f t="shared" ca="1" si="262"/>
        <v>6.8180093742740241E-2</v>
      </c>
      <c r="E2444" s="38">
        <f t="shared" ca="1" si="263"/>
        <v>0.14371076467760438</v>
      </c>
      <c r="F2444" s="38">
        <f t="shared" ca="1" si="267"/>
        <v>5.1608630070644715E-2</v>
      </c>
      <c r="G2444" s="24">
        <f t="shared" ca="1" si="264"/>
        <v>9968.0022925811409</v>
      </c>
      <c r="H2444" s="24">
        <f t="shared" ca="1" si="265"/>
        <v>10661.183595893623</v>
      </c>
      <c r="I2444" s="24">
        <f ca="1">H2444/'Option value'!$E$10</f>
        <v>517.53318426668068</v>
      </c>
    </row>
    <row r="2445" spans="2:9">
      <c r="B2445">
        <f t="shared" si="266"/>
        <v>2427</v>
      </c>
      <c r="C2445" s="38">
        <f t="shared" ca="1" si="261"/>
        <v>0.32870743152520643</v>
      </c>
      <c r="D2445" s="38">
        <f t="shared" ca="1" si="262"/>
        <v>6.9148687693478095E-2</v>
      </c>
      <c r="E2445" s="38">
        <f t="shared" ca="1" si="263"/>
        <v>0.14364386085536421</v>
      </c>
      <c r="F2445" s="38">
        <f t="shared" ca="1" si="267"/>
        <v>4.5802928346728361E-2</v>
      </c>
      <c r="G2445" s="24">
        <f t="shared" ca="1" si="264"/>
        <v>11646.196141640465</v>
      </c>
      <c r="H2445" s="24">
        <f t="shared" ca="1" si="265"/>
        <v>12339.377444952946</v>
      </c>
      <c r="I2445" s="24">
        <f ca="1">H2445/'Option value'!$E$10</f>
        <v>598.99890509480315</v>
      </c>
    </row>
    <row r="2446" spans="2:9">
      <c r="B2446">
        <f t="shared" si="266"/>
        <v>2428</v>
      </c>
      <c r="C2446" s="38">
        <f t="shared" ca="1" si="261"/>
        <v>0.33409469990318813</v>
      </c>
      <c r="D2446" s="38">
        <f t="shared" ca="1" si="262"/>
        <v>6.072911330807617E-2</v>
      </c>
      <c r="E2446" s="38">
        <f t="shared" ca="1" si="263"/>
        <v>0.14795968551653482</v>
      </c>
      <c r="F2446" s="38">
        <f t="shared" ca="1" si="267"/>
        <v>4.167364555695989E-2</v>
      </c>
      <c r="G2446" s="24">
        <f t="shared" ca="1" si="264"/>
        <v>9453.6332389636027</v>
      </c>
      <c r="H2446" s="24">
        <f t="shared" ca="1" si="265"/>
        <v>10146.814542276084</v>
      </c>
      <c r="I2446" s="24">
        <f ca="1">H2446/'Option value'!$E$10</f>
        <v>492.56381273184871</v>
      </c>
    </row>
    <row r="2447" spans="2:9">
      <c r="B2447">
        <f t="shared" si="266"/>
        <v>2429</v>
      </c>
      <c r="C2447" s="38">
        <f t="shared" ca="1" si="261"/>
        <v>0.41565474413026837</v>
      </c>
      <c r="D2447" s="38">
        <f t="shared" ca="1" si="262"/>
        <v>6.3659149989873737E-2</v>
      </c>
      <c r="E2447" s="38">
        <f t="shared" ca="1" si="263"/>
        <v>0.14828588836640147</v>
      </c>
      <c r="F2447" s="38">
        <f t="shared" ca="1" si="267"/>
        <v>3.3576496715494605E-2</v>
      </c>
      <c r="G2447" s="24">
        <f t="shared" ca="1" si="264"/>
        <v>9743.4011708886537</v>
      </c>
      <c r="H2447" s="24">
        <f t="shared" ca="1" si="265"/>
        <v>10436.582474201135</v>
      </c>
      <c r="I2447" s="24">
        <f ca="1">H2447/'Option value'!$E$10</f>
        <v>506.63021719422983</v>
      </c>
    </row>
    <row r="2448" spans="2:9">
      <c r="B2448">
        <f t="shared" si="266"/>
        <v>2430</v>
      </c>
      <c r="C2448" s="38">
        <f t="shared" ca="1" si="261"/>
        <v>0.11147517789414052</v>
      </c>
      <c r="D2448" s="38">
        <f t="shared" ca="1" si="262"/>
        <v>6.1688846532268748E-2</v>
      </c>
      <c r="E2448" s="38">
        <f t="shared" ca="1" si="263"/>
        <v>0.15041783669614051</v>
      </c>
      <c r="F2448" s="38">
        <f t="shared" ca="1" si="267"/>
        <v>4.7931826591541216E-2</v>
      </c>
      <c r="G2448" s="24">
        <f t="shared" ca="1" si="264"/>
        <v>8297.23152917275</v>
      </c>
      <c r="H2448" s="24">
        <f t="shared" ca="1" si="265"/>
        <v>8990.4128324852318</v>
      </c>
      <c r="I2448" s="24">
        <f ca="1">H2448/'Option value'!$E$10</f>
        <v>436.4278074021957</v>
      </c>
    </row>
    <row r="2449" spans="2:9">
      <c r="B2449">
        <f t="shared" si="266"/>
        <v>2431</v>
      </c>
      <c r="C2449" s="38">
        <f t="shared" ca="1" si="261"/>
        <v>1.2526269593681805E-2</v>
      </c>
      <c r="D2449" s="38">
        <f t="shared" ca="1" si="262"/>
        <v>5.5807495789669051E-2</v>
      </c>
      <c r="E2449" s="38">
        <f t="shared" ca="1" si="263"/>
        <v>0.14579434144171646</v>
      </c>
      <c r="F2449" s="38">
        <f t="shared" ca="1" si="267"/>
        <v>2.9942191641719663E-2</v>
      </c>
      <c r="G2449" s="24">
        <f t="shared" ca="1" si="264"/>
        <v>6049.0352383929148</v>
      </c>
      <c r="H2449" s="24">
        <f t="shared" ca="1" si="265"/>
        <v>6742.2165417053975</v>
      </c>
      <c r="I2449" s="24">
        <f ca="1">H2449/'Option value'!$E$10</f>
        <v>327.29206513132993</v>
      </c>
    </row>
    <row r="2450" spans="2:9">
      <c r="B2450">
        <f t="shared" si="266"/>
        <v>2432</v>
      </c>
      <c r="C2450" s="38">
        <f t="shared" ca="1" si="261"/>
        <v>0.22611148317016411</v>
      </c>
      <c r="D2450" s="38">
        <f t="shared" ca="1" si="262"/>
        <v>5.9168563467217598E-2</v>
      </c>
      <c r="E2450" s="38">
        <f t="shared" ca="1" si="263"/>
        <v>0.1409152415950439</v>
      </c>
      <c r="F2450" s="38">
        <f t="shared" ca="1" si="267"/>
        <v>2.4958805839443685E-2</v>
      </c>
      <c r="G2450" s="24">
        <f t="shared" ca="1" si="264"/>
        <v>7759.2099699926175</v>
      </c>
      <c r="H2450" s="24">
        <f t="shared" ca="1" si="265"/>
        <v>8452.3912733051002</v>
      </c>
      <c r="I2450" s="24">
        <f ca="1">H2450/'Option value'!$E$10</f>
        <v>410.31025598568442</v>
      </c>
    </row>
    <row r="2451" spans="2:9">
      <c r="B2451">
        <f t="shared" si="266"/>
        <v>2433</v>
      </c>
      <c r="C2451" s="38">
        <f t="shared" ref="C2451:C2514" ca="1" si="268">_xlfn.NORM.INV(RAND(),$F$6,$G$6)</f>
        <v>0.10805470407793853</v>
      </c>
      <c r="D2451" s="38">
        <f t="shared" ref="D2451:D2514" ca="1" si="269">_xlfn.NORM.INV(RAND(),$F$7,$G$7)</f>
        <v>8.6106163491262808E-2</v>
      </c>
      <c r="E2451" s="38">
        <f t="shared" ref="E2451:E2514" ca="1" si="270">_xlfn.NORM.INV(RAND(),$F$8,$G$8)</f>
        <v>0.1460707794913671</v>
      </c>
      <c r="F2451" s="38">
        <f t="shared" ca="1" si="267"/>
        <v>2.6620779302836888E-2</v>
      </c>
      <c r="G2451" s="24">
        <f t="shared" ref="G2451:G2514" ca="1" si="271">IF(E2451&gt;F2451,($C$12*(1+C2451)*D2451)/(E2451-F2451),0)</f>
        <v>9906.0533661769823</v>
      </c>
      <c r="H2451" s="24">
        <f t="shared" ref="H2451:H2514" ca="1" si="272">G2451+$C$13</f>
        <v>10599.234669489464</v>
      </c>
      <c r="I2451" s="24">
        <f ca="1">H2451/'Option value'!$E$10</f>
        <v>514.52595482958554</v>
      </c>
    </row>
    <row r="2452" spans="2:9">
      <c r="B2452">
        <f t="shared" ref="B2452:B2515" si="273">B2451+1</f>
        <v>2434</v>
      </c>
      <c r="C2452" s="38">
        <f t="shared" ca="1" si="268"/>
        <v>0.21691320528689395</v>
      </c>
      <c r="D2452" s="38">
        <f t="shared" ca="1" si="269"/>
        <v>5.6944768322188422E-2</v>
      </c>
      <c r="E2452" s="38">
        <f t="shared" ca="1" si="270"/>
        <v>0.14649373017076156</v>
      </c>
      <c r="F2452" s="38">
        <f t="shared" ref="F2452:F2515" ca="1" si="274">RAND()*($E$9-$D$9)+$D$9</f>
        <v>3.7460953747656324E-2</v>
      </c>
      <c r="G2452" s="24">
        <f t="shared" ca="1" si="271"/>
        <v>7882.2052564659562</v>
      </c>
      <c r="H2452" s="24">
        <f t="shared" ca="1" si="272"/>
        <v>8575.3865597784388</v>
      </c>
      <c r="I2452" s="24">
        <f ca="1">H2452/'Option value'!$E$10</f>
        <v>416.28090096011834</v>
      </c>
    </row>
    <row r="2453" spans="2:9">
      <c r="B2453">
        <f t="shared" si="273"/>
        <v>2435</v>
      </c>
      <c r="C2453" s="38">
        <f t="shared" ca="1" si="268"/>
        <v>0.39203373231221955</v>
      </c>
      <c r="D2453" s="38">
        <f t="shared" ca="1" si="269"/>
        <v>6.2224044154647197E-2</v>
      </c>
      <c r="E2453" s="38">
        <f t="shared" ca="1" si="270"/>
        <v>0.14201215629069402</v>
      </c>
      <c r="F2453" s="38">
        <f t="shared" ca="1" si="274"/>
        <v>4.5436215670938765E-2</v>
      </c>
      <c r="G2453" s="24">
        <f t="shared" ca="1" si="271"/>
        <v>11123.21734919691</v>
      </c>
      <c r="H2453" s="24">
        <f t="shared" ca="1" si="272"/>
        <v>11816.398652509391</v>
      </c>
      <c r="I2453" s="24">
        <f ca="1">H2453/'Option value'!$E$10</f>
        <v>573.61158507327139</v>
      </c>
    </row>
    <row r="2454" spans="2:9">
      <c r="B2454">
        <f t="shared" si="273"/>
        <v>2436</v>
      </c>
      <c r="C2454" s="38">
        <f t="shared" ca="1" si="268"/>
        <v>8.2154268980959094E-2</v>
      </c>
      <c r="D2454" s="38">
        <f t="shared" ca="1" si="269"/>
        <v>6.0817042501194407E-2</v>
      </c>
      <c r="E2454" s="38">
        <f t="shared" ca="1" si="270"/>
        <v>0.14436984590796351</v>
      </c>
      <c r="F2454" s="38">
        <f t="shared" ca="1" si="274"/>
        <v>2.2321619546949275E-2</v>
      </c>
      <c r="G2454" s="24">
        <f t="shared" ca="1" si="271"/>
        <v>6687.662966908907</v>
      </c>
      <c r="H2454" s="24">
        <f t="shared" ca="1" si="272"/>
        <v>7380.8442702213897</v>
      </c>
      <c r="I2454" s="24">
        <f ca="1">H2454/'Option value'!$E$10</f>
        <v>358.2934111757956</v>
      </c>
    </row>
    <row r="2455" spans="2:9">
      <c r="B2455">
        <f t="shared" si="273"/>
        <v>2437</v>
      </c>
      <c r="C2455" s="38">
        <f t="shared" ca="1" si="268"/>
        <v>0.13585157115075014</v>
      </c>
      <c r="D2455" s="38">
        <f t="shared" ca="1" si="269"/>
        <v>6.0355704848575775E-2</v>
      </c>
      <c r="E2455" s="38">
        <f t="shared" ca="1" si="270"/>
        <v>0.14524475736390477</v>
      </c>
      <c r="F2455" s="38">
        <f t="shared" ca="1" si="274"/>
        <v>2.7398039223425333E-2</v>
      </c>
      <c r="G2455" s="24">
        <f t="shared" ca="1" si="271"/>
        <v>7214.6255164584827</v>
      </c>
      <c r="H2455" s="24">
        <f t="shared" ca="1" si="272"/>
        <v>7907.8068197709654</v>
      </c>
      <c r="I2455" s="24">
        <f ca="1">H2455/'Option value'!$E$10</f>
        <v>383.87411746460992</v>
      </c>
    </row>
    <row r="2456" spans="2:9">
      <c r="B2456">
        <f t="shared" si="273"/>
        <v>2438</v>
      </c>
      <c r="C2456" s="38">
        <f t="shared" ca="1" si="268"/>
        <v>4.5097787681429469E-2</v>
      </c>
      <c r="D2456" s="38">
        <f t="shared" ca="1" si="269"/>
        <v>5.862424063775068E-2</v>
      </c>
      <c r="E2456" s="38">
        <f t="shared" ca="1" si="270"/>
        <v>0.14540626145732793</v>
      </c>
      <c r="F2456" s="38">
        <f t="shared" ca="1" si="274"/>
        <v>4.3309976796440039E-2</v>
      </c>
      <c r="G2456" s="24">
        <f t="shared" ca="1" si="271"/>
        <v>7442.4443748348112</v>
      </c>
      <c r="H2456" s="24">
        <f t="shared" ca="1" si="272"/>
        <v>8135.6256781472939</v>
      </c>
      <c r="I2456" s="24">
        <f ca="1">H2456/'Option value'!$E$10</f>
        <v>394.93328534695598</v>
      </c>
    </row>
    <row r="2457" spans="2:9">
      <c r="B2457">
        <f t="shared" si="273"/>
        <v>2439</v>
      </c>
      <c r="C2457" s="38">
        <f t="shared" ca="1" si="268"/>
        <v>0.16356147069069107</v>
      </c>
      <c r="D2457" s="38">
        <f t="shared" ca="1" si="269"/>
        <v>6.0226556557667031E-2</v>
      </c>
      <c r="E2457" s="38">
        <f t="shared" ca="1" si="270"/>
        <v>0.14668436708062618</v>
      </c>
      <c r="F2457" s="38">
        <f t="shared" ca="1" si="274"/>
        <v>5.9109096644924586E-2</v>
      </c>
      <c r="G2457" s="24">
        <f t="shared" ca="1" si="271"/>
        <v>9924.0114071950065</v>
      </c>
      <c r="H2457" s="24">
        <f t="shared" ca="1" si="272"/>
        <v>10617.192710507488</v>
      </c>
      <c r="I2457" s="24">
        <f ca="1">H2457/'Option value'!$E$10</f>
        <v>515.39770439356732</v>
      </c>
    </row>
    <row r="2458" spans="2:9">
      <c r="B2458">
        <f t="shared" si="273"/>
        <v>2440</v>
      </c>
      <c r="C2458" s="38">
        <f t="shared" ca="1" si="268"/>
        <v>0.23011760652718052</v>
      </c>
      <c r="D2458" s="38">
        <f t="shared" ca="1" si="269"/>
        <v>7.2161072314985933E-2</v>
      </c>
      <c r="E2458" s="38">
        <f t="shared" ca="1" si="270"/>
        <v>0.14420189570012698</v>
      </c>
      <c r="F2458" s="38">
        <f t="shared" ca="1" si="274"/>
        <v>2.6159598865652188E-2</v>
      </c>
      <c r="G2458" s="24">
        <f t="shared" ca="1" si="271"/>
        <v>9326.1702289607547</v>
      </c>
      <c r="H2458" s="24">
        <f t="shared" ca="1" si="272"/>
        <v>10019.351532273236</v>
      </c>
      <c r="I2458" s="24">
        <f ca="1">H2458/'Option value'!$E$10</f>
        <v>486.37628797442892</v>
      </c>
    </row>
    <row r="2459" spans="2:9">
      <c r="B2459">
        <f t="shared" si="273"/>
        <v>2441</v>
      </c>
      <c r="C2459" s="38">
        <f t="shared" ca="1" si="268"/>
        <v>0.293334499982911</v>
      </c>
      <c r="D2459" s="38">
        <f t="shared" ca="1" si="269"/>
        <v>6.7691049058120872E-2</v>
      </c>
      <c r="E2459" s="38">
        <f t="shared" ca="1" si="270"/>
        <v>0.14393080813507006</v>
      </c>
      <c r="F2459" s="38">
        <f t="shared" ca="1" si="274"/>
        <v>2.9413635827119866E-2</v>
      </c>
      <c r="G2459" s="24">
        <f t="shared" ca="1" si="271"/>
        <v>9481.1904071849731</v>
      </c>
      <c r="H2459" s="24">
        <f t="shared" ca="1" si="272"/>
        <v>10174.371710497455</v>
      </c>
      <c r="I2459" s="24">
        <f ca="1">H2459/'Option value'!$E$10</f>
        <v>493.90153934453662</v>
      </c>
    </row>
    <row r="2460" spans="2:9">
      <c r="B2460">
        <f t="shared" si="273"/>
        <v>2442</v>
      </c>
      <c r="C2460" s="38">
        <f t="shared" ca="1" si="268"/>
        <v>0.28727694858612141</v>
      </c>
      <c r="D2460" s="38">
        <f t="shared" ca="1" si="269"/>
        <v>6.3388792694158438E-2</v>
      </c>
      <c r="E2460" s="38">
        <f t="shared" ca="1" si="270"/>
        <v>0.14168891337466982</v>
      </c>
      <c r="F2460" s="38">
        <f t="shared" ca="1" si="274"/>
        <v>3.6863074837386656E-2</v>
      </c>
      <c r="G2460" s="24">
        <f t="shared" ca="1" si="271"/>
        <v>9654.0046638817166</v>
      </c>
      <c r="H2460" s="24">
        <f t="shared" ca="1" si="272"/>
        <v>10347.185967194198</v>
      </c>
      <c r="I2460" s="24">
        <f ca="1">H2460/'Option value'!$E$10</f>
        <v>502.29058093175718</v>
      </c>
    </row>
    <row r="2461" spans="2:9">
      <c r="B2461">
        <f t="shared" si="273"/>
        <v>2443</v>
      </c>
      <c r="C2461" s="38">
        <f t="shared" ca="1" si="268"/>
        <v>0.19993050056584943</v>
      </c>
      <c r="D2461" s="38">
        <f t="shared" ca="1" si="269"/>
        <v>5.623664744983399E-2</v>
      </c>
      <c r="E2461" s="38">
        <f t="shared" ca="1" si="270"/>
        <v>0.14005117945442766</v>
      </c>
      <c r="F2461" s="38">
        <f t="shared" ca="1" si="274"/>
        <v>3.6781642801715378E-2</v>
      </c>
      <c r="G2461" s="24">
        <f t="shared" ca="1" si="271"/>
        <v>8103.9110096532768</v>
      </c>
      <c r="H2461" s="24">
        <f t="shared" ca="1" si="272"/>
        <v>8797.0923129657585</v>
      </c>
      <c r="I2461" s="24">
        <f ca="1">H2461/'Option value'!$E$10</f>
        <v>427.04331616338629</v>
      </c>
    </row>
    <row r="2462" spans="2:9">
      <c r="B2462">
        <f t="shared" si="273"/>
        <v>2444</v>
      </c>
      <c r="C2462" s="38">
        <f t="shared" ca="1" si="268"/>
        <v>-1.8815746429953206E-2</v>
      </c>
      <c r="D2462" s="38">
        <f t="shared" ca="1" si="269"/>
        <v>5.7678995573290578E-2</v>
      </c>
      <c r="E2462" s="38">
        <f t="shared" ca="1" si="270"/>
        <v>0.14893115793108325</v>
      </c>
      <c r="F2462" s="38">
        <f t="shared" ca="1" si="274"/>
        <v>3.9997768801441347E-2</v>
      </c>
      <c r="G2462" s="24">
        <f t="shared" ca="1" si="271"/>
        <v>6443.1556074896444</v>
      </c>
      <c r="H2462" s="24">
        <f t="shared" ca="1" si="272"/>
        <v>7136.336910802127</v>
      </c>
      <c r="I2462" s="24">
        <f ca="1">H2462/'Option value'!$E$10</f>
        <v>346.42412188359839</v>
      </c>
    </row>
    <row r="2463" spans="2:9">
      <c r="B2463">
        <f t="shared" si="273"/>
        <v>2445</v>
      </c>
      <c r="C2463" s="38">
        <f t="shared" ca="1" si="268"/>
        <v>0.32289644543354967</v>
      </c>
      <c r="D2463" s="38">
        <f t="shared" ca="1" si="269"/>
        <v>5.9335902968441358E-2</v>
      </c>
      <c r="E2463" s="38">
        <f t="shared" ca="1" si="270"/>
        <v>0.1416341262973447</v>
      </c>
      <c r="F2463" s="38">
        <f t="shared" ca="1" si="274"/>
        <v>2.2075194895765263E-2</v>
      </c>
      <c r="G2463" s="24">
        <f t="shared" ca="1" si="271"/>
        <v>8142.4060726988464</v>
      </c>
      <c r="H2463" s="24">
        <f t="shared" ca="1" si="272"/>
        <v>8835.5873760113282</v>
      </c>
      <c r="I2463" s="24">
        <f ca="1">H2463/'Option value'!$E$10</f>
        <v>428.9120085442392</v>
      </c>
    </row>
    <row r="2464" spans="2:9">
      <c r="B2464">
        <f t="shared" si="273"/>
        <v>2446</v>
      </c>
      <c r="C2464" s="38">
        <f t="shared" ca="1" si="268"/>
        <v>0.17571961394200367</v>
      </c>
      <c r="D2464" s="38">
        <f t="shared" ca="1" si="269"/>
        <v>6.419493469857912E-2</v>
      </c>
      <c r="E2464" s="38">
        <f t="shared" ca="1" si="270"/>
        <v>0.14833873030259365</v>
      </c>
      <c r="F2464" s="38">
        <f t="shared" ca="1" si="274"/>
        <v>4.9734969304308208E-2</v>
      </c>
      <c r="G2464" s="24">
        <f t="shared" ca="1" si="271"/>
        <v>9492.9768386624201</v>
      </c>
      <c r="H2464" s="24">
        <f t="shared" ca="1" si="272"/>
        <v>10186.158141974902</v>
      </c>
      <c r="I2464" s="24">
        <f ca="1">H2464/'Option value'!$E$10</f>
        <v>494.47369621237385</v>
      </c>
    </row>
    <row r="2465" spans="2:9">
      <c r="B2465">
        <f t="shared" si="273"/>
        <v>2447</v>
      </c>
      <c r="C2465" s="38">
        <f t="shared" ca="1" si="268"/>
        <v>0.18197396433742088</v>
      </c>
      <c r="D2465" s="38">
        <f t="shared" ca="1" si="269"/>
        <v>6.0448586643594711E-2</v>
      </c>
      <c r="E2465" s="38">
        <f t="shared" ca="1" si="270"/>
        <v>0.14622684085486282</v>
      </c>
      <c r="F2465" s="38">
        <f t="shared" ca="1" si="274"/>
        <v>2.2780900348005104E-2</v>
      </c>
      <c r="G2465" s="24">
        <f t="shared" ca="1" si="271"/>
        <v>7178.085472462988</v>
      </c>
      <c r="H2465" s="24">
        <f t="shared" ca="1" si="272"/>
        <v>7871.2667757754707</v>
      </c>
      <c r="I2465" s="24">
        <f ca="1">H2465/'Option value'!$E$10</f>
        <v>382.10032892113935</v>
      </c>
    </row>
    <row r="2466" spans="2:9">
      <c r="B2466">
        <f t="shared" si="273"/>
        <v>2448</v>
      </c>
      <c r="C2466" s="38">
        <f t="shared" ca="1" si="268"/>
        <v>0.11689510968413142</v>
      </c>
      <c r="D2466" s="38">
        <f t="shared" ca="1" si="269"/>
        <v>4.5529552983096584E-2</v>
      </c>
      <c r="E2466" s="38">
        <f t="shared" ca="1" si="270"/>
        <v>0.1427148435681633</v>
      </c>
      <c r="F2466" s="38">
        <f t="shared" ca="1" si="274"/>
        <v>2.8447508057432874E-2</v>
      </c>
      <c r="G2466" s="24">
        <f t="shared" ca="1" si="271"/>
        <v>5519.1862752224897</v>
      </c>
      <c r="H2466" s="24">
        <f t="shared" ca="1" si="272"/>
        <v>6212.3675785349724</v>
      </c>
      <c r="I2466" s="24">
        <f ca="1">H2466/'Option value'!$E$10</f>
        <v>301.57124167645497</v>
      </c>
    </row>
    <row r="2467" spans="2:9">
      <c r="B2467">
        <f t="shared" si="273"/>
        <v>2449</v>
      </c>
      <c r="C2467" s="38">
        <f t="shared" ca="1" si="268"/>
        <v>0.1974665531886004</v>
      </c>
      <c r="D2467" s="38">
        <f t="shared" ca="1" si="269"/>
        <v>6.1420979257445232E-2</v>
      </c>
      <c r="E2467" s="38">
        <f t="shared" ca="1" si="270"/>
        <v>0.14553638433921839</v>
      </c>
      <c r="F2467" s="38">
        <f t="shared" ca="1" si="274"/>
        <v>3.2120607066963541E-2</v>
      </c>
      <c r="G2467" s="24">
        <f t="shared" ca="1" si="271"/>
        <v>8042.6289252495444</v>
      </c>
      <c r="H2467" s="24">
        <f t="shared" ca="1" si="272"/>
        <v>8735.8102285620262</v>
      </c>
      <c r="I2467" s="24">
        <f ca="1">H2467/'Option value'!$E$10</f>
        <v>424.06845769718569</v>
      </c>
    </row>
    <row r="2468" spans="2:9">
      <c r="B2468">
        <f t="shared" si="273"/>
        <v>2450</v>
      </c>
      <c r="C2468" s="38">
        <f t="shared" ca="1" si="268"/>
        <v>0.29213041427798198</v>
      </c>
      <c r="D2468" s="38">
        <f t="shared" ca="1" si="269"/>
        <v>6.8520724822025952E-2</v>
      </c>
      <c r="E2468" s="38">
        <f t="shared" ca="1" si="270"/>
        <v>0.14552450011512499</v>
      </c>
      <c r="F2468" s="38">
        <f t="shared" ca="1" si="274"/>
        <v>2.680406483850669E-2</v>
      </c>
      <c r="G2468" s="24">
        <f t="shared" ca="1" si="271"/>
        <v>9248.9875321030104</v>
      </c>
      <c r="H2468" s="24">
        <f t="shared" ca="1" si="272"/>
        <v>9942.1688354154921</v>
      </c>
      <c r="I2468" s="24">
        <f ca="1">H2468/'Option value'!$E$10</f>
        <v>482.62955511725687</v>
      </c>
    </row>
    <row r="2469" spans="2:9">
      <c r="B2469">
        <f t="shared" si="273"/>
        <v>2451</v>
      </c>
      <c r="C2469" s="38">
        <f t="shared" ca="1" si="268"/>
        <v>0.1692695719837703</v>
      </c>
      <c r="D2469" s="38">
        <f t="shared" ca="1" si="269"/>
        <v>5.5439441204701054E-2</v>
      </c>
      <c r="E2469" s="38">
        <f t="shared" ca="1" si="270"/>
        <v>0.14414436303186609</v>
      </c>
      <c r="F2469" s="38">
        <f t="shared" ca="1" si="274"/>
        <v>5.4471720321377523E-2</v>
      </c>
      <c r="G2469" s="24">
        <f t="shared" ca="1" si="271"/>
        <v>8965.3015200976697</v>
      </c>
      <c r="H2469" s="24">
        <f t="shared" ca="1" si="272"/>
        <v>9658.4828234101515</v>
      </c>
      <c r="I2469" s="24">
        <f ca="1">H2469/'Option value'!$E$10</f>
        <v>468.85838948592965</v>
      </c>
    </row>
    <row r="2470" spans="2:9">
      <c r="B2470">
        <f t="shared" si="273"/>
        <v>2452</v>
      </c>
      <c r="C2470" s="38">
        <f t="shared" ca="1" si="268"/>
        <v>0.27614468811709147</v>
      </c>
      <c r="D2470" s="38">
        <f t="shared" ca="1" si="269"/>
        <v>5.5997304408815056E-2</v>
      </c>
      <c r="E2470" s="38">
        <f t="shared" ca="1" si="270"/>
        <v>0.14221534258223692</v>
      </c>
      <c r="F2470" s="38">
        <f t="shared" ca="1" si="274"/>
        <v>3.3416519746455507E-2</v>
      </c>
      <c r="G2470" s="24">
        <f t="shared" ca="1" si="271"/>
        <v>8145.8089296288017</v>
      </c>
      <c r="H2470" s="24">
        <f t="shared" ca="1" si="272"/>
        <v>8838.9902329412835</v>
      </c>
      <c r="I2470" s="24">
        <f ca="1">H2470/'Option value'!$E$10</f>
        <v>429.0771957738487</v>
      </c>
    </row>
    <row r="2471" spans="2:9">
      <c r="B2471">
        <f t="shared" si="273"/>
        <v>2453</v>
      </c>
      <c r="C2471" s="38">
        <f t="shared" ca="1" si="268"/>
        <v>0.33477992951615915</v>
      </c>
      <c r="D2471" s="38">
        <f t="shared" ca="1" si="269"/>
        <v>6.5337891285866284E-2</v>
      </c>
      <c r="E2471" s="38">
        <f t="shared" ca="1" si="270"/>
        <v>0.14393959839358567</v>
      </c>
      <c r="F2471" s="38">
        <f t="shared" ca="1" si="274"/>
        <v>2.8124616520547211E-2</v>
      </c>
      <c r="G2471" s="24">
        <f t="shared" ca="1" si="271"/>
        <v>9339.0223551042618</v>
      </c>
      <c r="H2471" s="24">
        <f t="shared" ca="1" si="272"/>
        <v>10032.203658416744</v>
      </c>
      <c r="I2471" s="24">
        <f ca="1">H2471/'Option value'!$E$10</f>
        <v>487.00017759304575</v>
      </c>
    </row>
    <row r="2472" spans="2:9">
      <c r="B2472">
        <f t="shared" si="273"/>
        <v>2454</v>
      </c>
      <c r="C2472" s="38">
        <f t="shared" ca="1" si="268"/>
        <v>0.21367818690357579</v>
      </c>
      <c r="D2472" s="38">
        <f t="shared" ca="1" si="269"/>
        <v>6.4379387435659075E-2</v>
      </c>
      <c r="E2472" s="38">
        <f t="shared" ca="1" si="270"/>
        <v>0.14334708896777837</v>
      </c>
      <c r="F2472" s="38">
        <f t="shared" ca="1" si="274"/>
        <v>2.5314824734811548E-2</v>
      </c>
      <c r="G2472" s="24">
        <f t="shared" ca="1" si="271"/>
        <v>8209.9596965659784</v>
      </c>
      <c r="H2472" s="24">
        <f t="shared" ca="1" si="272"/>
        <v>8903.1409998784602</v>
      </c>
      <c r="I2472" s="24">
        <f ca="1">H2472/'Option value'!$E$10</f>
        <v>432.19131067371165</v>
      </c>
    </row>
    <row r="2473" spans="2:9">
      <c r="B2473">
        <f t="shared" si="273"/>
        <v>2455</v>
      </c>
      <c r="C2473" s="38">
        <f t="shared" ca="1" si="268"/>
        <v>0.35741333391541114</v>
      </c>
      <c r="D2473" s="38">
        <f t="shared" ca="1" si="269"/>
        <v>7.1519845577894314E-2</v>
      </c>
      <c r="E2473" s="38">
        <f t="shared" ca="1" si="270"/>
        <v>0.14640482215830117</v>
      </c>
      <c r="F2473" s="38">
        <f t="shared" ca="1" si="274"/>
        <v>3.3481764871848431E-2</v>
      </c>
      <c r="G2473" s="24">
        <f t="shared" ca="1" si="271"/>
        <v>10662.214814506604</v>
      </c>
      <c r="H2473" s="24">
        <f t="shared" ca="1" si="272"/>
        <v>11355.396117819086</v>
      </c>
      <c r="I2473" s="24">
        <f ca="1">H2473/'Option value'!$E$10</f>
        <v>551.23282125335368</v>
      </c>
    </row>
    <row r="2474" spans="2:9">
      <c r="B2474">
        <f t="shared" si="273"/>
        <v>2456</v>
      </c>
      <c r="C2474" s="38">
        <f t="shared" ca="1" si="268"/>
        <v>0.2449155290749177</v>
      </c>
      <c r="D2474" s="38">
        <f t="shared" ca="1" si="269"/>
        <v>6.1975883084875887E-2</v>
      </c>
      <c r="E2474" s="38">
        <f t="shared" ca="1" si="270"/>
        <v>0.14514269467593524</v>
      </c>
      <c r="F2474" s="38">
        <f t="shared" ca="1" si="274"/>
        <v>5.9264750683894959E-2</v>
      </c>
      <c r="G2474" s="24">
        <f t="shared" ca="1" si="271"/>
        <v>11142.235835291733</v>
      </c>
      <c r="H2474" s="24">
        <f t="shared" ca="1" si="272"/>
        <v>11835.417138604214</v>
      </c>
      <c r="I2474" s="24">
        <f ca="1">H2474/'Option value'!$E$10</f>
        <v>574.53481255360259</v>
      </c>
    </row>
    <row r="2475" spans="2:9">
      <c r="B2475">
        <f t="shared" si="273"/>
        <v>2457</v>
      </c>
      <c r="C2475" s="38">
        <f t="shared" ca="1" si="268"/>
        <v>0.34760684158313687</v>
      </c>
      <c r="D2475" s="38">
        <f t="shared" ca="1" si="269"/>
        <v>6.2865590606418914E-2</v>
      </c>
      <c r="E2475" s="38">
        <f t="shared" ca="1" si="270"/>
        <v>0.14930136945384576</v>
      </c>
      <c r="F2475" s="38">
        <f t="shared" ca="1" si="274"/>
        <v>3.7602532852478943E-2</v>
      </c>
      <c r="G2475" s="24">
        <f t="shared" ca="1" si="271"/>
        <v>9406.302348391624</v>
      </c>
      <c r="H2475" s="24">
        <f t="shared" ca="1" si="272"/>
        <v>10099.483651704106</v>
      </c>
      <c r="I2475" s="24">
        <f ca="1">H2475/'Option value'!$E$10</f>
        <v>490.26619668466532</v>
      </c>
    </row>
    <row r="2476" spans="2:9">
      <c r="B2476">
        <f t="shared" si="273"/>
        <v>2458</v>
      </c>
      <c r="C2476" s="38">
        <f t="shared" ca="1" si="268"/>
        <v>0.23718500172897761</v>
      </c>
      <c r="D2476" s="38">
        <f t="shared" ca="1" si="269"/>
        <v>6.3214160366385733E-2</v>
      </c>
      <c r="E2476" s="38">
        <f t="shared" ca="1" si="270"/>
        <v>0.1404953280354273</v>
      </c>
      <c r="F2476" s="38">
        <f t="shared" ca="1" si="274"/>
        <v>3.4385315229827892E-2</v>
      </c>
      <c r="G2476" s="24">
        <f t="shared" ca="1" si="271"/>
        <v>9140.7962846082792</v>
      </c>
      <c r="H2476" s="24">
        <f t="shared" ca="1" si="272"/>
        <v>9833.9775879207609</v>
      </c>
      <c r="I2476" s="24">
        <f ca="1">H2476/'Option value'!$E$10</f>
        <v>477.37755281168739</v>
      </c>
    </row>
    <row r="2477" spans="2:9">
      <c r="B2477">
        <f t="shared" si="273"/>
        <v>2459</v>
      </c>
      <c r="C2477" s="38">
        <f t="shared" ca="1" si="268"/>
        <v>0.24861838589992163</v>
      </c>
      <c r="D2477" s="38">
        <f t="shared" ca="1" si="269"/>
        <v>5.2157533121309219E-2</v>
      </c>
      <c r="E2477" s="38">
        <f t="shared" ca="1" si="270"/>
        <v>0.14500285141310704</v>
      </c>
      <c r="F2477" s="38">
        <f t="shared" ca="1" si="274"/>
        <v>2.7666121514389436E-2</v>
      </c>
      <c r="G2477" s="24">
        <f t="shared" ca="1" si="271"/>
        <v>6883.4183371826357</v>
      </c>
      <c r="H2477" s="24">
        <f t="shared" ca="1" si="272"/>
        <v>7576.5996404951184</v>
      </c>
      <c r="I2477" s="24">
        <f ca="1">H2477/'Option value'!$E$10</f>
        <v>367.79609905316107</v>
      </c>
    </row>
    <row r="2478" spans="2:9">
      <c r="B2478">
        <f t="shared" si="273"/>
        <v>2460</v>
      </c>
      <c r="C2478" s="38">
        <f t="shared" ca="1" si="268"/>
        <v>8.7840186995951697E-2</v>
      </c>
      <c r="D2478" s="38">
        <f t="shared" ca="1" si="269"/>
        <v>7.4540839749874327E-2</v>
      </c>
      <c r="E2478" s="38">
        <f t="shared" ca="1" si="270"/>
        <v>0.14485440682131184</v>
      </c>
      <c r="F2478" s="38">
        <f t="shared" ca="1" si="274"/>
        <v>5.1029064712832903E-2</v>
      </c>
      <c r="G2478" s="24">
        <f t="shared" ca="1" si="271"/>
        <v>10718.415777724209</v>
      </c>
      <c r="H2478" s="24">
        <f t="shared" ca="1" si="272"/>
        <v>11411.597081036691</v>
      </c>
      <c r="I2478" s="24">
        <f ca="1">H2478/'Option value'!$E$10</f>
        <v>553.96102335129558</v>
      </c>
    </row>
    <row r="2479" spans="2:9">
      <c r="B2479">
        <f t="shared" si="273"/>
        <v>2461</v>
      </c>
      <c r="C2479" s="38">
        <f t="shared" ca="1" si="268"/>
        <v>0.2103189667733629</v>
      </c>
      <c r="D2479" s="38">
        <f t="shared" ca="1" si="269"/>
        <v>5.3328450019271327E-2</v>
      </c>
      <c r="E2479" s="38">
        <f t="shared" ca="1" si="270"/>
        <v>0.14984533477439377</v>
      </c>
      <c r="F2479" s="38">
        <f t="shared" ca="1" si="274"/>
        <v>4.9618663925504083E-2</v>
      </c>
      <c r="G2479" s="24">
        <f t="shared" ca="1" si="271"/>
        <v>7986.6908157186281</v>
      </c>
      <c r="H2479" s="24">
        <f t="shared" ca="1" si="272"/>
        <v>8679.8721190311098</v>
      </c>
      <c r="I2479" s="24">
        <f ca="1">H2479/'Option value'!$E$10</f>
        <v>421.35301548694707</v>
      </c>
    </row>
    <row r="2480" spans="2:9">
      <c r="B2480">
        <f t="shared" si="273"/>
        <v>2462</v>
      </c>
      <c r="C2480" s="38">
        <f t="shared" ca="1" si="268"/>
        <v>0.29750540742097686</v>
      </c>
      <c r="D2480" s="38">
        <f t="shared" ca="1" si="269"/>
        <v>7.0679045104913935E-2</v>
      </c>
      <c r="E2480" s="38">
        <f t="shared" ca="1" si="270"/>
        <v>0.14181568252345911</v>
      </c>
      <c r="F2480" s="38">
        <f t="shared" ca="1" si="274"/>
        <v>3.7284098276670771E-2</v>
      </c>
      <c r="G2480" s="24">
        <f t="shared" ca="1" si="271"/>
        <v>10880.370749978911</v>
      </c>
      <c r="H2480" s="24">
        <f t="shared" ca="1" si="272"/>
        <v>11573.552053291392</v>
      </c>
      <c r="I2480" s="24">
        <f ca="1">H2480/'Option value'!$E$10</f>
        <v>561.82291520831996</v>
      </c>
    </row>
    <row r="2481" spans="2:9">
      <c r="B2481">
        <f t="shared" si="273"/>
        <v>2463</v>
      </c>
      <c r="C2481" s="38">
        <f t="shared" ca="1" si="268"/>
        <v>0.29069099593291492</v>
      </c>
      <c r="D2481" s="38">
        <f t="shared" ca="1" si="269"/>
        <v>7.1558919251640651E-2</v>
      </c>
      <c r="E2481" s="38">
        <f t="shared" ca="1" si="270"/>
        <v>0.14133931307232586</v>
      </c>
      <c r="F2481" s="38">
        <f t="shared" ca="1" si="274"/>
        <v>2.4497140011641702E-2</v>
      </c>
      <c r="G2481" s="24">
        <f t="shared" ca="1" si="271"/>
        <v>9803.4244098676936</v>
      </c>
      <c r="H2481" s="24">
        <f t="shared" ca="1" si="272"/>
        <v>10496.605713180175</v>
      </c>
      <c r="I2481" s="24">
        <f ca="1">H2481/'Option value'!$E$10</f>
        <v>509.54396665923178</v>
      </c>
    </row>
    <row r="2482" spans="2:9">
      <c r="B2482">
        <f t="shared" si="273"/>
        <v>2464</v>
      </c>
      <c r="C2482" s="38">
        <f t="shared" ca="1" si="268"/>
        <v>0.39463811903410306</v>
      </c>
      <c r="D2482" s="38">
        <f t="shared" ca="1" si="269"/>
        <v>6.3451864664192684E-2</v>
      </c>
      <c r="E2482" s="38">
        <f t="shared" ca="1" si="270"/>
        <v>0.1422313363377353</v>
      </c>
      <c r="F2482" s="38">
        <f t="shared" ca="1" si="274"/>
        <v>3.4980519747738664E-2</v>
      </c>
      <c r="G2482" s="24">
        <f t="shared" ca="1" si="271"/>
        <v>10232.85193191102</v>
      </c>
      <c r="H2482" s="24">
        <f t="shared" ca="1" si="272"/>
        <v>10926.033235223502</v>
      </c>
      <c r="I2482" s="24">
        <f ca="1">H2482/'Option value'!$E$10</f>
        <v>530.38996287492728</v>
      </c>
    </row>
    <row r="2483" spans="2:9">
      <c r="B2483">
        <f t="shared" si="273"/>
        <v>2465</v>
      </c>
      <c r="C2483" s="38">
        <f t="shared" ca="1" si="268"/>
        <v>0.29271782303395322</v>
      </c>
      <c r="D2483" s="38">
        <f t="shared" ca="1" si="269"/>
        <v>6.6913676174658085E-2</v>
      </c>
      <c r="E2483" s="38">
        <f t="shared" ca="1" si="270"/>
        <v>0.14400712447639188</v>
      </c>
      <c r="F2483" s="38">
        <f t="shared" ca="1" si="274"/>
        <v>2.3564852758502616E-2</v>
      </c>
      <c r="G2483" s="24">
        <f t="shared" ca="1" si="271"/>
        <v>8906.9920632022568</v>
      </c>
      <c r="H2483" s="24">
        <f t="shared" ca="1" si="272"/>
        <v>9600.1733665147385</v>
      </c>
      <c r="I2483" s="24">
        <f ca="1">H2483/'Option value'!$E$10</f>
        <v>466.02783332595817</v>
      </c>
    </row>
    <row r="2484" spans="2:9">
      <c r="B2484">
        <f t="shared" si="273"/>
        <v>2466</v>
      </c>
      <c r="C2484" s="38">
        <f t="shared" ca="1" si="268"/>
        <v>0.29196328379711084</v>
      </c>
      <c r="D2484" s="38">
        <f t="shared" ca="1" si="269"/>
        <v>5.8772081214216745E-2</v>
      </c>
      <c r="E2484" s="38">
        <f t="shared" ca="1" si="270"/>
        <v>0.14537483444098082</v>
      </c>
      <c r="F2484" s="38">
        <f t="shared" ca="1" si="274"/>
        <v>5.5662147724744343E-2</v>
      </c>
      <c r="G2484" s="24">
        <f t="shared" ca="1" si="271"/>
        <v>10496.844301595345</v>
      </c>
      <c r="H2484" s="24">
        <f t="shared" ca="1" si="272"/>
        <v>11190.025604907827</v>
      </c>
      <c r="I2484" s="24">
        <f ca="1">H2484/'Option value'!$E$10</f>
        <v>543.20512645183624</v>
      </c>
    </row>
    <row r="2485" spans="2:9">
      <c r="B2485">
        <f t="shared" si="273"/>
        <v>2467</v>
      </c>
      <c r="C2485" s="38">
        <f t="shared" ca="1" si="268"/>
        <v>0.28345166062930616</v>
      </c>
      <c r="D2485" s="38">
        <f t="shared" ca="1" si="269"/>
        <v>6.5801617694015796E-2</v>
      </c>
      <c r="E2485" s="38">
        <f t="shared" ca="1" si="270"/>
        <v>0.14863424284504495</v>
      </c>
      <c r="F2485" s="38">
        <f t="shared" ca="1" si="274"/>
        <v>2.197711842697813E-2</v>
      </c>
      <c r="G2485" s="24">
        <f t="shared" ca="1" si="271"/>
        <v>8269.4731219398218</v>
      </c>
      <c r="H2485" s="24">
        <f t="shared" ca="1" si="272"/>
        <v>8962.6544252523036</v>
      </c>
      <c r="I2485" s="24">
        <f ca="1">H2485/'Option value'!$E$10</f>
        <v>435.08031190545159</v>
      </c>
    </row>
    <row r="2486" spans="2:9">
      <c r="B2486">
        <f t="shared" si="273"/>
        <v>2468</v>
      </c>
      <c r="C2486" s="38">
        <f t="shared" ca="1" si="268"/>
        <v>0.24548946842432998</v>
      </c>
      <c r="D2486" s="38">
        <f t="shared" ca="1" si="269"/>
        <v>5.6305846047507574E-2</v>
      </c>
      <c r="E2486" s="38">
        <f t="shared" ca="1" si="270"/>
        <v>0.14810783933049548</v>
      </c>
      <c r="F2486" s="38">
        <f t="shared" ca="1" si="274"/>
        <v>4.5890126171735851E-2</v>
      </c>
      <c r="G2486" s="24">
        <f t="shared" ca="1" si="271"/>
        <v>8508.6128712563186</v>
      </c>
      <c r="H2486" s="24">
        <f t="shared" ca="1" si="272"/>
        <v>9201.7941745688004</v>
      </c>
      <c r="I2486" s="24">
        <f ca="1">H2486/'Option value'!$E$10</f>
        <v>446.68903760042718</v>
      </c>
    </row>
    <row r="2487" spans="2:9">
      <c r="B2487">
        <f t="shared" si="273"/>
        <v>2469</v>
      </c>
      <c r="C2487" s="38">
        <f t="shared" ca="1" si="268"/>
        <v>0.15703352017221939</v>
      </c>
      <c r="D2487" s="38">
        <f t="shared" ca="1" si="269"/>
        <v>5.5581986073030262E-2</v>
      </c>
      <c r="E2487" s="38">
        <f t="shared" ca="1" si="270"/>
        <v>0.14657237584621816</v>
      </c>
      <c r="F2487" s="38">
        <f t="shared" ca="1" si="274"/>
        <v>5.0808683947229281E-2</v>
      </c>
      <c r="G2487" s="24">
        <f t="shared" ca="1" si="271"/>
        <v>8328.5711105798964</v>
      </c>
      <c r="H2487" s="24">
        <f t="shared" ca="1" si="272"/>
        <v>9021.7524138923782</v>
      </c>
      <c r="I2487" s="24">
        <f ca="1">H2487/'Option value'!$E$10</f>
        <v>437.9491463054552</v>
      </c>
    </row>
    <row r="2488" spans="2:9">
      <c r="B2488">
        <f t="shared" si="273"/>
        <v>2470</v>
      </c>
      <c r="C2488" s="38">
        <f t="shared" ca="1" si="268"/>
        <v>0.2780705250633756</v>
      </c>
      <c r="D2488" s="38">
        <f t="shared" ca="1" si="269"/>
        <v>7.2203921540526961E-2</v>
      </c>
      <c r="E2488" s="38">
        <f t="shared" ca="1" si="270"/>
        <v>0.14386454158057152</v>
      </c>
      <c r="F2488" s="38">
        <f t="shared" ca="1" si="274"/>
        <v>4.6068531747926814E-2</v>
      </c>
      <c r="G2488" s="24">
        <f t="shared" ca="1" si="271"/>
        <v>11702.693914552399</v>
      </c>
      <c r="H2488" s="24">
        <f t="shared" ca="1" si="272"/>
        <v>12395.875217864881</v>
      </c>
      <c r="I2488" s="24">
        <f ca="1">H2488/'Option value'!$E$10</f>
        <v>601.74151543033395</v>
      </c>
    </row>
    <row r="2489" spans="2:9">
      <c r="B2489">
        <f t="shared" si="273"/>
        <v>2471</v>
      </c>
      <c r="C2489" s="38">
        <f t="shared" ca="1" si="268"/>
        <v>0.12798624515948392</v>
      </c>
      <c r="D2489" s="38">
        <f t="shared" ca="1" si="269"/>
        <v>5.8234060291181555E-2</v>
      </c>
      <c r="E2489" s="38">
        <f t="shared" ca="1" si="270"/>
        <v>0.14455157423409085</v>
      </c>
      <c r="F2489" s="38">
        <f t="shared" ca="1" si="274"/>
        <v>5.8611890072006845E-2</v>
      </c>
      <c r="G2489" s="24">
        <f t="shared" ca="1" si="271"/>
        <v>9479.3486991593163</v>
      </c>
      <c r="H2489" s="24">
        <f t="shared" ca="1" si="272"/>
        <v>10172.530002471798</v>
      </c>
      <c r="I2489" s="24">
        <f ca="1">H2489/'Option value'!$E$10</f>
        <v>493.81213604232028</v>
      </c>
    </row>
    <row r="2490" spans="2:9">
      <c r="B2490">
        <f t="shared" si="273"/>
        <v>2472</v>
      </c>
      <c r="C2490" s="38">
        <f t="shared" ca="1" si="268"/>
        <v>0.11907880498823457</v>
      </c>
      <c r="D2490" s="38">
        <f t="shared" ca="1" si="269"/>
        <v>5.9587518068867265E-2</v>
      </c>
      <c r="E2490" s="38">
        <f t="shared" ca="1" si="270"/>
        <v>0.14336234327667133</v>
      </c>
      <c r="F2490" s="38">
        <f t="shared" ca="1" si="274"/>
        <v>2.1615122478356428E-2</v>
      </c>
      <c r="G2490" s="24">
        <f t="shared" ca="1" si="271"/>
        <v>6792.7915525357903</v>
      </c>
      <c r="H2490" s="24">
        <f t="shared" ca="1" si="272"/>
        <v>7485.972855848273</v>
      </c>
      <c r="I2490" s="24">
        <f ca="1">H2490/'Option value'!$E$10</f>
        <v>363.39674057515884</v>
      </c>
    </row>
    <row r="2491" spans="2:9">
      <c r="B2491">
        <f t="shared" si="273"/>
        <v>2473</v>
      </c>
      <c r="C2491" s="38">
        <f t="shared" ca="1" si="268"/>
        <v>0.34633207087782009</v>
      </c>
      <c r="D2491" s="38">
        <f t="shared" ca="1" si="269"/>
        <v>6.3374710879375518E-2</v>
      </c>
      <c r="E2491" s="38">
        <f t="shared" ca="1" si="270"/>
        <v>0.13928296643898455</v>
      </c>
      <c r="F2491" s="38">
        <f t="shared" ca="1" si="274"/>
        <v>5.5387363860419675E-2</v>
      </c>
      <c r="G2491" s="24">
        <f t="shared" ca="1" si="271"/>
        <v>12613.057087902036</v>
      </c>
      <c r="H2491" s="24">
        <f t="shared" ca="1" si="272"/>
        <v>13306.238391214518</v>
      </c>
      <c r="I2491" s="24">
        <f ca="1">H2491/'Option value'!$E$10</f>
        <v>645.93390248614162</v>
      </c>
    </row>
    <row r="2492" spans="2:9">
      <c r="B2492">
        <f t="shared" si="273"/>
        <v>2474</v>
      </c>
      <c r="C2492" s="38">
        <f t="shared" ca="1" si="268"/>
        <v>0.19728971890421387</v>
      </c>
      <c r="D2492" s="38">
        <f t="shared" ca="1" si="269"/>
        <v>5.9890910930784774E-2</v>
      </c>
      <c r="E2492" s="38">
        <f t="shared" ca="1" si="270"/>
        <v>0.14488990740257743</v>
      </c>
      <c r="F2492" s="38">
        <f t="shared" ca="1" si="274"/>
        <v>5.7395023137536069E-2</v>
      </c>
      <c r="G2492" s="24">
        <f t="shared" ca="1" si="271"/>
        <v>10164.099028993909</v>
      </c>
      <c r="H2492" s="24">
        <f t="shared" ca="1" si="272"/>
        <v>10857.280332306391</v>
      </c>
      <c r="I2492" s="24">
        <f ca="1">H2492/'Option value'!$E$10</f>
        <v>527.05244331584413</v>
      </c>
    </row>
    <row r="2493" spans="2:9">
      <c r="B2493">
        <f t="shared" si="273"/>
        <v>2475</v>
      </c>
      <c r="C2493" s="38">
        <f t="shared" ca="1" si="268"/>
        <v>0.18674569896104162</v>
      </c>
      <c r="D2493" s="38">
        <f t="shared" ca="1" si="269"/>
        <v>6.3175191992937918E-2</v>
      </c>
      <c r="E2493" s="38">
        <f t="shared" ca="1" si="270"/>
        <v>0.14476720370253426</v>
      </c>
      <c r="F2493" s="38">
        <f t="shared" ca="1" si="274"/>
        <v>3.8255985245769966E-2</v>
      </c>
      <c r="G2493" s="24">
        <f t="shared" ca="1" si="271"/>
        <v>8729.7189255108115</v>
      </c>
      <c r="H2493" s="24">
        <f t="shared" ca="1" si="272"/>
        <v>9422.9002288232932</v>
      </c>
      <c r="I2493" s="24">
        <f ca="1">H2493/'Option value'!$E$10</f>
        <v>457.42234120501422</v>
      </c>
    </row>
    <row r="2494" spans="2:9">
      <c r="B2494">
        <f t="shared" si="273"/>
        <v>2476</v>
      </c>
      <c r="C2494" s="38">
        <f t="shared" ca="1" si="268"/>
        <v>0.21582422506341856</v>
      </c>
      <c r="D2494" s="38">
        <f t="shared" ca="1" si="269"/>
        <v>6.2958994780032432E-2</v>
      </c>
      <c r="E2494" s="38">
        <f t="shared" ca="1" si="270"/>
        <v>0.14752472299624253</v>
      </c>
      <c r="F2494" s="38">
        <f t="shared" ca="1" si="274"/>
        <v>3.4634806502439053E-2</v>
      </c>
      <c r="G2494" s="24">
        <f t="shared" ca="1" si="271"/>
        <v>8409.3959765628479</v>
      </c>
      <c r="H2494" s="24">
        <f t="shared" ca="1" si="272"/>
        <v>9102.5772798753296</v>
      </c>
      <c r="I2494" s="24">
        <f ca="1">H2494/'Option value'!$E$10</f>
        <v>441.87268348909362</v>
      </c>
    </row>
    <row r="2495" spans="2:9">
      <c r="B2495">
        <f t="shared" si="273"/>
        <v>2477</v>
      </c>
      <c r="C2495" s="38">
        <f t="shared" ca="1" si="268"/>
        <v>0.18926438901483331</v>
      </c>
      <c r="D2495" s="38">
        <f t="shared" ca="1" si="269"/>
        <v>6.2668937172945971E-2</v>
      </c>
      <c r="E2495" s="38">
        <f t="shared" ca="1" si="270"/>
        <v>0.14121693924210763</v>
      </c>
      <c r="F2495" s="38">
        <f t="shared" ca="1" si="274"/>
        <v>5.6896238870767141E-2</v>
      </c>
      <c r="G2495" s="24">
        <f t="shared" ca="1" si="271"/>
        <v>10961.952497284447</v>
      </c>
      <c r="H2495" s="24">
        <f t="shared" ca="1" si="272"/>
        <v>11655.133800596928</v>
      </c>
      <c r="I2495" s="24">
        <f ca="1">H2495/'Option value'!$E$10</f>
        <v>565.7831942037343</v>
      </c>
    </row>
    <row r="2496" spans="2:9">
      <c r="B2496">
        <f t="shared" si="273"/>
        <v>2478</v>
      </c>
      <c r="C2496" s="38">
        <f t="shared" ca="1" si="268"/>
        <v>9.2926000685520371E-2</v>
      </c>
      <c r="D2496" s="38">
        <f t="shared" ca="1" si="269"/>
        <v>5.6780934945301044E-2</v>
      </c>
      <c r="E2496" s="38">
        <f t="shared" ca="1" si="270"/>
        <v>0.14462679448328292</v>
      </c>
      <c r="F2496" s="38">
        <f t="shared" ca="1" si="274"/>
        <v>2.4898123010581232E-2</v>
      </c>
      <c r="G2496" s="24">
        <f t="shared" ca="1" si="271"/>
        <v>6428.1575204781102</v>
      </c>
      <c r="H2496" s="24">
        <f t="shared" ca="1" si="272"/>
        <v>7121.3388237905929</v>
      </c>
      <c r="I2496" s="24">
        <f ca="1">H2496/'Option value'!$E$10</f>
        <v>345.69605940731032</v>
      </c>
    </row>
    <row r="2497" spans="2:9">
      <c r="B2497">
        <f t="shared" si="273"/>
        <v>2479</v>
      </c>
      <c r="C2497" s="38">
        <f t="shared" ca="1" si="268"/>
        <v>0.22370558045157302</v>
      </c>
      <c r="D2497" s="38">
        <f t="shared" ca="1" si="269"/>
        <v>5.2707015640355515E-2</v>
      </c>
      <c r="E2497" s="38">
        <f t="shared" ca="1" si="270"/>
        <v>0.15055594338817155</v>
      </c>
      <c r="F2497" s="38">
        <f t="shared" ca="1" si="274"/>
        <v>4.2536860826942524E-2</v>
      </c>
      <c r="G2497" s="24">
        <f t="shared" ca="1" si="271"/>
        <v>7405.1909114305699</v>
      </c>
      <c r="H2497" s="24">
        <f t="shared" ca="1" si="272"/>
        <v>8098.3722147430526</v>
      </c>
      <c r="I2497" s="24">
        <f ca="1">H2497/'Option value'!$E$10</f>
        <v>393.12486479335206</v>
      </c>
    </row>
    <row r="2498" spans="2:9">
      <c r="B2498">
        <f t="shared" si="273"/>
        <v>2480</v>
      </c>
      <c r="C2498" s="38">
        <f t="shared" ca="1" si="268"/>
        <v>0.24676978354823365</v>
      </c>
      <c r="D2498" s="38">
        <f t="shared" ca="1" si="269"/>
        <v>6.0551729551667814E-2</v>
      </c>
      <c r="E2498" s="38">
        <f t="shared" ca="1" si="270"/>
        <v>0.14696604733523588</v>
      </c>
      <c r="F2498" s="38">
        <f t="shared" ca="1" si="274"/>
        <v>5.3660243999736359E-2</v>
      </c>
      <c r="G2498" s="24">
        <f t="shared" ca="1" si="271"/>
        <v>10034.495469527737</v>
      </c>
      <c r="H2498" s="24">
        <f t="shared" ca="1" si="272"/>
        <v>10727.676772840219</v>
      </c>
      <c r="I2498" s="24">
        <f ca="1">H2498/'Option value'!$E$10</f>
        <v>520.76100839030187</v>
      </c>
    </row>
    <row r="2499" spans="2:9">
      <c r="B2499">
        <f t="shared" si="273"/>
        <v>2481</v>
      </c>
      <c r="C2499" s="38">
        <f t="shared" ca="1" si="268"/>
        <v>0.16910418548652206</v>
      </c>
      <c r="D2499" s="38">
        <f t="shared" ca="1" si="269"/>
        <v>6.1637528723563345E-2</v>
      </c>
      <c r="E2499" s="38">
        <f t="shared" ca="1" si="270"/>
        <v>0.14586889766757824</v>
      </c>
      <c r="F2499" s="38">
        <f t="shared" ca="1" si="274"/>
        <v>2.9659628528512498E-2</v>
      </c>
      <c r="G2499" s="24">
        <f t="shared" ca="1" si="271"/>
        <v>7690.4019644069622</v>
      </c>
      <c r="H2499" s="24">
        <f t="shared" ca="1" si="272"/>
        <v>8383.5832677194448</v>
      </c>
      <c r="I2499" s="24">
        <f ca="1">H2499/'Option value'!$E$10</f>
        <v>406.97006153977884</v>
      </c>
    </row>
    <row r="2500" spans="2:9">
      <c r="B2500">
        <f t="shared" si="273"/>
        <v>2482</v>
      </c>
      <c r="C2500" s="38">
        <f t="shared" ca="1" si="268"/>
        <v>0.36230051903856209</v>
      </c>
      <c r="D2500" s="38">
        <f t="shared" ca="1" si="269"/>
        <v>6.3984984990703792E-2</v>
      </c>
      <c r="E2500" s="38">
        <f t="shared" ca="1" si="270"/>
        <v>0.14571109865561821</v>
      </c>
      <c r="F2500" s="38">
        <f t="shared" ca="1" si="274"/>
        <v>2.8657102304127685E-2</v>
      </c>
      <c r="G2500" s="24">
        <f t="shared" ca="1" si="271"/>
        <v>9235.4088373891518</v>
      </c>
      <c r="H2500" s="24">
        <f t="shared" ca="1" si="272"/>
        <v>9928.5901407016336</v>
      </c>
      <c r="I2500" s="24">
        <f ca="1">H2500/'Option value'!$E$10</f>
        <v>481.97039517969091</v>
      </c>
    </row>
    <row r="2501" spans="2:9">
      <c r="B2501">
        <f t="shared" si="273"/>
        <v>2483</v>
      </c>
      <c r="C2501" s="38">
        <f t="shared" ca="1" si="268"/>
        <v>0.38713813919577056</v>
      </c>
      <c r="D2501" s="38">
        <f t="shared" ca="1" si="269"/>
        <v>7.6421739044805925E-2</v>
      </c>
      <c r="E2501" s="38">
        <f t="shared" ca="1" si="270"/>
        <v>0.14348417905130559</v>
      </c>
      <c r="F2501" s="38">
        <f t="shared" ca="1" si="274"/>
        <v>5.7937387305708826E-2</v>
      </c>
      <c r="G2501" s="24">
        <f t="shared" ca="1" si="271"/>
        <v>15368.245125102025</v>
      </c>
      <c r="H2501" s="24">
        <f t="shared" ca="1" si="272"/>
        <v>16061.426428414507</v>
      </c>
      <c r="I2501" s="24">
        <f ca="1">H2501/'Option value'!$E$10</f>
        <v>779.68089458322845</v>
      </c>
    </row>
    <row r="2502" spans="2:9">
      <c r="B2502">
        <f t="shared" si="273"/>
        <v>2484</v>
      </c>
      <c r="C2502" s="38">
        <f t="shared" ca="1" si="268"/>
        <v>0.28249093318808333</v>
      </c>
      <c r="D2502" s="38">
        <f t="shared" ca="1" si="269"/>
        <v>6.1839163552492436E-2</v>
      </c>
      <c r="E2502" s="38">
        <f t="shared" ca="1" si="270"/>
        <v>0.14673967906000868</v>
      </c>
      <c r="F2502" s="38">
        <f t="shared" ca="1" si="274"/>
        <v>4.9985647695276039E-2</v>
      </c>
      <c r="G2502" s="24">
        <f t="shared" ca="1" si="271"/>
        <v>10165.76854597998</v>
      </c>
      <c r="H2502" s="24">
        <f t="shared" ca="1" si="272"/>
        <v>10858.949849292461</v>
      </c>
      <c r="I2502" s="24">
        <f ca="1">H2502/'Option value'!$E$10</f>
        <v>527.13348782973105</v>
      </c>
    </row>
    <row r="2503" spans="2:9">
      <c r="B2503">
        <f t="shared" si="273"/>
        <v>2485</v>
      </c>
      <c r="C2503" s="38">
        <f t="shared" ca="1" si="268"/>
        <v>0.11614015175566773</v>
      </c>
      <c r="D2503" s="38">
        <f t="shared" ca="1" si="269"/>
        <v>4.4820139851402319E-2</v>
      </c>
      <c r="E2503" s="38">
        <f t="shared" ca="1" si="270"/>
        <v>0.14278788308618492</v>
      </c>
      <c r="F2503" s="38">
        <f t="shared" ca="1" si="274"/>
        <v>2.7988935604064701E-2</v>
      </c>
      <c r="G2503" s="24">
        <f t="shared" ca="1" si="271"/>
        <v>5404.3741679781342</v>
      </c>
      <c r="H2503" s="24">
        <f t="shared" ca="1" si="272"/>
        <v>6097.5554712906169</v>
      </c>
      <c r="I2503" s="24">
        <f ca="1">H2503/'Option value'!$E$10</f>
        <v>295.99783841216583</v>
      </c>
    </row>
    <row r="2504" spans="2:9">
      <c r="B2504">
        <f t="shared" si="273"/>
        <v>2486</v>
      </c>
      <c r="C2504" s="38">
        <f t="shared" ca="1" si="268"/>
        <v>6.8664971688057769E-2</v>
      </c>
      <c r="D2504" s="38">
        <f t="shared" ca="1" si="269"/>
        <v>6.8729504626973956E-2</v>
      </c>
      <c r="E2504" s="38">
        <f t="shared" ca="1" si="270"/>
        <v>0.14146090027901384</v>
      </c>
      <c r="F2504" s="38">
        <f t="shared" ca="1" si="274"/>
        <v>2.7457337971388204E-2</v>
      </c>
      <c r="G2504" s="24">
        <f t="shared" ca="1" si="271"/>
        <v>7990.2017072454346</v>
      </c>
      <c r="H2504" s="24">
        <f t="shared" ca="1" si="272"/>
        <v>8683.3830105579164</v>
      </c>
      <c r="I2504" s="24">
        <f ca="1">H2504/'Option value'!$E$10</f>
        <v>421.52344711446193</v>
      </c>
    </row>
    <row r="2505" spans="2:9">
      <c r="B2505">
        <f t="shared" si="273"/>
        <v>2487</v>
      </c>
      <c r="C2505" s="38">
        <f t="shared" ca="1" si="268"/>
        <v>0.1316058536946168</v>
      </c>
      <c r="D2505" s="38">
        <f t="shared" ca="1" si="269"/>
        <v>6.640283220727615E-2</v>
      </c>
      <c r="E2505" s="38">
        <f t="shared" ca="1" si="270"/>
        <v>0.14204373445626228</v>
      </c>
      <c r="F2505" s="38">
        <f t="shared" ca="1" si="274"/>
        <v>3.5201083678130671E-2</v>
      </c>
      <c r="G2505" s="24">
        <f t="shared" ca="1" si="271"/>
        <v>8722.2496114125242</v>
      </c>
      <c r="H2505" s="24">
        <f t="shared" ca="1" si="272"/>
        <v>9415.430914725006</v>
      </c>
      <c r="I2505" s="24">
        <f ca="1">H2505/'Option value'!$E$10</f>
        <v>457.05975314199054</v>
      </c>
    </row>
    <row r="2506" spans="2:9">
      <c r="B2506">
        <f t="shared" si="273"/>
        <v>2488</v>
      </c>
      <c r="C2506" s="38">
        <f t="shared" ca="1" si="268"/>
        <v>0.20714627310142281</v>
      </c>
      <c r="D2506" s="38">
        <f t="shared" ca="1" si="269"/>
        <v>6.1247388511082988E-2</v>
      </c>
      <c r="E2506" s="38">
        <f t="shared" ca="1" si="270"/>
        <v>0.15002525420614418</v>
      </c>
      <c r="F2506" s="38">
        <f t="shared" ca="1" si="274"/>
        <v>5.6489668799259582E-2</v>
      </c>
      <c r="G2506" s="24">
        <f t="shared" ca="1" si="271"/>
        <v>9803.0672479441491</v>
      </c>
      <c r="H2506" s="24">
        <f t="shared" ca="1" si="272"/>
        <v>10496.248551256631</v>
      </c>
      <c r="I2506" s="24">
        <f ca="1">H2506/'Option value'!$E$10</f>
        <v>509.52662870177818</v>
      </c>
    </row>
    <row r="2507" spans="2:9">
      <c r="B2507">
        <f t="shared" si="273"/>
        <v>2489</v>
      </c>
      <c r="C2507" s="38">
        <f t="shared" ca="1" si="268"/>
        <v>0.20444241771297725</v>
      </c>
      <c r="D2507" s="38">
        <f t="shared" ca="1" si="269"/>
        <v>7.1483151535138803E-2</v>
      </c>
      <c r="E2507" s="38">
        <f t="shared" ca="1" si="270"/>
        <v>0.14583451822473731</v>
      </c>
      <c r="F2507" s="38">
        <f t="shared" ca="1" si="274"/>
        <v>5.9456620229321966E-2</v>
      </c>
      <c r="G2507" s="24">
        <f t="shared" ca="1" si="271"/>
        <v>12361.707945659846</v>
      </c>
      <c r="H2507" s="24">
        <f t="shared" ca="1" si="272"/>
        <v>13054.889248972328</v>
      </c>
      <c r="I2507" s="24">
        <f ca="1">H2507/'Option value'!$E$10</f>
        <v>633.73248781419056</v>
      </c>
    </row>
    <row r="2508" spans="2:9">
      <c r="B2508">
        <f t="shared" si="273"/>
        <v>2490</v>
      </c>
      <c r="C2508" s="38">
        <f t="shared" ca="1" si="268"/>
        <v>0.24942015827655339</v>
      </c>
      <c r="D2508" s="38">
        <f t="shared" ca="1" si="269"/>
        <v>4.8109806907007668E-2</v>
      </c>
      <c r="E2508" s="38">
        <f t="shared" ca="1" si="270"/>
        <v>0.14633765139387145</v>
      </c>
      <c r="F2508" s="38">
        <f t="shared" ca="1" si="274"/>
        <v>3.5923481729592296E-2</v>
      </c>
      <c r="G2508" s="24">
        <f t="shared" ca="1" si="271"/>
        <v>6751.630842737095</v>
      </c>
      <c r="H2508" s="24">
        <f t="shared" ca="1" si="272"/>
        <v>7444.8121460495777</v>
      </c>
      <c r="I2508" s="24">
        <f ca="1">H2508/'Option value'!$E$10</f>
        <v>361.39864786648434</v>
      </c>
    </row>
    <row r="2509" spans="2:9">
      <c r="B2509">
        <f t="shared" si="273"/>
        <v>2491</v>
      </c>
      <c r="C2509" s="38">
        <f t="shared" ca="1" si="268"/>
        <v>0.21701630718225831</v>
      </c>
      <c r="D2509" s="38">
        <f t="shared" ca="1" si="269"/>
        <v>7.2668611814261028E-2</v>
      </c>
      <c r="E2509" s="38">
        <f t="shared" ca="1" si="270"/>
        <v>0.14451422509708831</v>
      </c>
      <c r="F2509" s="38">
        <f t="shared" ca="1" si="274"/>
        <v>2.0989931702490007E-2</v>
      </c>
      <c r="G2509" s="24">
        <f t="shared" ca="1" si="271"/>
        <v>8879.3721838739239</v>
      </c>
      <c r="H2509" s="24">
        <f t="shared" ca="1" si="272"/>
        <v>9572.5534871864056</v>
      </c>
      <c r="I2509" s="24">
        <f ca="1">H2509/'Option value'!$E$10</f>
        <v>464.68706248477696</v>
      </c>
    </row>
    <row r="2510" spans="2:9">
      <c r="B2510">
        <f t="shared" si="273"/>
        <v>2492</v>
      </c>
      <c r="C2510" s="38">
        <f t="shared" ca="1" si="268"/>
        <v>0.18733685955490606</v>
      </c>
      <c r="D2510" s="38">
        <f t="shared" ca="1" si="269"/>
        <v>6.4964822995290064E-2</v>
      </c>
      <c r="E2510" s="38">
        <f t="shared" ca="1" si="270"/>
        <v>0.14175361478998211</v>
      </c>
      <c r="F2510" s="38">
        <f t="shared" ca="1" si="274"/>
        <v>3.6681060615033657E-2</v>
      </c>
      <c r="G2510" s="24">
        <f t="shared" ca="1" si="271"/>
        <v>9104.4621974417478</v>
      </c>
      <c r="H2510" s="24">
        <f t="shared" ca="1" si="272"/>
        <v>9797.6435007542295</v>
      </c>
      <c r="I2510" s="24">
        <f ca="1">H2510/'Option value'!$E$10</f>
        <v>475.61376217253536</v>
      </c>
    </row>
    <row r="2511" spans="2:9">
      <c r="B2511">
        <f t="shared" si="273"/>
        <v>2493</v>
      </c>
      <c r="C2511" s="38">
        <f t="shared" ca="1" si="268"/>
        <v>0.2731513274889974</v>
      </c>
      <c r="D2511" s="38">
        <f t="shared" ca="1" si="269"/>
        <v>5.4367120519928182E-2</v>
      </c>
      <c r="E2511" s="38">
        <f t="shared" ca="1" si="270"/>
        <v>0.14656793544246383</v>
      </c>
      <c r="F2511" s="38">
        <f t="shared" ca="1" si="274"/>
        <v>4.2331323714498562E-2</v>
      </c>
      <c r="G2511" s="24">
        <f t="shared" ca="1" si="271"/>
        <v>8235.4521827035842</v>
      </c>
      <c r="H2511" s="24">
        <f t="shared" ca="1" si="272"/>
        <v>8928.6334860160659</v>
      </c>
      <c r="I2511" s="24">
        <f ca="1">H2511/'Option value'!$E$10</f>
        <v>433.42881000077989</v>
      </c>
    </row>
    <row r="2512" spans="2:9">
      <c r="B2512">
        <f t="shared" si="273"/>
        <v>2494</v>
      </c>
      <c r="C2512" s="38">
        <f t="shared" ca="1" si="268"/>
        <v>0.15180633630642681</v>
      </c>
      <c r="D2512" s="38">
        <f t="shared" ca="1" si="269"/>
        <v>5.8905610637991462E-2</v>
      </c>
      <c r="E2512" s="38">
        <f t="shared" ca="1" si="270"/>
        <v>0.14419737783857847</v>
      </c>
      <c r="F2512" s="38">
        <f t="shared" ca="1" si="274"/>
        <v>3.7839821407270088E-2</v>
      </c>
      <c r="G2512" s="24">
        <f t="shared" ca="1" si="271"/>
        <v>7911.5058169735321</v>
      </c>
      <c r="H2512" s="24">
        <f t="shared" ca="1" si="272"/>
        <v>8604.6871202860148</v>
      </c>
      <c r="I2512" s="24">
        <f ca="1">H2512/'Option value'!$E$10</f>
        <v>417.70325826631137</v>
      </c>
    </row>
    <row r="2513" spans="2:9">
      <c r="B2513">
        <f t="shared" si="273"/>
        <v>2495</v>
      </c>
      <c r="C2513" s="38">
        <f t="shared" ca="1" si="268"/>
        <v>1.1486073701665017E-2</v>
      </c>
      <c r="D2513" s="38">
        <f t="shared" ca="1" si="269"/>
        <v>7.0659409847517202E-2</v>
      </c>
      <c r="E2513" s="38">
        <f t="shared" ca="1" si="270"/>
        <v>0.14139102710274082</v>
      </c>
      <c r="F2513" s="38">
        <f t="shared" ca="1" si="274"/>
        <v>3.6524280634700368E-2</v>
      </c>
      <c r="G2513" s="24">
        <f t="shared" ca="1" si="271"/>
        <v>8452.4672426422621</v>
      </c>
      <c r="H2513" s="24">
        <f t="shared" ca="1" si="272"/>
        <v>9145.6485459547439</v>
      </c>
      <c r="I2513" s="24">
        <f ca="1">H2513/'Option value'!$E$10</f>
        <v>443.96352164828852</v>
      </c>
    </row>
    <row r="2514" spans="2:9">
      <c r="B2514">
        <f t="shared" si="273"/>
        <v>2496</v>
      </c>
      <c r="C2514" s="38">
        <f t="shared" ca="1" si="268"/>
        <v>0.18097337784591877</v>
      </c>
      <c r="D2514" s="38">
        <f t="shared" ca="1" si="269"/>
        <v>5.9159525973161785E-2</v>
      </c>
      <c r="E2514" s="38">
        <f t="shared" ca="1" si="270"/>
        <v>0.14541448693515463</v>
      </c>
      <c r="F2514" s="38">
        <f t="shared" ca="1" si="274"/>
        <v>5.5696302143482437E-2</v>
      </c>
      <c r="G2514" s="24">
        <f t="shared" ca="1" si="271"/>
        <v>9657.7440541818705</v>
      </c>
      <c r="H2514" s="24">
        <f t="shared" ca="1" si="272"/>
        <v>10350.925357494352</v>
      </c>
      <c r="I2514" s="24">
        <f ca="1">H2514/'Option value'!$E$10</f>
        <v>502.47210473273549</v>
      </c>
    </row>
    <row r="2515" spans="2:9">
      <c r="B2515">
        <f t="shared" si="273"/>
        <v>2497</v>
      </c>
      <c r="C2515" s="38">
        <f t="shared" ref="C2515:C2578" ca="1" si="275">_xlfn.NORM.INV(RAND(),$F$6,$G$6)</f>
        <v>0.36997763555238694</v>
      </c>
      <c r="D2515" s="38">
        <f t="shared" ref="D2515:D2578" ca="1" si="276">_xlfn.NORM.INV(RAND(),$F$7,$G$7)</f>
        <v>5.9852178513637486E-2</v>
      </c>
      <c r="E2515" s="38">
        <f t="shared" ref="E2515:E2578" ca="1" si="277">_xlfn.NORM.INV(RAND(),$F$8,$G$8)</f>
        <v>0.14341911285068715</v>
      </c>
      <c r="F2515" s="38">
        <f t="shared" ca="1" si="274"/>
        <v>2.4866531347210313E-2</v>
      </c>
      <c r="G2515" s="24">
        <f t="shared" ref="G2515:G2578" ca="1" si="278">IF(E2515&gt;F2515,($C$12*(1+C2515)*D2515)/(E2515-F2515),0)</f>
        <v>8577.7582391582127</v>
      </c>
      <c r="H2515" s="24">
        <f t="shared" ref="H2515:H2578" ca="1" si="279">G2515+$C$13</f>
        <v>9270.9395424706945</v>
      </c>
      <c r="I2515" s="24">
        <f ca="1">H2515/'Option value'!$E$10</f>
        <v>450.04560885780069</v>
      </c>
    </row>
    <row r="2516" spans="2:9">
      <c r="B2516">
        <f t="shared" ref="B2516:B2579" si="280">B2515+1</f>
        <v>2498</v>
      </c>
      <c r="C2516" s="38">
        <f t="shared" ca="1" si="275"/>
        <v>0.13548217596894432</v>
      </c>
      <c r="D2516" s="38">
        <f t="shared" ca="1" si="276"/>
        <v>6.2075897384672819E-2</v>
      </c>
      <c r="E2516" s="38">
        <f t="shared" ca="1" si="277"/>
        <v>0.14686913182759354</v>
      </c>
      <c r="F2516" s="38">
        <f t="shared" ref="F2516:F2579" ca="1" si="281">RAND()*($E$9-$D$9)+$D$9</f>
        <v>2.7717611715364861E-2</v>
      </c>
      <c r="G2516" s="24">
        <f t="shared" ca="1" si="278"/>
        <v>7336.6046604512894</v>
      </c>
      <c r="H2516" s="24">
        <f t="shared" ca="1" si="279"/>
        <v>8029.7859637637721</v>
      </c>
      <c r="I2516" s="24">
        <f ca="1">H2516/'Option value'!$E$10</f>
        <v>389.79543513416365</v>
      </c>
    </row>
    <row r="2517" spans="2:9">
      <c r="B2517">
        <f t="shared" si="280"/>
        <v>2499</v>
      </c>
      <c r="C2517" s="38">
        <f t="shared" ca="1" si="275"/>
        <v>0.32729727300789124</v>
      </c>
      <c r="D2517" s="38">
        <f t="shared" ca="1" si="276"/>
        <v>6.2858326326547809E-2</v>
      </c>
      <c r="E2517" s="38">
        <f t="shared" ca="1" si="277"/>
        <v>0.14697535654418656</v>
      </c>
      <c r="F2517" s="38">
        <f t="shared" ca="1" si="281"/>
        <v>2.055669163897381E-2</v>
      </c>
      <c r="G2517" s="24">
        <f t="shared" ca="1" si="278"/>
        <v>8184.858820536022</v>
      </c>
      <c r="H2517" s="24">
        <f t="shared" ca="1" si="279"/>
        <v>8878.0401238485047</v>
      </c>
      <c r="I2517" s="24">
        <f ca="1">H2517/'Option value'!$E$10</f>
        <v>430.97282154604386</v>
      </c>
    </row>
    <row r="2518" spans="2:9">
      <c r="B2518">
        <f t="shared" si="280"/>
        <v>2500</v>
      </c>
      <c r="C2518" s="38">
        <f t="shared" ca="1" si="275"/>
        <v>0.27385871117154309</v>
      </c>
      <c r="D2518" s="38">
        <f t="shared" ca="1" si="276"/>
        <v>5.5044269910503027E-2</v>
      </c>
      <c r="E2518" s="38">
        <f t="shared" ca="1" si="277"/>
        <v>0.14861442303542802</v>
      </c>
      <c r="F2518" s="38">
        <f t="shared" ca="1" si="281"/>
        <v>4.5242190721033047E-2</v>
      </c>
      <c r="G2518" s="24">
        <f t="shared" ca="1" si="278"/>
        <v>8412.4182905472535</v>
      </c>
      <c r="H2518" s="24">
        <f t="shared" ca="1" si="279"/>
        <v>9105.5995938597353</v>
      </c>
      <c r="I2518" s="24">
        <f ca="1">H2518/'Option value'!$E$10</f>
        <v>442.01939776018128</v>
      </c>
    </row>
    <row r="2519" spans="2:9">
      <c r="B2519">
        <f t="shared" si="280"/>
        <v>2501</v>
      </c>
      <c r="C2519" s="38">
        <f t="shared" ca="1" si="275"/>
        <v>0.22620514572692271</v>
      </c>
      <c r="D2519" s="38">
        <f t="shared" ca="1" si="276"/>
        <v>5.5009935930349738E-2</v>
      </c>
      <c r="E2519" s="38">
        <f t="shared" ca="1" si="277"/>
        <v>0.14355937571695293</v>
      </c>
      <c r="F2519" s="38">
        <f t="shared" ca="1" si="281"/>
        <v>5.9699173394525268E-2</v>
      </c>
      <c r="G2519" s="24">
        <f t="shared" ca="1" si="278"/>
        <v>9975.6164888599651</v>
      </c>
      <c r="H2519" s="24">
        <f t="shared" ca="1" si="279"/>
        <v>10668.797792172447</v>
      </c>
      <c r="I2519" s="24">
        <f ca="1">H2519/'Option value'!$E$10</f>
        <v>517.90280544526433</v>
      </c>
    </row>
    <row r="2520" spans="2:9">
      <c r="B2520">
        <f t="shared" si="280"/>
        <v>2502</v>
      </c>
      <c r="C2520" s="38">
        <f t="shared" ca="1" si="275"/>
        <v>0.22551601864620149</v>
      </c>
      <c r="D2520" s="38">
        <f t="shared" ca="1" si="276"/>
        <v>7.2991068371114229E-2</v>
      </c>
      <c r="E2520" s="38">
        <f t="shared" ca="1" si="277"/>
        <v>0.14329968469290461</v>
      </c>
      <c r="F2520" s="38">
        <f t="shared" ca="1" si="281"/>
        <v>4.813107422283415E-2</v>
      </c>
      <c r="G2520" s="24">
        <f t="shared" ca="1" si="278"/>
        <v>11656.988317216572</v>
      </c>
      <c r="H2520" s="24">
        <f t="shared" ca="1" si="279"/>
        <v>12350.169620529054</v>
      </c>
      <c r="I2520" s="24">
        <f ca="1">H2520/'Option value'!$E$10</f>
        <v>599.52279711306085</v>
      </c>
    </row>
    <row r="2521" spans="2:9">
      <c r="B2521">
        <f t="shared" si="280"/>
        <v>2503</v>
      </c>
      <c r="C2521" s="38">
        <f t="shared" ca="1" si="275"/>
        <v>0.27054416790842284</v>
      </c>
      <c r="D2521" s="38">
        <f t="shared" ca="1" si="276"/>
        <v>6.9560802988023834E-2</v>
      </c>
      <c r="E2521" s="38">
        <f t="shared" ca="1" si="277"/>
        <v>0.14576964852009819</v>
      </c>
      <c r="F2521" s="38">
        <f t="shared" ca="1" si="281"/>
        <v>2.8119461211999736E-2</v>
      </c>
      <c r="G2521" s="24">
        <f t="shared" ca="1" si="278"/>
        <v>9316.5068501938367</v>
      </c>
      <c r="H2521" s="24">
        <f t="shared" ca="1" si="279"/>
        <v>10009.688153506318</v>
      </c>
      <c r="I2521" s="24">
        <f ca="1">H2521/'Option value'!$E$10</f>
        <v>485.90719191778243</v>
      </c>
    </row>
    <row r="2522" spans="2:9">
      <c r="B2522">
        <f t="shared" si="280"/>
        <v>2504</v>
      </c>
      <c r="C2522" s="38">
        <f t="shared" ca="1" si="275"/>
        <v>1.6279342304749922E-2</v>
      </c>
      <c r="D2522" s="38">
        <f t="shared" ca="1" si="276"/>
        <v>6.3553019493741772E-2</v>
      </c>
      <c r="E2522" s="38">
        <f t="shared" ca="1" si="277"/>
        <v>0.14450745254939398</v>
      </c>
      <c r="F2522" s="38">
        <f t="shared" ca="1" si="281"/>
        <v>5.5365620719081465E-2</v>
      </c>
      <c r="G2522" s="24">
        <f t="shared" ca="1" si="278"/>
        <v>8985.8488600759847</v>
      </c>
      <c r="H2522" s="24">
        <f t="shared" ca="1" si="279"/>
        <v>9679.0301633884665</v>
      </c>
      <c r="I2522" s="24">
        <f ca="1">H2522/'Option value'!$E$10</f>
        <v>469.85583317419736</v>
      </c>
    </row>
    <row r="2523" spans="2:9">
      <c r="B2523">
        <f t="shared" si="280"/>
        <v>2505</v>
      </c>
      <c r="C2523" s="38">
        <f t="shared" ca="1" si="275"/>
        <v>0.12860615186029106</v>
      </c>
      <c r="D2523" s="38">
        <f t="shared" ca="1" si="276"/>
        <v>6.5580498341522131E-2</v>
      </c>
      <c r="E2523" s="38">
        <f t="shared" ca="1" si="277"/>
        <v>0.13927973268117885</v>
      </c>
      <c r="F2523" s="38">
        <f t="shared" ca="1" si="281"/>
        <v>3.3454328082145393E-2</v>
      </c>
      <c r="G2523" s="24">
        <f t="shared" ca="1" si="278"/>
        <v>8673.9829668685597</v>
      </c>
      <c r="H2523" s="24">
        <f t="shared" ca="1" si="279"/>
        <v>9367.1642701810415</v>
      </c>
      <c r="I2523" s="24">
        <f ca="1">H2523/'Option value'!$E$10</f>
        <v>454.7167121447107</v>
      </c>
    </row>
    <row r="2524" spans="2:9">
      <c r="B2524">
        <f t="shared" si="280"/>
        <v>2506</v>
      </c>
      <c r="C2524" s="38">
        <f t="shared" ca="1" si="275"/>
        <v>0.1958227116704459</v>
      </c>
      <c r="D2524" s="38">
        <f t="shared" ca="1" si="276"/>
        <v>5.4790134495512552E-2</v>
      </c>
      <c r="E2524" s="38">
        <f t="shared" ca="1" si="277"/>
        <v>0.14463526744564437</v>
      </c>
      <c r="F2524" s="38">
        <f t="shared" ca="1" si="281"/>
        <v>2.2669496995425531E-2</v>
      </c>
      <c r="G2524" s="24">
        <f t="shared" ca="1" si="278"/>
        <v>6662.2753394389956</v>
      </c>
      <c r="H2524" s="24">
        <f t="shared" ca="1" si="279"/>
        <v>7355.4566427514783</v>
      </c>
      <c r="I2524" s="24">
        <f ca="1">H2524/'Option value'!$E$10</f>
        <v>357.06100207531443</v>
      </c>
    </row>
    <row r="2525" spans="2:9">
      <c r="B2525">
        <f t="shared" si="280"/>
        <v>2507</v>
      </c>
      <c r="C2525" s="38">
        <f t="shared" ca="1" si="275"/>
        <v>0.27658598309265253</v>
      </c>
      <c r="D2525" s="38">
        <f t="shared" ca="1" si="276"/>
        <v>6.849639585908085E-2</v>
      </c>
      <c r="E2525" s="38">
        <f t="shared" ca="1" si="277"/>
        <v>0.14558002083388763</v>
      </c>
      <c r="F2525" s="38">
        <f t="shared" ca="1" si="281"/>
        <v>2.6088548964018743E-2</v>
      </c>
      <c r="G2525" s="24">
        <f t="shared" ca="1" si="278"/>
        <v>9075.5354619328737</v>
      </c>
      <c r="H2525" s="24">
        <f t="shared" ca="1" si="279"/>
        <v>9768.7167652453554</v>
      </c>
      <c r="I2525" s="24">
        <f ca="1">H2525/'Option value'!$E$10</f>
        <v>474.20955171093954</v>
      </c>
    </row>
    <row r="2526" spans="2:9">
      <c r="B2526">
        <f t="shared" si="280"/>
        <v>2508</v>
      </c>
      <c r="C2526" s="38">
        <f t="shared" ca="1" si="275"/>
        <v>0.22332833135765856</v>
      </c>
      <c r="D2526" s="38">
        <f t="shared" ca="1" si="276"/>
        <v>5.9980015991328371E-2</v>
      </c>
      <c r="E2526" s="38">
        <f t="shared" ca="1" si="277"/>
        <v>0.14304330942918173</v>
      </c>
      <c r="F2526" s="38">
        <f t="shared" ca="1" si="281"/>
        <v>3.8320631502184593E-2</v>
      </c>
      <c r="G2526" s="24">
        <f t="shared" ca="1" si="278"/>
        <v>8689.6092656101919</v>
      </c>
      <c r="H2526" s="24">
        <f t="shared" ca="1" si="279"/>
        <v>9382.7905689226736</v>
      </c>
      <c r="I2526" s="24">
        <f ca="1">H2526/'Option value'!$E$10</f>
        <v>455.47527033605206</v>
      </c>
    </row>
    <row r="2527" spans="2:9">
      <c r="B2527">
        <f t="shared" si="280"/>
        <v>2509</v>
      </c>
      <c r="C2527" s="38">
        <f t="shared" ca="1" si="275"/>
        <v>0.26254432173909203</v>
      </c>
      <c r="D2527" s="38">
        <f t="shared" ca="1" si="276"/>
        <v>5.704034456036268E-2</v>
      </c>
      <c r="E2527" s="38">
        <f t="shared" ca="1" si="277"/>
        <v>0.14521048416375629</v>
      </c>
      <c r="F2527" s="38">
        <f t="shared" ca="1" si="281"/>
        <v>2.5063816653343153E-2</v>
      </c>
      <c r="G2527" s="24">
        <f t="shared" ca="1" si="278"/>
        <v>7433.7580321139303</v>
      </c>
      <c r="H2527" s="24">
        <f t="shared" ca="1" si="279"/>
        <v>8126.939335426413</v>
      </c>
      <c r="I2527" s="24">
        <f ca="1">H2527/'Option value'!$E$10</f>
        <v>394.51161822458312</v>
      </c>
    </row>
    <row r="2528" spans="2:9">
      <c r="B2528">
        <f t="shared" si="280"/>
        <v>2510</v>
      </c>
      <c r="C2528" s="38">
        <f t="shared" ca="1" si="275"/>
        <v>0.31927002470006793</v>
      </c>
      <c r="D2528" s="38">
        <f t="shared" ca="1" si="276"/>
        <v>5.1925228985095967E-2</v>
      </c>
      <c r="E2528" s="38">
        <f t="shared" ca="1" si="277"/>
        <v>0.146953792581627</v>
      </c>
      <c r="F2528" s="38">
        <f t="shared" ca="1" si="281"/>
        <v>2.1557404939505118E-2</v>
      </c>
      <c r="G2528" s="24">
        <f t="shared" ca="1" si="278"/>
        <v>6775.1430044853141</v>
      </c>
      <c r="H2528" s="24">
        <f t="shared" ca="1" si="279"/>
        <v>7468.3243077977968</v>
      </c>
      <c r="I2528" s="24">
        <f ca="1">H2528/'Option value'!$E$10</f>
        <v>362.54001494164061</v>
      </c>
    </row>
    <row r="2529" spans="2:9">
      <c r="B2529">
        <f t="shared" si="280"/>
        <v>2511</v>
      </c>
      <c r="C2529" s="38">
        <f t="shared" ca="1" si="275"/>
        <v>0.27444605023359608</v>
      </c>
      <c r="D2529" s="38">
        <f t="shared" ca="1" si="276"/>
        <v>6.7625963613273415E-2</v>
      </c>
      <c r="E2529" s="38">
        <f t="shared" ca="1" si="277"/>
        <v>0.14274797300529582</v>
      </c>
      <c r="F2529" s="38">
        <f t="shared" ca="1" si="281"/>
        <v>2.0606279371576452E-2</v>
      </c>
      <c r="G2529" s="24">
        <f t="shared" ca="1" si="278"/>
        <v>8751.0942509408105</v>
      </c>
      <c r="H2529" s="24">
        <f t="shared" ca="1" si="279"/>
        <v>9444.2755542532923</v>
      </c>
      <c r="I2529" s="24">
        <f ca="1">H2529/'Option value'!$E$10</f>
        <v>458.45997836181027</v>
      </c>
    </row>
    <row r="2530" spans="2:9">
      <c r="B2530">
        <f t="shared" si="280"/>
        <v>2512</v>
      </c>
      <c r="C2530" s="38">
        <f t="shared" ca="1" si="275"/>
        <v>0.15501333543452939</v>
      </c>
      <c r="D2530" s="38">
        <f t="shared" ca="1" si="276"/>
        <v>6.10262408777393E-2</v>
      </c>
      <c r="E2530" s="38">
        <f t="shared" ca="1" si="277"/>
        <v>0.14761253952795461</v>
      </c>
      <c r="F2530" s="38">
        <f t="shared" ca="1" si="281"/>
        <v>5.5443305567211859E-2</v>
      </c>
      <c r="G2530" s="24">
        <f t="shared" ca="1" si="278"/>
        <v>9484.381533082902</v>
      </c>
      <c r="H2530" s="24">
        <f t="shared" ca="1" si="279"/>
        <v>10177.562836395384</v>
      </c>
      <c r="I2530" s="24">
        <f ca="1">H2530/'Option value'!$E$10</f>
        <v>494.05644836870789</v>
      </c>
    </row>
    <row r="2531" spans="2:9">
      <c r="B2531">
        <f t="shared" si="280"/>
        <v>2513</v>
      </c>
      <c r="C2531" s="38">
        <f t="shared" ca="1" si="275"/>
        <v>0.35822098525458923</v>
      </c>
      <c r="D2531" s="38">
        <f t="shared" ca="1" si="276"/>
        <v>6.5310943437685662E-2</v>
      </c>
      <c r="E2531" s="38">
        <f t="shared" ca="1" si="277"/>
        <v>0.14678241768051933</v>
      </c>
      <c r="F2531" s="38">
        <f t="shared" ca="1" si="281"/>
        <v>5.6931992456398378E-2</v>
      </c>
      <c r="G2531" s="24">
        <f t="shared" ca="1" si="278"/>
        <v>12244.121588522281</v>
      </c>
      <c r="H2531" s="24">
        <f t="shared" ca="1" si="279"/>
        <v>12937.302891834763</v>
      </c>
      <c r="I2531" s="24">
        <f ca="1">H2531/'Option value'!$E$10</f>
        <v>628.0244122249884</v>
      </c>
    </row>
    <row r="2532" spans="2:9">
      <c r="B2532">
        <f t="shared" si="280"/>
        <v>2514</v>
      </c>
      <c r="C2532" s="38">
        <f t="shared" ca="1" si="275"/>
        <v>0.2234433792999049</v>
      </c>
      <c r="D2532" s="38">
        <f t="shared" ca="1" si="276"/>
        <v>6.8515572976997216E-2</v>
      </c>
      <c r="E2532" s="38">
        <f t="shared" ca="1" si="277"/>
        <v>0.14701711402317266</v>
      </c>
      <c r="F2532" s="38">
        <f t="shared" ca="1" si="281"/>
        <v>3.1268264015711485E-2</v>
      </c>
      <c r="G2532" s="24">
        <f t="shared" ca="1" si="278"/>
        <v>8981.4790456997252</v>
      </c>
      <c r="H2532" s="24">
        <f t="shared" ca="1" si="279"/>
        <v>9674.660349012207</v>
      </c>
      <c r="I2532" s="24">
        <f ca="1">H2532/'Option value'!$E$10</f>
        <v>469.64370626272847</v>
      </c>
    </row>
    <row r="2533" spans="2:9">
      <c r="B2533">
        <f t="shared" si="280"/>
        <v>2515</v>
      </c>
      <c r="C2533" s="38">
        <f t="shared" ca="1" si="275"/>
        <v>0.26906314324761849</v>
      </c>
      <c r="D2533" s="38">
        <f t="shared" ca="1" si="276"/>
        <v>6.9183346262530282E-2</v>
      </c>
      <c r="E2533" s="38">
        <f t="shared" ca="1" si="277"/>
        <v>0.14605522956702119</v>
      </c>
      <c r="F2533" s="38">
        <f t="shared" ca="1" si="281"/>
        <v>5.0669955732419135E-2</v>
      </c>
      <c r="G2533" s="24">
        <f t="shared" ca="1" si="278"/>
        <v>11415.497452411728</v>
      </c>
      <c r="H2533" s="24">
        <f t="shared" ca="1" si="279"/>
        <v>12108.67875572421</v>
      </c>
      <c r="I2533" s="24">
        <f ca="1">H2533/'Option value'!$E$10</f>
        <v>587.79993959826254</v>
      </c>
    </row>
    <row r="2534" spans="2:9">
      <c r="B2534">
        <f t="shared" si="280"/>
        <v>2516</v>
      </c>
      <c r="C2534" s="38">
        <f t="shared" ca="1" si="275"/>
        <v>0.19655388856145964</v>
      </c>
      <c r="D2534" s="38">
        <f t="shared" ca="1" si="276"/>
        <v>6.6165532342084346E-2</v>
      </c>
      <c r="E2534" s="38">
        <f t="shared" ca="1" si="277"/>
        <v>0.1458909435165659</v>
      </c>
      <c r="F2534" s="38">
        <f t="shared" ca="1" si="281"/>
        <v>2.9929439723605008E-2</v>
      </c>
      <c r="G2534" s="24">
        <f t="shared" ca="1" si="278"/>
        <v>8467.2349666472819</v>
      </c>
      <c r="H2534" s="24">
        <f t="shared" ca="1" si="279"/>
        <v>9160.4162699597637</v>
      </c>
      <c r="I2534" s="24">
        <f ca="1">H2534/'Option value'!$E$10</f>
        <v>444.68040145435742</v>
      </c>
    </row>
    <row r="2535" spans="2:9">
      <c r="B2535">
        <f t="shared" si="280"/>
        <v>2517</v>
      </c>
      <c r="C2535" s="38">
        <f t="shared" ca="1" si="275"/>
        <v>0.30538148615263988</v>
      </c>
      <c r="D2535" s="38">
        <f t="shared" ca="1" si="276"/>
        <v>6.2842278657758141E-2</v>
      </c>
      <c r="E2535" s="38">
        <f t="shared" ca="1" si="277"/>
        <v>0.14679302670524585</v>
      </c>
      <c r="F2535" s="38">
        <f t="shared" ca="1" si="281"/>
        <v>3.6929551995417739E-2</v>
      </c>
      <c r="G2535" s="24">
        <f t="shared" ca="1" si="278"/>
        <v>9260.3503828967896</v>
      </c>
      <c r="H2535" s="24">
        <f t="shared" ca="1" si="279"/>
        <v>9953.5316862092714</v>
      </c>
      <c r="I2535" s="24">
        <f ca="1">H2535/'Option value'!$E$10</f>
        <v>483.18114981598399</v>
      </c>
    </row>
    <row r="2536" spans="2:9">
      <c r="B2536">
        <f t="shared" si="280"/>
        <v>2518</v>
      </c>
      <c r="C2536" s="38">
        <f t="shared" ca="1" si="275"/>
        <v>0.27686222233227742</v>
      </c>
      <c r="D2536" s="38">
        <f t="shared" ca="1" si="276"/>
        <v>5.7899236917138823E-2</v>
      </c>
      <c r="E2536" s="38">
        <f t="shared" ca="1" si="277"/>
        <v>0.1467064052301002</v>
      </c>
      <c r="F2536" s="38">
        <f t="shared" ca="1" si="281"/>
        <v>3.2869824662746995E-2</v>
      </c>
      <c r="G2536" s="24">
        <f t="shared" ca="1" si="278"/>
        <v>8054.2742413591168</v>
      </c>
      <c r="H2536" s="24">
        <f t="shared" ca="1" si="279"/>
        <v>8747.4555446715985</v>
      </c>
      <c r="I2536" s="24">
        <f ca="1">H2536/'Option value'!$E$10</f>
        <v>424.63376430444652</v>
      </c>
    </row>
    <row r="2537" spans="2:9">
      <c r="B2537">
        <f t="shared" si="280"/>
        <v>2519</v>
      </c>
      <c r="C2537" s="38">
        <f t="shared" ca="1" si="275"/>
        <v>0.26344046330968479</v>
      </c>
      <c r="D2537" s="38">
        <f t="shared" ca="1" si="276"/>
        <v>6.9642175903825682E-2</v>
      </c>
      <c r="E2537" s="38">
        <f t="shared" ca="1" si="277"/>
        <v>0.14147558600564014</v>
      </c>
      <c r="F2537" s="38">
        <f t="shared" ca="1" si="281"/>
        <v>3.2564662810822043E-2</v>
      </c>
      <c r="G2537" s="24">
        <f t="shared" ca="1" si="278"/>
        <v>10019.523098894166</v>
      </c>
      <c r="H2537" s="24">
        <f t="shared" ca="1" si="279"/>
        <v>10712.704402206648</v>
      </c>
      <c r="I2537" s="24">
        <f ca="1">H2537/'Option value'!$E$10</f>
        <v>520.03419428187601</v>
      </c>
    </row>
    <row r="2538" spans="2:9">
      <c r="B2538">
        <f t="shared" si="280"/>
        <v>2520</v>
      </c>
      <c r="C2538" s="38">
        <f t="shared" ca="1" si="275"/>
        <v>0.30258755219759265</v>
      </c>
      <c r="D2538" s="38">
        <f t="shared" ca="1" si="276"/>
        <v>6.8511924956247305E-2</v>
      </c>
      <c r="E2538" s="38">
        <f t="shared" ca="1" si="277"/>
        <v>0.14506909702973281</v>
      </c>
      <c r="F2538" s="38">
        <f t="shared" ca="1" si="281"/>
        <v>5.6834605234860017E-2</v>
      </c>
      <c r="G2538" s="24">
        <f t="shared" ca="1" si="278"/>
        <v>12543.712219228077</v>
      </c>
      <c r="H2538" s="24">
        <f t="shared" ca="1" si="279"/>
        <v>13236.893522540558</v>
      </c>
      <c r="I2538" s="24">
        <f ca="1">H2538/'Option value'!$E$10</f>
        <v>642.56764672526981</v>
      </c>
    </row>
    <row r="2539" spans="2:9">
      <c r="B2539">
        <f t="shared" si="280"/>
        <v>2521</v>
      </c>
      <c r="C2539" s="38">
        <f t="shared" ca="1" si="275"/>
        <v>0.1334508267491013</v>
      </c>
      <c r="D2539" s="38">
        <f t="shared" ca="1" si="276"/>
        <v>5.9518942087512815E-2</v>
      </c>
      <c r="E2539" s="38">
        <f t="shared" ca="1" si="277"/>
        <v>0.14519739697454989</v>
      </c>
      <c r="F2539" s="38">
        <f t="shared" ca="1" si="281"/>
        <v>2.8919702068690722E-2</v>
      </c>
      <c r="G2539" s="24">
        <f t="shared" ca="1" si="278"/>
        <v>7195.3653423391106</v>
      </c>
      <c r="H2539" s="24">
        <f t="shared" ca="1" si="279"/>
        <v>7888.5466456515933</v>
      </c>
      <c r="I2539" s="24">
        <f ca="1">H2539/'Option value'!$E$10</f>
        <v>382.93915755590257</v>
      </c>
    </row>
    <row r="2540" spans="2:9">
      <c r="B2540">
        <f t="shared" si="280"/>
        <v>2522</v>
      </c>
      <c r="C2540" s="38">
        <f t="shared" ca="1" si="275"/>
        <v>0.28004671284337901</v>
      </c>
      <c r="D2540" s="38">
        <f t="shared" ca="1" si="276"/>
        <v>6.4978891154166607E-2</v>
      </c>
      <c r="E2540" s="38">
        <f t="shared" ca="1" si="277"/>
        <v>0.14592329014846231</v>
      </c>
      <c r="F2540" s="38">
        <f t="shared" ca="1" si="281"/>
        <v>4.1644543183191329E-2</v>
      </c>
      <c r="G2540" s="24">
        <f t="shared" ca="1" si="278"/>
        <v>9892.2182037636358</v>
      </c>
      <c r="H2540" s="24">
        <f t="shared" ca="1" si="279"/>
        <v>10585.399507076118</v>
      </c>
      <c r="I2540" s="24">
        <f ca="1">H2540/'Option value'!$E$10</f>
        <v>513.85434500369502</v>
      </c>
    </row>
    <row r="2541" spans="2:9">
      <c r="B2541">
        <f t="shared" si="280"/>
        <v>2523</v>
      </c>
      <c r="C2541" s="38">
        <f t="shared" ca="1" si="275"/>
        <v>0.1468141256227653</v>
      </c>
      <c r="D2541" s="38">
        <f t="shared" ca="1" si="276"/>
        <v>6.6867900483869758E-2</v>
      </c>
      <c r="E2541" s="38">
        <f t="shared" ca="1" si="277"/>
        <v>0.14595365919269848</v>
      </c>
      <c r="F2541" s="38">
        <f t="shared" ca="1" si="281"/>
        <v>3.5704128198708475E-2</v>
      </c>
      <c r="G2541" s="24">
        <f t="shared" ca="1" si="278"/>
        <v>8626.3156833283301</v>
      </c>
      <c r="H2541" s="24">
        <f t="shared" ca="1" si="279"/>
        <v>9319.4969866408119</v>
      </c>
      <c r="I2541" s="24">
        <f ca="1">H2541/'Option value'!$E$10</f>
        <v>452.40276634178696</v>
      </c>
    </row>
    <row r="2542" spans="2:9">
      <c r="B2542">
        <f t="shared" si="280"/>
        <v>2524</v>
      </c>
      <c r="C2542" s="38">
        <f t="shared" ca="1" si="275"/>
        <v>0.29576704838903572</v>
      </c>
      <c r="D2542" s="38">
        <f t="shared" ca="1" si="276"/>
        <v>6.3111363878029889E-2</v>
      </c>
      <c r="E2542" s="38">
        <f t="shared" ca="1" si="277"/>
        <v>0.14732123947584119</v>
      </c>
      <c r="F2542" s="38">
        <f t="shared" ca="1" si="281"/>
        <v>5.1948462654006086E-2</v>
      </c>
      <c r="G2542" s="24">
        <f t="shared" ca="1" si="278"/>
        <v>10634.117301114808</v>
      </c>
      <c r="H2542" s="24">
        <f t="shared" ca="1" si="279"/>
        <v>11327.298604427289</v>
      </c>
      <c r="I2542" s="24">
        <f ca="1">H2542/'Option value'!$E$10</f>
        <v>549.86886429258686</v>
      </c>
    </row>
    <row r="2543" spans="2:9">
      <c r="B2543">
        <f t="shared" si="280"/>
        <v>2525</v>
      </c>
      <c r="C2543" s="38">
        <f t="shared" ca="1" si="275"/>
        <v>0.21202555731338962</v>
      </c>
      <c r="D2543" s="38">
        <f t="shared" ca="1" si="276"/>
        <v>5.9828730451849471E-2</v>
      </c>
      <c r="E2543" s="38">
        <f t="shared" ca="1" si="277"/>
        <v>0.14217474114439793</v>
      </c>
      <c r="F2543" s="38">
        <f t="shared" ca="1" si="281"/>
        <v>3.819984298832696E-2</v>
      </c>
      <c r="G2543" s="24">
        <f t="shared" ca="1" si="278"/>
        <v>8649.3692543952911</v>
      </c>
      <c r="H2543" s="24">
        <f t="shared" ca="1" si="279"/>
        <v>9342.5505577077729</v>
      </c>
      <c r="I2543" s="24">
        <f ca="1">H2543/'Option value'!$E$10</f>
        <v>453.521871733387</v>
      </c>
    </row>
    <row r="2544" spans="2:9">
      <c r="B2544">
        <f t="shared" si="280"/>
        <v>2526</v>
      </c>
      <c r="C2544" s="38">
        <f t="shared" ca="1" si="275"/>
        <v>0.20487813670267563</v>
      </c>
      <c r="D2544" s="38">
        <f t="shared" ca="1" si="276"/>
        <v>6.3305188028601661E-2</v>
      </c>
      <c r="E2544" s="38">
        <f t="shared" ca="1" si="277"/>
        <v>0.14283586980078555</v>
      </c>
      <c r="F2544" s="38">
        <f t="shared" ca="1" si="281"/>
        <v>2.6887540582190322E-2</v>
      </c>
      <c r="G2544" s="24">
        <f t="shared" ca="1" si="278"/>
        <v>8158.481044471032</v>
      </c>
      <c r="H2544" s="24">
        <f t="shared" ca="1" si="279"/>
        <v>8851.6623477835146</v>
      </c>
      <c r="I2544" s="24">
        <f ca="1">H2544/'Option value'!$E$10</f>
        <v>429.69234697978226</v>
      </c>
    </row>
    <row r="2545" spans="2:9">
      <c r="B2545">
        <f t="shared" si="280"/>
        <v>2527</v>
      </c>
      <c r="C2545" s="38">
        <f t="shared" ca="1" si="275"/>
        <v>0.16483856357190149</v>
      </c>
      <c r="D2545" s="38">
        <f t="shared" ca="1" si="276"/>
        <v>6.184563729451871E-2</v>
      </c>
      <c r="E2545" s="38">
        <f t="shared" ca="1" si="277"/>
        <v>0.14386606227053189</v>
      </c>
      <c r="F2545" s="38">
        <f t="shared" ca="1" si="281"/>
        <v>4.3450241776099546E-2</v>
      </c>
      <c r="G2545" s="24">
        <f t="shared" ca="1" si="278"/>
        <v>8897.4190381692861</v>
      </c>
      <c r="H2545" s="24">
        <f t="shared" ca="1" si="279"/>
        <v>9590.6003414817678</v>
      </c>
      <c r="I2545" s="24">
        <f ca="1">H2545/'Option value'!$E$10</f>
        <v>465.56312337290132</v>
      </c>
    </row>
    <row r="2546" spans="2:9">
      <c r="B2546">
        <f t="shared" si="280"/>
        <v>2528</v>
      </c>
      <c r="C2546" s="38">
        <f t="shared" ca="1" si="275"/>
        <v>0.12814703916610304</v>
      </c>
      <c r="D2546" s="38">
        <f t="shared" ca="1" si="276"/>
        <v>5.6394212954804339E-2</v>
      </c>
      <c r="E2546" s="38">
        <f t="shared" ca="1" si="277"/>
        <v>0.14472276960002237</v>
      </c>
      <c r="F2546" s="38">
        <f t="shared" ca="1" si="281"/>
        <v>4.5063841716055035E-2</v>
      </c>
      <c r="G2546" s="24">
        <f t="shared" ca="1" si="278"/>
        <v>7917.269236921441</v>
      </c>
      <c r="H2546" s="24">
        <f t="shared" ca="1" si="279"/>
        <v>8610.4505402339237</v>
      </c>
      <c r="I2546" s="24">
        <f ca="1">H2546/'Option value'!$E$10</f>
        <v>417.98303593368558</v>
      </c>
    </row>
    <row r="2547" spans="2:9">
      <c r="B2547">
        <f t="shared" si="280"/>
        <v>2529</v>
      </c>
      <c r="C2547" s="38">
        <f t="shared" ca="1" si="275"/>
        <v>0.23892494295084532</v>
      </c>
      <c r="D2547" s="38">
        <f t="shared" ca="1" si="276"/>
        <v>6.3199574893852417E-2</v>
      </c>
      <c r="E2547" s="38">
        <f t="shared" ca="1" si="277"/>
        <v>0.14487707713824061</v>
      </c>
      <c r="F2547" s="38">
        <f t="shared" ca="1" si="281"/>
        <v>5.2834426229608336E-2</v>
      </c>
      <c r="G2547" s="24">
        <f t="shared" ca="1" si="278"/>
        <v>10550.21748074869</v>
      </c>
      <c r="H2547" s="24">
        <f t="shared" ca="1" si="279"/>
        <v>11243.398784061172</v>
      </c>
      <c r="I2547" s="24">
        <f ca="1">H2547/'Option value'!$E$10</f>
        <v>545.79605747869766</v>
      </c>
    </row>
    <row r="2548" spans="2:9">
      <c r="B2548">
        <f t="shared" si="280"/>
        <v>2530</v>
      </c>
      <c r="C2548" s="38">
        <f t="shared" ca="1" si="275"/>
        <v>0.21794760704617328</v>
      </c>
      <c r="D2548" s="38">
        <f t="shared" ca="1" si="276"/>
        <v>7.3599947958497114E-2</v>
      </c>
      <c r="E2548" s="38">
        <f t="shared" ca="1" si="277"/>
        <v>0.14608133076955412</v>
      </c>
      <c r="F2548" s="38">
        <f t="shared" ca="1" si="281"/>
        <v>4.916152262720247E-2</v>
      </c>
      <c r="G2548" s="24">
        <f t="shared" ca="1" si="278"/>
        <v>11470.568553484271</v>
      </c>
      <c r="H2548" s="24">
        <f t="shared" ca="1" si="279"/>
        <v>12163.749856796752</v>
      </c>
      <c r="I2548" s="24">
        <f ca="1">H2548/'Option value'!$E$10</f>
        <v>590.47329401925981</v>
      </c>
    </row>
    <row r="2549" spans="2:9">
      <c r="B2549">
        <f t="shared" si="280"/>
        <v>2531</v>
      </c>
      <c r="C2549" s="38">
        <f t="shared" ca="1" si="275"/>
        <v>0.11502091964031561</v>
      </c>
      <c r="D2549" s="38">
        <f t="shared" ca="1" si="276"/>
        <v>5.8036893601414778E-2</v>
      </c>
      <c r="E2549" s="38">
        <f t="shared" ca="1" si="277"/>
        <v>0.14729381643918102</v>
      </c>
      <c r="F2549" s="38">
        <f t="shared" ca="1" si="281"/>
        <v>5.2970031730616166E-2</v>
      </c>
      <c r="G2549" s="24">
        <f t="shared" ca="1" si="278"/>
        <v>8508.5848279514594</v>
      </c>
      <c r="H2549" s="24">
        <f t="shared" ca="1" si="279"/>
        <v>9201.7661312639411</v>
      </c>
      <c r="I2549" s="24">
        <f ca="1">H2549/'Option value'!$E$10</f>
        <v>446.68767627494856</v>
      </c>
    </row>
    <row r="2550" spans="2:9">
      <c r="B2550">
        <f t="shared" si="280"/>
        <v>2532</v>
      </c>
      <c r="C2550" s="38">
        <f t="shared" ca="1" si="275"/>
        <v>0.20489445810427281</v>
      </c>
      <c r="D2550" s="38">
        <f t="shared" ca="1" si="276"/>
        <v>6.065779673112931E-2</v>
      </c>
      <c r="E2550" s="38">
        <f t="shared" ca="1" si="277"/>
        <v>0.14624381075459769</v>
      </c>
      <c r="F2550" s="38">
        <f t="shared" ca="1" si="281"/>
        <v>3.4618126036075669E-2</v>
      </c>
      <c r="G2550" s="24">
        <f t="shared" ca="1" si="278"/>
        <v>8120.1280746823613</v>
      </c>
      <c r="H2550" s="24">
        <f t="shared" ca="1" si="279"/>
        <v>8813.3093779948431</v>
      </c>
      <c r="I2550" s="24">
        <f ca="1">H2550/'Option value'!$E$10</f>
        <v>427.83055232984674</v>
      </c>
    </row>
    <row r="2551" spans="2:9">
      <c r="B2551">
        <f t="shared" si="280"/>
        <v>2533</v>
      </c>
      <c r="C2551" s="38">
        <f t="shared" ca="1" si="275"/>
        <v>0.37945724901444489</v>
      </c>
      <c r="D2551" s="38">
        <f t="shared" ca="1" si="276"/>
        <v>6.0811015622481264E-2</v>
      </c>
      <c r="E2551" s="38">
        <f t="shared" ca="1" si="277"/>
        <v>0.14403225720307367</v>
      </c>
      <c r="F2551" s="38">
        <f t="shared" ca="1" si="281"/>
        <v>3.591348649884317E-2</v>
      </c>
      <c r="G2551" s="24">
        <f t="shared" ca="1" si="278"/>
        <v>9622.3418110178754</v>
      </c>
      <c r="H2551" s="24">
        <f t="shared" ca="1" si="279"/>
        <v>10315.523114330357</v>
      </c>
      <c r="I2551" s="24">
        <f ca="1">H2551/'Option value'!$E$10</f>
        <v>500.7535492393377</v>
      </c>
    </row>
    <row r="2552" spans="2:9">
      <c r="B2552">
        <f t="shared" si="280"/>
        <v>2534</v>
      </c>
      <c r="C2552" s="38">
        <f t="shared" ca="1" si="275"/>
        <v>0.17551332818935275</v>
      </c>
      <c r="D2552" s="38">
        <f t="shared" ca="1" si="276"/>
        <v>5.4694566933096989E-2</v>
      </c>
      <c r="E2552" s="38">
        <f t="shared" ca="1" si="277"/>
        <v>0.14475132484849437</v>
      </c>
      <c r="F2552" s="38">
        <f t="shared" ca="1" si="281"/>
        <v>3.3879663493805584E-2</v>
      </c>
      <c r="G2552" s="24">
        <f t="shared" ca="1" si="278"/>
        <v>7191.8822319129567</v>
      </c>
      <c r="H2552" s="24">
        <f t="shared" ca="1" si="279"/>
        <v>7885.0635352254394</v>
      </c>
      <c r="I2552" s="24">
        <f ca="1">H2552/'Option value'!$E$10</f>
        <v>382.77007452550674</v>
      </c>
    </row>
    <row r="2553" spans="2:9">
      <c r="B2553">
        <f t="shared" si="280"/>
        <v>2535</v>
      </c>
      <c r="C2553" s="38">
        <f t="shared" ca="1" si="275"/>
        <v>0.14939389221557109</v>
      </c>
      <c r="D2553" s="38">
        <f t="shared" ca="1" si="276"/>
        <v>5.9526895271369541E-2</v>
      </c>
      <c r="E2553" s="38">
        <f t="shared" ca="1" si="277"/>
        <v>0.14412842716515792</v>
      </c>
      <c r="F2553" s="38">
        <f t="shared" ca="1" si="281"/>
        <v>2.5718540456257336E-2</v>
      </c>
      <c r="G2553" s="24">
        <f t="shared" ca="1" si="278"/>
        <v>7166.1439529611353</v>
      </c>
      <c r="H2553" s="24">
        <f t="shared" ca="1" si="279"/>
        <v>7859.3252562736179</v>
      </c>
      <c r="I2553" s="24">
        <f ca="1">H2553/'Option value'!$E$10</f>
        <v>381.52064350842801</v>
      </c>
    </row>
    <row r="2554" spans="2:9">
      <c r="B2554">
        <f t="shared" si="280"/>
        <v>2536</v>
      </c>
      <c r="C2554" s="38">
        <f t="shared" ca="1" si="275"/>
        <v>0.15799849356516005</v>
      </c>
      <c r="D2554" s="38">
        <f t="shared" ca="1" si="276"/>
        <v>6.1337547057643237E-2</v>
      </c>
      <c r="E2554" s="38">
        <f t="shared" ca="1" si="277"/>
        <v>0.1429515647274269</v>
      </c>
      <c r="F2554" s="38">
        <f t="shared" ca="1" si="281"/>
        <v>4.0281880979133614E-2</v>
      </c>
      <c r="G2554" s="24">
        <f t="shared" ca="1" si="278"/>
        <v>8579.9261774627303</v>
      </c>
      <c r="H2554" s="24">
        <f t="shared" ca="1" si="279"/>
        <v>9273.107480775212</v>
      </c>
      <c r="I2554" s="24">
        <f ca="1">H2554/'Option value'!$E$10</f>
        <v>450.15084858132093</v>
      </c>
    </row>
    <row r="2555" spans="2:9">
      <c r="B2555">
        <f t="shared" si="280"/>
        <v>2537</v>
      </c>
      <c r="C2555" s="38">
        <f t="shared" ca="1" si="275"/>
        <v>0.24949839798017895</v>
      </c>
      <c r="D2555" s="38">
        <f t="shared" ca="1" si="276"/>
        <v>6.1721219017695603E-2</v>
      </c>
      <c r="E2555" s="38">
        <f t="shared" ca="1" si="277"/>
        <v>0.14797838560312856</v>
      </c>
      <c r="F2555" s="38">
        <f t="shared" ca="1" si="281"/>
        <v>5.4542745226466918E-2</v>
      </c>
      <c r="G2555" s="24">
        <f t="shared" ca="1" si="278"/>
        <v>10236.441503357617</v>
      </c>
      <c r="H2555" s="24">
        <f t="shared" ca="1" si="279"/>
        <v>10929.622806670099</v>
      </c>
      <c r="I2555" s="24">
        <f ca="1">H2555/'Option value'!$E$10</f>
        <v>530.56421391602419</v>
      </c>
    </row>
    <row r="2556" spans="2:9">
      <c r="B2556">
        <f t="shared" si="280"/>
        <v>2538</v>
      </c>
      <c r="C2556" s="38">
        <f t="shared" ca="1" si="275"/>
        <v>0.30509535122441611</v>
      </c>
      <c r="D2556" s="38">
        <f t="shared" ca="1" si="276"/>
        <v>5.2103677691691698E-2</v>
      </c>
      <c r="E2556" s="38">
        <f t="shared" ca="1" si="277"/>
        <v>0.14374772848207995</v>
      </c>
      <c r="F2556" s="38">
        <f t="shared" ca="1" si="281"/>
        <v>4.2315794153942182E-2</v>
      </c>
      <c r="G2556" s="24">
        <f t="shared" ca="1" si="278"/>
        <v>8314.3306255450843</v>
      </c>
      <c r="H2556" s="24">
        <f t="shared" ca="1" si="279"/>
        <v>9007.5119288575661</v>
      </c>
      <c r="I2556" s="24">
        <f ca="1">H2556/'Option value'!$E$10</f>
        <v>437.25786062415364</v>
      </c>
    </row>
    <row r="2557" spans="2:9">
      <c r="B2557">
        <f t="shared" si="280"/>
        <v>2539</v>
      </c>
      <c r="C2557" s="38">
        <f t="shared" ca="1" si="275"/>
        <v>0.16976541971614501</v>
      </c>
      <c r="D2557" s="38">
        <f t="shared" ca="1" si="276"/>
        <v>7.2130973622533304E-2</v>
      </c>
      <c r="E2557" s="38">
        <f t="shared" ca="1" si="277"/>
        <v>0.14702749949353233</v>
      </c>
      <c r="F2557" s="38">
        <f t="shared" ca="1" si="281"/>
        <v>4.8995341231742283E-2</v>
      </c>
      <c r="G2557" s="24">
        <f t="shared" ca="1" si="278"/>
        <v>10674.397855675395</v>
      </c>
      <c r="H2557" s="24">
        <f t="shared" ca="1" si="279"/>
        <v>11367.579158987877</v>
      </c>
      <c r="I2557" s="24">
        <f ca="1">H2557/'Option value'!$E$10</f>
        <v>551.82423101882898</v>
      </c>
    </row>
    <row r="2558" spans="2:9">
      <c r="B2558">
        <f t="shared" si="280"/>
        <v>2540</v>
      </c>
      <c r="C2558" s="38">
        <f t="shared" ca="1" si="275"/>
        <v>0.27607515161448437</v>
      </c>
      <c r="D2558" s="38">
        <f t="shared" ca="1" si="276"/>
        <v>5.945386531650447E-2</v>
      </c>
      <c r="E2558" s="38">
        <f t="shared" ca="1" si="277"/>
        <v>0.1478059895564178</v>
      </c>
      <c r="F2558" s="38">
        <f t="shared" ca="1" si="281"/>
        <v>5.1568974256327074E-2</v>
      </c>
      <c r="G2558" s="24">
        <f t="shared" ca="1" si="278"/>
        <v>9776.9991727553479</v>
      </c>
      <c r="H2558" s="24">
        <f t="shared" ca="1" si="279"/>
        <v>10470.18047606783</v>
      </c>
      <c r="I2558" s="24">
        <f ca="1">H2558/'Option value'!$E$10</f>
        <v>508.26118815863248</v>
      </c>
    </row>
    <row r="2559" spans="2:9">
      <c r="B2559">
        <f t="shared" si="280"/>
        <v>2541</v>
      </c>
      <c r="C2559" s="38">
        <f t="shared" ca="1" si="275"/>
        <v>0.19189206488004185</v>
      </c>
      <c r="D2559" s="38">
        <f t="shared" ca="1" si="276"/>
        <v>6.4797149434054624E-2</v>
      </c>
      <c r="E2559" s="38">
        <f t="shared" ca="1" si="277"/>
        <v>0.14374772830182336</v>
      </c>
      <c r="F2559" s="38">
        <f t="shared" ca="1" si="281"/>
        <v>2.7396362353307481E-2</v>
      </c>
      <c r="G2559" s="24">
        <f t="shared" ca="1" si="278"/>
        <v>8232.1394720083226</v>
      </c>
      <c r="H2559" s="24">
        <f t="shared" ca="1" si="279"/>
        <v>8925.3207753208044</v>
      </c>
      <c r="I2559" s="24">
        <f ca="1">H2559/'Option value'!$E$10</f>
        <v>433.26799880198075</v>
      </c>
    </row>
    <row r="2560" spans="2:9">
      <c r="B2560">
        <f t="shared" si="280"/>
        <v>2542</v>
      </c>
      <c r="C2560" s="38">
        <f t="shared" ca="1" si="275"/>
        <v>0.27374896694029166</v>
      </c>
      <c r="D2560" s="38">
        <f t="shared" ca="1" si="276"/>
        <v>6.5967764276921095E-2</v>
      </c>
      <c r="E2560" s="38">
        <f t="shared" ca="1" si="277"/>
        <v>0.14502675193602624</v>
      </c>
      <c r="F2560" s="38">
        <f t="shared" ca="1" si="281"/>
        <v>3.1671246623654808E-2</v>
      </c>
      <c r="G2560" s="24">
        <f t="shared" ca="1" si="278"/>
        <v>9193.1504997177435</v>
      </c>
      <c r="H2560" s="24">
        <f t="shared" ca="1" si="279"/>
        <v>9886.3318030302253</v>
      </c>
      <c r="I2560" s="24">
        <f ca="1">H2560/'Option value'!$E$10</f>
        <v>479.919019564574</v>
      </c>
    </row>
    <row r="2561" spans="2:9">
      <c r="B2561">
        <f t="shared" si="280"/>
        <v>2543</v>
      </c>
      <c r="C2561" s="38">
        <f t="shared" ca="1" si="275"/>
        <v>0.29767785350117715</v>
      </c>
      <c r="D2561" s="38">
        <f t="shared" ca="1" si="276"/>
        <v>6.5737116521224798E-2</v>
      </c>
      <c r="E2561" s="38">
        <f t="shared" ca="1" si="277"/>
        <v>0.14190515941011875</v>
      </c>
      <c r="F2561" s="38">
        <f t="shared" ca="1" si="281"/>
        <v>3.3775610972456689E-2</v>
      </c>
      <c r="G2561" s="24">
        <f t="shared" ca="1" si="278"/>
        <v>9784.1821841227193</v>
      </c>
      <c r="H2561" s="24">
        <f t="shared" ca="1" si="279"/>
        <v>10477.363487435201</v>
      </c>
      <c r="I2561" s="24">
        <f ca="1">H2561/'Option value'!$E$10</f>
        <v>508.60987803083498</v>
      </c>
    </row>
    <row r="2562" spans="2:9">
      <c r="B2562">
        <f t="shared" si="280"/>
        <v>2544</v>
      </c>
      <c r="C2562" s="38">
        <f t="shared" ca="1" si="275"/>
        <v>0.18100000515415865</v>
      </c>
      <c r="D2562" s="38">
        <f t="shared" ca="1" si="276"/>
        <v>6.4648873778990104E-2</v>
      </c>
      <c r="E2562" s="38">
        <f t="shared" ca="1" si="277"/>
        <v>0.14416370980818705</v>
      </c>
      <c r="F2562" s="38">
        <f t="shared" ca="1" si="281"/>
        <v>4.6255163024930962E-2</v>
      </c>
      <c r="G2562" s="24">
        <f t="shared" ca="1" si="278"/>
        <v>9671.2282997557213</v>
      </c>
      <c r="H2562" s="24">
        <f t="shared" ca="1" si="279"/>
        <v>10364.409603068203</v>
      </c>
      <c r="I2562" s="24">
        <f ca="1">H2562/'Option value'!$E$10</f>
        <v>503.12667976059237</v>
      </c>
    </row>
    <row r="2563" spans="2:9">
      <c r="B2563">
        <f t="shared" si="280"/>
        <v>2545</v>
      </c>
      <c r="C2563" s="38">
        <f t="shared" ca="1" si="275"/>
        <v>0.25277178590183041</v>
      </c>
      <c r="D2563" s="38">
        <f t="shared" ca="1" si="276"/>
        <v>5.9545484365755956E-2</v>
      </c>
      <c r="E2563" s="38">
        <f t="shared" ca="1" si="277"/>
        <v>0.1473354862904655</v>
      </c>
      <c r="F2563" s="38">
        <f t="shared" ca="1" si="281"/>
        <v>5.4175096231391162E-2</v>
      </c>
      <c r="G2563" s="24">
        <f t="shared" ca="1" si="278"/>
        <v>9930.7231524228919</v>
      </c>
      <c r="H2563" s="24">
        <f t="shared" ca="1" si="279"/>
        <v>10623.904455735374</v>
      </c>
      <c r="I2563" s="24">
        <f ca="1">H2563/'Option value'!$E$10</f>
        <v>515.72351726870738</v>
      </c>
    </row>
    <row r="2564" spans="2:9">
      <c r="B2564">
        <f t="shared" si="280"/>
        <v>2546</v>
      </c>
      <c r="C2564" s="38">
        <f t="shared" ca="1" si="275"/>
        <v>0.27301550861325424</v>
      </c>
      <c r="D2564" s="38">
        <f t="shared" ca="1" si="276"/>
        <v>6.3333987515678619E-2</v>
      </c>
      <c r="E2564" s="38">
        <f t="shared" ca="1" si="277"/>
        <v>0.14669828524890929</v>
      </c>
      <c r="F2564" s="38">
        <f t="shared" ca="1" si="281"/>
        <v>5.151731131822003E-2</v>
      </c>
      <c r="G2564" s="24">
        <f t="shared" ca="1" si="278"/>
        <v>10505.379825831031</v>
      </c>
      <c r="H2564" s="24">
        <f t="shared" ca="1" si="279"/>
        <v>11198.561129143513</v>
      </c>
      <c r="I2564" s="24">
        <f ca="1">H2564/'Option value'!$E$10</f>
        <v>543.61947228852</v>
      </c>
    </row>
    <row r="2565" spans="2:9">
      <c r="B2565">
        <f t="shared" si="280"/>
        <v>2547</v>
      </c>
      <c r="C2565" s="38">
        <f t="shared" ca="1" si="275"/>
        <v>0.35580734650343571</v>
      </c>
      <c r="D2565" s="38">
        <f t="shared" ca="1" si="276"/>
        <v>6.3310440137312796E-2</v>
      </c>
      <c r="E2565" s="38">
        <f t="shared" ca="1" si="277"/>
        <v>0.14463888398413294</v>
      </c>
      <c r="F2565" s="38">
        <f t="shared" ca="1" si="281"/>
        <v>2.4497566822137717E-2</v>
      </c>
      <c r="G2565" s="24">
        <f t="shared" ca="1" si="278"/>
        <v>8860.7871331935166</v>
      </c>
      <c r="H2565" s="24">
        <f t="shared" ca="1" si="279"/>
        <v>9553.9684365059984</v>
      </c>
      <c r="I2565" s="24">
        <f ca="1">H2565/'Option value'!$E$10</f>
        <v>463.7848755585436</v>
      </c>
    </row>
    <row r="2566" spans="2:9">
      <c r="B2566">
        <f t="shared" si="280"/>
        <v>2548</v>
      </c>
      <c r="C2566" s="38">
        <f t="shared" ca="1" si="275"/>
        <v>0.13974798463776802</v>
      </c>
      <c r="D2566" s="38">
        <f t="shared" ca="1" si="276"/>
        <v>6.6249946151852646E-2</v>
      </c>
      <c r="E2566" s="38">
        <f t="shared" ca="1" si="277"/>
        <v>0.14661089180519782</v>
      </c>
      <c r="F2566" s="38">
        <f t="shared" ca="1" si="281"/>
        <v>5.9931766315242607E-2</v>
      </c>
      <c r="G2566" s="24">
        <f t="shared" ca="1" si="278"/>
        <v>10803.667716538081</v>
      </c>
      <c r="H2566" s="24">
        <f t="shared" ca="1" si="279"/>
        <v>11496.849019850562</v>
      </c>
      <c r="I2566" s="24">
        <f ca="1">H2566/'Option value'!$E$10</f>
        <v>558.09946698303702</v>
      </c>
    </row>
    <row r="2567" spans="2:9">
      <c r="B2567">
        <f t="shared" si="280"/>
        <v>2549</v>
      </c>
      <c r="C2567" s="38">
        <f t="shared" ca="1" si="275"/>
        <v>0.2421559852205718</v>
      </c>
      <c r="D2567" s="38">
        <f t="shared" ca="1" si="276"/>
        <v>5.589793809481175E-2</v>
      </c>
      <c r="E2567" s="38">
        <f t="shared" ca="1" si="277"/>
        <v>0.14025812601367799</v>
      </c>
      <c r="F2567" s="38">
        <f t="shared" ca="1" si="281"/>
        <v>2.6027613347862827E-2</v>
      </c>
      <c r="G2567" s="24">
        <f t="shared" ca="1" si="278"/>
        <v>7538.4346723040235</v>
      </c>
      <c r="H2567" s="24">
        <f t="shared" ca="1" si="279"/>
        <v>8231.6159756165052</v>
      </c>
      <c r="I2567" s="24">
        <f ca="1">H2567/'Option value'!$E$10</f>
        <v>399.59300852507306</v>
      </c>
    </row>
    <row r="2568" spans="2:9">
      <c r="B2568">
        <f t="shared" si="280"/>
        <v>2550</v>
      </c>
      <c r="C2568" s="38">
        <f t="shared" ca="1" si="275"/>
        <v>0.14971006798620395</v>
      </c>
      <c r="D2568" s="38">
        <f t="shared" ca="1" si="276"/>
        <v>5.8678941922231082E-2</v>
      </c>
      <c r="E2568" s="38">
        <f t="shared" ca="1" si="277"/>
        <v>0.14515141393125572</v>
      </c>
      <c r="F2568" s="38">
        <f t="shared" ca="1" si="281"/>
        <v>4.224506816188886E-2</v>
      </c>
      <c r="G2568" s="24">
        <f t="shared" ca="1" si="278"/>
        <v>8130.5482033342505</v>
      </c>
      <c r="H2568" s="24">
        <f t="shared" ca="1" si="279"/>
        <v>8823.7295066467323</v>
      </c>
      <c r="I2568" s="24">
        <f ca="1">H2568/'Option value'!$E$10</f>
        <v>428.33638381780253</v>
      </c>
    </row>
    <row r="2569" spans="2:9">
      <c r="B2569">
        <f t="shared" si="280"/>
        <v>2551</v>
      </c>
      <c r="C2569" s="38">
        <f t="shared" ca="1" si="275"/>
        <v>0.31413449395151072</v>
      </c>
      <c r="D2569" s="38">
        <f t="shared" ca="1" si="276"/>
        <v>5.597641742994415E-2</v>
      </c>
      <c r="E2569" s="38">
        <f t="shared" ca="1" si="277"/>
        <v>0.1497519094235642</v>
      </c>
      <c r="F2569" s="38">
        <f t="shared" ca="1" si="281"/>
        <v>4.7653626507296806E-2</v>
      </c>
      <c r="G2569" s="24">
        <f t="shared" ca="1" si="278"/>
        <v>8935.4793021542919</v>
      </c>
      <c r="H2569" s="24">
        <f t="shared" ca="1" si="279"/>
        <v>9628.6606054667736</v>
      </c>
      <c r="I2569" s="24">
        <f ca="1">H2569/'Option value'!$E$10</f>
        <v>467.41070900324138</v>
      </c>
    </row>
    <row r="2570" spans="2:9">
      <c r="B2570">
        <f t="shared" si="280"/>
        <v>2552</v>
      </c>
      <c r="C2570" s="38">
        <f t="shared" ca="1" si="275"/>
        <v>8.4632234413629853E-2</v>
      </c>
      <c r="D2570" s="38">
        <f t="shared" ca="1" si="276"/>
        <v>6.0254494280492364E-2</v>
      </c>
      <c r="E2570" s="38">
        <f t="shared" ca="1" si="277"/>
        <v>0.1442579048993865</v>
      </c>
      <c r="F2570" s="38">
        <f t="shared" ca="1" si="281"/>
        <v>3.3203269337405153E-2</v>
      </c>
      <c r="G2570" s="24">
        <f t="shared" ca="1" si="278"/>
        <v>7298.3828020976998</v>
      </c>
      <c r="H2570" s="24">
        <f t="shared" ca="1" si="279"/>
        <v>7991.5641054101825</v>
      </c>
      <c r="I2570" s="24">
        <f ca="1">H2570/'Option value'!$E$10</f>
        <v>387.94000511699915</v>
      </c>
    </row>
    <row r="2571" spans="2:9">
      <c r="B2571">
        <f t="shared" si="280"/>
        <v>2553</v>
      </c>
      <c r="C2571" s="38">
        <f t="shared" ca="1" si="275"/>
        <v>0.53067865513010859</v>
      </c>
      <c r="D2571" s="38">
        <f t="shared" ca="1" si="276"/>
        <v>5.9378160837145005E-2</v>
      </c>
      <c r="E2571" s="38">
        <f t="shared" ca="1" si="277"/>
        <v>0.14541859627598427</v>
      </c>
      <c r="F2571" s="38">
        <f t="shared" ca="1" si="281"/>
        <v>5.3158741328314385E-2</v>
      </c>
      <c r="G2571" s="24">
        <f t="shared" ca="1" si="278"/>
        <v>12217.697755525342</v>
      </c>
      <c r="H2571" s="24">
        <f t="shared" ca="1" si="279"/>
        <v>12910.879058837823</v>
      </c>
      <c r="I2571" s="24">
        <f ca="1">H2571/'Option value'!$E$10</f>
        <v>626.74170188533117</v>
      </c>
    </row>
    <row r="2572" spans="2:9">
      <c r="B2572">
        <f t="shared" si="280"/>
        <v>2554</v>
      </c>
      <c r="C2572" s="38">
        <f t="shared" ca="1" si="275"/>
        <v>0.30653998377724695</v>
      </c>
      <c r="D2572" s="38">
        <f t="shared" ca="1" si="276"/>
        <v>6.0196088692926149E-2</v>
      </c>
      <c r="E2572" s="38">
        <f t="shared" ca="1" si="277"/>
        <v>0.14934260017954004</v>
      </c>
      <c r="F2572" s="38">
        <f t="shared" ca="1" si="281"/>
        <v>2.7092595101630999E-2</v>
      </c>
      <c r="G2572" s="24">
        <f t="shared" ca="1" si="278"/>
        <v>7978.7244975191907</v>
      </c>
      <c r="H2572" s="24">
        <f t="shared" ca="1" si="279"/>
        <v>8671.9058008316733</v>
      </c>
      <c r="I2572" s="24">
        <f ca="1">H2572/'Option value'!$E$10</f>
        <v>420.96630101124623</v>
      </c>
    </row>
    <row r="2573" spans="2:9">
      <c r="B2573">
        <f t="shared" si="280"/>
        <v>2555</v>
      </c>
      <c r="C2573" s="38">
        <f t="shared" ca="1" si="275"/>
        <v>0.1551241169346701</v>
      </c>
      <c r="D2573" s="38">
        <f t="shared" ca="1" si="276"/>
        <v>6.4689040191847624E-2</v>
      </c>
      <c r="E2573" s="38">
        <f t="shared" ca="1" si="277"/>
        <v>0.13887862446626981</v>
      </c>
      <c r="F2573" s="38">
        <f t="shared" ca="1" si="281"/>
        <v>3.2272962901698329E-2</v>
      </c>
      <c r="G2573" s="24">
        <f t="shared" ca="1" si="278"/>
        <v>8693.0157385227139</v>
      </c>
      <c r="H2573" s="24">
        <f t="shared" ca="1" si="279"/>
        <v>9386.1970418351957</v>
      </c>
      <c r="I2573" s="24">
        <f ca="1">H2573/'Option value'!$E$10</f>
        <v>455.64063309879589</v>
      </c>
    </row>
    <row r="2574" spans="2:9">
      <c r="B2574">
        <f t="shared" si="280"/>
        <v>2556</v>
      </c>
      <c r="C2574" s="38">
        <f t="shared" ca="1" si="275"/>
        <v>0.20314111705933313</v>
      </c>
      <c r="D2574" s="38">
        <f t="shared" ca="1" si="276"/>
        <v>6.0278819544718518E-2</v>
      </c>
      <c r="E2574" s="38">
        <f t="shared" ca="1" si="277"/>
        <v>0.14595934518199366</v>
      </c>
      <c r="F2574" s="38">
        <f t="shared" ca="1" si="281"/>
        <v>4.5854801517692931E-2</v>
      </c>
      <c r="G2574" s="24">
        <f t="shared" ca="1" si="278"/>
        <v>8985.0168192863675</v>
      </c>
      <c r="H2574" s="24">
        <f t="shared" ca="1" si="279"/>
        <v>9678.1981225988493</v>
      </c>
      <c r="I2574" s="24">
        <f ca="1">H2574/'Option value'!$E$10</f>
        <v>469.81544284460432</v>
      </c>
    </row>
    <row r="2575" spans="2:9">
      <c r="B2575">
        <f t="shared" si="280"/>
        <v>2557</v>
      </c>
      <c r="C2575" s="38">
        <f t="shared" ca="1" si="275"/>
        <v>0.32309076796485403</v>
      </c>
      <c r="D2575" s="38">
        <f t="shared" ca="1" si="276"/>
        <v>6.0342082436994363E-2</v>
      </c>
      <c r="E2575" s="38">
        <f t="shared" ca="1" si="277"/>
        <v>0.14252151256438184</v>
      </c>
      <c r="F2575" s="38">
        <f t="shared" ca="1" si="281"/>
        <v>5.6841147916607646E-2</v>
      </c>
      <c r="G2575" s="24">
        <f t="shared" ca="1" si="278"/>
        <v>11556.331826750527</v>
      </c>
      <c r="H2575" s="24">
        <f t="shared" ca="1" si="279"/>
        <v>12249.513130063009</v>
      </c>
      <c r="I2575" s="24">
        <f ca="1">H2575/'Option value'!$E$10</f>
        <v>594.63655971179651</v>
      </c>
    </row>
    <row r="2576" spans="2:9">
      <c r="B2576">
        <f t="shared" si="280"/>
        <v>2558</v>
      </c>
      <c r="C2576" s="38">
        <f t="shared" ca="1" si="275"/>
        <v>0.29286489467570226</v>
      </c>
      <c r="D2576" s="38">
        <f t="shared" ca="1" si="276"/>
        <v>6.5973677500183278E-2</v>
      </c>
      <c r="E2576" s="38">
        <f t="shared" ca="1" si="277"/>
        <v>0.14669882775502127</v>
      </c>
      <c r="F2576" s="38">
        <f t="shared" ca="1" si="281"/>
        <v>5.2701775094715783E-2</v>
      </c>
      <c r="G2576" s="24">
        <f t="shared" ca="1" si="278"/>
        <v>11253.84623465115</v>
      </c>
      <c r="H2576" s="24">
        <f t="shared" ca="1" si="279"/>
        <v>11947.027537963631</v>
      </c>
      <c r="I2576" s="24">
        <f ca="1">H2576/'Option value'!$E$10</f>
        <v>579.95279310503065</v>
      </c>
    </row>
    <row r="2577" spans="2:9">
      <c r="B2577">
        <f t="shared" si="280"/>
        <v>2559</v>
      </c>
      <c r="C2577" s="38">
        <f t="shared" ca="1" si="275"/>
        <v>0.24236713021123987</v>
      </c>
      <c r="D2577" s="38">
        <f t="shared" ca="1" si="276"/>
        <v>6.9002293176640209E-2</v>
      </c>
      <c r="E2577" s="38">
        <f t="shared" ca="1" si="277"/>
        <v>0.14540107054339699</v>
      </c>
      <c r="F2577" s="38">
        <f t="shared" ca="1" si="281"/>
        <v>3.2215564074304752E-2</v>
      </c>
      <c r="G2577" s="24">
        <f t="shared" ca="1" si="278"/>
        <v>9393.2100678760107</v>
      </c>
      <c r="H2577" s="24">
        <f t="shared" ca="1" si="279"/>
        <v>10086.391371188492</v>
      </c>
      <c r="I2577" s="24">
        <f ca="1">H2577/'Option value'!$E$10</f>
        <v>489.63064908681997</v>
      </c>
    </row>
    <row r="2578" spans="2:9">
      <c r="B2578">
        <f t="shared" si="280"/>
        <v>2560</v>
      </c>
      <c r="C2578" s="38">
        <f t="shared" ca="1" si="275"/>
        <v>0.25924173758073299</v>
      </c>
      <c r="D2578" s="38">
        <f t="shared" ca="1" si="276"/>
        <v>6.2226893698504718E-2</v>
      </c>
      <c r="E2578" s="38">
        <f t="shared" ca="1" si="277"/>
        <v>0.14236373008893097</v>
      </c>
      <c r="F2578" s="38">
        <f t="shared" ca="1" si="281"/>
        <v>2.9126378428907973E-2</v>
      </c>
      <c r="G2578" s="24">
        <f t="shared" ca="1" si="278"/>
        <v>8582.0078022850685</v>
      </c>
      <c r="H2578" s="24">
        <f t="shared" ca="1" si="279"/>
        <v>9275.1891055975502</v>
      </c>
      <c r="I2578" s="24">
        <f ca="1">H2578/'Option value'!$E$10</f>
        <v>450.25189832997813</v>
      </c>
    </row>
    <row r="2579" spans="2:9">
      <c r="B2579">
        <f t="shared" si="280"/>
        <v>2561</v>
      </c>
      <c r="C2579" s="38">
        <f t="shared" ref="C2579:C2642" ca="1" si="282">_xlfn.NORM.INV(RAND(),$F$6,$G$6)</f>
        <v>0.13017330787706838</v>
      </c>
      <c r="D2579" s="38">
        <f t="shared" ref="D2579:D2642" ca="1" si="283">_xlfn.NORM.INV(RAND(),$F$7,$G$7)</f>
        <v>6.594210989895305E-2</v>
      </c>
      <c r="E2579" s="38">
        <f t="shared" ref="E2579:E2642" ca="1" si="284">_xlfn.NORM.INV(RAND(),$F$8,$G$8)</f>
        <v>0.14728594225819466</v>
      </c>
      <c r="F2579" s="38">
        <f t="shared" ca="1" si="281"/>
        <v>4.8655736929775761E-2</v>
      </c>
      <c r="G2579" s="24">
        <f t="shared" ref="G2579:G2642" ca="1" si="285">IF(E2579&gt;F2579,($C$12*(1+C2579)*D2579)/(E2579-F2579),0)</f>
        <v>9371.0730739235096</v>
      </c>
      <c r="H2579" s="24">
        <f t="shared" ref="H2579:H2642" ca="1" si="286">G2579+$C$13</f>
        <v>10064.254377235991</v>
      </c>
      <c r="I2579" s="24">
        <f ca="1">H2579/'Option value'!$E$10</f>
        <v>488.55603772990247</v>
      </c>
    </row>
    <row r="2580" spans="2:9">
      <c r="B2580">
        <f t="shared" ref="B2580:B2643" si="287">B2579+1</f>
        <v>2562</v>
      </c>
      <c r="C2580" s="38">
        <f t="shared" ca="1" si="282"/>
        <v>0.13851709476070587</v>
      </c>
      <c r="D2580" s="38">
        <f t="shared" ca="1" si="283"/>
        <v>6.4523004334411438E-2</v>
      </c>
      <c r="E2580" s="38">
        <f t="shared" ca="1" si="284"/>
        <v>0.14860580021244246</v>
      </c>
      <c r="F2580" s="38">
        <f t="shared" ref="F2580:F2643" ca="1" si="288">RAND()*($E$9-$D$9)+$D$9</f>
        <v>4.0952008448449109E-2</v>
      </c>
      <c r="G2580" s="24">
        <f t="shared" ca="1" si="285"/>
        <v>8462.8410222215825</v>
      </c>
      <c r="H2580" s="24">
        <f t="shared" ca="1" si="286"/>
        <v>9156.0223255340643</v>
      </c>
      <c r="I2580" s="24">
        <f ca="1">H2580/'Option value'!$E$10</f>
        <v>444.4671031812652</v>
      </c>
    </row>
    <row r="2581" spans="2:9">
      <c r="B2581">
        <f t="shared" si="287"/>
        <v>2563</v>
      </c>
      <c r="C2581" s="38">
        <f t="shared" ca="1" si="282"/>
        <v>0.36883696372708313</v>
      </c>
      <c r="D2581" s="38">
        <f t="shared" ca="1" si="283"/>
        <v>6.3472338767845943E-2</v>
      </c>
      <c r="E2581" s="38">
        <f t="shared" ca="1" si="284"/>
        <v>0.1444999705356533</v>
      </c>
      <c r="F2581" s="38">
        <f t="shared" ca="1" si="288"/>
        <v>3.4412789790122716E-2</v>
      </c>
      <c r="G2581" s="24">
        <f t="shared" ca="1" si="285"/>
        <v>9787.9299441079183</v>
      </c>
      <c r="H2581" s="24">
        <f t="shared" ca="1" si="286"/>
        <v>10481.1112474204</v>
      </c>
      <c r="I2581" s="24">
        <f ca="1">H2581/'Option value'!$E$10</f>
        <v>508.79180812720386</v>
      </c>
    </row>
    <row r="2582" spans="2:9">
      <c r="B2582">
        <f t="shared" si="287"/>
        <v>2564</v>
      </c>
      <c r="C2582" s="38">
        <f t="shared" ca="1" si="282"/>
        <v>0.14635311763741521</v>
      </c>
      <c r="D2582" s="38">
        <f t="shared" ca="1" si="283"/>
        <v>6.3927476914395348E-2</v>
      </c>
      <c r="E2582" s="38">
        <f t="shared" ca="1" si="284"/>
        <v>0.14316027214538174</v>
      </c>
      <c r="F2582" s="38">
        <f t="shared" ca="1" si="288"/>
        <v>2.7324402831748227E-2</v>
      </c>
      <c r="G2582" s="24">
        <f t="shared" ca="1" si="285"/>
        <v>7846.1082393834013</v>
      </c>
      <c r="H2582" s="24">
        <f t="shared" ca="1" si="286"/>
        <v>8539.2895426958839</v>
      </c>
      <c r="I2582" s="24">
        <f ca="1">H2582/'Option value'!$E$10</f>
        <v>414.52861857747007</v>
      </c>
    </row>
    <row r="2583" spans="2:9">
      <c r="B2583">
        <f t="shared" si="287"/>
        <v>2565</v>
      </c>
      <c r="C2583" s="38">
        <f t="shared" ca="1" si="282"/>
        <v>0.32262023779792587</v>
      </c>
      <c r="D2583" s="38">
        <f t="shared" ca="1" si="283"/>
        <v>5.954378426235183E-2</v>
      </c>
      <c r="E2583" s="38">
        <f t="shared" ca="1" si="284"/>
        <v>0.14883622836655014</v>
      </c>
      <c r="F2583" s="38">
        <f t="shared" ca="1" si="288"/>
        <v>2.7084006565890131E-2</v>
      </c>
      <c r="G2583" s="24">
        <f t="shared" ca="1" si="285"/>
        <v>8022.0631746243134</v>
      </c>
      <c r="H2583" s="24">
        <f t="shared" ca="1" si="286"/>
        <v>8715.2444779367961</v>
      </c>
      <c r="I2583" s="24">
        <f ca="1">H2583/'Option value'!$E$10</f>
        <v>423.07012028819395</v>
      </c>
    </row>
    <row r="2584" spans="2:9">
      <c r="B2584">
        <f t="shared" si="287"/>
        <v>2566</v>
      </c>
      <c r="C2584" s="38">
        <f t="shared" ca="1" si="282"/>
        <v>0.28465423243402754</v>
      </c>
      <c r="D2584" s="38">
        <f t="shared" ca="1" si="283"/>
        <v>5.7835369675336978E-2</v>
      </c>
      <c r="E2584" s="38">
        <f t="shared" ca="1" si="284"/>
        <v>0.14869583797228314</v>
      </c>
      <c r="F2584" s="38">
        <f t="shared" ca="1" si="288"/>
        <v>2.0206898609756996E-2</v>
      </c>
      <c r="G2584" s="24">
        <f t="shared" ca="1" si="285"/>
        <v>7171.424005216084</v>
      </c>
      <c r="H2584" s="24">
        <f t="shared" ca="1" si="286"/>
        <v>7864.6053085285666</v>
      </c>
      <c r="I2584" s="24">
        <f ca="1">H2584/'Option value'!$E$10</f>
        <v>381.77695672468769</v>
      </c>
    </row>
    <row r="2585" spans="2:9">
      <c r="B2585">
        <f t="shared" si="287"/>
        <v>2567</v>
      </c>
      <c r="C2585" s="38">
        <f t="shared" ca="1" si="282"/>
        <v>0.11098562818251524</v>
      </c>
      <c r="D2585" s="38">
        <f t="shared" ca="1" si="283"/>
        <v>6.9644827866513104E-2</v>
      </c>
      <c r="E2585" s="38">
        <f t="shared" ca="1" si="284"/>
        <v>0.1416577094784528</v>
      </c>
      <c r="F2585" s="38">
        <f t="shared" ca="1" si="288"/>
        <v>2.1771097814730279E-2</v>
      </c>
      <c r="G2585" s="24">
        <f t="shared" ca="1" si="285"/>
        <v>8004.2012775483963</v>
      </c>
      <c r="H2585" s="24">
        <f t="shared" ca="1" si="286"/>
        <v>8697.3825808608781</v>
      </c>
      <c r="I2585" s="24">
        <f ca="1">H2585/'Option value'!$E$10</f>
        <v>422.20303790586786</v>
      </c>
    </row>
    <row r="2586" spans="2:9">
      <c r="B2586">
        <f t="shared" si="287"/>
        <v>2568</v>
      </c>
      <c r="C2586" s="38">
        <f t="shared" ca="1" si="282"/>
        <v>0.12816305753181095</v>
      </c>
      <c r="D2586" s="38">
        <f t="shared" ca="1" si="283"/>
        <v>6.1593377519867612E-2</v>
      </c>
      <c r="E2586" s="38">
        <f t="shared" ca="1" si="284"/>
        <v>0.14725846100375575</v>
      </c>
      <c r="F2586" s="38">
        <f t="shared" ca="1" si="288"/>
        <v>3.135906645019803E-2</v>
      </c>
      <c r="G2586" s="24">
        <f t="shared" ca="1" si="285"/>
        <v>7435.6014516983314</v>
      </c>
      <c r="H2586" s="24">
        <f t="shared" ca="1" si="286"/>
        <v>8128.7827550108141</v>
      </c>
      <c r="I2586" s="24">
        <f ca="1">H2586/'Option value'!$E$10</f>
        <v>394.60110461217539</v>
      </c>
    </row>
    <row r="2587" spans="2:9">
      <c r="B2587">
        <f t="shared" si="287"/>
        <v>2569</v>
      </c>
      <c r="C2587" s="38">
        <f t="shared" ca="1" si="282"/>
        <v>0.32932496926280985</v>
      </c>
      <c r="D2587" s="38">
        <f t="shared" ca="1" si="283"/>
        <v>6.5668631649505052E-2</v>
      </c>
      <c r="E2587" s="38">
        <f t="shared" ca="1" si="284"/>
        <v>0.14610853566521007</v>
      </c>
      <c r="F2587" s="38">
        <f t="shared" ca="1" si="288"/>
        <v>4.0350449575532452E-2</v>
      </c>
      <c r="G2587" s="24">
        <f t="shared" ca="1" si="285"/>
        <v>10236.863758329322</v>
      </c>
      <c r="H2587" s="24">
        <f t="shared" ca="1" si="286"/>
        <v>10930.045061641804</v>
      </c>
      <c r="I2587" s="24">
        <f ca="1">H2587/'Option value'!$E$10</f>
        <v>530.58471173018461</v>
      </c>
    </row>
    <row r="2588" spans="2:9">
      <c r="B2588">
        <f t="shared" si="287"/>
        <v>2570</v>
      </c>
      <c r="C2588" s="38">
        <f t="shared" ca="1" si="282"/>
        <v>6.855668347084265E-2</v>
      </c>
      <c r="D2588" s="38">
        <f t="shared" ca="1" si="283"/>
        <v>5.5673851859878179E-2</v>
      </c>
      <c r="E2588" s="38">
        <f t="shared" ca="1" si="284"/>
        <v>0.14771199511520927</v>
      </c>
      <c r="F2588" s="38">
        <f t="shared" ca="1" si="288"/>
        <v>2.3349554920619898E-2</v>
      </c>
      <c r="G2588" s="24">
        <f t="shared" ca="1" si="285"/>
        <v>5932.6807182693883</v>
      </c>
      <c r="H2588" s="24">
        <f t="shared" ca="1" si="286"/>
        <v>6625.862021581871</v>
      </c>
      <c r="I2588" s="24">
        <f ca="1">H2588/'Option value'!$E$10</f>
        <v>321.64378745543058</v>
      </c>
    </row>
    <row r="2589" spans="2:9">
      <c r="B2589">
        <f t="shared" si="287"/>
        <v>2571</v>
      </c>
      <c r="C2589" s="38">
        <f t="shared" ca="1" si="282"/>
        <v>0.11849238192462704</v>
      </c>
      <c r="D2589" s="38">
        <f t="shared" ca="1" si="283"/>
        <v>6.6336921889702624E-2</v>
      </c>
      <c r="E2589" s="38">
        <f t="shared" ca="1" si="284"/>
        <v>0.14562822143225046</v>
      </c>
      <c r="F2589" s="38">
        <f t="shared" ca="1" si="288"/>
        <v>5.6258272110352031E-2</v>
      </c>
      <c r="G2589" s="24">
        <f t="shared" ca="1" si="285"/>
        <v>10296.466515750561</v>
      </c>
      <c r="H2589" s="24">
        <f t="shared" ca="1" si="286"/>
        <v>10989.647819063042</v>
      </c>
      <c r="I2589" s="24">
        <f ca="1">H2589/'Option value'!$E$10</f>
        <v>533.47804946907968</v>
      </c>
    </row>
    <row r="2590" spans="2:9">
      <c r="B2590">
        <f t="shared" si="287"/>
        <v>2572</v>
      </c>
      <c r="C2590" s="38">
        <f t="shared" ca="1" si="282"/>
        <v>0.22974980103560069</v>
      </c>
      <c r="D2590" s="38">
        <f t="shared" ca="1" si="283"/>
        <v>6.3375828611740959E-2</v>
      </c>
      <c r="E2590" s="38">
        <f t="shared" ca="1" si="284"/>
        <v>0.14505194139871469</v>
      </c>
      <c r="F2590" s="38">
        <f t="shared" ca="1" si="288"/>
        <v>2.7405650488766947E-2</v>
      </c>
      <c r="G2590" s="24">
        <f t="shared" ca="1" si="285"/>
        <v>8215.8698123372378</v>
      </c>
      <c r="H2590" s="24">
        <f t="shared" ca="1" si="286"/>
        <v>8909.0511156497196</v>
      </c>
      <c r="I2590" s="24">
        <f ca="1">H2590/'Option value'!$E$10</f>
        <v>432.47820949755919</v>
      </c>
    </row>
    <row r="2591" spans="2:9">
      <c r="B2591">
        <f t="shared" si="287"/>
        <v>2573</v>
      </c>
      <c r="C2591" s="38">
        <f t="shared" ca="1" si="282"/>
        <v>0.13658877937539199</v>
      </c>
      <c r="D2591" s="38">
        <f t="shared" ca="1" si="283"/>
        <v>5.7862194870400716E-2</v>
      </c>
      <c r="E2591" s="38">
        <f t="shared" ca="1" si="284"/>
        <v>0.14510575455004046</v>
      </c>
      <c r="F2591" s="38">
        <f t="shared" ca="1" si="288"/>
        <v>3.8352414566074883E-2</v>
      </c>
      <c r="G2591" s="24">
        <f t="shared" ca="1" si="285"/>
        <v>7640.2606172586438</v>
      </c>
      <c r="H2591" s="24">
        <f t="shared" ca="1" si="286"/>
        <v>8333.4419205711256</v>
      </c>
      <c r="I2591" s="24">
        <f ca="1">H2591/'Option value'!$E$10</f>
        <v>404.53601556170509</v>
      </c>
    </row>
    <row r="2592" spans="2:9">
      <c r="B2592">
        <f t="shared" si="287"/>
        <v>2574</v>
      </c>
      <c r="C2592" s="38">
        <f t="shared" ca="1" si="282"/>
        <v>0.33835125463236149</v>
      </c>
      <c r="D2592" s="38">
        <f t="shared" ca="1" si="283"/>
        <v>6.8972155208610025E-2</v>
      </c>
      <c r="E2592" s="38">
        <f t="shared" ca="1" si="284"/>
        <v>0.14296104120630768</v>
      </c>
      <c r="F2592" s="38">
        <f t="shared" ca="1" si="288"/>
        <v>4.8269907257623652E-2</v>
      </c>
      <c r="G2592" s="24">
        <f t="shared" ca="1" si="285"/>
        <v>12089.990697044266</v>
      </c>
      <c r="H2592" s="24">
        <f t="shared" ca="1" si="286"/>
        <v>12783.172000356748</v>
      </c>
      <c r="I2592" s="24">
        <f ca="1">H2592/'Option value'!$E$10</f>
        <v>620.54233011440522</v>
      </c>
    </row>
    <row r="2593" spans="2:9">
      <c r="B2593">
        <f t="shared" si="287"/>
        <v>2575</v>
      </c>
      <c r="C2593" s="38">
        <f t="shared" ca="1" si="282"/>
        <v>0.28077526269152248</v>
      </c>
      <c r="D2593" s="38">
        <f t="shared" ca="1" si="283"/>
        <v>5.5838741271087011E-2</v>
      </c>
      <c r="E2593" s="38">
        <f t="shared" ca="1" si="284"/>
        <v>0.14523715070941309</v>
      </c>
      <c r="F2593" s="38">
        <f t="shared" ca="1" si="288"/>
        <v>3.5247300349146179E-2</v>
      </c>
      <c r="G2593" s="24">
        <f t="shared" ca="1" si="285"/>
        <v>8063.9405302316973</v>
      </c>
      <c r="H2593" s="24">
        <f t="shared" ca="1" si="286"/>
        <v>8757.121833544179</v>
      </c>
      <c r="I2593" s="24">
        <f ca="1">H2593/'Option value'!$E$10</f>
        <v>425.10300162835819</v>
      </c>
    </row>
    <row r="2594" spans="2:9">
      <c r="B2594">
        <f t="shared" si="287"/>
        <v>2576</v>
      </c>
      <c r="C2594" s="38">
        <f t="shared" ca="1" si="282"/>
        <v>0.23337246622735419</v>
      </c>
      <c r="D2594" s="38">
        <f t="shared" ca="1" si="283"/>
        <v>5.9424611783676966E-2</v>
      </c>
      <c r="E2594" s="38">
        <f t="shared" ca="1" si="284"/>
        <v>0.14851341062183529</v>
      </c>
      <c r="F2594" s="38">
        <f t="shared" ca="1" si="288"/>
        <v>4.6325379827752269E-2</v>
      </c>
      <c r="G2594" s="24">
        <f t="shared" ca="1" si="285"/>
        <v>8895.1228167198278</v>
      </c>
      <c r="H2594" s="24">
        <f t="shared" ca="1" si="286"/>
        <v>9588.3041200323096</v>
      </c>
      <c r="I2594" s="24">
        <f ca="1">H2594/'Option value'!$E$10</f>
        <v>465.45165631224802</v>
      </c>
    </row>
    <row r="2595" spans="2:9">
      <c r="B2595">
        <f t="shared" si="287"/>
        <v>2577</v>
      </c>
      <c r="C2595" s="38">
        <f t="shared" ca="1" si="282"/>
        <v>0.3584297828646445</v>
      </c>
      <c r="D2595" s="38">
        <f t="shared" ca="1" si="283"/>
        <v>6.0785292503932914E-2</v>
      </c>
      <c r="E2595" s="38">
        <f t="shared" ca="1" si="284"/>
        <v>0.13995269739093921</v>
      </c>
      <c r="F2595" s="38">
        <f t="shared" ca="1" si="288"/>
        <v>4.5494792501480689E-2</v>
      </c>
      <c r="G2595" s="24">
        <f t="shared" ca="1" si="285"/>
        <v>10841.485015204205</v>
      </c>
      <c r="H2595" s="24">
        <f t="shared" ca="1" si="286"/>
        <v>11534.666318516687</v>
      </c>
      <c r="I2595" s="24">
        <f ca="1">H2595/'Option value'!$E$10</f>
        <v>559.93525818042167</v>
      </c>
    </row>
    <row r="2596" spans="2:9">
      <c r="B2596">
        <f t="shared" si="287"/>
        <v>2578</v>
      </c>
      <c r="C2596" s="38">
        <f t="shared" ca="1" si="282"/>
        <v>0.32553129970495687</v>
      </c>
      <c r="D2596" s="38">
        <f t="shared" ca="1" si="283"/>
        <v>6.443600433542615E-2</v>
      </c>
      <c r="E2596" s="38">
        <f t="shared" ca="1" si="284"/>
        <v>0.14586553604688046</v>
      </c>
      <c r="F2596" s="38">
        <f t="shared" ca="1" si="288"/>
        <v>2.0001827882026833E-2</v>
      </c>
      <c r="G2596" s="24">
        <f t="shared" ca="1" si="285"/>
        <v>8416.0720221155079</v>
      </c>
      <c r="H2596" s="24">
        <f t="shared" ca="1" si="286"/>
        <v>9109.2533254279897</v>
      </c>
      <c r="I2596" s="24">
        <f ca="1">H2596/'Option value'!$E$10</f>
        <v>442.19676337029074</v>
      </c>
    </row>
    <row r="2597" spans="2:9">
      <c r="B2597">
        <f t="shared" si="287"/>
        <v>2579</v>
      </c>
      <c r="C2597" s="38">
        <f t="shared" ca="1" si="282"/>
        <v>0.22574464554949911</v>
      </c>
      <c r="D2597" s="38">
        <f t="shared" ca="1" si="283"/>
        <v>7.247462245975253E-2</v>
      </c>
      <c r="E2597" s="38">
        <f t="shared" ca="1" si="284"/>
        <v>0.14512289598230138</v>
      </c>
      <c r="F2597" s="38">
        <f t="shared" ca="1" si="288"/>
        <v>3.1788445828662637E-2</v>
      </c>
      <c r="G2597" s="24">
        <f t="shared" ca="1" si="285"/>
        <v>9721.0997900458133</v>
      </c>
      <c r="H2597" s="24">
        <f t="shared" ca="1" si="286"/>
        <v>10414.281093358295</v>
      </c>
      <c r="I2597" s="24">
        <f ca="1">H2597/'Option value'!$E$10</f>
        <v>505.54762589117934</v>
      </c>
    </row>
    <row r="2598" spans="2:9">
      <c r="B2598">
        <f t="shared" si="287"/>
        <v>2580</v>
      </c>
      <c r="C2598" s="38">
        <f t="shared" ca="1" si="282"/>
        <v>2.2837379064182622E-2</v>
      </c>
      <c r="D2598" s="38">
        <f t="shared" ca="1" si="283"/>
        <v>6.055447201224852E-2</v>
      </c>
      <c r="E2598" s="38">
        <f t="shared" ca="1" si="284"/>
        <v>0.14629813838067116</v>
      </c>
      <c r="F2598" s="38">
        <f t="shared" ca="1" si="288"/>
        <v>3.0522633041008208E-2</v>
      </c>
      <c r="G2598" s="24">
        <f t="shared" ca="1" si="285"/>
        <v>6634.7949285857358</v>
      </c>
      <c r="H2598" s="24">
        <f t="shared" ca="1" si="286"/>
        <v>7327.9762318982184</v>
      </c>
      <c r="I2598" s="24">
        <f ca="1">H2598/'Option value'!$E$10</f>
        <v>355.72700154845717</v>
      </c>
    </row>
    <row r="2599" spans="2:9">
      <c r="B2599">
        <f t="shared" si="287"/>
        <v>2581</v>
      </c>
      <c r="C2599" s="38">
        <f t="shared" ca="1" si="282"/>
        <v>-2.5621685145592932E-2</v>
      </c>
      <c r="D2599" s="38">
        <f t="shared" ca="1" si="283"/>
        <v>6.5098023562963098E-2</v>
      </c>
      <c r="E2599" s="38">
        <f t="shared" ca="1" si="284"/>
        <v>0.14569873118585777</v>
      </c>
      <c r="F2599" s="38">
        <f t="shared" ca="1" si="288"/>
        <v>3.9570178089504013E-2</v>
      </c>
      <c r="G2599" s="24">
        <f t="shared" ca="1" si="285"/>
        <v>7412.3265977744122</v>
      </c>
      <c r="H2599" s="24">
        <f t="shared" ca="1" si="286"/>
        <v>8105.5079010868949</v>
      </c>
      <c r="I2599" s="24">
        <f ca="1">H2599/'Option value'!$E$10</f>
        <v>393.47125733431528</v>
      </c>
    </row>
    <row r="2600" spans="2:9">
      <c r="B2600">
        <f t="shared" si="287"/>
        <v>2582</v>
      </c>
      <c r="C2600" s="38">
        <f t="shared" ca="1" si="282"/>
        <v>0.32081713439618254</v>
      </c>
      <c r="D2600" s="38">
        <f t="shared" ca="1" si="283"/>
        <v>6.5678527518062177E-2</v>
      </c>
      <c r="E2600" s="38">
        <f t="shared" ca="1" si="284"/>
        <v>0.14788872249052307</v>
      </c>
      <c r="F2600" s="38">
        <f t="shared" ca="1" si="288"/>
        <v>5.1613825436518129E-2</v>
      </c>
      <c r="G2600" s="24">
        <f t="shared" ca="1" si="285"/>
        <v>11174.91981786892</v>
      </c>
      <c r="H2600" s="24">
        <f t="shared" ca="1" si="286"/>
        <v>11868.101121181402</v>
      </c>
      <c r="I2600" s="24">
        <f ca="1">H2600/'Option value'!$E$10</f>
        <v>576.12141364958256</v>
      </c>
    </row>
    <row r="2601" spans="2:9">
      <c r="B2601">
        <f t="shared" si="287"/>
        <v>2583</v>
      </c>
      <c r="C2601" s="38">
        <f t="shared" ca="1" si="282"/>
        <v>0.15562561554501644</v>
      </c>
      <c r="D2601" s="38">
        <f t="shared" ca="1" si="283"/>
        <v>6.2605469902351149E-2</v>
      </c>
      <c r="E2601" s="38">
        <f t="shared" ca="1" si="284"/>
        <v>0.14807286671935799</v>
      </c>
      <c r="F2601" s="38">
        <f t="shared" ca="1" si="288"/>
        <v>5.6223331396780651E-2</v>
      </c>
      <c r="G2601" s="24">
        <f t="shared" ca="1" si="285"/>
        <v>9768.859260081781</v>
      </c>
      <c r="H2601" s="24">
        <f t="shared" ca="1" si="286"/>
        <v>10462.040563394263</v>
      </c>
      <c r="I2601" s="24">
        <f ca="1">H2601/'Option value'!$E$10</f>
        <v>507.86604676671175</v>
      </c>
    </row>
    <row r="2602" spans="2:9">
      <c r="B2602">
        <f t="shared" si="287"/>
        <v>2584</v>
      </c>
      <c r="C2602" s="38">
        <f t="shared" ca="1" si="282"/>
        <v>0.2546740701846778</v>
      </c>
      <c r="D2602" s="38">
        <f t="shared" ca="1" si="283"/>
        <v>6.2747840752348752E-2</v>
      </c>
      <c r="E2602" s="38">
        <f t="shared" ca="1" si="284"/>
        <v>0.14794279255586171</v>
      </c>
      <c r="F2602" s="38">
        <f t="shared" ca="1" si="288"/>
        <v>3.4323403687907685E-2</v>
      </c>
      <c r="G2602" s="24">
        <f t="shared" ca="1" si="285"/>
        <v>8593.4714061590512</v>
      </c>
      <c r="H2602" s="24">
        <f t="shared" ca="1" si="286"/>
        <v>9286.6527094715329</v>
      </c>
      <c r="I2602" s="24">
        <f ca="1">H2602/'Option value'!$E$10</f>
        <v>450.80838395492873</v>
      </c>
    </row>
    <row r="2603" spans="2:9">
      <c r="B2603">
        <f t="shared" si="287"/>
        <v>2585</v>
      </c>
      <c r="C2603" s="38">
        <f t="shared" ca="1" si="282"/>
        <v>0.33422373586427256</v>
      </c>
      <c r="D2603" s="38">
        <f t="shared" ca="1" si="283"/>
        <v>5.525924963223422E-2</v>
      </c>
      <c r="E2603" s="38">
        <f t="shared" ca="1" si="284"/>
        <v>0.14727786751332575</v>
      </c>
      <c r="F2603" s="38">
        <f t="shared" ca="1" si="288"/>
        <v>2.3604345417632632E-2</v>
      </c>
      <c r="G2603" s="24">
        <f t="shared" ca="1" si="285"/>
        <v>7393.4696323607868</v>
      </c>
      <c r="H2603" s="24">
        <f t="shared" ca="1" si="286"/>
        <v>8086.6509356732695</v>
      </c>
      <c r="I2603" s="24">
        <f ca="1">H2603/'Option value'!$E$10</f>
        <v>392.55587066375091</v>
      </c>
    </row>
    <row r="2604" spans="2:9">
      <c r="B2604">
        <f t="shared" si="287"/>
        <v>2586</v>
      </c>
      <c r="C2604" s="38">
        <f t="shared" ca="1" si="282"/>
        <v>0.30403111147001644</v>
      </c>
      <c r="D2604" s="38">
        <f t="shared" ca="1" si="283"/>
        <v>7.3160666569932739E-2</v>
      </c>
      <c r="E2604" s="38">
        <f t="shared" ca="1" si="284"/>
        <v>0.14413614322380952</v>
      </c>
      <c r="F2604" s="38">
        <f t="shared" ca="1" si="288"/>
        <v>3.3353311437834328E-2</v>
      </c>
      <c r="G2604" s="24">
        <f t="shared" ca="1" si="285"/>
        <v>10680.326298869468</v>
      </c>
      <c r="H2604" s="24">
        <f t="shared" ca="1" si="286"/>
        <v>11373.50760218195</v>
      </c>
      <c r="I2604" s="24">
        <f ca="1">H2604/'Option value'!$E$10</f>
        <v>552.11201952339559</v>
      </c>
    </row>
    <row r="2605" spans="2:9">
      <c r="B2605">
        <f t="shared" si="287"/>
        <v>2587</v>
      </c>
      <c r="C2605" s="38">
        <f t="shared" ca="1" si="282"/>
        <v>8.7668555856631247E-2</v>
      </c>
      <c r="D2605" s="38">
        <f t="shared" ca="1" si="283"/>
        <v>6.2490983334796496E-2</v>
      </c>
      <c r="E2605" s="38">
        <f t="shared" ca="1" si="284"/>
        <v>0.14247966365099152</v>
      </c>
      <c r="F2605" s="38">
        <f t="shared" ca="1" si="288"/>
        <v>4.2934575110285381E-2</v>
      </c>
      <c r="G2605" s="24">
        <f t="shared" ca="1" si="285"/>
        <v>8468.0901271052771</v>
      </c>
      <c r="H2605" s="24">
        <f t="shared" ca="1" si="286"/>
        <v>9161.2714304177589</v>
      </c>
      <c r="I2605" s="24">
        <f ca="1">H2605/'Option value'!$E$10</f>
        <v>444.72191409794942</v>
      </c>
    </row>
    <row r="2606" spans="2:9">
      <c r="B2606">
        <f t="shared" si="287"/>
        <v>2588</v>
      </c>
      <c r="C2606" s="38">
        <f t="shared" ca="1" si="282"/>
        <v>0.42887314931128007</v>
      </c>
      <c r="D2606" s="38">
        <f t="shared" ca="1" si="283"/>
        <v>6.4221135142200111E-2</v>
      </c>
      <c r="E2606" s="38">
        <f t="shared" ca="1" si="284"/>
        <v>0.14469996271039948</v>
      </c>
      <c r="F2606" s="38">
        <f t="shared" ca="1" si="288"/>
        <v>2.1072046483731087E-2</v>
      </c>
      <c r="G2606" s="24">
        <f t="shared" ca="1" si="285"/>
        <v>9205.4808859761088</v>
      </c>
      <c r="H2606" s="24">
        <f t="shared" ca="1" si="286"/>
        <v>9898.6621892885905</v>
      </c>
      <c r="I2606" s="24">
        <f ca="1">H2606/'Option value'!$E$10</f>
        <v>480.51758200430049</v>
      </c>
    </row>
    <row r="2607" spans="2:9">
      <c r="B2607">
        <f t="shared" si="287"/>
        <v>2589</v>
      </c>
      <c r="C2607" s="38">
        <f t="shared" ca="1" si="282"/>
        <v>0.19578327367680126</v>
      </c>
      <c r="D2607" s="38">
        <f t="shared" ca="1" si="283"/>
        <v>5.2965443501630134E-2</v>
      </c>
      <c r="E2607" s="38">
        <f t="shared" ca="1" si="284"/>
        <v>0.14348518255183204</v>
      </c>
      <c r="F2607" s="38">
        <f t="shared" ca="1" si="288"/>
        <v>3.3660066027804955E-2</v>
      </c>
      <c r="G2607" s="24">
        <f t="shared" ca="1" si="285"/>
        <v>7152.1199842607029</v>
      </c>
      <c r="H2607" s="24">
        <f t="shared" ca="1" si="286"/>
        <v>7845.3012875731856</v>
      </c>
      <c r="I2607" s="24">
        <f ca="1">H2607/'Option value'!$E$10</f>
        <v>380.83986832879538</v>
      </c>
    </row>
    <row r="2608" spans="2:9">
      <c r="B2608">
        <f t="shared" si="287"/>
        <v>2590</v>
      </c>
      <c r="C2608" s="38">
        <f t="shared" ca="1" si="282"/>
        <v>0.282652147707179</v>
      </c>
      <c r="D2608" s="38">
        <f t="shared" ca="1" si="283"/>
        <v>5.4639946238326936E-2</v>
      </c>
      <c r="E2608" s="38">
        <f t="shared" ca="1" si="284"/>
        <v>0.14925564858626525</v>
      </c>
      <c r="F2608" s="38">
        <f t="shared" ca="1" si="288"/>
        <v>5.3795536464976978E-2</v>
      </c>
      <c r="G2608" s="24">
        <f t="shared" ca="1" si="285"/>
        <v>9105.1811946293001</v>
      </c>
      <c r="H2608" s="24">
        <f t="shared" ca="1" si="286"/>
        <v>9798.3624979417818</v>
      </c>
      <c r="I2608" s="24">
        <f ca="1">H2608/'Option value'!$E$10</f>
        <v>475.64866494863014</v>
      </c>
    </row>
    <row r="2609" spans="2:9">
      <c r="B2609">
        <f t="shared" si="287"/>
        <v>2591</v>
      </c>
      <c r="C2609" s="38">
        <f t="shared" ca="1" si="282"/>
        <v>0.11403647151953854</v>
      </c>
      <c r="D2609" s="38">
        <f t="shared" ca="1" si="283"/>
        <v>5.9523060284662165E-2</v>
      </c>
      <c r="E2609" s="38">
        <f t="shared" ca="1" si="284"/>
        <v>0.14420848868606931</v>
      </c>
      <c r="F2609" s="38">
        <f t="shared" ca="1" si="288"/>
        <v>4.7814348008222429E-2</v>
      </c>
      <c r="G2609" s="24">
        <f t="shared" ca="1" si="285"/>
        <v>8531.5001253470546</v>
      </c>
      <c r="H2609" s="24">
        <f t="shared" ca="1" si="286"/>
        <v>9224.6814286595363</v>
      </c>
      <c r="I2609" s="24">
        <f ca="1">H2609/'Option value'!$E$10</f>
        <v>447.80006935240465</v>
      </c>
    </row>
    <row r="2610" spans="2:9">
      <c r="B2610">
        <f t="shared" si="287"/>
        <v>2592</v>
      </c>
      <c r="C2610" s="38">
        <f t="shared" ca="1" si="282"/>
        <v>3.0022512427654552E-2</v>
      </c>
      <c r="D2610" s="38">
        <f t="shared" ca="1" si="283"/>
        <v>7.2183102544972622E-2</v>
      </c>
      <c r="E2610" s="38">
        <f t="shared" ca="1" si="284"/>
        <v>0.1466173839100296</v>
      </c>
      <c r="F2610" s="38">
        <f t="shared" ca="1" si="288"/>
        <v>2.4736563466122768E-2</v>
      </c>
      <c r="G2610" s="24">
        <f t="shared" ca="1" si="285"/>
        <v>7565.5110418055519</v>
      </c>
      <c r="H2610" s="24">
        <f t="shared" ca="1" si="286"/>
        <v>8258.6923451180337</v>
      </c>
      <c r="I2610" s="24">
        <f ca="1">H2610/'Option value'!$E$10</f>
        <v>400.90739539407929</v>
      </c>
    </row>
    <row r="2611" spans="2:9">
      <c r="B2611">
        <f t="shared" si="287"/>
        <v>2593</v>
      </c>
      <c r="C2611" s="38">
        <f t="shared" ca="1" si="282"/>
        <v>0.27353728649202103</v>
      </c>
      <c r="D2611" s="38">
        <f t="shared" ca="1" si="283"/>
        <v>6.3094512258819388E-2</v>
      </c>
      <c r="E2611" s="38">
        <f t="shared" ca="1" si="284"/>
        <v>0.14546981312899482</v>
      </c>
      <c r="F2611" s="38">
        <f t="shared" ca="1" si="288"/>
        <v>3.2056700428188499E-2</v>
      </c>
      <c r="G2611" s="24">
        <f t="shared" ca="1" si="285"/>
        <v>8786.8124941968144</v>
      </c>
      <c r="H2611" s="24">
        <f t="shared" ca="1" si="286"/>
        <v>9479.9937975092962</v>
      </c>
      <c r="I2611" s="24">
        <f ca="1">H2611/'Option value'!$E$10</f>
        <v>460.19387366549978</v>
      </c>
    </row>
    <row r="2612" spans="2:9">
      <c r="B2612">
        <f t="shared" si="287"/>
        <v>2594</v>
      </c>
      <c r="C2612" s="38">
        <f t="shared" ca="1" si="282"/>
        <v>0.43606367079871999</v>
      </c>
      <c r="D2612" s="38">
        <f t="shared" ca="1" si="283"/>
        <v>5.7124373993308962E-2</v>
      </c>
      <c r="E2612" s="38">
        <f t="shared" ca="1" si="284"/>
        <v>0.14924288119764975</v>
      </c>
      <c r="F2612" s="38">
        <f t="shared" ca="1" si="288"/>
        <v>3.0791149395229915E-2</v>
      </c>
      <c r="G2612" s="24">
        <f t="shared" ca="1" si="285"/>
        <v>8589.049619144007</v>
      </c>
      <c r="H2612" s="24">
        <f t="shared" ca="1" si="286"/>
        <v>9282.2309224564888</v>
      </c>
      <c r="I2612" s="24">
        <f ca="1">H2612/'Option value'!$E$10</f>
        <v>450.59373409982953</v>
      </c>
    </row>
    <row r="2613" spans="2:9">
      <c r="B2613">
        <f t="shared" si="287"/>
        <v>2595</v>
      </c>
      <c r="C2613" s="38">
        <f t="shared" ca="1" si="282"/>
        <v>0.27051479718727178</v>
      </c>
      <c r="D2613" s="38">
        <f t="shared" ca="1" si="283"/>
        <v>7.3603707871438578E-2</v>
      </c>
      <c r="E2613" s="38">
        <f t="shared" ca="1" si="284"/>
        <v>0.14186335722323609</v>
      </c>
      <c r="F2613" s="38">
        <f t="shared" ca="1" si="288"/>
        <v>2.6816403664438868E-2</v>
      </c>
      <c r="G2613" s="24">
        <f t="shared" ca="1" si="285"/>
        <v>10080.81568361375</v>
      </c>
      <c r="H2613" s="24">
        <f t="shared" ca="1" si="286"/>
        <v>10773.996986926231</v>
      </c>
      <c r="I2613" s="24">
        <f ca="1">H2613/'Option value'!$E$10</f>
        <v>523.00956247214708</v>
      </c>
    </row>
    <row r="2614" spans="2:9">
      <c r="B2614">
        <f t="shared" si="287"/>
        <v>2596</v>
      </c>
      <c r="C2614" s="38">
        <f t="shared" ca="1" si="282"/>
        <v>0.13770032372175803</v>
      </c>
      <c r="D2614" s="38">
        <f t="shared" ca="1" si="283"/>
        <v>6.6986866407111809E-2</v>
      </c>
      <c r="E2614" s="38">
        <f t="shared" ca="1" si="284"/>
        <v>0.14520213826962317</v>
      </c>
      <c r="F2614" s="38">
        <f t="shared" ca="1" si="288"/>
        <v>3.2226966065770052E-2</v>
      </c>
      <c r="G2614" s="24">
        <f t="shared" ca="1" si="285"/>
        <v>8366.1550445813718</v>
      </c>
      <c r="H2614" s="24">
        <f t="shared" ca="1" si="286"/>
        <v>9059.3363478938536</v>
      </c>
      <c r="I2614" s="24">
        <f ca="1">H2614/'Option value'!$E$10</f>
        <v>439.77360912106082</v>
      </c>
    </row>
    <row r="2615" spans="2:9">
      <c r="B2615">
        <f t="shared" si="287"/>
        <v>2597</v>
      </c>
      <c r="C2615" s="38">
        <f t="shared" ca="1" si="282"/>
        <v>0.13147818144136789</v>
      </c>
      <c r="D2615" s="38">
        <f t="shared" ca="1" si="283"/>
        <v>7.0077475432013481E-2</v>
      </c>
      <c r="E2615" s="38">
        <f t="shared" ca="1" si="284"/>
        <v>0.14084976622551185</v>
      </c>
      <c r="F2615" s="38">
        <f t="shared" ca="1" si="288"/>
        <v>5.7001323175751781E-2</v>
      </c>
      <c r="G2615" s="24">
        <f t="shared" ca="1" si="285"/>
        <v>11727.9202918595</v>
      </c>
      <c r="H2615" s="24">
        <f t="shared" ca="1" si="286"/>
        <v>12421.101595171982</v>
      </c>
      <c r="I2615" s="24">
        <f ca="1">H2615/'Option value'!$E$10</f>
        <v>602.96609685300882</v>
      </c>
    </row>
    <row r="2616" spans="2:9">
      <c r="B2616">
        <f t="shared" si="287"/>
        <v>2598</v>
      </c>
      <c r="C2616" s="38">
        <f t="shared" ca="1" si="282"/>
        <v>0.28013073155743728</v>
      </c>
      <c r="D2616" s="38">
        <f t="shared" ca="1" si="283"/>
        <v>4.7085841385319321E-2</v>
      </c>
      <c r="E2616" s="38">
        <f t="shared" ca="1" si="284"/>
        <v>0.14856820052184394</v>
      </c>
      <c r="F2616" s="38">
        <f t="shared" ca="1" si="288"/>
        <v>2.5211971972603848E-2</v>
      </c>
      <c r="G2616" s="24">
        <f t="shared" ca="1" si="285"/>
        <v>6060.0324934618493</v>
      </c>
      <c r="H2616" s="24">
        <f t="shared" ca="1" si="286"/>
        <v>6753.213796774332</v>
      </c>
      <c r="I2616" s="24">
        <f ca="1">H2616/'Option value'!$E$10</f>
        <v>327.82591246477335</v>
      </c>
    </row>
    <row r="2617" spans="2:9">
      <c r="B2617">
        <f t="shared" si="287"/>
        <v>2599</v>
      </c>
      <c r="C2617" s="38">
        <f t="shared" ca="1" si="282"/>
        <v>0.26931043721005865</v>
      </c>
      <c r="D2617" s="38">
        <f t="shared" ca="1" si="283"/>
        <v>5.6407341270576505E-2</v>
      </c>
      <c r="E2617" s="38">
        <f t="shared" ca="1" si="284"/>
        <v>0.14837658441526072</v>
      </c>
      <c r="F2617" s="38">
        <f t="shared" ca="1" si="288"/>
        <v>4.9230693253109165E-2</v>
      </c>
      <c r="G2617" s="24">
        <f t="shared" ca="1" si="285"/>
        <v>8956.124811482654</v>
      </c>
      <c r="H2617" s="24">
        <f t="shared" ca="1" si="286"/>
        <v>9649.3061147951357</v>
      </c>
      <c r="I2617" s="24">
        <f ca="1">H2617/'Option value'!$E$10</f>
        <v>468.41291819393859</v>
      </c>
    </row>
    <row r="2618" spans="2:9">
      <c r="B2618">
        <f t="shared" si="287"/>
        <v>2600</v>
      </c>
      <c r="C2618" s="38">
        <f t="shared" ca="1" si="282"/>
        <v>0.25366388517797761</v>
      </c>
      <c r="D2618" s="38">
        <f t="shared" ca="1" si="283"/>
        <v>6.4693487680590134E-2</v>
      </c>
      <c r="E2618" s="38">
        <f t="shared" ca="1" si="284"/>
        <v>0.1405716960650425</v>
      </c>
      <c r="F2618" s="38">
        <f t="shared" ca="1" si="288"/>
        <v>2.857085675281535E-2</v>
      </c>
      <c r="G2618" s="24">
        <f t="shared" ca="1" si="285"/>
        <v>8980.7328935830101</v>
      </c>
      <c r="H2618" s="24">
        <f t="shared" ca="1" si="286"/>
        <v>9673.9141968954918</v>
      </c>
      <c r="I2618" s="24">
        <f ca="1">H2618/'Option value'!$E$10</f>
        <v>469.60748528618888</v>
      </c>
    </row>
    <row r="2619" spans="2:9">
      <c r="B2619">
        <f t="shared" si="287"/>
        <v>2601</v>
      </c>
      <c r="C2619" s="38">
        <f t="shared" ca="1" si="282"/>
        <v>0.34209861897756</v>
      </c>
      <c r="D2619" s="38">
        <f t="shared" ca="1" si="283"/>
        <v>5.8572539883365832E-2</v>
      </c>
      <c r="E2619" s="38">
        <f t="shared" ca="1" si="284"/>
        <v>0.14241180554083527</v>
      </c>
      <c r="F2619" s="38">
        <f t="shared" ca="1" si="288"/>
        <v>5.5993322884014374E-2</v>
      </c>
      <c r="G2619" s="24">
        <f t="shared" ca="1" si="285"/>
        <v>11281.4059305431</v>
      </c>
      <c r="H2619" s="24">
        <f t="shared" ca="1" si="286"/>
        <v>11974.587233855582</v>
      </c>
      <c r="I2619" s="24">
        <f ca="1">H2619/'Option value'!$E$10</f>
        <v>581.29064242017387</v>
      </c>
    </row>
    <row r="2620" spans="2:9">
      <c r="B2620">
        <f t="shared" si="287"/>
        <v>2602</v>
      </c>
      <c r="C2620" s="38">
        <f t="shared" ca="1" si="282"/>
        <v>0.24165857090498197</v>
      </c>
      <c r="D2620" s="38">
        <f t="shared" ca="1" si="283"/>
        <v>6.7986790863736463E-2</v>
      </c>
      <c r="E2620" s="38">
        <f t="shared" ca="1" si="284"/>
        <v>0.14442249871723814</v>
      </c>
      <c r="F2620" s="38">
        <f t="shared" ca="1" si="288"/>
        <v>2.5163607928895264E-2</v>
      </c>
      <c r="G2620" s="24">
        <f t="shared" ca="1" si="285"/>
        <v>8778.6421064616698</v>
      </c>
      <c r="H2620" s="24">
        <f t="shared" ca="1" si="286"/>
        <v>9471.8234097741515</v>
      </c>
      <c r="I2620" s="24">
        <f ca="1">H2620/'Option value'!$E$10</f>
        <v>459.79725290165783</v>
      </c>
    </row>
    <row r="2621" spans="2:9">
      <c r="B2621">
        <f t="shared" si="287"/>
        <v>2603</v>
      </c>
      <c r="C2621" s="38">
        <f t="shared" ca="1" si="282"/>
        <v>9.7065644892217307E-2</v>
      </c>
      <c r="D2621" s="38">
        <f t="shared" ca="1" si="283"/>
        <v>6.7123970067685168E-2</v>
      </c>
      <c r="E2621" s="38">
        <f t="shared" ca="1" si="284"/>
        <v>0.14367199974946496</v>
      </c>
      <c r="F2621" s="38">
        <f t="shared" ca="1" si="288"/>
        <v>5.1416137949278004E-2</v>
      </c>
      <c r="G2621" s="24">
        <f t="shared" ca="1" si="285"/>
        <v>9899.372281746304</v>
      </c>
      <c r="H2621" s="24">
        <f t="shared" ca="1" si="286"/>
        <v>10592.553585058786</v>
      </c>
      <c r="I2621" s="24">
        <f ca="1">H2621/'Option value'!$E$10</f>
        <v>514.20163034265943</v>
      </c>
    </row>
    <row r="2622" spans="2:9">
      <c r="B2622">
        <f t="shared" si="287"/>
        <v>2604</v>
      </c>
      <c r="C2622" s="38">
        <f t="shared" ca="1" si="282"/>
        <v>0.32109869618481457</v>
      </c>
      <c r="D2622" s="38">
        <f t="shared" ca="1" si="283"/>
        <v>5.3212874401725667E-2</v>
      </c>
      <c r="E2622" s="38">
        <f t="shared" ca="1" si="284"/>
        <v>0.14315215177784019</v>
      </c>
      <c r="F2622" s="38">
        <f t="shared" ca="1" si="288"/>
        <v>2.8950713819861584E-2</v>
      </c>
      <c r="G2622" s="24">
        <f t="shared" ca="1" si="285"/>
        <v>7634.3450924807094</v>
      </c>
      <c r="H2622" s="24">
        <f t="shared" ca="1" si="286"/>
        <v>8327.5263957931911</v>
      </c>
      <c r="I2622" s="24">
        <f ca="1">H2622/'Option value'!$E$10</f>
        <v>404.24885416471801</v>
      </c>
    </row>
    <row r="2623" spans="2:9">
      <c r="B2623">
        <f t="shared" si="287"/>
        <v>2605</v>
      </c>
      <c r="C2623" s="38">
        <f t="shared" ca="1" si="282"/>
        <v>0.30815366800942956</v>
      </c>
      <c r="D2623" s="38">
        <f t="shared" ca="1" si="283"/>
        <v>5.9042166548300398E-2</v>
      </c>
      <c r="E2623" s="38">
        <f t="shared" ca="1" si="284"/>
        <v>0.14565504398418266</v>
      </c>
      <c r="F2623" s="38">
        <f t="shared" ca="1" si="288"/>
        <v>2.8489533311238387E-2</v>
      </c>
      <c r="G2623" s="24">
        <f t="shared" ca="1" si="285"/>
        <v>8175.4682426007394</v>
      </c>
      <c r="H2623" s="24">
        <f t="shared" ca="1" si="286"/>
        <v>8868.649545913222</v>
      </c>
      <c r="I2623" s="24">
        <f ca="1">H2623/'Option value'!$E$10</f>
        <v>430.51696824821465</v>
      </c>
    </row>
    <row r="2624" spans="2:9">
      <c r="B2624">
        <f t="shared" si="287"/>
        <v>2606</v>
      </c>
      <c r="C2624" s="38">
        <f t="shared" ca="1" si="282"/>
        <v>0.14079560692958729</v>
      </c>
      <c r="D2624" s="38">
        <f t="shared" ca="1" si="283"/>
        <v>6.5133501105831118E-2</v>
      </c>
      <c r="E2624" s="38">
        <f t="shared" ca="1" si="284"/>
        <v>0.14961551763327935</v>
      </c>
      <c r="F2624" s="38">
        <f t="shared" ca="1" si="288"/>
        <v>3.6714613360724332E-2</v>
      </c>
      <c r="G2624" s="24">
        <f t="shared" ca="1" si="285"/>
        <v>8162.1809745206738</v>
      </c>
      <c r="H2624" s="24">
        <f t="shared" ca="1" si="286"/>
        <v>8855.3622778331555</v>
      </c>
      <c r="I2624" s="24">
        <f ca="1">H2624/'Option value'!$E$10</f>
        <v>429.87195523461918</v>
      </c>
    </row>
    <row r="2625" spans="2:9">
      <c r="B2625">
        <f t="shared" si="287"/>
        <v>2607</v>
      </c>
      <c r="C2625" s="38">
        <f t="shared" ca="1" si="282"/>
        <v>0.18281732785817265</v>
      </c>
      <c r="D2625" s="38">
        <f t="shared" ca="1" si="283"/>
        <v>6.5271535191112548E-2</v>
      </c>
      <c r="E2625" s="38">
        <f t="shared" ca="1" si="284"/>
        <v>0.14564638264648941</v>
      </c>
      <c r="F2625" s="38">
        <f t="shared" ca="1" si="288"/>
        <v>3.989281194676754E-2</v>
      </c>
      <c r="G2625" s="24">
        <f t="shared" ca="1" si="285"/>
        <v>9053.9448024574322</v>
      </c>
      <c r="H2625" s="24">
        <f t="shared" ca="1" si="286"/>
        <v>9747.1261057699139</v>
      </c>
      <c r="I2625" s="24">
        <f ca="1">H2625/'Option value'!$E$10</f>
        <v>473.16146144514141</v>
      </c>
    </row>
    <row r="2626" spans="2:9">
      <c r="B2626">
        <f t="shared" si="287"/>
        <v>2608</v>
      </c>
      <c r="C2626" s="38">
        <f t="shared" ca="1" si="282"/>
        <v>0.30167526228743102</v>
      </c>
      <c r="D2626" s="38">
        <f t="shared" ca="1" si="283"/>
        <v>5.3609161685990413E-2</v>
      </c>
      <c r="E2626" s="38">
        <f t="shared" ca="1" si="284"/>
        <v>0.14334244156001261</v>
      </c>
      <c r="F2626" s="38">
        <f t="shared" ca="1" si="288"/>
        <v>5.934526858287606E-2</v>
      </c>
      <c r="G2626" s="24">
        <f t="shared" ca="1" si="285"/>
        <v>10303.110902083154</v>
      </c>
      <c r="H2626" s="24">
        <f t="shared" ca="1" si="286"/>
        <v>10996.292205395635</v>
      </c>
      <c r="I2626" s="24">
        <f ca="1">H2626/'Option value'!$E$10</f>
        <v>533.80059249493377</v>
      </c>
    </row>
    <row r="2627" spans="2:9">
      <c r="B2627">
        <f t="shared" si="287"/>
        <v>2609</v>
      </c>
      <c r="C2627" s="38">
        <f t="shared" ca="1" si="282"/>
        <v>0.23923666573682562</v>
      </c>
      <c r="D2627" s="38">
        <f t="shared" ca="1" si="283"/>
        <v>5.5946842795636775E-2</v>
      </c>
      <c r="E2627" s="38">
        <f t="shared" ca="1" si="284"/>
        <v>0.1459758660308963</v>
      </c>
      <c r="F2627" s="38">
        <f t="shared" ca="1" si="288"/>
        <v>5.0421292626427486E-2</v>
      </c>
      <c r="G2627" s="24">
        <f t="shared" ca="1" si="285"/>
        <v>8998.4920394033325</v>
      </c>
      <c r="H2627" s="24">
        <f t="shared" ca="1" si="286"/>
        <v>9691.6733427158142</v>
      </c>
      <c r="I2627" s="24">
        <f ca="1">H2627/'Option value'!$E$10</f>
        <v>470.46957974348612</v>
      </c>
    </row>
    <row r="2628" spans="2:9">
      <c r="B2628">
        <f t="shared" si="287"/>
        <v>2610</v>
      </c>
      <c r="C2628" s="38">
        <f t="shared" ca="1" si="282"/>
        <v>0.22107032051697115</v>
      </c>
      <c r="D2628" s="38">
        <f t="shared" ca="1" si="283"/>
        <v>5.8041851143152717E-2</v>
      </c>
      <c r="E2628" s="38">
        <f t="shared" ca="1" si="284"/>
        <v>0.14469102300704079</v>
      </c>
      <c r="F2628" s="38">
        <f t="shared" ca="1" si="288"/>
        <v>5.9557762484142823E-2</v>
      </c>
      <c r="G2628" s="24">
        <f t="shared" ca="1" si="285"/>
        <v>10324.619147554531</v>
      </c>
      <c r="H2628" s="24">
        <f t="shared" ca="1" si="286"/>
        <v>11017.800450867013</v>
      </c>
      <c r="I2628" s="24">
        <f ca="1">H2628/'Option value'!$E$10</f>
        <v>534.84468208092289</v>
      </c>
    </row>
    <row r="2629" spans="2:9">
      <c r="B2629">
        <f t="shared" si="287"/>
        <v>2611</v>
      </c>
      <c r="C2629" s="38">
        <f t="shared" ca="1" si="282"/>
        <v>0.24488109610284675</v>
      </c>
      <c r="D2629" s="38">
        <f t="shared" ca="1" si="283"/>
        <v>6.3606063095677581E-2</v>
      </c>
      <c r="E2629" s="38">
        <f t="shared" ca="1" si="284"/>
        <v>0.14275180545574209</v>
      </c>
      <c r="F2629" s="38">
        <f t="shared" ca="1" si="288"/>
        <v>5.38477274036675E-2</v>
      </c>
      <c r="G2629" s="24">
        <f t="shared" ca="1" si="285"/>
        <v>11045.772189867059</v>
      </c>
      <c r="H2629" s="24">
        <f t="shared" ca="1" si="286"/>
        <v>11738.953493179541</v>
      </c>
      <c r="I2629" s="24">
        <f ca="1">H2629/'Option value'!$E$10</f>
        <v>569.85211131939514</v>
      </c>
    </row>
    <row r="2630" spans="2:9">
      <c r="B2630">
        <f t="shared" si="287"/>
        <v>2612</v>
      </c>
      <c r="C2630" s="38">
        <f t="shared" ca="1" si="282"/>
        <v>0.21916292572403404</v>
      </c>
      <c r="D2630" s="38">
        <f t="shared" ca="1" si="283"/>
        <v>5.5265945614058752E-2</v>
      </c>
      <c r="E2630" s="38">
        <f t="shared" ca="1" si="284"/>
        <v>0.14265981920866835</v>
      </c>
      <c r="F2630" s="38">
        <f t="shared" ca="1" si="288"/>
        <v>2.9069220196769496E-2</v>
      </c>
      <c r="G2630" s="24">
        <f t="shared" ca="1" si="285"/>
        <v>7356.450886102235</v>
      </c>
      <c r="H2630" s="24">
        <f t="shared" ca="1" si="286"/>
        <v>8049.6321894147177</v>
      </c>
      <c r="I2630" s="24">
        <f ca="1">H2630/'Option value'!$E$10</f>
        <v>390.7588441463455</v>
      </c>
    </row>
    <row r="2631" spans="2:9">
      <c r="B2631">
        <f t="shared" si="287"/>
        <v>2613</v>
      </c>
      <c r="C2631" s="38">
        <f t="shared" ca="1" si="282"/>
        <v>0.16373697565231363</v>
      </c>
      <c r="D2631" s="38">
        <f t="shared" ca="1" si="283"/>
        <v>5.9195174392455571E-2</v>
      </c>
      <c r="E2631" s="38">
        <f t="shared" ca="1" si="284"/>
        <v>0.14387249748736822</v>
      </c>
      <c r="F2631" s="38">
        <f t="shared" ca="1" si="288"/>
        <v>5.5256666239259039E-2</v>
      </c>
      <c r="G2631" s="24">
        <f t="shared" ca="1" si="285"/>
        <v>9640.9803784926298</v>
      </c>
      <c r="H2631" s="24">
        <f t="shared" ca="1" si="286"/>
        <v>10334.161681805112</v>
      </c>
      <c r="I2631" s="24">
        <f ca="1">H2631/'Option value'!$E$10</f>
        <v>501.65833406820929</v>
      </c>
    </row>
    <row r="2632" spans="2:9">
      <c r="B2632">
        <f t="shared" si="287"/>
        <v>2614</v>
      </c>
      <c r="C2632" s="38">
        <f t="shared" ca="1" si="282"/>
        <v>0.24583086651679908</v>
      </c>
      <c r="D2632" s="38">
        <f t="shared" ca="1" si="283"/>
        <v>5.7269734549363779E-2</v>
      </c>
      <c r="E2632" s="38">
        <f t="shared" ca="1" si="284"/>
        <v>0.14801790981501176</v>
      </c>
      <c r="F2632" s="38">
        <f t="shared" ca="1" si="288"/>
        <v>4.6905510383075853E-2</v>
      </c>
      <c r="G2632" s="24">
        <f t="shared" ca="1" si="285"/>
        <v>8751.2726997546379</v>
      </c>
      <c r="H2632" s="24">
        <f t="shared" ca="1" si="286"/>
        <v>9444.4540030671196</v>
      </c>
      <c r="I2632" s="24">
        <f ca="1">H2632/'Option value'!$E$10</f>
        <v>458.46864092558832</v>
      </c>
    </row>
    <row r="2633" spans="2:9">
      <c r="B2633">
        <f t="shared" si="287"/>
        <v>2615</v>
      </c>
      <c r="C2633" s="38">
        <f t="shared" ca="1" si="282"/>
        <v>0.14467237064159288</v>
      </c>
      <c r="D2633" s="38">
        <f t="shared" ca="1" si="283"/>
        <v>5.8621226139391296E-2</v>
      </c>
      <c r="E2633" s="38">
        <f t="shared" ca="1" si="284"/>
        <v>0.14510662090626383</v>
      </c>
      <c r="F2633" s="38">
        <f t="shared" ca="1" si="288"/>
        <v>5.5381553870346878E-2</v>
      </c>
      <c r="G2633" s="24">
        <f t="shared" ca="1" si="285"/>
        <v>9274.9949881716584</v>
      </c>
      <c r="H2633" s="24">
        <f t="shared" ca="1" si="286"/>
        <v>9968.1762914841402</v>
      </c>
      <c r="I2633" s="24">
        <f ca="1">H2633/'Option value'!$E$10</f>
        <v>483.89205298466698</v>
      </c>
    </row>
    <row r="2634" spans="2:9">
      <c r="B2634">
        <f t="shared" si="287"/>
        <v>2616</v>
      </c>
      <c r="C2634" s="38">
        <f t="shared" ca="1" si="282"/>
        <v>0.28575227020301208</v>
      </c>
      <c r="D2634" s="38">
        <f t="shared" ca="1" si="283"/>
        <v>7.1105853786921885E-2</v>
      </c>
      <c r="E2634" s="38">
        <f t="shared" ca="1" si="284"/>
        <v>0.149200629749806</v>
      </c>
      <c r="F2634" s="38">
        <f t="shared" ca="1" si="288"/>
        <v>3.3974256107552933E-2</v>
      </c>
      <c r="G2634" s="24">
        <f t="shared" ca="1" si="285"/>
        <v>9840.1594989756613</v>
      </c>
      <c r="H2634" s="24">
        <f t="shared" ca="1" si="286"/>
        <v>10533.340802288143</v>
      </c>
      <c r="I2634" s="24">
        <f ca="1">H2634/'Option value'!$E$10</f>
        <v>511.32722341204573</v>
      </c>
    </row>
    <row r="2635" spans="2:9">
      <c r="B2635">
        <f t="shared" si="287"/>
        <v>2617</v>
      </c>
      <c r="C2635" s="38">
        <f t="shared" ca="1" si="282"/>
        <v>0.19377582128593426</v>
      </c>
      <c r="D2635" s="38">
        <f t="shared" ca="1" si="283"/>
        <v>5.989976402198631E-2</v>
      </c>
      <c r="E2635" s="38">
        <f t="shared" ca="1" si="284"/>
        <v>0.14074144912291928</v>
      </c>
      <c r="F2635" s="38">
        <f t="shared" ca="1" si="288"/>
        <v>3.7064773655052174E-2</v>
      </c>
      <c r="G2635" s="24">
        <f t="shared" ca="1" si="285"/>
        <v>8553.7825223203145</v>
      </c>
      <c r="H2635" s="24">
        <f t="shared" ca="1" si="286"/>
        <v>9246.9638256327962</v>
      </c>
      <c r="I2635" s="24">
        <f ca="1">H2635/'Option value'!$E$10</f>
        <v>448.88173910838816</v>
      </c>
    </row>
    <row r="2636" spans="2:9">
      <c r="B2636">
        <f t="shared" si="287"/>
        <v>2618</v>
      </c>
      <c r="C2636" s="38">
        <f t="shared" ca="1" si="282"/>
        <v>0.5113953077639013</v>
      </c>
      <c r="D2636" s="38">
        <f t="shared" ca="1" si="283"/>
        <v>6.8402291847296043E-2</v>
      </c>
      <c r="E2636" s="38">
        <f t="shared" ca="1" si="284"/>
        <v>0.14821013024807103</v>
      </c>
      <c r="F2636" s="38">
        <f t="shared" ca="1" si="288"/>
        <v>2.0435405023919252E-2</v>
      </c>
      <c r="G2636" s="24">
        <f t="shared" ca="1" si="285"/>
        <v>10034.486289542174</v>
      </c>
      <c r="H2636" s="24">
        <f t="shared" ca="1" si="286"/>
        <v>10727.667592854656</v>
      </c>
      <c r="I2636" s="24">
        <f ca="1">H2636/'Option value'!$E$10</f>
        <v>520.76056275993471</v>
      </c>
    </row>
    <row r="2637" spans="2:9">
      <c r="B2637">
        <f t="shared" si="287"/>
        <v>2619</v>
      </c>
      <c r="C2637" s="38">
        <f t="shared" ca="1" si="282"/>
        <v>0.23081440559811775</v>
      </c>
      <c r="D2637" s="38">
        <f t="shared" ca="1" si="283"/>
        <v>6.4425090939873475E-2</v>
      </c>
      <c r="E2637" s="38">
        <f t="shared" ca="1" si="284"/>
        <v>0.14187700432817266</v>
      </c>
      <c r="F2637" s="38">
        <f t="shared" ca="1" si="288"/>
        <v>2.7553677922478221E-2</v>
      </c>
      <c r="G2637" s="24">
        <f t="shared" ca="1" si="285"/>
        <v>8602.0930352427531</v>
      </c>
      <c r="H2637" s="24">
        <f t="shared" ca="1" si="286"/>
        <v>9295.2743385552349</v>
      </c>
      <c r="I2637" s="24">
        <f ca="1">H2637/'Option value'!$E$10</f>
        <v>451.22690963860362</v>
      </c>
    </row>
    <row r="2638" spans="2:9">
      <c r="B2638">
        <f t="shared" si="287"/>
        <v>2620</v>
      </c>
      <c r="C2638" s="38">
        <f t="shared" ca="1" si="282"/>
        <v>0.15432924804295067</v>
      </c>
      <c r="D2638" s="38">
        <f t="shared" ca="1" si="283"/>
        <v>7.1657641243019196E-2</v>
      </c>
      <c r="E2638" s="38">
        <f t="shared" ca="1" si="284"/>
        <v>0.14345995532944694</v>
      </c>
      <c r="F2638" s="38">
        <f t="shared" ca="1" si="288"/>
        <v>4.8495919305710566E-2</v>
      </c>
      <c r="G2638" s="24">
        <f t="shared" ca="1" si="285"/>
        <v>10802.503630372308</v>
      </c>
      <c r="H2638" s="24">
        <f t="shared" ca="1" si="286"/>
        <v>11495.68493368479</v>
      </c>
      <c r="I2638" s="24">
        <f ca="1">H2638/'Option value'!$E$10</f>
        <v>558.04295794586358</v>
      </c>
    </row>
    <row r="2639" spans="2:9">
      <c r="B2639">
        <f t="shared" si="287"/>
        <v>2621</v>
      </c>
      <c r="C2639" s="38">
        <f t="shared" ca="1" si="282"/>
        <v>0.213850510518347</v>
      </c>
      <c r="D2639" s="38">
        <f t="shared" ca="1" si="283"/>
        <v>5.7509592347998476E-2</v>
      </c>
      <c r="E2639" s="38">
        <f t="shared" ca="1" si="284"/>
        <v>0.14631164224392182</v>
      </c>
      <c r="F2639" s="38">
        <f t="shared" ca="1" si="288"/>
        <v>5.7978075089906489E-2</v>
      </c>
      <c r="G2639" s="24">
        <f t="shared" ca="1" si="285"/>
        <v>9801.0160972492286</v>
      </c>
      <c r="H2639" s="24">
        <f t="shared" ca="1" si="286"/>
        <v>10494.19740056171</v>
      </c>
      <c r="I2639" s="24">
        <f ca="1">H2639/'Option value'!$E$10</f>
        <v>509.42705827969462</v>
      </c>
    </row>
    <row r="2640" spans="2:9">
      <c r="B2640">
        <f t="shared" si="287"/>
        <v>2622</v>
      </c>
      <c r="C2640" s="38">
        <f t="shared" ca="1" si="282"/>
        <v>0.23419708508590983</v>
      </c>
      <c r="D2640" s="38">
        <f t="shared" ca="1" si="283"/>
        <v>5.9539502521712362E-2</v>
      </c>
      <c r="E2640" s="38">
        <f t="shared" ca="1" si="284"/>
        <v>0.14691252494514184</v>
      </c>
      <c r="F2640" s="38">
        <f t="shared" ca="1" si="288"/>
        <v>4.198451894112256E-2</v>
      </c>
      <c r="G2640" s="24">
        <f t="shared" ca="1" si="285"/>
        <v>8685.3970120452086</v>
      </c>
      <c r="H2640" s="24">
        <f t="shared" ca="1" si="286"/>
        <v>9378.5783153576904</v>
      </c>
      <c r="I2640" s="24">
        <f ca="1">H2640/'Option value'!$E$10</f>
        <v>455.27079200765485</v>
      </c>
    </row>
    <row r="2641" spans="2:9">
      <c r="B2641">
        <f t="shared" si="287"/>
        <v>2623</v>
      </c>
      <c r="C2641" s="38">
        <f t="shared" ca="1" si="282"/>
        <v>0.29990690632337191</v>
      </c>
      <c r="D2641" s="38">
        <f t="shared" ca="1" si="283"/>
        <v>6.6402673240197996E-2</v>
      </c>
      <c r="E2641" s="38">
        <f t="shared" ca="1" si="284"/>
        <v>0.14118474957511343</v>
      </c>
      <c r="F2641" s="38">
        <f t="shared" ca="1" si="288"/>
        <v>5.2023280467074592E-2</v>
      </c>
      <c r="G2641" s="24">
        <f t="shared" ca="1" si="285"/>
        <v>12006.376992885947</v>
      </c>
      <c r="H2641" s="24">
        <f t="shared" ca="1" si="286"/>
        <v>12699.558296198429</v>
      </c>
      <c r="I2641" s="24">
        <f ca="1">H2641/'Option value'!$E$10</f>
        <v>616.48341243681693</v>
      </c>
    </row>
    <row r="2642" spans="2:9">
      <c r="B2642">
        <f t="shared" si="287"/>
        <v>2624</v>
      </c>
      <c r="C2642" s="38">
        <f t="shared" ca="1" si="282"/>
        <v>0.15863313782335781</v>
      </c>
      <c r="D2642" s="38">
        <f t="shared" ca="1" si="283"/>
        <v>5.594011784925923E-2</v>
      </c>
      <c r="E2642" s="38">
        <f t="shared" ca="1" si="284"/>
        <v>0.14803065802443366</v>
      </c>
      <c r="F2642" s="38">
        <f t="shared" ca="1" si="288"/>
        <v>3.2003091999445579E-2</v>
      </c>
      <c r="G2642" s="24">
        <f t="shared" ca="1" si="285"/>
        <v>6927.8666143095425</v>
      </c>
      <c r="H2642" s="24">
        <f t="shared" ca="1" si="286"/>
        <v>7621.0479176220251</v>
      </c>
      <c r="I2642" s="24">
        <f ca="1">H2642/'Option value'!$E$10</f>
        <v>369.95378240883616</v>
      </c>
    </row>
    <row r="2643" spans="2:9">
      <c r="B2643">
        <f t="shared" si="287"/>
        <v>2625</v>
      </c>
      <c r="C2643" s="38">
        <f t="shared" ref="C2643:C2706" ca="1" si="289">_xlfn.NORM.INV(RAND(),$F$6,$G$6)</f>
        <v>0.42806577301945509</v>
      </c>
      <c r="D2643" s="38">
        <f t="shared" ref="D2643:D2706" ca="1" si="290">_xlfn.NORM.INV(RAND(),$F$7,$G$7)</f>
        <v>5.0195639249031178E-2</v>
      </c>
      <c r="E2643" s="38">
        <f t="shared" ref="E2643:E2706" ca="1" si="291">_xlfn.NORM.INV(RAND(),$F$8,$G$8)</f>
        <v>0.14894775740635069</v>
      </c>
      <c r="F2643" s="38">
        <f t="shared" ca="1" si="288"/>
        <v>4.981478949899034E-2</v>
      </c>
      <c r="G2643" s="24">
        <f t="shared" ref="G2643:G2706" ca="1" si="292">IF(E2643&gt;F2643,($C$12*(1+C2643)*D2643)/(E2643-F2643),0)</f>
        <v>8967.8320888747767</v>
      </c>
      <c r="H2643" s="24">
        <f t="shared" ref="H2643:H2706" ca="1" si="293">G2643+$C$13</f>
        <v>9661.0133921872584</v>
      </c>
      <c r="I2643" s="24">
        <f ca="1">H2643/'Option value'!$E$10</f>
        <v>468.98123263044943</v>
      </c>
    </row>
    <row r="2644" spans="2:9">
      <c r="B2644">
        <f t="shared" ref="B2644:B2707" si="294">B2643+1</f>
        <v>2626</v>
      </c>
      <c r="C2644" s="38">
        <f t="shared" ca="1" si="289"/>
        <v>0.26503091808299178</v>
      </c>
      <c r="D2644" s="38">
        <f t="shared" ca="1" si="290"/>
        <v>5.6375111057023898E-2</v>
      </c>
      <c r="E2644" s="38">
        <f t="shared" ca="1" si="291"/>
        <v>0.14267282617103333</v>
      </c>
      <c r="F2644" s="38">
        <f t="shared" ref="F2644:F2707" ca="1" si="295">RAND()*($E$9-$D$9)+$D$9</f>
        <v>5.9012029746556727E-2</v>
      </c>
      <c r="G2644" s="24">
        <f t="shared" ca="1" si="292"/>
        <v>10572.018944641706</v>
      </c>
      <c r="H2644" s="24">
        <f t="shared" ca="1" si="293"/>
        <v>11265.200247954188</v>
      </c>
      <c r="I2644" s="24">
        <f ca="1">H2644/'Option value'!$E$10</f>
        <v>546.85438096864982</v>
      </c>
    </row>
    <row r="2645" spans="2:9">
      <c r="B2645">
        <f t="shared" si="294"/>
        <v>2627</v>
      </c>
      <c r="C2645" s="38">
        <f t="shared" ca="1" si="289"/>
        <v>0.19523748517613099</v>
      </c>
      <c r="D2645" s="38">
        <f t="shared" ca="1" si="290"/>
        <v>5.586770955403373E-2</v>
      </c>
      <c r="E2645" s="38">
        <f t="shared" ca="1" si="291"/>
        <v>0.14580124286656107</v>
      </c>
      <c r="F2645" s="38">
        <f t="shared" ca="1" si="295"/>
        <v>5.5286043625967229E-2</v>
      </c>
      <c r="G2645" s="24">
        <f t="shared" ca="1" si="292"/>
        <v>9149.2382479898624</v>
      </c>
      <c r="H2645" s="24">
        <f t="shared" ca="1" si="293"/>
        <v>9842.4195513023442</v>
      </c>
      <c r="I2645" s="24">
        <f ca="1">H2645/'Option value'!$E$10</f>
        <v>477.78735685933708</v>
      </c>
    </row>
    <row r="2646" spans="2:9">
      <c r="B2646">
        <f t="shared" si="294"/>
        <v>2628</v>
      </c>
      <c r="C2646" s="38">
        <f t="shared" ca="1" si="289"/>
        <v>0.38702501599415906</v>
      </c>
      <c r="D2646" s="38">
        <f t="shared" ca="1" si="290"/>
        <v>5.4817791579750336E-2</v>
      </c>
      <c r="E2646" s="38">
        <f t="shared" ca="1" si="291"/>
        <v>0.14335915145241712</v>
      </c>
      <c r="F2646" s="38">
        <f t="shared" ca="1" si="295"/>
        <v>3.6034151463608069E-2</v>
      </c>
      <c r="G2646" s="24">
        <f t="shared" ca="1" si="292"/>
        <v>8786.1033800829919</v>
      </c>
      <c r="H2646" s="24">
        <f t="shared" ca="1" si="293"/>
        <v>9479.2846833954736</v>
      </c>
      <c r="I2646" s="24">
        <f ca="1">H2646/'Option value'!$E$10</f>
        <v>460.15945065026568</v>
      </c>
    </row>
    <row r="2647" spans="2:9">
      <c r="B2647">
        <f t="shared" si="294"/>
        <v>2629</v>
      </c>
      <c r="C2647" s="38">
        <f t="shared" ca="1" si="289"/>
        <v>0.33074058288730213</v>
      </c>
      <c r="D2647" s="38">
        <f t="shared" ca="1" si="290"/>
        <v>6.7434188742471465E-2</v>
      </c>
      <c r="E2647" s="38">
        <f t="shared" ca="1" si="291"/>
        <v>0.14595758411402121</v>
      </c>
      <c r="F2647" s="38">
        <f t="shared" ca="1" si="295"/>
        <v>5.9233892750392828E-2</v>
      </c>
      <c r="G2647" s="24">
        <f t="shared" ca="1" si="292"/>
        <v>12832.969448226788</v>
      </c>
      <c r="H2647" s="24">
        <f t="shared" ca="1" si="293"/>
        <v>13526.15075153927</v>
      </c>
      <c r="I2647" s="24">
        <f ca="1">H2647/'Option value'!$E$10</f>
        <v>656.60925978345961</v>
      </c>
    </row>
    <row r="2648" spans="2:9">
      <c r="B2648">
        <f t="shared" si="294"/>
        <v>2630</v>
      </c>
      <c r="C2648" s="38">
        <f t="shared" ca="1" si="289"/>
        <v>0.19742378300814026</v>
      </c>
      <c r="D2648" s="38">
        <f t="shared" ca="1" si="290"/>
        <v>6.2881910857228107E-2</v>
      </c>
      <c r="E2648" s="38">
        <f t="shared" ca="1" si="291"/>
        <v>0.14274912875551282</v>
      </c>
      <c r="F2648" s="38">
        <f t="shared" ca="1" si="295"/>
        <v>3.2295059707701121E-2</v>
      </c>
      <c r="G2648" s="24">
        <f t="shared" ca="1" si="292"/>
        <v>8454.4092661165541</v>
      </c>
      <c r="H2648" s="24">
        <f t="shared" ca="1" si="293"/>
        <v>9147.5905694290359</v>
      </c>
      <c r="I2648" s="24">
        <f ca="1">H2648/'Option value'!$E$10</f>
        <v>444.05779463247745</v>
      </c>
    </row>
    <row r="2649" spans="2:9">
      <c r="B2649">
        <f t="shared" si="294"/>
        <v>2631</v>
      </c>
      <c r="C2649" s="38">
        <f t="shared" ca="1" si="289"/>
        <v>0.38475997510979099</v>
      </c>
      <c r="D2649" s="38">
        <f t="shared" ca="1" si="290"/>
        <v>6.1987287847619428E-2</v>
      </c>
      <c r="E2649" s="38">
        <f t="shared" ca="1" si="291"/>
        <v>0.1469622729687913</v>
      </c>
      <c r="F2649" s="38">
        <f t="shared" ca="1" si="295"/>
        <v>5.6315927451228029E-2</v>
      </c>
      <c r="G2649" s="24">
        <f t="shared" ca="1" si="292"/>
        <v>11744.058723731456</v>
      </c>
      <c r="H2649" s="24">
        <f t="shared" ca="1" si="293"/>
        <v>12437.240027043938</v>
      </c>
      <c r="I2649" s="24">
        <f ca="1">H2649/'Option value'!$E$10</f>
        <v>603.7495158759192</v>
      </c>
    </row>
    <row r="2650" spans="2:9">
      <c r="B2650">
        <f t="shared" si="294"/>
        <v>2632</v>
      </c>
      <c r="C2650" s="38">
        <f t="shared" ca="1" si="289"/>
        <v>0.19556769086589221</v>
      </c>
      <c r="D2650" s="38">
        <f t="shared" ca="1" si="290"/>
        <v>6.3249338860366322E-2</v>
      </c>
      <c r="E2650" s="38">
        <f t="shared" ca="1" si="291"/>
        <v>0.14329659802784583</v>
      </c>
      <c r="F2650" s="38">
        <f t="shared" ca="1" si="295"/>
        <v>4.2639468184525291E-2</v>
      </c>
      <c r="G2650" s="24">
        <f t="shared" ca="1" si="292"/>
        <v>9317.0192864446726</v>
      </c>
      <c r="H2650" s="24">
        <f t="shared" ca="1" si="293"/>
        <v>10010.200589757154</v>
      </c>
      <c r="I2650" s="24">
        <f ca="1">H2650/'Option value'!$E$10</f>
        <v>485.93206746393952</v>
      </c>
    </row>
    <row r="2651" spans="2:9">
      <c r="B2651">
        <f t="shared" si="294"/>
        <v>2633</v>
      </c>
      <c r="C2651" s="38">
        <f t="shared" ca="1" si="289"/>
        <v>0.21004830122392223</v>
      </c>
      <c r="D2651" s="38">
        <f t="shared" ca="1" si="290"/>
        <v>6.0261486144206879E-2</v>
      </c>
      <c r="E2651" s="38">
        <f t="shared" ca="1" si="291"/>
        <v>0.14869643670679053</v>
      </c>
      <c r="F2651" s="38">
        <f t="shared" ca="1" si="295"/>
        <v>2.5913941330887147E-2</v>
      </c>
      <c r="G2651" s="24">
        <f t="shared" ca="1" si="292"/>
        <v>7365.4191298819005</v>
      </c>
      <c r="H2651" s="24">
        <f t="shared" ca="1" si="293"/>
        <v>8058.6004331943832</v>
      </c>
      <c r="I2651" s="24">
        <f ca="1">H2651/'Option value'!$E$10</f>
        <v>391.19419578613508</v>
      </c>
    </row>
    <row r="2652" spans="2:9">
      <c r="B2652">
        <f t="shared" si="294"/>
        <v>2634</v>
      </c>
      <c r="C2652" s="38">
        <f t="shared" ca="1" si="289"/>
        <v>0.13187193020018378</v>
      </c>
      <c r="D2652" s="38">
        <f t="shared" ca="1" si="290"/>
        <v>6.5399912713076561E-2</v>
      </c>
      <c r="E2652" s="38">
        <f t="shared" ca="1" si="291"/>
        <v>0.14130552219015619</v>
      </c>
      <c r="F2652" s="38">
        <f t="shared" ca="1" si="295"/>
        <v>4.5172929419989002E-2</v>
      </c>
      <c r="G2652" s="24">
        <f t="shared" ca="1" si="292"/>
        <v>9549.8198621060201</v>
      </c>
      <c r="H2652" s="24">
        <f t="shared" ca="1" si="293"/>
        <v>10243.001165418502</v>
      </c>
      <c r="I2652" s="24">
        <f ca="1">H2652/'Option value'!$E$10</f>
        <v>497.23306628245149</v>
      </c>
    </row>
    <row r="2653" spans="2:9">
      <c r="B2653">
        <f t="shared" si="294"/>
        <v>2635</v>
      </c>
      <c r="C2653" s="38">
        <f t="shared" ca="1" si="289"/>
        <v>0.30814382636039173</v>
      </c>
      <c r="D2653" s="38">
        <f t="shared" ca="1" si="290"/>
        <v>6.0241237540548345E-2</v>
      </c>
      <c r="E2653" s="38">
        <f t="shared" ca="1" si="291"/>
        <v>0.14429904439556354</v>
      </c>
      <c r="F2653" s="38">
        <f t="shared" ca="1" si="295"/>
        <v>3.623440984022569E-2</v>
      </c>
      <c r="G2653" s="24">
        <f t="shared" ca="1" si="292"/>
        <v>9043.9295089420757</v>
      </c>
      <c r="H2653" s="24">
        <f t="shared" ca="1" si="293"/>
        <v>9737.1108122545575</v>
      </c>
      <c r="I2653" s="24">
        <f ca="1">H2653/'Option value'!$E$10</f>
        <v>472.67528214827945</v>
      </c>
    </row>
    <row r="2654" spans="2:9">
      <c r="B2654">
        <f t="shared" si="294"/>
        <v>2636</v>
      </c>
      <c r="C2654" s="38">
        <f t="shared" ca="1" si="289"/>
        <v>0.26165929547852734</v>
      </c>
      <c r="D2654" s="38">
        <f t="shared" ca="1" si="290"/>
        <v>6.4661040604265932E-2</v>
      </c>
      <c r="E2654" s="38">
        <f t="shared" ca="1" si="291"/>
        <v>0.1486359339426459</v>
      </c>
      <c r="F2654" s="38">
        <f t="shared" ca="1" si="295"/>
        <v>4.62157539057294E-2</v>
      </c>
      <c r="G2654" s="24">
        <f t="shared" ca="1" si="292"/>
        <v>9878.4913345873101</v>
      </c>
      <c r="H2654" s="24">
        <f t="shared" ca="1" si="293"/>
        <v>10571.672637899792</v>
      </c>
      <c r="I2654" s="24">
        <f ca="1">H2654/'Option value'!$E$10</f>
        <v>513.18799213105785</v>
      </c>
    </row>
    <row r="2655" spans="2:9">
      <c r="B2655">
        <f t="shared" si="294"/>
        <v>2637</v>
      </c>
      <c r="C2655" s="38">
        <f t="shared" ca="1" si="289"/>
        <v>0.20211835395387448</v>
      </c>
      <c r="D2655" s="38">
        <f t="shared" ca="1" si="290"/>
        <v>7.2558096289311175E-2</v>
      </c>
      <c r="E2655" s="38">
        <f t="shared" ca="1" si="291"/>
        <v>0.14771150841851138</v>
      </c>
      <c r="F2655" s="38">
        <f t="shared" ca="1" si="295"/>
        <v>2.1196619101016636E-2</v>
      </c>
      <c r="G2655" s="24">
        <f t="shared" ca="1" si="292"/>
        <v>8550.3293681790492</v>
      </c>
      <c r="H2655" s="24">
        <f t="shared" ca="1" si="293"/>
        <v>9243.510671491531</v>
      </c>
      <c r="I2655" s="24">
        <f ca="1">H2655/'Option value'!$E$10</f>
        <v>448.71411026657915</v>
      </c>
    </row>
    <row r="2656" spans="2:9">
      <c r="B2656">
        <f t="shared" si="294"/>
        <v>2638</v>
      </c>
      <c r="C2656" s="38">
        <f t="shared" ca="1" si="289"/>
        <v>0.13879879281047003</v>
      </c>
      <c r="D2656" s="38">
        <f t="shared" ca="1" si="290"/>
        <v>6.1980343196743733E-2</v>
      </c>
      <c r="E2656" s="38">
        <f t="shared" ca="1" si="291"/>
        <v>0.14432263127374897</v>
      </c>
      <c r="F2656" s="38">
        <f t="shared" ca="1" si="295"/>
        <v>4.953056310290796E-2</v>
      </c>
      <c r="G2656" s="24">
        <f t="shared" ca="1" si="292"/>
        <v>9234.6481458796861</v>
      </c>
      <c r="H2656" s="24">
        <f t="shared" ca="1" si="293"/>
        <v>9927.8294491921679</v>
      </c>
      <c r="I2656" s="24">
        <f ca="1">H2656/'Option value'!$E$10</f>
        <v>481.93346840738678</v>
      </c>
    </row>
    <row r="2657" spans="2:9">
      <c r="B2657">
        <f t="shared" si="294"/>
        <v>2639</v>
      </c>
      <c r="C2657" s="38">
        <f t="shared" ca="1" si="289"/>
        <v>0.24439080050938392</v>
      </c>
      <c r="D2657" s="38">
        <f t="shared" ca="1" si="290"/>
        <v>5.9896766826360442E-2</v>
      </c>
      <c r="E2657" s="38">
        <f t="shared" ca="1" si="291"/>
        <v>0.14778521613045417</v>
      </c>
      <c r="F2657" s="38">
        <f t="shared" ca="1" si="295"/>
        <v>4.4208154091257765E-2</v>
      </c>
      <c r="G2657" s="24">
        <f t="shared" ca="1" si="292"/>
        <v>8924.5835718617382</v>
      </c>
      <c r="H2657" s="24">
        <f t="shared" ca="1" si="293"/>
        <v>9617.7648751742199</v>
      </c>
      <c r="I2657" s="24">
        <f ca="1">H2657/'Option value'!$E$10</f>
        <v>466.88179005700096</v>
      </c>
    </row>
    <row r="2658" spans="2:9">
      <c r="B2658">
        <f t="shared" si="294"/>
        <v>2640</v>
      </c>
      <c r="C2658" s="38">
        <f t="shared" ca="1" si="289"/>
        <v>0.14203515328347172</v>
      </c>
      <c r="D2658" s="38">
        <f t="shared" ca="1" si="290"/>
        <v>6.6375045173892422E-2</v>
      </c>
      <c r="E2658" s="38">
        <f t="shared" ca="1" si="291"/>
        <v>0.1411235283219214</v>
      </c>
      <c r="F2658" s="38">
        <f t="shared" ca="1" si="295"/>
        <v>5.7684956655786782E-2</v>
      </c>
      <c r="G2658" s="24">
        <f t="shared" ca="1" si="292"/>
        <v>11267.013577763579</v>
      </c>
      <c r="H2658" s="24">
        <f t="shared" ca="1" si="293"/>
        <v>11960.19488107606</v>
      </c>
      <c r="I2658" s="24">
        <f ca="1">H2658/'Option value'!$E$10</f>
        <v>580.59198451825534</v>
      </c>
    </row>
    <row r="2659" spans="2:9">
      <c r="B2659">
        <f t="shared" si="294"/>
        <v>2641</v>
      </c>
      <c r="C2659" s="38">
        <f t="shared" ca="1" si="289"/>
        <v>0.29784187313486638</v>
      </c>
      <c r="D2659" s="38">
        <f t="shared" ca="1" si="290"/>
        <v>6.4062317398590252E-2</v>
      </c>
      <c r="E2659" s="38">
        <f t="shared" ca="1" si="291"/>
        <v>0.14818058523828084</v>
      </c>
      <c r="F2659" s="38">
        <f t="shared" ca="1" si="295"/>
        <v>5.8456805203709161E-2</v>
      </c>
      <c r="G2659" s="24">
        <f t="shared" ca="1" si="292"/>
        <v>11492.334061432428</v>
      </c>
      <c r="H2659" s="24">
        <f t="shared" ca="1" si="293"/>
        <v>12185.51536474491</v>
      </c>
      <c r="I2659" s="24">
        <f ca="1">H2659/'Option value'!$E$10</f>
        <v>591.52987207499552</v>
      </c>
    </row>
    <row r="2660" spans="2:9">
      <c r="B2660">
        <f t="shared" si="294"/>
        <v>2642</v>
      </c>
      <c r="C2660" s="38">
        <f t="shared" ca="1" si="289"/>
        <v>0.22194981187532983</v>
      </c>
      <c r="D2660" s="38">
        <f t="shared" ca="1" si="290"/>
        <v>7.314748261841135E-2</v>
      </c>
      <c r="E2660" s="38">
        <f t="shared" ca="1" si="291"/>
        <v>0.14379801512355103</v>
      </c>
      <c r="F2660" s="38">
        <f t="shared" ca="1" si="295"/>
        <v>2.1007711228335321E-2</v>
      </c>
      <c r="G2660" s="24">
        <f t="shared" ca="1" si="292"/>
        <v>9027.761058171498</v>
      </c>
      <c r="H2660" s="24">
        <f t="shared" ca="1" si="293"/>
        <v>9720.9423614839798</v>
      </c>
      <c r="I2660" s="24">
        <f ca="1">H2660/'Option value'!$E$10</f>
        <v>471.89040589728052</v>
      </c>
    </row>
    <row r="2661" spans="2:9">
      <c r="B2661">
        <f t="shared" si="294"/>
        <v>2643</v>
      </c>
      <c r="C2661" s="38">
        <f t="shared" ca="1" si="289"/>
        <v>0.19574279485391935</v>
      </c>
      <c r="D2661" s="38">
        <f t="shared" ca="1" si="290"/>
        <v>5.9295426854534219E-2</v>
      </c>
      <c r="E2661" s="38">
        <f t="shared" ca="1" si="291"/>
        <v>0.14828090266387464</v>
      </c>
      <c r="F2661" s="38">
        <f t="shared" ca="1" si="295"/>
        <v>2.192337060837856E-2</v>
      </c>
      <c r="G2661" s="24">
        <f t="shared" ca="1" si="292"/>
        <v>6959.0381020789973</v>
      </c>
      <c r="H2661" s="24">
        <f t="shared" ca="1" si="293"/>
        <v>7652.21940539148</v>
      </c>
      <c r="I2661" s="24">
        <f ca="1">H2661/'Option value'!$E$10</f>
        <v>371.46696142677087</v>
      </c>
    </row>
    <row r="2662" spans="2:9">
      <c r="B2662">
        <f t="shared" si="294"/>
        <v>2644</v>
      </c>
      <c r="C2662" s="38">
        <f t="shared" ca="1" si="289"/>
        <v>0.33230116942879079</v>
      </c>
      <c r="D2662" s="38">
        <f t="shared" ca="1" si="290"/>
        <v>6.173909664646763E-2</v>
      </c>
      <c r="E2662" s="38">
        <f t="shared" ca="1" si="291"/>
        <v>0.14938730098548969</v>
      </c>
      <c r="F2662" s="38">
        <f t="shared" ca="1" si="295"/>
        <v>5.3348664913821495E-2</v>
      </c>
      <c r="G2662" s="24">
        <f t="shared" ca="1" si="292"/>
        <v>10622.043435027248</v>
      </c>
      <c r="H2662" s="24">
        <f t="shared" ca="1" si="293"/>
        <v>11315.22473833973</v>
      </c>
      <c r="I2662" s="24">
        <f ca="1">H2662/'Option value'!$E$10</f>
        <v>549.28275428833638</v>
      </c>
    </row>
    <row r="2663" spans="2:9">
      <c r="B2663">
        <f t="shared" si="294"/>
        <v>2645</v>
      </c>
      <c r="C2663" s="38">
        <f t="shared" ca="1" si="289"/>
        <v>0.3786965418036391</v>
      </c>
      <c r="D2663" s="38">
        <f t="shared" ca="1" si="290"/>
        <v>6.0998265573726562E-2</v>
      </c>
      <c r="E2663" s="38">
        <f t="shared" ca="1" si="291"/>
        <v>0.14748188081013125</v>
      </c>
      <c r="F2663" s="38">
        <f t="shared" ca="1" si="295"/>
        <v>5.7014211073251123E-2</v>
      </c>
      <c r="G2663" s="24">
        <f t="shared" ca="1" si="292"/>
        <v>11528.80107334799</v>
      </c>
      <c r="H2663" s="24">
        <f t="shared" ca="1" si="293"/>
        <v>12221.982376660471</v>
      </c>
      <c r="I2663" s="24">
        <f ca="1">H2663/'Option value'!$E$10</f>
        <v>593.30011537186749</v>
      </c>
    </row>
    <row r="2664" spans="2:9">
      <c r="B2664">
        <f t="shared" si="294"/>
        <v>2646</v>
      </c>
      <c r="C2664" s="38">
        <f t="shared" ca="1" si="289"/>
        <v>0.21578779582928495</v>
      </c>
      <c r="D2664" s="38">
        <f t="shared" ca="1" si="290"/>
        <v>7.0342000792953108E-2</v>
      </c>
      <c r="E2664" s="38">
        <f t="shared" ca="1" si="291"/>
        <v>0.1473395563289544</v>
      </c>
      <c r="F2664" s="38">
        <f t="shared" ca="1" si="295"/>
        <v>2.5920560168905399E-2</v>
      </c>
      <c r="G2664" s="24">
        <f t="shared" ca="1" si="292"/>
        <v>8735.2881496682039</v>
      </c>
      <c r="H2664" s="24">
        <f t="shared" ca="1" si="293"/>
        <v>9428.4694529806857</v>
      </c>
      <c r="I2664" s="24">
        <f ca="1">H2664/'Option value'!$E$10</f>
        <v>457.69269189226628</v>
      </c>
    </row>
    <row r="2665" spans="2:9">
      <c r="B2665">
        <f t="shared" si="294"/>
        <v>2647</v>
      </c>
      <c r="C2665" s="38">
        <f t="shared" ca="1" si="289"/>
        <v>0.12819528964843491</v>
      </c>
      <c r="D2665" s="38">
        <f t="shared" ca="1" si="290"/>
        <v>7.8875511691298944E-2</v>
      </c>
      <c r="E2665" s="38">
        <f t="shared" ca="1" si="291"/>
        <v>0.14626383491485498</v>
      </c>
      <c r="F2665" s="38">
        <f t="shared" ca="1" si="295"/>
        <v>3.9966127404688606E-2</v>
      </c>
      <c r="G2665" s="24">
        <f t="shared" ca="1" si="292"/>
        <v>10382.309001296713</v>
      </c>
      <c r="H2665" s="24">
        <f t="shared" ca="1" si="293"/>
        <v>11075.490304609195</v>
      </c>
      <c r="I2665" s="24">
        <f ca="1">H2665/'Option value'!$E$10</f>
        <v>537.64516041792206</v>
      </c>
    </row>
    <row r="2666" spans="2:9">
      <c r="B2666">
        <f t="shared" si="294"/>
        <v>2648</v>
      </c>
      <c r="C2666" s="38">
        <f t="shared" ca="1" si="289"/>
        <v>0.27462868947505337</v>
      </c>
      <c r="D2666" s="38">
        <f t="shared" ca="1" si="290"/>
        <v>5.8264883321097888E-2</v>
      </c>
      <c r="E2666" s="38">
        <f t="shared" ca="1" si="291"/>
        <v>0.13962565654100106</v>
      </c>
      <c r="F2666" s="38">
        <f t="shared" ca="1" si="295"/>
        <v>3.803426469258038E-2</v>
      </c>
      <c r="G2666" s="24">
        <f t="shared" ca="1" si="292"/>
        <v>9066.1946051976411</v>
      </c>
      <c r="H2666" s="24">
        <f t="shared" ca="1" si="293"/>
        <v>9759.3759085101228</v>
      </c>
      <c r="I2666" s="24">
        <f ca="1">H2666/'Option value'!$E$10</f>
        <v>473.75611206359815</v>
      </c>
    </row>
    <row r="2667" spans="2:9">
      <c r="B2667">
        <f t="shared" si="294"/>
        <v>2649</v>
      </c>
      <c r="C2667" s="38">
        <f t="shared" ca="1" si="289"/>
        <v>0.29515341919981986</v>
      </c>
      <c r="D2667" s="38">
        <f t="shared" ca="1" si="290"/>
        <v>6.3769165422769031E-2</v>
      </c>
      <c r="E2667" s="38">
        <f t="shared" ca="1" si="291"/>
        <v>0.14392978266411133</v>
      </c>
      <c r="F2667" s="38">
        <f t="shared" ca="1" si="295"/>
        <v>3.8134566539805764E-2</v>
      </c>
      <c r="G2667" s="24">
        <f t="shared" ca="1" si="292"/>
        <v>9681.8265136845912</v>
      </c>
      <c r="H2667" s="24">
        <f t="shared" ca="1" si="293"/>
        <v>10375.007816997073</v>
      </c>
      <c r="I2667" s="24">
        <f ca="1">H2667/'Option value'!$E$10</f>
        <v>503.64115616490642</v>
      </c>
    </row>
    <row r="2668" spans="2:9">
      <c r="B2668">
        <f t="shared" si="294"/>
        <v>2650</v>
      </c>
      <c r="C2668" s="38">
        <f t="shared" ca="1" si="289"/>
        <v>0.19482475676590552</v>
      </c>
      <c r="D2668" s="38">
        <f t="shared" ca="1" si="290"/>
        <v>5.60921829342498E-2</v>
      </c>
      <c r="E2668" s="38">
        <f t="shared" ca="1" si="291"/>
        <v>0.1449969037291087</v>
      </c>
      <c r="F2668" s="38">
        <f t="shared" ca="1" si="295"/>
        <v>5.4888702479869086E-2</v>
      </c>
      <c r="G2668" s="24">
        <f t="shared" ca="1" si="292"/>
        <v>9224.3040748118947</v>
      </c>
      <c r="H2668" s="24">
        <f t="shared" ca="1" si="293"/>
        <v>9917.4853781243764</v>
      </c>
      <c r="I2668" s="24">
        <f ca="1">H2668/'Option value'!$E$10</f>
        <v>481.43132903516386</v>
      </c>
    </row>
    <row r="2669" spans="2:9">
      <c r="B2669">
        <f t="shared" si="294"/>
        <v>2651</v>
      </c>
      <c r="C2669" s="38">
        <f t="shared" ca="1" si="289"/>
        <v>0.27077057121386194</v>
      </c>
      <c r="D2669" s="38">
        <f t="shared" ca="1" si="290"/>
        <v>6.7744297222595826E-2</v>
      </c>
      <c r="E2669" s="38">
        <f t="shared" ca="1" si="291"/>
        <v>0.14621905216259501</v>
      </c>
      <c r="F2669" s="38">
        <f t="shared" ca="1" si="295"/>
        <v>2.3778960871749213E-2</v>
      </c>
      <c r="G2669" s="24">
        <f t="shared" ca="1" si="292"/>
        <v>8719.8220602068359</v>
      </c>
      <c r="H2669" s="24">
        <f t="shared" ca="1" si="293"/>
        <v>9413.0033635193176</v>
      </c>
      <c r="I2669" s="24">
        <f ca="1">H2669/'Option value'!$E$10</f>
        <v>456.9419108504523</v>
      </c>
    </row>
    <row r="2670" spans="2:9">
      <c r="B2670">
        <f t="shared" si="294"/>
        <v>2652</v>
      </c>
      <c r="C2670" s="38">
        <f t="shared" ca="1" si="289"/>
        <v>0.33575754972440214</v>
      </c>
      <c r="D2670" s="38">
        <f t="shared" ca="1" si="290"/>
        <v>7.2241172532059472E-2</v>
      </c>
      <c r="E2670" s="38">
        <f t="shared" ca="1" si="291"/>
        <v>0.14603672204119525</v>
      </c>
      <c r="F2670" s="38">
        <f t="shared" ca="1" si="295"/>
        <v>4.6217925110654555E-2</v>
      </c>
      <c r="G2670" s="24">
        <f t="shared" ca="1" si="292"/>
        <v>11989.234905536121</v>
      </c>
      <c r="H2670" s="24">
        <f t="shared" ca="1" si="293"/>
        <v>12682.416208848603</v>
      </c>
      <c r="I2670" s="24">
        <f ca="1">H2670/'Option value'!$E$10</f>
        <v>615.65127227420396</v>
      </c>
    </row>
    <row r="2671" spans="2:9">
      <c r="B2671">
        <f t="shared" si="294"/>
        <v>2653</v>
      </c>
      <c r="C2671" s="38">
        <f t="shared" ca="1" si="289"/>
        <v>0.28425313389681811</v>
      </c>
      <c r="D2671" s="38">
        <f t="shared" ca="1" si="290"/>
        <v>5.9156524230020172E-2</v>
      </c>
      <c r="E2671" s="38">
        <f t="shared" ca="1" si="291"/>
        <v>0.14687126796149264</v>
      </c>
      <c r="F2671" s="38">
        <f t="shared" ca="1" si="295"/>
        <v>3.4409472974478064E-2</v>
      </c>
      <c r="G2671" s="24">
        <f t="shared" ca="1" si="292"/>
        <v>8377.9863600775461</v>
      </c>
      <c r="H2671" s="24">
        <f t="shared" ca="1" si="293"/>
        <v>9071.1676633900279</v>
      </c>
      <c r="I2671" s="24">
        <f ca="1">H2671/'Option value'!$E$10</f>
        <v>440.3479448247586</v>
      </c>
    </row>
    <row r="2672" spans="2:9">
      <c r="B2672">
        <f t="shared" si="294"/>
        <v>2654</v>
      </c>
      <c r="C2672" s="38">
        <f t="shared" ca="1" si="289"/>
        <v>0.22764352895601175</v>
      </c>
      <c r="D2672" s="38">
        <f t="shared" ca="1" si="290"/>
        <v>6.0432684414296424E-2</v>
      </c>
      <c r="E2672" s="38">
        <f t="shared" ca="1" si="291"/>
        <v>0.14594395882505906</v>
      </c>
      <c r="F2672" s="38">
        <f t="shared" ca="1" si="295"/>
        <v>3.4533778927731767E-2</v>
      </c>
      <c r="G2672" s="24">
        <f t="shared" ca="1" si="292"/>
        <v>8258.6805229576112</v>
      </c>
      <c r="H2672" s="24">
        <f t="shared" ca="1" si="293"/>
        <v>8951.8618262700929</v>
      </c>
      <c r="I2672" s="24">
        <f ca="1">H2672/'Option value'!$E$10</f>
        <v>434.55639933349966</v>
      </c>
    </row>
    <row r="2673" spans="2:9">
      <c r="B2673">
        <f t="shared" si="294"/>
        <v>2655</v>
      </c>
      <c r="C2673" s="38">
        <f t="shared" ca="1" si="289"/>
        <v>0.25588211951899803</v>
      </c>
      <c r="D2673" s="38">
        <f t="shared" ca="1" si="290"/>
        <v>7.0441623862823502E-2</v>
      </c>
      <c r="E2673" s="38">
        <f t="shared" ca="1" si="291"/>
        <v>0.14436524173433643</v>
      </c>
      <c r="F2673" s="38">
        <f t="shared" ca="1" si="295"/>
        <v>4.7680692823537041E-2</v>
      </c>
      <c r="G2673" s="24">
        <f t="shared" ca="1" si="292"/>
        <v>11347.822597821159</v>
      </c>
      <c r="H2673" s="24">
        <f t="shared" ca="1" si="293"/>
        <v>12041.003901133641</v>
      </c>
      <c r="I2673" s="24">
        <f ca="1">H2673/'Option value'!$E$10</f>
        <v>584.5147524822155</v>
      </c>
    </row>
    <row r="2674" spans="2:9">
      <c r="B2674">
        <f t="shared" si="294"/>
        <v>2656</v>
      </c>
      <c r="C2674" s="38">
        <f t="shared" ca="1" si="289"/>
        <v>0.28685219328976197</v>
      </c>
      <c r="D2674" s="38">
        <f t="shared" ca="1" si="290"/>
        <v>5.3476335060828023E-2</v>
      </c>
      <c r="E2674" s="38">
        <f t="shared" ca="1" si="291"/>
        <v>0.14500394358242763</v>
      </c>
      <c r="F2674" s="38">
        <f t="shared" ca="1" si="295"/>
        <v>2.495985822505168E-2</v>
      </c>
      <c r="G2674" s="24">
        <f t="shared" ca="1" si="292"/>
        <v>7109.530352505958</v>
      </c>
      <c r="H2674" s="24">
        <f t="shared" ca="1" si="293"/>
        <v>7802.7116558184407</v>
      </c>
      <c r="I2674" s="24">
        <f ca="1">H2674/'Option value'!$E$10</f>
        <v>378.77241047662329</v>
      </c>
    </row>
    <row r="2675" spans="2:9">
      <c r="B2675">
        <f t="shared" si="294"/>
        <v>2657</v>
      </c>
      <c r="C2675" s="38">
        <f t="shared" ca="1" si="289"/>
        <v>0.30707770973199972</v>
      </c>
      <c r="D2675" s="38">
        <f t="shared" ca="1" si="290"/>
        <v>5.1285304016423991E-2</v>
      </c>
      <c r="E2675" s="38">
        <f t="shared" ca="1" si="291"/>
        <v>0.14528373870677036</v>
      </c>
      <c r="F2675" s="38">
        <f t="shared" ca="1" si="295"/>
        <v>2.3943817320682164E-2</v>
      </c>
      <c r="G2675" s="24">
        <f t="shared" ca="1" si="292"/>
        <v>6851.4423909871794</v>
      </c>
      <c r="H2675" s="24">
        <f t="shared" ca="1" si="293"/>
        <v>7544.623694299662</v>
      </c>
      <c r="I2675" s="24">
        <f ca="1">H2675/'Option value'!$E$10</f>
        <v>366.24386865532335</v>
      </c>
    </row>
    <row r="2676" spans="2:9">
      <c r="B2676">
        <f t="shared" si="294"/>
        <v>2658</v>
      </c>
      <c r="C2676" s="38">
        <f t="shared" ca="1" si="289"/>
        <v>0.14442787316209493</v>
      </c>
      <c r="D2676" s="38">
        <f t="shared" ca="1" si="290"/>
        <v>5.2958055712812341E-2</v>
      </c>
      <c r="E2676" s="38">
        <f t="shared" ca="1" si="291"/>
        <v>0.14265954802947023</v>
      </c>
      <c r="F2676" s="38">
        <f t="shared" ca="1" si="295"/>
        <v>2.7356801003305946E-2</v>
      </c>
      <c r="G2676" s="24">
        <f t="shared" ca="1" si="292"/>
        <v>6518.8679150364769</v>
      </c>
      <c r="H2676" s="24">
        <f t="shared" ca="1" si="293"/>
        <v>7212.0492183489596</v>
      </c>
      <c r="I2676" s="24">
        <f ca="1">H2676/'Option value'!$E$10</f>
        <v>350.09947661888151</v>
      </c>
    </row>
    <row r="2677" spans="2:9">
      <c r="B2677">
        <f t="shared" si="294"/>
        <v>2659</v>
      </c>
      <c r="C2677" s="38">
        <f t="shared" ca="1" si="289"/>
        <v>0.25755101088362736</v>
      </c>
      <c r="D2677" s="38">
        <f t="shared" ca="1" si="290"/>
        <v>6.0948114016380228E-2</v>
      </c>
      <c r="E2677" s="38">
        <f t="shared" ca="1" si="291"/>
        <v>0.14770032195079125</v>
      </c>
      <c r="F2677" s="38">
        <f t="shared" ca="1" si="295"/>
        <v>4.366043291173638E-2</v>
      </c>
      <c r="G2677" s="24">
        <f t="shared" ca="1" si="292"/>
        <v>9136.4478251647597</v>
      </c>
      <c r="H2677" s="24">
        <f t="shared" ca="1" si="293"/>
        <v>9829.6291284772415</v>
      </c>
      <c r="I2677" s="24">
        <f ca="1">H2677/'Option value'!$E$10</f>
        <v>477.16646254743887</v>
      </c>
    </row>
    <row r="2678" spans="2:9">
      <c r="B2678">
        <f t="shared" si="294"/>
        <v>2660</v>
      </c>
      <c r="C2678" s="38">
        <f t="shared" ca="1" si="289"/>
        <v>0.1554222202653178</v>
      </c>
      <c r="D2678" s="38">
        <f t="shared" ca="1" si="290"/>
        <v>6.0474792554210989E-2</v>
      </c>
      <c r="E2678" s="38">
        <f t="shared" ca="1" si="291"/>
        <v>0.14421999905840624</v>
      </c>
      <c r="F2678" s="38">
        <f t="shared" ca="1" si="295"/>
        <v>3.7463209065975389E-2</v>
      </c>
      <c r="G2678" s="24">
        <f t="shared" ca="1" si="292"/>
        <v>8117.2883316414454</v>
      </c>
      <c r="H2678" s="24">
        <f t="shared" ca="1" si="293"/>
        <v>8810.4696349539281</v>
      </c>
      <c r="I2678" s="24">
        <f ca="1">H2678/'Option value'!$E$10</f>
        <v>427.69270072591883</v>
      </c>
    </row>
    <row r="2679" spans="2:9">
      <c r="B2679">
        <f t="shared" si="294"/>
        <v>2661</v>
      </c>
      <c r="C2679" s="38">
        <f t="shared" ca="1" si="289"/>
        <v>0.22530369479288237</v>
      </c>
      <c r="D2679" s="38">
        <f t="shared" ca="1" si="290"/>
        <v>7.4471321258596554E-2</v>
      </c>
      <c r="E2679" s="38">
        <f t="shared" ca="1" si="291"/>
        <v>0.14898413231924224</v>
      </c>
      <c r="F2679" s="38">
        <f t="shared" ca="1" si="295"/>
        <v>3.1517651353738518E-2</v>
      </c>
      <c r="G2679" s="24">
        <f t="shared" ca="1" si="292"/>
        <v>9634.0793844975833</v>
      </c>
      <c r="H2679" s="24">
        <f t="shared" ca="1" si="293"/>
        <v>10327.260687810065</v>
      </c>
      <c r="I2679" s="24">
        <f ca="1">H2679/'Option value'!$E$10</f>
        <v>501.32333435971185</v>
      </c>
    </row>
    <row r="2680" spans="2:9">
      <c r="B2680">
        <f t="shared" si="294"/>
        <v>2662</v>
      </c>
      <c r="C2680" s="38">
        <f t="shared" ca="1" si="289"/>
        <v>0.28096286777780033</v>
      </c>
      <c r="D2680" s="38">
        <f t="shared" ca="1" si="290"/>
        <v>7.3931493467906256E-2</v>
      </c>
      <c r="E2680" s="38">
        <f t="shared" ca="1" si="291"/>
        <v>0.14797869507236044</v>
      </c>
      <c r="F2680" s="38">
        <f t="shared" ca="1" si="295"/>
        <v>2.3145326796936528E-2</v>
      </c>
      <c r="G2680" s="24">
        <f t="shared" ca="1" si="292"/>
        <v>9408.6368896742242</v>
      </c>
      <c r="H2680" s="24">
        <f t="shared" ca="1" si="293"/>
        <v>10101.818192986706</v>
      </c>
      <c r="I2680" s="24">
        <f ca="1">H2680/'Option value'!$E$10</f>
        <v>490.37952393139346</v>
      </c>
    </row>
    <row r="2681" spans="2:9">
      <c r="B2681">
        <f t="shared" si="294"/>
        <v>2663</v>
      </c>
      <c r="C2681" s="38">
        <f t="shared" ca="1" si="289"/>
        <v>0.23409876552486902</v>
      </c>
      <c r="D2681" s="38">
        <f t="shared" ca="1" si="290"/>
        <v>6.422937770211061E-2</v>
      </c>
      <c r="E2681" s="38">
        <f t="shared" ca="1" si="291"/>
        <v>0.14649822696570161</v>
      </c>
      <c r="F2681" s="38">
        <f t="shared" ca="1" si="295"/>
        <v>5.7226048026089452E-2</v>
      </c>
      <c r="G2681" s="24">
        <f t="shared" ca="1" si="292"/>
        <v>11011.814172103861</v>
      </c>
      <c r="H2681" s="24">
        <f t="shared" ca="1" si="293"/>
        <v>11704.995475416343</v>
      </c>
      <c r="I2681" s="24">
        <f ca="1">H2681/'Option value'!$E$10</f>
        <v>568.20366385516218</v>
      </c>
    </row>
    <row r="2682" spans="2:9">
      <c r="B2682">
        <f t="shared" si="294"/>
        <v>2664</v>
      </c>
      <c r="C2682" s="38">
        <f t="shared" ca="1" si="289"/>
        <v>0.35955582923058726</v>
      </c>
      <c r="D2682" s="38">
        <f t="shared" ca="1" si="290"/>
        <v>6.9840753229303776E-2</v>
      </c>
      <c r="E2682" s="38">
        <f t="shared" ca="1" si="291"/>
        <v>0.14135953750241584</v>
      </c>
      <c r="F2682" s="38">
        <f t="shared" ca="1" si="295"/>
        <v>5.6894617078813742E-2</v>
      </c>
      <c r="G2682" s="24">
        <f t="shared" ca="1" si="292"/>
        <v>13941.867803744633</v>
      </c>
      <c r="H2682" s="24">
        <f t="shared" ca="1" si="293"/>
        <v>14635.049107057115</v>
      </c>
      <c r="I2682" s="24">
        <f ca="1">H2682/'Option value'!$E$10</f>
        <v>710.43927704160751</v>
      </c>
    </row>
    <row r="2683" spans="2:9">
      <c r="B2683">
        <f t="shared" si="294"/>
        <v>2665</v>
      </c>
      <c r="C2683" s="38">
        <f t="shared" ca="1" si="289"/>
        <v>0.29410691666182942</v>
      </c>
      <c r="D2683" s="38">
        <f t="shared" ca="1" si="290"/>
        <v>6.5990355805565559E-2</v>
      </c>
      <c r="E2683" s="38">
        <f t="shared" ca="1" si="291"/>
        <v>0.1477945091582894</v>
      </c>
      <c r="F2683" s="38">
        <f t="shared" ca="1" si="295"/>
        <v>2.8441488585039525E-2</v>
      </c>
      <c r="G2683" s="24">
        <f t="shared" ca="1" si="292"/>
        <v>8873.7786358735084</v>
      </c>
      <c r="H2683" s="24">
        <f t="shared" ca="1" si="293"/>
        <v>9566.9599391859902</v>
      </c>
      <c r="I2683" s="24">
        <f ca="1">H2683/'Option value'!$E$10</f>
        <v>464.41553102844608</v>
      </c>
    </row>
    <row r="2684" spans="2:9">
      <c r="B2684">
        <f t="shared" si="294"/>
        <v>2666</v>
      </c>
      <c r="C2684" s="38">
        <f t="shared" ca="1" si="289"/>
        <v>0.20734164971726857</v>
      </c>
      <c r="D2684" s="38">
        <f t="shared" ca="1" si="290"/>
        <v>6.5856937179346361E-2</v>
      </c>
      <c r="E2684" s="38">
        <f t="shared" ca="1" si="291"/>
        <v>0.14851377643512856</v>
      </c>
      <c r="F2684" s="38">
        <f t="shared" ca="1" si="295"/>
        <v>4.9411337346257078E-2</v>
      </c>
      <c r="G2684" s="24">
        <f t="shared" ca="1" si="292"/>
        <v>9950.3588914583834</v>
      </c>
      <c r="H2684" s="24">
        <f t="shared" ca="1" si="293"/>
        <v>10643.540194770865</v>
      </c>
      <c r="I2684" s="24">
        <f ca="1">H2684/'Option value'!$E$10</f>
        <v>516.67670848402258</v>
      </c>
    </row>
    <row r="2685" spans="2:9">
      <c r="B2685">
        <f t="shared" si="294"/>
        <v>2667</v>
      </c>
      <c r="C2685" s="38">
        <f t="shared" ca="1" si="289"/>
        <v>0.25465006532696605</v>
      </c>
      <c r="D2685" s="38">
        <f t="shared" ca="1" si="290"/>
        <v>6.1166161097081242E-2</v>
      </c>
      <c r="E2685" s="38">
        <f t="shared" ca="1" si="291"/>
        <v>0.14267941247742924</v>
      </c>
      <c r="F2685" s="38">
        <f t="shared" ca="1" si="295"/>
        <v>4.1992163191879511E-2</v>
      </c>
      <c r="G2685" s="24">
        <f t="shared" ca="1" si="292"/>
        <v>9452.5881975095181</v>
      </c>
      <c r="H2685" s="24">
        <f t="shared" ca="1" si="293"/>
        <v>10145.769500822</v>
      </c>
      <c r="I2685" s="24">
        <f ca="1">H2685/'Option value'!$E$10</f>
        <v>492.51308256417474</v>
      </c>
    </row>
    <row r="2686" spans="2:9">
      <c r="B2686">
        <f t="shared" si="294"/>
        <v>2668</v>
      </c>
      <c r="C2686" s="38">
        <f t="shared" ca="1" si="289"/>
        <v>0.17607661415977854</v>
      </c>
      <c r="D2686" s="38">
        <f t="shared" ca="1" si="290"/>
        <v>5.4682561838841556E-2</v>
      </c>
      <c r="E2686" s="38">
        <f t="shared" ca="1" si="291"/>
        <v>0.14302574784282632</v>
      </c>
      <c r="F2686" s="38">
        <f t="shared" ca="1" si="295"/>
        <v>5.9314287271035049E-2</v>
      </c>
      <c r="G2686" s="24">
        <f t="shared" ca="1" si="292"/>
        <v>9527.7625339725473</v>
      </c>
      <c r="H2686" s="24">
        <f t="shared" ca="1" si="293"/>
        <v>10220.943837285029</v>
      </c>
      <c r="I2686" s="24">
        <f ca="1">H2686/'Option value'!$E$10</f>
        <v>496.16232219830232</v>
      </c>
    </row>
    <row r="2687" spans="2:9">
      <c r="B2687">
        <f t="shared" si="294"/>
        <v>2669</v>
      </c>
      <c r="C2687" s="38">
        <f t="shared" ca="1" si="289"/>
        <v>0.18656585698631001</v>
      </c>
      <c r="D2687" s="38">
        <f t="shared" ca="1" si="290"/>
        <v>5.6301974523750409E-2</v>
      </c>
      <c r="E2687" s="38">
        <f t="shared" ca="1" si="291"/>
        <v>0.14768594865117843</v>
      </c>
      <c r="F2687" s="38">
        <f t="shared" ca="1" si="295"/>
        <v>4.9970256435390804E-2</v>
      </c>
      <c r="G2687" s="24">
        <f t="shared" ca="1" si="292"/>
        <v>8478.9590415171206</v>
      </c>
      <c r="H2687" s="24">
        <f t="shared" ca="1" si="293"/>
        <v>9172.1403448296023</v>
      </c>
      <c r="I2687" s="24">
        <f ca="1">H2687/'Option value'!$E$10</f>
        <v>445.24953130240783</v>
      </c>
    </row>
    <row r="2688" spans="2:9">
      <c r="B2688">
        <f t="shared" si="294"/>
        <v>2670</v>
      </c>
      <c r="C2688" s="38">
        <f t="shared" ca="1" si="289"/>
        <v>0.22896345721128958</v>
      </c>
      <c r="D2688" s="38">
        <f t="shared" ca="1" si="290"/>
        <v>6.3577567495105722E-2</v>
      </c>
      <c r="E2688" s="38">
        <f t="shared" ca="1" si="291"/>
        <v>0.14688175189496153</v>
      </c>
      <c r="F2688" s="38">
        <f t="shared" ca="1" si="295"/>
        <v>3.1507728966034321E-2</v>
      </c>
      <c r="G2688" s="24">
        <f t="shared" ca="1" si="292"/>
        <v>8398.9736313914018</v>
      </c>
      <c r="H2688" s="24">
        <f t="shared" ca="1" si="293"/>
        <v>9092.1549347038836</v>
      </c>
      <c r="I2688" s="24">
        <f ca="1">H2688/'Option value'!$E$10</f>
        <v>441.36674440310111</v>
      </c>
    </row>
    <row r="2689" spans="2:9">
      <c r="B2689">
        <f t="shared" si="294"/>
        <v>2671</v>
      </c>
      <c r="C2689" s="38">
        <f t="shared" ca="1" si="289"/>
        <v>0.20387157258156097</v>
      </c>
      <c r="D2689" s="38">
        <f t="shared" ca="1" si="290"/>
        <v>6.0566117675452641E-2</v>
      </c>
      <c r="E2689" s="38">
        <f t="shared" ca="1" si="291"/>
        <v>0.14212724243383154</v>
      </c>
      <c r="F2689" s="38">
        <f t="shared" ca="1" si="295"/>
        <v>4.2620008117762231E-2</v>
      </c>
      <c r="G2689" s="24">
        <f t="shared" ca="1" si="292"/>
        <v>9087.5458818383177</v>
      </c>
      <c r="H2689" s="24">
        <f t="shared" ca="1" si="293"/>
        <v>9780.7271851507994</v>
      </c>
      <c r="I2689" s="24">
        <f ca="1">H2689/'Option value'!$E$10</f>
        <v>474.79258180343686</v>
      </c>
    </row>
    <row r="2690" spans="2:9">
      <c r="B2690">
        <f t="shared" si="294"/>
        <v>2672</v>
      </c>
      <c r="C2690" s="38">
        <f t="shared" ca="1" si="289"/>
        <v>0.11996123452452954</v>
      </c>
      <c r="D2690" s="38">
        <f t="shared" ca="1" si="290"/>
        <v>6.4173677543733723E-2</v>
      </c>
      <c r="E2690" s="38">
        <f t="shared" ca="1" si="291"/>
        <v>0.138571195610282</v>
      </c>
      <c r="F2690" s="38">
        <f t="shared" ca="1" si="295"/>
        <v>4.0338957753978055E-2</v>
      </c>
      <c r="G2690" s="24">
        <f t="shared" ca="1" si="292"/>
        <v>9073.9682893765166</v>
      </c>
      <c r="H2690" s="24">
        <f t="shared" ca="1" si="293"/>
        <v>9767.1495926889984</v>
      </c>
      <c r="I2690" s="24">
        <f ca="1">H2690/'Option value'!$E$10</f>
        <v>474.13347537325234</v>
      </c>
    </row>
    <row r="2691" spans="2:9">
      <c r="B2691">
        <f t="shared" si="294"/>
        <v>2673</v>
      </c>
      <c r="C2691" s="38">
        <f t="shared" ca="1" si="289"/>
        <v>0.19572866022818902</v>
      </c>
      <c r="D2691" s="38">
        <f t="shared" ca="1" si="290"/>
        <v>6.7893900750077812E-2</v>
      </c>
      <c r="E2691" s="38">
        <f t="shared" ca="1" si="291"/>
        <v>0.14597672668468817</v>
      </c>
      <c r="F2691" s="38">
        <f t="shared" ca="1" si="295"/>
        <v>2.6998947291176967E-2</v>
      </c>
      <c r="G2691" s="24">
        <f t="shared" ca="1" si="292"/>
        <v>8462.3097492886973</v>
      </c>
      <c r="H2691" s="24">
        <f t="shared" ca="1" si="293"/>
        <v>9155.491052601179</v>
      </c>
      <c r="I2691" s="24">
        <f ca="1">H2691/'Option value'!$E$10</f>
        <v>444.44131323306692</v>
      </c>
    </row>
    <row r="2692" spans="2:9">
      <c r="B2692">
        <f t="shared" si="294"/>
        <v>2674</v>
      </c>
      <c r="C2692" s="38">
        <f t="shared" ca="1" si="289"/>
        <v>0.25401164887773892</v>
      </c>
      <c r="D2692" s="38">
        <f t="shared" ca="1" si="290"/>
        <v>5.9851051238399545E-2</v>
      </c>
      <c r="E2692" s="38">
        <f t="shared" ca="1" si="291"/>
        <v>0.15107412123745137</v>
      </c>
      <c r="F2692" s="38">
        <f t="shared" ca="1" si="295"/>
        <v>3.6401990159714084E-2</v>
      </c>
      <c r="G2692" s="24">
        <f t="shared" ca="1" si="292"/>
        <v>8117.2112188908968</v>
      </c>
      <c r="H2692" s="24">
        <f t="shared" ca="1" si="293"/>
        <v>8810.3925222033795</v>
      </c>
      <c r="I2692" s="24">
        <f ca="1">H2692/'Option value'!$E$10</f>
        <v>427.68895738851353</v>
      </c>
    </row>
    <row r="2693" spans="2:9">
      <c r="B2693">
        <f t="shared" si="294"/>
        <v>2675</v>
      </c>
      <c r="C2693" s="38">
        <f t="shared" ca="1" si="289"/>
        <v>0.22386018936937274</v>
      </c>
      <c r="D2693" s="38">
        <f t="shared" ca="1" si="290"/>
        <v>6.3771136724149205E-2</v>
      </c>
      <c r="E2693" s="38">
        <f t="shared" ca="1" si="291"/>
        <v>0.1478580687497526</v>
      </c>
      <c r="F2693" s="38">
        <f t="shared" ca="1" si="295"/>
        <v>2.8896052258545291E-2</v>
      </c>
      <c r="G2693" s="24">
        <f t="shared" ca="1" si="292"/>
        <v>8136.5261769090657</v>
      </c>
      <c r="H2693" s="24">
        <f t="shared" ca="1" si="293"/>
        <v>8829.7074802215484</v>
      </c>
      <c r="I2693" s="24">
        <f ca="1">H2693/'Option value'!$E$10</f>
        <v>428.62657670978388</v>
      </c>
    </row>
    <row r="2694" spans="2:9">
      <c r="B2694">
        <f t="shared" si="294"/>
        <v>2676</v>
      </c>
      <c r="C2694" s="38">
        <f t="shared" ca="1" si="289"/>
        <v>0.26655445392493943</v>
      </c>
      <c r="D2694" s="38">
        <f t="shared" ca="1" si="290"/>
        <v>5.9700190464505705E-2</v>
      </c>
      <c r="E2694" s="38">
        <f t="shared" ca="1" si="291"/>
        <v>0.1442034033113854</v>
      </c>
      <c r="F2694" s="38">
        <f t="shared" ca="1" si="295"/>
        <v>5.2620190543595541E-2</v>
      </c>
      <c r="G2694" s="24">
        <f t="shared" ca="1" si="292"/>
        <v>10239.413589645275</v>
      </c>
      <c r="H2694" s="24">
        <f t="shared" ca="1" si="293"/>
        <v>10932.594892957757</v>
      </c>
      <c r="I2694" s="24">
        <f ca="1">H2694/'Option value'!$E$10</f>
        <v>530.7084899494057</v>
      </c>
    </row>
    <row r="2695" spans="2:9">
      <c r="B2695">
        <f t="shared" si="294"/>
        <v>2677</v>
      </c>
      <c r="C2695" s="38">
        <f t="shared" ca="1" si="289"/>
        <v>0.35136279574306029</v>
      </c>
      <c r="D2695" s="38">
        <f t="shared" ca="1" si="290"/>
        <v>5.7065106155824857E-2</v>
      </c>
      <c r="E2695" s="38">
        <f t="shared" ca="1" si="291"/>
        <v>0.14700905893390925</v>
      </c>
      <c r="F2695" s="38">
        <f t="shared" ca="1" si="295"/>
        <v>5.5738583148551762E-2</v>
      </c>
      <c r="G2695" s="24">
        <f t="shared" ca="1" si="292"/>
        <v>10478.609355584967</v>
      </c>
      <c r="H2695" s="24">
        <f t="shared" ca="1" si="293"/>
        <v>11171.790658897449</v>
      </c>
      <c r="I2695" s="24">
        <f ca="1">H2695/'Option value'!$E$10</f>
        <v>542.31993489793444</v>
      </c>
    </row>
    <row r="2696" spans="2:9">
      <c r="B2696">
        <f t="shared" si="294"/>
        <v>2678</v>
      </c>
      <c r="C2696" s="38">
        <f t="shared" ca="1" si="289"/>
        <v>0.31464991376541512</v>
      </c>
      <c r="D2696" s="38">
        <f t="shared" ca="1" si="290"/>
        <v>6.2440077426327623E-2</v>
      </c>
      <c r="E2696" s="38">
        <f t="shared" ca="1" si="291"/>
        <v>0.14547433669464629</v>
      </c>
      <c r="F2696" s="38">
        <f t="shared" ca="1" si="295"/>
        <v>5.7100533103219955E-2</v>
      </c>
      <c r="G2696" s="24">
        <f t="shared" ca="1" si="292"/>
        <v>11519.705583036492</v>
      </c>
      <c r="H2696" s="24">
        <f t="shared" ca="1" si="293"/>
        <v>12212.886886348973</v>
      </c>
      <c r="I2696" s="24">
        <f ca="1">H2696/'Option value'!$E$10</f>
        <v>592.85858671596952</v>
      </c>
    </row>
    <row r="2697" spans="2:9">
      <c r="B2697">
        <f t="shared" si="294"/>
        <v>2679</v>
      </c>
      <c r="C2697" s="38">
        <f t="shared" ca="1" si="289"/>
        <v>-5.1938472152600779E-2</v>
      </c>
      <c r="D2697" s="38">
        <f t="shared" ca="1" si="290"/>
        <v>6.3196526773784178E-2</v>
      </c>
      <c r="E2697" s="38">
        <f t="shared" ca="1" si="291"/>
        <v>0.14603421837606523</v>
      </c>
      <c r="F2697" s="38">
        <f t="shared" ca="1" si="295"/>
        <v>5.1040654099947472E-2</v>
      </c>
      <c r="G2697" s="24">
        <f t="shared" ca="1" si="292"/>
        <v>7822.1641848748386</v>
      </c>
      <c r="H2697" s="24">
        <f t="shared" ca="1" si="293"/>
        <v>8515.3454881873204</v>
      </c>
      <c r="I2697" s="24">
        <f ca="1">H2697/'Option value'!$E$10</f>
        <v>413.36628583433588</v>
      </c>
    </row>
    <row r="2698" spans="2:9">
      <c r="B2698">
        <f t="shared" si="294"/>
        <v>2680</v>
      </c>
      <c r="C2698" s="38">
        <f t="shared" ca="1" si="289"/>
        <v>0.16433488917506045</v>
      </c>
      <c r="D2698" s="38">
        <f t="shared" ca="1" si="290"/>
        <v>6.3747176056061103E-2</v>
      </c>
      <c r="E2698" s="38">
        <f t="shared" ca="1" si="291"/>
        <v>0.1417274390509497</v>
      </c>
      <c r="F2698" s="38">
        <f t="shared" ca="1" si="295"/>
        <v>5.7367557255283627E-2</v>
      </c>
      <c r="G2698" s="24">
        <f t="shared" ca="1" si="292"/>
        <v>10911.74670692678</v>
      </c>
      <c r="H2698" s="24">
        <f t="shared" ca="1" si="293"/>
        <v>11604.928010239262</v>
      </c>
      <c r="I2698" s="24">
        <f ca="1">H2698/'Option value'!$E$10</f>
        <v>563.34601991452723</v>
      </c>
    </row>
    <row r="2699" spans="2:9">
      <c r="B2699">
        <f t="shared" si="294"/>
        <v>2681</v>
      </c>
      <c r="C2699" s="38">
        <f t="shared" ca="1" si="289"/>
        <v>0.29153305375082295</v>
      </c>
      <c r="D2699" s="38">
        <f t="shared" ca="1" si="290"/>
        <v>5.6892655330342191E-2</v>
      </c>
      <c r="E2699" s="38">
        <f t="shared" ca="1" si="291"/>
        <v>0.13921643063641045</v>
      </c>
      <c r="F2699" s="38">
        <f t="shared" ca="1" si="295"/>
        <v>5.5172113478986956E-2</v>
      </c>
      <c r="G2699" s="24">
        <f t="shared" ca="1" si="292"/>
        <v>10842.882540681137</v>
      </c>
      <c r="H2699" s="24">
        <f t="shared" ca="1" si="293"/>
        <v>11536.063843993619</v>
      </c>
      <c r="I2699" s="24">
        <f ca="1">H2699/'Option value'!$E$10</f>
        <v>560.00309922299118</v>
      </c>
    </row>
    <row r="2700" spans="2:9">
      <c r="B2700">
        <f t="shared" si="294"/>
        <v>2682</v>
      </c>
      <c r="C2700" s="38">
        <f t="shared" ca="1" si="289"/>
        <v>0.41272487107061506</v>
      </c>
      <c r="D2700" s="38">
        <f t="shared" ca="1" si="290"/>
        <v>5.5195118594117631E-2</v>
      </c>
      <c r="E2700" s="38">
        <f t="shared" ca="1" si="291"/>
        <v>0.14815190203481965</v>
      </c>
      <c r="F2700" s="38">
        <f t="shared" ca="1" si="295"/>
        <v>3.4029354847511253E-2</v>
      </c>
      <c r="G2700" s="24">
        <f t="shared" ca="1" si="292"/>
        <v>8473.7994675695772</v>
      </c>
      <c r="H2700" s="24">
        <f t="shared" ca="1" si="293"/>
        <v>9166.980770882059</v>
      </c>
      <c r="I2700" s="24">
        <f ca="1">H2700/'Option value'!$E$10</f>
        <v>444.99906654767273</v>
      </c>
    </row>
    <row r="2701" spans="2:9">
      <c r="B2701">
        <f t="shared" si="294"/>
        <v>2683</v>
      </c>
      <c r="C2701" s="38">
        <f t="shared" ca="1" si="289"/>
        <v>0.35591628978133483</v>
      </c>
      <c r="D2701" s="38">
        <f t="shared" ca="1" si="290"/>
        <v>6.5975383194725595E-2</v>
      </c>
      <c r="E2701" s="38">
        <f t="shared" ca="1" si="291"/>
        <v>0.14836455830844117</v>
      </c>
      <c r="F2701" s="38">
        <f t="shared" ca="1" si="295"/>
        <v>2.3946984187866324E-2</v>
      </c>
      <c r="G2701" s="24">
        <f t="shared" ca="1" si="292"/>
        <v>8917.1166353580902</v>
      </c>
      <c r="H2701" s="24">
        <f t="shared" ca="1" si="293"/>
        <v>9610.297938670572</v>
      </c>
      <c r="I2701" s="24">
        <f ca="1">H2701/'Option value'!$E$10</f>
        <v>466.51931741119279</v>
      </c>
    </row>
    <row r="2702" spans="2:9">
      <c r="B2702">
        <f t="shared" si="294"/>
        <v>2684</v>
      </c>
      <c r="C2702" s="38">
        <f t="shared" ca="1" si="289"/>
        <v>4.0127666660574463E-2</v>
      </c>
      <c r="D2702" s="38">
        <f t="shared" ca="1" si="290"/>
        <v>7.207309456468966E-2</v>
      </c>
      <c r="E2702" s="38">
        <f t="shared" ca="1" si="291"/>
        <v>0.14406199525316485</v>
      </c>
      <c r="F2702" s="38">
        <f t="shared" ca="1" si="295"/>
        <v>4.0447955181671776E-2</v>
      </c>
      <c r="G2702" s="24">
        <f t="shared" ca="1" si="292"/>
        <v>8972.8950261955106</v>
      </c>
      <c r="H2702" s="24">
        <f t="shared" ca="1" si="293"/>
        <v>9666.0763295079923</v>
      </c>
      <c r="I2702" s="24">
        <f ca="1">H2702/'Option value'!$E$10</f>
        <v>469.2270062867957</v>
      </c>
    </row>
    <row r="2703" spans="2:9">
      <c r="B2703">
        <f t="shared" si="294"/>
        <v>2685</v>
      </c>
      <c r="C2703" s="38">
        <f t="shared" ca="1" si="289"/>
        <v>0.19452543297722977</v>
      </c>
      <c r="D2703" s="38">
        <f t="shared" ca="1" si="290"/>
        <v>5.5861280060854085E-2</v>
      </c>
      <c r="E2703" s="38">
        <f t="shared" ca="1" si="291"/>
        <v>0.14808733086585388</v>
      </c>
      <c r="F2703" s="38">
        <f t="shared" ca="1" si="295"/>
        <v>5.5830615203521672E-2</v>
      </c>
      <c r="G2703" s="24">
        <f t="shared" ca="1" si="292"/>
        <v>8970.1492963181718</v>
      </c>
      <c r="H2703" s="24">
        <f t="shared" ca="1" si="293"/>
        <v>9663.3305996306535</v>
      </c>
      <c r="I2703" s="24">
        <f ca="1">H2703/'Option value'!$E$10</f>
        <v>469.09371842867245</v>
      </c>
    </row>
    <row r="2704" spans="2:9">
      <c r="B2704">
        <f t="shared" si="294"/>
        <v>2686</v>
      </c>
      <c r="C2704" s="38">
        <f t="shared" ca="1" si="289"/>
        <v>5.4726897964641141E-2</v>
      </c>
      <c r="D2704" s="38">
        <f t="shared" ca="1" si="290"/>
        <v>6.1793610202561022E-2</v>
      </c>
      <c r="E2704" s="38">
        <f t="shared" ca="1" si="291"/>
        <v>0.14490426162015368</v>
      </c>
      <c r="F2704" s="38">
        <f t="shared" ca="1" si="295"/>
        <v>2.8343529184057789E-2</v>
      </c>
      <c r="G2704" s="24">
        <f t="shared" ca="1" si="292"/>
        <v>6934.6205096293688</v>
      </c>
      <c r="H2704" s="24">
        <f t="shared" ca="1" si="293"/>
        <v>7627.8018129418515</v>
      </c>
      <c r="I2704" s="24">
        <f ca="1">H2704/'Option value'!$E$10</f>
        <v>370.2816414049442</v>
      </c>
    </row>
    <row r="2705" spans="2:9">
      <c r="B2705">
        <f t="shared" si="294"/>
        <v>2687</v>
      </c>
      <c r="C2705" s="38">
        <f t="shared" ca="1" si="289"/>
        <v>0.29549042531348835</v>
      </c>
      <c r="D2705" s="38">
        <f t="shared" ca="1" si="290"/>
        <v>6.0228113156984418E-2</v>
      </c>
      <c r="E2705" s="38">
        <f t="shared" ca="1" si="291"/>
        <v>0.14915730566752267</v>
      </c>
      <c r="F2705" s="38">
        <f t="shared" ca="1" si="295"/>
        <v>3.1667517384106288E-2</v>
      </c>
      <c r="G2705" s="24">
        <f t="shared" ca="1" si="292"/>
        <v>8236.1589760535917</v>
      </c>
      <c r="H2705" s="24">
        <f t="shared" ca="1" si="293"/>
        <v>8929.3402793660734</v>
      </c>
      <c r="I2705" s="24">
        <f ca="1">H2705/'Option value'!$E$10</f>
        <v>433.46312035757637</v>
      </c>
    </row>
    <row r="2706" spans="2:9">
      <c r="B2706">
        <f t="shared" si="294"/>
        <v>2688</v>
      </c>
      <c r="C2706" s="38">
        <f t="shared" ca="1" si="289"/>
        <v>0.20902388630886287</v>
      </c>
      <c r="D2706" s="38">
        <f t="shared" ca="1" si="290"/>
        <v>6.4629842027412038E-2</v>
      </c>
      <c r="E2706" s="38">
        <f t="shared" ca="1" si="291"/>
        <v>0.14298661609275939</v>
      </c>
      <c r="F2706" s="38">
        <f t="shared" ca="1" si="295"/>
        <v>3.0344766191315729E-2</v>
      </c>
      <c r="G2706" s="24">
        <f t="shared" ca="1" si="292"/>
        <v>8603.1912647843492</v>
      </c>
      <c r="H2706" s="24">
        <f t="shared" ca="1" si="293"/>
        <v>9296.3725680968309</v>
      </c>
      <c r="I2706" s="24">
        <f ca="1">H2706/'Option value'!$E$10</f>
        <v>451.28022175227329</v>
      </c>
    </row>
    <row r="2707" spans="2:9">
      <c r="B2707">
        <f t="shared" si="294"/>
        <v>2689</v>
      </c>
      <c r="C2707" s="38">
        <f t="shared" ref="C2707:C2770" ca="1" si="296">_xlfn.NORM.INV(RAND(),$F$6,$G$6)</f>
        <v>0.25004568771735197</v>
      </c>
      <c r="D2707" s="38">
        <f t="shared" ref="D2707:D2770" ca="1" si="297">_xlfn.NORM.INV(RAND(),$F$7,$G$7)</f>
        <v>5.8334790670435843E-2</v>
      </c>
      <c r="E2707" s="38">
        <f t="shared" ref="E2707:E2770" ca="1" si="298">_xlfn.NORM.INV(RAND(),$F$8,$G$8)</f>
        <v>0.14651956622382353</v>
      </c>
      <c r="F2707" s="38">
        <f t="shared" ca="1" si="295"/>
        <v>2.5204562417827925E-2</v>
      </c>
      <c r="G2707" s="24">
        <f t="shared" ref="G2707:G2770" ca="1" si="299">IF(E2707&gt;F2707,($C$12*(1+C2707)*D2707)/(E2707-F2707),0)</f>
        <v>7454.7037743823921</v>
      </c>
      <c r="H2707" s="24">
        <f t="shared" ref="H2707:H2770" ca="1" si="300">G2707+$C$13</f>
        <v>8147.8850776948748</v>
      </c>
      <c r="I2707" s="24">
        <f ca="1">H2707/'Option value'!$E$10</f>
        <v>395.52840182984824</v>
      </c>
    </row>
    <row r="2708" spans="2:9">
      <c r="B2708">
        <f t="shared" ref="B2708:B2771" si="301">B2707+1</f>
        <v>2690</v>
      </c>
      <c r="C2708" s="38">
        <f t="shared" ca="1" si="296"/>
        <v>0.2880401597890957</v>
      </c>
      <c r="D2708" s="38">
        <f t="shared" ca="1" si="297"/>
        <v>6.2937622615897026E-2</v>
      </c>
      <c r="E2708" s="38">
        <f t="shared" ca="1" si="298"/>
        <v>0.15035466516854046</v>
      </c>
      <c r="F2708" s="38">
        <f t="shared" ref="F2708:F2771" ca="1" si="302">RAND()*($E$9-$D$9)+$D$9</f>
        <v>5.0821852980693701E-2</v>
      </c>
      <c r="G2708" s="24">
        <f t="shared" ca="1" si="299"/>
        <v>10101.010909841118</v>
      </c>
      <c r="H2708" s="24">
        <f t="shared" ca="1" si="300"/>
        <v>10794.192213153599</v>
      </c>
      <c r="I2708" s="24">
        <f ca="1">H2708/'Option value'!$E$10</f>
        <v>523.98991325988345</v>
      </c>
    </row>
    <row r="2709" spans="2:9">
      <c r="B2709">
        <f t="shared" si="301"/>
        <v>2691</v>
      </c>
      <c r="C2709" s="38">
        <f t="shared" ca="1" si="296"/>
        <v>8.0616757663369565E-2</v>
      </c>
      <c r="D2709" s="38">
        <f t="shared" ca="1" si="297"/>
        <v>5.3577309928554459E-2</v>
      </c>
      <c r="E2709" s="38">
        <f t="shared" ca="1" si="298"/>
        <v>0.14532405704362872</v>
      </c>
      <c r="F2709" s="38">
        <f t="shared" ca="1" si="302"/>
        <v>2.8850571583030889E-2</v>
      </c>
      <c r="G2709" s="24">
        <f t="shared" ca="1" si="299"/>
        <v>6164.7704120862973</v>
      </c>
      <c r="H2709" s="24">
        <f t="shared" ca="1" si="300"/>
        <v>6857.9517153987799</v>
      </c>
      <c r="I2709" s="24">
        <f ca="1">H2709/'Option value'!$E$10</f>
        <v>332.91027744654269</v>
      </c>
    </row>
    <row r="2710" spans="2:9">
      <c r="B2710">
        <f t="shared" si="301"/>
        <v>2692</v>
      </c>
      <c r="C2710" s="38">
        <f t="shared" ca="1" si="296"/>
        <v>0.20979923186316266</v>
      </c>
      <c r="D2710" s="38">
        <f t="shared" ca="1" si="297"/>
        <v>6.0245383556267233E-2</v>
      </c>
      <c r="E2710" s="38">
        <f t="shared" ca="1" si="298"/>
        <v>0.14396431136511398</v>
      </c>
      <c r="F2710" s="38">
        <f t="shared" ca="1" si="302"/>
        <v>2.3894877235092826E-2</v>
      </c>
      <c r="G2710" s="24">
        <f t="shared" ca="1" si="299"/>
        <v>7528.2839453247507</v>
      </c>
      <c r="H2710" s="24">
        <f t="shared" ca="1" si="300"/>
        <v>8221.4652486372324</v>
      </c>
      <c r="I2710" s="24">
        <f ca="1">H2710/'Option value'!$E$10</f>
        <v>399.10025478821512</v>
      </c>
    </row>
    <row r="2711" spans="2:9">
      <c r="B2711">
        <f t="shared" si="301"/>
        <v>2693</v>
      </c>
      <c r="C2711" s="38">
        <f t="shared" ca="1" si="296"/>
        <v>9.5926091618143305E-2</v>
      </c>
      <c r="D2711" s="38">
        <f t="shared" ca="1" si="297"/>
        <v>5.4526542604870963E-2</v>
      </c>
      <c r="E2711" s="38">
        <f t="shared" ca="1" si="298"/>
        <v>0.14831909027916809</v>
      </c>
      <c r="F2711" s="38">
        <f t="shared" ca="1" si="302"/>
        <v>2.703740805724799E-2</v>
      </c>
      <c r="G2711" s="24">
        <f t="shared" ca="1" si="299"/>
        <v>6110.6216205198671</v>
      </c>
      <c r="H2711" s="24">
        <f t="shared" ca="1" si="300"/>
        <v>6803.8029238323497</v>
      </c>
      <c r="I2711" s="24">
        <f ca="1">H2711/'Option value'!$E$10</f>
        <v>330.28169533166744</v>
      </c>
    </row>
    <row r="2712" spans="2:9">
      <c r="B2712">
        <f t="shared" si="301"/>
        <v>2694</v>
      </c>
      <c r="C2712" s="38">
        <f t="shared" ca="1" si="296"/>
        <v>0.2265955837040487</v>
      </c>
      <c r="D2712" s="38">
        <f t="shared" ca="1" si="297"/>
        <v>6.3599909845391628E-2</v>
      </c>
      <c r="E2712" s="38">
        <f t="shared" ca="1" si="298"/>
        <v>0.1408962287570471</v>
      </c>
      <c r="F2712" s="38">
        <f t="shared" ca="1" si="302"/>
        <v>2.0546331841987394E-2</v>
      </c>
      <c r="G2712" s="24">
        <f t="shared" ca="1" si="299"/>
        <v>8039.0281780329415</v>
      </c>
      <c r="H2712" s="24">
        <f t="shared" ca="1" si="300"/>
        <v>8732.2094813454241</v>
      </c>
      <c r="I2712" s="24">
        <f ca="1">H2712/'Option value'!$E$10</f>
        <v>423.89366414298172</v>
      </c>
    </row>
    <row r="2713" spans="2:9">
      <c r="B2713">
        <f t="shared" si="301"/>
        <v>2695</v>
      </c>
      <c r="C2713" s="38">
        <f t="shared" ca="1" si="296"/>
        <v>0.32427302124637697</v>
      </c>
      <c r="D2713" s="38">
        <f t="shared" ca="1" si="297"/>
        <v>6.4326156730617284E-2</v>
      </c>
      <c r="E2713" s="38">
        <f t="shared" ca="1" si="298"/>
        <v>0.14927681504564727</v>
      </c>
      <c r="F2713" s="38">
        <f t="shared" ca="1" si="302"/>
        <v>4.1308468914411284E-2</v>
      </c>
      <c r="G2713" s="24">
        <f t="shared" ca="1" si="299"/>
        <v>9784.9827415449708</v>
      </c>
      <c r="H2713" s="24">
        <f t="shared" ca="1" si="300"/>
        <v>10478.164044857453</v>
      </c>
      <c r="I2713" s="24">
        <f ca="1">H2713/'Option value'!$E$10</f>
        <v>508.64874004162385</v>
      </c>
    </row>
    <row r="2714" spans="2:9">
      <c r="B2714">
        <f t="shared" si="301"/>
        <v>2696</v>
      </c>
      <c r="C2714" s="38">
        <f t="shared" ca="1" si="296"/>
        <v>0.1861541762091723</v>
      </c>
      <c r="D2714" s="38">
        <f t="shared" ca="1" si="297"/>
        <v>5.2108722920595721E-2</v>
      </c>
      <c r="E2714" s="38">
        <f t="shared" ca="1" si="298"/>
        <v>0.14688469803459411</v>
      </c>
      <c r="F2714" s="38">
        <f t="shared" ca="1" si="302"/>
        <v>4.7077507376472441E-2</v>
      </c>
      <c r="G2714" s="24">
        <f t="shared" ca="1" si="299"/>
        <v>7680.3518689203702</v>
      </c>
      <c r="H2714" s="24">
        <f t="shared" ca="1" si="300"/>
        <v>8373.5331722328519</v>
      </c>
      <c r="I2714" s="24">
        <f ca="1">H2714/'Option value'!$E$10</f>
        <v>406.48219282683743</v>
      </c>
    </row>
    <row r="2715" spans="2:9">
      <c r="B2715">
        <f t="shared" si="301"/>
        <v>2697</v>
      </c>
      <c r="C2715" s="38">
        <f t="shared" ca="1" si="296"/>
        <v>0.24204253696520553</v>
      </c>
      <c r="D2715" s="38">
        <f t="shared" ca="1" si="297"/>
        <v>6.2675231483376448E-2</v>
      </c>
      <c r="E2715" s="38">
        <f t="shared" ca="1" si="298"/>
        <v>0.14249725547435063</v>
      </c>
      <c r="F2715" s="38">
        <f t="shared" ca="1" si="302"/>
        <v>4.8314326273932257E-2</v>
      </c>
      <c r="G2715" s="24">
        <f t="shared" ca="1" si="299"/>
        <v>10250.654592660936</v>
      </c>
      <c r="H2715" s="24">
        <f t="shared" ca="1" si="300"/>
        <v>10943.835895973418</v>
      </c>
      <c r="I2715" s="24">
        <f ca="1">H2715/'Option value'!$E$10</f>
        <v>531.25416970744743</v>
      </c>
    </row>
    <row r="2716" spans="2:9">
      <c r="B2716">
        <f t="shared" si="301"/>
        <v>2698</v>
      </c>
      <c r="C2716" s="38">
        <f t="shared" ca="1" si="296"/>
        <v>0.15458632741857165</v>
      </c>
      <c r="D2716" s="38">
        <f t="shared" ca="1" si="297"/>
        <v>7.208450323200985E-2</v>
      </c>
      <c r="E2716" s="38">
        <f t="shared" ca="1" si="298"/>
        <v>0.14544681392397779</v>
      </c>
      <c r="F2716" s="38">
        <f t="shared" ca="1" si="302"/>
        <v>3.5595019502832892E-2</v>
      </c>
      <c r="G2716" s="24">
        <f t="shared" ca="1" si="299"/>
        <v>9396.2062583534553</v>
      </c>
      <c r="H2716" s="24">
        <f t="shared" ca="1" si="300"/>
        <v>10089.387561665937</v>
      </c>
      <c r="I2716" s="24">
        <f ca="1">H2716/'Option value'!$E$10</f>
        <v>489.77609522650175</v>
      </c>
    </row>
    <row r="2717" spans="2:9">
      <c r="B2717">
        <f t="shared" si="301"/>
        <v>2699</v>
      </c>
      <c r="C2717" s="38">
        <f t="shared" ca="1" si="296"/>
        <v>0.31543722790449036</v>
      </c>
      <c r="D2717" s="38">
        <f t="shared" ca="1" si="297"/>
        <v>6.7537051915756235E-2</v>
      </c>
      <c r="E2717" s="38">
        <f t="shared" ca="1" si="298"/>
        <v>0.14017294653475099</v>
      </c>
      <c r="F2717" s="38">
        <f t="shared" ca="1" si="302"/>
        <v>4.5406138275645144E-2</v>
      </c>
      <c r="G2717" s="24">
        <f t="shared" ca="1" si="299"/>
        <v>11626.455955556819</v>
      </c>
      <c r="H2717" s="24">
        <f t="shared" ca="1" si="300"/>
        <v>12319.637258869301</v>
      </c>
      <c r="I2717" s="24">
        <f ca="1">H2717/'Option value'!$E$10</f>
        <v>598.04064363443206</v>
      </c>
    </row>
    <row r="2718" spans="2:9">
      <c r="B2718">
        <f t="shared" si="301"/>
        <v>2700</v>
      </c>
      <c r="C2718" s="38">
        <f t="shared" ca="1" si="296"/>
        <v>0.24188009791759107</v>
      </c>
      <c r="D2718" s="38">
        <f t="shared" ca="1" si="297"/>
        <v>6.453116996549875E-2</v>
      </c>
      <c r="E2718" s="38">
        <f t="shared" ca="1" si="298"/>
        <v>0.144836657907502</v>
      </c>
      <c r="F2718" s="38">
        <f t="shared" ca="1" si="302"/>
        <v>2.9339097319407603E-2</v>
      </c>
      <c r="G2718" s="24">
        <f t="shared" ca="1" si="299"/>
        <v>8605.3347955309582</v>
      </c>
      <c r="H2718" s="24">
        <f t="shared" ca="1" si="300"/>
        <v>9298.51609884344</v>
      </c>
      <c r="I2718" s="24">
        <f ca="1">H2718/'Option value'!$E$10</f>
        <v>451.38427664288542</v>
      </c>
    </row>
    <row r="2719" spans="2:9">
      <c r="B2719">
        <f t="shared" si="301"/>
        <v>2701</v>
      </c>
      <c r="C2719" s="38">
        <f t="shared" ca="1" si="296"/>
        <v>0.37645375243250256</v>
      </c>
      <c r="D2719" s="38">
        <f t="shared" ca="1" si="297"/>
        <v>6.3146911764828353E-2</v>
      </c>
      <c r="E2719" s="38">
        <f t="shared" ca="1" si="298"/>
        <v>0.13964691449361569</v>
      </c>
      <c r="F2719" s="38">
        <f t="shared" ca="1" si="302"/>
        <v>5.5245036298283631E-2</v>
      </c>
      <c r="G2719" s="24">
        <f t="shared" ca="1" si="299"/>
        <v>12771.826371262463</v>
      </c>
      <c r="H2719" s="24">
        <f t="shared" ca="1" si="300"/>
        <v>13465.007674574945</v>
      </c>
      <c r="I2719" s="24">
        <f ca="1">H2719/'Option value'!$E$10</f>
        <v>653.64114925121089</v>
      </c>
    </row>
    <row r="2720" spans="2:9">
      <c r="B2720">
        <f t="shared" si="301"/>
        <v>2702</v>
      </c>
      <c r="C2720" s="38">
        <f t="shared" ca="1" si="296"/>
        <v>0.26471505959736641</v>
      </c>
      <c r="D2720" s="38">
        <f t="shared" ca="1" si="297"/>
        <v>6.1451168028414646E-2</v>
      </c>
      <c r="E2720" s="38">
        <f t="shared" ca="1" si="298"/>
        <v>0.14625140956277499</v>
      </c>
      <c r="F2720" s="38">
        <f t="shared" ca="1" si="302"/>
        <v>5.1137727826491314E-2</v>
      </c>
      <c r="G2720" s="24">
        <f t="shared" ca="1" si="299"/>
        <v>10133.774030578485</v>
      </c>
      <c r="H2720" s="24">
        <f t="shared" ca="1" si="300"/>
        <v>10826.955333890966</v>
      </c>
      <c r="I2720" s="24">
        <f ca="1">H2720/'Option value'!$E$10</f>
        <v>525.5803560141245</v>
      </c>
    </row>
    <row r="2721" spans="2:9">
      <c r="B2721">
        <f t="shared" si="301"/>
        <v>2703</v>
      </c>
      <c r="C2721" s="38">
        <f t="shared" ca="1" si="296"/>
        <v>0.36854252812858068</v>
      </c>
      <c r="D2721" s="38">
        <f t="shared" ca="1" si="297"/>
        <v>6.2476175728204249E-2</v>
      </c>
      <c r="E2721" s="38">
        <f t="shared" ca="1" si="298"/>
        <v>0.14169404523038748</v>
      </c>
      <c r="F2721" s="38">
        <f t="shared" ca="1" si="302"/>
        <v>3.1102422863741496E-2</v>
      </c>
      <c r="G2721" s="24">
        <f t="shared" ca="1" si="299"/>
        <v>9588.3059497630584</v>
      </c>
      <c r="H2721" s="24">
        <f t="shared" ca="1" si="300"/>
        <v>10281.48725307554</v>
      </c>
      <c r="I2721" s="24">
        <f ca="1">H2721/'Option value'!$E$10</f>
        <v>499.10132296483204</v>
      </c>
    </row>
    <row r="2722" spans="2:9">
      <c r="B2722">
        <f t="shared" si="301"/>
        <v>2704</v>
      </c>
      <c r="C2722" s="38">
        <f t="shared" ca="1" si="296"/>
        <v>0.21590431519786035</v>
      </c>
      <c r="D2722" s="38">
        <f t="shared" ca="1" si="297"/>
        <v>6.5710230370938746E-2</v>
      </c>
      <c r="E2722" s="38">
        <f t="shared" ca="1" si="298"/>
        <v>0.14821913176686288</v>
      </c>
      <c r="F2722" s="38">
        <f t="shared" ca="1" si="302"/>
        <v>3.0535913803103096E-2</v>
      </c>
      <c r="G2722" s="24">
        <f t="shared" ca="1" si="299"/>
        <v>8419.9445415338851</v>
      </c>
      <c r="H2722" s="24">
        <f t="shared" ca="1" si="300"/>
        <v>9113.1258448463668</v>
      </c>
      <c r="I2722" s="24">
        <f ca="1">H2722/'Option value'!$E$10</f>
        <v>442.38474974982358</v>
      </c>
    </row>
    <row r="2723" spans="2:9">
      <c r="B2723">
        <f t="shared" si="301"/>
        <v>2705</v>
      </c>
      <c r="C2723" s="38">
        <f t="shared" ca="1" si="296"/>
        <v>0.29455642280671779</v>
      </c>
      <c r="D2723" s="38">
        <f t="shared" ca="1" si="297"/>
        <v>7.1162088176827842E-2</v>
      </c>
      <c r="E2723" s="38">
        <f t="shared" ca="1" si="298"/>
        <v>0.14214941589426139</v>
      </c>
      <c r="F2723" s="38">
        <f t="shared" ca="1" si="302"/>
        <v>2.6069659648670744E-2</v>
      </c>
      <c r="G2723" s="24">
        <f t="shared" ca="1" si="299"/>
        <v>9842.4803551937257</v>
      </c>
      <c r="H2723" s="24">
        <f t="shared" ca="1" si="300"/>
        <v>10535.661658506207</v>
      </c>
      <c r="I2723" s="24">
        <f ca="1">H2723/'Option value'!$E$10</f>
        <v>511.43988633525277</v>
      </c>
    </row>
    <row r="2724" spans="2:9">
      <c r="B2724">
        <f t="shared" si="301"/>
        <v>2706</v>
      </c>
      <c r="C2724" s="38">
        <f t="shared" ca="1" si="296"/>
        <v>0.37088049597132061</v>
      </c>
      <c r="D2724" s="38">
        <f t="shared" ca="1" si="297"/>
        <v>6.0127363278237547E-2</v>
      </c>
      <c r="E2724" s="38">
        <f t="shared" ca="1" si="298"/>
        <v>0.14395878911866786</v>
      </c>
      <c r="F2724" s="38">
        <f t="shared" ca="1" si="302"/>
        <v>3.2057384389554924E-2</v>
      </c>
      <c r="G2724" s="24">
        <f t="shared" ca="1" si="299"/>
        <v>9135.4005787889309</v>
      </c>
      <c r="H2724" s="24">
        <f t="shared" ca="1" si="300"/>
        <v>9828.5818821014127</v>
      </c>
      <c r="I2724" s="24">
        <f ca="1">H2724/'Option value'!$E$10</f>
        <v>477.11562534472876</v>
      </c>
    </row>
    <row r="2725" spans="2:9">
      <c r="B2725">
        <f t="shared" si="301"/>
        <v>2707</v>
      </c>
      <c r="C2725" s="38">
        <f t="shared" ca="1" si="296"/>
        <v>0.16349301651274556</v>
      </c>
      <c r="D2725" s="38">
        <f t="shared" ca="1" si="297"/>
        <v>6.2956677912880732E-2</v>
      </c>
      <c r="E2725" s="38">
        <f t="shared" ca="1" si="298"/>
        <v>0.14609111291922844</v>
      </c>
      <c r="F2725" s="38">
        <f t="shared" ca="1" si="302"/>
        <v>4.406160284575357E-2</v>
      </c>
      <c r="G2725" s="24">
        <f t="shared" ca="1" si="299"/>
        <v>8903.7131446674375</v>
      </c>
      <c r="H2725" s="24">
        <f t="shared" ca="1" si="300"/>
        <v>9596.8944479799193</v>
      </c>
      <c r="I2725" s="24">
        <f ca="1">H2725/'Option value'!$E$10</f>
        <v>465.86866252329702</v>
      </c>
    </row>
    <row r="2726" spans="2:9">
      <c r="B2726">
        <f t="shared" si="301"/>
        <v>2708</v>
      </c>
      <c r="C2726" s="38">
        <f t="shared" ca="1" si="296"/>
        <v>0.20237178999819186</v>
      </c>
      <c r="D2726" s="38">
        <f t="shared" ca="1" si="297"/>
        <v>5.5799838707910616E-2</v>
      </c>
      <c r="E2726" s="38">
        <f t="shared" ca="1" si="298"/>
        <v>0.14244062758842202</v>
      </c>
      <c r="F2726" s="38">
        <f t="shared" ca="1" si="302"/>
        <v>2.5796031874951698E-2</v>
      </c>
      <c r="G2726" s="24">
        <f t="shared" ca="1" si="299"/>
        <v>7133.431192919943</v>
      </c>
      <c r="H2726" s="24">
        <f t="shared" ca="1" si="300"/>
        <v>7826.6124962324257</v>
      </c>
      <c r="I2726" s="24">
        <f ca="1">H2726/'Option value'!$E$10</f>
        <v>379.932645448176</v>
      </c>
    </row>
    <row r="2727" spans="2:9">
      <c r="B2727">
        <f t="shared" si="301"/>
        <v>2709</v>
      </c>
      <c r="C2727" s="38">
        <f t="shared" ca="1" si="296"/>
        <v>0.18778916350068306</v>
      </c>
      <c r="D2727" s="38">
        <f t="shared" ca="1" si="297"/>
        <v>7.2973746498159284E-2</v>
      </c>
      <c r="E2727" s="38">
        <f t="shared" ca="1" si="298"/>
        <v>0.14342977843375063</v>
      </c>
      <c r="F2727" s="38">
        <f t="shared" ca="1" si="302"/>
        <v>4.5997875919998522E-2</v>
      </c>
      <c r="G2727" s="24">
        <f t="shared" ca="1" si="299"/>
        <v>11033.06549695648</v>
      </c>
      <c r="H2727" s="24">
        <f t="shared" ca="1" si="300"/>
        <v>11726.246800268962</v>
      </c>
      <c r="I2727" s="24">
        <f ca="1">H2727/'Option value'!$E$10</f>
        <v>569.23528156645443</v>
      </c>
    </row>
    <row r="2728" spans="2:9">
      <c r="B2728">
        <f t="shared" si="301"/>
        <v>2710</v>
      </c>
      <c r="C2728" s="38">
        <f t="shared" ca="1" si="296"/>
        <v>0.1229232131716716</v>
      </c>
      <c r="D2728" s="38">
        <f t="shared" ca="1" si="297"/>
        <v>5.9048161513623236E-2</v>
      </c>
      <c r="E2728" s="38">
        <f t="shared" ca="1" si="298"/>
        <v>0.14506723085527629</v>
      </c>
      <c r="F2728" s="38">
        <f t="shared" ca="1" si="302"/>
        <v>3.6552100128389997E-2</v>
      </c>
      <c r="G2728" s="24">
        <f t="shared" ca="1" si="299"/>
        <v>7578.0509145334699</v>
      </c>
      <c r="H2728" s="24">
        <f t="shared" ca="1" si="300"/>
        <v>8271.2322178459526</v>
      </c>
      <c r="I2728" s="24">
        <f ca="1">H2728/'Option value'!$E$10</f>
        <v>401.51612707990057</v>
      </c>
    </row>
    <row r="2729" spans="2:9">
      <c r="B2729">
        <f t="shared" si="301"/>
        <v>2711</v>
      </c>
      <c r="C2729" s="38">
        <f t="shared" ca="1" si="296"/>
        <v>0.29668366973638416</v>
      </c>
      <c r="D2729" s="38">
        <f t="shared" ca="1" si="297"/>
        <v>6.4152268029767409E-2</v>
      </c>
      <c r="E2729" s="38">
        <f t="shared" ca="1" si="298"/>
        <v>0.14771569885971739</v>
      </c>
      <c r="F2729" s="38">
        <f t="shared" ca="1" si="302"/>
        <v>3.2818437565182018E-2</v>
      </c>
      <c r="G2729" s="24">
        <f t="shared" ca="1" si="299"/>
        <v>8978.9955497838873</v>
      </c>
      <c r="H2729" s="24">
        <f t="shared" ca="1" si="300"/>
        <v>9672.1768530963691</v>
      </c>
      <c r="I2729" s="24">
        <f ca="1">H2729/'Option value'!$E$10</f>
        <v>469.52314820856157</v>
      </c>
    </row>
    <row r="2730" spans="2:9">
      <c r="B2730">
        <f t="shared" si="301"/>
        <v>2712</v>
      </c>
      <c r="C2730" s="38">
        <f t="shared" ca="1" si="296"/>
        <v>0.20951799515986805</v>
      </c>
      <c r="D2730" s="38">
        <f t="shared" ca="1" si="297"/>
        <v>6.7725298067013023E-2</v>
      </c>
      <c r="E2730" s="38">
        <f t="shared" ca="1" si="298"/>
        <v>0.14537793648643368</v>
      </c>
      <c r="F2730" s="38">
        <f t="shared" ca="1" si="302"/>
        <v>5.1210253267039749E-2</v>
      </c>
      <c r="G2730" s="24">
        <f t="shared" ca="1" si="299"/>
        <v>10788.293431709368</v>
      </c>
      <c r="H2730" s="24">
        <f t="shared" ca="1" si="300"/>
        <v>11481.474735021849</v>
      </c>
      <c r="I2730" s="24">
        <f ca="1">H2730/'Option value'!$E$10</f>
        <v>557.35314247678878</v>
      </c>
    </row>
    <row r="2731" spans="2:9">
      <c r="B2731">
        <f t="shared" si="301"/>
        <v>2713</v>
      </c>
      <c r="C2731" s="38">
        <f t="shared" ca="1" si="296"/>
        <v>0.29134126633194363</v>
      </c>
      <c r="D2731" s="38">
        <f t="shared" ca="1" si="297"/>
        <v>6.2794958706055309E-2</v>
      </c>
      <c r="E2731" s="38">
        <f t="shared" ca="1" si="298"/>
        <v>0.14208356445535733</v>
      </c>
      <c r="F2731" s="38">
        <f t="shared" ca="1" si="302"/>
        <v>3.4920473358202732E-2</v>
      </c>
      <c r="G2731" s="24">
        <f t="shared" ca="1" si="299"/>
        <v>9384.5176056819437</v>
      </c>
      <c r="H2731" s="24">
        <f t="shared" ca="1" si="300"/>
        <v>10077.698908994425</v>
      </c>
      <c r="I2731" s="24">
        <f ca="1">H2731/'Option value'!$E$10</f>
        <v>489.20868490264201</v>
      </c>
    </row>
    <row r="2732" spans="2:9">
      <c r="B2732">
        <f t="shared" si="301"/>
        <v>2714</v>
      </c>
      <c r="C2732" s="38">
        <f t="shared" ca="1" si="296"/>
        <v>0.18383289598952754</v>
      </c>
      <c r="D2732" s="38">
        <f t="shared" ca="1" si="297"/>
        <v>6.5030460648920027E-2</v>
      </c>
      <c r="E2732" s="38">
        <f t="shared" ca="1" si="298"/>
        <v>0.14670388179518004</v>
      </c>
      <c r="F2732" s="38">
        <f t="shared" ca="1" si="302"/>
        <v>3.3405384450151773E-2</v>
      </c>
      <c r="G2732" s="24">
        <f t="shared" ca="1" si="299"/>
        <v>8427.0284693283465</v>
      </c>
      <c r="H2732" s="24">
        <f t="shared" ca="1" si="300"/>
        <v>9120.2097726408283</v>
      </c>
      <c r="I2732" s="24">
        <f ca="1">H2732/'Option value'!$E$10</f>
        <v>442.72862973984599</v>
      </c>
    </row>
    <row r="2733" spans="2:9">
      <c r="B2733">
        <f t="shared" si="301"/>
        <v>2715</v>
      </c>
      <c r="C2733" s="38">
        <f t="shared" ca="1" si="296"/>
        <v>0.29106642439162334</v>
      </c>
      <c r="D2733" s="38">
        <f t="shared" ca="1" si="297"/>
        <v>6.3196779348405938E-2</v>
      </c>
      <c r="E2733" s="38">
        <f t="shared" ca="1" si="298"/>
        <v>0.14633909421034796</v>
      </c>
      <c r="F2733" s="38">
        <f t="shared" ca="1" si="302"/>
        <v>4.7003530343061012E-2</v>
      </c>
      <c r="G2733" s="24">
        <f t="shared" ca="1" si="299"/>
        <v>10186.621009721253</v>
      </c>
      <c r="H2733" s="24">
        <f t="shared" ca="1" si="300"/>
        <v>10879.802313033735</v>
      </c>
      <c r="I2733" s="24">
        <f ca="1">H2733/'Option value'!$E$10</f>
        <v>528.14574335115219</v>
      </c>
    </row>
    <row r="2734" spans="2:9">
      <c r="B2734">
        <f t="shared" si="301"/>
        <v>2716</v>
      </c>
      <c r="C2734" s="38">
        <f t="shared" ca="1" si="296"/>
        <v>0.25162336099603577</v>
      </c>
      <c r="D2734" s="38">
        <f t="shared" ca="1" si="297"/>
        <v>6.2037701128111605E-2</v>
      </c>
      <c r="E2734" s="38">
        <f t="shared" ca="1" si="298"/>
        <v>0.14613885991375303</v>
      </c>
      <c r="F2734" s="38">
        <f t="shared" ca="1" si="302"/>
        <v>2.6673810143779675E-2</v>
      </c>
      <c r="G2734" s="24">
        <f t="shared" ca="1" si="299"/>
        <v>8060.8319117501233</v>
      </c>
      <c r="H2734" s="24">
        <f t="shared" ca="1" si="300"/>
        <v>8754.013215062605</v>
      </c>
      <c r="I2734" s="24">
        <f ca="1">H2734/'Option value'!$E$10</f>
        <v>424.95209781857301</v>
      </c>
    </row>
    <row r="2735" spans="2:9">
      <c r="B2735">
        <f t="shared" si="301"/>
        <v>2717</v>
      </c>
      <c r="C2735" s="38">
        <f t="shared" ca="1" si="296"/>
        <v>0.39238285964846786</v>
      </c>
      <c r="D2735" s="38">
        <f t="shared" ca="1" si="297"/>
        <v>5.8107559332046498E-2</v>
      </c>
      <c r="E2735" s="38">
        <f t="shared" ca="1" si="298"/>
        <v>0.14442301443077479</v>
      </c>
      <c r="F2735" s="38">
        <f t="shared" ca="1" si="302"/>
        <v>5.4795808559661971E-2</v>
      </c>
      <c r="G2735" s="24">
        <f t="shared" ca="1" si="299"/>
        <v>11195.482672012247</v>
      </c>
      <c r="H2735" s="24">
        <f t="shared" ca="1" si="300"/>
        <v>11888.663975324729</v>
      </c>
      <c r="I2735" s="24">
        <f ca="1">H2735/'Option value'!$E$10</f>
        <v>577.11961045265673</v>
      </c>
    </row>
    <row r="2736" spans="2:9">
      <c r="B2736">
        <f t="shared" si="301"/>
        <v>2718</v>
      </c>
      <c r="C2736" s="38">
        <f t="shared" ca="1" si="296"/>
        <v>0.39438789582700046</v>
      </c>
      <c r="D2736" s="38">
        <f t="shared" ca="1" si="297"/>
        <v>7.5542872448692913E-2</v>
      </c>
      <c r="E2736" s="38">
        <f t="shared" ca="1" si="298"/>
        <v>0.14434748815591436</v>
      </c>
      <c r="F2736" s="38">
        <f t="shared" ca="1" si="302"/>
        <v>4.372761526843251E-2</v>
      </c>
      <c r="G2736" s="24">
        <f t="shared" ca="1" si="299"/>
        <v>12983.288604618016</v>
      </c>
      <c r="H2736" s="24">
        <f t="shared" ca="1" si="300"/>
        <v>13676.469907930497</v>
      </c>
      <c r="I2736" s="24">
        <f ca="1">H2736/'Option value'!$E$10</f>
        <v>663.9063062102183</v>
      </c>
    </row>
    <row r="2737" spans="2:9">
      <c r="B2737">
        <f t="shared" si="301"/>
        <v>2719</v>
      </c>
      <c r="C2737" s="38">
        <f t="shared" ca="1" si="296"/>
        <v>0.14808145057827399</v>
      </c>
      <c r="D2737" s="38">
        <f t="shared" ca="1" si="297"/>
        <v>6.6843964064884354E-2</v>
      </c>
      <c r="E2737" s="38">
        <f t="shared" ca="1" si="298"/>
        <v>0.14439893283996974</v>
      </c>
      <c r="F2737" s="38">
        <f t="shared" ca="1" si="302"/>
        <v>3.8145597590775585E-2</v>
      </c>
      <c r="G2737" s="24">
        <f t="shared" ca="1" si="299"/>
        <v>8957.4357715711994</v>
      </c>
      <c r="H2737" s="24">
        <f t="shared" ca="1" si="300"/>
        <v>9650.6170748836812</v>
      </c>
      <c r="I2737" s="24">
        <f ca="1">H2737/'Option value'!$E$10</f>
        <v>468.47655703318839</v>
      </c>
    </row>
    <row r="2738" spans="2:9">
      <c r="B2738">
        <f t="shared" si="301"/>
        <v>2720</v>
      </c>
      <c r="C2738" s="38">
        <f t="shared" ca="1" si="296"/>
        <v>0.1692514386331774</v>
      </c>
      <c r="D2738" s="38">
        <f t="shared" ca="1" si="297"/>
        <v>5.8509687294057061E-2</v>
      </c>
      <c r="E2738" s="38">
        <f t="shared" ca="1" si="298"/>
        <v>0.14740667918244266</v>
      </c>
      <c r="F2738" s="38">
        <f t="shared" ca="1" si="302"/>
        <v>4.7255880592183497E-2</v>
      </c>
      <c r="G2738" s="24">
        <f t="shared" ca="1" si="299"/>
        <v>8471.7406133285749</v>
      </c>
      <c r="H2738" s="24">
        <f t="shared" ca="1" si="300"/>
        <v>9164.9219166410567</v>
      </c>
      <c r="I2738" s="24">
        <f ca="1">H2738/'Option value'!$E$10</f>
        <v>444.89912216704158</v>
      </c>
    </row>
    <row r="2739" spans="2:9">
      <c r="B2739">
        <f t="shared" si="301"/>
        <v>2721</v>
      </c>
      <c r="C2739" s="38">
        <f t="shared" ca="1" si="296"/>
        <v>0.3931522633117448</v>
      </c>
      <c r="D2739" s="38">
        <f t="shared" ca="1" si="297"/>
        <v>6.6634855204854709E-2</v>
      </c>
      <c r="E2739" s="38">
        <f t="shared" ca="1" si="298"/>
        <v>0.14603702083933456</v>
      </c>
      <c r="F2739" s="38">
        <f t="shared" ca="1" si="302"/>
        <v>5.4235298452003741E-2</v>
      </c>
      <c r="G2739" s="24">
        <f t="shared" ca="1" si="299"/>
        <v>12541.243220719183</v>
      </c>
      <c r="H2739" s="24">
        <f t="shared" ca="1" si="300"/>
        <v>13234.424524031665</v>
      </c>
      <c r="I2739" s="24">
        <f ca="1">H2739/'Option value'!$E$10</f>
        <v>642.44779242872153</v>
      </c>
    </row>
    <row r="2740" spans="2:9">
      <c r="B2740">
        <f t="shared" si="301"/>
        <v>2722</v>
      </c>
      <c r="C2740" s="38">
        <f t="shared" ca="1" si="296"/>
        <v>0.1643121567801466</v>
      </c>
      <c r="D2740" s="38">
        <f t="shared" ca="1" si="297"/>
        <v>7.3984626802253026E-2</v>
      </c>
      <c r="E2740" s="38">
        <f t="shared" ca="1" si="298"/>
        <v>0.14915048722986524</v>
      </c>
      <c r="F2740" s="38">
        <f t="shared" ca="1" si="302"/>
        <v>3.3308604778707833E-2</v>
      </c>
      <c r="G2740" s="24">
        <f t="shared" ca="1" si="299"/>
        <v>9222.2457314433213</v>
      </c>
      <c r="H2740" s="24">
        <f t="shared" ca="1" si="300"/>
        <v>9915.4270347558031</v>
      </c>
      <c r="I2740" s="24">
        <f ca="1">H2740/'Option value'!$E$10</f>
        <v>481.33140945416517</v>
      </c>
    </row>
    <row r="2741" spans="2:9">
      <c r="B2741">
        <f t="shared" si="301"/>
        <v>2723</v>
      </c>
      <c r="C2741" s="38">
        <f t="shared" ca="1" si="296"/>
        <v>6.5003944780680389E-2</v>
      </c>
      <c r="D2741" s="38">
        <f t="shared" ca="1" si="297"/>
        <v>5.4085372199754955E-2</v>
      </c>
      <c r="E2741" s="38">
        <f t="shared" ca="1" si="298"/>
        <v>0.14662867656006226</v>
      </c>
      <c r="F2741" s="38">
        <f t="shared" ca="1" si="302"/>
        <v>3.0890200740711214E-2</v>
      </c>
      <c r="G2741" s="24">
        <f t="shared" ca="1" si="299"/>
        <v>6172.2663277877773</v>
      </c>
      <c r="H2741" s="24">
        <f t="shared" ca="1" si="300"/>
        <v>6865.44763110026</v>
      </c>
      <c r="I2741" s="24">
        <f ca="1">H2741/'Option value'!$E$10</f>
        <v>333.27415684952717</v>
      </c>
    </row>
    <row r="2742" spans="2:9">
      <c r="B2742">
        <f t="shared" si="301"/>
        <v>2724</v>
      </c>
      <c r="C2742" s="38">
        <f t="shared" ca="1" si="296"/>
        <v>0.26281695303413449</v>
      </c>
      <c r="D2742" s="38">
        <f t="shared" ca="1" si="297"/>
        <v>6.9577828875045725E-2</v>
      </c>
      <c r="E2742" s="38">
        <f t="shared" ca="1" si="298"/>
        <v>0.14835138853649496</v>
      </c>
      <c r="F2742" s="38">
        <f t="shared" ca="1" si="302"/>
        <v>5.6112195291685901E-2</v>
      </c>
      <c r="G2742" s="24">
        <f t="shared" ca="1" si="299"/>
        <v>11813.733166974522</v>
      </c>
      <c r="H2742" s="24">
        <f t="shared" ca="1" si="300"/>
        <v>12506.914470287003</v>
      </c>
      <c r="I2742" s="24">
        <f ca="1">H2742/'Option value'!$E$10</f>
        <v>607.13177040228163</v>
      </c>
    </row>
    <row r="2743" spans="2:9">
      <c r="B2743">
        <f t="shared" si="301"/>
        <v>2725</v>
      </c>
      <c r="C2743" s="38">
        <f t="shared" ca="1" si="296"/>
        <v>0.24813344535100162</v>
      </c>
      <c r="D2743" s="38">
        <f t="shared" ca="1" si="297"/>
        <v>6.4838869473231253E-2</v>
      </c>
      <c r="E2743" s="38">
        <f t="shared" ca="1" si="298"/>
        <v>0.14594131746519948</v>
      </c>
      <c r="F2743" s="38">
        <f t="shared" ca="1" si="302"/>
        <v>5.656732696018088E-2</v>
      </c>
      <c r="G2743" s="24">
        <f t="shared" ca="1" si="299"/>
        <v>11229.920510149917</v>
      </c>
      <c r="H2743" s="24">
        <f t="shared" ca="1" si="300"/>
        <v>11923.101813462399</v>
      </c>
      <c r="I2743" s="24">
        <f ca="1">H2743/'Option value'!$E$10</f>
        <v>578.79135016807754</v>
      </c>
    </row>
    <row r="2744" spans="2:9">
      <c r="B2744">
        <f t="shared" si="301"/>
        <v>2726</v>
      </c>
      <c r="C2744" s="38">
        <f t="shared" ca="1" si="296"/>
        <v>0.28930931245161706</v>
      </c>
      <c r="D2744" s="38">
        <f t="shared" ca="1" si="297"/>
        <v>6.5642473785914784E-2</v>
      </c>
      <c r="E2744" s="38">
        <f t="shared" ca="1" si="298"/>
        <v>0.13998570747695635</v>
      </c>
      <c r="F2744" s="38">
        <f t="shared" ca="1" si="302"/>
        <v>3.5010392862389467E-2</v>
      </c>
      <c r="G2744" s="24">
        <f t="shared" ca="1" si="299"/>
        <v>9998.7624562700803</v>
      </c>
      <c r="H2744" s="24">
        <f t="shared" ca="1" si="300"/>
        <v>10691.943759582562</v>
      </c>
      <c r="I2744" s="24">
        <f ca="1">H2744/'Option value'!$E$10</f>
        <v>519.02639609624089</v>
      </c>
    </row>
    <row r="2745" spans="2:9">
      <c r="B2745">
        <f t="shared" si="301"/>
        <v>2727</v>
      </c>
      <c r="C2745" s="38">
        <f t="shared" ca="1" si="296"/>
        <v>0.17488920125757648</v>
      </c>
      <c r="D2745" s="38">
        <f t="shared" ca="1" si="297"/>
        <v>6.3091150013285233E-2</v>
      </c>
      <c r="E2745" s="38">
        <f t="shared" ca="1" si="298"/>
        <v>0.14487657318800318</v>
      </c>
      <c r="F2745" s="38">
        <f t="shared" ca="1" si="302"/>
        <v>5.6449017402114415E-2</v>
      </c>
      <c r="G2745" s="24">
        <f t="shared" ca="1" si="299"/>
        <v>10396.06800487709</v>
      </c>
      <c r="H2745" s="24">
        <f t="shared" ca="1" si="300"/>
        <v>11089.249308189572</v>
      </c>
      <c r="I2745" s="24">
        <f ca="1">H2745/'Option value'!$E$10</f>
        <v>538.313073213086</v>
      </c>
    </row>
    <row r="2746" spans="2:9">
      <c r="B2746">
        <f t="shared" si="301"/>
        <v>2728</v>
      </c>
      <c r="C2746" s="38">
        <f t="shared" ca="1" si="296"/>
        <v>0.32888780151453589</v>
      </c>
      <c r="D2746" s="38">
        <f t="shared" ca="1" si="297"/>
        <v>6.3544960115690538E-2</v>
      </c>
      <c r="E2746" s="38">
        <f t="shared" ca="1" si="298"/>
        <v>0.14393827671129628</v>
      </c>
      <c r="F2746" s="38">
        <f t="shared" ca="1" si="302"/>
        <v>5.7995141684394028E-2</v>
      </c>
      <c r="G2746" s="24">
        <f t="shared" ca="1" si="299"/>
        <v>12185.675569775985</v>
      </c>
      <c r="H2746" s="24">
        <f t="shared" ca="1" si="300"/>
        <v>12878.856873088467</v>
      </c>
      <c r="I2746" s="24">
        <f ca="1">H2746/'Option value'!$E$10</f>
        <v>625.18722684895465</v>
      </c>
    </row>
    <row r="2747" spans="2:9">
      <c r="B2747">
        <f t="shared" si="301"/>
        <v>2729</v>
      </c>
      <c r="C2747" s="38">
        <f t="shared" ca="1" si="296"/>
        <v>0.34717968440404134</v>
      </c>
      <c r="D2747" s="38">
        <f t="shared" ca="1" si="297"/>
        <v>7.0028494004889141E-2</v>
      </c>
      <c r="E2747" s="38">
        <f t="shared" ca="1" si="298"/>
        <v>0.14335431101738844</v>
      </c>
      <c r="F2747" s="38">
        <f t="shared" ca="1" si="302"/>
        <v>2.8024733157056142E-2</v>
      </c>
      <c r="G2747" s="24">
        <f t="shared" ca="1" si="299"/>
        <v>10144.975117752248</v>
      </c>
      <c r="H2747" s="24">
        <f t="shared" ca="1" si="300"/>
        <v>10838.15642106473</v>
      </c>
      <c r="I2747" s="24">
        <f ca="1">H2747/'Option value'!$E$10</f>
        <v>526.12409810993836</v>
      </c>
    </row>
    <row r="2748" spans="2:9">
      <c r="B2748">
        <f t="shared" si="301"/>
        <v>2730</v>
      </c>
      <c r="C2748" s="38">
        <f t="shared" ca="1" si="296"/>
        <v>0.2000585271098955</v>
      </c>
      <c r="D2748" s="38">
        <f t="shared" ca="1" si="297"/>
        <v>7.4847007867026097E-2</v>
      </c>
      <c r="E2748" s="38">
        <f t="shared" ca="1" si="298"/>
        <v>0.14771301231537654</v>
      </c>
      <c r="F2748" s="38">
        <f t="shared" ca="1" si="302"/>
        <v>2.4837026560971535E-2</v>
      </c>
      <c r="G2748" s="24">
        <f t="shared" ca="1" si="299"/>
        <v>9065.697685146195</v>
      </c>
      <c r="H2748" s="24">
        <f t="shared" ca="1" si="300"/>
        <v>9758.8789884586768</v>
      </c>
      <c r="I2748" s="24">
        <f ca="1">H2748/'Option value'!$E$10</f>
        <v>473.73198973100369</v>
      </c>
    </row>
    <row r="2749" spans="2:9">
      <c r="B2749">
        <f t="shared" si="301"/>
        <v>2731</v>
      </c>
      <c r="C2749" s="38">
        <f t="shared" ca="1" si="296"/>
        <v>0.13077721783533269</v>
      </c>
      <c r="D2749" s="38">
        <f t="shared" ca="1" si="297"/>
        <v>6.2874408598698764E-2</v>
      </c>
      <c r="E2749" s="38">
        <f t="shared" ca="1" si="298"/>
        <v>0.13932702277869019</v>
      </c>
      <c r="F2749" s="38">
        <f t="shared" ca="1" si="302"/>
        <v>3.8898649062116292E-2</v>
      </c>
      <c r="G2749" s="24">
        <f t="shared" ca="1" si="299"/>
        <v>8779.8260169705991</v>
      </c>
      <c r="H2749" s="24">
        <f t="shared" ca="1" si="300"/>
        <v>9473.0073202830808</v>
      </c>
      <c r="I2749" s="24">
        <f ca="1">H2749/'Option value'!$E$10</f>
        <v>459.85472428558643</v>
      </c>
    </row>
    <row r="2750" spans="2:9">
      <c r="B2750">
        <f t="shared" si="301"/>
        <v>2732</v>
      </c>
      <c r="C2750" s="38">
        <f t="shared" ca="1" si="296"/>
        <v>0.14957241042468025</v>
      </c>
      <c r="D2750" s="38">
        <f t="shared" ca="1" si="297"/>
        <v>6.8569180932253462E-2</v>
      </c>
      <c r="E2750" s="38">
        <f t="shared" ca="1" si="298"/>
        <v>0.14455457039164671</v>
      </c>
      <c r="F2750" s="38">
        <f t="shared" ca="1" si="302"/>
        <v>4.9081848407265039E-2</v>
      </c>
      <c r="G2750" s="24">
        <f t="shared" ca="1" si="299"/>
        <v>10239.467364180126</v>
      </c>
      <c r="H2750" s="24">
        <f t="shared" ca="1" si="300"/>
        <v>10932.648667492607</v>
      </c>
      <c r="I2750" s="24">
        <f ca="1">H2750/'Option value'!$E$10</f>
        <v>530.71110036371874</v>
      </c>
    </row>
    <row r="2751" spans="2:9">
      <c r="B2751">
        <f t="shared" si="301"/>
        <v>2733</v>
      </c>
      <c r="C2751" s="38">
        <f t="shared" ca="1" si="296"/>
        <v>9.2262802360843305E-2</v>
      </c>
      <c r="D2751" s="38">
        <f t="shared" ca="1" si="297"/>
        <v>7.0787208544591237E-2</v>
      </c>
      <c r="E2751" s="38">
        <f t="shared" ca="1" si="298"/>
        <v>0.14647162560293314</v>
      </c>
      <c r="F2751" s="38">
        <f t="shared" ca="1" si="302"/>
        <v>2.098496630636134E-2</v>
      </c>
      <c r="G2751" s="24">
        <f t="shared" ca="1" si="299"/>
        <v>7641.4495364487539</v>
      </c>
      <c r="H2751" s="24">
        <f t="shared" ca="1" si="300"/>
        <v>8334.6308397612356</v>
      </c>
      <c r="I2751" s="24">
        <f ca="1">H2751/'Option value'!$E$10</f>
        <v>404.59373008549687</v>
      </c>
    </row>
    <row r="2752" spans="2:9">
      <c r="B2752">
        <f t="shared" si="301"/>
        <v>2734</v>
      </c>
      <c r="C2752" s="38">
        <f t="shared" ca="1" si="296"/>
        <v>0.20284468082909649</v>
      </c>
      <c r="D2752" s="38">
        <f t="shared" ca="1" si="297"/>
        <v>6.3519563367321605E-2</v>
      </c>
      <c r="E2752" s="38">
        <f t="shared" ca="1" si="298"/>
        <v>0.14340314560939249</v>
      </c>
      <c r="F2752" s="38">
        <f t="shared" ca="1" si="302"/>
        <v>2.2387036000387481E-2</v>
      </c>
      <c r="G2752" s="24">
        <f t="shared" ca="1" si="299"/>
        <v>7830.0628075658533</v>
      </c>
      <c r="H2752" s="24">
        <f t="shared" ca="1" si="300"/>
        <v>8523.2441108783351</v>
      </c>
      <c r="I2752" s="24">
        <f ca="1">H2752/'Option value'!$E$10</f>
        <v>413.74971412030749</v>
      </c>
    </row>
    <row r="2753" spans="2:9">
      <c r="B2753">
        <f t="shared" si="301"/>
        <v>2735</v>
      </c>
      <c r="C2753" s="38">
        <f t="shared" ca="1" si="296"/>
        <v>9.4387340578319184E-2</v>
      </c>
      <c r="D2753" s="38">
        <f t="shared" ca="1" si="297"/>
        <v>7.2649439634078411E-2</v>
      </c>
      <c r="E2753" s="38">
        <f t="shared" ca="1" si="298"/>
        <v>0.1430226923056831</v>
      </c>
      <c r="F2753" s="38">
        <f t="shared" ca="1" si="302"/>
        <v>3.7952787937187191E-2</v>
      </c>
      <c r="G2753" s="24">
        <f t="shared" ca="1" si="299"/>
        <v>9384.6130284043811</v>
      </c>
      <c r="H2753" s="24">
        <f t="shared" ca="1" si="300"/>
        <v>10077.794331716863</v>
      </c>
      <c r="I2753" s="24">
        <f ca="1">H2753/'Option value'!$E$10</f>
        <v>489.21331707363407</v>
      </c>
    </row>
    <row r="2754" spans="2:9">
      <c r="B2754">
        <f t="shared" si="301"/>
        <v>2736</v>
      </c>
      <c r="C2754" s="38">
        <f t="shared" ca="1" si="296"/>
        <v>0.40807995174063988</v>
      </c>
      <c r="D2754" s="38">
        <f t="shared" ca="1" si="297"/>
        <v>7.1211617013823489E-2</v>
      </c>
      <c r="E2754" s="38">
        <f t="shared" ca="1" si="298"/>
        <v>0.14777700115477482</v>
      </c>
      <c r="F2754" s="38">
        <f t="shared" ca="1" si="302"/>
        <v>5.782326802368562E-2</v>
      </c>
      <c r="G2754" s="24">
        <f t="shared" ca="1" si="299"/>
        <v>13824.529125982983</v>
      </c>
      <c r="H2754" s="24">
        <f t="shared" ca="1" si="300"/>
        <v>14517.710429295465</v>
      </c>
      <c r="I2754" s="24">
        <f ca="1">H2754/'Option value'!$E$10</f>
        <v>704.74322472308074</v>
      </c>
    </row>
    <row r="2755" spans="2:9">
      <c r="B2755">
        <f t="shared" si="301"/>
        <v>2737</v>
      </c>
      <c r="C2755" s="38">
        <f t="shared" ca="1" si="296"/>
        <v>0.18242951014040482</v>
      </c>
      <c r="D2755" s="38">
        <f t="shared" ca="1" si="297"/>
        <v>6.4181720898427844E-2</v>
      </c>
      <c r="E2755" s="38">
        <f t="shared" ca="1" si="298"/>
        <v>0.14653040933523936</v>
      </c>
      <c r="F2755" s="38">
        <f t="shared" ca="1" si="302"/>
        <v>4.767192903849557E-2</v>
      </c>
      <c r="G2755" s="24">
        <f t="shared" ca="1" si="299"/>
        <v>9520.5944187724872</v>
      </c>
      <c r="H2755" s="24">
        <f t="shared" ca="1" si="300"/>
        <v>10213.775722084969</v>
      </c>
      <c r="I2755" s="24">
        <f ca="1">H2755/'Option value'!$E$10</f>
        <v>495.81435544101788</v>
      </c>
    </row>
    <row r="2756" spans="2:9">
      <c r="B2756">
        <f t="shared" si="301"/>
        <v>2738</v>
      </c>
      <c r="C2756" s="38">
        <f t="shared" ca="1" si="296"/>
        <v>0.31803643867243214</v>
      </c>
      <c r="D2756" s="38">
        <f t="shared" ca="1" si="297"/>
        <v>5.7900013006383602E-2</v>
      </c>
      <c r="E2756" s="38">
        <f t="shared" ca="1" si="298"/>
        <v>0.14519241532396168</v>
      </c>
      <c r="F2756" s="38">
        <f t="shared" ca="1" si="302"/>
        <v>5.5565860546905321E-2</v>
      </c>
      <c r="G2756" s="24">
        <f t="shared" ca="1" si="299"/>
        <v>10559.923026673812</v>
      </c>
      <c r="H2756" s="24">
        <f t="shared" ca="1" si="300"/>
        <v>11253.104329986294</v>
      </c>
      <c r="I2756" s="24">
        <f ca="1">H2756/'Option value'!$E$10</f>
        <v>546.26720048477148</v>
      </c>
    </row>
    <row r="2757" spans="2:9">
      <c r="B2757">
        <f t="shared" si="301"/>
        <v>2739</v>
      </c>
      <c r="C2757" s="38">
        <f t="shared" ca="1" si="296"/>
        <v>0.13720811565505381</v>
      </c>
      <c r="D2757" s="38">
        <f t="shared" ca="1" si="297"/>
        <v>7.1917740915477854E-2</v>
      </c>
      <c r="E2757" s="38">
        <f t="shared" ca="1" si="298"/>
        <v>0.1451832481472527</v>
      </c>
      <c r="F2757" s="38">
        <f t="shared" ca="1" si="302"/>
        <v>4.0874686159330896E-2</v>
      </c>
      <c r="G2757" s="24">
        <f t="shared" ca="1" si="299"/>
        <v>9724.0549834796002</v>
      </c>
      <c r="H2757" s="24">
        <f t="shared" ca="1" si="300"/>
        <v>10417.236286792082</v>
      </c>
      <c r="I2757" s="24">
        <f ca="1">H2757/'Option value'!$E$10</f>
        <v>505.69108188311071</v>
      </c>
    </row>
    <row r="2758" spans="2:9">
      <c r="B2758">
        <f t="shared" si="301"/>
        <v>2740</v>
      </c>
      <c r="C2758" s="38">
        <f t="shared" ca="1" si="296"/>
        <v>0.20270284472426325</v>
      </c>
      <c r="D2758" s="38">
        <f t="shared" ca="1" si="297"/>
        <v>6.2324657342382496E-2</v>
      </c>
      <c r="E2758" s="38">
        <f t="shared" ca="1" si="298"/>
        <v>0.14237561782865943</v>
      </c>
      <c r="F2758" s="38">
        <f t="shared" ca="1" si="302"/>
        <v>4.984016633234184E-2</v>
      </c>
      <c r="G2758" s="24">
        <f t="shared" ca="1" si="299"/>
        <v>10046.191818716867</v>
      </c>
      <c r="H2758" s="24">
        <f t="shared" ca="1" si="300"/>
        <v>10739.373122029348</v>
      </c>
      <c r="I2758" s="24">
        <f ca="1">H2758/'Option value'!$E$10</f>
        <v>521.32879233152175</v>
      </c>
    </row>
    <row r="2759" spans="2:9">
      <c r="B2759">
        <f t="shared" si="301"/>
        <v>2741</v>
      </c>
      <c r="C2759" s="38">
        <f t="shared" ca="1" si="296"/>
        <v>0.25753696228580442</v>
      </c>
      <c r="D2759" s="38">
        <f t="shared" ca="1" si="297"/>
        <v>7.3657742751271432E-2</v>
      </c>
      <c r="E2759" s="38">
        <f t="shared" ca="1" si="298"/>
        <v>0.15143927981032065</v>
      </c>
      <c r="F2759" s="38">
        <f t="shared" ca="1" si="302"/>
        <v>5.8879467448408565E-2</v>
      </c>
      <c r="G2759" s="24">
        <f t="shared" ca="1" si="299"/>
        <v>12411.037161025717</v>
      </c>
      <c r="H2759" s="24">
        <f t="shared" ca="1" si="300"/>
        <v>13104.218464338199</v>
      </c>
      <c r="I2759" s="24">
        <f ca="1">H2759/'Option value'!$E$10</f>
        <v>636.12710991933</v>
      </c>
    </row>
    <row r="2760" spans="2:9">
      <c r="B2760">
        <f t="shared" si="301"/>
        <v>2742</v>
      </c>
      <c r="C2760" s="38">
        <f t="shared" ca="1" si="296"/>
        <v>0.1680932691793729</v>
      </c>
      <c r="D2760" s="38">
        <f t="shared" ca="1" si="297"/>
        <v>6.1810981992052899E-2</v>
      </c>
      <c r="E2760" s="38">
        <f t="shared" ca="1" si="298"/>
        <v>0.14805317772349222</v>
      </c>
      <c r="F2760" s="38">
        <f t="shared" ca="1" si="302"/>
        <v>4.1002164595232996E-2</v>
      </c>
      <c r="G2760" s="24">
        <f t="shared" ca="1" si="299"/>
        <v>8364.5726923408511</v>
      </c>
      <c r="H2760" s="24">
        <f t="shared" ca="1" si="300"/>
        <v>9057.7539956533328</v>
      </c>
      <c r="I2760" s="24">
        <f ca="1">H2760/'Option value'!$E$10</f>
        <v>439.69679590550157</v>
      </c>
    </row>
    <row r="2761" spans="2:9">
      <c r="B2761">
        <f t="shared" si="301"/>
        <v>2743</v>
      </c>
      <c r="C2761" s="38">
        <f t="shared" ca="1" si="296"/>
        <v>7.2698908903957554E-2</v>
      </c>
      <c r="D2761" s="38">
        <f t="shared" ca="1" si="297"/>
        <v>6.7791405540606031E-2</v>
      </c>
      <c r="E2761" s="38">
        <f t="shared" ca="1" si="298"/>
        <v>0.14029665266089753</v>
      </c>
      <c r="F2761" s="38">
        <f t="shared" ca="1" si="302"/>
        <v>3.5301836039720258E-2</v>
      </c>
      <c r="G2761" s="24">
        <f t="shared" ca="1" si="299"/>
        <v>8589.660415047716</v>
      </c>
      <c r="H2761" s="24">
        <f t="shared" ca="1" si="300"/>
        <v>9282.8417183601978</v>
      </c>
      <c r="I2761" s="24">
        <f ca="1">H2761/'Option value'!$E$10</f>
        <v>450.62338438641734</v>
      </c>
    </row>
    <row r="2762" spans="2:9">
      <c r="B2762">
        <f t="shared" si="301"/>
        <v>2744</v>
      </c>
      <c r="C2762" s="38">
        <f t="shared" ca="1" si="296"/>
        <v>0.14403554166433441</v>
      </c>
      <c r="D2762" s="38">
        <f t="shared" ca="1" si="297"/>
        <v>6.7077494105330093E-2</v>
      </c>
      <c r="E2762" s="38">
        <f t="shared" ca="1" si="298"/>
        <v>0.14239365197526377</v>
      </c>
      <c r="F2762" s="38">
        <f t="shared" ca="1" si="302"/>
        <v>5.9604574462504903E-2</v>
      </c>
      <c r="G2762" s="24">
        <f t="shared" ca="1" si="299"/>
        <v>11495.680370225176</v>
      </c>
      <c r="H2762" s="24">
        <f t="shared" ca="1" si="300"/>
        <v>12188.861673537658</v>
      </c>
      <c r="I2762" s="24">
        <f ca="1">H2762/'Option value'!$E$10</f>
        <v>591.69231424940085</v>
      </c>
    </row>
    <row r="2763" spans="2:9">
      <c r="B2763">
        <f t="shared" si="301"/>
        <v>2745</v>
      </c>
      <c r="C2763" s="38">
        <f t="shared" ca="1" si="296"/>
        <v>0.32888008939226332</v>
      </c>
      <c r="D2763" s="38">
        <f t="shared" ca="1" si="297"/>
        <v>6.0054608875926153E-2</v>
      </c>
      <c r="E2763" s="38">
        <f t="shared" ca="1" si="298"/>
        <v>0.14078771996702974</v>
      </c>
      <c r="F2763" s="38">
        <f t="shared" ca="1" si="302"/>
        <v>4.1596570226185646E-2</v>
      </c>
      <c r="G2763" s="24">
        <f t="shared" ca="1" si="299"/>
        <v>9978.1629008461314</v>
      </c>
      <c r="H2763" s="24">
        <f t="shared" ca="1" si="300"/>
        <v>10671.344204158613</v>
      </c>
      <c r="I2763" s="24">
        <f ca="1">H2763/'Option value'!$E$10</f>
        <v>518.02641767760258</v>
      </c>
    </row>
    <row r="2764" spans="2:9">
      <c r="B2764">
        <f t="shared" si="301"/>
        <v>2746</v>
      </c>
      <c r="C2764" s="38">
        <f t="shared" ca="1" si="296"/>
        <v>9.5668227307527526E-2</v>
      </c>
      <c r="D2764" s="38">
        <f t="shared" ca="1" si="297"/>
        <v>7.92247710011377E-2</v>
      </c>
      <c r="E2764" s="38">
        <f t="shared" ca="1" si="298"/>
        <v>0.14173244972219556</v>
      </c>
      <c r="F2764" s="38">
        <f t="shared" ca="1" si="302"/>
        <v>4.6323871401867105E-2</v>
      </c>
      <c r="G2764" s="24">
        <f t="shared" ca="1" si="299"/>
        <v>11283.50466615625</v>
      </c>
      <c r="H2764" s="24">
        <f t="shared" ca="1" si="300"/>
        <v>11976.685969468732</v>
      </c>
      <c r="I2764" s="24">
        <f ca="1">H2764/'Option value'!$E$10</f>
        <v>581.39252278974425</v>
      </c>
    </row>
    <row r="2765" spans="2:9">
      <c r="B2765">
        <f t="shared" si="301"/>
        <v>2747</v>
      </c>
      <c r="C2765" s="38">
        <f t="shared" ca="1" si="296"/>
        <v>0.32080070869004668</v>
      </c>
      <c r="D2765" s="38">
        <f t="shared" ca="1" si="297"/>
        <v>6.0190169873681164E-2</v>
      </c>
      <c r="E2765" s="38">
        <f t="shared" ca="1" si="298"/>
        <v>0.14621658479564048</v>
      </c>
      <c r="F2765" s="38">
        <f t="shared" ca="1" si="302"/>
        <v>3.0213921419610081E-2</v>
      </c>
      <c r="G2765" s="24">
        <f t="shared" ca="1" si="299"/>
        <v>8499.3610548747802</v>
      </c>
      <c r="H2765" s="24">
        <f t="shared" ca="1" si="300"/>
        <v>9192.5423581872619</v>
      </c>
      <c r="I2765" s="24">
        <f ca="1">H2765/'Option value'!$E$10</f>
        <v>446.23992030035248</v>
      </c>
    </row>
    <row r="2766" spans="2:9">
      <c r="B2766">
        <f t="shared" si="301"/>
        <v>2748</v>
      </c>
      <c r="C2766" s="38">
        <f t="shared" ca="1" si="296"/>
        <v>0.14285365015375801</v>
      </c>
      <c r="D2766" s="38">
        <f t="shared" ca="1" si="297"/>
        <v>6.4071813598957028E-2</v>
      </c>
      <c r="E2766" s="38">
        <f t="shared" ca="1" si="298"/>
        <v>0.14165438267843269</v>
      </c>
      <c r="F2766" s="38">
        <f t="shared" ca="1" si="302"/>
        <v>3.4415150108888709E-2</v>
      </c>
      <c r="G2766" s="24">
        <f t="shared" ca="1" si="299"/>
        <v>8468.282086185156</v>
      </c>
      <c r="H2766" s="24">
        <f t="shared" ca="1" si="300"/>
        <v>9161.4633894976378</v>
      </c>
      <c r="I2766" s="24">
        <f ca="1">H2766/'Option value'!$E$10</f>
        <v>444.73123249988532</v>
      </c>
    </row>
    <row r="2767" spans="2:9">
      <c r="B2767">
        <f t="shared" si="301"/>
        <v>2749</v>
      </c>
      <c r="C2767" s="38">
        <f t="shared" ca="1" si="296"/>
        <v>0.3542900517993034</v>
      </c>
      <c r="D2767" s="38">
        <f t="shared" ca="1" si="297"/>
        <v>6.1720397940151897E-2</v>
      </c>
      <c r="E2767" s="38">
        <f t="shared" ca="1" si="298"/>
        <v>0.14711282703627296</v>
      </c>
      <c r="F2767" s="38">
        <f t="shared" ca="1" si="302"/>
        <v>3.5974679970264947E-2</v>
      </c>
      <c r="G2767" s="24">
        <f t="shared" ca="1" si="299"/>
        <v>9327.5724455224445</v>
      </c>
      <c r="H2767" s="24">
        <f t="shared" ca="1" si="300"/>
        <v>10020.753748834926</v>
      </c>
      <c r="I2767" s="24">
        <f ca="1">H2767/'Option value'!$E$10</f>
        <v>486.44435673955951</v>
      </c>
    </row>
    <row r="2768" spans="2:9">
      <c r="B2768">
        <f t="shared" si="301"/>
        <v>2750</v>
      </c>
      <c r="C2768" s="38">
        <f t="shared" ca="1" si="296"/>
        <v>0.24244371864101194</v>
      </c>
      <c r="D2768" s="38">
        <f t="shared" ca="1" si="297"/>
        <v>5.5813797507867843E-2</v>
      </c>
      <c r="E2768" s="38">
        <f t="shared" ca="1" si="298"/>
        <v>0.14693738596390341</v>
      </c>
      <c r="F2768" s="38">
        <f t="shared" ca="1" si="302"/>
        <v>4.8964912193541467E-2</v>
      </c>
      <c r="G2768" s="24">
        <f t="shared" ca="1" si="299"/>
        <v>8778.2025994538453</v>
      </c>
      <c r="H2768" s="24">
        <f t="shared" ca="1" si="300"/>
        <v>9471.3839027663271</v>
      </c>
      <c r="I2768" s="24">
        <f ca="1">H2768/'Option value'!$E$10</f>
        <v>459.77591761001582</v>
      </c>
    </row>
    <row r="2769" spans="2:9">
      <c r="B2769">
        <f t="shared" si="301"/>
        <v>2751</v>
      </c>
      <c r="C2769" s="38">
        <f t="shared" ca="1" si="296"/>
        <v>0.43592679985542782</v>
      </c>
      <c r="D2769" s="38">
        <f t="shared" ca="1" si="297"/>
        <v>5.947759440348159E-2</v>
      </c>
      <c r="E2769" s="38">
        <f t="shared" ca="1" si="298"/>
        <v>0.14462528645839753</v>
      </c>
      <c r="F2769" s="38">
        <f t="shared" ca="1" si="302"/>
        <v>2.3722698814455514E-2</v>
      </c>
      <c r="G2769" s="24">
        <f t="shared" ca="1" si="299"/>
        <v>8760.7538249292847</v>
      </c>
      <c r="H2769" s="24">
        <f t="shared" ca="1" si="300"/>
        <v>9453.9351282417665</v>
      </c>
      <c r="I2769" s="24">
        <f ca="1">H2769/'Option value'!$E$10</f>
        <v>458.92888972047405</v>
      </c>
    </row>
    <row r="2770" spans="2:9">
      <c r="B2770">
        <f t="shared" si="301"/>
        <v>2752</v>
      </c>
      <c r="C2770" s="38">
        <f t="shared" ca="1" si="296"/>
        <v>0.21813342351599538</v>
      </c>
      <c r="D2770" s="38">
        <f t="shared" ca="1" si="297"/>
        <v>7.0315052736992179E-2</v>
      </c>
      <c r="E2770" s="38">
        <f t="shared" ca="1" si="298"/>
        <v>0.14362868411557586</v>
      </c>
      <c r="F2770" s="38">
        <f t="shared" ca="1" si="302"/>
        <v>3.6905633491949669E-2</v>
      </c>
      <c r="G2770" s="24">
        <f t="shared" ca="1" si="299"/>
        <v>9953.5112690475908</v>
      </c>
      <c r="H2770" s="24">
        <f t="shared" ca="1" si="300"/>
        <v>10646.692572360073</v>
      </c>
      <c r="I2770" s="24">
        <f ca="1">H2770/'Option value'!$E$10</f>
        <v>516.82973652233363</v>
      </c>
    </row>
    <row r="2771" spans="2:9">
      <c r="B2771">
        <f t="shared" si="301"/>
        <v>2753</v>
      </c>
      <c r="C2771" s="38">
        <f t="shared" ref="C2771:C2834" ca="1" si="303">_xlfn.NORM.INV(RAND(),$F$6,$G$6)</f>
        <v>0.25244138350994411</v>
      </c>
      <c r="D2771" s="38">
        <f t="shared" ref="D2771:D2834" ca="1" si="304">_xlfn.NORM.INV(RAND(),$F$7,$G$7)</f>
        <v>6.1952328778376732E-2</v>
      </c>
      <c r="E2771" s="38">
        <f t="shared" ref="E2771:E2834" ca="1" si="305">_xlfn.NORM.INV(RAND(),$F$8,$G$8)</f>
        <v>0.14449900194028659</v>
      </c>
      <c r="F2771" s="38">
        <f t="shared" ca="1" si="302"/>
        <v>2.2483909038854732E-2</v>
      </c>
      <c r="G2771" s="24">
        <f t="shared" ref="G2771:G2834" ca="1" si="306">IF(E2771&gt;F2771,($C$12*(1+C2771)*D2771)/(E2771-F2771),0)</f>
        <v>7886.6554380324178</v>
      </c>
      <c r="H2771" s="24">
        <f t="shared" ref="H2771:H2834" ca="1" si="307">G2771+$C$13</f>
        <v>8579.8367413448996</v>
      </c>
      <c r="I2771" s="24">
        <f ca="1">H2771/'Option value'!$E$10</f>
        <v>416.49692919149993</v>
      </c>
    </row>
    <row r="2772" spans="2:9">
      <c r="B2772">
        <f t="shared" ref="B2772:B2835" si="308">B2771+1</f>
        <v>2754</v>
      </c>
      <c r="C2772" s="38">
        <f t="shared" ca="1" si="303"/>
        <v>0.13867498983752169</v>
      </c>
      <c r="D2772" s="38">
        <f t="shared" ca="1" si="304"/>
        <v>5.976559362043548E-2</v>
      </c>
      <c r="E2772" s="38">
        <f t="shared" ca="1" si="305"/>
        <v>0.14598185385812745</v>
      </c>
      <c r="F2772" s="38">
        <f t="shared" ref="F2772:F2835" ca="1" si="309">RAND()*($E$9-$D$9)+$D$9</f>
        <v>3.0834576691338395E-2</v>
      </c>
      <c r="G2772" s="24">
        <f t="shared" ca="1" si="306"/>
        <v>7329.7425921672102</v>
      </c>
      <c r="H2772" s="24">
        <f t="shared" ca="1" si="307"/>
        <v>8022.9238954796929</v>
      </c>
      <c r="I2772" s="24">
        <f ca="1">H2772/'Option value'!$E$10</f>
        <v>389.46232502328604</v>
      </c>
    </row>
    <row r="2773" spans="2:9">
      <c r="B2773">
        <f t="shared" si="308"/>
        <v>2755</v>
      </c>
      <c r="C2773" s="38">
        <f t="shared" ca="1" si="303"/>
        <v>0.21421846885436324</v>
      </c>
      <c r="D2773" s="38">
        <f t="shared" ca="1" si="304"/>
        <v>6.4830573951569048E-2</v>
      </c>
      <c r="E2773" s="38">
        <f t="shared" ca="1" si="305"/>
        <v>0.14248353017698587</v>
      </c>
      <c r="F2773" s="38">
        <f t="shared" ca="1" si="309"/>
        <v>3.7378531729048411E-2</v>
      </c>
      <c r="G2773" s="24">
        <f t="shared" ca="1" si="306"/>
        <v>9288.4812249505958</v>
      </c>
      <c r="H2773" s="24">
        <f t="shared" ca="1" si="307"/>
        <v>9981.6625282630775</v>
      </c>
      <c r="I2773" s="24">
        <f ca="1">H2773/'Option value'!$E$10</f>
        <v>484.5467246729649</v>
      </c>
    </row>
    <row r="2774" spans="2:9">
      <c r="B2774">
        <f t="shared" si="308"/>
        <v>2756</v>
      </c>
      <c r="C2774" s="38">
        <f t="shared" ca="1" si="303"/>
        <v>0.15065642117129435</v>
      </c>
      <c r="D2774" s="38">
        <f t="shared" ca="1" si="304"/>
        <v>6.7613706819593306E-2</v>
      </c>
      <c r="E2774" s="38">
        <f t="shared" ca="1" si="305"/>
        <v>0.14372190711038893</v>
      </c>
      <c r="F2774" s="38">
        <f t="shared" ca="1" si="309"/>
        <v>4.9168858259423472E-2</v>
      </c>
      <c r="G2774" s="24">
        <f t="shared" ca="1" si="306"/>
        <v>10204.606232312675</v>
      </c>
      <c r="H2774" s="24">
        <f t="shared" ca="1" si="307"/>
        <v>10897.787535625157</v>
      </c>
      <c r="I2774" s="24">
        <f ca="1">H2774/'Option value'!$E$10</f>
        <v>529.0188124089882</v>
      </c>
    </row>
    <row r="2775" spans="2:9">
      <c r="B2775">
        <f t="shared" si="308"/>
        <v>2757</v>
      </c>
      <c r="C2775" s="38">
        <f t="shared" ca="1" si="303"/>
        <v>0.33431474132373867</v>
      </c>
      <c r="D2775" s="38">
        <f t="shared" ca="1" si="304"/>
        <v>5.3901833711163263E-2</v>
      </c>
      <c r="E2775" s="38">
        <f t="shared" ca="1" si="305"/>
        <v>0.14726004320414865</v>
      </c>
      <c r="F2775" s="38">
        <f t="shared" ca="1" si="309"/>
        <v>5.7760202274840203E-2</v>
      </c>
      <c r="G2775" s="24">
        <f t="shared" ca="1" si="306"/>
        <v>9966.2307298549476</v>
      </c>
      <c r="H2775" s="24">
        <f t="shared" ca="1" si="307"/>
        <v>10659.412033167429</v>
      </c>
      <c r="I2775" s="24">
        <f ca="1">H2775/'Option value'!$E$10</f>
        <v>517.44718607608877</v>
      </c>
    </row>
    <row r="2776" spans="2:9">
      <c r="B2776">
        <f t="shared" si="308"/>
        <v>2758</v>
      </c>
      <c r="C2776" s="38">
        <f t="shared" ca="1" si="303"/>
        <v>0.30188191894565275</v>
      </c>
      <c r="D2776" s="38">
        <f t="shared" ca="1" si="304"/>
        <v>6.2977459063593685E-2</v>
      </c>
      <c r="E2776" s="38">
        <f t="shared" ca="1" si="305"/>
        <v>0.1457013125850263</v>
      </c>
      <c r="F2776" s="38">
        <f t="shared" ca="1" si="309"/>
        <v>3.6556810835259801E-2</v>
      </c>
      <c r="G2776" s="24">
        <f t="shared" ca="1" si="306"/>
        <v>9316.3596096157871</v>
      </c>
      <c r="H2776" s="24">
        <f t="shared" ca="1" si="307"/>
        <v>10009.540912928269</v>
      </c>
      <c r="I2776" s="24">
        <f ca="1">H2776/'Option value'!$E$10</f>
        <v>485.90004431690625</v>
      </c>
    </row>
    <row r="2777" spans="2:9">
      <c r="B2777">
        <f t="shared" si="308"/>
        <v>2759</v>
      </c>
      <c r="C2777" s="38">
        <f t="shared" ca="1" si="303"/>
        <v>0.50718352641241427</v>
      </c>
      <c r="D2777" s="38">
        <f t="shared" ca="1" si="304"/>
        <v>5.5807616645176465E-2</v>
      </c>
      <c r="E2777" s="38">
        <f t="shared" ca="1" si="305"/>
        <v>0.14418752162553627</v>
      </c>
      <c r="F2777" s="38">
        <f t="shared" ca="1" si="309"/>
        <v>5.3976265664600509E-2</v>
      </c>
      <c r="G2777" s="24">
        <f t="shared" ca="1" si="306"/>
        <v>11563.525483152544</v>
      </c>
      <c r="H2777" s="24">
        <f t="shared" ca="1" si="307"/>
        <v>12256.706786465025</v>
      </c>
      <c r="I2777" s="24">
        <f ca="1">H2777/'Option value'!$E$10</f>
        <v>594.98576633325365</v>
      </c>
    </row>
    <row r="2778" spans="2:9">
      <c r="B2778">
        <f t="shared" si="308"/>
        <v>2760</v>
      </c>
      <c r="C2778" s="38">
        <f t="shared" ca="1" si="303"/>
        <v>0.34499752129758887</v>
      </c>
      <c r="D2778" s="38">
        <f t="shared" ca="1" si="304"/>
        <v>6.4128713936361728E-2</v>
      </c>
      <c r="E2778" s="38">
        <f t="shared" ca="1" si="305"/>
        <v>0.14845826571122062</v>
      </c>
      <c r="F2778" s="38">
        <f t="shared" ca="1" si="309"/>
        <v>5.5557502144216092E-2</v>
      </c>
      <c r="G2778" s="24">
        <f t="shared" ca="1" si="306"/>
        <v>11514.527139464317</v>
      </c>
      <c r="H2778" s="24">
        <f t="shared" ca="1" si="307"/>
        <v>12207.708442776799</v>
      </c>
      <c r="I2778" s="24">
        <f ca="1">H2778/'Option value'!$E$10</f>
        <v>592.60720596003875</v>
      </c>
    </row>
    <row r="2779" spans="2:9">
      <c r="B2779">
        <f t="shared" si="308"/>
        <v>2761</v>
      </c>
      <c r="C2779" s="38">
        <f t="shared" ca="1" si="303"/>
        <v>0.2305891216529429</v>
      </c>
      <c r="D2779" s="38">
        <f t="shared" ca="1" si="304"/>
        <v>5.8202447481650044E-2</v>
      </c>
      <c r="E2779" s="38">
        <f t="shared" ca="1" si="305"/>
        <v>0.14470092181669131</v>
      </c>
      <c r="F2779" s="38">
        <f t="shared" ca="1" si="309"/>
        <v>2.5689296498277073E-2</v>
      </c>
      <c r="G2779" s="24">
        <f t="shared" ca="1" si="306"/>
        <v>7463.7366910303344</v>
      </c>
      <c r="H2779" s="24">
        <f t="shared" ca="1" si="307"/>
        <v>8156.9179943428171</v>
      </c>
      <c r="I2779" s="24">
        <f ca="1">H2779/'Option value'!$E$10</f>
        <v>395.96689292926294</v>
      </c>
    </row>
    <row r="2780" spans="2:9">
      <c r="B2780">
        <f t="shared" si="308"/>
        <v>2762</v>
      </c>
      <c r="C2780" s="38">
        <f t="shared" ca="1" si="303"/>
        <v>0.17753804854281205</v>
      </c>
      <c r="D2780" s="38">
        <f t="shared" ca="1" si="304"/>
        <v>5.3216840444638064E-2</v>
      </c>
      <c r="E2780" s="38">
        <f t="shared" ca="1" si="305"/>
        <v>0.14633244086764519</v>
      </c>
      <c r="F2780" s="38">
        <f t="shared" ca="1" si="309"/>
        <v>2.8089994313494598E-2</v>
      </c>
      <c r="G2780" s="24">
        <f t="shared" ca="1" si="306"/>
        <v>6572.6726809959227</v>
      </c>
      <c r="H2780" s="24">
        <f t="shared" ca="1" si="307"/>
        <v>7265.8539843084054</v>
      </c>
      <c r="I2780" s="24">
        <f ca="1">H2780/'Option value'!$E$10</f>
        <v>352.71135846157307</v>
      </c>
    </row>
    <row r="2781" spans="2:9">
      <c r="B2781">
        <f t="shared" si="308"/>
        <v>2763</v>
      </c>
      <c r="C2781" s="38">
        <f t="shared" ca="1" si="303"/>
        <v>7.5211022684924439E-2</v>
      </c>
      <c r="D2781" s="38">
        <f t="shared" ca="1" si="304"/>
        <v>6.405894127698758E-2</v>
      </c>
      <c r="E2781" s="38">
        <f t="shared" ca="1" si="305"/>
        <v>0.14706254402847346</v>
      </c>
      <c r="F2781" s="38">
        <f t="shared" ca="1" si="309"/>
        <v>5.6539756773970939E-2</v>
      </c>
      <c r="G2781" s="24">
        <f t="shared" ca="1" si="306"/>
        <v>9436.4126420972225</v>
      </c>
      <c r="H2781" s="24">
        <f t="shared" ca="1" si="307"/>
        <v>10129.593945409704</v>
      </c>
      <c r="I2781" s="24">
        <f ca="1">H2781/'Option value'!$E$10</f>
        <v>491.72786142765551</v>
      </c>
    </row>
    <row r="2782" spans="2:9">
      <c r="B2782">
        <f t="shared" si="308"/>
        <v>2764</v>
      </c>
      <c r="C2782" s="38">
        <f t="shared" ca="1" si="303"/>
        <v>0.23007940241620736</v>
      </c>
      <c r="D2782" s="38">
        <f t="shared" ca="1" si="304"/>
        <v>6.4902745538486947E-2</v>
      </c>
      <c r="E2782" s="38">
        <f t="shared" ca="1" si="305"/>
        <v>0.14443456904073143</v>
      </c>
      <c r="F2782" s="38">
        <f t="shared" ca="1" si="309"/>
        <v>3.0343050793126099E-2</v>
      </c>
      <c r="G2782" s="24">
        <f t="shared" ca="1" si="306"/>
        <v>8678.2914756336068</v>
      </c>
      <c r="H2782" s="24">
        <f t="shared" ca="1" si="307"/>
        <v>9371.4727789460885</v>
      </c>
      <c r="I2782" s="24">
        <f ca="1">H2782/'Option value'!$E$10</f>
        <v>454.92586305563532</v>
      </c>
    </row>
    <row r="2783" spans="2:9">
      <c r="B2783">
        <f t="shared" si="308"/>
        <v>2765</v>
      </c>
      <c r="C2783" s="38">
        <f t="shared" ca="1" si="303"/>
        <v>0.23042583947097306</v>
      </c>
      <c r="D2783" s="38">
        <f t="shared" ca="1" si="304"/>
        <v>5.6688579471949545E-2</v>
      </c>
      <c r="E2783" s="38">
        <f t="shared" ca="1" si="305"/>
        <v>0.14955376604744122</v>
      </c>
      <c r="F2783" s="38">
        <f t="shared" ca="1" si="309"/>
        <v>4.3381761459950333E-2</v>
      </c>
      <c r="G2783" s="24">
        <f t="shared" ca="1" si="306"/>
        <v>8147.6502308907375</v>
      </c>
      <c r="H2783" s="24">
        <f t="shared" ca="1" si="307"/>
        <v>8840.8315342032201</v>
      </c>
      <c r="I2783" s="24">
        <f ca="1">H2783/'Option value'!$E$10</f>
        <v>429.1665793302534</v>
      </c>
    </row>
    <row r="2784" spans="2:9">
      <c r="B2784">
        <f t="shared" si="308"/>
        <v>2766</v>
      </c>
      <c r="C2784" s="38">
        <f t="shared" ca="1" si="303"/>
        <v>0.29212747765804847</v>
      </c>
      <c r="D2784" s="38">
        <f t="shared" ca="1" si="304"/>
        <v>6.2912275512240295E-2</v>
      </c>
      <c r="E2784" s="38">
        <f t="shared" ca="1" si="305"/>
        <v>0.14450002156779804</v>
      </c>
      <c r="F2784" s="38">
        <f t="shared" ca="1" si="309"/>
        <v>5.1229484050856082E-2</v>
      </c>
      <c r="G2784" s="24">
        <f t="shared" ca="1" si="306"/>
        <v>10809.05316616914</v>
      </c>
      <c r="H2784" s="24">
        <f t="shared" ca="1" si="307"/>
        <v>11502.234469481622</v>
      </c>
      <c r="I2784" s="24">
        <f ca="1">H2784/'Option value'!$E$10</f>
        <v>558.36089657677769</v>
      </c>
    </row>
    <row r="2785" spans="2:9">
      <c r="B2785">
        <f t="shared" si="308"/>
        <v>2767</v>
      </c>
      <c r="C2785" s="38">
        <f t="shared" ca="1" si="303"/>
        <v>0.12572586509410133</v>
      </c>
      <c r="D2785" s="38">
        <f t="shared" ca="1" si="304"/>
        <v>5.5409661150754706E-2</v>
      </c>
      <c r="E2785" s="38">
        <f t="shared" ca="1" si="305"/>
        <v>0.144133663421039</v>
      </c>
      <c r="F2785" s="38">
        <f t="shared" ca="1" si="309"/>
        <v>5.5213448295575188E-2</v>
      </c>
      <c r="G2785" s="24">
        <f t="shared" ca="1" si="306"/>
        <v>8699.7948399081615</v>
      </c>
      <c r="H2785" s="24">
        <f t="shared" ca="1" si="307"/>
        <v>9392.9761432206433</v>
      </c>
      <c r="I2785" s="24">
        <f ca="1">H2785/'Option value'!$E$10</f>
        <v>455.96971569032246</v>
      </c>
    </row>
    <row r="2786" spans="2:9">
      <c r="B2786">
        <f t="shared" si="308"/>
        <v>2768</v>
      </c>
      <c r="C2786" s="38">
        <f t="shared" ca="1" si="303"/>
        <v>3.8872403204084638E-3</v>
      </c>
      <c r="D2786" s="38">
        <f t="shared" ca="1" si="304"/>
        <v>6.1547074065428309E-2</v>
      </c>
      <c r="E2786" s="38">
        <f t="shared" ca="1" si="305"/>
        <v>0.14502514336448905</v>
      </c>
      <c r="F2786" s="38">
        <f t="shared" ca="1" si="309"/>
        <v>5.7466710767953455E-2</v>
      </c>
      <c r="G2786" s="24">
        <f t="shared" ca="1" si="306"/>
        <v>8751.5654288352471</v>
      </c>
      <c r="H2786" s="24">
        <f t="shared" ca="1" si="307"/>
        <v>9444.7467321477288</v>
      </c>
      <c r="I2786" s="24">
        <f ca="1">H2786/'Option value'!$E$10</f>
        <v>458.48285107513243</v>
      </c>
    </row>
    <row r="2787" spans="2:9">
      <c r="B2787">
        <f t="shared" si="308"/>
        <v>2769</v>
      </c>
      <c r="C2787" s="38">
        <f t="shared" ca="1" si="303"/>
        <v>0.20345292725404612</v>
      </c>
      <c r="D2787" s="38">
        <f t="shared" ca="1" si="304"/>
        <v>5.9514470691692481E-2</v>
      </c>
      <c r="E2787" s="38">
        <f t="shared" ca="1" si="305"/>
        <v>0.14623938622402427</v>
      </c>
      <c r="F2787" s="38">
        <f t="shared" ca="1" si="309"/>
        <v>5.1665969179228985E-2</v>
      </c>
      <c r="G2787" s="24">
        <f t="shared" ca="1" si="306"/>
        <v>9392.3437521606083</v>
      </c>
      <c r="H2787" s="24">
        <f t="shared" ca="1" si="307"/>
        <v>10085.52505547309</v>
      </c>
      <c r="I2787" s="24">
        <f ca="1">H2787/'Option value'!$E$10</f>
        <v>489.58859492587811</v>
      </c>
    </row>
    <row r="2788" spans="2:9">
      <c r="B2788">
        <f t="shared" si="308"/>
        <v>2770</v>
      </c>
      <c r="C2788" s="38">
        <f t="shared" ca="1" si="303"/>
        <v>0.21795411324315436</v>
      </c>
      <c r="D2788" s="38">
        <f t="shared" ca="1" si="304"/>
        <v>6.5302107044204596E-2</v>
      </c>
      <c r="E2788" s="38">
        <f t="shared" ca="1" si="305"/>
        <v>0.14541359488952127</v>
      </c>
      <c r="F2788" s="38">
        <f t="shared" ca="1" si="309"/>
        <v>3.0957430170596968E-2</v>
      </c>
      <c r="G2788" s="24">
        <f t="shared" ca="1" si="306"/>
        <v>8618.0757803545766</v>
      </c>
      <c r="H2788" s="24">
        <f t="shared" ca="1" si="307"/>
        <v>9311.2570836670584</v>
      </c>
      <c r="I2788" s="24">
        <f ca="1">H2788/'Option value'!$E$10</f>
        <v>452.0027710517989</v>
      </c>
    </row>
    <row r="2789" spans="2:9">
      <c r="B2789">
        <f t="shared" si="308"/>
        <v>2771</v>
      </c>
      <c r="C2789" s="38">
        <f t="shared" ca="1" si="303"/>
        <v>0.18790194388434425</v>
      </c>
      <c r="D2789" s="38">
        <f t="shared" ca="1" si="304"/>
        <v>6.8394727347919071E-2</v>
      </c>
      <c r="E2789" s="38">
        <f t="shared" ca="1" si="305"/>
        <v>0.14939465022457457</v>
      </c>
      <c r="F2789" s="38">
        <f t="shared" ca="1" si="309"/>
        <v>3.4181107371759389E-2</v>
      </c>
      <c r="G2789" s="24">
        <f t="shared" ca="1" si="306"/>
        <v>8745.6292176317402</v>
      </c>
      <c r="H2789" s="24">
        <f t="shared" ca="1" si="307"/>
        <v>9438.8105209442219</v>
      </c>
      <c r="I2789" s="24">
        <f ca="1">H2789/'Option value'!$E$10</f>
        <v>458.1946854827292</v>
      </c>
    </row>
    <row r="2790" spans="2:9">
      <c r="B2790">
        <f t="shared" si="308"/>
        <v>2772</v>
      </c>
      <c r="C2790" s="38">
        <f t="shared" ca="1" si="303"/>
        <v>0.29385847234747525</v>
      </c>
      <c r="D2790" s="38">
        <f t="shared" ca="1" si="304"/>
        <v>5.9119648927188392E-2</v>
      </c>
      <c r="E2790" s="38">
        <f t="shared" ca="1" si="305"/>
        <v>0.14052146527128259</v>
      </c>
      <c r="F2790" s="38">
        <f t="shared" ca="1" si="309"/>
        <v>5.406349761809108E-2</v>
      </c>
      <c r="G2790" s="24">
        <f t="shared" ca="1" si="306"/>
        <v>10972.48446801954</v>
      </c>
      <c r="H2790" s="24">
        <f t="shared" ca="1" si="307"/>
        <v>11665.665771332022</v>
      </c>
      <c r="I2790" s="24">
        <f ca="1">H2790/'Option value'!$E$10</f>
        <v>566.29445491903016</v>
      </c>
    </row>
    <row r="2791" spans="2:9">
      <c r="B2791">
        <f t="shared" si="308"/>
        <v>2773</v>
      </c>
      <c r="C2791" s="38">
        <f t="shared" ca="1" si="303"/>
        <v>0.20034388229721775</v>
      </c>
      <c r="D2791" s="38">
        <f t="shared" ca="1" si="304"/>
        <v>6.902463168250042E-2</v>
      </c>
      <c r="E2791" s="38">
        <f t="shared" ca="1" si="305"/>
        <v>0.14320182519672592</v>
      </c>
      <c r="F2791" s="38">
        <f t="shared" ca="1" si="309"/>
        <v>3.1719869031328382E-2</v>
      </c>
      <c r="G2791" s="24">
        <f t="shared" ca="1" si="306"/>
        <v>9217.1483490418741</v>
      </c>
      <c r="H2791" s="24">
        <f t="shared" ca="1" si="307"/>
        <v>9910.3296523543559</v>
      </c>
      <c r="I2791" s="24">
        <f ca="1">H2791/'Option value'!$E$10</f>
        <v>481.08396370652207</v>
      </c>
    </row>
    <row r="2792" spans="2:9">
      <c r="B2792">
        <f t="shared" si="308"/>
        <v>2774</v>
      </c>
      <c r="C2792" s="38">
        <f t="shared" ca="1" si="303"/>
        <v>0.25597580970432493</v>
      </c>
      <c r="D2792" s="38">
        <f t="shared" ca="1" si="304"/>
        <v>6.261487741585306E-2</v>
      </c>
      <c r="E2792" s="38">
        <f t="shared" ca="1" si="305"/>
        <v>0.14744375616336799</v>
      </c>
      <c r="F2792" s="38">
        <f t="shared" ca="1" si="309"/>
        <v>2.3569216760182497E-2</v>
      </c>
      <c r="G2792" s="24">
        <f t="shared" ca="1" si="306"/>
        <v>7873.5054733745528</v>
      </c>
      <c r="H2792" s="24">
        <f t="shared" ca="1" si="307"/>
        <v>8566.6867766870346</v>
      </c>
      <c r="I2792" s="24">
        <f ca="1">H2792/'Option value'!$E$10</f>
        <v>415.85858139257448</v>
      </c>
    </row>
    <row r="2793" spans="2:9">
      <c r="B2793">
        <f t="shared" si="308"/>
        <v>2775</v>
      </c>
      <c r="C2793" s="38">
        <f t="shared" ca="1" si="303"/>
        <v>0.14322661553960725</v>
      </c>
      <c r="D2793" s="38">
        <f t="shared" ca="1" si="304"/>
        <v>6.6493440404350831E-2</v>
      </c>
      <c r="E2793" s="38">
        <f t="shared" ca="1" si="305"/>
        <v>0.14815870915926835</v>
      </c>
      <c r="F2793" s="38">
        <f t="shared" ca="1" si="309"/>
        <v>4.3108693364502487E-2</v>
      </c>
      <c r="G2793" s="24">
        <f t="shared" ca="1" si="306"/>
        <v>8974.4199000696408</v>
      </c>
      <c r="H2793" s="24">
        <f t="shared" ca="1" si="307"/>
        <v>9667.6012033821225</v>
      </c>
      <c r="I2793" s="24">
        <f ca="1">H2793/'Option value'!$E$10</f>
        <v>469.30102929039424</v>
      </c>
    </row>
    <row r="2794" spans="2:9">
      <c r="B2794">
        <f t="shared" si="308"/>
        <v>2776</v>
      </c>
      <c r="C2794" s="38">
        <f t="shared" ca="1" si="303"/>
        <v>0.4269460354653889</v>
      </c>
      <c r="D2794" s="38">
        <f t="shared" ca="1" si="304"/>
        <v>5.7423161122737099E-2</v>
      </c>
      <c r="E2794" s="38">
        <f t="shared" ca="1" si="305"/>
        <v>0.13824378948188545</v>
      </c>
      <c r="F2794" s="38">
        <f t="shared" ca="1" si="309"/>
        <v>4.7477161917125713E-2</v>
      </c>
      <c r="G2794" s="24">
        <f t="shared" ca="1" si="306"/>
        <v>11195.92094044258</v>
      </c>
      <c r="H2794" s="24">
        <f t="shared" ca="1" si="307"/>
        <v>11889.102243755062</v>
      </c>
      <c r="I2794" s="24">
        <f ca="1">H2794/'Option value'!$E$10</f>
        <v>577.14088561917777</v>
      </c>
    </row>
    <row r="2795" spans="2:9">
      <c r="B2795">
        <f t="shared" si="308"/>
        <v>2777</v>
      </c>
      <c r="C2795" s="38">
        <f t="shared" ca="1" si="303"/>
        <v>0.22262010655981362</v>
      </c>
      <c r="D2795" s="38">
        <f t="shared" ca="1" si="304"/>
        <v>5.8721375762515411E-2</v>
      </c>
      <c r="E2795" s="38">
        <f t="shared" ca="1" si="305"/>
        <v>0.14486099447813208</v>
      </c>
      <c r="F2795" s="38">
        <f t="shared" ca="1" si="309"/>
        <v>5.3456213918001913E-2</v>
      </c>
      <c r="G2795" s="24">
        <f t="shared" ca="1" si="306"/>
        <v>9741.1498026233749</v>
      </c>
      <c r="H2795" s="24">
        <f t="shared" ca="1" si="307"/>
        <v>10434.331105935857</v>
      </c>
      <c r="I2795" s="24">
        <f ca="1">H2795/'Option value'!$E$10</f>
        <v>506.52092747261435</v>
      </c>
    </row>
    <row r="2796" spans="2:9">
      <c r="B2796">
        <f t="shared" si="308"/>
        <v>2778</v>
      </c>
      <c r="C2796" s="38">
        <f t="shared" ca="1" si="303"/>
        <v>0.23016802049592319</v>
      </c>
      <c r="D2796" s="38">
        <f t="shared" ca="1" si="304"/>
        <v>7.2221493825278898E-2</v>
      </c>
      <c r="E2796" s="38">
        <f t="shared" ca="1" si="305"/>
        <v>0.14032828787199458</v>
      </c>
      <c r="F2796" s="38">
        <f t="shared" ca="1" si="309"/>
        <v>2.5504129628304971E-2</v>
      </c>
      <c r="G2796" s="24">
        <f t="shared" ca="1" si="306"/>
        <v>9595.9727599672533</v>
      </c>
      <c r="H2796" s="24">
        <f t="shared" ca="1" si="307"/>
        <v>10289.154063279735</v>
      </c>
      <c r="I2796" s="24">
        <f ca="1">H2796/'Option value'!$E$10</f>
        <v>499.4734982174628</v>
      </c>
    </row>
    <row r="2797" spans="2:9">
      <c r="B2797">
        <f t="shared" si="308"/>
        <v>2779</v>
      </c>
      <c r="C2797" s="38">
        <f t="shared" ca="1" si="303"/>
        <v>0.23860958415131001</v>
      </c>
      <c r="D2797" s="38">
        <f t="shared" ca="1" si="304"/>
        <v>7.4214269026052646E-2</v>
      </c>
      <c r="E2797" s="38">
        <f t="shared" ca="1" si="305"/>
        <v>0.143207231533723</v>
      </c>
      <c r="F2797" s="38">
        <f t="shared" ca="1" si="309"/>
        <v>4.2460198554677142E-2</v>
      </c>
      <c r="G2797" s="24">
        <f t="shared" ca="1" si="306"/>
        <v>11315.687944258027</v>
      </c>
      <c r="H2797" s="24">
        <f t="shared" ca="1" si="307"/>
        <v>12008.869247570508</v>
      </c>
      <c r="I2797" s="24">
        <f ca="1">H2797/'Option value'!$E$10</f>
        <v>582.95481784322851</v>
      </c>
    </row>
    <row r="2798" spans="2:9">
      <c r="B2798">
        <f t="shared" si="308"/>
        <v>2780</v>
      </c>
      <c r="C2798" s="38">
        <f t="shared" ca="1" si="303"/>
        <v>0.21712109906812133</v>
      </c>
      <c r="D2798" s="38">
        <f t="shared" ca="1" si="304"/>
        <v>5.9986845268164238E-2</v>
      </c>
      <c r="E2798" s="38">
        <f t="shared" ca="1" si="305"/>
        <v>0.14399774968632725</v>
      </c>
      <c r="F2798" s="38">
        <f t="shared" ca="1" si="309"/>
        <v>5.0463759507694973E-2</v>
      </c>
      <c r="G2798" s="24">
        <f t="shared" ca="1" si="306"/>
        <v>9680.810721259777</v>
      </c>
      <c r="H2798" s="24">
        <f t="shared" ca="1" si="307"/>
        <v>10373.992024572259</v>
      </c>
      <c r="I2798" s="24">
        <f ca="1">H2798/'Option value'!$E$10</f>
        <v>503.59184585302222</v>
      </c>
    </row>
    <row r="2799" spans="2:9">
      <c r="B2799">
        <f t="shared" si="308"/>
        <v>2781</v>
      </c>
      <c r="C2799" s="38">
        <f t="shared" ca="1" si="303"/>
        <v>0.15293762589868765</v>
      </c>
      <c r="D2799" s="38">
        <f t="shared" ca="1" si="304"/>
        <v>5.7441900027315196E-2</v>
      </c>
      <c r="E2799" s="38">
        <f t="shared" ca="1" si="305"/>
        <v>0.14339018138418275</v>
      </c>
      <c r="F2799" s="38">
        <f t="shared" ca="1" si="309"/>
        <v>5.8006103924366351E-2</v>
      </c>
      <c r="G2799" s="24">
        <f t="shared" ca="1" si="306"/>
        <v>9619.4246198423298</v>
      </c>
      <c r="H2799" s="24">
        <f t="shared" ca="1" si="307"/>
        <v>10312.605923154812</v>
      </c>
      <c r="I2799" s="24">
        <f ca="1">H2799/'Option value'!$E$10</f>
        <v>500.61193801722385</v>
      </c>
    </row>
    <row r="2800" spans="2:9">
      <c r="B2800">
        <f t="shared" si="308"/>
        <v>2782</v>
      </c>
      <c r="C2800" s="38">
        <f t="shared" ca="1" si="303"/>
        <v>0.24323084260133532</v>
      </c>
      <c r="D2800" s="38">
        <f t="shared" ca="1" si="304"/>
        <v>6.4000485892736242E-2</v>
      </c>
      <c r="E2800" s="38">
        <f t="shared" ca="1" si="305"/>
        <v>0.14463616221528217</v>
      </c>
      <c r="F2800" s="38">
        <f t="shared" ca="1" si="309"/>
        <v>3.9317487143339699E-2</v>
      </c>
      <c r="G2800" s="24">
        <f t="shared" ca="1" si="306"/>
        <v>9369.599699667122</v>
      </c>
      <c r="H2800" s="24">
        <f t="shared" ca="1" si="307"/>
        <v>10062.781002979604</v>
      </c>
      <c r="I2800" s="24">
        <f ca="1">H2800/'Option value'!$E$10</f>
        <v>488.48451470774773</v>
      </c>
    </row>
    <row r="2801" spans="2:9">
      <c r="B2801">
        <f t="shared" si="308"/>
        <v>2783</v>
      </c>
      <c r="C2801" s="38">
        <f t="shared" ca="1" si="303"/>
        <v>0.39486183089319493</v>
      </c>
      <c r="D2801" s="38">
        <f t="shared" ca="1" si="304"/>
        <v>6.5233704213145574E-2</v>
      </c>
      <c r="E2801" s="38">
        <f t="shared" ca="1" si="305"/>
        <v>0.14436564663045531</v>
      </c>
      <c r="F2801" s="38">
        <f t="shared" ca="1" si="309"/>
        <v>5.4785421871345469E-2</v>
      </c>
      <c r="G2801" s="24">
        <f t="shared" ca="1" si="306"/>
        <v>12597.444669255367</v>
      </c>
      <c r="H2801" s="24">
        <f t="shared" ca="1" si="307"/>
        <v>13290.625972567848</v>
      </c>
      <c r="I2801" s="24">
        <f ca="1">H2801/'Option value'!$E$10</f>
        <v>645.17601808581787</v>
      </c>
    </row>
    <row r="2802" spans="2:9">
      <c r="B2802">
        <f t="shared" si="308"/>
        <v>2784</v>
      </c>
      <c r="C2802" s="38">
        <f t="shared" ca="1" si="303"/>
        <v>0.23972278348259601</v>
      </c>
      <c r="D2802" s="38">
        <f t="shared" ca="1" si="304"/>
        <v>5.3649359597445677E-2</v>
      </c>
      <c r="E2802" s="38">
        <f t="shared" ca="1" si="305"/>
        <v>0.1472130010287091</v>
      </c>
      <c r="F2802" s="38">
        <f t="shared" ca="1" si="309"/>
        <v>3.796515593364095E-2</v>
      </c>
      <c r="G2802" s="24">
        <f t="shared" ca="1" si="306"/>
        <v>7550.3593609285581</v>
      </c>
      <c r="H2802" s="24">
        <f t="shared" ca="1" si="307"/>
        <v>8243.5406642410398</v>
      </c>
      <c r="I2802" s="24">
        <f ca="1">H2802/'Option value'!$E$10</f>
        <v>400.17187690490482</v>
      </c>
    </row>
    <row r="2803" spans="2:9">
      <c r="B2803">
        <f t="shared" si="308"/>
        <v>2785</v>
      </c>
      <c r="C2803" s="38">
        <f t="shared" ca="1" si="303"/>
        <v>0.18684992480246351</v>
      </c>
      <c r="D2803" s="38">
        <f t="shared" ca="1" si="304"/>
        <v>5.7674185076656809E-2</v>
      </c>
      <c r="E2803" s="38">
        <f t="shared" ca="1" si="305"/>
        <v>0.14580582046431539</v>
      </c>
      <c r="F2803" s="38">
        <f t="shared" ca="1" si="309"/>
        <v>5.9653248723274446E-2</v>
      </c>
      <c r="G2803" s="24">
        <f t="shared" ca="1" si="306"/>
        <v>9853.7242369725518</v>
      </c>
      <c r="H2803" s="24">
        <f t="shared" ca="1" si="307"/>
        <v>10546.905540285034</v>
      </c>
      <c r="I2803" s="24">
        <f ca="1">H2803/'Option value'!$E$10</f>
        <v>511.98570583907929</v>
      </c>
    </row>
    <row r="2804" spans="2:9">
      <c r="B2804">
        <f t="shared" si="308"/>
        <v>2786</v>
      </c>
      <c r="C2804" s="38">
        <f t="shared" ca="1" si="303"/>
        <v>0.40601601550450761</v>
      </c>
      <c r="D2804" s="38">
        <f t="shared" ca="1" si="304"/>
        <v>6.724623227258035E-2</v>
      </c>
      <c r="E2804" s="38">
        <f t="shared" ca="1" si="305"/>
        <v>0.14310217835886996</v>
      </c>
      <c r="F2804" s="38">
        <f t="shared" ca="1" si="309"/>
        <v>5.0418779168022801E-2</v>
      </c>
      <c r="G2804" s="24">
        <f t="shared" ca="1" si="306"/>
        <v>12651.663942167548</v>
      </c>
      <c r="H2804" s="24">
        <f t="shared" ca="1" si="307"/>
        <v>13344.84524548003</v>
      </c>
      <c r="I2804" s="24">
        <f ca="1">H2804/'Option value'!$E$10</f>
        <v>647.80802162524412</v>
      </c>
    </row>
    <row r="2805" spans="2:9">
      <c r="B2805">
        <f t="shared" si="308"/>
        <v>2787</v>
      </c>
      <c r="C2805" s="38">
        <f t="shared" ca="1" si="303"/>
        <v>0.28051590551134953</v>
      </c>
      <c r="D2805" s="38">
        <f t="shared" ca="1" si="304"/>
        <v>6.1922614052459822E-2</v>
      </c>
      <c r="E2805" s="38">
        <f t="shared" ca="1" si="305"/>
        <v>0.14535810441003599</v>
      </c>
      <c r="F2805" s="38">
        <f t="shared" ca="1" si="309"/>
        <v>5.7656666880843394E-2</v>
      </c>
      <c r="G2805" s="24">
        <f t="shared" ca="1" si="306"/>
        <v>11212.925168647829</v>
      </c>
      <c r="H2805" s="24">
        <f t="shared" ca="1" si="307"/>
        <v>11906.106471960311</v>
      </c>
      <c r="I2805" s="24">
        <f ca="1">H2805/'Option value'!$E$10</f>
        <v>577.96633359030636</v>
      </c>
    </row>
    <row r="2806" spans="2:9">
      <c r="B2806">
        <f t="shared" si="308"/>
        <v>2788</v>
      </c>
      <c r="C2806" s="38">
        <f t="shared" ca="1" si="303"/>
        <v>0.26300623615118734</v>
      </c>
      <c r="D2806" s="38">
        <f t="shared" ca="1" si="304"/>
        <v>6.4979498197597421E-2</v>
      </c>
      <c r="E2806" s="38">
        <f t="shared" ca="1" si="305"/>
        <v>0.14723930272720395</v>
      </c>
      <c r="F2806" s="38">
        <f t="shared" ca="1" si="309"/>
        <v>3.9265293310855272E-2</v>
      </c>
      <c r="G2806" s="24">
        <f t="shared" ca="1" si="306"/>
        <v>9426.5765044227865</v>
      </c>
      <c r="H2806" s="24">
        <f t="shared" ca="1" si="307"/>
        <v>10119.757807735268</v>
      </c>
      <c r="I2806" s="24">
        <f ca="1">H2806/'Option value'!$E$10</f>
        <v>491.25037901627513</v>
      </c>
    </row>
    <row r="2807" spans="2:9">
      <c r="B2807">
        <f t="shared" si="308"/>
        <v>2789</v>
      </c>
      <c r="C2807" s="38">
        <f t="shared" ca="1" si="303"/>
        <v>0.34418679800051316</v>
      </c>
      <c r="D2807" s="38">
        <f t="shared" ca="1" si="304"/>
        <v>5.5824007622644098E-2</v>
      </c>
      <c r="E2807" s="38">
        <f t="shared" ca="1" si="305"/>
        <v>0.14506269951191866</v>
      </c>
      <c r="F2807" s="38">
        <f t="shared" ca="1" si="309"/>
        <v>3.0396432380989501E-2</v>
      </c>
      <c r="G2807" s="24">
        <f t="shared" ca="1" si="306"/>
        <v>8115.8934969406628</v>
      </c>
      <c r="H2807" s="24">
        <f t="shared" ca="1" si="307"/>
        <v>8809.0748002531454</v>
      </c>
      <c r="I2807" s="24">
        <f ca="1">H2807/'Option value'!$E$10</f>
        <v>427.6249903035507</v>
      </c>
    </row>
    <row r="2808" spans="2:9">
      <c r="B2808">
        <f t="shared" si="308"/>
        <v>2790</v>
      </c>
      <c r="C2808" s="38">
        <f t="shared" ca="1" si="303"/>
        <v>0.18962203116439957</v>
      </c>
      <c r="D2808" s="38">
        <f t="shared" ca="1" si="304"/>
        <v>6.3393666665042661E-2</v>
      </c>
      <c r="E2808" s="38">
        <f t="shared" ca="1" si="305"/>
        <v>0.14840904596484167</v>
      </c>
      <c r="F2808" s="38">
        <f t="shared" ca="1" si="309"/>
        <v>4.7830137507904921E-2</v>
      </c>
      <c r="G2808" s="24">
        <f t="shared" ca="1" si="306"/>
        <v>9299.0659793564882</v>
      </c>
      <c r="H2808" s="24">
        <f t="shared" ca="1" si="307"/>
        <v>9992.24728266897</v>
      </c>
      <c r="I2808" s="24">
        <f ca="1">H2808/'Option value'!$E$10</f>
        <v>485.06054770237716</v>
      </c>
    </row>
    <row r="2809" spans="2:9">
      <c r="B2809">
        <f t="shared" si="308"/>
        <v>2791</v>
      </c>
      <c r="C2809" s="38">
        <f t="shared" ca="1" si="303"/>
        <v>0.14084949336297642</v>
      </c>
      <c r="D2809" s="38">
        <f t="shared" ca="1" si="304"/>
        <v>6.0076878298690913E-2</v>
      </c>
      <c r="E2809" s="38">
        <f t="shared" ca="1" si="305"/>
        <v>0.14235547274539495</v>
      </c>
      <c r="F2809" s="38">
        <f t="shared" ca="1" si="309"/>
        <v>4.226765299838578E-2</v>
      </c>
      <c r="G2809" s="24">
        <f t="shared" ca="1" si="306"/>
        <v>8492.7014957544161</v>
      </c>
      <c r="H2809" s="24">
        <f t="shared" ca="1" si="307"/>
        <v>9185.8827990668979</v>
      </c>
      <c r="I2809" s="24">
        <f ca="1">H2809/'Option value'!$E$10</f>
        <v>445.91664073140277</v>
      </c>
    </row>
    <row r="2810" spans="2:9">
      <c r="B2810">
        <f t="shared" si="308"/>
        <v>2792</v>
      </c>
      <c r="C2810" s="38">
        <f t="shared" ca="1" si="303"/>
        <v>0.23031334929212163</v>
      </c>
      <c r="D2810" s="38">
        <f t="shared" ca="1" si="304"/>
        <v>5.959905215989196E-2</v>
      </c>
      <c r="E2810" s="38">
        <f t="shared" ca="1" si="305"/>
        <v>0.14537680598099212</v>
      </c>
      <c r="F2810" s="38">
        <f t="shared" ca="1" si="309"/>
        <v>4.2577732436489456E-2</v>
      </c>
      <c r="G2810" s="24">
        <f t="shared" ca="1" si="306"/>
        <v>8846.2104173617845</v>
      </c>
      <c r="H2810" s="24">
        <f t="shared" ca="1" si="307"/>
        <v>9539.3917206742663</v>
      </c>
      <c r="I2810" s="24">
        <f ca="1">H2810/'Option value'!$E$10</f>
        <v>463.07726799389638</v>
      </c>
    </row>
    <row r="2811" spans="2:9">
      <c r="B2811">
        <f t="shared" si="308"/>
        <v>2793</v>
      </c>
      <c r="C2811" s="38">
        <f t="shared" ca="1" si="303"/>
        <v>0.18869619202983307</v>
      </c>
      <c r="D2811" s="38">
        <f t="shared" ca="1" si="304"/>
        <v>6.059356973688345E-2</v>
      </c>
      <c r="E2811" s="38">
        <f t="shared" ca="1" si="305"/>
        <v>0.14726475548213294</v>
      </c>
      <c r="F2811" s="38">
        <f t="shared" ca="1" si="309"/>
        <v>4.0532894124845495E-2</v>
      </c>
      <c r="G2811" s="24">
        <f t="shared" ca="1" si="306"/>
        <v>8369.4073034414341</v>
      </c>
      <c r="H2811" s="24">
        <f t="shared" ca="1" si="307"/>
        <v>9062.5886067539159</v>
      </c>
      <c r="I2811" s="24">
        <f ca="1">H2811/'Option value'!$E$10</f>
        <v>439.93148576475318</v>
      </c>
    </row>
    <row r="2812" spans="2:9">
      <c r="B2812">
        <f t="shared" si="308"/>
        <v>2794</v>
      </c>
      <c r="C2812" s="38">
        <f t="shared" ca="1" si="303"/>
        <v>0.26435007110246844</v>
      </c>
      <c r="D2812" s="38">
        <f t="shared" ca="1" si="304"/>
        <v>5.772724746045562E-2</v>
      </c>
      <c r="E2812" s="38">
        <f t="shared" ca="1" si="305"/>
        <v>0.14585324959760898</v>
      </c>
      <c r="F2812" s="38">
        <f t="shared" ca="1" si="309"/>
        <v>2.6280957127886796E-2</v>
      </c>
      <c r="G2812" s="24">
        <f t="shared" ca="1" si="306"/>
        <v>7570.2288487959777</v>
      </c>
      <c r="H2812" s="24">
        <f t="shared" ca="1" si="307"/>
        <v>8263.4101521084594</v>
      </c>
      <c r="I2812" s="24">
        <f ca="1">H2812/'Option value'!$E$10</f>
        <v>401.13641515089608</v>
      </c>
    </row>
    <row r="2813" spans="2:9">
      <c r="B2813">
        <f t="shared" si="308"/>
        <v>2795</v>
      </c>
      <c r="C2813" s="38">
        <f t="shared" ca="1" si="303"/>
        <v>0.132027239482847</v>
      </c>
      <c r="D2813" s="38">
        <f t="shared" ca="1" si="304"/>
        <v>6.9416378983854832E-2</v>
      </c>
      <c r="E2813" s="38">
        <f t="shared" ca="1" si="305"/>
        <v>0.14376536539195972</v>
      </c>
      <c r="F2813" s="38">
        <f t="shared" ca="1" si="309"/>
        <v>3.1791398154774914E-2</v>
      </c>
      <c r="G2813" s="24">
        <f t="shared" ca="1" si="306"/>
        <v>8703.4841754722675</v>
      </c>
      <c r="H2813" s="24">
        <f t="shared" ca="1" si="307"/>
        <v>9396.6654787847492</v>
      </c>
      <c r="I2813" s="24">
        <f ca="1">H2813/'Option value'!$E$10</f>
        <v>456.14880964974509</v>
      </c>
    </row>
    <row r="2814" spans="2:9">
      <c r="B2814">
        <f t="shared" si="308"/>
        <v>2796</v>
      </c>
      <c r="C2814" s="38">
        <f t="shared" ca="1" si="303"/>
        <v>0.26470110298703042</v>
      </c>
      <c r="D2814" s="38">
        <f t="shared" ca="1" si="304"/>
        <v>7.2526774392531107E-2</v>
      </c>
      <c r="E2814" s="38">
        <f t="shared" ca="1" si="305"/>
        <v>0.14673780761522973</v>
      </c>
      <c r="F2814" s="38">
        <f t="shared" ca="1" si="309"/>
        <v>2.163523443016075E-2</v>
      </c>
      <c r="G2814" s="24">
        <f t="shared" ca="1" si="306"/>
        <v>9093.0880048759191</v>
      </c>
      <c r="H2814" s="24">
        <f t="shared" ca="1" si="307"/>
        <v>9786.2693081884008</v>
      </c>
      <c r="I2814" s="24">
        <f ca="1">H2814/'Option value'!$E$10</f>
        <v>475.0616169023495</v>
      </c>
    </row>
    <row r="2815" spans="2:9">
      <c r="B2815">
        <f t="shared" si="308"/>
        <v>2797</v>
      </c>
      <c r="C2815" s="38">
        <f t="shared" ca="1" si="303"/>
        <v>0.22571620734738254</v>
      </c>
      <c r="D2815" s="38">
        <f t="shared" ca="1" si="304"/>
        <v>6.3299521142016896E-2</v>
      </c>
      <c r="E2815" s="38">
        <f t="shared" ca="1" si="305"/>
        <v>0.14563574176101049</v>
      </c>
      <c r="F2815" s="38">
        <f t="shared" ca="1" si="309"/>
        <v>3.3796349565541214E-2</v>
      </c>
      <c r="G2815" s="24">
        <f t="shared" ca="1" si="306"/>
        <v>8603.7331489545941</v>
      </c>
      <c r="H2815" s="24">
        <f t="shared" ca="1" si="307"/>
        <v>9296.9144522670758</v>
      </c>
      <c r="I2815" s="24">
        <f ca="1">H2815/'Option value'!$E$10</f>
        <v>451.30652680908133</v>
      </c>
    </row>
    <row r="2816" spans="2:9">
      <c r="B2816">
        <f t="shared" si="308"/>
        <v>2798</v>
      </c>
      <c r="C2816" s="38">
        <f t="shared" ca="1" si="303"/>
        <v>0.23937423606162711</v>
      </c>
      <c r="D2816" s="38">
        <f t="shared" ca="1" si="304"/>
        <v>6.6071613499196671E-2</v>
      </c>
      <c r="E2816" s="38">
        <f t="shared" ca="1" si="305"/>
        <v>0.13729204335457496</v>
      </c>
      <c r="F2816" s="38">
        <f t="shared" ca="1" si="309"/>
        <v>4.3317162768415421E-2</v>
      </c>
      <c r="G2816" s="24">
        <f t="shared" ca="1" si="306"/>
        <v>10806.796432998181</v>
      </c>
      <c r="H2816" s="24">
        <f t="shared" ca="1" si="307"/>
        <v>11499.977736310662</v>
      </c>
      <c r="I2816" s="24">
        <f ca="1">H2816/'Option value'!$E$10</f>
        <v>558.25134642284763</v>
      </c>
    </row>
    <row r="2817" spans="2:9">
      <c r="B2817">
        <f t="shared" si="308"/>
        <v>2799</v>
      </c>
      <c r="C2817" s="38">
        <f t="shared" ca="1" si="303"/>
        <v>0.23670043299400179</v>
      </c>
      <c r="D2817" s="38">
        <f t="shared" ca="1" si="304"/>
        <v>6.5593228137973095E-2</v>
      </c>
      <c r="E2817" s="38">
        <f t="shared" ca="1" si="305"/>
        <v>0.14601521066660963</v>
      </c>
      <c r="F2817" s="38">
        <f t="shared" ca="1" si="309"/>
        <v>2.8760995310332313E-2</v>
      </c>
      <c r="G2817" s="24">
        <f t="shared" ca="1" si="306"/>
        <v>8579.983049914581</v>
      </c>
      <c r="H2817" s="24">
        <f t="shared" ca="1" si="307"/>
        <v>9273.1643532270627</v>
      </c>
      <c r="I2817" s="24">
        <f ca="1">H2817/'Option value'!$E$10</f>
        <v>450.15360937995445</v>
      </c>
    </row>
    <row r="2818" spans="2:9">
      <c r="B2818">
        <f t="shared" si="308"/>
        <v>2800</v>
      </c>
      <c r="C2818" s="38">
        <f t="shared" ca="1" si="303"/>
        <v>0.1886697232021724</v>
      </c>
      <c r="D2818" s="38">
        <f t="shared" ca="1" si="304"/>
        <v>6.4366296199571585E-2</v>
      </c>
      <c r="E2818" s="38">
        <f t="shared" ca="1" si="305"/>
        <v>0.14398690708507689</v>
      </c>
      <c r="F2818" s="38">
        <f t="shared" ca="1" si="309"/>
        <v>4.7602257924394792E-2</v>
      </c>
      <c r="G2818" s="24">
        <f t="shared" ca="1" si="306"/>
        <v>9844.7167732113921</v>
      </c>
      <c r="H2818" s="24">
        <f t="shared" ca="1" si="307"/>
        <v>10537.898076523874</v>
      </c>
      <c r="I2818" s="24">
        <f ca="1">H2818/'Option value'!$E$10</f>
        <v>511.54845031669288</v>
      </c>
    </row>
    <row r="2819" spans="2:9">
      <c r="B2819">
        <f t="shared" si="308"/>
        <v>2801</v>
      </c>
      <c r="C2819" s="38">
        <f t="shared" ca="1" si="303"/>
        <v>0.34247385584401102</v>
      </c>
      <c r="D2819" s="38">
        <f t="shared" ca="1" si="304"/>
        <v>5.9985426794458507E-2</v>
      </c>
      <c r="E2819" s="38">
        <f t="shared" ca="1" si="305"/>
        <v>0.14594653906573826</v>
      </c>
      <c r="F2819" s="38">
        <f t="shared" ca="1" si="309"/>
        <v>2.9500360836743456E-2</v>
      </c>
      <c r="G2819" s="24">
        <f t="shared" ca="1" si="306"/>
        <v>8576.6507836905766</v>
      </c>
      <c r="H2819" s="24">
        <f t="shared" ca="1" si="307"/>
        <v>9269.8320870030584</v>
      </c>
      <c r="I2819" s="24">
        <f ca="1">H2819/'Option value'!$E$10</f>
        <v>449.99184888364357</v>
      </c>
    </row>
    <row r="2820" spans="2:9">
      <c r="B2820">
        <f t="shared" si="308"/>
        <v>2802</v>
      </c>
      <c r="C2820" s="38">
        <f t="shared" ca="1" si="303"/>
        <v>0.18418139338972259</v>
      </c>
      <c r="D2820" s="38">
        <f t="shared" ca="1" si="304"/>
        <v>5.3952882699451477E-2</v>
      </c>
      <c r="E2820" s="38">
        <f t="shared" ca="1" si="305"/>
        <v>0.14416142837386428</v>
      </c>
      <c r="F2820" s="38">
        <f t="shared" ca="1" si="309"/>
        <v>5.6840098859670271E-2</v>
      </c>
      <c r="G2820" s="24">
        <f t="shared" ca="1" si="306"/>
        <v>9074.1075883979138</v>
      </c>
      <c r="H2820" s="24">
        <f t="shared" ca="1" si="307"/>
        <v>9767.2888917103955</v>
      </c>
      <c r="I2820" s="24">
        <f ca="1">H2820/'Option value'!$E$10</f>
        <v>474.14023746166964</v>
      </c>
    </row>
    <row r="2821" spans="2:9">
      <c r="B2821">
        <f t="shared" si="308"/>
        <v>2803</v>
      </c>
      <c r="C2821" s="38">
        <f t="shared" ca="1" si="303"/>
        <v>0.13995361613100499</v>
      </c>
      <c r="D2821" s="38">
        <f t="shared" ca="1" si="304"/>
        <v>7.8384572438364331E-2</v>
      </c>
      <c r="E2821" s="38">
        <f t="shared" ca="1" si="305"/>
        <v>0.14395783651602442</v>
      </c>
      <c r="F2821" s="38">
        <f t="shared" ca="1" si="309"/>
        <v>3.6728218788090732E-2</v>
      </c>
      <c r="G2821" s="24">
        <f t="shared" ca="1" si="306"/>
        <v>10334.617168341354</v>
      </c>
      <c r="H2821" s="24">
        <f t="shared" ca="1" si="307"/>
        <v>11027.798471653836</v>
      </c>
      <c r="I2821" s="24">
        <f ca="1">H2821/'Option value'!$E$10</f>
        <v>535.33002289581725</v>
      </c>
    </row>
    <row r="2822" spans="2:9">
      <c r="B2822">
        <f t="shared" si="308"/>
        <v>2804</v>
      </c>
      <c r="C2822" s="38">
        <f t="shared" ca="1" si="303"/>
        <v>0.19805411631639461</v>
      </c>
      <c r="D2822" s="38">
        <f t="shared" ca="1" si="304"/>
        <v>5.7363123229793922E-2</v>
      </c>
      <c r="E2822" s="38">
        <f t="shared" ca="1" si="305"/>
        <v>0.14324959259895839</v>
      </c>
      <c r="F2822" s="38">
        <f t="shared" ca="1" si="309"/>
        <v>5.7737405693549307E-2</v>
      </c>
      <c r="G2822" s="24">
        <f t="shared" ca="1" si="306"/>
        <v>9967.1865863994899</v>
      </c>
      <c r="H2822" s="24">
        <f t="shared" ca="1" si="307"/>
        <v>10660.367889711972</v>
      </c>
      <c r="I2822" s="24">
        <f ca="1">H2822/'Option value'!$E$10</f>
        <v>517.49358687922188</v>
      </c>
    </row>
    <row r="2823" spans="2:9">
      <c r="B2823">
        <f t="shared" si="308"/>
        <v>2805</v>
      </c>
      <c r="C2823" s="38">
        <f t="shared" ca="1" si="303"/>
        <v>0.37597404370531851</v>
      </c>
      <c r="D2823" s="38">
        <f t="shared" ca="1" si="304"/>
        <v>5.4801352268756001E-2</v>
      </c>
      <c r="E2823" s="38">
        <f t="shared" ca="1" si="305"/>
        <v>0.14163632239678223</v>
      </c>
      <c r="F2823" s="38">
        <f t="shared" ca="1" si="309"/>
        <v>2.7592458918709629E-2</v>
      </c>
      <c r="G2823" s="24">
        <f t="shared" ca="1" si="306"/>
        <v>8200.1344272049355</v>
      </c>
      <c r="H2823" s="24">
        <f t="shared" ca="1" si="307"/>
        <v>8893.3157305174173</v>
      </c>
      <c r="I2823" s="24">
        <f ca="1">H2823/'Option value'!$E$10</f>
        <v>431.71435585036005</v>
      </c>
    </row>
    <row r="2824" spans="2:9">
      <c r="B2824">
        <f t="shared" si="308"/>
        <v>2806</v>
      </c>
      <c r="C2824" s="38">
        <f t="shared" ca="1" si="303"/>
        <v>0.35312969451099963</v>
      </c>
      <c r="D2824" s="38">
        <f t="shared" ca="1" si="304"/>
        <v>5.4535924494214398E-2</v>
      </c>
      <c r="E2824" s="38">
        <f t="shared" ca="1" si="305"/>
        <v>0.14131231988672183</v>
      </c>
      <c r="F2824" s="38">
        <f t="shared" ca="1" si="309"/>
        <v>4.4755317301945277E-2</v>
      </c>
      <c r="G2824" s="24">
        <f t="shared" ca="1" si="306"/>
        <v>9478.2837460332776</v>
      </c>
      <c r="H2824" s="24">
        <f t="shared" ca="1" si="307"/>
        <v>10171.465049345759</v>
      </c>
      <c r="I2824" s="24">
        <f ca="1">H2824/'Option value'!$E$10</f>
        <v>493.76043928862907</v>
      </c>
    </row>
    <row r="2825" spans="2:9">
      <c r="B2825">
        <f t="shared" si="308"/>
        <v>2807</v>
      </c>
      <c r="C2825" s="38">
        <f t="shared" ca="1" si="303"/>
        <v>0.34331701485351829</v>
      </c>
      <c r="D2825" s="38">
        <f t="shared" ca="1" si="304"/>
        <v>5.8436007540590286E-2</v>
      </c>
      <c r="E2825" s="38">
        <f t="shared" ca="1" si="305"/>
        <v>0.14517454342953257</v>
      </c>
      <c r="F2825" s="38">
        <f t="shared" ca="1" si="309"/>
        <v>4.8123156140471218E-2</v>
      </c>
      <c r="G2825" s="24">
        <f t="shared" ca="1" si="306"/>
        <v>10031.102802089135</v>
      </c>
      <c r="H2825" s="24">
        <f t="shared" ca="1" si="307"/>
        <v>10724.284105401617</v>
      </c>
      <c r="I2825" s="24">
        <f ca="1">H2825/'Option value'!$E$10</f>
        <v>520.59631579619497</v>
      </c>
    </row>
    <row r="2826" spans="2:9">
      <c r="B2826">
        <f t="shared" si="308"/>
        <v>2808</v>
      </c>
      <c r="C2826" s="38">
        <f t="shared" ca="1" si="303"/>
        <v>0.36821838461716111</v>
      </c>
      <c r="D2826" s="38">
        <f t="shared" ca="1" si="304"/>
        <v>6.3000262052080702E-2</v>
      </c>
      <c r="E2826" s="38">
        <f t="shared" ca="1" si="305"/>
        <v>0.14966675531517565</v>
      </c>
      <c r="F2826" s="38">
        <f t="shared" ca="1" si="309"/>
        <v>2.1765942123245029E-2</v>
      </c>
      <c r="G2826" s="24">
        <f t="shared" ca="1" si="306"/>
        <v>8358.2594636250487</v>
      </c>
      <c r="H2826" s="24">
        <f t="shared" ca="1" si="307"/>
        <v>9051.4407669375305</v>
      </c>
      <c r="I2826" s="24">
        <f ca="1">H2826/'Option value'!$E$10</f>
        <v>439.3903284921131</v>
      </c>
    </row>
    <row r="2827" spans="2:9">
      <c r="B2827">
        <f t="shared" si="308"/>
        <v>2809</v>
      </c>
      <c r="C2827" s="38">
        <f t="shared" ca="1" si="303"/>
        <v>0.11766562897540976</v>
      </c>
      <c r="D2827" s="38">
        <f t="shared" ca="1" si="304"/>
        <v>6.6526383602816222E-2</v>
      </c>
      <c r="E2827" s="38">
        <f t="shared" ca="1" si="305"/>
        <v>0.14368014000243062</v>
      </c>
      <c r="F2827" s="38">
        <f t="shared" ca="1" si="309"/>
        <v>3.7890825909118866E-2</v>
      </c>
      <c r="G2827" s="24">
        <f t="shared" ca="1" si="306"/>
        <v>8716.7659823639406</v>
      </c>
      <c r="H2827" s="24">
        <f t="shared" ca="1" si="307"/>
        <v>9409.9472856764223</v>
      </c>
      <c r="I2827" s="24">
        <f ca="1">H2827/'Option value'!$E$10</f>
        <v>456.79355755710787</v>
      </c>
    </row>
    <row r="2828" spans="2:9">
      <c r="B2828">
        <f t="shared" si="308"/>
        <v>2810</v>
      </c>
      <c r="C2828" s="38">
        <f t="shared" ca="1" si="303"/>
        <v>0.46591557981599985</v>
      </c>
      <c r="D2828" s="38">
        <f t="shared" ca="1" si="304"/>
        <v>6.6930007535582023E-2</v>
      </c>
      <c r="E2828" s="38">
        <f t="shared" ca="1" si="305"/>
        <v>0.14626456584932146</v>
      </c>
      <c r="F2828" s="38">
        <f t="shared" ca="1" si="309"/>
        <v>4.6464326805539247E-2</v>
      </c>
      <c r="G2828" s="24">
        <f t="shared" ca="1" si="306"/>
        <v>12192.412001890863</v>
      </c>
      <c r="H2828" s="24">
        <f t="shared" ca="1" si="307"/>
        <v>12885.593305203345</v>
      </c>
      <c r="I2828" s="24">
        <f ca="1">H2828/'Option value'!$E$10</f>
        <v>625.51423811666723</v>
      </c>
    </row>
    <row r="2829" spans="2:9">
      <c r="B2829">
        <f t="shared" si="308"/>
        <v>2811</v>
      </c>
      <c r="C2829" s="38">
        <f t="shared" ca="1" si="303"/>
        <v>0.23806362309792914</v>
      </c>
      <c r="D2829" s="38">
        <f t="shared" ca="1" si="304"/>
        <v>6.636857873978555E-2</v>
      </c>
      <c r="E2829" s="38">
        <f t="shared" ca="1" si="305"/>
        <v>0.14465435012260683</v>
      </c>
      <c r="F2829" s="38">
        <f t="shared" ca="1" si="309"/>
        <v>3.2991081099202069E-2</v>
      </c>
      <c r="G2829" s="24">
        <f t="shared" ca="1" si="306"/>
        <v>9126.1272408416444</v>
      </c>
      <c r="H2829" s="24">
        <f t="shared" ca="1" si="307"/>
        <v>9819.3085441541261</v>
      </c>
      <c r="I2829" s="24">
        <f ca="1">H2829/'Option value'!$E$10</f>
        <v>476.66546330845267</v>
      </c>
    </row>
    <row r="2830" spans="2:9">
      <c r="B2830">
        <f t="shared" si="308"/>
        <v>2812</v>
      </c>
      <c r="C2830" s="38">
        <f t="shared" ca="1" si="303"/>
        <v>0.24405250810644574</v>
      </c>
      <c r="D2830" s="38">
        <f t="shared" ca="1" si="304"/>
        <v>5.966335347607582E-2</v>
      </c>
      <c r="E2830" s="38">
        <f t="shared" ca="1" si="305"/>
        <v>0.14704130646407165</v>
      </c>
      <c r="F2830" s="38">
        <f t="shared" ca="1" si="309"/>
        <v>2.7973976381556253E-2</v>
      </c>
      <c r="G2830" s="24">
        <f t="shared" ca="1" si="306"/>
        <v>7731.1683904283918</v>
      </c>
      <c r="H2830" s="24">
        <f t="shared" ca="1" si="307"/>
        <v>8424.3496937408745</v>
      </c>
      <c r="I2830" s="24">
        <f ca="1">H2830/'Option value'!$E$10</f>
        <v>408.94901425926571</v>
      </c>
    </row>
    <row r="2831" spans="2:9">
      <c r="B2831">
        <f t="shared" si="308"/>
        <v>2813</v>
      </c>
      <c r="C2831" s="38">
        <f t="shared" ca="1" si="303"/>
        <v>0.2015817319426382</v>
      </c>
      <c r="D2831" s="38">
        <f t="shared" ca="1" si="304"/>
        <v>4.0546265605409734E-2</v>
      </c>
      <c r="E2831" s="38">
        <f t="shared" ca="1" si="305"/>
        <v>0.14496663801764556</v>
      </c>
      <c r="F2831" s="38">
        <f t="shared" ca="1" si="309"/>
        <v>4.4394516281116916E-2</v>
      </c>
      <c r="G2831" s="24">
        <f t="shared" ca="1" si="306"/>
        <v>6007.8342496333808</v>
      </c>
      <c r="H2831" s="24">
        <f t="shared" ca="1" si="307"/>
        <v>6701.0155529458634</v>
      </c>
      <c r="I2831" s="24">
        <f ca="1">H2831/'Option value'!$E$10</f>
        <v>325.29201713329434</v>
      </c>
    </row>
    <row r="2832" spans="2:9">
      <c r="B2832">
        <f t="shared" si="308"/>
        <v>2814</v>
      </c>
      <c r="C2832" s="38">
        <f t="shared" ca="1" si="303"/>
        <v>0.14128184823444589</v>
      </c>
      <c r="D2832" s="38">
        <f t="shared" ca="1" si="304"/>
        <v>7.092518241398775E-2</v>
      </c>
      <c r="E2832" s="38">
        <f t="shared" ca="1" si="305"/>
        <v>0.14472523405010412</v>
      </c>
      <c r="F2832" s="38">
        <f t="shared" ca="1" si="309"/>
        <v>3.8996711658187709E-2</v>
      </c>
      <c r="G2832" s="24">
        <f t="shared" ca="1" si="306"/>
        <v>9494.9478877555812</v>
      </c>
      <c r="H2832" s="24">
        <f t="shared" ca="1" si="307"/>
        <v>10188.129191068063</v>
      </c>
      <c r="I2832" s="24">
        <f ca="1">H2832/'Option value'!$E$10</f>
        <v>494.56937820718747</v>
      </c>
    </row>
    <row r="2833" spans="2:9">
      <c r="B2833">
        <f t="shared" si="308"/>
        <v>2815</v>
      </c>
      <c r="C2833" s="38">
        <f t="shared" ca="1" si="303"/>
        <v>0.28769798036075045</v>
      </c>
      <c r="D2833" s="38">
        <f t="shared" ca="1" si="304"/>
        <v>6.9887626335727385E-2</v>
      </c>
      <c r="E2833" s="38">
        <f t="shared" ca="1" si="305"/>
        <v>0.14593537038413376</v>
      </c>
      <c r="F2833" s="38">
        <f t="shared" ca="1" si="309"/>
        <v>2.3606453881652584E-2</v>
      </c>
      <c r="G2833" s="24">
        <f t="shared" ca="1" si="306"/>
        <v>9123.8167214286022</v>
      </c>
      <c r="H2833" s="24">
        <f t="shared" ca="1" si="307"/>
        <v>9816.998024741084</v>
      </c>
      <c r="I2833" s="24">
        <f ca="1">H2833/'Option value'!$E$10</f>
        <v>476.55330217189726</v>
      </c>
    </row>
    <row r="2834" spans="2:9">
      <c r="B2834">
        <f t="shared" si="308"/>
        <v>2816</v>
      </c>
      <c r="C2834" s="38">
        <f t="shared" ca="1" si="303"/>
        <v>0.3386310916328451</v>
      </c>
      <c r="D2834" s="38">
        <f t="shared" ca="1" si="304"/>
        <v>6.5092607608143546E-2</v>
      </c>
      <c r="E2834" s="38">
        <f t="shared" ca="1" si="305"/>
        <v>0.14589359531921109</v>
      </c>
      <c r="F2834" s="38">
        <f t="shared" ca="1" si="309"/>
        <v>5.3220673636851693E-2</v>
      </c>
      <c r="G2834" s="24">
        <f t="shared" ca="1" si="306"/>
        <v>11660.873909202319</v>
      </c>
      <c r="H2834" s="24">
        <f t="shared" ca="1" si="307"/>
        <v>12354.055212514801</v>
      </c>
      <c r="I2834" s="24">
        <f ca="1">H2834/'Option value'!$E$10</f>
        <v>599.71141808324273</v>
      </c>
    </row>
    <row r="2835" spans="2:9">
      <c r="B2835">
        <f t="shared" si="308"/>
        <v>2817</v>
      </c>
      <c r="C2835" s="38">
        <f t="shared" ref="C2835:C2898" ca="1" si="310">_xlfn.NORM.INV(RAND(),$F$6,$G$6)</f>
        <v>0.36360194428012554</v>
      </c>
      <c r="D2835" s="38">
        <f t="shared" ref="D2835:D2898" ca="1" si="311">_xlfn.NORM.INV(RAND(),$F$7,$G$7)</f>
        <v>6.9897356522689941E-2</v>
      </c>
      <c r="E2835" s="38">
        <f t="shared" ref="E2835:E2898" ca="1" si="312">_xlfn.NORM.INV(RAND(),$F$8,$G$8)</f>
        <v>0.14491543222192263</v>
      </c>
      <c r="F2835" s="38">
        <f t="shared" ca="1" si="309"/>
        <v>4.8048868966713343E-2</v>
      </c>
      <c r="G2835" s="24">
        <f t="shared" ref="G2835:G2898" ca="1" si="313">IF(E2835&gt;F2835,($C$12*(1+C2835)*D2835)/(E2835-F2835),0)</f>
        <v>12202.978561970951</v>
      </c>
      <c r="H2835" s="24">
        <f t="shared" ref="H2835:H2898" ca="1" si="314">G2835+$C$13</f>
        <v>12896.159865283433</v>
      </c>
      <c r="I2835" s="24">
        <f ca="1">H2835/'Option value'!$E$10</f>
        <v>626.0271779263802</v>
      </c>
    </row>
    <row r="2836" spans="2:9">
      <c r="B2836">
        <f t="shared" ref="B2836:B2899" si="315">B2835+1</f>
        <v>2818</v>
      </c>
      <c r="C2836" s="38">
        <f t="shared" ca="1" si="310"/>
        <v>0.26598801734218902</v>
      </c>
      <c r="D2836" s="38">
        <f t="shared" ca="1" si="311"/>
        <v>5.9237320069972274E-2</v>
      </c>
      <c r="E2836" s="38">
        <f t="shared" ca="1" si="312"/>
        <v>0.14736114165486502</v>
      </c>
      <c r="F2836" s="38">
        <f t="shared" ref="F2836:F2899" ca="1" si="316">RAND()*($E$9-$D$9)+$D$9</f>
        <v>2.1060395490644774E-2</v>
      </c>
      <c r="G2836" s="24">
        <f t="shared" ca="1" si="313"/>
        <v>7363.9436772598283</v>
      </c>
      <c r="H2836" s="24">
        <f t="shared" ca="1" si="314"/>
        <v>8057.124980572311</v>
      </c>
      <c r="I2836" s="24">
        <f ca="1">H2836/'Option value'!$E$10</f>
        <v>391.12257187244228</v>
      </c>
    </row>
    <row r="2837" spans="2:9">
      <c r="B2837">
        <f t="shared" si="315"/>
        <v>2819</v>
      </c>
      <c r="C2837" s="38">
        <f t="shared" ca="1" si="310"/>
        <v>4.955895501542279E-2</v>
      </c>
      <c r="D2837" s="38">
        <f t="shared" ca="1" si="311"/>
        <v>6.9372663599977832E-2</v>
      </c>
      <c r="E2837" s="38">
        <f t="shared" ca="1" si="312"/>
        <v>0.14750474776692024</v>
      </c>
      <c r="F2837" s="38">
        <f t="shared" ca="1" si="316"/>
        <v>4.8756683212992792E-2</v>
      </c>
      <c r="G2837" s="24">
        <f t="shared" ca="1" si="313"/>
        <v>9144.4584891270515</v>
      </c>
      <c r="H2837" s="24">
        <f t="shared" ca="1" si="314"/>
        <v>9837.6397924395333</v>
      </c>
      <c r="I2837" s="24">
        <f ca="1">H2837/'Option value'!$E$10</f>
        <v>477.55532973007439</v>
      </c>
    </row>
    <row r="2838" spans="2:9">
      <c r="B2838">
        <f t="shared" si="315"/>
        <v>2820</v>
      </c>
      <c r="C2838" s="38">
        <f t="shared" ca="1" si="310"/>
        <v>0.35088678620311997</v>
      </c>
      <c r="D2838" s="38">
        <f t="shared" ca="1" si="311"/>
        <v>6.1298409122262469E-2</v>
      </c>
      <c r="E2838" s="38">
        <f t="shared" ca="1" si="312"/>
        <v>0.14575099429876046</v>
      </c>
      <c r="F2838" s="38">
        <f t="shared" ca="1" si="316"/>
        <v>4.1557260650224498E-2</v>
      </c>
      <c r="G2838" s="24">
        <f t="shared" ca="1" si="313"/>
        <v>9856.3912197994177</v>
      </c>
      <c r="H2838" s="24">
        <f t="shared" ca="1" si="314"/>
        <v>10549.572523111899</v>
      </c>
      <c r="I2838" s="24">
        <f ca="1">H2838/'Option value'!$E$10</f>
        <v>512.11517102484947</v>
      </c>
    </row>
    <row r="2839" spans="2:9">
      <c r="B2839">
        <f t="shared" si="315"/>
        <v>2821</v>
      </c>
      <c r="C2839" s="38">
        <f t="shared" ca="1" si="310"/>
        <v>0.28522063735454117</v>
      </c>
      <c r="D2839" s="38">
        <f t="shared" ca="1" si="311"/>
        <v>5.3167271264131719E-2</v>
      </c>
      <c r="E2839" s="38">
        <f t="shared" ca="1" si="312"/>
        <v>0.14645134274459512</v>
      </c>
      <c r="F2839" s="38">
        <f t="shared" ca="1" si="316"/>
        <v>5.7804438539094741E-2</v>
      </c>
      <c r="G2839" s="24">
        <f t="shared" ca="1" si="313"/>
        <v>9559.8233063762327</v>
      </c>
      <c r="H2839" s="24">
        <f t="shared" ca="1" si="314"/>
        <v>10253.004609688714</v>
      </c>
      <c r="I2839" s="24">
        <f ca="1">H2839/'Option value'!$E$10</f>
        <v>497.71867037323852</v>
      </c>
    </row>
    <row r="2840" spans="2:9">
      <c r="B2840">
        <f t="shared" si="315"/>
        <v>2822</v>
      </c>
      <c r="C2840" s="38">
        <f t="shared" ca="1" si="310"/>
        <v>0.25385302091289969</v>
      </c>
      <c r="D2840" s="38">
        <f t="shared" ca="1" si="311"/>
        <v>5.8919970158240541E-2</v>
      </c>
      <c r="E2840" s="38">
        <f t="shared" ca="1" si="312"/>
        <v>0.14459650827809128</v>
      </c>
      <c r="F2840" s="38">
        <f t="shared" ca="1" si="316"/>
        <v>2.3467386024952991E-2</v>
      </c>
      <c r="G2840" s="24">
        <f t="shared" ca="1" si="313"/>
        <v>7564.0075820138527</v>
      </c>
      <c r="H2840" s="24">
        <f t="shared" ca="1" si="314"/>
        <v>8257.1888853263354</v>
      </c>
      <c r="I2840" s="24">
        <f ca="1">H2840/'Option value'!$E$10</f>
        <v>400.8344119090454</v>
      </c>
    </row>
    <row r="2841" spans="2:9">
      <c r="B2841">
        <f t="shared" si="315"/>
        <v>2823</v>
      </c>
      <c r="C2841" s="38">
        <f t="shared" ca="1" si="310"/>
        <v>9.9923303323095902E-2</v>
      </c>
      <c r="D2841" s="38">
        <f t="shared" ca="1" si="311"/>
        <v>6.2317729197213269E-2</v>
      </c>
      <c r="E2841" s="38">
        <f t="shared" ca="1" si="312"/>
        <v>0.14599445897747468</v>
      </c>
      <c r="F2841" s="38">
        <f t="shared" ca="1" si="316"/>
        <v>5.4518546430367187E-2</v>
      </c>
      <c r="G2841" s="24">
        <f t="shared" ca="1" si="313"/>
        <v>9293.0580302448798</v>
      </c>
      <c r="H2841" s="24">
        <f t="shared" ca="1" si="314"/>
        <v>9986.2393335573615</v>
      </c>
      <c r="I2841" s="24">
        <f ca="1">H2841/'Option value'!$E$10</f>
        <v>484.76889968725055</v>
      </c>
    </row>
    <row r="2842" spans="2:9">
      <c r="B2842">
        <f t="shared" si="315"/>
        <v>2824</v>
      </c>
      <c r="C2842" s="38">
        <f t="shared" ca="1" si="310"/>
        <v>0.2938951328271282</v>
      </c>
      <c r="D2842" s="38">
        <f t="shared" ca="1" si="311"/>
        <v>5.6711745888441717E-2</v>
      </c>
      <c r="E2842" s="38">
        <f t="shared" ca="1" si="312"/>
        <v>0.14454961733521429</v>
      </c>
      <c r="F2842" s="38">
        <f t="shared" ca="1" si="316"/>
        <v>2.2983933959592619E-2</v>
      </c>
      <c r="G2842" s="24">
        <f t="shared" ca="1" si="313"/>
        <v>7486.0457621366259</v>
      </c>
      <c r="H2842" s="24">
        <f t="shared" ca="1" si="314"/>
        <v>8179.2270654491085</v>
      </c>
      <c r="I2842" s="24">
        <f ca="1">H2842/'Option value'!$E$10</f>
        <v>397.04985754607321</v>
      </c>
    </row>
    <row r="2843" spans="2:9">
      <c r="B2843">
        <f t="shared" si="315"/>
        <v>2825</v>
      </c>
      <c r="C2843" s="38">
        <f t="shared" ca="1" si="310"/>
        <v>0.121199685412335</v>
      </c>
      <c r="D2843" s="38">
        <f t="shared" ca="1" si="311"/>
        <v>6.8928143320619889E-2</v>
      </c>
      <c r="E2843" s="38">
        <f t="shared" ca="1" si="312"/>
        <v>0.1444598179407213</v>
      </c>
      <c r="F2843" s="38">
        <f t="shared" ca="1" si="316"/>
        <v>2.3614704743848969E-2</v>
      </c>
      <c r="G2843" s="24">
        <f t="shared" ca="1" si="313"/>
        <v>7931.2535077038847</v>
      </c>
      <c r="H2843" s="24">
        <f t="shared" ca="1" si="314"/>
        <v>8624.4348110163664</v>
      </c>
      <c r="I2843" s="24">
        <f ca="1">H2843/'Option value'!$E$10</f>
        <v>418.66188402992066</v>
      </c>
    </row>
    <row r="2844" spans="2:9">
      <c r="B2844">
        <f t="shared" si="315"/>
        <v>2826</v>
      </c>
      <c r="C2844" s="38">
        <f t="shared" ca="1" si="310"/>
        <v>0.26744854475847979</v>
      </c>
      <c r="D2844" s="38">
        <f t="shared" ca="1" si="311"/>
        <v>6.2054101889245095E-2</v>
      </c>
      <c r="E2844" s="38">
        <f t="shared" ca="1" si="312"/>
        <v>0.14374676700822508</v>
      </c>
      <c r="F2844" s="38">
        <f t="shared" ca="1" si="316"/>
        <v>3.0033672466063921E-2</v>
      </c>
      <c r="G2844" s="24">
        <f t="shared" ca="1" si="313"/>
        <v>8577.9148326752293</v>
      </c>
      <c r="H2844" s="24">
        <f t="shared" ca="1" si="314"/>
        <v>9271.096135987711</v>
      </c>
      <c r="I2844" s="24">
        <f ca="1">H2844/'Option value'!$E$10</f>
        <v>450.05321048484029</v>
      </c>
    </row>
    <row r="2845" spans="2:9">
      <c r="B2845">
        <f t="shared" si="315"/>
        <v>2827</v>
      </c>
      <c r="C2845" s="38">
        <f t="shared" ca="1" si="310"/>
        <v>0.29770760646697031</v>
      </c>
      <c r="D2845" s="38">
        <f t="shared" ca="1" si="311"/>
        <v>6.9494934408714473E-2</v>
      </c>
      <c r="E2845" s="38">
        <f t="shared" ca="1" si="312"/>
        <v>0.14206951216023453</v>
      </c>
      <c r="F2845" s="38">
        <f t="shared" ca="1" si="316"/>
        <v>5.858350138178825E-2</v>
      </c>
      <c r="G2845" s="24">
        <f t="shared" ca="1" si="313"/>
        <v>13397.003376430099</v>
      </c>
      <c r="H2845" s="24">
        <f t="shared" ca="1" si="314"/>
        <v>14090.184679742581</v>
      </c>
      <c r="I2845" s="24">
        <f ca="1">H2845/'Option value'!$E$10</f>
        <v>683.98954756031935</v>
      </c>
    </row>
    <row r="2846" spans="2:9">
      <c r="B2846">
        <f t="shared" si="315"/>
        <v>2828</v>
      </c>
      <c r="C2846" s="38">
        <f t="shared" ca="1" si="310"/>
        <v>0.17125138110611213</v>
      </c>
      <c r="D2846" s="38">
        <f t="shared" ca="1" si="311"/>
        <v>6.4070216203387279E-2</v>
      </c>
      <c r="E2846" s="38">
        <f t="shared" ca="1" si="312"/>
        <v>0.1417028367926994</v>
      </c>
      <c r="F2846" s="38">
        <f t="shared" ca="1" si="316"/>
        <v>4.6446750084986235E-2</v>
      </c>
      <c r="G2846" s="24">
        <f t="shared" ca="1" si="313"/>
        <v>9770.2335743547683</v>
      </c>
      <c r="H2846" s="24">
        <f t="shared" ca="1" si="314"/>
        <v>10463.41487766725</v>
      </c>
      <c r="I2846" s="24">
        <f ca="1">H2846/'Option value'!$E$10</f>
        <v>507.9327610518082</v>
      </c>
    </row>
    <row r="2847" spans="2:9">
      <c r="B2847">
        <f t="shared" si="315"/>
        <v>2829</v>
      </c>
      <c r="C2847" s="38">
        <f t="shared" ca="1" si="310"/>
        <v>0.20291003407110089</v>
      </c>
      <c r="D2847" s="38">
        <f t="shared" ca="1" si="311"/>
        <v>6.0672928269084811E-2</v>
      </c>
      <c r="E2847" s="38">
        <f t="shared" ca="1" si="312"/>
        <v>0.14444499939808952</v>
      </c>
      <c r="F2847" s="38">
        <f t="shared" ca="1" si="316"/>
        <v>2.244110657057774E-2</v>
      </c>
      <c r="G2847" s="24">
        <f t="shared" ca="1" si="313"/>
        <v>7419.0071935509013</v>
      </c>
      <c r="H2847" s="24">
        <f t="shared" ca="1" si="314"/>
        <v>8112.188496863384</v>
      </c>
      <c r="I2847" s="24">
        <f ca="1">H2847/'Option value'!$E$10</f>
        <v>393.79555810016427</v>
      </c>
    </row>
    <row r="2848" spans="2:9">
      <c r="B2848">
        <f t="shared" si="315"/>
        <v>2830</v>
      </c>
      <c r="C2848" s="38">
        <f t="shared" ca="1" si="310"/>
        <v>0.23856004657046798</v>
      </c>
      <c r="D2848" s="38">
        <f t="shared" ca="1" si="311"/>
        <v>6.5054762800188182E-2</v>
      </c>
      <c r="E2848" s="38">
        <f t="shared" ca="1" si="312"/>
        <v>0.14463054769634431</v>
      </c>
      <c r="F2848" s="38">
        <f t="shared" ca="1" si="316"/>
        <v>2.5968340710455506E-2</v>
      </c>
      <c r="G2848" s="24">
        <f t="shared" ca="1" si="313"/>
        <v>8421.2220608299867</v>
      </c>
      <c r="H2848" s="24">
        <f t="shared" ca="1" si="314"/>
        <v>9114.4033641424685</v>
      </c>
      <c r="I2848" s="24">
        <f ca="1">H2848/'Option value'!$E$10</f>
        <v>442.44676524963438</v>
      </c>
    </row>
    <row r="2849" spans="2:9">
      <c r="B2849">
        <f t="shared" si="315"/>
        <v>2831</v>
      </c>
      <c r="C2849" s="38">
        <f t="shared" ca="1" si="310"/>
        <v>0.36000756010774793</v>
      </c>
      <c r="D2849" s="38">
        <f t="shared" ca="1" si="311"/>
        <v>6.6176911677268524E-2</v>
      </c>
      <c r="E2849" s="38">
        <f t="shared" ca="1" si="312"/>
        <v>0.1436789952041794</v>
      </c>
      <c r="F2849" s="38">
        <f t="shared" ca="1" si="316"/>
        <v>4.0522354732442478E-2</v>
      </c>
      <c r="G2849" s="24">
        <f t="shared" ca="1" si="313"/>
        <v>10820.367349957158</v>
      </c>
      <c r="H2849" s="24">
        <f t="shared" ca="1" si="314"/>
        <v>11513.54865326964</v>
      </c>
      <c r="I2849" s="24">
        <f ca="1">H2849/'Option value'!$E$10</f>
        <v>558.91012879949699</v>
      </c>
    </row>
    <row r="2850" spans="2:9">
      <c r="B2850">
        <f t="shared" si="315"/>
        <v>2832</v>
      </c>
      <c r="C2850" s="38">
        <f t="shared" ca="1" si="310"/>
        <v>0.19734616701570004</v>
      </c>
      <c r="D2850" s="38">
        <f t="shared" ca="1" si="311"/>
        <v>5.9264688881734036E-2</v>
      </c>
      <c r="E2850" s="38">
        <f t="shared" ca="1" si="312"/>
        <v>0.14804992991210125</v>
      </c>
      <c r="F2850" s="38">
        <f t="shared" ca="1" si="316"/>
        <v>4.1367076701710859E-2</v>
      </c>
      <c r="G2850" s="24">
        <f t="shared" ca="1" si="313"/>
        <v>8249.2125088644152</v>
      </c>
      <c r="H2850" s="24">
        <f t="shared" ca="1" si="314"/>
        <v>8942.393812176897</v>
      </c>
      <c r="I2850" s="24">
        <f ca="1">H2850/'Option value'!$E$10</f>
        <v>434.09678699887849</v>
      </c>
    </row>
    <row r="2851" spans="2:9">
      <c r="B2851">
        <f t="shared" si="315"/>
        <v>2833</v>
      </c>
      <c r="C2851" s="38">
        <f t="shared" ca="1" si="310"/>
        <v>0.47440180700976331</v>
      </c>
      <c r="D2851" s="38">
        <f t="shared" ca="1" si="311"/>
        <v>6.5698192224500906E-2</v>
      </c>
      <c r="E2851" s="38">
        <f t="shared" ca="1" si="312"/>
        <v>0.14583379603022512</v>
      </c>
      <c r="F2851" s="38">
        <f t="shared" ca="1" si="316"/>
        <v>4.4302322715891421E-2</v>
      </c>
      <c r="G2851" s="24">
        <f t="shared" ca="1" si="313"/>
        <v>11832.04908316754</v>
      </c>
      <c r="H2851" s="24">
        <f t="shared" ca="1" si="314"/>
        <v>12525.230386480021</v>
      </c>
      <c r="I2851" s="24">
        <f ca="1">H2851/'Option value'!$E$10</f>
        <v>608.02089254757379</v>
      </c>
    </row>
    <row r="2852" spans="2:9">
      <c r="B2852">
        <f t="shared" si="315"/>
        <v>2834</v>
      </c>
      <c r="C2852" s="38">
        <f t="shared" ca="1" si="310"/>
        <v>0.32772539715475246</v>
      </c>
      <c r="D2852" s="38">
        <f t="shared" ca="1" si="311"/>
        <v>7.0910590837561918E-2</v>
      </c>
      <c r="E2852" s="38">
        <f t="shared" ca="1" si="312"/>
        <v>0.14754262697917808</v>
      </c>
      <c r="F2852" s="38">
        <f t="shared" ca="1" si="316"/>
        <v>2.1743323688857449E-2</v>
      </c>
      <c r="G2852" s="24">
        <f t="shared" ca="1" si="313"/>
        <v>9281.8064415858771</v>
      </c>
      <c r="H2852" s="24">
        <f t="shared" ca="1" si="314"/>
        <v>9974.9877448983589</v>
      </c>
      <c r="I2852" s="24">
        <f ca="1">H2852/'Option value'!$E$10</f>
        <v>484.22270606302709</v>
      </c>
    </row>
    <row r="2853" spans="2:9">
      <c r="B2853">
        <f t="shared" si="315"/>
        <v>2835</v>
      </c>
      <c r="C2853" s="38">
        <f t="shared" ca="1" si="310"/>
        <v>0.18555603409731131</v>
      </c>
      <c r="D2853" s="38">
        <f t="shared" ca="1" si="311"/>
        <v>6.49034035853229E-2</v>
      </c>
      <c r="E2853" s="38">
        <f t="shared" ca="1" si="312"/>
        <v>0.14076623790603293</v>
      </c>
      <c r="F2853" s="38">
        <f t="shared" ca="1" si="316"/>
        <v>5.7825233016386451E-2</v>
      </c>
      <c r="G2853" s="24">
        <f t="shared" ca="1" si="313"/>
        <v>11505.662787628211</v>
      </c>
      <c r="H2853" s="24">
        <f t="shared" ca="1" si="314"/>
        <v>12198.844090940693</v>
      </c>
      <c r="I2853" s="24">
        <f ca="1">H2853/'Option value'!$E$10</f>
        <v>592.17689761848021</v>
      </c>
    </row>
    <row r="2854" spans="2:9">
      <c r="B2854">
        <f t="shared" si="315"/>
        <v>2836</v>
      </c>
      <c r="C2854" s="38">
        <f t="shared" ca="1" si="310"/>
        <v>0.12166990459265947</v>
      </c>
      <c r="D2854" s="38">
        <f t="shared" ca="1" si="311"/>
        <v>6.6677039889509626E-2</v>
      </c>
      <c r="E2854" s="38">
        <f t="shared" ca="1" si="312"/>
        <v>0.14395168997289118</v>
      </c>
      <c r="F2854" s="38">
        <f t="shared" ca="1" si="316"/>
        <v>2.8595711298907658E-2</v>
      </c>
      <c r="G2854" s="24">
        <f t="shared" ca="1" si="313"/>
        <v>8040.6775727528429</v>
      </c>
      <c r="H2854" s="24">
        <f t="shared" ca="1" si="314"/>
        <v>8733.8588760653256</v>
      </c>
      <c r="I2854" s="24">
        <f ca="1">H2854/'Option value'!$E$10</f>
        <v>423.97373184783129</v>
      </c>
    </row>
    <row r="2855" spans="2:9">
      <c r="B2855">
        <f t="shared" si="315"/>
        <v>2837</v>
      </c>
      <c r="C2855" s="38">
        <f t="shared" ca="1" si="310"/>
        <v>0.26419955880149465</v>
      </c>
      <c r="D2855" s="38">
        <f t="shared" ca="1" si="311"/>
        <v>7.1188165827389141E-2</v>
      </c>
      <c r="E2855" s="38">
        <f t="shared" ca="1" si="312"/>
        <v>0.1448919667008477</v>
      </c>
      <c r="F2855" s="38">
        <f t="shared" ca="1" si="316"/>
        <v>3.8342398578188816E-2</v>
      </c>
      <c r="G2855" s="24">
        <f t="shared" ca="1" si="313"/>
        <v>10475.219232734289</v>
      </c>
      <c r="H2855" s="24">
        <f t="shared" ca="1" si="314"/>
        <v>11168.400536046771</v>
      </c>
      <c r="I2855" s="24">
        <f ca="1">H2855/'Option value'!$E$10</f>
        <v>542.15536582751315</v>
      </c>
    </row>
    <row r="2856" spans="2:9">
      <c r="B2856">
        <f t="shared" si="315"/>
        <v>2838</v>
      </c>
      <c r="C2856" s="38">
        <f t="shared" ca="1" si="310"/>
        <v>0.20333002700197145</v>
      </c>
      <c r="D2856" s="38">
        <f t="shared" ca="1" si="311"/>
        <v>5.9112793252257108E-2</v>
      </c>
      <c r="E2856" s="38">
        <f t="shared" ca="1" si="312"/>
        <v>0.14370091913177535</v>
      </c>
      <c r="F2856" s="38">
        <f t="shared" ca="1" si="316"/>
        <v>2.3650595665034958E-2</v>
      </c>
      <c r="G2856" s="24">
        <f t="shared" ca="1" si="313"/>
        <v>7348.4251974179961</v>
      </c>
      <c r="H2856" s="24">
        <f t="shared" ca="1" si="314"/>
        <v>8041.6065007304787</v>
      </c>
      <c r="I2856" s="24">
        <f ca="1">H2856/'Option value'!$E$10</f>
        <v>390.36924760827566</v>
      </c>
    </row>
    <row r="2857" spans="2:9">
      <c r="B2857">
        <f t="shared" si="315"/>
        <v>2839</v>
      </c>
      <c r="C2857" s="38">
        <f t="shared" ca="1" si="310"/>
        <v>0.15705627051777546</v>
      </c>
      <c r="D2857" s="38">
        <f t="shared" ca="1" si="311"/>
        <v>6.2651153813674462E-2</v>
      </c>
      <c r="E2857" s="38">
        <f t="shared" ca="1" si="312"/>
        <v>0.14364092463748049</v>
      </c>
      <c r="F2857" s="38">
        <f t="shared" ca="1" si="316"/>
        <v>4.3291699315107263E-2</v>
      </c>
      <c r="G2857" s="24">
        <f t="shared" ca="1" si="313"/>
        <v>8959.0282603282521</v>
      </c>
      <c r="H2857" s="24">
        <f t="shared" ca="1" si="314"/>
        <v>9652.2095636407339</v>
      </c>
      <c r="I2857" s="24">
        <f ca="1">H2857/'Option value'!$E$10</f>
        <v>468.55386231265697</v>
      </c>
    </row>
    <row r="2858" spans="2:9">
      <c r="B2858">
        <f t="shared" si="315"/>
        <v>2840</v>
      </c>
      <c r="C2858" s="38">
        <f t="shared" ca="1" si="310"/>
        <v>0.38296901446507203</v>
      </c>
      <c r="D2858" s="38">
        <f t="shared" ca="1" si="311"/>
        <v>7.0413900205399643E-2</v>
      </c>
      <c r="E2858" s="38">
        <f t="shared" ca="1" si="312"/>
        <v>0.14585450840888139</v>
      </c>
      <c r="F2858" s="38">
        <f t="shared" ca="1" si="316"/>
        <v>3.0337228531402222E-2</v>
      </c>
      <c r="G2858" s="24">
        <f t="shared" ca="1" si="313"/>
        <v>10454.789022836878</v>
      </c>
      <c r="H2858" s="24">
        <f t="shared" ca="1" si="314"/>
        <v>11147.97032614936</v>
      </c>
      <c r="I2858" s="24">
        <f ca="1">H2858/'Option value'!$E$10</f>
        <v>541.1636080655029</v>
      </c>
    </row>
    <row r="2859" spans="2:9">
      <c r="B2859">
        <f t="shared" si="315"/>
        <v>2841</v>
      </c>
      <c r="C2859" s="38">
        <f t="shared" ca="1" si="310"/>
        <v>5.5908741163476577E-2</v>
      </c>
      <c r="D2859" s="38">
        <f t="shared" ca="1" si="311"/>
        <v>6.0886196415553595E-2</v>
      </c>
      <c r="E2859" s="38">
        <f t="shared" ca="1" si="312"/>
        <v>0.14719164372312982</v>
      </c>
      <c r="F2859" s="38">
        <f t="shared" ca="1" si="316"/>
        <v>4.0231385097919597E-2</v>
      </c>
      <c r="G2859" s="24">
        <f t="shared" ca="1" si="313"/>
        <v>7454.4252119499761</v>
      </c>
      <c r="H2859" s="24">
        <f t="shared" ca="1" si="314"/>
        <v>8147.6065152624587</v>
      </c>
      <c r="I2859" s="24">
        <f ca="1">H2859/'Option value'!$E$10</f>
        <v>395.5148793816727</v>
      </c>
    </row>
    <row r="2860" spans="2:9">
      <c r="B2860">
        <f t="shared" si="315"/>
        <v>2842</v>
      </c>
      <c r="C2860" s="38">
        <f t="shared" ca="1" si="310"/>
        <v>0.19998966013104977</v>
      </c>
      <c r="D2860" s="38">
        <f t="shared" ca="1" si="311"/>
        <v>7.1770280442919748E-2</v>
      </c>
      <c r="E2860" s="38">
        <f t="shared" ca="1" si="312"/>
        <v>0.14454230448942917</v>
      </c>
      <c r="F2860" s="38">
        <f t="shared" ca="1" si="316"/>
        <v>5.3886114092042692E-2</v>
      </c>
      <c r="G2860" s="24">
        <f t="shared" ca="1" si="313"/>
        <v>11781.919715354783</v>
      </c>
      <c r="H2860" s="24">
        <f t="shared" ca="1" si="314"/>
        <v>12475.101018667265</v>
      </c>
      <c r="I2860" s="24">
        <f ca="1">H2860/'Option value'!$E$10</f>
        <v>605.58742809064393</v>
      </c>
    </row>
    <row r="2861" spans="2:9">
      <c r="B2861">
        <f t="shared" si="315"/>
        <v>2843</v>
      </c>
      <c r="C2861" s="38">
        <f t="shared" ca="1" si="310"/>
        <v>0.34132294707085736</v>
      </c>
      <c r="D2861" s="38">
        <f t="shared" ca="1" si="311"/>
        <v>6.6330350474844146E-2</v>
      </c>
      <c r="E2861" s="38">
        <f t="shared" ca="1" si="312"/>
        <v>0.14122505065001748</v>
      </c>
      <c r="F2861" s="38">
        <f t="shared" ca="1" si="316"/>
        <v>2.1179362994888932E-2</v>
      </c>
      <c r="G2861" s="24">
        <f t="shared" ca="1" si="313"/>
        <v>9191.5860978668061</v>
      </c>
      <c r="H2861" s="24">
        <f t="shared" ca="1" si="314"/>
        <v>9884.7674011792878</v>
      </c>
      <c r="I2861" s="24">
        <f ca="1">H2861/'Option value'!$E$10</f>
        <v>479.84307772714988</v>
      </c>
    </row>
    <row r="2862" spans="2:9">
      <c r="B2862">
        <f t="shared" si="315"/>
        <v>2844</v>
      </c>
      <c r="C2862" s="38">
        <f t="shared" ca="1" si="310"/>
        <v>0.45378521743620875</v>
      </c>
      <c r="D2862" s="38">
        <f t="shared" ca="1" si="311"/>
        <v>6.8543057126049217E-2</v>
      </c>
      <c r="E2862" s="38">
        <f t="shared" ca="1" si="312"/>
        <v>0.14416805561074927</v>
      </c>
      <c r="F2862" s="38">
        <f t="shared" ca="1" si="316"/>
        <v>5.5631454258706123E-2</v>
      </c>
      <c r="G2862" s="24">
        <f t="shared" ca="1" si="313"/>
        <v>13958.291036715858</v>
      </c>
      <c r="H2862" s="24">
        <f t="shared" ca="1" si="314"/>
        <v>14651.47234002834</v>
      </c>
      <c r="I2862" s="24">
        <f ca="1">H2862/'Option value'!$E$10</f>
        <v>711.236521360599</v>
      </c>
    </row>
    <row r="2863" spans="2:9">
      <c r="B2863">
        <f t="shared" si="315"/>
        <v>2845</v>
      </c>
      <c r="C2863" s="38">
        <f t="shared" ca="1" si="310"/>
        <v>0.23438358593630226</v>
      </c>
      <c r="D2863" s="38">
        <f t="shared" ca="1" si="311"/>
        <v>6.0214915591272511E-2</v>
      </c>
      <c r="E2863" s="38">
        <f t="shared" ca="1" si="312"/>
        <v>0.14607254566581401</v>
      </c>
      <c r="F2863" s="38">
        <f t="shared" ca="1" si="316"/>
        <v>5.166021104431022E-2</v>
      </c>
      <c r="G2863" s="24">
        <f t="shared" ca="1" si="313"/>
        <v>9763.7547001249568</v>
      </c>
      <c r="H2863" s="24">
        <f t="shared" ca="1" si="314"/>
        <v>10456.936003437439</v>
      </c>
      <c r="I2863" s="24">
        <f ca="1">H2863/'Option value'!$E$10</f>
        <v>507.61825259405038</v>
      </c>
    </row>
    <row r="2864" spans="2:9">
      <c r="B2864">
        <f t="shared" si="315"/>
        <v>2846</v>
      </c>
      <c r="C2864" s="38">
        <f t="shared" ca="1" si="310"/>
        <v>0.24419572018468874</v>
      </c>
      <c r="D2864" s="38">
        <f t="shared" ca="1" si="311"/>
        <v>6.8275001509389893E-2</v>
      </c>
      <c r="E2864" s="38">
        <f t="shared" ca="1" si="312"/>
        <v>0.14383641682647993</v>
      </c>
      <c r="F2864" s="38">
        <f t="shared" ca="1" si="316"/>
        <v>3.7186298991285546E-2</v>
      </c>
      <c r="G2864" s="24">
        <f t="shared" ca="1" si="313"/>
        <v>9878.2601350254517</v>
      </c>
      <c r="H2864" s="24">
        <f t="shared" ca="1" si="314"/>
        <v>10571.441438337934</v>
      </c>
      <c r="I2864" s="24">
        <f ca="1">H2864/'Option value'!$E$10</f>
        <v>513.17676885135597</v>
      </c>
    </row>
    <row r="2865" spans="2:9">
      <c r="B2865">
        <f t="shared" si="315"/>
        <v>2847</v>
      </c>
      <c r="C2865" s="38">
        <f t="shared" ca="1" si="310"/>
        <v>0.14028311291880841</v>
      </c>
      <c r="D2865" s="38">
        <f t="shared" ca="1" si="311"/>
        <v>6.1256350782757582E-2</v>
      </c>
      <c r="E2865" s="38">
        <f t="shared" ca="1" si="312"/>
        <v>0.14136819209895077</v>
      </c>
      <c r="F2865" s="38">
        <f t="shared" ca="1" si="316"/>
        <v>5.6304908912517077E-2</v>
      </c>
      <c r="G2865" s="24">
        <f t="shared" ca="1" si="313"/>
        <v>10183.874751133548</v>
      </c>
      <c r="H2865" s="24">
        <f t="shared" ca="1" si="314"/>
        <v>10877.05605444603</v>
      </c>
      <c r="I2865" s="24">
        <f ca="1">H2865/'Option value'!$E$10</f>
        <v>528.01242982747715</v>
      </c>
    </row>
    <row r="2866" spans="2:9">
      <c r="B2866">
        <f t="shared" si="315"/>
        <v>2848</v>
      </c>
      <c r="C2866" s="38">
        <f t="shared" ca="1" si="310"/>
        <v>0.2913740515889624</v>
      </c>
      <c r="D2866" s="38">
        <f t="shared" ca="1" si="311"/>
        <v>7.3583235764853094E-2</v>
      </c>
      <c r="E2866" s="38">
        <f t="shared" ca="1" si="312"/>
        <v>0.13775149779548895</v>
      </c>
      <c r="F2866" s="38">
        <f t="shared" ca="1" si="316"/>
        <v>4.3514421697058589E-2</v>
      </c>
      <c r="G2866" s="24">
        <f t="shared" ca="1" si="313"/>
        <v>12505.484185444686</v>
      </c>
      <c r="H2866" s="24">
        <f t="shared" ca="1" si="314"/>
        <v>13198.665488757168</v>
      </c>
      <c r="I2866" s="24">
        <f ca="1">H2866/'Option value'!$E$10</f>
        <v>640.71191692995956</v>
      </c>
    </row>
    <row r="2867" spans="2:9">
      <c r="B2867">
        <f t="shared" si="315"/>
        <v>2849</v>
      </c>
      <c r="C2867" s="38">
        <f t="shared" ca="1" si="310"/>
        <v>0.35278781055603226</v>
      </c>
      <c r="D2867" s="38">
        <f t="shared" ca="1" si="311"/>
        <v>6.3032255653860808E-2</v>
      </c>
      <c r="E2867" s="38">
        <f t="shared" ca="1" si="312"/>
        <v>0.140945100617101</v>
      </c>
      <c r="F2867" s="38">
        <f t="shared" ca="1" si="316"/>
        <v>5.1692973537829867E-2</v>
      </c>
      <c r="G2867" s="24">
        <f t="shared" ca="1" si="313"/>
        <v>11848.553448986291</v>
      </c>
      <c r="H2867" s="24">
        <f t="shared" ca="1" si="314"/>
        <v>12541.734752298773</v>
      </c>
      <c r="I2867" s="24">
        <f ca="1">H2867/'Option value'!$E$10</f>
        <v>608.82207535430928</v>
      </c>
    </row>
    <row r="2868" spans="2:9">
      <c r="B2868">
        <f t="shared" si="315"/>
        <v>2850</v>
      </c>
      <c r="C2868" s="38">
        <f t="shared" ca="1" si="310"/>
        <v>0.20165437387932325</v>
      </c>
      <c r="D2868" s="38">
        <f t="shared" ca="1" si="311"/>
        <v>6.313517906591358E-2</v>
      </c>
      <c r="E2868" s="38">
        <f t="shared" ca="1" si="312"/>
        <v>0.14208566132307529</v>
      </c>
      <c r="F2868" s="38">
        <f t="shared" ca="1" si="316"/>
        <v>2.4852876379165167E-2</v>
      </c>
      <c r="G2868" s="24">
        <f t="shared" ca="1" si="313"/>
        <v>8025.8914738080039</v>
      </c>
      <c r="H2868" s="24">
        <f t="shared" ca="1" si="314"/>
        <v>8719.0727771204856</v>
      </c>
      <c r="I2868" s="24">
        <f ca="1">H2868/'Option value'!$E$10</f>
        <v>423.25596005439246</v>
      </c>
    </row>
    <row r="2869" spans="2:9">
      <c r="B2869">
        <f t="shared" si="315"/>
        <v>2851</v>
      </c>
      <c r="C2869" s="38">
        <f t="shared" ca="1" si="310"/>
        <v>0.27032481181222773</v>
      </c>
      <c r="D2869" s="38">
        <f t="shared" ca="1" si="311"/>
        <v>7.0862757575448576E-2</v>
      </c>
      <c r="E2869" s="38">
        <f t="shared" ca="1" si="312"/>
        <v>0.14413242537101059</v>
      </c>
      <c r="F2869" s="38">
        <f t="shared" ca="1" si="316"/>
        <v>5.9902115689929564E-2</v>
      </c>
      <c r="G2869" s="24">
        <f t="shared" ca="1" si="313"/>
        <v>13254.269862347021</v>
      </c>
      <c r="H2869" s="24">
        <f t="shared" ca="1" si="314"/>
        <v>13947.451165659502</v>
      </c>
      <c r="I2869" s="24">
        <f ca="1">H2869/'Option value'!$E$10</f>
        <v>677.06073619706319</v>
      </c>
    </row>
    <row r="2870" spans="2:9">
      <c r="B2870">
        <f t="shared" si="315"/>
        <v>2852</v>
      </c>
      <c r="C2870" s="38">
        <f t="shared" ca="1" si="310"/>
        <v>0.22973026651067621</v>
      </c>
      <c r="D2870" s="38">
        <f t="shared" ca="1" si="311"/>
        <v>6.9626827708538036E-2</v>
      </c>
      <c r="E2870" s="38">
        <f t="shared" ca="1" si="312"/>
        <v>0.14812450084415754</v>
      </c>
      <c r="F2870" s="38">
        <f t="shared" ca="1" si="316"/>
        <v>2.1576969475853747E-2</v>
      </c>
      <c r="G2870" s="24">
        <f t="shared" ca="1" si="313"/>
        <v>8391.2018861244269</v>
      </c>
      <c r="H2870" s="24">
        <f t="shared" ca="1" si="314"/>
        <v>9084.3831894369087</v>
      </c>
      <c r="I2870" s="24">
        <f ca="1">H2870/'Option value'!$E$10</f>
        <v>440.98947521538389</v>
      </c>
    </row>
    <row r="2871" spans="2:9">
      <c r="B2871">
        <f t="shared" si="315"/>
        <v>2853</v>
      </c>
      <c r="C2871" s="38">
        <f t="shared" ca="1" si="310"/>
        <v>0.10762845687381664</v>
      </c>
      <c r="D2871" s="38">
        <f t="shared" ca="1" si="311"/>
        <v>5.8000681966963299E-2</v>
      </c>
      <c r="E2871" s="38">
        <f t="shared" ca="1" si="312"/>
        <v>0.14346423774786771</v>
      </c>
      <c r="F2871" s="38">
        <f t="shared" ca="1" si="316"/>
        <v>2.4569311248889659E-2</v>
      </c>
      <c r="G2871" s="24">
        <f t="shared" ca="1" si="313"/>
        <v>6701.2413410992476</v>
      </c>
      <c r="H2871" s="24">
        <f t="shared" ca="1" si="314"/>
        <v>7394.4226444117303</v>
      </c>
      <c r="I2871" s="24">
        <f ca="1">H2871/'Option value'!$E$10</f>
        <v>358.95255555396744</v>
      </c>
    </row>
    <row r="2872" spans="2:9">
      <c r="B2872">
        <f t="shared" si="315"/>
        <v>2854</v>
      </c>
      <c r="C2872" s="38">
        <f t="shared" ca="1" si="310"/>
        <v>0.24686149194756635</v>
      </c>
      <c r="D2872" s="38">
        <f t="shared" ca="1" si="311"/>
        <v>6.4321484181249555E-2</v>
      </c>
      <c r="E2872" s="38">
        <f t="shared" ca="1" si="312"/>
        <v>0.14625625707057474</v>
      </c>
      <c r="F2872" s="38">
        <f t="shared" ca="1" si="316"/>
        <v>4.2346875309476624E-2</v>
      </c>
      <c r="G2872" s="24">
        <f t="shared" ca="1" si="313"/>
        <v>9572.180630511657</v>
      </c>
      <c r="H2872" s="24">
        <f t="shared" ca="1" si="314"/>
        <v>10265.361933824139</v>
      </c>
      <c r="I2872" s="24">
        <f ca="1">H2872/'Option value'!$E$10</f>
        <v>498.3185404768999</v>
      </c>
    </row>
    <row r="2873" spans="2:9">
      <c r="B2873">
        <f t="shared" si="315"/>
        <v>2855</v>
      </c>
      <c r="C2873" s="38">
        <f t="shared" ca="1" si="310"/>
        <v>0.17390238739004185</v>
      </c>
      <c r="D2873" s="38">
        <f t="shared" ca="1" si="311"/>
        <v>6.461257330304522E-2</v>
      </c>
      <c r="E2873" s="38">
        <f t="shared" ca="1" si="312"/>
        <v>0.14342804559504446</v>
      </c>
      <c r="F2873" s="38">
        <f t="shared" ca="1" si="316"/>
        <v>5.3356371610628631E-2</v>
      </c>
      <c r="G2873" s="24">
        <f t="shared" ca="1" si="313"/>
        <v>10443.646575003997</v>
      </c>
      <c r="H2873" s="24">
        <f t="shared" ca="1" si="314"/>
        <v>11136.827878316479</v>
      </c>
      <c r="I2873" s="24">
        <f ca="1">H2873/'Option value'!$E$10</f>
        <v>540.6227125396349</v>
      </c>
    </row>
    <row r="2874" spans="2:9">
      <c r="B2874">
        <f t="shared" si="315"/>
        <v>2856</v>
      </c>
      <c r="C2874" s="38">
        <f t="shared" ca="1" si="310"/>
        <v>0.32551821469149933</v>
      </c>
      <c r="D2874" s="38">
        <f t="shared" ca="1" si="311"/>
        <v>5.4337210489644253E-2</v>
      </c>
      <c r="E2874" s="38">
        <f t="shared" ca="1" si="312"/>
        <v>0.14591087499838176</v>
      </c>
      <c r="F2874" s="38">
        <f t="shared" ca="1" si="316"/>
        <v>5.4160197898443077E-2</v>
      </c>
      <c r="G2874" s="24">
        <f t="shared" ca="1" si="313"/>
        <v>9735.6541627731149</v>
      </c>
      <c r="H2874" s="24">
        <f t="shared" ca="1" si="314"/>
        <v>10428.835466085597</v>
      </c>
      <c r="I2874" s="24">
        <f ca="1">H2874/'Option value'!$E$10</f>
        <v>506.25414883910662</v>
      </c>
    </row>
    <row r="2875" spans="2:9">
      <c r="B2875">
        <f t="shared" si="315"/>
        <v>2857</v>
      </c>
      <c r="C2875" s="38">
        <f t="shared" ca="1" si="310"/>
        <v>0.27068797233735192</v>
      </c>
      <c r="D2875" s="38">
        <f t="shared" ca="1" si="311"/>
        <v>5.7418790264430183E-2</v>
      </c>
      <c r="E2875" s="38">
        <f t="shared" ca="1" si="312"/>
        <v>0.14585044723154197</v>
      </c>
      <c r="F2875" s="38">
        <f t="shared" ca="1" si="316"/>
        <v>4.8954469065457432E-2</v>
      </c>
      <c r="G2875" s="24">
        <f t="shared" ca="1" si="313"/>
        <v>9338.5313902279977</v>
      </c>
      <c r="H2875" s="24">
        <f t="shared" ca="1" si="314"/>
        <v>10031.712693540479</v>
      </c>
      <c r="I2875" s="24">
        <f ca="1">H2875/'Option value'!$E$10</f>
        <v>486.97634434662518</v>
      </c>
    </row>
    <row r="2876" spans="2:9">
      <c r="B2876">
        <f t="shared" si="315"/>
        <v>2858</v>
      </c>
      <c r="C2876" s="38">
        <f t="shared" ca="1" si="310"/>
        <v>0.22181998962071611</v>
      </c>
      <c r="D2876" s="38">
        <f t="shared" ca="1" si="311"/>
        <v>6.5735438054510195E-2</v>
      </c>
      <c r="E2876" s="38">
        <f t="shared" ca="1" si="312"/>
        <v>0.14181864806087863</v>
      </c>
      <c r="F2876" s="38">
        <f t="shared" ca="1" si="316"/>
        <v>5.7941945155204025E-2</v>
      </c>
      <c r="G2876" s="24">
        <f t="shared" ca="1" si="313"/>
        <v>11875.634256752113</v>
      </c>
      <c r="H2876" s="24">
        <f t="shared" ca="1" si="314"/>
        <v>12568.815560064595</v>
      </c>
      <c r="I2876" s="24">
        <f ca="1">H2876/'Option value'!$E$10</f>
        <v>610.13667767303855</v>
      </c>
    </row>
    <row r="2877" spans="2:9">
      <c r="B2877">
        <f t="shared" si="315"/>
        <v>2859</v>
      </c>
      <c r="C2877" s="38">
        <f t="shared" ca="1" si="310"/>
        <v>0.25918861410330624</v>
      </c>
      <c r="D2877" s="38">
        <f t="shared" ca="1" si="311"/>
        <v>6.1295204718700397E-2</v>
      </c>
      <c r="E2877" s="38">
        <f t="shared" ca="1" si="312"/>
        <v>0.14605922949641148</v>
      </c>
      <c r="F2877" s="38">
        <f t="shared" ca="1" si="316"/>
        <v>4.0073624213450926E-2</v>
      </c>
      <c r="G2877" s="24">
        <f t="shared" ca="1" si="313"/>
        <v>9031.5393887061036</v>
      </c>
      <c r="H2877" s="24">
        <f t="shared" ca="1" si="314"/>
        <v>9724.7206920185854</v>
      </c>
      <c r="I2877" s="24">
        <f ca="1">H2877/'Option value'!$E$10</f>
        <v>472.07382000090217</v>
      </c>
    </row>
    <row r="2878" spans="2:9">
      <c r="B2878">
        <f t="shared" si="315"/>
        <v>2860</v>
      </c>
      <c r="C2878" s="38">
        <f t="shared" ca="1" si="310"/>
        <v>0.29396524132993324</v>
      </c>
      <c r="D2878" s="38">
        <f t="shared" ca="1" si="311"/>
        <v>5.626100873521208E-2</v>
      </c>
      <c r="E2878" s="38">
        <f t="shared" ca="1" si="312"/>
        <v>0.1499462074696819</v>
      </c>
      <c r="F2878" s="38">
        <f t="shared" ca="1" si="316"/>
        <v>2.1278946952298882E-2</v>
      </c>
      <c r="G2878" s="24">
        <f t="shared" ca="1" si="313"/>
        <v>7017.0318447412355</v>
      </c>
      <c r="H2878" s="24">
        <f t="shared" ca="1" si="314"/>
        <v>7710.2131480537182</v>
      </c>
      <c r="I2878" s="24">
        <f ca="1">H2878/'Option value'!$E$10</f>
        <v>374.28219165309309</v>
      </c>
    </row>
    <row r="2879" spans="2:9">
      <c r="B2879">
        <f t="shared" si="315"/>
        <v>2861</v>
      </c>
      <c r="C2879" s="38">
        <f t="shared" ca="1" si="310"/>
        <v>0.21189426105430731</v>
      </c>
      <c r="D2879" s="38">
        <f t="shared" ca="1" si="311"/>
        <v>6.4308004411789202E-2</v>
      </c>
      <c r="E2879" s="38">
        <f t="shared" ca="1" si="312"/>
        <v>0.15007392779836709</v>
      </c>
      <c r="F2879" s="38">
        <f t="shared" ca="1" si="316"/>
        <v>2.6499079955952166E-2</v>
      </c>
      <c r="G2879" s="24">
        <f t="shared" ca="1" si="313"/>
        <v>7821.5180917976322</v>
      </c>
      <c r="H2879" s="24">
        <f t="shared" ca="1" si="314"/>
        <v>8514.699395110114</v>
      </c>
      <c r="I2879" s="24">
        <f ca="1">H2879/'Option value'!$E$10</f>
        <v>413.33492209272396</v>
      </c>
    </row>
    <row r="2880" spans="2:9">
      <c r="B2880">
        <f t="shared" si="315"/>
        <v>2862</v>
      </c>
      <c r="C2880" s="38">
        <f t="shared" ca="1" si="310"/>
        <v>0.30443720108609185</v>
      </c>
      <c r="D2880" s="38">
        <f t="shared" ca="1" si="311"/>
        <v>6.2388938152921056E-2</v>
      </c>
      <c r="E2880" s="38">
        <f t="shared" ca="1" si="312"/>
        <v>0.14583761912981347</v>
      </c>
      <c r="F2880" s="38">
        <f t="shared" ca="1" si="316"/>
        <v>2.3676363362588805E-2</v>
      </c>
      <c r="G2880" s="24">
        <f t="shared" ca="1" si="313"/>
        <v>8262.0659704312457</v>
      </c>
      <c r="H2880" s="24">
        <f t="shared" ca="1" si="314"/>
        <v>8955.2472737437274</v>
      </c>
      <c r="I2880" s="24">
        <f ca="1">H2880/'Option value'!$E$10</f>
        <v>434.72074144387022</v>
      </c>
    </row>
    <row r="2881" spans="2:9">
      <c r="B2881">
        <f t="shared" si="315"/>
        <v>2863</v>
      </c>
      <c r="C2881" s="38">
        <f t="shared" ca="1" si="310"/>
        <v>0.24255677346464385</v>
      </c>
      <c r="D2881" s="38">
        <f t="shared" ca="1" si="311"/>
        <v>7.2939206121914527E-2</v>
      </c>
      <c r="E2881" s="38">
        <f t="shared" ca="1" si="312"/>
        <v>0.14254428766887406</v>
      </c>
      <c r="F2881" s="38">
        <f t="shared" ca="1" si="316"/>
        <v>5.300376920197665E-2</v>
      </c>
      <c r="G2881" s="24">
        <f t="shared" ca="1" si="313"/>
        <v>12553.043833177268</v>
      </c>
      <c r="H2881" s="24">
        <f t="shared" ca="1" si="314"/>
        <v>13246.225136489749</v>
      </c>
      <c r="I2881" s="24">
        <f ca="1">H2881/'Option value'!$E$10</f>
        <v>643.02063769367714</v>
      </c>
    </row>
    <row r="2882" spans="2:9">
      <c r="B2882">
        <f t="shared" si="315"/>
        <v>2864</v>
      </c>
      <c r="C2882" s="38">
        <f t="shared" ca="1" si="310"/>
        <v>0.22441703048168352</v>
      </c>
      <c r="D2882" s="38">
        <f t="shared" ca="1" si="311"/>
        <v>5.7065643080189701E-2</v>
      </c>
      <c r="E2882" s="38">
        <f t="shared" ca="1" si="312"/>
        <v>0.14103609526513314</v>
      </c>
      <c r="F2882" s="38">
        <f t="shared" ca="1" si="316"/>
        <v>4.7554777673464541E-2</v>
      </c>
      <c r="G2882" s="24">
        <f t="shared" ca="1" si="313"/>
        <v>9269.8056564048165</v>
      </c>
      <c r="H2882" s="24">
        <f t="shared" ca="1" si="314"/>
        <v>9962.9869597172983</v>
      </c>
      <c r="I2882" s="24">
        <f ca="1">H2882/'Option value'!$E$10</f>
        <v>483.64014367559696</v>
      </c>
    </row>
    <row r="2883" spans="2:9">
      <c r="B2883">
        <f t="shared" si="315"/>
        <v>2865</v>
      </c>
      <c r="C2883" s="38">
        <f t="shared" ca="1" si="310"/>
        <v>0.26749544270388148</v>
      </c>
      <c r="D2883" s="38">
        <f t="shared" ca="1" si="311"/>
        <v>6.9173857738706448E-2</v>
      </c>
      <c r="E2883" s="38">
        <f t="shared" ca="1" si="312"/>
        <v>0.14669615181256243</v>
      </c>
      <c r="F2883" s="38">
        <f t="shared" ca="1" si="316"/>
        <v>4.370117104390682E-2</v>
      </c>
      <c r="G2883" s="24">
        <f t="shared" ca="1" si="313"/>
        <v>10557.563904960787</v>
      </c>
      <c r="H2883" s="24">
        <f t="shared" ca="1" si="314"/>
        <v>11250.745208273269</v>
      </c>
      <c r="I2883" s="24">
        <f ca="1">H2883/'Option value'!$E$10</f>
        <v>546.15268001326547</v>
      </c>
    </row>
    <row r="2884" spans="2:9">
      <c r="B2884">
        <f t="shared" si="315"/>
        <v>2866</v>
      </c>
      <c r="C2884" s="38">
        <f t="shared" ca="1" si="310"/>
        <v>0.31096552622134682</v>
      </c>
      <c r="D2884" s="38">
        <f t="shared" ca="1" si="311"/>
        <v>7.2664845906338218E-2</v>
      </c>
      <c r="E2884" s="38">
        <f t="shared" ca="1" si="312"/>
        <v>0.14741086660352429</v>
      </c>
      <c r="F2884" s="38">
        <f t="shared" ca="1" si="316"/>
        <v>5.3322730782814159E-2</v>
      </c>
      <c r="G2884" s="24">
        <f t="shared" ca="1" si="313"/>
        <v>12556.602359020082</v>
      </c>
      <c r="H2884" s="24">
        <f t="shared" ca="1" si="314"/>
        <v>13249.783662332564</v>
      </c>
      <c r="I2884" s="24">
        <f ca="1">H2884/'Option value'!$E$10</f>
        <v>643.19338166662931</v>
      </c>
    </row>
    <row r="2885" spans="2:9">
      <c r="B2885">
        <f t="shared" si="315"/>
        <v>2867</v>
      </c>
      <c r="C2885" s="38">
        <f t="shared" ca="1" si="310"/>
        <v>0.1496026021945418</v>
      </c>
      <c r="D2885" s="38">
        <f t="shared" ca="1" si="311"/>
        <v>6.081031410448582E-2</v>
      </c>
      <c r="E2885" s="38">
        <f t="shared" ca="1" si="312"/>
        <v>0.14481450157523959</v>
      </c>
      <c r="F2885" s="38">
        <f t="shared" ca="1" si="316"/>
        <v>5.3195016530610914E-2</v>
      </c>
      <c r="G2885" s="24">
        <f t="shared" ca="1" si="313"/>
        <v>9462.9929216773198</v>
      </c>
      <c r="H2885" s="24">
        <f t="shared" ca="1" si="314"/>
        <v>10156.174224989802</v>
      </c>
      <c r="I2885" s="24">
        <f ca="1">H2885/'Option value'!$E$10</f>
        <v>493.01816626164083</v>
      </c>
    </row>
    <row r="2886" spans="2:9">
      <c r="B2886">
        <f t="shared" si="315"/>
        <v>2868</v>
      </c>
      <c r="C2886" s="38">
        <f t="shared" ca="1" si="310"/>
        <v>0.18544287751181832</v>
      </c>
      <c r="D2886" s="38">
        <f t="shared" ca="1" si="311"/>
        <v>5.6479459711660095E-2</v>
      </c>
      <c r="E2886" s="38">
        <f t="shared" ca="1" si="312"/>
        <v>0.14801649188914345</v>
      </c>
      <c r="F2886" s="38">
        <f t="shared" ca="1" si="316"/>
        <v>3.0393194478117745E-2</v>
      </c>
      <c r="G2886" s="24">
        <f t="shared" ca="1" si="313"/>
        <v>7059.4227782982853</v>
      </c>
      <c r="H2886" s="24">
        <f t="shared" ca="1" si="314"/>
        <v>7752.6040816107679</v>
      </c>
      <c r="I2886" s="24">
        <f ca="1">H2886/'Option value'!$E$10</f>
        <v>376.34000396168773</v>
      </c>
    </row>
    <row r="2887" spans="2:9">
      <c r="B2887">
        <f t="shared" si="315"/>
        <v>2869</v>
      </c>
      <c r="C2887" s="38">
        <f t="shared" ca="1" si="310"/>
        <v>0.205308521462714</v>
      </c>
      <c r="D2887" s="38">
        <f t="shared" ca="1" si="311"/>
        <v>6.3354331369493727E-2</v>
      </c>
      <c r="E2887" s="38">
        <f t="shared" ca="1" si="312"/>
        <v>0.14259918833398103</v>
      </c>
      <c r="F2887" s="38">
        <f t="shared" ca="1" si="316"/>
        <v>3.6973093972253721E-2</v>
      </c>
      <c r="G2887" s="24">
        <f t="shared" ca="1" si="313"/>
        <v>8965.9165851171219</v>
      </c>
      <c r="H2887" s="24">
        <f t="shared" ca="1" si="314"/>
        <v>9659.0978884296037</v>
      </c>
      <c r="I2887" s="24">
        <f ca="1">H2887/'Option value'!$E$10</f>
        <v>468.88824701114578</v>
      </c>
    </row>
    <row r="2888" spans="2:9">
      <c r="B2888">
        <f t="shared" si="315"/>
        <v>2870</v>
      </c>
      <c r="C2888" s="38">
        <f t="shared" ca="1" si="310"/>
        <v>0.33528721169452064</v>
      </c>
      <c r="D2888" s="38">
        <f t="shared" ca="1" si="311"/>
        <v>6.2469007034864833E-2</v>
      </c>
      <c r="E2888" s="38">
        <f t="shared" ca="1" si="312"/>
        <v>0.14431043140402347</v>
      </c>
      <c r="F2888" s="38">
        <f t="shared" ca="1" si="316"/>
        <v>5.2283947951519874E-2</v>
      </c>
      <c r="G2888" s="24">
        <f t="shared" ca="1" si="313"/>
        <v>11241.33375872161</v>
      </c>
      <c r="H2888" s="24">
        <f t="shared" ca="1" si="314"/>
        <v>11934.515062034092</v>
      </c>
      <c r="I2888" s="24">
        <f ca="1">H2888/'Option value'!$E$10</f>
        <v>579.34539136087824</v>
      </c>
    </row>
    <row r="2889" spans="2:9">
      <c r="B2889">
        <f t="shared" si="315"/>
        <v>2871</v>
      </c>
      <c r="C2889" s="38">
        <f t="shared" ca="1" si="310"/>
        <v>0.22530098319210984</v>
      </c>
      <c r="D2889" s="38">
        <f t="shared" ca="1" si="311"/>
        <v>6.2365539822930471E-2</v>
      </c>
      <c r="E2889" s="38">
        <f t="shared" ca="1" si="312"/>
        <v>0.14266705178396341</v>
      </c>
      <c r="F2889" s="38">
        <f t="shared" ca="1" si="316"/>
        <v>3.9933352451911777E-2</v>
      </c>
      <c r="G2889" s="24">
        <f t="shared" ca="1" si="313"/>
        <v>9224.9902920251789</v>
      </c>
      <c r="H2889" s="24">
        <f t="shared" ca="1" si="314"/>
        <v>9918.1715953376606</v>
      </c>
      <c r="I2889" s="24">
        <f ca="1">H2889/'Option value'!$E$10</f>
        <v>481.46464055037183</v>
      </c>
    </row>
    <row r="2890" spans="2:9">
      <c r="B2890">
        <f t="shared" si="315"/>
        <v>2872</v>
      </c>
      <c r="C2890" s="38">
        <f t="shared" ca="1" si="310"/>
        <v>0.32514173334417046</v>
      </c>
      <c r="D2890" s="38">
        <f t="shared" ca="1" si="311"/>
        <v>5.9154780286617151E-2</v>
      </c>
      <c r="E2890" s="38">
        <f t="shared" ca="1" si="312"/>
        <v>0.14969049629756051</v>
      </c>
      <c r="F2890" s="38">
        <f t="shared" ca="1" si="316"/>
        <v>4.0187038953762771E-2</v>
      </c>
      <c r="G2890" s="24">
        <f t="shared" ca="1" si="313"/>
        <v>8878.0118991887666</v>
      </c>
      <c r="H2890" s="24">
        <f t="shared" ca="1" si="314"/>
        <v>9571.1932025012484</v>
      </c>
      <c r="I2890" s="24">
        <f ca="1">H2890/'Option value'!$E$10</f>
        <v>464.62102924763337</v>
      </c>
    </row>
    <row r="2891" spans="2:9">
      <c r="B2891">
        <f t="shared" si="315"/>
        <v>2873</v>
      </c>
      <c r="C2891" s="38">
        <f t="shared" ca="1" si="310"/>
        <v>0.36586228971431622</v>
      </c>
      <c r="D2891" s="38">
        <f t="shared" ca="1" si="311"/>
        <v>7.4469510424445592E-2</v>
      </c>
      <c r="E2891" s="38">
        <f t="shared" ca="1" si="312"/>
        <v>0.14046625218020847</v>
      </c>
      <c r="F2891" s="38">
        <f t="shared" ca="1" si="316"/>
        <v>2.1822765227687623E-2</v>
      </c>
      <c r="G2891" s="24">
        <f t="shared" ca="1" si="313"/>
        <v>10632.438712979221</v>
      </c>
      <c r="H2891" s="24">
        <f t="shared" ca="1" si="314"/>
        <v>11325.620016291703</v>
      </c>
      <c r="I2891" s="24">
        <f ca="1">H2891/'Option value'!$E$10</f>
        <v>549.78737943163605</v>
      </c>
    </row>
    <row r="2892" spans="2:9">
      <c r="B2892">
        <f t="shared" si="315"/>
        <v>2874</v>
      </c>
      <c r="C2892" s="38">
        <f t="shared" ca="1" si="310"/>
        <v>0.26598939849158454</v>
      </c>
      <c r="D2892" s="38">
        <f t="shared" ca="1" si="311"/>
        <v>6.8124120800020477E-2</v>
      </c>
      <c r="E2892" s="38">
        <f t="shared" ca="1" si="312"/>
        <v>0.1458726554549872</v>
      </c>
      <c r="F2892" s="38">
        <f t="shared" ca="1" si="316"/>
        <v>5.1877209022503937E-2</v>
      </c>
      <c r="G2892" s="24">
        <f t="shared" ca="1" si="313"/>
        <v>11379.299843125493</v>
      </c>
      <c r="H2892" s="24">
        <f t="shared" ca="1" si="314"/>
        <v>12072.481146437975</v>
      </c>
      <c r="I2892" s="24">
        <f ca="1">H2892/'Option value'!$E$10</f>
        <v>586.04277409893075</v>
      </c>
    </row>
    <row r="2893" spans="2:9">
      <c r="B2893">
        <f t="shared" si="315"/>
        <v>2875</v>
      </c>
      <c r="C2893" s="38">
        <f t="shared" ca="1" si="310"/>
        <v>0.22271628899328033</v>
      </c>
      <c r="D2893" s="38">
        <f t="shared" ca="1" si="311"/>
        <v>6.4941718375518223E-2</v>
      </c>
      <c r="E2893" s="38">
        <f t="shared" ca="1" si="312"/>
        <v>0.14506947601327674</v>
      </c>
      <c r="F2893" s="38">
        <f t="shared" ca="1" si="316"/>
        <v>4.7850631776181866E-2</v>
      </c>
      <c r="G2893" s="24">
        <f t="shared" ca="1" si="313"/>
        <v>10129.555702306639</v>
      </c>
      <c r="H2893" s="24">
        <f t="shared" ca="1" si="314"/>
        <v>10822.737005619121</v>
      </c>
      <c r="I2893" s="24">
        <f ca="1">H2893/'Option value'!$E$10</f>
        <v>525.37558279704467</v>
      </c>
    </row>
    <row r="2894" spans="2:9">
      <c r="B2894">
        <f t="shared" si="315"/>
        <v>2876</v>
      </c>
      <c r="C2894" s="38">
        <f t="shared" ca="1" si="310"/>
        <v>0.27769790406705408</v>
      </c>
      <c r="D2894" s="38">
        <f t="shared" ca="1" si="311"/>
        <v>4.9292896639672616E-2</v>
      </c>
      <c r="E2894" s="38">
        <f t="shared" ca="1" si="312"/>
        <v>0.1485747855147348</v>
      </c>
      <c r="F2894" s="38">
        <f t="shared" ca="1" si="316"/>
        <v>4.2602652440150816E-2</v>
      </c>
      <c r="G2894" s="24">
        <f t="shared" ca="1" si="313"/>
        <v>7370.7591924095841</v>
      </c>
      <c r="H2894" s="24">
        <f t="shared" ca="1" si="314"/>
        <v>8063.9404957220668</v>
      </c>
      <c r="I2894" s="24">
        <f ca="1">H2894/'Option value'!$E$10</f>
        <v>391.45342212243042</v>
      </c>
    </row>
    <row r="2895" spans="2:9">
      <c r="B2895">
        <f t="shared" si="315"/>
        <v>2877</v>
      </c>
      <c r="C2895" s="38">
        <f t="shared" ca="1" si="310"/>
        <v>0.20373424266265766</v>
      </c>
      <c r="D2895" s="38">
        <f t="shared" ca="1" si="311"/>
        <v>5.7018376800187211E-2</v>
      </c>
      <c r="E2895" s="38">
        <f t="shared" ca="1" si="312"/>
        <v>0.14489333620452885</v>
      </c>
      <c r="F2895" s="38">
        <f t="shared" ca="1" si="316"/>
        <v>3.0816855745011605E-2</v>
      </c>
      <c r="G2895" s="24">
        <f t="shared" ca="1" si="313"/>
        <v>7461.7505781910641</v>
      </c>
      <c r="H2895" s="24">
        <f t="shared" ca="1" si="314"/>
        <v>8154.9318815035467</v>
      </c>
      <c r="I2895" s="24">
        <f ca="1">H2895/'Option value'!$E$10</f>
        <v>395.87047968463816</v>
      </c>
    </row>
    <row r="2896" spans="2:9">
      <c r="B2896">
        <f t="shared" si="315"/>
        <v>2878</v>
      </c>
      <c r="C2896" s="38">
        <f t="shared" ca="1" si="310"/>
        <v>0.24457920600809072</v>
      </c>
      <c r="D2896" s="38">
        <f t="shared" ca="1" si="311"/>
        <v>5.3480741030264317E-2</v>
      </c>
      <c r="E2896" s="38">
        <f t="shared" ca="1" si="312"/>
        <v>0.14246924838304165</v>
      </c>
      <c r="F2896" s="38">
        <f t="shared" ca="1" si="316"/>
        <v>4.6594792504833032E-2</v>
      </c>
      <c r="G2896" s="24">
        <f t="shared" ca="1" si="313"/>
        <v>8610.1044813874851</v>
      </c>
      <c r="H2896" s="24">
        <f t="shared" ca="1" si="314"/>
        <v>9303.2857846999668</v>
      </c>
      <c r="I2896" s="24">
        <f ca="1">H2896/'Option value'!$E$10</f>
        <v>451.6158147912605</v>
      </c>
    </row>
    <row r="2897" spans="2:9">
      <c r="B2897">
        <f t="shared" si="315"/>
        <v>2879</v>
      </c>
      <c r="C2897" s="38">
        <f t="shared" ca="1" si="310"/>
        <v>0.15276951312731357</v>
      </c>
      <c r="D2897" s="38">
        <f t="shared" ca="1" si="311"/>
        <v>5.4076098438856905E-2</v>
      </c>
      <c r="E2897" s="38">
        <f t="shared" ca="1" si="312"/>
        <v>0.14312063447190679</v>
      </c>
      <c r="F2897" s="38">
        <f t="shared" ca="1" si="316"/>
        <v>4.3877046577377433E-2</v>
      </c>
      <c r="G2897" s="24">
        <f t="shared" ca="1" si="313"/>
        <v>7789.9873501357097</v>
      </c>
      <c r="H2897" s="24">
        <f t="shared" ca="1" si="314"/>
        <v>8483.1686534481923</v>
      </c>
      <c r="I2897" s="24">
        <f ca="1">H2897/'Option value'!$E$10</f>
        <v>411.80430356544622</v>
      </c>
    </row>
    <row r="2898" spans="2:9">
      <c r="B2898">
        <f t="shared" si="315"/>
        <v>2880</v>
      </c>
      <c r="C2898" s="38">
        <f t="shared" ca="1" si="310"/>
        <v>0.26314352222704385</v>
      </c>
      <c r="D2898" s="38">
        <f t="shared" ca="1" si="311"/>
        <v>6.1315686512285958E-2</v>
      </c>
      <c r="E2898" s="38">
        <f t="shared" ca="1" si="312"/>
        <v>0.1411939158355609</v>
      </c>
      <c r="F2898" s="38">
        <f t="shared" ca="1" si="316"/>
        <v>2.390543651416447E-2</v>
      </c>
      <c r="G2898" s="24">
        <f t="shared" ca="1" si="313"/>
        <v>8189.5552207269939</v>
      </c>
      <c r="H2898" s="24">
        <f t="shared" ca="1" si="314"/>
        <v>8882.7365240394756</v>
      </c>
      <c r="I2898" s="24">
        <f ca="1">H2898/'Option value'!$E$10</f>
        <v>431.20080213783859</v>
      </c>
    </row>
    <row r="2899" spans="2:9">
      <c r="B2899">
        <f t="shared" si="315"/>
        <v>2881</v>
      </c>
      <c r="C2899" s="38">
        <f t="shared" ref="C2899:C2962" ca="1" si="317">_xlfn.NORM.INV(RAND(),$F$6,$G$6)</f>
        <v>0.3197401805351332</v>
      </c>
      <c r="D2899" s="38">
        <f t="shared" ref="D2899:D2962" ca="1" si="318">_xlfn.NORM.INV(RAND(),$F$7,$G$7)</f>
        <v>5.9165422040633554E-2</v>
      </c>
      <c r="E2899" s="38">
        <f t="shared" ref="E2899:E2962" ca="1" si="319">_xlfn.NORM.INV(RAND(),$F$8,$G$8)</f>
        <v>0.14836932354406279</v>
      </c>
      <c r="F2899" s="38">
        <f t="shared" ca="1" si="316"/>
        <v>5.1502616246290212E-2</v>
      </c>
      <c r="G2899" s="24">
        <f t="shared" ref="G2899:G2962" ca="1" si="320">IF(E2899&gt;F2899,($C$12*(1+C2899)*D2899)/(E2899-F2899),0)</f>
        <v>9997.0817966701434</v>
      </c>
      <c r="H2899" s="24">
        <f t="shared" ref="H2899:H2962" ca="1" si="321">G2899+$C$13</f>
        <v>10690.263099982625</v>
      </c>
      <c r="I2899" s="24">
        <f ca="1">H2899/'Option value'!$E$10</f>
        <v>518.94481067876814</v>
      </c>
    </row>
    <row r="2900" spans="2:9">
      <c r="B2900">
        <f t="shared" ref="B2900:B2963" si="322">B2899+1</f>
        <v>2882</v>
      </c>
      <c r="C2900" s="38">
        <f t="shared" ca="1" si="317"/>
        <v>0.27048182764224205</v>
      </c>
      <c r="D2900" s="38">
        <f t="shared" ca="1" si="318"/>
        <v>5.8232048166540651E-2</v>
      </c>
      <c r="E2900" s="38">
        <f t="shared" ca="1" si="319"/>
        <v>0.14815021704002188</v>
      </c>
      <c r="F2900" s="38">
        <f t="shared" ref="F2900:F2963" ca="1" si="323">RAND()*($E$9-$D$9)+$D$9</f>
        <v>4.4479107520251866E-2</v>
      </c>
      <c r="G2900" s="24">
        <f t="shared" ca="1" si="320"/>
        <v>8850.4255555586951</v>
      </c>
      <c r="H2900" s="24">
        <f t="shared" ca="1" si="321"/>
        <v>9543.6068588711769</v>
      </c>
      <c r="I2900" s="24">
        <f ca="1">H2900/'Option value'!$E$10</f>
        <v>463.28188635296971</v>
      </c>
    </row>
    <row r="2901" spans="2:9">
      <c r="B2901">
        <f t="shared" si="322"/>
        <v>2883</v>
      </c>
      <c r="C2901" s="38">
        <f t="shared" ca="1" si="317"/>
        <v>0.18608088266731493</v>
      </c>
      <c r="D2901" s="38">
        <f t="shared" ca="1" si="318"/>
        <v>7.0228314661066965E-2</v>
      </c>
      <c r="E2901" s="38">
        <f t="shared" ca="1" si="319"/>
        <v>0.14632876363170913</v>
      </c>
      <c r="F2901" s="38">
        <f t="shared" ca="1" si="323"/>
        <v>2.9494621604278307E-2</v>
      </c>
      <c r="G2901" s="24">
        <f t="shared" ca="1" si="320"/>
        <v>8841.9520519056459</v>
      </c>
      <c r="H2901" s="24">
        <f t="shared" ca="1" si="321"/>
        <v>9535.1333552181277</v>
      </c>
      <c r="I2901" s="24">
        <f ca="1">H2901/'Option value'!$E$10</f>
        <v>462.87055122418093</v>
      </c>
    </row>
    <row r="2902" spans="2:9">
      <c r="B2902">
        <f t="shared" si="322"/>
        <v>2884</v>
      </c>
      <c r="C2902" s="38">
        <f t="shared" ca="1" si="317"/>
        <v>0.15272305220816101</v>
      </c>
      <c r="D2902" s="38">
        <f t="shared" ca="1" si="318"/>
        <v>6.2933504780605887E-2</v>
      </c>
      <c r="E2902" s="38">
        <f t="shared" ca="1" si="319"/>
        <v>0.14067669088539245</v>
      </c>
      <c r="F2902" s="38">
        <f t="shared" ca="1" si="323"/>
        <v>5.219896740882142E-2</v>
      </c>
      <c r="G2902" s="24">
        <f t="shared" ca="1" si="320"/>
        <v>10168.674218677019</v>
      </c>
      <c r="H2902" s="24">
        <f t="shared" ca="1" si="321"/>
        <v>10861.855521989501</v>
      </c>
      <c r="I2902" s="24">
        <f ca="1">H2902/'Option value'!$E$10</f>
        <v>527.27453990240292</v>
      </c>
    </row>
    <row r="2903" spans="2:9">
      <c r="B2903">
        <f t="shared" si="322"/>
        <v>2885</v>
      </c>
      <c r="C2903" s="38">
        <f t="shared" ca="1" si="317"/>
        <v>6.4911580906998778E-2</v>
      </c>
      <c r="D2903" s="38">
        <f t="shared" ca="1" si="318"/>
        <v>5.8758239632756962E-2</v>
      </c>
      <c r="E2903" s="38">
        <f t="shared" ca="1" si="319"/>
        <v>0.14303732086187804</v>
      </c>
      <c r="F2903" s="38">
        <f t="shared" ca="1" si="323"/>
        <v>4.5997558688119639E-2</v>
      </c>
      <c r="G2903" s="24">
        <f t="shared" ca="1" si="320"/>
        <v>7996.9426119770696</v>
      </c>
      <c r="H2903" s="24">
        <f t="shared" ca="1" si="321"/>
        <v>8690.1239152895523</v>
      </c>
      <c r="I2903" s="24">
        <f ca="1">H2903/'Option value'!$E$10</f>
        <v>421.85067549949281</v>
      </c>
    </row>
    <row r="2904" spans="2:9">
      <c r="B2904">
        <f t="shared" si="322"/>
        <v>2886</v>
      </c>
      <c r="C2904" s="38">
        <f t="shared" ca="1" si="317"/>
        <v>0.2910041789741169</v>
      </c>
      <c r="D2904" s="38">
        <f t="shared" ca="1" si="318"/>
        <v>6.2651734387234009E-2</v>
      </c>
      <c r="E2904" s="38">
        <f t="shared" ca="1" si="319"/>
        <v>0.14508397969518724</v>
      </c>
      <c r="F2904" s="38">
        <f t="shared" ca="1" si="323"/>
        <v>5.2337349123923682E-2</v>
      </c>
      <c r="G2904" s="24">
        <f t="shared" ca="1" si="320"/>
        <v>10815.683800252544</v>
      </c>
      <c r="H2904" s="24">
        <f t="shared" ca="1" si="321"/>
        <v>11508.865103565025</v>
      </c>
      <c r="I2904" s="24">
        <f ca="1">H2904/'Option value'!$E$10</f>
        <v>558.68277201771969</v>
      </c>
    </row>
    <row r="2905" spans="2:9">
      <c r="B2905">
        <f t="shared" si="322"/>
        <v>2887</v>
      </c>
      <c r="C2905" s="38">
        <f t="shared" ca="1" si="317"/>
        <v>0.25964299568228921</v>
      </c>
      <c r="D2905" s="38">
        <f t="shared" ca="1" si="318"/>
        <v>6.7247570396583828E-2</v>
      </c>
      <c r="E2905" s="38">
        <f t="shared" ca="1" si="319"/>
        <v>0.14940580720109006</v>
      </c>
      <c r="F2905" s="38">
        <f t="shared" ca="1" si="323"/>
        <v>4.9493543487793973E-2</v>
      </c>
      <c r="G2905" s="24">
        <f t="shared" ca="1" si="320"/>
        <v>10514.69433750928</v>
      </c>
      <c r="H2905" s="24">
        <f t="shared" ca="1" si="321"/>
        <v>11207.875640821761</v>
      </c>
      <c r="I2905" s="24">
        <f ca="1">H2905/'Option value'!$E$10</f>
        <v>544.0716330496</v>
      </c>
    </row>
    <row r="2906" spans="2:9">
      <c r="B2906">
        <f t="shared" si="322"/>
        <v>2888</v>
      </c>
      <c r="C2906" s="38">
        <f t="shared" ca="1" si="317"/>
        <v>0.13062688465418582</v>
      </c>
      <c r="D2906" s="38">
        <f t="shared" ca="1" si="318"/>
        <v>6.401325770409183E-2</v>
      </c>
      <c r="E2906" s="38">
        <f t="shared" ca="1" si="319"/>
        <v>0.14510601485516642</v>
      </c>
      <c r="F2906" s="38">
        <f t="shared" ca="1" si="323"/>
        <v>4.0264739197208251E-2</v>
      </c>
      <c r="G2906" s="24">
        <f t="shared" ca="1" si="320"/>
        <v>8561.4695786979973</v>
      </c>
      <c r="H2906" s="24">
        <f t="shared" ca="1" si="321"/>
        <v>9254.6508820104791</v>
      </c>
      <c r="I2906" s="24">
        <f ca="1">H2906/'Option value'!$E$10</f>
        <v>449.25489718497471</v>
      </c>
    </row>
    <row r="2907" spans="2:9">
      <c r="B2907">
        <f t="shared" si="322"/>
        <v>2889</v>
      </c>
      <c r="C2907" s="38">
        <f t="shared" ca="1" si="317"/>
        <v>0.22644332777744453</v>
      </c>
      <c r="D2907" s="38">
        <f t="shared" ca="1" si="318"/>
        <v>6.9724257673897116E-2</v>
      </c>
      <c r="E2907" s="38">
        <f t="shared" ca="1" si="319"/>
        <v>0.1430436029986446</v>
      </c>
      <c r="F2907" s="38">
        <f t="shared" ca="1" si="323"/>
        <v>3.3745729938459687E-2</v>
      </c>
      <c r="G2907" s="24">
        <f t="shared" ca="1" si="320"/>
        <v>9703.1121322253093</v>
      </c>
      <c r="H2907" s="24">
        <f t="shared" ca="1" si="321"/>
        <v>10396.293435537791</v>
      </c>
      <c r="I2907" s="24">
        <f ca="1">H2907/'Option value'!$E$10</f>
        <v>504.67443861833937</v>
      </c>
    </row>
    <row r="2908" spans="2:9">
      <c r="B2908">
        <f t="shared" si="322"/>
        <v>2890</v>
      </c>
      <c r="C2908" s="38">
        <f t="shared" ca="1" si="317"/>
        <v>0.19114644049898191</v>
      </c>
      <c r="D2908" s="38">
        <f t="shared" ca="1" si="318"/>
        <v>6.6392660772924703E-2</v>
      </c>
      <c r="E2908" s="38">
        <f t="shared" ca="1" si="319"/>
        <v>0.14667135150150173</v>
      </c>
      <c r="F2908" s="38">
        <f t="shared" ca="1" si="323"/>
        <v>4.6989552502736717E-2</v>
      </c>
      <c r="G2908" s="24">
        <f t="shared" ca="1" si="320"/>
        <v>9839.2215736648541</v>
      </c>
      <c r="H2908" s="24">
        <f t="shared" ca="1" si="321"/>
        <v>10532.402876977336</v>
      </c>
      <c r="I2908" s="24">
        <f ca="1">H2908/'Option value'!$E$10</f>
        <v>511.28169305715221</v>
      </c>
    </row>
    <row r="2909" spans="2:9">
      <c r="B2909">
        <f t="shared" si="322"/>
        <v>2891</v>
      </c>
      <c r="C2909" s="38">
        <f t="shared" ca="1" si="317"/>
        <v>0.27085142427654529</v>
      </c>
      <c r="D2909" s="38">
        <f t="shared" ca="1" si="318"/>
        <v>6.4548864856912233E-2</v>
      </c>
      <c r="E2909" s="38">
        <f t="shared" ca="1" si="319"/>
        <v>0.14510974620903688</v>
      </c>
      <c r="F2909" s="38">
        <f t="shared" ca="1" si="323"/>
        <v>3.67040481516826E-2</v>
      </c>
      <c r="G2909" s="24">
        <f t="shared" ca="1" si="320"/>
        <v>9384.7488715665495</v>
      </c>
      <c r="H2909" s="24">
        <f t="shared" ca="1" si="321"/>
        <v>10077.930174879031</v>
      </c>
      <c r="I2909" s="24">
        <f ca="1">H2909/'Option value'!$E$10</f>
        <v>489.21991140189471</v>
      </c>
    </row>
    <row r="2910" spans="2:9">
      <c r="B2910">
        <f t="shared" si="322"/>
        <v>2892</v>
      </c>
      <c r="C2910" s="38">
        <f t="shared" ca="1" si="317"/>
        <v>0.27311142914626102</v>
      </c>
      <c r="D2910" s="38">
        <f t="shared" ca="1" si="318"/>
        <v>6.962032066443509E-2</v>
      </c>
      <c r="E2910" s="38">
        <f t="shared" ca="1" si="319"/>
        <v>0.14659700938801795</v>
      </c>
      <c r="F2910" s="38">
        <f t="shared" ca="1" si="323"/>
        <v>5.5801910466504137E-2</v>
      </c>
      <c r="G2910" s="24">
        <f t="shared" ca="1" si="320"/>
        <v>12106.856837041018</v>
      </c>
      <c r="H2910" s="24">
        <f t="shared" ca="1" si="321"/>
        <v>12800.038140353499</v>
      </c>
      <c r="I2910" s="24">
        <f ca="1">H2910/'Option value'!$E$10</f>
        <v>621.3610747744417</v>
      </c>
    </row>
    <row r="2911" spans="2:9">
      <c r="B2911">
        <f t="shared" si="322"/>
        <v>2893</v>
      </c>
      <c r="C2911" s="38">
        <f t="shared" ca="1" si="317"/>
        <v>7.4171865915828722E-2</v>
      </c>
      <c r="D2911" s="38">
        <f t="shared" ca="1" si="318"/>
        <v>6.4133460699493522E-2</v>
      </c>
      <c r="E2911" s="38">
        <f t="shared" ca="1" si="319"/>
        <v>0.14965620661845735</v>
      </c>
      <c r="F2911" s="38">
        <f t="shared" ca="1" si="323"/>
        <v>5.0946765985572809E-2</v>
      </c>
      <c r="G2911" s="24">
        <f t="shared" ca="1" si="320"/>
        <v>8655.4795545617799</v>
      </c>
      <c r="H2911" s="24">
        <f t="shared" ca="1" si="321"/>
        <v>9348.6608578742616</v>
      </c>
      <c r="I2911" s="24">
        <f ca="1">H2911/'Option value'!$E$10</f>
        <v>453.81848824632334</v>
      </c>
    </row>
    <row r="2912" spans="2:9">
      <c r="B2912">
        <f t="shared" si="322"/>
        <v>2894</v>
      </c>
      <c r="C2912" s="38">
        <f t="shared" ca="1" si="317"/>
        <v>0.1206507130027023</v>
      </c>
      <c r="D2912" s="38">
        <f t="shared" ca="1" si="318"/>
        <v>5.430421708444607E-2</v>
      </c>
      <c r="E2912" s="38">
        <f t="shared" ca="1" si="319"/>
        <v>0.14633256678869441</v>
      </c>
      <c r="F2912" s="38">
        <f t="shared" ca="1" si="323"/>
        <v>5.6016249902220108E-2</v>
      </c>
      <c r="G2912" s="24">
        <f t="shared" ca="1" si="320"/>
        <v>8356.58791846032</v>
      </c>
      <c r="H2912" s="24">
        <f t="shared" ca="1" si="321"/>
        <v>9049.7692217728018</v>
      </c>
      <c r="I2912" s="24">
        <f ca="1">H2912/'Option value'!$E$10</f>
        <v>439.30918552295151</v>
      </c>
    </row>
    <row r="2913" spans="2:9">
      <c r="B2913">
        <f t="shared" si="322"/>
        <v>2895</v>
      </c>
      <c r="C2913" s="38">
        <f t="shared" ca="1" si="317"/>
        <v>0.38391676610841641</v>
      </c>
      <c r="D2913" s="38">
        <f t="shared" ca="1" si="318"/>
        <v>7.3758631763622989E-2</v>
      </c>
      <c r="E2913" s="38">
        <f t="shared" ca="1" si="319"/>
        <v>0.14332027507111506</v>
      </c>
      <c r="F2913" s="38">
        <f t="shared" ca="1" si="323"/>
        <v>4.3361376193655127E-2</v>
      </c>
      <c r="G2913" s="24">
        <f t="shared" ca="1" si="320"/>
        <v>12664.636702131278</v>
      </c>
      <c r="H2913" s="24">
        <f t="shared" ca="1" si="321"/>
        <v>13357.81800544376</v>
      </c>
      <c r="I2913" s="24">
        <f ca="1">H2913/'Option value'!$E$10</f>
        <v>648.43776725455143</v>
      </c>
    </row>
    <row r="2914" spans="2:9">
      <c r="B2914">
        <f t="shared" si="322"/>
        <v>2896</v>
      </c>
      <c r="C2914" s="38">
        <f t="shared" ca="1" si="317"/>
        <v>0.13367109664057542</v>
      </c>
      <c r="D2914" s="38">
        <f t="shared" ca="1" si="318"/>
        <v>6.5938031910714595E-2</v>
      </c>
      <c r="E2914" s="38">
        <f t="shared" ca="1" si="319"/>
        <v>0.13975962842845421</v>
      </c>
      <c r="F2914" s="38">
        <f t="shared" ca="1" si="323"/>
        <v>2.487392739572486E-2</v>
      </c>
      <c r="G2914" s="24">
        <f t="shared" ca="1" si="320"/>
        <v>8069.5339451728823</v>
      </c>
      <c r="H2914" s="24">
        <f t="shared" ca="1" si="321"/>
        <v>8762.715248485365</v>
      </c>
      <c r="I2914" s="24">
        <f ca="1">H2914/'Option value'!$E$10</f>
        <v>425.37452662550311</v>
      </c>
    </row>
    <row r="2915" spans="2:9">
      <c r="B2915">
        <f t="shared" si="322"/>
        <v>2897</v>
      </c>
      <c r="C2915" s="38">
        <f t="shared" ca="1" si="317"/>
        <v>0.24821173708393193</v>
      </c>
      <c r="D2915" s="38">
        <f t="shared" ca="1" si="318"/>
        <v>5.9278507734768816E-2</v>
      </c>
      <c r="E2915" s="38">
        <f t="shared" ca="1" si="319"/>
        <v>0.14824393399124694</v>
      </c>
      <c r="F2915" s="38">
        <f t="shared" ca="1" si="323"/>
        <v>2.8240431759254912E-2</v>
      </c>
      <c r="G2915" s="24">
        <f t="shared" ca="1" si="320"/>
        <v>7646.8572020821048</v>
      </c>
      <c r="H2915" s="24">
        <f t="shared" ca="1" si="321"/>
        <v>8340.0385053945865</v>
      </c>
      <c r="I2915" s="24">
        <f ca="1">H2915/'Option value'!$E$10</f>
        <v>404.85623812595077</v>
      </c>
    </row>
    <row r="2916" spans="2:9">
      <c r="B2916">
        <f t="shared" si="322"/>
        <v>2898</v>
      </c>
      <c r="C2916" s="38">
        <f t="shared" ca="1" si="317"/>
        <v>0.25697173657098338</v>
      </c>
      <c r="D2916" s="38">
        <f t="shared" ca="1" si="318"/>
        <v>5.6358107366279976E-2</v>
      </c>
      <c r="E2916" s="38">
        <f t="shared" ca="1" si="319"/>
        <v>0.14484357099253398</v>
      </c>
      <c r="F2916" s="38">
        <f t="shared" ca="1" si="323"/>
        <v>2.6865204170357489E-2</v>
      </c>
      <c r="G2916" s="24">
        <f t="shared" ca="1" si="320"/>
        <v>7446.8209098189354</v>
      </c>
      <c r="H2916" s="24">
        <f t="shared" ca="1" si="321"/>
        <v>8140.0022131314181</v>
      </c>
      <c r="I2916" s="24">
        <f ca="1">H2916/'Option value'!$E$10</f>
        <v>395.1457385015251</v>
      </c>
    </row>
    <row r="2917" spans="2:9">
      <c r="B2917">
        <f t="shared" si="322"/>
        <v>2899</v>
      </c>
      <c r="C2917" s="38">
        <f t="shared" ca="1" si="317"/>
        <v>0.17510088568290486</v>
      </c>
      <c r="D2917" s="38">
        <f t="shared" ca="1" si="318"/>
        <v>6.8706077763726989E-2</v>
      </c>
      <c r="E2917" s="38">
        <f t="shared" ca="1" si="319"/>
        <v>0.1415987795856824</v>
      </c>
      <c r="F2917" s="38">
        <f t="shared" ca="1" si="323"/>
        <v>4.0337316165391976E-2</v>
      </c>
      <c r="G2917" s="24">
        <f t="shared" ca="1" si="320"/>
        <v>9888.2055924893011</v>
      </c>
      <c r="H2917" s="24">
        <f t="shared" ca="1" si="321"/>
        <v>10581.386895801783</v>
      </c>
      <c r="I2917" s="24">
        <f ca="1">H2917/'Option value'!$E$10</f>
        <v>513.65955804863017</v>
      </c>
    </row>
    <row r="2918" spans="2:9">
      <c r="B2918">
        <f t="shared" si="322"/>
        <v>2900</v>
      </c>
      <c r="C2918" s="38">
        <f t="shared" ca="1" si="317"/>
        <v>0.18014794513037211</v>
      </c>
      <c r="D2918" s="38">
        <f t="shared" ca="1" si="318"/>
        <v>7.2661016834106598E-2</v>
      </c>
      <c r="E2918" s="38">
        <f t="shared" ca="1" si="319"/>
        <v>0.14781643371836931</v>
      </c>
      <c r="F2918" s="38">
        <f t="shared" ca="1" si="323"/>
        <v>2.2714246860118775E-2</v>
      </c>
      <c r="G2918" s="24">
        <f t="shared" ca="1" si="320"/>
        <v>8500.8900889503075</v>
      </c>
      <c r="H2918" s="24">
        <f t="shared" ca="1" si="321"/>
        <v>9194.0713922627892</v>
      </c>
      <c r="I2918" s="24">
        <f ca="1">H2918/'Option value'!$E$10</f>
        <v>446.31414525547518</v>
      </c>
    </row>
    <row r="2919" spans="2:9">
      <c r="B2919">
        <f t="shared" si="322"/>
        <v>2901</v>
      </c>
      <c r="C2919" s="38">
        <f t="shared" ca="1" si="317"/>
        <v>0.32884093981206747</v>
      </c>
      <c r="D2919" s="38">
        <f t="shared" ca="1" si="318"/>
        <v>7.192036230563599E-2</v>
      </c>
      <c r="E2919" s="38">
        <f t="shared" ca="1" si="319"/>
        <v>0.14291333785504051</v>
      </c>
      <c r="F2919" s="38">
        <f t="shared" ca="1" si="323"/>
        <v>4.8798834029153554E-2</v>
      </c>
      <c r="G2919" s="24">
        <f t="shared" ca="1" si="320"/>
        <v>12593.883921637665</v>
      </c>
      <c r="H2919" s="24">
        <f t="shared" ca="1" si="321"/>
        <v>13287.065224950147</v>
      </c>
      <c r="I2919" s="24">
        <f ca="1">H2919/'Option value'!$E$10</f>
        <v>645.00316625971584</v>
      </c>
    </row>
    <row r="2920" spans="2:9">
      <c r="B2920">
        <f t="shared" si="322"/>
        <v>2902</v>
      </c>
      <c r="C2920" s="38">
        <f t="shared" ca="1" si="317"/>
        <v>9.1699908952186576E-2</v>
      </c>
      <c r="D2920" s="38">
        <f t="shared" ca="1" si="318"/>
        <v>7.1698263375460314E-2</v>
      </c>
      <c r="E2920" s="38">
        <f t="shared" ca="1" si="319"/>
        <v>0.14280087245147818</v>
      </c>
      <c r="F2920" s="38">
        <f t="shared" ca="1" si="323"/>
        <v>3.4476409524781412E-2</v>
      </c>
      <c r="G2920" s="24">
        <f t="shared" ca="1" si="320"/>
        <v>8961.4181621197604</v>
      </c>
      <c r="H2920" s="24">
        <f t="shared" ca="1" si="321"/>
        <v>9654.5994654322421</v>
      </c>
      <c r="I2920" s="24">
        <f ca="1">H2920/'Option value'!$E$10</f>
        <v>468.66987696273014</v>
      </c>
    </row>
    <row r="2921" spans="2:9">
      <c r="B2921">
        <f t="shared" si="322"/>
        <v>2903</v>
      </c>
      <c r="C2921" s="38">
        <f t="shared" ca="1" si="317"/>
        <v>0.16983291169773262</v>
      </c>
      <c r="D2921" s="38">
        <f t="shared" ca="1" si="318"/>
        <v>6.0972962732968816E-2</v>
      </c>
      <c r="E2921" s="38">
        <f t="shared" ca="1" si="319"/>
        <v>0.14691921370416444</v>
      </c>
      <c r="F2921" s="38">
        <f t="shared" ca="1" si="323"/>
        <v>4.0869828937319289E-2</v>
      </c>
      <c r="G2921" s="24">
        <f t="shared" ca="1" si="320"/>
        <v>8341.5039019470769</v>
      </c>
      <c r="H2921" s="24">
        <f t="shared" ca="1" si="321"/>
        <v>9034.6852052595586</v>
      </c>
      <c r="I2921" s="24">
        <f ca="1">H2921/'Option value'!$E$10</f>
        <v>438.57695171162902</v>
      </c>
    </row>
    <row r="2922" spans="2:9">
      <c r="B2922">
        <f t="shared" si="322"/>
        <v>2904</v>
      </c>
      <c r="C2922" s="38">
        <f t="shared" ca="1" si="317"/>
        <v>7.7669999586701594E-2</v>
      </c>
      <c r="D2922" s="38">
        <f t="shared" ca="1" si="318"/>
        <v>5.8117289978905293E-2</v>
      </c>
      <c r="E2922" s="38">
        <f t="shared" ca="1" si="319"/>
        <v>0.14354682460882473</v>
      </c>
      <c r="F2922" s="38">
        <f t="shared" ca="1" si="323"/>
        <v>2.6396654769050558E-2</v>
      </c>
      <c r="G2922" s="24">
        <f t="shared" ca="1" si="320"/>
        <v>6630.3980576987751</v>
      </c>
      <c r="H2922" s="24">
        <f t="shared" ca="1" si="321"/>
        <v>7323.5793610112578</v>
      </c>
      <c r="I2922" s="24">
        <f ca="1">H2922/'Option value'!$E$10</f>
        <v>355.51356121413869</v>
      </c>
    </row>
    <row r="2923" spans="2:9">
      <c r="B2923">
        <f t="shared" si="322"/>
        <v>2905</v>
      </c>
      <c r="C2923" s="38">
        <f t="shared" ca="1" si="317"/>
        <v>-1.567591547216296E-2</v>
      </c>
      <c r="D2923" s="38">
        <f t="shared" ca="1" si="318"/>
        <v>7.260873629973591E-2</v>
      </c>
      <c r="E2923" s="38">
        <f t="shared" ca="1" si="319"/>
        <v>0.14386886580223029</v>
      </c>
      <c r="F2923" s="38">
        <f t="shared" ca="1" si="323"/>
        <v>5.2596269809759497E-2</v>
      </c>
      <c r="G2923" s="24">
        <f t="shared" ca="1" si="320"/>
        <v>9711.3132645194601</v>
      </c>
      <c r="H2923" s="24">
        <f t="shared" ca="1" si="321"/>
        <v>10404.494567831942</v>
      </c>
      <c r="I2923" s="24">
        <f ca="1">H2923/'Option value'!$E$10</f>
        <v>505.07255183650199</v>
      </c>
    </row>
    <row r="2924" spans="2:9">
      <c r="B2924">
        <f t="shared" si="322"/>
        <v>2906</v>
      </c>
      <c r="C2924" s="38">
        <f t="shared" ca="1" si="317"/>
        <v>0.2781910073556243</v>
      </c>
      <c r="D2924" s="38">
        <f t="shared" ca="1" si="318"/>
        <v>6.4744895261312149E-2</v>
      </c>
      <c r="E2924" s="38">
        <f t="shared" ca="1" si="319"/>
        <v>0.14539420630479649</v>
      </c>
      <c r="F2924" s="38">
        <f t="shared" ca="1" si="323"/>
        <v>5.8931373038713972E-2</v>
      </c>
      <c r="G2924" s="24">
        <f t="shared" ca="1" si="320"/>
        <v>11870.341258240276</v>
      </c>
      <c r="H2924" s="24">
        <f t="shared" ca="1" si="321"/>
        <v>12563.522561552758</v>
      </c>
      <c r="I2924" s="24">
        <f ca="1">H2924/'Option value'!$E$10</f>
        <v>609.87973599770669</v>
      </c>
    </row>
    <row r="2925" spans="2:9">
      <c r="B2925">
        <f t="shared" si="322"/>
        <v>2907</v>
      </c>
      <c r="C2925" s="38">
        <f t="shared" ca="1" si="317"/>
        <v>0.32087170309675644</v>
      </c>
      <c r="D2925" s="38">
        <f t="shared" ca="1" si="318"/>
        <v>5.9765038209531149E-2</v>
      </c>
      <c r="E2925" s="38">
        <f t="shared" ca="1" si="319"/>
        <v>0.1443738336345525</v>
      </c>
      <c r="F2925" s="38">
        <f t="shared" ca="1" si="323"/>
        <v>4.3324966875598989E-2</v>
      </c>
      <c r="G2925" s="24">
        <f t="shared" ca="1" si="320"/>
        <v>9688.7503904358691</v>
      </c>
      <c r="H2925" s="24">
        <f t="shared" ca="1" si="321"/>
        <v>10381.931693748351</v>
      </c>
      <c r="I2925" s="24">
        <f ca="1">H2925/'Option value'!$E$10</f>
        <v>503.9772666868131</v>
      </c>
    </row>
    <row r="2926" spans="2:9">
      <c r="B2926">
        <f t="shared" si="322"/>
        <v>2908</v>
      </c>
      <c r="C2926" s="38">
        <f t="shared" ca="1" si="317"/>
        <v>0.39037648530151192</v>
      </c>
      <c r="D2926" s="38">
        <f t="shared" ca="1" si="318"/>
        <v>5.275977805113076E-2</v>
      </c>
      <c r="E2926" s="38">
        <f t="shared" ca="1" si="319"/>
        <v>0.14289134474206416</v>
      </c>
      <c r="F2926" s="38">
        <f t="shared" ca="1" si="323"/>
        <v>2.9855417854768931E-2</v>
      </c>
      <c r="G2926" s="24">
        <f t="shared" ca="1" si="320"/>
        <v>8048.4129477712586</v>
      </c>
      <c r="H2926" s="24">
        <f t="shared" ca="1" si="321"/>
        <v>8741.5942510837413</v>
      </c>
      <c r="I2926" s="24">
        <f ca="1">H2926/'Option value'!$E$10</f>
        <v>424.34923548950195</v>
      </c>
    </row>
    <row r="2927" spans="2:9">
      <c r="B2927">
        <f t="shared" si="322"/>
        <v>2909</v>
      </c>
      <c r="C2927" s="38">
        <f t="shared" ca="1" si="317"/>
        <v>0.20881908033824498</v>
      </c>
      <c r="D2927" s="38">
        <f t="shared" ca="1" si="318"/>
        <v>6.2328188991562838E-2</v>
      </c>
      <c r="E2927" s="38">
        <f t="shared" ca="1" si="319"/>
        <v>0.14329404425154826</v>
      </c>
      <c r="F2927" s="38">
        <f t="shared" ca="1" si="323"/>
        <v>3.1251798742072755E-2</v>
      </c>
      <c r="G2927" s="24">
        <f t="shared" ca="1" si="320"/>
        <v>8339.7952273604751</v>
      </c>
      <c r="H2927" s="24">
        <f t="shared" ca="1" si="321"/>
        <v>9032.9765306729569</v>
      </c>
      <c r="I2927" s="24">
        <f ca="1">H2927/'Option value'!$E$10</f>
        <v>438.49400634334739</v>
      </c>
    </row>
    <row r="2928" spans="2:9">
      <c r="B2928">
        <f t="shared" si="322"/>
        <v>2910</v>
      </c>
      <c r="C2928" s="38">
        <f t="shared" ca="1" si="317"/>
        <v>0.27272824139303264</v>
      </c>
      <c r="D2928" s="38">
        <f t="shared" ca="1" si="318"/>
        <v>5.8635701583114638E-2</v>
      </c>
      <c r="E2928" s="38">
        <f t="shared" ca="1" si="319"/>
        <v>0.14162360577731004</v>
      </c>
      <c r="F2928" s="38">
        <f t="shared" ca="1" si="323"/>
        <v>2.9820489547134572E-2</v>
      </c>
      <c r="G2928" s="24">
        <f t="shared" ca="1" si="320"/>
        <v>8278.1878109401496</v>
      </c>
      <c r="H2928" s="24">
        <f t="shared" ca="1" si="321"/>
        <v>8971.3691142526313</v>
      </c>
      <c r="I2928" s="24">
        <f ca="1">H2928/'Option value'!$E$10</f>
        <v>435.50335506080734</v>
      </c>
    </row>
    <row r="2929" spans="2:9">
      <c r="B2929">
        <f t="shared" si="322"/>
        <v>2911</v>
      </c>
      <c r="C2929" s="38">
        <f t="shared" ca="1" si="317"/>
        <v>0.2532404568995883</v>
      </c>
      <c r="D2929" s="38">
        <f t="shared" ca="1" si="318"/>
        <v>6.7573399700699921E-2</v>
      </c>
      <c r="E2929" s="38">
        <f t="shared" ca="1" si="319"/>
        <v>0.14903100317104853</v>
      </c>
      <c r="F2929" s="38">
        <f t="shared" ca="1" si="323"/>
        <v>4.4571757233467055E-2</v>
      </c>
      <c r="G2929" s="24">
        <f t="shared" ca="1" si="320"/>
        <v>10054.365434679237</v>
      </c>
      <c r="H2929" s="24">
        <f t="shared" ca="1" si="321"/>
        <v>10747.546737991719</v>
      </c>
      <c r="I2929" s="24">
        <f ca="1">H2929/'Option value'!$E$10</f>
        <v>521.72556980542322</v>
      </c>
    </row>
    <row r="2930" spans="2:9">
      <c r="B2930">
        <f t="shared" si="322"/>
        <v>2912</v>
      </c>
      <c r="C2930" s="38">
        <f t="shared" ca="1" si="317"/>
        <v>0.20311456718185383</v>
      </c>
      <c r="D2930" s="38">
        <f t="shared" ca="1" si="318"/>
        <v>6.7572097649108973E-2</v>
      </c>
      <c r="E2930" s="38">
        <f t="shared" ca="1" si="319"/>
        <v>0.14292687344636457</v>
      </c>
      <c r="F2930" s="38">
        <f t="shared" ca="1" si="323"/>
        <v>5.507449604259991E-2</v>
      </c>
      <c r="G2930" s="24">
        <f t="shared" ca="1" si="320"/>
        <v>11476.573554216431</v>
      </c>
      <c r="H2930" s="24">
        <f t="shared" ca="1" si="321"/>
        <v>12169.754857528913</v>
      </c>
      <c r="I2930" s="24">
        <f ca="1">H2930/'Option value'!$E$10</f>
        <v>590.76479890917051</v>
      </c>
    </row>
    <row r="2931" spans="2:9">
      <c r="B2931">
        <f t="shared" si="322"/>
        <v>2913</v>
      </c>
      <c r="C2931" s="38">
        <f t="shared" ca="1" si="317"/>
        <v>0.29630283324544721</v>
      </c>
      <c r="D2931" s="38">
        <f t="shared" ca="1" si="318"/>
        <v>5.7083622185976672E-2</v>
      </c>
      <c r="E2931" s="38">
        <f t="shared" ca="1" si="319"/>
        <v>0.14545193583502306</v>
      </c>
      <c r="F2931" s="38">
        <f t="shared" ca="1" si="323"/>
        <v>3.9705795260471369E-2</v>
      </c>
      <c r="G2931" s="24">
        <f t="shared" ca="1" si="320"/>
        <v>8678.5035263438549</v>
      </c>
      <c r="H2931" s="24">
        <f t="shared" ca="1" si="321"/>
        <v>9371.6848296563367</v>
      </c>
      <c r="I2931" s="24">
        <f ca="1">H2931/'Option value'!$E$10</f>
        <v>454.93615677943376</v>
      </c>
    </row>
    <row r="2932" spans="2:9">
      <c r="B2932">
        <f t="shared" si="322"/>
        <v>2914</v>
      </c>
      <c r="C2932" s="38">
        <f t="shared" ca="1" si="317"/>
        <v>0.21258017399682971</v>
      </c>
      <c r="D2932" s="38">
        <f t="shared" ca="1" si="318"/>
        <v>6.1041284544788105E-2</v>
      </c>
      <c r="E2932" s="38">
        <f t="shared" ca="1" si="319"/>
        <v>0.14441948554817211</v>
      </c>
      <c r="F2932" s="38">
        <f t="shared" ca="1" si="323"/>
        <v>4.0517063432136818E-2</v>
      </c>
      <c r="G2932" s="24">
        <f t="shared" ca="1" si="320"/>
        <v>8834.8632670818006</v>
      </c>
      <c r="H2932" s="24">
        <f t="shared" ca="1" si="321"/>
        <v>9528.0445703942823</v>
      </c>
      <c r="I2932" s="24">
        <f ca="1">H2932/'Option value'!$E$10</f>
        <v>462.52643545603308</v>
      </c>
    </row>
    <row r="2933" spans="2:9">
      <c r="B2933">
        <f t="shared" si="322"/>
        <v>2915</v>
      </c>
      <c r="C2933" s="38">
        <f t="shared" ca="1" si="317"/>
        <v>0.28714857095334734</v>
      </c>
      <c r="D2933" s="38">
        <f t="shared" ca="1" si="318"/>
        <v>6.949903626328291E-2</v>
      </c>
      <c r="E2933" s="38">
        <f t="shared" ca="1" si="319"/>
        <v>0.14713917844518626</v>
      </c>
      <c r="F2933" s="38">
        <f t="shared" ca="1" si="323"/>
        <v>4.9222773701622036E-2</v>
      </c>
      <c r="G2933" s="24">
        <f t="shared" ca="1" si="320"/>
        <v>11330.351396282109</v>
      </c>
      <c r="H2933" s="24">
        <f t="shared" ca="1" si="321"/>
        <v>12023.532699594591</v>
      </c>
      <c r="I2933" s="24">
        <f ca="1">H2933/'Option value'!$E$10</f>
        <v>583.66663590265</v>
      </c>
    </row>
    <row r="2934" spans="2:9">
      <c r="B2934">
        <f t="shared" si="322"/>
        <v>2916</v>
      </c>
      <c r="C2934" s="38">
        <f t="shared" ca="1" si="317"/>
        <v>0.31668006923275038</v>
      </c>
      <c r="D2934" s="38">
        <f t="shared" ca="1" si="318"/>
        <v>5.7862787299528623E-2</v>
      </c>
      <c r="E2934" s="38">
        <f t="shared" ca="1" si="319"/>
        <v>0.14243642744328522</v>
      </c>
      <c r="F2934" s="38">
        <f t="shared" ca="1" si="323"/>
        <v>5.6991796718188048E-2</v>
      </c>
      <c r="G2934" s="24">
        <f t="shared" ca="1" si="320"/>
        <v>11058.245095531707</v>
      </c>
      <c r="H2934" s="24">
        <f t="shared" ca="1" si="321"/>
        <v>11751.426398844189</v>
      </c>
      <c r="I2934" s="24">
        <f ca="1">H2934/'Option value'!$E$10</f>
        <v>570.45759217690238</v>
      </c>
    </row>
    <row r="2935" spans="2:9">
      <c r="B2935">
        <f t="shared" si="322"/>
        <v>2917</v>
      </c>
      <c r="C2935" s="38">
        <f t="shared" ca="1" si="317"/>
        <v>0.31641049747350658</v>
      </c>
      <c r="D2935" s="38">
        <f t="shared" ca="1" si="318"/>
        <v>6.0732730758435848E-2</v>
      </c>
      <c r="E2935" s="38">
        <f t="shared" ca="1" si="319"/>
        <v>0.14782383217187281</v>
      </c>
      <c r="F2935" s="38">
        <f t="shared" ca="1" si="323"/>
        <v>5.5087465954164444E-2</v>
      </c>
      <c r="G2935" s="24">
        <f t="shared" ca="1" si="320"/>
        <v>10691.913785372599</v>
      </c>
      <c r="H2935" s="24">
        <f t="shared" ca="1" si="321"/>
        <v>11385.095088685081</v>
      </c>
      <c r="I2935" s="24">
        <f ca="1">H2935/'Option value'!$E$10</f>
        <v>552.67451886820777</v>
      </c>
    </row>
    <row r="2936" spans="2:9">
      <c r="B2936">
        <f t="shared" si="322"/>
        <v>2918</v>
      </c>
      <c r="C2936" s="38">
        <f t="shared" ca="1" si="317"/>
        <v>0.27928084371007694</v>
      </c>
      <c r="D2936" s="38">
        <f t="shared" ca="1" si="318"/>
        <v>7.2949861876399888E-2</v>
      </c>
      <c r="E2936" s="38">
        <f t="shared" ca="1" si="319"/>
        <v>0.14335203686782233</v>
      </c>
      <c r="F2936" s="38">
        <f t="shared" ca="1" si="323"/>
        <v>3.9313552992787312E-2</v>
      </c>
      <c r="G2936" s="24">
        <f t="shared" ca="1" si="320"/>
        <v>11124.685259884121</v>
      </c>
      <c r="H2936" s="24">
        <f t="shared" ca="1" si="321"/>
        <v>11817.866563196603</v>
      </c>
      <c r="I2936" s="24">
        <f ca="1">H2936/'Option value'!$E$10</f>
        <v>573.68284287362144</v>
      </c>
    </row>
    <row r="2937" spans="2:9">
      <c r="B2937">
        <f t="shared" si="322"/>
        <v>2919</v>
      </c>
      <c r="C2937" s="38">
        <f t="shared" ca="1" si="317"/>
        <v>0.36730954380143072</v>
      </c>
      <c r="D2937" s="38">
        <f t="shared" ca="1" si="318"/>
        <v>6.4715333054208651E-2</v>
      </c>
      <c r="E2937" s="38">
        <f t="shared" ca="1" si="319"/>
        <v>0.14797969461549021</v>
      </c>
      <c r="F2937" s="38">
        <f t="shared" ca="1" si="323"/>
        <v>3.4859483550477341E-2</v>
      </c>
      <c r="G2937" s="24">
        <f t="shared" ca="1" si="320"/>
        <v>9701.1943646853542</v>
      </c>
      <c r="H2937" s="24">
        <f t="shared" ca="1" si="321"/>
        <v>10394.375667997836</v>
      </c>
      <c r="I2937" s="24">
        <f ca="1">H2937/'Option value'!$E$10</f>
        <v>504.58134310669101</v>
      </c>
    </row>
    <row r="2938" spans="2:9">
      <c r="B2938">
        <f t="shared" si="322"/>
        <v>2920</v>
      </c>
      <c r="C2938" s="38">
        <f t="shared" ca="1" si="317"/>
        <v>7.8846494500878966E-2</v>
      </c>
      <c r="D2938" s="38">
        <f t="shared" ca="1" si="318"/>
        <v>6.0743383971083392E-2</v>
      </c>
      <c r="E2938" s="38">
        <f t="shared" ca="1" si="319"/>
        <v>0.14546760904841927</v>
      </c>
      <c r="F2938" s="38">
        <f t="shared" ca="1" si="323"/>
        <v>4.6134354127363407E-2</v>
      </c>
      <c r="G2938" s="24">
        <f t="shared" ca="1" si="320"/>
        <v>8181.922237141921</v>
      </c>
      <c r="H2938" s="24">
        <f t="shared" ca="1" si="321"/>
        <v>8875.1035404544036</v>
      </c>
      <c r="I2938" s="24">
        <f ca="1">H2938/'Option value'!$E$10</f>
        <v>430.83026895409722</v>
      </c>
    </row>
    <row r="2939" spans="2:9">
      <c r="B2939">
        <f t="shared" si="322"/>
        <v>2921</v>
      </c>
      <c r="C2939" s="38">
        <f t="shared" ca="1" si="317"/>
        <v>0.22090908560049285</v>
      </c>
      <c r="D2939" s="38">
        <f t="shared" ca="1" si="318"/>
        <v>6.1468357985893916E-2</v>
      </c>
      <c r="E2939" s="38">
        <f t="shared" ca="1" si="319"/>
        <v>0.14756906974558631</v>
      </c>
      <c r="F2939" s="38">
        <f t="shared" ca="1" si="323"/>
        <v>4.4969879978502478E-2</v>
      </c>
      <c r="G2939" s="24">
        <f t="shared" ca="1" si="320"/>
        <v>9071.5684772312325</v>
      </c>
      <c r="H2939" s="24">
        <f t="shared" ca="1" si="321"/>
        <v>9764.7497805437142</v>
      </c>
      <c r="I2939" s="24">
        <f ca="1">H2939/'Option value'!$E$10</f>
        <v>474.01697963804435</v>
      </c>
    </row>
    <row r="2940" spans="2:9">
      <c r="B2940">
        <f t="shared" si="322"/>
        <v>2922</v>
      </c>
      <c r="C2940" s="38">
        <f t="shared" ca="1" si="317"/>
        <v>0.18897838085998028</v>
      </c>
      <c r="D2940" s="38">
        <f t="shared" ca="1" si="318"/>
        <v>6.3959832594735422E-2</v>
      </c>
      <c r="E2940" s="38">
        <f t="shared" ca="1" si="319"/>
        <v>0.14687812597884212</v>
      </c>
      <c r="F2940" s="38">
        <f t="shared" ca="1" si="323"/>
        <v>2.0401962085439526E-2</v>
      </c>
      <c r="G2940" s="24">
        <f t="shared" ca="1" si="320"/>
        <v>7456.9970014658584</v>
      </c>
      <c r="H2940" s="24">
        <f t="shared" ca="1" si="321"/>
        <v>8150.178304778341</v>
      </c>
      <c r="I2940" s="24">
        <f ca="1">H2940/'Option value'!$E$10</f>
        <v>395.63972353292917</v>
      </c>
    </row>
    <row r="2941" spans="2:9">
      <c r="B2941">
        <f t="shared" si="322"/>
        <v>2923</v>
      </c>
      <c r="C2941" s="38">
        <f t="shared" ca="1" si="317"/>
        <v>0.34608757955632019</v>
      </c>
      <c r="D2941" s="38">
        <f t="shared" ca="1" si="318"/>
        <v>5.4008504104604386E-2</v>
      </c>
      <c r="E2941" s="38">
        <f t="shared" ca="1" si="319"/>
        <v>0.14619622437882163</v>
      </c>
      <c r="F2941" s="38">
        <f t="shared" ca="1" si="323"/>
        <v>4.5995099401735254E-2</v>
      </c>
      <c r="G2941" s="24">
        <f t="shared" ca="1" si="320"/>
        <v>8998.1710581721527</v>
      </c>
      <c r="H2941" s="24">
        <f t="shared" ca="1" si="321"/>
        <v>9691.3523614846345</v>
      </c>
      <c r="I2941" s="24">
        <f ca="1">H2941/'Option value'!$E$10</f>
        <v>470.45399813032202</v>
      </c>
    </row>
    <row r="2942" spans="2:9">
      <c r="B2942">
        <f t="shared" si="322"/>
        <v>2924</v>
      </c>
      <c r="C2942" s="38">
        <f t="shared" ca="1" si="317"/>
        <v>0.25132882774210819</v>
      </c>
      <c r="D2942" s="38">
        <f t="shared" ca="1" si="318"/>
        <v>5.2178571922222465E-2</v>
      </c>
      <c r="E2942" s="38">
        <f t="shared" ca="1" si="319"/>
        <v>0.14369681569509649</v>
      </c>
      <c r="F2942" s="38">
        <f t="shared" ca="1" si="323"/>
        <v>2.5865447877268365E-2</v>
      </c>
      <c r="G2942" s="24">
        <f t="shared" ca="1" si="320"/>
        <v>6872.1731955438008</v>
      </c>
      <c r="H2942" s="24">
        <f t="shared" ca="1" si="321"/>
        <v>7565.3544988562835</v>
      </c>
      <c r="I2942" s="24">
        <f ca="1">H2942/'Option value'!$E$10</f>
        <v>367.25021839108172</v>
      </c>
    </row>
    <row r="2943" spans="2:9">
      <c r="B2943">
        <f t="shared" si="322"/>
        <v>2925</v>
      </c>
      <c r="C2943" s="38">
        <f t="shared" ca="1" si="317"/>
        <v>0.36797124332352593</v>
      </c>
      <c r="D2943" s="38">
        <f t="shared" ca="1" si="318"/>
        <v>5.7934689454216613E-2</v>
      </c>
      <c r="E2943" s="38">
        <f t="shared" ca="1" si="319"/>
        <v>0.14630352404061531</v>
      </c>
      <c r="F2943" s="38">
        <f t="shared" ca="1" si="323"/>
        <v>5.9241841549524443E-2</v>
      </c>
      <c r="G2943" s="24">
        <f t="shared" ca="1" si="320"/>
        <v>11289.636852419908</v>
      </c>
      <c r="H2943" s="24">
        <f t="shared" ca="1" si="321"/>
        <v>11982.81815573239</v>
      </c>
      <c r="I2943" s="24">
        <f ca="1">H2943/'Option value'!$E$10</f>
        <v>581.69020173458193</v>
      </c>
    </row>
    <row r="2944" spans="2:9">
      <c r="B2944">
        <f t="shared" si="322"/>
        <v>2926</v>
      </c>
      <c r="C2944" s="38">
        <f t="shared" ca="1" si="317"/>
        <v>0.13008688401617041</v>
      </c>
      <c r="D2944" s="38">
        <f t="shared" ca="1" si="318"/>
        <v>5.7734634389581783E-2</v>
      </c>
      <c r="E2944" s="38">
        <f t="shared" ca="1" si="319"/>
        <v>0.14783466692401223</v>
      </c>
      <c r="F2944" s="38">
        <f t="shared" ca="1" si="323"/>
        <v>5.8309258558302962E-2</v>
      </c>
      <c r="G2944" s="24">
        <f t="shared" ca="1" si="320"/>
        <v>9038.4366939233751</v>
      </c>
      <c r="H2944" s="24">
        <f t="shared" ca="1" si="321"/>
        <v>9731.6179972358568</v>
      </c>
      <c r="I2944" s="24">
        <f ca="1">H2944/'Option value'!$E$10</f>
        <v>472.4086406425173</v>
      </c>
    </row>
    <row r="2945" spans="2:9">
      <c r="B2945">
        <f t="shared" si="322"/>
        <v>2927</v>
      </c>
      <c r="C2945" s="38">
        <f t="shared" ca="1" si="317"/>
        <v>0.23785949220900562</v>
      </c>
      <c r="D2945" s="38">
        <f t="shared" ca="1" si="318"/>
        <v>5.9432318434697776E-2</v>
      </c>
      <c r="E2945" s="38">
        <f t="shared" ca="1" si="319"/>
        <v>0.149639770388829</v>
      </c>
      <c r="F2945" s="38">
        <f t="shared" ca="1" si="323"/>
        <v>5.0761147702866605E-2</v>
      </c>
      <c r="G2945" s="24">
        <f t="shared" ca="1" si="320"/>
        <v>9227.4774392450327</v>
      </c>
      <c r="H2945" s="24">
        <f t="shared" ca="1" si="321"/>
        <v>9920.6587425575144</v>
      </c>
      <c r="I2945" s="24">
        <f ca="1">H2945/'Option value'!$E$10</f>
        <v>481.58537585230647</v>
      </c>
    </row>
    <row r="2946" spans="2:9">
      <c r="B2946">
        <f t="shared" si="322"/>
        <v>2928</v>
      </c>
      <c r="C2946" s="38">
        <f t="shared" ca="1" si="317"/>
        <v>0.41028925159944007</v>
      </c>
      <c r="D2946" s="38">
        <f t="shared" ca="1" si="318"/>
        <v>6.1482149041500164E-2</v>
      </c>
      <c r="E2946" s="38">
        <f t="shared" ca="1" si="319"/>
        <v>0.14622261209214799</v>
      </c>
      <c r="F2946" s="38">
        <f t="shared" ca="1" si="323"/>
        <v>2.0937593290429397E-2</v>
      </c>
      <c r="G2946" s="24">
        <f t="shared" ca="1" si="320"/>
        <v>8583.204692163572</v>
      </c>
      <c r="H2946" s="24">
        <f t="shared" ca="1" si="321"/>
        <v>9276.3859954760537</v>
      </c>
      <c r="I2946" s="24">
        <f ca="1">H2946/'Option value'!$E$10</f>
        <v>450.30999978039091</v>
      </c>
    </row>
    <row r="2947" spans="2:9">
      <c r="B2947">
        <f t="shared" si="322"/>
        <v>2929</v>
      </c>
      <c r="C2947" s="38">
        <f t="shared" ca="1" si="317"/>
        <v>0.32198785317844575</v>
      </c>
      <c r="D2947" s="38">
        <f t="shared" ca="1" si="318"/>
        <v>7.4522563411928547E-2</v>
      </c>
      <c r="E2947" s="38">
        <f t="shared" ca="1" si="319"/>
        <v>0.14442837890914426</v>
      </c>
      <c r="F2947" s="38">
        <f t="shared" ca="1" si="323"/>
        <v>3.2106714554251126E-2</v>
      </c>
      <c r="G2947" s="24">
        <f t="shared" ca="1" si="320"/>
        <v>10877.850773955075</v>
      </c>
      <c r="H2947" s="24">
        <f t="shared" ca="1" si="321"/>
        <v>11571.032077267557</v>
      </c>
      <c r="I2947" s="24">
        <f ca="1">H2947/'Option value'!$E$10</f>
        <v>561.70058627512412</v>
      </c>
    </row>
    <row r="2948" spans="2:9">
      <c r="B2948">
        <f t="shared" si="322"/>
        <v>2930</v>
      </c>
      <c r="C2948" s="38">
        <f t="shared" ca="1" si="317"/>
        <v>0.42264443341998026</v>
      </c>
      <c r="D2948" s="38">
        <f t="shared" ca="1" si="318"/>
        <v>6.8456991603712686E-2</v>
      </c>
      <c r="E2948" s="38">
        <f t="shared" ca="1" si="319"/>
        <v>0.14375980468152286</v>
      </c>
      <c r="F2948" s="38">
        <f t="shared" ca="1" si="323"/>
        <v>4.8391395811482871E-2</v>
      </c>
      <c r="G2948" s="24">
        <f t="shared" ca="1" si="320"/>
        <v>12664.878233213445</v>
      </c>
      <c r="H2948" s="24">
        <f t="shared" ca="1" si="321"/>
        <v>13358.059536525927</v>
      </c>
      <c r="I2948" s="24">
        <f ca="1">H2948/'Option value'!$E$10</f>
        <v>648.44949206436536</v>
      </c>
    </row>
    <row r="2949" spans="2:9">
      <c r="B2949">
        <f t="shared" si="322"/>
        <v>2931</v>
      </c>
      <c r="C2949" s="38">
        <f t="shared" ca="1" si="317"/>
        <v>0.11185061670761166</v>
      </c>
      <c r="D2949" s="38">
        <f t="shared" ca="1" si="318"/>
        <v>7.5542456722016371E-2</v>
      </c>
      <c r="E2949" s="38">
        <f t="shared" ca="1" si="319"/>
        <v>0.14745528985948447</v>
      </c>
      <c r="F2949" s="38">
        <f t="shared" ca="1" si="323"/>
        <v>5.4708167291352722E-2</v>
      </c>
      <c r="G2949" s="24">
        <f t="shared" ca="1" si="320"/>
        <v>11231.259914668381</v>
      </c>
      <c r="H2949" s="24">
        <f t="shared" ca="1" si="321"/>
        <v>11924.441217980862</v>
      </c>
      <c r="I2949" s="24">
        <f ca="1">H2949/'Option value'!$E$10</f>
        <v>578.85636980489619</v>
      </c>
    </row>
    <row r="2950" spans="2:9">
      <c r="B2950">
        <f t="shared" si="322"/>
        <v>2932</v>
      </c>
      <c r="C2950" s="38">
        <f t="shared" ca="1" si="317"/>
        <v>0.18646701748582314</v>
      </c>
      <c r="D2950" s="38">
        <f t="shared" ca="1" si="318"/>
        <v>6.5740202259964908E-2</v>
      </c>
      <c r="E2950" s="38">
        <f t="shared" ca="1" si="319"/>
        <v>0.14765458437880566</v>
      </c>
      <c r="F2950" s="38">
        <f t="shared" ca="1" si="323"/>
        <v>3.5674660508166305E-2</v>
      </c>
      <c r="G2950" s="24">
        <f t="shared" ca="1" si="320"/>
        <v>8638.4915873700229</v>
      </c>
      <c r="H2950" s="24">
        <f t="shared" ca="1" si="321"/>
        <v>9331.6728906825047</v>
      </c>
      <c r="I2950" s="24">
        <f ca="1">H2950/'Option value'!$E$10</f>
        <v>452.99382964478173</v>
      </c>
    </row>
    <row r="2951" spans="2:9">
      <c r="B2951">
        <f t="shared" si="322"/>
        <v>2933</v>
      </c>
      <c r="C2951" s="38">
        <f t="shared" ca="1" si="317"/>
        <v>0.21450334476026178</v>
      </c>
      <c r="D2951" s="38">
        <f t="shared" ca="1" si="318"/>
        <v>6.1078869645496088E-2</v>
      </c>
      <c r="E2951" s="38">
        <f t="shared" ca="1" si="319"/>
        <v>0.143782280504657</v>
      </c>
      <c r="F2951" s="38">
        <f t="shared" ca="1" si="323"/>
        <v>3.4738172911568131E-2</v>
      </c>
      <c r="G2951" s="24">
        <f t="shared" ca="1" si="320"/>
        <v>8436.821886296726</v>
      </c>
      <c r="H2951" s="24">
        <f t="shared" ca="1" si="321"/>
        <v>9130.0031896092078</v>
      </c>
      <c r="I2951" s="24">
        <f ca="1">H2951/'Option value'!$E$10</f>
        <v>443.20403833054405</v>
      </c>
    </row>
    <row r="2952" spans="2:9">
      <c r="B2952">
        <f t="shared" si="322"/>
        <v>2934</v>
      </c>
      <c r="C2952" s="38">
        <f t="shared" ca="1" si="317"/>
        <v>0.29942060568604845</v>
      </c>
      <c r="D2952" s="38">
        <f t="shared" ca="1" si="318"/>
        <v>6.7321525914106672E-2</v>
      </c>
      <c r="E2952" s="38">
        <f t="shared" ca="1" si="319"/>
        <v>0.14730880280353442</v>
      </c>
      <c r="F2952" s="38">
        <f t="shared" ca="1" si="323"/>
        <v>5.8128602662703158E-2</v>
      </c>
      <c r="G2952" s="24">
        <f t="shared" ca="1" si="320"/>
        <v>12165.406765097247</v>
      </c>
      <c r="H2952" s="24">
        <f t="shared" ca="1" si="321"/>
        <v>12858.588068409728</v>
      </c>
      <c r="I2952" s="24">
        <f ca="1">H2952/'Option value'!$E$10</f>
        <v>624.2033042917343</v>
      </c>
    </row>
    <row r="2953" spans="2:9">
      <c r="B2953">
        <f t="shared" si="322"/>
        <v>2935</v>
      </c>
      <c r="C2953" s="38">
        <f t="shared" ca="1" si="317"/>
        <v>0.32893043628691759</v>
      </c>
      <c r="D2953" s="38">
        <f t="shared" ca="1" si="318"/>
        <v>6.3550942663111842E-2</v>
      </c>
      <c r="E2953" s="38">
        <f t="shared" ca="1" si="319"/>
        <v>0.14530408646211088</v>
      </c>
      <c r="F2953" s="38">
        <f t="shared" ca="1" si="323"/>
        <v>2.0907439481187437E-2</v>
      </c>
      <c r="G2953" s="24">
        <f t="shared" ca="1" si="320"/>
        <v>8419.900268513069</v>
      </c>
      <c r="H2953" s="24">
        <f t="shared" ca="1" si="321"/>
        <v>9113.0815718255508</v>
      </c>
      <c r="I2953" s="24">
        <f ca="1">H2953/'Option value'!$E$10</f>
        <v>442.38260057405586</v>
      </c>
    </row>
    <row r="2954" spans="2:9">
      <c r="B2954">
        <f t="shared" si="322"/>
        <v>2936</v>
      </c>
      <c r="C2954" s="38">
        <f t="shared" ca="1" si="317"/>
        <v>0.14576766703439725</v>
      </c>
      <c r="D2954" s="38">
        <f t="shared" ca="1" si="318"/>
        <v>5.6481091109334913E-2</v>
      </c>
      <c r="E2954" s="38">
        <f t="shared" ca="1" si="319"/>
        <v>0.14517108517392374</v>
      </c>
      <c r="F2954" s="38">
        <f t="shared" ca="1" si="323"/>
        <v>5.1326150164575285E-2</v>
      </c>
      <c r="G2954" s="24">
        <f t="shared" ca="1" si="320"/>
        <v>8552.2458968458159</v>
      </c>
      <c r="H2954" s="24">
        <f t="shared" ca="1" si="321"/>
        <v>9245.4272001582976</v>
      </c>
      <c r="I2954" s="24">
        <f ca="1">H2954/'Option value'!$E$10</f>
        <v>448.80714563875227</v>
      </c>
    </row>
    <row r="2955" spans="2:9">
      <c r="B2955">
        <f t="shared" si="322"/>
        <v>2937</v>
      </c>
      <c r="C2955" s="38">
        <f t="shared" ca="1" si="317"/>
        <v>0.14642759823742602</v>
      </c>
      <c r="D2955" s="38">
        <f t="shared" ca="1" si="318"/>
        <v>5.2825724725527566E-2</v>
      </c>
      <c r="E2955" s="38">
        <f t="shared" ca="1" si="319"/>
        <v>0.1415469326560741</v>
      </c>
      <c r="F2955" s="38">
        <f t="shared" ca="1" si="323"/>
        <v>4.8467146300056579E-2</v>
      </c>
      <c r="G2955" s="24">
        <f t="shared" ca="1" si="320"/>
        <v>8069.1556962942241</v>
      </c>
      <c r="H2955" s="24">
        <f t="shared" ca="1" si="321"/>
        <v>8762.3369996067067</v>
      </c>
      <c r="I2955" s="24">
        <f ca="1">H2955/'Option value'!$E$10</f>
        <v>425.35616502945174</v>
      </c>
    </row>
    <row r="2956" spans="2:9">
      <c r="B2956">
        <f t="shared" si="322"/>
        <v>2938</v>
      </c>
      <c r="C2956" s="38">
        <f t="shared" ca="1" si="317"/>
        <v>0.152209780964358</v>
      </c>
      <c r="D2956" s="38">
        <f t="shared" ca="1" si="318"/>
        <v>5.3984795316127696E-2</v>
      </c>
      <c r="E2956" s="38">
        <f t="shared" ca="1" si="319"/>
        <v>0.14216974201914934</v>
      </c>
      <c r="F2956" s="38">
        <f t="shared" ca="1" si="323"/>
        <v>3.4460725116338672E-2</v>
      </c>
      <c r="G2956" s="24">
        <f t="shared" ca="1" si="320"/>
        <v>7162.1321751568767</v>
      </c>
      <c r="H2956" s="24">
        <f t="shared" ca="1" si="321"/>
        <v>7855.3134784693593</v>
      </c>
      <c r="I2956" s="24">
        <f ca="1">H2956/'Option value'!$E$10</f>
        <v>381.32589701307569</v>
      </c>
    </row>
    <row r="2957" spans="2:9">
      <c r="B2957">
        <f t="shared" si="322"/>
        <v>2939</v>
      </c>
      <c r="C2957" s="38">
        <f t="shared" ca="1" si="317"/>
        <v>7.7333254754309577E-2</v>
      </c>
      <c r="D2957" s="38">
        <f t="shared" ca="1" si="318"/>
        <v>5.5192062760323943E-2</v>
      </c>
      <c r="E2957" s="38">
        <f t="shared" ca="1" si="319"/>
        <v>0.13954274364982214</v>
      </c>
      <c r="F2957" s="38">
        <f t="shared" ca="1" si="323"/>
        <v>5.3743866842021037E-2</v>
      </c>
      <c r="G2957" s="24">
        <f t="shared" ca="1" si="320"/>
        <v>8594.8136676074264</v>
      </c>
      <c r="H2957" s="24">
        <f t="shared" ca="1" si="321"/>
        <v>9287.9949709199082</v>
      </c>
      <c r="I2957" s="24">
        <f ca="1">H2957/'Option value'!$E$10</f>
        <v>450.87354227766542</v>
      </c>
    </row>
    <row r="2958" spans="2:9">
      <c r="B2958">
        <f t="shared" si="322"/>
        <v>2940</v>
      </c>
      <c r="C2958" s="38">
        <f t="shared" ca="1" si="317"/>
        <v>0.28033957203140336</v>
      </c>
      <c r="D2958" s="38">
        <f t="shared" ca="1" si="318"/>
        <v>6.9602023514820532E-2</v>
      </c>
      <c r="E2958" s="38">
        <f t="shared" ca="1" si="319"/>
        <v>0.14673706327348873</v>
      </c>
      <c r="F2958" s="38">
        <f t="shared" ca="1" si="323"/>
        <v>4.1754256392156699E-2</v>
      </c>
      <c r="G2958" s="24">
        <f t="shared" ca="1" si="320"/>
        <v>10527.378340632722</v>
      </c>
      <c r="H2958" s="24">
        <f t="shared" ca="1" si="321"/>
        <v>11220.559643945204</v>
      </c>
      <c r="I2958" s="24">
        <f ca="1">H2958/'Option value'!$E$10</f>
        <v>544.6873613565632</v>
      </c>
    </row>
    <row r="2959" spans="2:9">
      <c r="B2959">
        <f t="shared" si="322"/>
        <v>2941</v>
      </c>
      <c r="C2959" s="38">
        <f t="shared" ca="1" si="317"/>
        <v>0.28079795783121886</v>
      </c>
      <c r="D2959" s="38">
        <f t="shared" ca="1" si="318"/>
        <v>6.0494677260427718E-2</v>
      </c>
      <c r="E2959" s="38">
        <f t="shared" ca="1" si="319"/>
        <v>0.1454248961576638</v>
      </c>
      <c r="F2959" s="38">
        <f t="shared" ca="1" si="323"/>
        <v>5.7967435855605251E-2</v>
      </c>
      <c r="G2959" s="24">
        <f t="shared" ca="1" si="320"/>
        <v>10987.333471158212</v>
      </c>
      <c r="H2959" s="24">
        <f t="shared" ca="1" si="321"/>
        <v>11680.514774470694</v>
      </c>
      <c r="I2959" s="24">
        <f ca="1">H2959/'Option value'!$E$10</f>
        <v>567.01528031411135</v>
      </c>
    </row>
    <row r="2960" spans="2:9">
      <c r="B2960">
        <f t="shared" si="322"/>
        <v>2942</v>
      </c>
      <c r="C2960" s="38">
        <f t="shared" ca="1" si="317"/>
        <v>0.12765955106336008</v>
      </c>
      <c r="D2960" s="38">
        <f t="shared" ca="1" si="318"/>
        <v>5.5967840684863095E-2</v>
      </c>
      <c r="E2960" s="38">
        <f t="shared" ca="1" si="319"/>
        <v>0.14218416061336811</v>
      </c>
      <c r="F2960" s="38">
        <f t="shared" ca="1" si="323"/>
        <v>2.6116750186931086E-2</v>
      </c>
      <c r="G2960" s="24">
        <f t="shared" ca="1" si="320"/>
        <v>6743.6905896853632</v>
      </c>
      <c r="H2960" s="24">
        <f t="shared" ca="1" si="321"/>
        <v>7436.8718929978459</v>
      </c>
      <c r="I2960" s="24">
        <f ca="1">H2960/'Option value'!$E$10</f>
        <v>361.01319868921581</v>
      </c>
    </row>
    <row r="2961" spans="2:9">
      <c r="B2961">
        <f t="shared" si="322"/>
        <v>2943</v>
      </c>
      <c r="C2961" s="38">
        <f t="shared" ca="1" si="317"/>
        <v>0.30740702942901471</v>
      </c>
      <c r="D2961" s="38">
        <f t="shared" ca="1" si="318"/>
        <v>5.8735940613118751E-2</v>
      </c>
      <c r="E2961" s="38">
        <f t="shared" ca="1" si="319"/>
        <v>0.14644309329837041</v>
      </c>
      <c r="F2961" s="38">
        <f t="shared" ca="1" si="323"/>
        <v>3.8250786726285721E-2</v>
      </c>
      <c r="G2961" s="24">
        <f t="shared" ca="1" si="320"/>
        <v>8802.5751379892627</v>
      </c>
      <c r="H2961" s="24">
        <f t="shared" ca="1" si="321"/>
        <v>9495.7564413017444</v>
      </c>
      <c r="I2961" s="24">
        <f ca="1">H2961/'Option value'!$E$10</f>
        <v>460.95905054862834</v>
      </c>
    </row>
    <row r="2962" spans="2:9">
      <c r="B2962">
        <f t="shared" si="322"/>
        <v>2944</v>
      </c>
      <c r="C2962" s="38">
        <f t="shared" ca="1" si="317"/>
        <v>0.22855820086817444</v>
      </c>
      <c r="D2962" s="38">
        <f t="shared" ca="1" si="318"/>
        <v>6.7699533807329682E-2</v>
      </c>
      <c r="E2962" s="38">
        <f t="shared" ca="1" si="319"/>
        <v>0.14065247060652644</v>
      </c>
      <c r="F2962" s="38">
        <f t="shared" ca="1" si="323"/>
        <v>3.3687359642169082E-2</v>
      </c>
      <c r="G2962" s="24">
        <f t="shared" ca="1" si="320"/>
        <v>9643.4102768274988</v>
      </c>
      <c r="H2962" s="24">
        <f t="shared" ca="1" si="321"/>
        <v>10336.591580139981</v>
      </c>
      <c r="I2962" s="24">
        <f ca="1">H2962/'Option value'!$E$10</f>
        <v>501.77629029805729</v>
      </c>
    </row>
    <row r="2963" spans="2:9">
      <c r="B2963">
        <f t="shared" si="322"/>
        <v>2945</v>
      </c>
      <c r="C2963" s="38">
        <f t="shared" ref="C2963:C3026" ca="1" si="324">_xlfn.NORM.INV(RAND(),$F$6,$G$6)</f>
        <v>0.11949075480840597</v>
      </c>
      <c r="D2963" s="38">
        <f t="shared" ref="D2963:D3026" ca="1" si="325">_xlfn.NORM.INV(RAND(),$F$7,$G$7)</f>
        <v>6.0446757433267093E-2</v>
      </c>
      <c r="E2963" s="38">
        <f t="shared" ref="E2963:E3026" ca="1" si="326">_xlfn.NORM.INV(RAND(),$F$8,$G$8)</f>
        <v>0.14724661493681304</v>
      </c>
      <c r="F2963" s="38">
        <f t="shared" ca="1" si="323"/>
        <v>3.033297645915297E-2</v>
      </c>
      <c r="G2963" s="24">
        <f t="shared" ref="G2963:G3026" ca="1" si="327">IF(E2963&gt;F2963,($C$12*(1+C2963)*D2963)/(E2963-F2963),0)</f>
        <v>7178.2688581268594</v>
      </c>
      <c r="H2963" s="24">
        <f t="shared" ref="H2963:H3026" ca="1" si="328">G2963+$C$13</f>
        <v>7871.4501614393421</v>
      </c>
      <c r="I2963" s="24">
        <f ca="1">H2963/'Option value'!$E$10</f>
        <v>382.10923113783213</v>
      </c>
    </row>
    <row r="2964" spans="2:9">
      <c r="B2964">
        <f t="shared" ref="B2964:B3027" si="329">B2963+1</f>
        <v>2946</v>
      </c>
      <c r="C2964" s="38">
        <f t="shared" ca="1" si="324"/>
        <v>0.22135579665079447</v>
      </c>
      <c r="D2964" s="38">
        <f t="shared" ca="1" si="325"/>
        <v>7.0658489462624444E-2</v>
      </c>
      <c r="E2964" s="38">
        <f t="shared" ca="1" si="326"/>
        <v>0.14566501399799217</v>
      </c>
      <c r="F2964" s="38">
        <f t="shared" ref="F2964:F3027" ca="1" si="330">RAND()*($E$9-$D$9)+$D$9</f>
        <v>2.0720661972030627E-2</v>
      </c>
      <c r="G2964" s="24">
        <f t="shared" ca="1" si="327"/>
        <v>8566.0635994632394</v>
      </c>
      <c r="H2964" s="24">
        <f t="shared" ca="1" si="328"/>
        <v>9259.2449027757211</v>
      </c>
      <c r="I2964" s="24">
        <f ca="1">H2964/'Option value'!$E$10</f>
        <v>449.477907901734</v>
      </c>
    </row>
    <row r="2965" spans="2:9">
      <c r="B2965">
        <f t="shared" si="329"/>
        <v>2947</v>
      </c>
      <c r="C2965" s="38">
        <f t="shared" ca="1" si="324"/>
        <v>0.28399538298603444</v>
      </c>
      <c r="D2965" s="38">
        <f t="shared" ca="1" si="325"/>
        <v>7.1918979320544918E-2</v>
      </c>
      <c r="E2965" s="38">
        <f t="shared" ca="1" si="326"/>
        <v>0.14007511711299075</v>
      </c>
      <c r="F2965" s="38">
        <f t="shared" ca="1" si="330"/>
        <v>5.194412226959047E-2</v>
      </c>
      <c r="G2965" s="24">
        <f t="shared" ca="1" si="327"/>
        <v>12994.802448240078</v>
      </c>
      <c r="H2965" s="24">
        <f t="shared" ca="1" si="328"/>
        <v>13687.98375155256</v>
      </c>
      <c r="I2965" s="24">
        <f ca="1">H2965/'Option value'!$E$10</f>
        <v>664.4652306578912</v>
      </c>
    </row>
    <row r="2966" spans="2:9">
      <c r="B2966">
        <f t="shared" si="329"/>
        <v>2948</v>
      </c>
      <c r="C2966" s="38">
        <f t="shared" ca="1" si="324"/>
        <v>0.27790645360873117</v>
      </c>
      <c r="D2966" s="38">
        <f t="shared" ca="1" si="325"/>
        <v>6.7713859393444167E-2</v>
      </c>
      <c r="E2966" s="38">
        <f t="shared" ca="1" si="326"/>
        <v>0.14389017856598021</v>
      </c>
      <c r="F2966" s="38">
        <f t="shared" ca="1" si="330"/>
        <v>3.642618574583556E-2</v>
      </c>
      <c r="G2966" s="24">
        <f t="shared" ca="1" si="327"/>
        <v>9986.3098015615324</v>
      </c>
      <c r="H2966" s="24">
        <f t="shared" ca="1" si="328"/>
        <v>10679.491104874014</v>
      </c>
      <c r="I2966" s="24">
        <f ca="1">H2966/'Option value'!$E$10</f>
        <v>518.42189829485505</v>
      </c>
    </row>
    <row r="2967" spans="2:9">
      <c r="B2967">
        <f t="shared" si="329"/>
        <v>2949</v>
      </c>
      <c r="C2967" s="38">
        <f t="shared" ca="1" si="324"/>
        <v>0.26242621907956315</v>
      </c>
      <c r="D2967" s="38">
        <f t="shared" ca="1" si="325"/>
        <v>6.0328761153005776E-2</v>
      </c>
      <c r="E2967" s="38">
        <f t="shared" ca="1" si="326"/>
        <v>0.14894993269839268</v>
      </c>
      <c r="F2967" s="38">
        <f t="shared" ca="1" si="330"/>
        <v>3.359023666845818E-2</v>
      </c>
      <c r="G2967" s="24">
        <f t="shared" ca="1" si="327"/>
        <v>8187.8086904447664</v>
      </c>
      <c r="H2967" s="24">
        <f t="shared" ca="1" si="328"/>
        <v>8880.9899937572482</v>
      </c>
      <c r="I2967" s="24">
        <f ca="1">H2967/'Option value'!$E$10</f>
        <v>431.11601911442949</v>
      </c>
    </row>
    <row r="2968" spans="2:9">
      <c r="B2968">
        <f t="shared" si="329"/>
        <v>2950</v>
      </c>
      <c r="C2968" s="38">
        <f t="shared" ca="1" si="324"/>
        <v>0.24886649033825389</v>
      </c>
      <c r="D2968" s="38">
        <f t="shared" ca="1" si="325"/>
        <v>5.8925500958818988E-2</v>
      </c>
      <c r="E2968" s="38">
        <f t="shared" ca="1" si="326"/>
        <v>0.14558585895381559</v>
      </c>
      <c r="F2968" s="38">
        <f t="shared" ca="1" si="330"/>
        <v>3.8728382722967247E-2</v>
      </c>
      <c r="G2968" s="24">
        <f t="shared" ca="1" si="327"/>
        <v>8540.9417550771959</v>
      </c>
      <c r="H2968" s="24">
        <f t="shared" ca="1" si="328"/>
        <v>9234.1230583896777</v>
      </c>
      <c r="I2968" s="24">
        <f ca="1">H2968/'Option value'!$E$10</f>
        <v>448.25840089270275</v>
      </c>
    </row>
    <row r="2969" spans="2:9">
      <c r="B2969">
        <f t="shared" si="329"/>
        <v>2951</v>
      </c>
      <c r="C2969" s="38">
        <f t="shared" ca="1" si="324"/>
        <v>0.21783387064197135</v>
      </c>
      <c r="D2969" s="38">
        <f t="shared" ca="1" si="325"/>
        <v>6.442806037356788E-2</v>
      </c>
      <c r="E2969" s="38">
        <f t="shared" ca="1" si="326"/>
        <v>0.14834701201535794</v>
      </c>
      <c r="F2969" s="38">
        <f t="shared" ca="1" si="330"/>
        <v>3.2791719903557066E-2</v>
      </c>
      <c r="G2969" s="24">
        <f t="shared" ca="1" si="327"/>
        <v>8421.0189105792469</v>
      </c>
      <c r="H2969" s="24">
        <f t="shared" ca="1" si="328"/>
        <v>9114.2002138917287</v>
      </c>
      <c r="I2969" s="24">
        <f ca="1">H2969/'Option value'!$E$10</f>
        <v>442.43690358697711</v>
      </c>
    </row>
    <row r="2970" spans="2:9">
      <c r="B2970">
        <f t="shared" si="329"/>
        <v>2952</v>
      </c>
      <c r="C2970" s="38">
        <f t="shared" ca="1" si="324"/>
        <v>0.25251192474204903</v>
      </c>
      <c r="D2970" s="38">
        <f t="shared" ca="1" si="325"/>
        <v>6.518153126984573E-2</v>
      </c>
      <c r="E2970" s="38">
        <f t="shared" ca="1" si="326"/>
        <v>0.14253385990955414</v>
      </c>
      <c r="F2970" s="38">
        <f t="shared" ca="1" si="330"/>
        <v>2.6386297688841848E-2</v>
      </c>
      <c r="G2970" s="24">
        <f t="shared" ca="1" si="327"/>
        <v>8717.4146909463161</v>
      </c>
      <c r="H2970" s="24">
        <f t="shared" ca="1" si="328"/>
        <v>9410.5959942587979</v>
      </c>
      <c r="I2970" s="24">
        <f ca="1">H2970/'Option value'!$E$10</f>
        <v>456.82504826499013</v>
      </c>
    </row>
    <row r="2971" spans="2:9">
      <c r="B2971">
        <f t="shared" si="329"/>
        <v>2953</v>
      </c>
      <c r="C2971" s="38">
        <f t="shared" ca="1" si="324"/>
        <v>0.31567558855090416</v>
      </c>
      <c r="D2971" s="38">
        <f t="shared" ca="1" si="325"/>
        <v>6.2787287815720474E-2</v>
      </c>
      <c r="E2971" s="38">
        <f t="shared" ca="1" si="326"/>
        <v>0.14514332554521583</v>
      </c>
      <c r="F2971" s="38">
        <f t="shared" ca="1" si="330"/>
        <v>3.3728220642958183E-2</v>
      </c>
      <c r="G2971" s="24">
        <f t="shared" ca="1" si="327"/>
        <v>9195.3410910594084</v>
      </c>
      <c r="H2971" s="24">
        <f t="shared" ca="1" si="328"/>
        <v>9888.5223943718902</v>
      </c>
      <c r="I2971" s="24">
        <f ca="1">H2971/'Option value'!$E$10</f>
        <v>480.02535895009174</v>
      </c>
    </row>
    <row r="2972" spans="2:9">
      <c r="B2972">
        <f t="shared" si="329"/>
        <v>2954</v>
      </c>
      <c r="C2972" s="38">
        <f t="shared" ca="1" si="324"/>
        <v>5.8012242076308757E-2</v>
      </c>
      <c r="D2972" s="38">
        <f t="shared" ca="1" si="325"/>
        <v>6.9730316215463981E-2</v>
      </c>
      <c r="E2972" s="38">
        <f t="shared" ca="1" si="326"/>
        <v>0.14729427925025484</v>
      </c>
      <c r="F2972" s="38">
        <f t="shared" ca="1" si="330"/>
        <v>2.4819944992044117E-2</v>
      </c>
      <c r="G2972" s="24">
        <f t="shared" ca="1" si="327"/>
        <v>7470.6539008393083</v>
      </c>
      <c r="H2972" s="24">
        <f t="shared" ca="1" si="328"/>
        <v>8163.835204151791</v>
      </c>
      <c r="I2972" s="24">
        <f ca="1">H2972/'Option value'!$E$10</f>
        <v>396.30267981319372</v>
      </c>
    </row>
    <row r="2973" spans="2:9">
      <c r="B2973">
        <f t="shared" si="329"/>
        <v>2955</v>
      </c>
      <c r="C2973" s="38">
        <f t="shared" ca="1" si="324"/>
        <v>0.11630206491880882</v>
      </c>
      <c r="D2973" s="38">
        <f t="shared" ca="1" si="325"/>
        <v>6.9435569426546551E-2</v>
      </c>
      <c r="E2973" s="38">
        <f t="shared" ca="1" si="326"/>
        <v>0.15082950292166647</v>
      </c>
      <c r="F2973" s="38">
        <f t="shared" ca="1" si="330"/>
        <v>4.7153603131104248E-2</v>
      </c>
      <c r="G2973" s="24">
        <f t="shared" ca="1" si="327"/>
        <v>9272.0826261277907</v>
      </c>
      <c r="H2973" s="24">
        <f t="shared" ca="1" si="328"/>
        <v>9965.2639294402725</v>
      </c>
      <c r="I2973" s="24">
        <f ca="1">H2973/'Option value'!$E$10</f>
        <v>483.75067618642095</v>
      </c>
    </row>
    <row r="2974" spans="2:9">
      <c r="B2974">
        <f t="shared" si="329"/>
        <v>2956</v>
      </c>
      <c r="C2974" s="38">
        <f t="shared" ca="1" si="324"/>
        <v>0.10898369971944191</v>
      </c>
      <c r="D2974" s="38">
        <f t="shared" ca="1" si="325"/>
        <v>5.4409780349308476E-2</v>
      </c>
      <c r="E2974" s="38">
        <f t="shared" ca="1" si="326"/>
        <v>0.14672944504940236</v>
      </c>
      <c r="F2974" s="38">
        <f t="shared" ca="1" si="330"/>
        <v>2.6345481103198488E-2</v>
      </c>
      <c r="G2974" s="24">
        <f t="shared" ca="1" si="327"/>
        <v>6216.1984798514914</v>
      </c>
      <c r="H2974" s="24">
        <f t="shared" ca="1" si="328"/>
        <v>6909.379783163974</v>
      </c>
      <c r="I2974" s="24">
        <f ca="1">H2974/'Option value'!$E$10</f>
        <v>335.40678559048416</v>
      </c>
    </row>
    <row r="2975" spans="2:9">
      <c r="B2975">
        <f t="shared" si="329"/>
        <v>2957</v>
      </c>
      <c r="C2975" s="38">
        <f t="shared" ca="1" si="324"/>
        <v>0.28297339632485635</v>
      </c>
      <c r="D2975" s="38">
        <f t="shared" ca="1" si="325"/>
        <v>6.5071554376273863E-2</v>
      </c>
      <c r="E2975" s="38">
        <f t="shared" ca="1" si="326"/>
        <v>0.14409555542204799</v>
      </c>
      <c r="F2975" s="38">
        <f t="shared" ca="1" si="330"/>
        <v>3.9195601868132868E-2</v>
      </c>
      <c r="G2975" s="24">
        <f t="shared" ca="1" si="327"/>
        <v>9870.1763626564007</v>
      </c>
      <c r="H2975" s="24">
        <f t="shared" ca="1" si="328"/>
        <v>10563.357665968882</v>
      </c>
      <c r="I2975" s="24">
        <f ca="1">H2975/'Option value'!$E$10</f>
        <v>512.78435271693604</v>
      </c>
    </row>
    <row r="2976" spans="2:9">
      <c r="B2976">
        <f t="shared" si="329"/>
        <v>2958</v>
      </c>
      <c r="C2976" s="38">
        <f t="shared" ca="1" si="324"/>
        <v>0.26328037956379324</v>
      </c>
      <c r="D2976" s="38">
        <f t="shared" ca="1" si="325"/>
        <v>6.2873564717157382E-2</v>
      </c>
      <c r="E2976" s="38">
        <f t="shared" ca="1" si="326"/>
        <v>0.14268739853535437</v>
      </c>
      <c r="F2976" s="38">
        <f t="shared" ca="1" si="330"/>
        <v>3.7126436537100342E-2</v>
      </c>
      <c r="G2976" s="24">
        <f t="shared" ca="1" si="327"/>
        <v>9331.5948021910408</v>
      </c>
      <c r="H2976" s="24">
        <f t="shared" ca="1" si="328"/>
        <v>10024.776105503523</v>
      </c>
      <c r="I2976" s="24">
        <f ca="1">H2976/'Option value'!$E$10</f>
        <v>486.63961677201564</v>
      </c>
    </row>
    <row r="2977" spans="2:9">
      <c r="B2977">
        <f t="shared" si="329"/>
        <v>2959</v>
      </c>
      <c r="C2977" s="38">
        <f t="shared" ca="1" si="324"/>
        <v>0.20447150847202994</v>
      </c>
      <c r="D2977" s="38">
        <f t="shared" ca="1" si="325"/>
        <v>7.4449377013977594E-2</v>
      </c>
      <c r="E2977" s="38">
        <f t="shared" ca="1" si="326"/>
        <v>0.14369713890916944</v>
      </c>
      <c r="F2977" s="38">
        <f t="shared" ca="1" si="330"/>
        <v>4.9088990965990759E-2</v>
      </c>
      <c r="G2977" s="24">
        <f t="shared" ca="1" si="327"/>
        <v>11754.940503326874</v>
      </c>
      <c r="H2977" s="24">
        <f t="shared" ca="1" si="328"/>
        <v>12448.121806639356</v>
      </c>
      <c r="I2977" s="24">
        <f ca="1">H2977/'Option value'!$E$10</f>
        <v>604.27775760385214</v>
      </c>
    </row>
    <row r="2978" spans="2:9">
      <c r="B2978">
        <f t="shared" si="329"/>
        <v>2960</v>
      </c>
      <c r="C2978" s="38">
        <f t="shared" ca="1" si="324"/>
        <v>-1.003433522874797E-4</v>
      </c>
      <c r="D2978" s="38">
        <f t="shared" ca="1" si="325"/>
        <v>6.6127393756009442E-2</v>
      </c>
      <c r="E2978" s="38">
        <f t="shared" ca="1" si="326"/>
        <v>0.1473029961809956</v>
      </c>
      <c r="F2978" s="38">
        <f t="shared" ca="1" si="330"/>
        <v>3.4895824750844115E-2</v>
      </c>
      <c r="G2978" s="24">
        <f t="shared" ca="1" si="327"/>
        <v>7295.1660729489713</v>
      </c>
      <c r="H2978" s="24">
        <f t="shared" ca="1" si="328"/>
        <v>7988.347376261454</v>
      </c>
      <c r="I2978" s="24">
        <f ca="1">H2978/'Option value'!$E$10</f>
        <v>387.78385321657544</v>
      </c>
    </row>
    <row r="2979" spans="2:9">
      <c r="B2979">
        <f t="shared" si="329"/>
        <v>2961</v>
      </c>
      <c r="C2979" s="38">
        <f t="shared" ca="1" si="324"/>
        <v>9.0268379856909331E-2</v>
      </c>
      <c r="D2979" s="38">
        <f t="shared" ca="1" si="325"/>
        <v>6.7184346253939362E-2</v>
      </c>
      <c r="E2979" s="38">
        <f t="shared" ca="1" si="326"/>
        <v>0.14638589136413532</v>
      </c>
      <c r="F2979" s="38">
        <f t="shared" ca="1" si="330"/>
        <v>4.1080328365490401E-2</v>
      </c>
      <c r="G2979" s="24">
        <f t="shared" ca="1" si="327"/>
        <v>8626.6380143643364</v>
      </c>
      <c r="H2979" s="24">
        <f t="shared" ca="1" si="328"/>
        <v>9319.8193176768182</v>
      </c>
      <c r="I2979" s="24">
        <f ca="1">H2979/'Option value'!$E$10</f>
        <v>452.41841347945717</v>
      </c>
    </row>
    <row r="2980" spans="2:9">
      <c r="B2980">
        <f t="shared" si="329"/>
        <v>2962</v>
      </c>
      <c r="C2980" s="38">
        <f t="shared" ca="1" si="324"/>
        <v>0.17368620995321654</v>
      </c>
      <c r="D2980" s="38">
        <f t="shared" ca="1" si="325"/>
        <v>5.7769845282996418E-2</v>
      </c>
      <c r="E2980" s="38">
        <f t="shared" ca="1" si="326"/>
        <v>0.14156257844554812</v>
      </c>
      <c r="F2980" s="38">
        <f t="shared" ca="1" si="330"/>
        <v>2.634789191540229E-2</v>
      </c>
      <c r="G2980" s="24">
        <f t="shared" ca="1" si="327"/>
        <v>7298.5525721680433</v>
      </c>
      <c r="H2980" s="24">
        <f t="shared" ca="1" si="328"/>
        <v>7991.733875480526</v>
      </c>
      <c r="I2980" s="24">
        <f ca="1">H2980/'Option value'!$E$10</f>
        <v>387.94824638254977</v>
      </c>
    </row>
    <row r="2981" spans="2:9">
      <c r="B2981">
        <f t="shared" si="329"/>
        <v>2963</v>
      </c>
      <c r="C2981" s="38">
        <f t="shared" ca="1" si="324"/>
        <v>8.1495529730343408E-2</v>
      </c>
      <c r="D2981" s="38">
        <f t="shared" ca="1" si="325"/>
        <v>6.6940834098165924E-2</v>
      </c>
      <c r="E2981" s="38">
        <f t="shared" ca="1" si="326"/>
        <v>0.14746974620869854</v>
      </c>
      <c r="F2981" s="38">
        <f t="shared" ca="1" si="330"/>
        <v>5.9577369875856781E-2</v>
      </c>
      <c r="G2981" s="24">
        <f t="shared" ca="1" si="327"/>
        <v>10215.415091291887</v>
      </c>
      <c r="H2981" s="24">
        <f t="shared" ca="1" si="328"/>
        <v>10908.596394604368</v>
      </c>
      <c r="I2981" s="24">
        <f ca="1">H2981/'Option value'!$E$10</f>
        <v>529.54351430118288</v>
      </c>
    </row>
    <row r="2982" spans="2:9">
      <c r="B2982">
        <f t="shared" si="329"/>
        <v>2964</v>
      </c>
      <c r="C2982" s="38">
        <f t="shared" ca="1" si="324"/>
        <v>0.13770252877610692</v>
      </c>
      <c r="D2982" s="38">
        <f t="shared" ca="1" si="325"/>
        <v>6.575833569904338E-2</v>
      </c>
      <c r="E2982" s="38">
        <f t="shared" ca="1" si="326"/>
        <v>0.14428134409933077</v>
      </c>
      <c r="F2982" s="38">
        <f t="shared" ca="1" si="330"/>
        <v>3.5622999953438109E-2</v>
      </c>
      <c r="G2982" s="24">
        <f t="shared" ca="1" si="327"/>
        <v>8539.0160662643575</v>
      </c>
      <c r="H2982" s="24">
        <f t="shared" ca="1" si="328"/>
        <v>9232.1973695768393</v>
      </c>
      <c r="I2982" s="24">
        <f ca="1">H2982/'Option value'!$E$10</f>
        <v>448.16492085324461</v>
      </c>
    </row>
    <row r="2983" spans="2:9">
      <c r="B2983">
        <f t="shared" si="329"/>
        <v>2965</v>
      </c>
      <c r="C2983" s="38">
        <f t="shared" ca="1" si="324"/>
        <v>0.35940502197779511</v>
      </c>
      <c r="D2983" s="38">
        <f t="shared" ca="1" si="325"/>
        <v>6.8068267894038387E-2</v>
      </c>
      <c r="E2983" s="38">
        <f t="shared" ca="1" si="326"/>
        <v>0.14808862999896724</v>
      </c>
      <c r="F2983" s="38">
        <f t="shared" ca="1" si="330"/>
        <v>4.3263671585329587E-2</v>
      </c>
      <c r="G2983" s="24">
        <f t="shared" ca="1" si="327"/>
        <v>10947.633439294506</v>
      </c>
      <c r="H2983" s="24">
        <f t="shared" ca="1" si="328"/>
        <v>11640.814742606988</v>
      </c>
      <c r="I2983" s="24">
        <f ca="1">H2983/'Option value'!$E$10</f>
        <v>565.08809430131009</v>
      </c>
    </row>
    <row r="2984" spans="2:9">
      <c r="B2984">
        <f t="shared" si="329"/>
        <v>2966</v>
      </c>
      <c r="C2984" s="38">
        <f t="shared" ca="1" si="324"/>
        <v>0.18832998711516277</v>
      </c>
      <c r="D2984" s="38">
        <f t="shared" ca="1" si="325"/>
        <v>6.7891352719826312E-2</v>
      </c>
      <c r="E2984" s="38">
        <f t="shared" ca="1" si="326"/>
        <v>0.14078641759775404</v>
      </c>
      <c r="F2984" s="38">
        <f t="shared" ca="1" si="330"/>
        <v>2.3966817352332682E-2</v>
      </c>
      <c r="G2984" s="24">
        <f t="shared" ca="1" si="327"/>
        <v>8564.9962980507407</v>
      </c>
      <c r="H2984" s="24">
        <f t="shared" ca="1" si="328"/>
        <v>9258.1776013632225</v>
      </c>
      <c r="I2984" s="24">
        <f ca="1">H2984/'Option value'!$E$10</f>
        <v>449.42609715355445</v>
      </c>
    </row>
    <row r="2985" spans="2:9">
      <c r="B2985">
        <f t="shared" si="329"/>
        <v>2967</v>
      </c>
      <c r="C2985" s="38">
        <f t="shared" ca="1" si="324"/>
        <v>0.22750131511123631</v>
      </c>
      <c r="D2985" s="38">
        <f t="shared" ca="1" si="325"/>
        <v>5.8020621202479389E-2</v>
      </c>
      <c r="E2985" s="38">
        <f t="shared" ca="1" si="326"/>
        <v>0.1487529603416769</v>
      </c>
      <c r="F2985" s="38">
        <f t="shared" ca="1" si="330"/>
        <v>2.2288262086358382E-2</v>
      </c>
      <c r="G2985" s="24">
        <f t="shared" ca="1" si="327"/>
        <v>6984.3566010631121</v>
      </c>
      <c r="H2985" s="24">
        <f t="shared" ca="1" si="328"/>
        <v>7677.5379043755947</v>
      </c>
      <c r="I2985" s="24">
        <f ca="1">H2985/'Option value'!$E$10</f>
        <v>372.6960147755143</v>
      </c>
    </row>
    <row r="2986" spans="2:9">
      <c r="B2986">
        <f t="shared" si="329"/>
        <v>2968</v>
      </c>
      <c r="C2986" s="38">
        <f t="shared" ca="1" si="324"/>
        <v>0.23963579343415251</v>
      </c>
      <c r="D2986" s="38">
        <f t="shared" ca="1" si="325"/>
        <v>6.9640370397396775E-2</v>
      </c>
      <c r="E2986" s="38">
        <f t="shared" ca="1" si="326"/>
        <v>0.15397266707075491</v>
      </c>
      <c r="F2986" s="38">
        <f t="shared" ca="1" si="330"/>
        <v>4.5762491221193094E-2</v>
      </c>
      <c r="G2986" s="24">
        <f t="shared" ca="1" si="327"/>
        <v>9894.1491756715895</v>
      </c>
      <c r="H2986" s="24">
        <f t="shared" ca="1" si="328"/>
        <v>10587.330478984071</v>
      </c>
      <c r="I2986" s="24">
        <f ca="1">H2986/'Option value'!$E$10</f>
        <v>513.94808150408107</v>
      </c>
    </row>
    <row r="2987" spans="2:9">
      <c r="B2987">
        <f t="shared" si="329"/>
        <v>2969</v>
      </c>
      <c r="C2987" s="38">
        <f t="shared" ca="1" si="324"/>
        <v>0.23768262794675635</v>
      </c>
      <c r="D2987" s="38">
        <f t="shared" ca="1" si="325"/>
        <v>6.762494656488531E-2</v>
      </c>
      <c r="E2987" s="38">
        <f t="shared" ca="1" si="326"/>
        <v>0.14401301991849649</v>
      </c>
      <c r="F2987" s="38">
        <f t="shared" ca="1" si="330"/>
        <v>4.5807383061769832E-2</v>
      </c>
      <c r="G2987" s="24">
        <f t="shared" ca="1" si="327"/>
        <v>10569.907596620322</v>
      </c>
      <c r="H2987" s="24">
        <f t="shared" ca="1" si="328"/>
        <v>11263.088899932804</v>
      </c>
      <c r="I2987" s="24">
        <f ca="1">H2987/'Option value'!$E$10</f>
        <v>546.7518883462526</v>
      </c>
    </row>
    <row r="2988" spans="2:9">
      <c r="B2988">
        <f t="shared" si="329"/>
        <v>2970</v>
      </c>
      <c r="C2988" s="38">
        <f t="shared" ca="1" si="324"/>
        <v>0.24290701837785339</v>
      </c>
      <c r="D2988" s="38">
        <f t="shared" ca="1" si="325"/>
        <v>4.9341067934473806E-2</v>
      </c>
      <c r="E2988" s="38">
        <f t="shared" ca="1" si="326"/>
        <v>0.14586667455330535</v>
      </c>
      <c r="F2988" s="38">
        <f t="shared" ca="1" si="330"/>
        <v>3.7926873109933701E-2</v>
      </c>
      <c r="G2988" s="24">
        <f t="shared" ca="1" si="327"/>
        <v>7046.2321469701619</v>
      </c>
      <c r="H2988" s="24">
        <f t="shared" ca="1" si="328"/>
        <v>7739.4134502826446</v>
      </c>
      <c r="I2988" s="24">
        <f ca="1">H2988/'Option value'!$E$10</f>
        <v>375.69968205255554</v>
      </c>
    </row>
    <row r="2989" spans="2:9">
      <c r="B2989">
        <f t="shared" si="329"/>
        <v>2971</v>
      </c>
      <c r="C2989" s="38">
        <f t="shared" ca="1" si="324"/>
        <v>0.18134001381695031</v>
      </c>
      <c r="D2989" s="38">
        <f t="shared" ca="1" si="325"/>
        <v>5.4377073572743816E-2</v>
      </c>
      <c r="E2989" s="38">
        <f t="shared" ca="1" si="326"/>
        <v>0.1402218018880507</v>
      </c>
      <c r="F2989" s="38">
        <f t="shared" ca="1" si="330"/>
        <v>5.5677428910941545E-2</v>
      </c>
      <c r="G2989" s="24">
        <f t="shared" ca="1" si="327"/>
        <v>9423.1784385055871</v>
      </c>
      <c r="H2989" s="24">
        <f t="shared" ca="1" si="328"/>
        <v>10116.359741818069</v>
      </c>
      <c r="I2989" s="24">
        <f ca="1">H2989/'Option value'!$E$10</f>
        <v>491.08542436010038</v>
      </c>
    </row>
    <row r="2990" spans="2:9">
      <c r="B2990">
        <f t="shared" si="329"/>
        <v>2972</v>
      </c>
      <c r="C2990" s="38">
        <f t="shared" ca="1" si="324"/>
        <v>0.20682117061456945</v>
      </c>
      <c r="D2990" s="38">
        <f t="shared" ca="1" si="325"/>
        <v>5.7479411425381932E-2</v>
      </c>
      <c r="E2990" s="38">
        <f t="shared" ca="1" si="326"/>
        <v>0.14260738423722125</v>
      </c>
      <c r="F2990" s="38">
        <f t="shared" ca="1" si="330"/>
        <v>5.5728334017926207E-2</v>
      </c>
      <c r="G2990" s="24">
        <f t="shared" ca="1" si="327"/>
        <v>9902.1966068965285</v>
      </c>
      <c r="H2990" s="24">
        <f t="shared" ca="1" si="328"/>
        <v>10595.37791020901</v>
      </c>
      <c r="I2990" s="24">
        <f ca="1">H2990/'Option value'!$E$10</f>
        <v>514.33873350529177</v>
      </c>
    </row>
    <row r="2991" spans="2:9">
      <c r="B2991">
        <f t="shared" si="329"/>
        <v>2973</v>
      </c>
      <c r="C2991" s="38">
        <f t="shared" ca="1" si="324"/>
        <v>8.1826268398560692E-2</v>
      </c>
      <c r="D2991" s="38">
        <f t="shared" ca="1" si="325"/>
        <v>6.0574972289420916E-2</v>
      </c>
      <c r="E2991" s="38">
        <f t="shared" ca="1" si="326"/>
        <v>0.14495523748208725</v>
      </c>
      <c r="F2991" s="38">
        <f t="shared" ca="1" si="330"/>
        <v>3.8749006547952811E-2</v>
      </c>
      <c r="G2991" s="24">
        <f t="shared" ca="1" si="327"/>
        <v>7652.3024495157051</v>
      </c>
      <c r="H2991" s="24">
        <f t="shared" ca="1" si="328"/>
        <v>8345.4837528281878</v>
      </c>
      <c r="I2991" s="24">
        <f ca="1">H2991/'Option value'!$E$10</f>
        <v>405.12057052564018</v>
      </c>
    </row>
    <row r="2992" spans="2:9">
      <c r="B2992">
        <f t="shared" si="329"/>
        <v>2974</v>
      </c>
      <c r="C2992" s="38">
        <f t="shared" ca="1" si="324"/>
        <v>0.28576947048239942</v>
      </c>
      <c r="D2992" s="38">
        <f t="shared" ca="1" si="325"/>
        <v>5.9536189692532715E-2</v>
      </c>
      <c r="E2992" s="38">
        <f t="shared" ca="1" si="326"/>
        <v>0.14495127277862807</v>
      </c>
      <c r="F2992" s="38">
        <f t="shared" ca="1" si="330"/>
        <v>5.2300583752917185E-2</v>
      </c>
      <c r="G2992" s="24">
        <f t="shared" ca="1" si="327"/>
        <v>10246.767199463344</v>
      </c>
      <c r="H2992" s="24">
        <f t="shared" ca="1" si="328"/>
        <v>10939.948502775826</v>
      </c>
      <c r="I2992" s="24">
        <f ca="1">H2992/'Option value'!$E$10</f>
        <v>531.06546129979733</v>
      </c>
    </row>
    <row r="2993" spans="2:9">
      <c r="B2993">
        <f t="shared" si="329"/>
        <v>2975</v>
      </c>
      <c r="C2993" s="38">
        <f t="shared" ca="1" si="324"/>
        <v>0.34100978138529364</v>
      </c>
      <c r="D2993" s="38">
        <f t="shared" ca="1" si="325"/>
        <v>6.569420807839782E-2</v>
      </c>
      <c r="E2993" s="38">
        <f t="shared" ca="1" si="326"/>
        <v>0.15075468716855894</v>
      </c>
      <c r="F2993" s="38">
        <f t="shared" ca="1" si="330"/>
        <v>3.123989076454475E-2</v>
      </c>
      <c r="G2993" s="24">
        <f t="shared" ca="1" si="327"/>
        <v>9141.7371126114231</v>
      </c>
      <c r="H2993" s="24">
        <f t="shared" ca="1" si="328"/>
        <v>9834.9184159239048</v>
      </c>
      <c r="I2993" s="24">
        <f ca="1">H2993/'Option value'!$E$10</f>
        <v>477.42322407397592</v>
      </c>
    </row>
    <row r="2994" spans="2:9">
      <c r="B2994">
        <f t="shared" si="329"/>
        <v>2976</v>
      </c>
      <c r="C2994" s="38">
        <f t="shared" ca="1" si="324"/>
        <v>0.19766909549900977</v>
      </c>
      <c r="D2994" s="38">
        <f t="shared" ca="1" si="325"/>
        <v>7.5420162080644948E-2</v>
      </c>
      <c r="E2994" s="38">
        <f t="shared" ca="1" si="326"/>
        <v>0.14289738139391484</v>
      </c>
      <c r="F2994" s="38">
        <f t="shared" ca="1" si="330"/>
        <v>2.6375778905728828E-2</v>
      </c>
      <c r="G2994" s="24">
        <f t="shared" ca="1" si="327"/>
        <v>9614.113229887942</v>
      </c>
      <c r="H2994" s="24">
        <f t="shared" ca="1" si="328"/>
        <v>10307.294533200424</v>
      </c>
      <c r="I2994" s="24">
        <f ca="1">H2994/'Option value'!$E$10</f>
        <v>500.35410355341861</v>
      </c>
    </row>
    <row r="2995" spans="2:9">
      <c r="B2995">
        <f t="shared" si="329"/>
        <v>2977</v>
      </c>
      <c r="C2995" s="38">
        <f t="shared" ca="1" si="324"/>
        <v>0.19460646918385838</v>
      </c>
      <c r="D2995" s="38">
        <f t="shared" ca="1" si="325"/>
        <v>6.8742717728184285E-2</v>
      </c>
      <c r="E2995" s="38">
        <f t="shared" ca="1" si="326"/>
        <v>0.14876783122323925</v>
      </c>
      <c r="F2995" s="38">
        <f t="shared" ca="1" si="330"/>
        <v>5.9105836511137863E-2</v>
      </c>
      <c r="G2995" s="24">
        <f t="shared" ca="1" si="327"/>
        <v>11358.854605758368</v>
      </c>
      <c r="H2995" s="24">
        <f t="shared" ca="1" si="328"/>
        <v>12052.03590907085</v>
      </c>
      <c r="I2995" s="24">
        <f ca="1">H2995/'Option value'!$E$10</f>
        <v>585.05028684809952</v>
      </c>
    </row>
    <row r="2996" spans="2:9">
      <c r="B2996">
        <f t="shared" si="329"/>
        <v>2978</v>
      </c>
      <c r="C2996" s="38">
        <f t="shared" ca="1" si="324"/>
        <v>0.1859237255392599</v>
      </c>
      <c r="D2996" s="38">
        <f t="shared" ca="1" si="325"/>
        <v>6.5557206054805611E-2</v>
      </c>
      <c r="E2996" s="38">
        <f t="shared" ca="1" si="326"/>
        <v>0.15003530766089646</v>
      </c>
      <c r="F2996" s="38">
        <f t="shared" ca="1" si="330"/>
        <v>3.6397380493854839E-2</v>
      </c>
      <c r="G2996" s="24">
        <f t="shared" ca="1" si="327"/>
        <v>8484.8714612507647</v>
      </c>
      <c r="H2996" s="24">
        <f t="shared" ca="1" si="328"/>
        <v>9178.0527645632465</v>
      </c>
      <c r="I2996" s="24">
        <f ca="1">H2996/'Option value'!$E$10</f>
        <v>445.53654196908963</v>
      </c>
    </row>
    <row r="2997" spans="2:9">
      <c r="B2997">
        <f t="shared" si="329"/>
        <v>2979</v>
      </c>
      <c r="C2997" s="38">
        <f t="shared" ca="1" si="324"/>
        <v>0.25268910028959707</v>
      </c>
      <c r="D2997" s="38">
        <f t="shared" ca="1" si="325"/>
        <v>6.7023713362869067E-2</v>
      </c>
      <c r="E2997" s="38">
        <f t="shared" ca="1" si="326"/>
        <v>0.14341068628005033</v>
      </c>
      <c r="F2997" s="38">
        <f t="shared" ca="1" si="330"/>
        <v>3.9570187841970715E-2</v>
      </c>
      <c r="G2997" s="24">
        <f t="shared" ca="1" si="327"/>
        <v>10027.586039910864</v>
      </c>
      <c r="H2997" s="24">
        <f t="shared" ca="1" si="328"/>
        <v>10720.767343223346</v>
      </c>
      <c r="I2997" s="24">
        <f ca="1">H2997/'Option value'!$E$10</f>
        <v>520.42559918559925</v>
      </c>
    </row>
    <row r="2998" spans="2:9">
      <c r="B2998">
        <f t="shared" si="329"/>
        <v>2980</v>
      </c>
      <c r="C2998" s="38">
        <f t="shared" ca="1" si="324"/>
        <v>0.18427853879622411</v>
      </c>
      <c r="D2998" s="38">
        <f t="shared" ca="1" si="325"/>
        <v>6.8143320305913399E-2</v>
      </c>
      <c r="E2998" s="38">
        <f t="shared" ca="1" si="326"/>
        <v>0.14229772453650891</v>
      </c>
      <c r="F2998" s="38">
        <f t="shared" ca="1" si="330"/>
        <v>2.8717122141928696E-2</v>
      </c>
      <c r="G2998" s="24">
        <f t="shared" ca="1" si="327"/>
        <v>8811.7944751471714</v>
      </c>
      <c r="H2998" s="24">
        <f t="shared" ca="1" si="328"/>
        <v>9504.9757784596532</v>
      </c>
      <c r="I2998" s="24">
        <f ca="1">H2998/'Option value'!$E$10</f>
        <v>461.40659118736176</v>
      </c>
    </row>
    <row r="2999" spans="2:9">
      <c r="B2999">
        <f t="shared" si="329"/>
        <v>2981</v>
      </c>
      <c r="C2999" s="38">
        <f t="shared" ca="1" si="324"/>
        <v>0.35795838443673267</v>
      </c>
      <c r="D2999" s="38">
        <f t="shared" ca="1" si="325"/>
        <v>6.5802329000883078E-2</v>
      </c>
      <c r="E2999" s="38">
        <f t="shared" ca="1" si="326"/>
        <v>0.14418244527758514</v>
      </c>
      <c r="F2999" s="38">
        <f t="shared" ca="1" si="330"/>
        <v>4.0511028713130844E-2</v>
      </c>
      <c r="G2999" s="24">
        <f t="shared" ca="1" si="327"/>
        <v>10689.565929978202</v>
      </c>
      <c r="H2999" s="24">
        <f t="shared" ca="1" si="328"/>
        <v>11382.747233290684</v>
      </c>
      <c r="I2999" s="24">
        <f ca="1">H2999/'Option value'!$E$10</f>
        <v>552.5605453053729</v>
      </c>
    </row>
    <row r="3000" spans="2:9">
      <c r="B3000">
        <f t="shared" si="329"/>
        <v>2982</v>
      </c>
      <c r="C3000" s="38">
        <f t="shared" ca="1" si="324"/>
        <v>0.34587116883001301</v>
      </c>
      <c r="D3000" s="38">
        <f t="shared" ca="1" si="325"/>
        <v>6.1896793678504466E-2</v>
      </c>
      <c r="E3000" s="38">
        <f t="shared" ca="1" si="326"/>
        <v>0.14347372245565065</v>
      </c>
      <c r="F3000" s="38">
        <f t="shared" ca="1" si="330"/>
        <v>3.8163142349965595E-2</v>
      </c>
      <c r="G3000" s="24">
        <f t="shared" ca="1" si="327"/>
        <v>9810.4971106718967</v>
      </c>
      <c r="H3000" s="24">
        <f t="shared" ca="1" si="328"/>
        <v>10503.678413984378</v>
      </c>
      <c r="I3000" s="24">
        <f ca="1">H3000/'Option value'!$E$10</f>
        <v>509.88730164972708</v>
      </c>
    </row>
    <row r="3001" spans="2:9">
      <c r="B3001">
        <f t="shared" si="329"/>
        <v>2983</v>
      </c>
      <c r="C3001" s="38">
        <f t="shared" ca="1" si="324"/>
        <v>0.12864812386261842</v>
      </c>
      <c r="D3001" s="38">
        <f t="shared" ca="1" si="325"/>
        <v>6.6036368784215788E-2</v>
      </c>
      <c r="E3001" s="38">
        <f t="shared" ca="1" si="326"/>
        <v>0.1452716310100701</v>
      </c>
      <c r="F3001" s="38">
        <f t="shared" ca="1" si="330"/>
        <v>4.9838887644031341E-2</v>
      </c>
      <c r="G3001" s="24">
        <f t="shared" ca="1" si="327"/>
        <v>9685.8048929591841</v>
      </c>
      <c r="H3001" s="24">
        <f t="shared" ca="1" si="328"/>
        <v>10378.986196271666</v>
      </c>
      <c r="I3001" s="24">
        <f ca="1">H3001/'Option value'!$E$10</f>
        <v>503.83428137241094</v>
      </c>
    </row>
    <row r="3002" spans="2:9">
      <c r="B3002">
        <f t="shared" si="329"/>
        <v>2984</v>
      </c>
      <c r="C3002" s="38">
        <f t="shared" ca="1" si="324"/>
        <v>0.13369829091158975</v>
      </c>
      <c r="D3002" s="38">
        <f t="shared" ca="1" si="325"/>
        <v>6.6129379456020751E-2</v>
      </c>
      <c r="E3002" s="38">
        <f t="shared" ca="1" si="326"/>
        <v>0.14597240047220689</v>
      </c>
      <c r="F3002" s="38">
        <f t="shared" ca="1" si="330"/>
        <v>3.7672906750130603E-2</v>
      </c>
      <c r="G3002" s="24">
        <f t="shared" ca="1" si="327"/>
        <v>8585.3279574391072</v>
      </c>
      <c r="H3002" s="24">
        <f t="shared" ca="1" si="328"/>
        <v>9278.509260751589</v>
      </c>
      <c r="I3002" s="24">
        <f ca="1">H3002/'Option value'!$E$10</f>
        <v>450.4130709102713</v>
      </c>
    </row>
    <row r="3003" spans="2:9">
      <c r="B3003">
        <f t="shared" si="329"/>
        <v>2985</v>
      </c>
      <c r="C3003" s="38">
        <f t="shared" ca="1" si="324"/>
        <v>0.20891345671983905</v>
      </c>
      <c r="D3003" s="38">
        <f t="shared" ca="1" si="325"/>
        <v>6.1715616825295111E-2</v>
      </c>
      <c r="E3003" s="38">
        <f t="shared" ca="1" si="326"/>
        <v>0.14662426203139484</v>
      </c>
      <c r="F3003" s="38">
        <f t="shared" ca="1" si="330"/>
        <v>3.8855873577102948E-2</v>
      </c>
      <c r="G3003" s="24">
        <f t="shared" ca="1" si="327"/>
        <v>8585.987939215709</v>
      </c>
      <c r="H3003" s="24">
        <f t="shared" ca="1" si="328"/>
        <v>9279.1692425281908</v>
      </c>
      <c r="I3003" s="24">
        <f ca="1">H3003/'Option value'!$E$10</f>
        <v>450.44510886059174</v>
      </c>
    </row>
    <row r="3004" spans="2:9">
      <c r="B3004">
        <f t="shared" si="329"/>
        <v>2986</v>
      </c>
      <c r="C3004" s="38">
        <f t="shared" ca="1" si="324"/>
        <v>0.29995012264767812</v>
      </c>
      <c r="D3004" s="38">
        <f t="shared" ca="1" si="325"/>
        <v>6.7084146838861075E-2</v>
      </c>
      <c r="E3004" s="38">
        <f t="shared" ca="1" si="326"/>
        <v>0.14566838965673884</v>
      </c>
      <c r="F3004" s="38">
        <f t="shared" ca="1" si="330"/>
        <v>2.1009469252231322E-2</v>
      </c>
      <c r="G3004" s="24">
        <f t="shared" ca="1" si="327"/>
        <v>8675.9013588034468</v>
      </c>
      <c r="H3004" s="24">
        <f t="shared" ca="1" si="328"/>
        <v>9369.0826621159285</v>
      </c>
      <c r="I3004" s="24">
        <f ca="1">H3004/'Option value'!$E$10</f>
        <v>454.8098379667926</v>
      </c>
    </row>
    <row r="3005" spans="2:9">
      <c r="B3005">
        <f t="shared" si="329"/>
        <v>2987</v>
      </c>
      <c r="C3005" s="38">
        <f t="shared" ca="1" si="324"/>
        <v>0.21793771856288019</v>
      </c>
      <c r="D3005" s="38">
        <f t="shared" ca="1" si="325"/>
        <v>7.7825916913733334E-2</v>
      </c>
      <c r="E3005" s="38">
        <f t="shared" ca="1" si="326"/>
        <v>0.14762369800121289</v>
      </c>
      <c r="F3005" s="38">
        <f t="shared" ca="1" si="330"/>
        <v>3.7850594549274509E-2</v>
      </c>
      <c r="G3005" s="24">
        <f t="shared" ca="1" si="327"/>
        <v>10708.897476429482</v>
      </c>
      <c r="H3005" s="24">
        <f t="shared" ca="1" si="328"/>
        <v>11402.078779741963</v>
      </c>
      <c r="I3005" s="24">
        <f ca="1">H3005/'Option value'!$E$10</f>
        <v>553.49896989038655</v>
      </c>
    </row>
    <row r="3006" spans="2:9">
      <c r="B3006">
        <f t="shared" si="329"/>
        <v>2988</v>
      </c>
      <c r="C3006" s="38">
        <f t="shared" ca="1" si="324"/>
        <v>0.28106649380310139</v>
      </c>
      <c r="D3006" s="38">
        <f t="shared" ca="1" si="325"/>
        <v>7.1378157302566594E-2</v>
      </c>
      <c r="E3006" s="38">
        <f t="shared" ca="1" si="326"/>
        <v>0.14246292142693781</v>
      </c>
      <c r="F3006" s="38">
        <f t="shared" ca="1" si="330"/>
        <v>2.5671820426520803E-2</v>
      </c>
      <c r="G3006" s="24">
        <f t="shared" ca="1" si="327"/>
        <v>9709.9865573345869</v>
      </c>
      <c r="H3006" s="24">
        <f t="shared" ca="1" si="328"/>
        <v>10403.167860647069</v>
      </c>
      <c r="I3006" s="24">
        <f ca="1">H3006/'Option value'!$E$10</f>
        <v>505.00814857510039</v>
      </c>
    </row>
    <row r="3007" spans="2:9">
      <c r="B3007">
        <f t="shared" si="329"/>
        <v>2989</v>
      </c>
      <c r="C3007" s="38">
        <f t="shared" ca="1" si="324"/>
        <v>0.22281845929911948</v>
      </c>
      <c r="D3007" s="38">
        <f t="shared" ca="1" si="325"/>
        <v>5.7867046669290635E-2</v>
      </c>
      <c r="E3007" s="38">
        <f t="shared" ca="1" si="326"/>
        <v>0.14414627079313633</v>
      </c>
      <c r="F3007" s="38">
        <f t="shared" ca="1" si="330"/>
        <v>2.0627515435748606E-2</v>
      </c>
      <c r="G3007" s="24">
        <f t="shared" ca="1" si="327"/>
        <v>7104.7986437891777</v>
      </c>
      <c r="H3007" s="24">
        <f t="shared" ca="1" si="328"/>
        <v>7797.9799471016604</v>
      </c>
      <c r="I3007" s="24">
        <f ca="1">H3007/'Option value'!$E$10</f>
        <v>378.54271587872137</v>
      </c>
    </row>
    <row r="3008" spans="2:9">
      <c r="B3008">
        <f t="shared" si="329"/>
        <v>2990</v>
      </c>
      <c r="C3008" s="38">
        <f t="shared" ca="1" si="324"/>
        <v>0.31563187245975782</v>
      </c>
      <c r="D3008" s="38">
        <f t="shared" ca="1" si="325"/>
        <v>7.4343535490986351E-2</v>
      </c>
      <c r="E3008" s="38">
        <f t="shared" ca="1" si="326"/>
        <v>0.14682341619037487</v>
      </c>
      <c r="F3008" s="38">
        <f t="shared" ca="1" si="330"/>
        <v>4.6290037704600301E-2</v>
      </c>
      <c r="G3008" s="24">
        <f t="shared" ca="1" si="327"/>
        <v>12065.871506494061</v>
      </c>
      <c r="H3008" s="24">
        <f t="shared" ca="1" si="328"/>
        <v>12759.052809806542</v>
      </c>
      <c r="I3008" s="24">
        <f ca="1">H3008/'Option value'!$E$10</f>
        <v>619.37149562167679</v>
      </c>
    </row>
    <row r="3009" spans="2:9">
      <c r="B3009">
        <f t="shared" si="329"/>
        <v>2991</v>
      </c>
      <c r="C3009" s="38">
        <f t="shared" ca="1" si="324"/>
        <v>0.28219278676665982</v>
      </c>
      <c r="D3009" s="38">
        <f t="shared" ca="1" si="325"/>
        <v>6.0552832315045976E-2</v>
      </c>
      <c r="E3009" s="38">
        <f t="shared" ca="1" si="326"/>
        <v>0.1409322044835265</v>
      </c>
      <c r="F3009" s="38">
        <f t="shared" ca="1" si="330"/>
        <v>4.7681712294272163E-2</v>
      </c>
      <c r="G3009" s="24">
        <f t="shared" ca="1" si="327"/>
        <v>10325.902860953582</v>
      </c>
      <c r="H3009" s="24">
        <f t="shared" ca="1" si="328"/>
        <v>11019.084164266063</v>
      </c>
      <c r="I3009" s="24">
        <f ca="1">H3009/'Option value'!$E$10</f>
        <v>534.90699826534285</v>
      </c>
    </row>
    <row r="3010" spans="2:9">
      <c r="B3010">
        <f t="shared" si="329"/>
        <v>2992</v>
      </c>
      <c r="C3010" s="38">
        <f t="shared" ca="1" si="324"/>
        <v>0.14885889755480425</v>
      </c>
      <c r="D3010" s="38">
        <f t="shared" ca="1" si="325"/>
        <v>6.3220635391007848E-2</v>
      </c>
      <c r="E3010" s="38">
        <f t="shared" ca="1" si="326"/>
        <v>0.14706814180072297</v>
      </c>
      <c r="F3010" s="38">
        <f t="shared" ca="1" si="330"/>
        <v>3.9502575715164717E-2</v>
      </c>
      <c r="G3010" s="24">
        <f t="shared" ca="1" si="327"/>
        <v>8374.2063484714054</v>
      </c>
      <c r="H3010" s="24">
        <f t="shared" ca="1" si="328"/>
        <v>9067.3876517838871</v>
      </c>
      <c r="I3010" s="24">
        <f ca="1">H3010/'Option value'!$E$10</f>
        <v>440.16444911572262</v>
      </c>
    </row>
    <row r="3011" spans="2:9">
      <c r="B3011">
        <f t="shared" si="329"/>
        <v>2993</v>
      </c>
      <c r="C3011" s="38">
        <f t="shared" ca="1" si="324"/>
        <v>0.2025528607730829</v>
      </c>
      <c r="D3011" s="38">
        <f t="shared" ca="1" si="325"/>
        <v>6.7577388938680219E-2</v>
      </c>
      <c r="E3011" s="38">
        <f t="shared" ca="1" si="326"/>
        <v>0.14707264669461981</v>
      </c>
      <c r="F3011" s="38">
        <f t="shared" ca="1" si="330"/>
        <v>5.8873236592916475E-2</v>
      </c>
      <c r="G3011" s="24">
        <f t="shared" ca="1" si="327"/>
        <v>11426.975062610221</v>
      </c>
      <c r="H3011" s="24">
        <f t="shared" ca="1" si="328"/>
        <v>12120.156365922703</v>
      </c>
      <c r="I3011" s="24">
        <f ca="1">H3011/'Option value'!$E$10</f>
        <v>588.35710514187872</v>
      </c>
    </row>
    <row r="3012" spans="2:9">
      <c r="B3012">
        <f t="shared" si="329"/>
        <v>2994</v>
      </c>
      <c r="C3012" s="38">
        <f t="shared" ca="1" si="324"/>
        <v>0.42461761312298923</v>
      </c>
      <c r="D3012" s="38">
        <f t="shared" ca="1" si="325"/>
        <v>7.1135899908783551E-2</v>
      </c>
      <c r="E3012" s="38">
        <f t="shared" ca="1" si="326"/>
        <v>0.14495621826883731</v>
      </c>
      <c r="F3012" s="38">
        <f t="shared" ca="1" si="330"/>
        <v>5.6407524168346268E-2</v>
      </c>
      <c r="G3012" s="24">
        <f t="shared" ca="1" si="327"/>
        <v>14193.72398276159</v>
      </c>
      <c r="H3012" s="24">
        <f t="shared" ca="1" si="328"/>
        <v>14886.905286074072</v>
      </c>
      <c r="I3012" s="24">
        <f ca="1">H3012/'Option value'!$E$10</f>
        <v>722.6653051492267</v>
      </c>
    </row>
    <row r="3013" spans="2:9">
      <c r="B3013">
        <f t="shared" si="329"/>
        <v>2995</v>
      </c>
      <c r="C3013" s="38">
        <f t="shared" ca="1" si="324"/>
        <v>0.14760248860004938</v>
      </c>
      <c r="D3013" s="38">
        <f t="shared" ca="1" si="325"/>
        <v>6.4879543621590999E-2</v>
      </c>
      <c r="E3013" s="38">
        <f t="shared" ca="1" si="326"/>
        <v>0.14541057821206746</v>
      </c>
      <c r="F3013" s="38">
        <f t="shared" ca="1" si="330"/>
        <v>2.4188980172620545E-2</v>
      </c>
      <c r="G3013" s="24">
        <f t="shared" ca="1" si="327"/>
        <v>7617.4680184625577</v>
      </c>
      <c r="H3013" s="24">
        <f t="shared" ca="1" si="328"/>
        <v>8310.6493217750394</v>
      </c>
      <c r="I3013" s="24">
        <f ca="1">H3013/'Option value'!$E$10</f>
        <v>403.42957872694365</v>
      </c>
    </row>
    <row r="3014" spans="2:9">
      <c r="B3014">
        <f t="shared" si="329"/>
        <v>2996</v>
      </c>
      <c r="C3014" s="38">
        <f t="shared" ca="1" si="324"/>
        <v>0.21537487500873995</v>
      </c>
      <c r="D3014" s="38">
        <f t="shared" ca="1" si="325"/>
        <v>5.8778550412378429E-2</v>
      </c>
      <c r="E3014" s="38">
        <f t="shared" ca="1" si="326"/>
        <v>0.14945938791705768</v>
      </c>
      <c r="F3014" s="38">
        <f t="shared" ca="1" si="330"/>
        <v>5.9432782698477238E-2</v>
      </c>
      <c r="G3014" s="24">
        <f t="shared" ca="1" si="327"/>
        <v>9841.2355890551917</v>
      </c>
      <c r="H3014" s="24">
        <f t="shared" ca="1" si="328"/>
        <v>10534.416892367673</v>
      </c>
      <c r="I3014" s="24">
        <f ca="1">H3014/'Option value'!$E$10</f>
        <v>511.37946079454724</v>
      </c>
    </row>
    <row r="3015" spans="2:9">
      <c r="B3015">
        <f t="shared" si="329"/>
        <v>2997</v>
      </c>
      <c r="C3015" s="38">
        <f t="shared" ca="1" si="324"/>
        <v>0.16303013308554254</v>
      </c>
      <c r="D3015" s="38">
        <f t="shared" ca="1" si="325"/>
        <v>6.4231740069709206E-2</v>
      </c>
      <c r="E3015" s="38">
        <f t="shared" ca="1" si="326"/>
        <v>0.144628277699448</v>
      </c>
      <c r="F3015" s="38">
        <f t="shared" ca="1" si="330"/>
        <v>2.3343941113269803E-2</v>
      </c>
      <c r="G3015" s="24">
        <f t="shared" ca="1" si="327"/>
        <v>7638.8382543142689</v>
      </c>
      <c r="H3015" s="24">
        <f t="shared" ca="1" si="328"/>
        <v>8332.0195576267506</v>
      </c>
      <c r="I3015" s="24">
        <f ca="1">H3015/'Option value'!$E$10</f>
        <v>404.46696881683255</v>
      </c>
    </row>
    <row r="3016" spans="2:9">
      <c r="B3016">
        <f t="shared" si="329"/>
        <v>2998</v>
      </c>
      <c r="C3016" s="38">
        <f t="shared" ca="1" si="324"/>
        <v>0.47966753244757021</v>
      </c>
      <c r="D3016" s="38">
        <f t="shared" ca="1" si="325"/>
        <v>7.9033718466148734E-2</v>
      </c>
      <c r="E3016" s="38">
        <f t="shared" ca="1" si="326"/>
        <v>0.1441153133797598</v>
      </c>
      <c r="F3016" s="38">
        <f t="shared" ca="1" si="330"/>
        <v>2.7123991117906573E-2</v>
      </c>
      <c r="G3016" s="24">
        <f t="shared" ca="1" si="327"/>
        <v>12396.933950713445</v>
      </c>
      <c r="H3016" s="24">
        <f t="shared" ca="1" si="328"/>
        <v>13090.115254025926</v>
      </c>
      <c r="I3016" s="24">
        <f ca="1">H3016/'Option value'!$E$10</f>
        <v>635.44248805951099</v>
      </c>
    </row>
    <row r="3017" spans="2:9">
      <c r="B3017">
        <f t="shared" si="329"/>
        <v>2999</v>
      </c>
      <c r="C3017" s="38">
        <f t="shared" ca="1" si="324"/>
        <v>0.12937763456434892</v>
      </c>
      <c r="D3017" s="38">
        <f t="shared" ca="1" si="325"/>
        <v>5.1178183305604016E-2</v>
      </c>
      <c r="E3017" s="38">
        <f t="shared" ca="1" si="326"/>
        <v>0.1458662100012173</v>
      </c>
      <c r="F3017" s="38">
        <f t="shared" ca="1" si="330"/>
        <v>5.6696387899595552E-2</v>
      </c>
      <c r="G3017" s="24">
        <f t="shared" ca="1" si="327"/>
        <v>8038.916637697439</v>
      </c>
      <c r="H3017" s="24">
        <f t="shared" ca="1" si="328"/>
        <v>8732.0979410099208</v>
      </c>
      <c r="I3017" s="24">
        <f ca="1">H3017/'Option value'!$E$10</f>
        <v>423.88824956358837</v>
      </c>
    </row>
    <row r="3018" spans="2:9">
      <c r="B3018">
        <f t="shared" si="329"/>
        <v>3000</v>
      </c>
      <c r="C3018" s="38">
        <f t="shared" ca="1" si="324"/>
        <v>0.22428575503183595</v>
      </c>
      <c r="D3018" s="38">
        <f t="shared" ca="1" si="325"/>
        <v>7.2150437120842306E-2</v>
      </c>
      <c r="E3018" s="38">
        <f t="shared" ca="1" si="326"/>
        <v>0.14420930383524153</v>
      </c>
      <c r="F3018" s="38">
        <f t="shared" ca="1" si="330"/>
        <v>2.0987569422001359E-2</v>
      </c>
      <c r="G3018" s="24">
        <f t="shared" ca="1" si="327"/>
        <v>8890.4925497501627</v>
      </c>
      <c r="H3018" s="24">
        <f t="shared" ca="1" si="328"/>
        <v>9583.6738530626444</v>
      </c>
      <c r="I3018" s="24">
        <f ca="1">H3018/'Option value'!$E$10</f>
        <v>465.22688607100213</v>
      </c>
    </row>
    <row r="3019" spans="2:9">
      <c r="B3019">
        <f t="shared" si="329"/>
        <v>3001</v>
      </c>
      <c r="C3019" s="38">
        <f t="shared" ca="1" si="324"/>
        <v>0.21604270857404584</v>
      </c>
      <c r="D3019" s="38">
        <f t="shared" ca="1" si="325"/>
        <v>6.7915853223781963E-2</v>
      </c>
      <c r="E3019" s="38">
        <f t="shared" ca="1" si="326"/>
        <v>0.14669758955023129</v>
      </c>
      <c r="F3019" s="38">
        <f t="shared" ca="1" si="330"/>
        <v>2.2630441684067658E-2</v>
      </c>
      <c r="G3019" s="24">
        <f t="shared" ca="1" si="327"/>
        <v>8255.7126317716302</v>
      </c>
      <c r="H3019" s="24">
        <f t="shared" ca="1" si="328"/>
        <v>8948.8939350841119</v>
      </c>
      <c r="I3019" s="24">
        <f ca="1">H3019/'Option value'!$E$10</f>
        <v>434.41232694583067</v>
      </c>
    </row>
    <row r="3020" spans="2:9">
      <c r="B3020">
        <f t="shared" si="329"/>
        <v>3002</v>
      </c>
      <c r="C3020" s="38">
        <f t="shared" ca="1" si="324"/>
        <v>0.21664963255729394</v>
      </c>
      <c r="D3020" s="38">
        <f t="shared" ca="1" si="325"/>
        <v>6.738020688457258E-2</v>
      </c>
      <c r="E3020" s="38">
        <f t="shared" ca="1" si="326"/>
        <v>0.14279298101459512</v>
      </c>
      <c r="F3020" s="38">
        <f t="shared" ca="1" si="330"/>
        <v>5.3730148170204758E-2</v>
      </c>
      <c r="G3020" s="24">
        <f t="shared" ca="1" si="327"/>
        <v>11415.442254742838</v>
      </c>
      <c r="H3020" s="24">
        <f t="shared" ca="1" si="328"/>
        <v>12108.62355805532</v>
      </c>
      <c r="I3020" s="24">
        <f ca="1">H3020/'Option value'!$E$10</f>
        <v>587.79726009977276</v>
      </c>
    </row>
    <row r="3021" spans="2:9">
      <c r="B3021">
        <f t="shared" si="329"/>
        <v>3003</v>
      </c>
      <c r="C3021" s="38">
        <f t="shared" ca="1" si="324"/>
        <v>0.37377337293513502</v>
      </c>
      <c r="D3021" s="38">
        <f t="shared" ca="1" si="325"/>
        <v>5.7559684363536076E-2</v>
      </c>
      <c r="E3021" s="38">
        <f t="shared" ca="1" si="326"/>
        <v>0.14235316416835642</v>
      </c>
      <c r="F3021" s="38">
        <f t="shared" ca="1" si="330"/>
        <v>3.7136218168141777E-2</v>
      </c>
      <c r="G3021" s="24">
        <f t="shared" ca="1" si="327"/>
        <v>9320.4994058014145</v>
      </c>
      <c r="H3021" s="24">
        <f t="shared" ca="1" si="328"/>
        <v>10013.680709113896</v>
      </c>
      <c r="I3021" s="24">
        <f ca="1">H3021/'Option value'!$E$10</f>
        <v>486.10100529679107</v>
      </c>
    </row>
    <row r="3022" spans="2:9">
      <c r="B3022">
        <f t="shared" si="329"/>
        <v>3004</v>
      </c>
      <c r="C3022" s="38">
        <f t="shared" ca="1" si="324"/>
        <v>0.27966982757377928</v>
      </c>
      <c r="D3022" s="38">
        <f t="shared" ca="1" si="325"/>
        <v>5.623509484613308E-2</v>
      </c>
      <c r="E3022" s="38">
        <f t="shared" ca="1" si="326"/>
        <v>0.1429368409046913</v>
      </c>
      <c r="F3022" s="38">
        <f t="shared" ca="1" si="330"/>
        <v>4.3597703665175708E-2</v>
      </c>
      <c r="G3022" s="24">
        <f t="shared" ca="1" si="327"/>
        <v>8984.1367766982112</v>
      </c>
      <c r="H3022" s="24">
        <f t="shared" ca="1" si="328"/>
        <v>9677.3180800106929</v>
      </c>
      <c r="I3022" s="24">
        <f ca="1">H3022/'Option value'!$E$10</f>
        <v>469.77272233061615</v>
      </c>
    </row>
    <row r="3023" spans="2:9">
      <c r="B3023">
        <f t="shared" si="329"/>
        <v>3005</v>
      </c>
      <c r="C3023" s="38">
        <f t="shared" ca="1" si="324"/>
        <v>0.25678499525910087</v>
      </c>
      <c r="D3023" s="38">
        <f t="shared" ca="1" si="325"/>
        <v>7.7425415084153598E-2</v>
      </c>
      <c r="E3023" s="38">
        <f t="shared" ca="1" si="326"/>
        <v>0.14193238185280818</v>
      </c>
      <c r="F3023" s="38">
        <f t="shared" ca="1" si="330"/>
        <v>5.2600246469883691E-2</v>
      </c>
      <c r="G3023" s="24">
        <f t="shared" ca="1" si="327"/>
        <v>13509.155189018204</v>
      </c>
      <c r="H3023" s="24">
        <f t="shared" ca="1" si="328"/>
        <v>14202.336492330685</v>
      </c>
      <c r="I3023" s="24">
        <f ca="1">H3023/'Option value'!$E$10</f>
        <v>689.43381030731473</v>
      </c>
    </row>
    <row r="3024" spans="2:9">
      <c r="B3024">
        <f t="shared" si="329"/>
        <v>3006</v>
      </c>
      <c r="C3024" s="38">
        <f t="shared" ca="1" si="324"/>
        <v>9.3787890436650478E-2</v>
      </c>
      <c r="D3024" s="38">
        <f t="shared" ca="1" si="325"/>
        <v>6.2796968617002541E-2</v>
      </c>
      <c r="E3024" s="38">
        <f t="shared" ca="1" si="326"/>
        <v>0.1426219786894487</v>
      </c>
      <c r="F3024" s="38">
        <f t="shared" ca="1" si="330"/>
        <v>4.1292416966272297E-2</v>
      </c>
      <c r="G3024" s="24">
        <f t="shared" ca="1" si="327"/>
        <v>8406.7281379727792</v>
      </c>
      <c r="H3024" s="24">
        <f t="shared" ca="1" si="328"/>
        <v>9099.909441285261</v>
      </c>
      <c r="I3024" s="24">
        <f ca="1">H3024/'Option value'!$E$10</f>
        <v>441.74317676142039</v>
      </c>
    </row>
    <row r="3025" spans="2:9">
      <c r="B3025">
        <f t="shared" si="329"/>
        <v>3007</v>
      </c>
      <c r="C3025" s="38">
        <f t="shared" ca="1" si="324"/>
        <v>0.20172720371920849</v>
      </c>
      <c r="D3025" s="38">
        <f t="shared" ca="1" si="325"/>
        <v>7.062319987307443E-2</v>
      </c>
      <c r="E3025" s="38">
        <f t="shared" ca="1" si="326"/>
        <v>0.1475658800598352</v>
      </c>
      <c r="F3025" s="38">
        <f t="shared" ca="1" si="330"/>
        <v>4.9784248109913887E-2</v>
      </c>
      <c r="G3025" s="24">
        <f t="shared" ca="1" si="327"/>
        <v>10764.339315756157</v>
      </c>
      <c r="H3025" s="24">
        <f t="shared" ca="1" si="328"/>
        <v>11457.520619068639</v>
      </c>
      <c r="I3025" s="24">
        <f ca="1">H3025/'Option value'!$E$10</f>
        <v>556.1903213140115</v>
      </c>
    </row>
    <row r="3026" spans="2:9">
      <c r="B3026">
        <f t="shared" si="329"/>
        <v>3008</v>
      </c>
      <c r="C3026" s="38">
        <f t="shared" ca="1" si="324"/>
        <v>0.11141153200936026</v>
      </c>
      <c r="D3026" s="38">
        <f t="shared" ca="1" si="325"/>
        <v>6.6424307066685007E-2</v>
      </c>
      <c r="E3026" s="38">
        <f t="shared" ca="1" si="326"/>
        <v>0.14227869358931008</v>
      </c>
      <c r="F3026" s="38">
        <f t="shared" ca="1" si="330"/>
        <v>2.6616334643731209E-2</v>
      </c>
      <c r="G3026" s="24">
        <f t="shared" ca="1" si="327"/>
        <v>7915.9175594260205</v>
      </c>
      <c r="H3026" s="24">
        <f t="shared" ca="1" si="328"/>
        <v>8609.0988627385032</v>
      </c>
      <c r="I3026" s="24">
        <f ca="1">H3026/'Option value'!$E$10</f>
        <v>417.91742052128654</v>
      </c>
    </row>
    <row r="3027" spans="2:9">
      <c r="B3027">
        <f t="shared" si="329"/>
        <v>3009</v>
      </c>
      <c r="C3027" s="38">
        <f t="shared" ref="C3027:C3090" ca="1" si="331">_xlfn.NORM.INV(RAND(),$F$6,$G$6)</f>
        <v>0.17922708928961731</v>
      </c>
      <c r="D3027" s="38">
        <f t="shared" ref="D3027:D3090" ca="1" si="332">_xlfn.NORM.INV(RAND(),$F$7,$G$7)</f>
        <v>7.2488734524610479E-2</v>
      </c>
      <c r="E3027" s="38">
        <f t="shared" ref="E3027:E3090" ca="1" si="333">_xlfn.NORM.INV(RAND(),$F$8,$G$8)</f>
        <v>0.14100309317552406</v>
      </c>
      <c r="F3027" s="38">
        <f t="shared" ca="1" si="330"/>
        <v>4.3238416997757781E-2</v>
      </c>
      <c r="G3027" s="24">
        <f t="shared" ref="G3027:G3090" ca="1" si="334">IF(E3027&gt;F3027,($C$12*(1+C3027)*D3027)/(E3027-F3027),0)</f>
        <v>10843.697057096877</v>
      </c>
      <c r="H3027" s="24">
        <f t="shared" ref="H3027:H3090" ca="1" si="335">G3027+$C$13</f>
        <v>11536.878360409359</v>
      </c>
      <c r="I3027" s="24">
        <f ca="1">H3027/'Option value'!$E$10</f>
        <v>560.04263885482317</v>
      </c>
    </row>
    <row r="3028" spans="2:9">
      <c r="B3028">
        <f t="shared" ref="B3028:B3091" si="336">B3027+1</f>
        <v>3010</v>
      </c>
      <c r="C3028" s="38">
        <f t="shared" ca="1" si="331"/>
        <v>0.10347313678083936</v>
      </c>
      <c r="D3028" s="38">
        <f t="shared" ca="1" si="332"/>
        <v>6.47916511731155E-2</v>
      </c>
      <c r="E3028" s="38">
        <f t="shared" ca="1" si="333"/>
        <v>0.14215067112409138</v>
      </c>
      <c r="F3028" s="38">
        <f t="shared" ref="F3028:F3091" ca="1" si="337">RAND()*($E$9-$D$9)+$D$9</f>
        <v>2.3976824267866053E-2</v>
      </c>
      <c r="G3028" s="24">
        <f t="shared" ca="1" si="334"/>
        <v>7503.2741814930096</v>
      </c>
      <c r="H3028" s="24">
        <f t="shared" ca="1" si="335"/>
        <v>8196.4554848054922</v>
      </c>
      <c r="I3028" s="24">
        <f ca="1">H3028/'Option value'!$E$10</f>
        <v>397.88618858279085</v>
      </c>
    </row>
    <row r="3029" spans="2:9">
      <c r="B3029">
        <f t="shared" si="336"/>
        <v>3011</v>
      </c>
      <c r="C3029" s="38">
        <f t="shared" ca="1" si="331"/>
        <v>0.22022511469328973</v>
      </c>
      <c r="D3029" s="38">
        <f t="shared" ca="1" si="332"/>
        <v>6.6414855853748761E-2</v>
      </c>
      <c r="E3029" s="38">
        <f t="shared" ca="1" si="333"/>
        <v>0.14509327354602919</v>
      </c>
      <c r="F3029" s="38">
        <f t="shared" ca="1" si="337"/>
        <v>3.4659356736344508E-2</v>
      </c>
      <c r="G3029" s="24">
        <f t="shared" ca="1" si="334"/>
        <v>9101.1043711314669</v>
      </c>
      <c r="H3029" s="24">
        <f t="shared" ca="1" si="335"/>
        <v>9794.2856744439487</v>
      </c>
      <c r="I3029" s="24">
        <f ca="1">H3029/'Option value'!$E$10</f>
        <v>475.45076089533728</v>
      </c>
    </row>
    <row r="3030" spans="2:9">
      <c r="B3030">
        <f t="shared" si="336"/>
        <v>3012</v>
      </c>
      <c r="C3030" s="38">
        <f t="shared" ca="1" si="331"/>
        <v>0.30029516878285079</v>
      </c>
      <c r="D3030" s="38">
        <f t="shared" ca="1" si="332"/>
        <v>5.8580187245914857E-2</v>
      </c>
      <c r="E3030" s="38">
        <f t="shared" ca="1" si="333"/>
        <v>0.14504015040639792</v>
      </c>
      <c r="F3030" s="38">
        <f t="shared" ca="1" si="337"/>
        <v>5.2221913137078746E-2</v>
      </c>
      <c r="G3030" s="24">
        <f t="shared" ca="1" si="334"/>
        <v>10177.726236542509</v>
      </c>
      <c r="H3030" s="24">
        <f t="shared" ca="1" si="335"/>
        <v>10870.90753985499</v>
      </c>
      <c r="I3030" s="24">
        <f ca="1">H3030/'Option value'!$E$10</f>
        <v>527.71395824538786</v>
      </c>
    </row>
    <row r="3031" spans="2:9">
      <c r="B3031">
        <f t="shared" si="336"/>
        <v>3013</v>
      </c>
      <c r="C3031" s="38">
        <f t="shared" ca="1" si="331"/>
        <v>0.17322294777574251</v>
      </c>
      <c r="D3031" s="38">
        <f t="shared" ca="1" si="332"/>
        <v>8.0565828016046781E-2</v>
      </c>
      <c r="E3031" s="38">
        <f t="shared" ca="1" si="333"/>
        <v>0.14273837959413382</v>
      </c>
      <c r="F3031" s="38">
        <f t="shared" ca="1" si="337"/>
        <v>3.1461382791621736E-2</v>
      </c>
      <c r="G3031" s="24">
        <f t="shared" ca="1" si="334"/>
        <v>10534.58434301468</v>
      </c>
      <c r="H3031" s="24">
        <f t="shared" ca="1" si="335"/>
        <v>11227.765646327161</v>
      </c>
      <c r="I3031" s="24">
        <f ca="1">H3031/'Option value'!$E$10</f>
        <v>545.03716729743496</v>
      </c>
    </row>
    <row r="3032" spans="2:9">
      <c r="B3032">
        <f t="shared" si="336"/>
        <v>3014</v>
      </c>
      <c r="C3032" s="38">
        <f t="shared" ca="1" si="331"/>
        <v>0.26725654472456917</v>
      </c>
      <c r="D3032" s="38">
        <f t="shared" ca="1" si="332"/>
        <v>6.61077313869015E-2</v>
      </c>
      <c r="E3032" s="38">
        <f t="shared" ca="1" si="333"/>
        <v>0.14776531924454636</v>
      </c>
      <c r="F3032" s="38">
        <f t="shared" ca="1" si="337"/>
        <v>4.2500662794893458E-2</v>
      </c>
      <c r="G3032" s="24">
        <f t="shared" ca="1" si="334"/>
        <v>9870.1918895162271</v>
      </c>
      <c r="H3032" s="24">
        <f t="shared" ca="1" si="335"/>
        <v>10563.373192828709</v>
      </c>
      <c r="I3032" s="24">
        <f ca="1">H3032/'Option value'!$E$10</f>
        <v>512.78510644799553</v>
      </c>
    </row>
    <row r="3033" spans="2:9">
      <c r="B3033">
        <f t="shared" si="336"/>
        <v>3015</v>
      </c>
      <c r="C3033" s="38">
        <f t="shared" ca="1" si="331"/>
        <v>0.25592238090093422</v>
      </c>
      <c r="D3033" s="38">
        <f t="shared" ca="1" si="332"/>
        <v>6.0650938357241502E-2</v>
      </c>
      <c r="E3033" s="38">
        <f t="shared" ca="1" si="333"/>
        <v>0.15069757288190158</v>
      </c>
      <c r="F3033" s="38">
        <f t="shared" ca="1" si="337"/>
        <v>4.7258697081008431E-2</v>
      </c>
      <c r="G3033" s="24">
        <f t="shared" ca="1" si="334"/>
        <v>9132.8833180646052</v>
      </c>
      <c r="H3033" s="24">
        <f t="shared" ca="1" si="335"/>
        <v>9826.064621377087</v>
      </c>
      <c r="I3033" s="24">
        <f ca="1">H3033/'Option value'!$E$10</f>
        <v>476.99342822218864</v>
      </c>
    </row>
    <row r="3034" spans="2:9">
      <c r="B3034">
        <f t="shared" si="336"/>
        <v>3016</v>
      </c>
      <c r="C3034" s="38">
        <f t="shared" ca="1" si="331"/>
        <v>0.15334240019076167</v>
      </c>
      <c r="D3034" s="38">
        <f t="shared" ca="1" si="332"/>
        <v>6.7992620998591033E-2</v>
      </c>
      <c r="E3034" s="38">
        <f t="shared" ca="1" si="333"/>
        <v>0.1433182361802004</v>
      </c>
      <c r="F3034" s="38">
        <f t="shared" ca="1" si="337"/>
        <v>3.5009369385733707E-2</v>
      </c>
      <c r="G3034" s="24">
        <f t="shared" ca="1" si="334"/>
        <v>8979.4018125557013</v>
      </c>
      <c r="H3034" s="24">
        <f t="shared" ca="1" si="335"/>
        <v>9672.5831158681831</v>
      </c>
      <c r="I3034" s="24">
        <f ca="1">H3034/'Option value'!$E$10</f>
        <v>469.54286970233898</v>
      </c>
    </row>
    <row r="3035" spans="2:9">
      <c r="B3035">
        <f t="shared" si="336"/>
        <v>3017</v>
      </c>
      <c r="C3035" s="38">
        <f t="shared" ca="1" si="331"/>
        <v>8.0493064313728907E-2</v>
      </c>
      <c r="D3035" s="38">
        <f t="shared" ca="1" si="332"/>
        <v>6.5753913027009211E-2</v>
      </c>
      <c r="E3035" s="38">
        <f t="shared" ca="1" si="333"/>
        <v>0.1438004096280277</v>
      </c>
      <c r="F3035" s="38">
        <f t="shared" ca="1" si="337"/>
        <v>5.8927090815454997E-2</v>
      </c>
      <c r="G3035" s="24">
        <f t="shared" ca="1" si="334"/>
        <v>10381.587731831312</v>
      </c>
      <c r="H3035" s="24">
        <f t="shared" ca="1" si="335"/>
        <v>11074.769035143794</v>
      </c>
      <c r="I3035" s="24">
        <f ca="1">H3035/'Option value'!$E$10</f>
        <v>537.61014733707736</v>
      </c>
    </row>
    <row r="3036" spans="2:9">
      <c r="B3036">
        <f t="shared" si="336"/>
        <v>3018</v>
      </c>
      <c r="C3036" s="38">
        <f t="shared" ca="1" si="331"/>
        <v>0.19565573406804637</v>
      </c>
      <c r="D3036" s="38">
        <f t="shared" ca="1" si="332"/>
        <v>5.8970484302871259E-2</v>
      </c>
      <c r="E3036" s="38">
        <f t="shared" ca="1" si="333"/>
        <v>0.14481191861665688</v>
      </c>
      <c r="F3036" s="38">
        <f t="shared" ca="1" si="337"/>
        <v>2.7811697300736453E-2</v>
      </c>
      <c r="G3036" s="24">
        <f t="shared" ca="1" si="334"/>
        <v>7473.8699920852441</v>
      </c>
      <c r="H3036" s="24">
        <f t="shared" ca="1" si="335"/>
        <v>8167.0512953977268</v>
      </c>
      <c r="I3036" s="24">
        <f ca="1">H3036/'Option value'!$E$10</f>
        <v>396.45880074746242</v>
      </c>
    </row>
    <row r="3037" spans="2:9">
      <c r="B3037">
        <f t="shared" si="336"/>
        <v>3019</v>
      </c>
      <c r="C3037" s="38">
        <f t="shared" ca="1" si="331"/>
        <v>0.17385788541226496</v>
      </c>
      <c r="D3037" s="38">
        <f t="shared" ca="1" si="332"/>
        <v>6.9856502821884464E-2</v>
      </c>
      <c r="E3037" s="38">
        <f t="shared" ca="1" si="333"/>
        <v>0.14487200242589904</v>
      </c>
      <c r="F3037" s="38">
        <f t="shared" ca="1" si="337"/>
        <v>4.5210260375464537E-2</v>
      </c>
      <c r="G3037" s="24">
        <f t="shared" ca="1" si="334"/>
        <v>10204.34807946752</v>
      </c>
      <c r="H3037" s="24">
        <f t="shared" ca="1" si="335"/>
        <v>10897.529382780001</v>
      </c>
      <c r="I3037" s="24">
        <f ca="1">H3037/'Option value'!$E$10</f>
        <v>529.00628071747576</v>
      </c>
    </row>
    <row r="3038" spans="2:9">
      <c r="B3038">
        <f t="shared" si="336"/>
        <v>3020</v>
      </c>
      <c r="C3038" s="38">
        <f t="shared" ca="1" si="331"/>
        <v>0.27928831942234722</v>
      </c>
      <c r="D3038" s="38">
        <f t="shared" ca="1" si="332"/>
        <v>6.0944992799096882E-2</v>
      </c>
      <c r="E3038" s="38">
        <f t="shared" ca="1" si="333"/>
        <v>0.14830050854506857</v>
      </c>
      <c r="F3038" s="38">
        <f t="shared" ca="1" si="337"/>
        <v>3.4320043040633824E-2</v>
      </c>
      <c r="G3038" s="24">
        <f t="shared" ca="1" si="334"/>
        <v>8483.3505850444581</v>
      </c>
      <c r="H3038" s="24">
        <f t="shared" ca="1" si="335"/>
        <v>9176.5318883569398</v>
      </c>
      <c r="I3038" s="24">
        <f ca="1">H3038/'Option value'!$E$10</f>
        <v>445.46271302703587</v>
      </c>
    </row>
    <row r="3039" spans="2:9">
      <c r="B3039">
        <f t="shared" si="336"/>
        <v>3021</v>
      </c>
      <c r="C3039" s="38">
        <f t="shared" ca="1" si="331"/>
        <v>0.3496020025579501</v>
      </c>
      <c r="D3039" s="38">
        <f t="shared" ca="1" si="332"/>
        <v>6.098643841168977E-2</v>
      </c>
      <c r="E3039" s="38">
        <f t="shared" ca="1" si="333"/>
        <v>0.14525123231367285</v>
      </c>
      <c r="F3039" s="38">
        <f t="shared" ca="1" si="337"/>
        <v>5.35471382940826E-2</v>
      </c>
      <c r="G3039" s="24">
        <f t="shared" ca="1" si="334"/>
        <v>11131.191070071553</v>
      </c>
      <c r="H3039" s="24">
        <f t="shared" ca="1" si="335"/>
        <v>11824.372373384034</v>
      </c>
      <c r="I3039" s="24">
        <f ca="1">H3039/'Option value'!$E$10</f>
        <v>573.99865890213755</v>
      </c>
    </row>
    <row r="3040" spans="2:9">
      <c r="B3040">
        <f t="shared" si="336"/>
        <v>3022</v>
      </c>
      <c r="C3040" s="38">
        <f t="shared" ca="1" si="331"/>
        <v>0.21312028702968475</v>
      </c>
      <c r="D3040" s="38">
        <f t="shared" ca="1" si="332"/>
        <v>6.2056811082029165E-2</v>
      </c>
      <c r="E3040" s="38">
        <f t="shared" ca="1" si="333"/>
        <v>0.14519224014695906</v>
      </c>
      <c r="F3040" s="38">
        <f t="shared" ca="1" si="337"/>
        <v>4.4125673811740533E-2</v>
      </c>
      <c r="G3040" s="24">
        <f t="shared" ca="1" si="334"/>
        <v>9237.9835789113968</v>
      </c>
      <c r="H3040" s="24">
        <f t="shared" ca="1" si="335"/>
        <v>9931.1648822238785</v>
      </c>
      <c r="I3040" s="24">
        <f ca="1">H3040/'Option value'!$E$10</f>
        <v>482.09538263222709</v>
      </c>
    </row>
    <row r="3041" spans="2:9">
      <c r="B3041">
        <f t="shared" si="336"/>
        <v>3023</v>
      </c>
      <c r="C3041" s="38">
        <f t="shared" ca="1" si="331"/>
        <v>0.23999440922216439</v>
      </c>
      <c r="D3041" s="38">
        <f t="shared" ca="1" si="332"/>
        <v>6.2448941913593806E-2</v>
      </c>
      <c r="E3041" s="38">
        <f t="shared" ca="1" si="333"/>
        <v>0.14303110535933297</v>
      </c>
      <c r="F3041" s="38">
        <f t="shared" ca="1" si="337"/>
        <v>3.6318478659465678E-2</v>
      </c>
      <c r="G3041" s="24">
        <f t="shared" ca="1" si="334"/>
        <v>8999.5413810360806</v>
      </c>
      <c r="H3041" s="24">
        <f t="shared" ca="1" si="335"/>
        <v>9692.7226843485623</v>
      </c>
      <c r="I3041" s="24">
        <f ca="1">H3041/'Option value'!$E$10</f>
        <v>470.52051865769715</v>
      </c>
    </row>
    <row r="3042" spans="2:9">
      <c r="B3042">
        <f t="shared" si="336"/>
        <v>3024</v>
      </c>
      <c r="C3042" s="38">
        <f t="shared" ca="1" si="331"/>
        <v>0.14106246706345027</v>
      </c>
      <c r="D3042" s="38">
        <f t="shared" ca="1" si="332"/>
        <v>6.0525896887843857E-2</v>
      </c>
      <c r="E3042" s="38">
        <f t="shared" ca="1" si="333"/>
        <v>0.14846029543653863</v>
      </c>
      <c r="F3042" s="38">
        <f t="shared" ca="1" si="337"/>
        <v>5.0494405041261035E-2</v>
      </c>
      <c r="G3042" s="24">
        <f t="shared" ca="1" si="334"/>
        <v>8743.1341249762845</v>
      </c>
      <c r="H3042" s="24">
        <f t="shared" ca="1" si="335"/>
        <v>9436.3154282887663</v>
      </c>
      <c r="I3042" s="24">
        <f ca="1">H3042/'Option value'!$E$10</f>
        <v>458.07356448003719</v>
      </c>
    </row>
    <row r="3043" spans="2:9">
      <c r="B3043">
        <f t="shared" si="336"/>
        <v>3025</v>
      </c>
      <c r="C3043" s="38">
        <f t="shared" ca="1" si="331"/>
        <v>0.31547490646222065</v>
      </c>
      <c r="D3043" s="38">
        <f t="shared" ca="1" si="332"/>
        <v>7.5701466732498335E-2</v>
      </c>
      <c r="E3043" s="38">
        <f t="shared" ca="1" si="333"/>
        <v>0.14585164894144692</v>
      </c>
      <c r="F3043" s="38">
        <f t="shared" ca="1" si="337"/>
        <v>5.8674640665500877E-2</v>
      </c>
      <c r="G3043" s="24">
        <f t="shared" ca="1" si="334"/>
        <v>14166.947291791139</v>
      </c>
      <c r="H3043" s="24">
        <f t="shared" ca="1" si="335"/>
        <v>14860.128595103621</v>
      </c>
      <c r="I3043" s="24">
        <f ca="1">H3043/'Option value'!$E$10</f>
        <v>721.36546578172909</v>
      </c>
    </row>
    <row r="3044" spans="2:9">
      <c r="B3044">
        <f t="shared" si="336"/>
        <v>3026</v>
      </c>
      <c r="C3044" s="38">
        <f t="shared" ca="1" si="331"/>
        <v>7.3955198395835198E-2</v>
      </c>
      <c r="D3044" s="38">
        <f t="shared" ca="1" si="332"/>
        <v>6.1090669974761917E-2</v>
      </c>
      <c r="E3044" s="38">
        <f t="shared" ca="1" si="333"/>
        <v>0.14411833491890033</v>
      </c>
      <c r="F3044" s="38">
        <f t="shared" ca="1" si="337"/>
        <v>4.9448339219165333E-2</v>
      </c>
      <c r="G3044" s="24">
        <f t="shared" ca="1" si="334"/>
        <v>8594.8850354996739</v>
      </c>
      <c r="H3044" s="24">
        <f t="shared" ca="1" si="335"/>
        <v>9288.0663388121557</v>
      </c>
      <c r="I3044" s="24">
        <f ca="1">H3044/'Option value'!$E$10</f>
        <v>450.8770067384541</v>
      </c>
    </row>
    <row r="3045" spans="2:9">
      <c r="B3045">
        <f t="shared" si="336"/>
        <v>3027</v>
      </c>
      <c r="C3045" s="38">
        <f t="shared" ca="1" si="331"/>
        <v>0.21898944123018391</v>
      </c>
      <c r="D3045" s="38">
        <f t="shared" ca="1" si="332"/>
        <v>6.696590265877507E-2</v>
      </c>
      <c r="E3045" s="38">
        <f t="shared" ca="1" si="333"/>
        <v>0.14366788263078381</v>
      </c>
      <c r="F3045" s="38">
        <f t="shared" ca="1" si="337"/>
        <v>5.6098048015106497E-2</v>
      </c>
      <c r="G3045" s="24">
        <f t="shared" ca="1" si="334"/>
        <v>11560.870019450058</v>
      </c>
      <c r="H3045" s="24">
        <f t="shared" ca="1" si="335"/>
        <v>12254.05132276254</v>
      </c>
      <c r="I3045" s="24">
        <f ca="1">H3045/'Option value'!$E$10</f>
        <v>594.85686032827857</v>
      </c>
    </row>
    <row r="3046" spans="2:9">
      <c r="B3046">
        <f t="shared" si="336"/>
        <v>3028</v>
      </c>
      <c r="C3046" s="38">
        <f t="shared" ca="1" si="331"/>
        <v>0.10112150948788881</v>
      </c>
      <c r="D3046" s="38">
        <f t="shared" ca="1" si="332"/>
        <v>7.4666384750348147E-2</v>
      </c>
      <c r="E3046" s="38">
        <f t="shared" ca="1" si="333"/>
        <v>0.14357425236193144</v>
      </c>
      <c r="F3046" s="38">
        <f t="shared" ca="1" si="337"/>
        <v>5.4387068062641014E-2</v>
      </c>
      <c r="G3046" s="24">
        <f t="shared" ca="1" si="334"/>
        <v>11432.712801658241</v>
      </c>
      <c r="H3046" s="24">
        <f t="shared" ca="1" si="335"/>
        <v>12125.894104970723</v>
      </c>
      <c r="I3046" s="24">
        <f ca="1">H3046/'Option value'!$E$10</f>
        <v>588.63563616362728</v>
      </c>
    </row>
    <row r="3047" spans="2:9">
      <c r="B3047">
        <f t="shared" si="336"/>
        <v>3029</v>
      </c>
      <c r="C3047" s="38">
        <f t="shared" ca="1" si="331"/>
        <v>0.36380353073192739</v>
      </c>
      <c r="D3047" s="38">
        <f t="shared" ca="1" si="332"/>
        <v>6.2913512881138528E-2</v>
      </c>
      <c r="E3047" s="38">
        <f t="shared" ca="1" si="333"/>
        <v>0.14770319458442949</v>
      </c>
      <c r="F3047" s="38">
        <f t="shared" ca="1" si="337"/>
        <v>5.7954400090123107E-2</v>
      </c>
      <c r="G3047" s="24">
        <f t="shared" ca="1" si="334"/>
        <v>11856.554416099201</v>
      </c>
      <c r="H3047" s="24">
        <f t="shared" ca="1" si="335"/>
        <v>12549.735719411683</v>
      </c>
      <c r="I3047" s="24">
        <f ca="1">H3047/'Option value'!$E$10</f>
        <v>609.21047181610106</v>
      </c>
    </row>
    <row r="3048" spans="2:9">
      <c r="B3048">
        <f t="shared" si="336"/>
        <v>3030</v>
      </c>
      <c r="C3048" s="38">
        <f t="shared" ca="1" si="331"/>
        <v>0.29677512497543479</v>
      </c>
      <c r="D3048" s="38">
        <f t="shared" ca="1" si="332"/>
        <v>7.1268230044324837E-2</v>
      </c>
      <c r="E3048" s="38">
        <f t="shared" ca="1" si="333"/>
        <v>0.14540988028826693</v>
      </c>
      <c r="F3048" s="38">
        <f t="shared" ca="1" si="337"/>
        <v>5.5607624312324619E-2</v>
      </c>
      <c r="G3048" s="24">
        <f t="shared" ca="1" si="334"/>
        <v>12763.352805895143</v>
      </c>
      <c r="H3048" s="24">
        <f t="shared" ca="1" si="335"/>
        <v>13456.534109207625</v>
      </c>
      <c r="I3048" s="24">
        <f ca="1">H3048/'Option value'!$E$10</f>
        <v>653.22981112658374</v>
      </c>
    </row>
    <row r="3049" spans="2:9">
      <c r="B3049">
        <f t="shared" si="336"/>
        <v>3031</v>
      </c>
      <c r="C3049" s="38">
        <f t="shared" ca="1" si="331"/>
        <v>0.28514278688525901</v>
      </c>
      <c r="D3049" s="38">
        <f t="shared" ca="1" si="332"/>
        <v>6.9401531688976559E-2</v>
      </c>
      <c r="E3049" s="38">
        <f t="shared" ca="1" si="333"/>
        <v>0.14819023260489253</v>
      </c>
      <c r="F3049" s="38">
        <f t="shared" ca="1" si="337"/>
        <v>2.1562145149506617E-2</v>
      </c>
      <c r="G3049" s="24">
        <f t="shared" ca="1" si="334"/>
        <v>8735.3793096078662</v>
      </c>
      <c r="H3049" s="24">
        <f t="shared" ca="1" si="335"/>
        <v>9428.5606129203479</v>
      </c>
      <c r="I3049" s="24">
        <f ca="1">H3049/'Option value'!$E$10</f>
        <v>457.69711713205567</v>
      </c>
    </row>
    <row r="3050" spans="2:9">
      <c r="B3050">
        <f t="shared" si="336"/>
        <v>3032</v>
      </c>
      <c r="C3050" s="38">
        <f t="shared" ca="1" si="331"/>
        <v>8.8486826527368972E-2</v>
      </c>
      <c r="D3050" s="38">
        <f t="shared" ca="1" si="332"/>
        <v>5.871127988710341E-2</v>
      </c>
      <c r="E3050" s="38">
        <f t="shared" ca="1" si="333"/>
        <v>0.14601408144258016</v>
      </c>
      <c r="F3050" s="38">
        <f t="shared" ca="1" si="337"/>
        <v>5.9870528758905708E-2</v>
      </c>
      <c r="G3050" s="24">
        <f t="shared" ca="1" si="334"/>
        <v>9200.5401188132964</v>
      </c>
      <c r="H3050" s="24">
        <f t="shared" ca="1" si="335"/>
        <v>9893.7214221257782</v>
      </c>
      <c r="I3050" s="24">
        <f ca="1">H3050/'Option value'!$E$10</f>
        <v>480.27773893814452</v>
      </c>
    </row>
    <row r="3051" spans="2:9">
      <c r="B3051">
        <f t="shared" si="336"/>
        <v>3033</v>
      </c>
      <c r="C3051" s="38">
        <f t="shared" ca="1" si="331"/>
        <v>0.39539963496995667</v>
      </c>
      <c r="D3051" s="38">
        <f t="shared" ca="1" si="332"/>
        <v>6.5741371090218964E-2</v>
      </c>
      <c r="E3051" s="38">
        <f t="shared" ca="1" si="333"/>
        <v>0.14157260912526817</v>
      </c>
      <c r="F3051" s="38">
        <f t="shared" ca="1" si="337"/>
        <v>5.2445296119298074E-2</v>
      </c>
      <c r="G3051" s="24">
        <f t="shared" ca="1" si="334"/>
        <v>12764.914951364704</v>
      </c>
      <c r="H3051" s="24">
        <f t="shared" ca="1" si="335"/>
        <v>13458.096254677186</v>
      </c>
      <c r="I3051" s="24">
        <f ca="1">H3051/'Option value'!$E$10</f>
        <v>653.30564343093135</v>
      </c>
    </row>
    <row r="3052" spans="2:9">
      <c r="B3052">
        <f t="shared" si="336"/>
        <v>3034</v>
      </c>
      <c r="C3052" s="38">
        <f t="shared" ca="1" si="331"/>
        <v>0.33418058204403278</v>
      </c>
      <c r="D3052" s="38">
        <f t="shared" ca="1" si="332"/>
        <v>6.274513513225416E-2</v>
      </c>
      <c r="E3052" s="38">
        <f t="shared" ca="1" si="333"/>
        <v>0.14311207816690477</v>
      </c>
      <c r="F3052" s="38">
        <f t="shared" ca="1" si="337"/>
        <v>4.2500403389566982E-2</v>
      </c>
      <c r="G3052" s="24">
        <f t="shared" ca="1" si="334"/>
        <v>10319.001439392854</v>
      </c>
      <c r="H3052" s="24">
        <f t="shared" ca="1" si="335"/>
        <v>11012.182742705336</v>
      </c>
      <c r="I3052" s="24">
        <f ca="1">H3052/'Option value'!$E$10</f>
        <v>534.57197780122988</v>
      </c>
    </row>
    <row r="3053" spans="2:9">
      <c r="B3053">
        <f t="shared" si="336"/>
        <v>3035</v>
      </c>
      <c r="C3053" s="38">
        <f t="shared" ca="1" si="331"/>
        <v>0.28452936881409358</v>
      </c>
      <c r="D3053" s="38">
        <f t="shared" ca="1" si="332"/>
        <v>5.943300896631698E-2</v>
      </c>
      <c r="E3053" s="38">
        <f t="shared" ca="1" si="333"/>
        <v>0.14709831654556874</v>
      </c>
      <c r="F3053" s="38">
        <f t="shared" ca="1" si="337"/>
        <v>2.0092901528518992E-2</v>
      </c>
      <c r="G3053" s="24">
        <f t="shared" ca="1" si="334"/>
        <v>7454.8840886652433</v>
      </c>
      <c r="H3053" s="24">
        <f t="shared" ca="1" si="335"/>
        <v>8148.065391977726</v>
      </c>
      <c r="I3053" s="24">
        <f ca="1">H3053/'Option value'!$E$10</f>
        <v>395.537154950375</v>
      </c>
    </row>
    <row r="3054" spans="2:9">
      <c r="B3054">
        <f t="shared" si="336"/>
        <v>3036</v>
      </c>
      <c r="C3054" s="38">
        <f t="shared" ca="1" si="331"/>
        <v>9.6910302540523185E-2</v>
      </c>
      <c r="D3054" s="38">
        <f t="shared" ca="1" si="332"/>
        <v>6.4255221448568559E-2</v>
      </c>
      <c r="E3054" s="38">
        <f t="shared" ca="1" si="333"/>
        <v>0.14801655142110551</v>
      </c>
      <c r="F3054" s="38">
        <f t="shared" ca="1" si="337"/>
        <v>5.2630398549201859E-2</v>
      </c>
      <c r="G3054" s="24">
        <f t="shared" ca="1" si="334"/>
        <v>9164.0106224601077</v>
      </c>
      <c r="H3054" s="24">
        <f t="shared" ca="1" si="335"/>
        <v>9857.1919257725895</v>
      </c>
      <c r="I3054" s="24">
        <f ca="1">H3054/'Option value'!$E$10</f>
        <v>478.50446241614509</v>
      </c>
    </row>
    <row r="3055" spans="2:9">
      <c r="B3055">
        <f t="shared" si="336"/>
        <v>3037</v>
      </c>
      <c r="C3055" s="38">
        <f t="shared" ca="1" si="331"/>
        <v>0.14089418377791962</v>
      </c>
      <c r="D3055" s="38">
        <f t="shared" ca="1" si="332"/>
        <v>6.173590170521713E-2</v>
      </c>
      <c r="E3055" s="38">
        <f t="shared" ca="1" si="333"/>
        <v>0.14282822610697082</v>
      </c>
      <c r="F3055" s="38">
        <f t="shared" ca="1" si="337"/>
        <v>2.1657787271091151E-2</v>
      </c>
      <c r="G3055" s="24">
        <f t="shared" ca="1" si="334"/>
        <v>7209.0470168860966</v>
      </c>
      <c r="H3055" s="24">
        <f t="shared" ca="1" si="335"/>
        <v>7902.2283201985792</v>
      </c>
      <c r="I3055" s="24">
        <f ca="1">H3055/'Option value'!$E$10</f>
        <v>383.60331651449411</v>
      </c>
    </row>
    <row r="3056" spans="2:9">
      <c r="B3056">
        <f t="shared" si="336"/>
        <v>3038</v>
      </c>
      <c r="C3056" s="38">
        <f t="shared" ca="1" si="331"/>
        <v>0.13063398643179994</v>
      </c>
      <c r="D3056" s="38">
        <f t="shared" ca="1" si="332"/>
        <v>6.5618515299511321E-2</v>
      </c>
      <c r="E3056" s="38">
        <f t="shared" ca="1" si="333"/>
        <v>0.1432876080919078</v>
      </c>
      <c r="F3056" s="38">
        <f t="shared" ca="1" si="337"/>
        <v>2.9996531294371638E-2</v>
      </c>
      <c r="G3056" s="24">
        <f t="shared" ca="1" si="334"/>
        <v>8121.6469735103456</v>
      </c>
      <c r="H3056" s="24">
        <f t="shared" ca="1" si="335"/>
        <v>8814.8282768228273</v>
      </c>
      <c r="I3056" s="24">
        <f ca="1">H3056/'Option value'!$E$10</f>
        <v>427.90428528266148</v>
      </c>
    </row>
    <row r="3057" spans="2:9">
      <c r="B3057">
        <f t="shared" si="336"/>
        <v>3039</v>
      </c>
      <c r="C3057" s="38">
        <f t="shared" ca="1" si="331"/>
        <v>0.24919083491998556</v>
      </c>
      <c r="D3057" s="38">
        <f t="shared" ca="1" si="332"/>
        <v>7.490862667679081E-2</v>
      </c>
      <c r="E3057" s="38">
        <f t="shared" ca="1" si="333"/>
        <v>0.14392306885838119</v>
      </c>
      <c r="F3057" s="38">
        <f t="shared" ca="1" si="337"/>
        <v>2.8239066680091997E-2</v>
      </c>
      <c r="G3057" s="24">
        <f t="shared" ca="1" si="334"/>
        <v>10031.796095479616</v>
      </c>
      <c r="H3057" s="24">
        <f t="shared" ca="1" si="335"/>
        <v>10724.977398792098</v>
      </c>
      <c r="I3057" s="24">
        <f ca="1">H3057/'Option value'!$E$10</f>
        <v>520.62997081515039</v>
      </c>
    </row>
    <row r="3058" spans="2:9">
      <c r="B3058">
        <f t="shared" si="336"/>
        <v>3040</v>
      </c>
      <c r="C3058" s="38">
        <f t="shared" ca="1" si="331"/>
        <v>0.12882791657470705</v>
      </c>
      <c r="D3058" s="38">
        <f t="shared" ca="1" si="332"/>
        <v>6.1863021199126379E-2</v>
      </c>
      <c r="E3058" s="38">
        <f t="shared" ca="1" si="333"/>
        <v>0.1436884696257007</v>
      </c>
      <c r="F3058" s="38">
        <f t="shared" ca="1" si="337"/>
        <v>4.4387988319211202E-2</v>
      </c>
      <c r="G3058" s="24">
        <f t="shared" ca="1" si="334"/>
        <v>8721.6547374280035</v>
      </c>
      <c r="H3058" s="24">
        <f t="shared" ca="1" si="335"/>
        <v>9414.8360407404853</v>
      </c>
      <c r="I3058" s="24">
        <f ca="1">H3058/'Option value'!$E$10</f>
        <v>457.03087576410121</v>
      </c>
    </row>
    <row r="3059" spans="2:9">
      <c r="B3059">
        <f t="shared" si="336"/>
        <v>3041</v>
      </c>
      <c r="C3059" s="38">
        <f t="shared" ca="1" si="331"/>
        <v>0.12022640529675703</v>
      </c>
      <c r="D3059" s="38">
        <f t="shared" ca="1" si="332"/>
        <v>6.1006301392681622E-2</v>
      </c>
      <c r="E3059" s="38">
        <f t="shared" ca="1" si="333"/>
        <v>0.14255959208563171</v>
      </c>
      <c r="F3059" s="38">
        <f t="shared" ca="1" si="337"/>
        <v>2.7238012884218087E-2</v>
      </c>
      <c r="G3059" s="24">
        <f t="shared" ca="1" si="334"/>
        <v>7349.5592810877288</v>
      </c>
      <c r="H3059" s="24">
        <f t="shared" ca="1" si="335"/>
        <v>8042.7405844002114</v>
      </c>
      <c r="I3059" s="24">
        <f ca="1">H3059/'Option value'!$E$10</f>
        <v>390.42430021360246</v>
      </c>
    </row>
    <row r="3060" spans="2:9">
      <c r="B3060">
        <f t="shared" si="336"/>
        <v>3042</v>
      </c>
      <c r="C3060" s="38">
        <f t="shared" ca="1" si="331"/>
        <v>0.34848797066897541</v>
      </c>
      <c r="D3060" s="38">
        <f t="shared" ca="1" si="332"/>
        <v>6.9550856326095603E-2</v>
      </c>
      <c r="E3060" s="38">
        <f t="shared" ca="1" si="333"/>
        <v>0.14408988026078298</v>
      </c>
      <c r="F3060" s="38">
        <f t="shared" ca="1" si="337"/>
        <v>5.0162022759519601E-2</v>
      </c>
      <c r="G3060" s="24">
        <f t="shared" ca="1" si="334"/>
        <v>12383.588687662917</v>
      </c>
      <c r="H3060" s="24">
        <f t="shared" ca="1" si="335"/>
        <v>13076.769990975399</v>
      </c>
      <c r="I3060" s="24">
        <f ca="1">H3060/'Option value'!$E$10</f>
        <v>634.7946597560873</v>
      </c>
    </row>
    <row r="3061" spans="2:9">
      <c r="B3061">
        <f t="shared" si="336"/>
        <v>3043</v>
      </c>
      <c r="C3061" s="38">
        <f t="shared" ca="1" si="331"/>
        <v>0.39802569691669004</v>
      </c>
      <c r="D3061" s="38">
        <f t="shared" ca="1" si="332"/>
        <v>6.5308471966377193E-2</v>
      </c>
      <c r="E3061" s="38">
        <f t="shared" ca="1" si="333"/>
        <v>0.14627222098700834</v>
      </c>
      <c r="F3061" s="38">
        <f t="shared" ca="1" si="337"/>
        <v>3.5659595361327637E-2</v>
      </c>
      <c r="G3061" s="24">
        <f t="shared" ca="1" si="334"/>
        <v>10236.968154839678</v>
      </c>
      <c r="H3061" s="24">
        <f t="shared" ca="1" si="335"/>
        <v>10930.14945815216</v>
      </c>
      <c r="I3061" s="24">
        <f ca="1">H3061/'Option value'!$E$10</f>
        <v>530.58977952194948</v>
      </c>
    </row>
    <row r="3062" spans="2:9">
      <c r="B3062">
        <f t="shared" si="336"/>
        <v>3044</v>
      </c>
      <c r="C3062" s="38">
        <f t="shared" ca="1" si="331"/>
        <v>0.25209550974617845</v>
      </c>
      <c r="D3062" s="38">
        <f t="shared" ca="1" si="332"/>
        <v>7.1984324378897374E-2</v>
      </c>
      <c r="E3062" s="38">
        <f t="shared" ca="1" si="333"/>
        <v>0.14277473546366551</v>
      </c>
      <c r="F3062" s="38">
        <f t="shared" ca="1" si="337"/>
        <v>4.9484629551717937E-2</v>
      </c>
      <c r="G3062" s="24">
        <f t="shared" ca="1" si="334"/>
        <v>11982.051493168399</v>
      </c>
      <c r="H3062" s="24">
        <f t="shared" ca="1" si="335"/>
        <v>12675.232796480881</v>
      </c>
      <c r="I3062" s="24">
        <f ca="1">H3062/'Option value'!$E$10</f>
        <v>615.30256293596506</v>
      </c>
    </row>
    <row r="3063" spans="2:9">
      <c r="B3063">
        <f t="shared" si="336"/>
        <v>3045</v>
      </c>
      <c r="C3063" s="38">
        <f t="shared" ca="1" si="331"/>
        <v>0.17501438044212392</v>
      </c>
      <c r="D3063" s="38">
        <f t="shared" ca="1" si="332"/>
        <v>6.8846697583972813E-2</v>
      </c>
      <c r="E3063" s="38">
        <f t="shared" ca="1" si="333"/>
        <v>0.14415781478859058</v>
      </c>
      <c r="F3063" s="38">
        <f t="shared" ca="1" si="337"/>
        <v>2.3330980501817714E-2</v>
      </c>
      <c r="G3063" s="24">
        <f t="shared" ca="1" si="334"/>
        <v>8303.3677829206463</v>
      </c>
      <c r="H3063" s="24">
        <f t="shared" ca="1" si="335"/>
        <v>8996.549086233128</v>
      </c>
      <c r="I3063" s="24">
        <f ca="1">H3063/'Option value'!$E$10</f>
        <v>436.72568379772463</v>
      </c>
    </row>
    <row r="3064" spans="2:9">
      <c r="B3064">
        <f t="shared" si="336"/>
        <v>3046</v>
      </c>
      <c r="C3064" s="38">
        <f t="shared" ca="1" si="331"/>
        <v>0.12004536092400007</v>
      </c>
      <c r="D3064" s="38">
        <f t="shared" ca="1" si="332"/>
        <v>6.1390903920677586E-2</v>
      </c>
      <c r="E3064" s="38">
        <f t="shared" ca="1" si="333"/>
        <v>0.14625329354209374</v>
      </c>
      <c r="F3064" s="38">
        <f t="shared" ca="1" si="337"/>
        <v>3.7932188774861285E-2</v>
      </c>
      <c r="G3064" s="24">
        <f t="shared" ca="1" si="334"/>
        <v>7872.595464641332</v>
      </c>
      <c r="H3064" s="24">
        <f t="shared" ca="1" si="335"/>
        <v>8565.7767679538138</v>
      </c>
      <c r="I3064" s="24">
        <f ca="1">H3064/'Option value'!$E$10</f>
        <v>415.81440621135016</v>
      </c>
    </row>
    <row r="3065" spans="2:9">
      <c r="B3065">
        <f t="shared" si="336"/>
        <v>3047</v>
      </c>
      <c r="C3065" s="38">
        <f t="shared" ca="1" si="331"/>
        <v>0.16650506832344911</v>
      </c>
      <c r="D3065" s="38">
        <f t="shared" ca="1" si="332"/>
        <v>5.6318274874167816E-2</v>
      </c>
      <c r="E3065" s="38">
        <f t="shared" ca="1" si="333"/>
        <v>0.14243394736506179</v>
      </c>
      <c r="F3065" s="38">
        <f t="shared" ca="1" si="337"/>
        <v>2.608994609177509E-2</v>
      </c>
      <c r="G3065" s="24">
        <f t="shared" ca="1" si="334"/>
        <v>7002.987549209216</v>
      </c>
      <c r="H3065" s="24">
        <f t="shared" ca="1" si="335"/>
        <v>7696.1688525216987</v>
      </c>
      <c r="I3065" s="24">
        <f ca="1">H3065/'Option value'!$E$10</f>
        <v>373.60042973406303</v>
      </c>
    </row>
    <row r="3066" spans="2:9">
      <c r="B3066">
        <f t="shared" si="336"/>
        <v>3048</v>
      </c>
      <c r="C3066" s="38">
        <f t="shared" ca="1" si="331"/>
        <v>0.31770067582054862</v>
      </c>
      <c r="D3066" s="38">
        <f t="shared" ca="1" si="332"/>
        <v>6.2928097321558685E-2</v>
      </c>
      <c r="E3066" s="38">
        <f t="shared" ca="1" si="333"/>
        <v>0.14763101398838141</v>
      </c>
      <c r="F3066" s="38">
        <f t="shared" ca="1" si="337"/>
        <v>5.4932951891002946E-2</v>
      </c>
      <c r="G3066" s="24">
        <f t="shared" ca="1" si="334"/>
        <v>11093.844933679296</v>
      </c>
      <c r="H3066" s="24">
        <f t="shared" ca="1" si="335"/>
        <v>11787.026236991778</v>
      </c>
      <c r="I3066" s="24">
        <f ca="1">H3066/'Option value'!$E$10</f>
        <v>572.18573965979499</v>
      </c>
    </row>
    <row r="3067" spans="2:9">
      <c r="B3067">
        <f t="shared" si="336"/>
        <v>3049</v>
      </c>
      <c r="C3067" s="38">
        <f t="shared" ca="1" si="331"/>
        <v>0.3196464014676812</v>
      </c>
      <c r="D3067" s="38">
        <f t="shared" ca="1" si="332"/>
        <v>5.7064722444050905E-2</v>
      </c>
      <c r="E3067" s="38">
        <f t="shared" ca="1" si="333"/>
        <v>0.14843586875734355</v>
      </c>
      <c r="F3067" s="38">
        <f t="shared" ca="1" si="337"/>
        <v>5.8698632875910955E-2</v>
      </c>
      <c r="G3067" s="24">
        <f t="shared" ca="1" si="334"/>
        <v>10407.441437474386</v>
      </c>
      <c r="H3067" s="24">
        <f t="shared" ca="1" si="335"/>
        <v>11100.622740786868</v>
      </c>
      <c r="I3067" s="24">
        <f ca="1">H3067/'Option value'!$E$10</f>
        <v>538.8651815915955</v>
      </c>
    </row>
    <row r="3068" spans="2:9">
      <c r="B3068">
        <f t="shared" si="336"/>
        <v>3050</v>
      </c>
      <c r="C3068" s="38">
        <f t="shared" ca="1" si="331"/>
        <v>0.21336836107138699</v>
      </c>
      <c r="D3068" s="38">
        <f t="shared" ca="1" si="332"/>
        <v>6.4107127280036452E-2</v>
      </c>
      <c r="E3068" s="38">
        <f t="shared" ca="1" si="333"/>
        <v>0.14509584910444198</v>
      </c>
      <c r="F3068" s="38">
        <f t="shared" ca="1" si="337"/>
        <v>4.1587634630027834E-2</v>
      </c>
      <c r="G3068" s="24">
        <f t="shared" ca="1" si="334"/>
        <v>9319.9920574068292</v>
      </c>
      <c r="H3068" s="24">
        <f t="shared" ca="1" si="335"/>
        <v>10013.173360719311</v>
      </c>
      <c r="I3068" s="24">
        <f ca="1">H3068/'Option value'!$E$10</f>
        <v>486.07637673394709</v>
      </c>
    </row>
    <row r="3069" spans="2:9">
      <c r="B3069">
        <f t="shared" si="336"/>
        <v>3051</v>
      </c>
      <c r="C3069" s="38">
        <f t="shared" ca="1" si="331"/>
        <v>0.22300329926113704</v>
      </c>
      <c r="D3069" s="38">
        <f t="shared" ca="1" si="332"/>
        <v>5.9793333656999306E-2</v>
      </c>
      <c r="E3069" s="38">
        <f t="shared" ca="1" si="333"/>
        <v>0.14720707827130805</v>
      </c>
      <c r="F3069" s="38">
        <f t="shared" ca="1" si="337"/>
        <v>5.9490587348007912E-2</v>
      </c>
      <c r="G3069" s="24">
        <f t="shared" ca="1" si="334"/>
        <v>10339.285393641312</v>
      </c>
      <c r="H3069" s="24">
        <f t="shared" ca="1" si="335"/>
        <v>11032.466696953794</v>
      </c>
      <c r="I3069" s="24">
        <f ca="1">H3069/'Option value'!$E$10</f>
        <v>535.55663577445603</v>
      </c>
    </row>
    <row r="3070" spans="2:9">
      <c r="B3070">
        <f t="shared" si="336"/>
        <v>3052</v>
      </c>
      <c r="C3070" s="38">
        <f t="shared" ca="1" si="331"/>
        <v>0.21100490435753155</v>
      </c>
      <c r="D3070" s="38">
        <f t="shared" ca="1" si="332"/>
        <v>6.5514140197162285E-2</v>
      </c>
      <c r="E3070" s="38">
        <f t="shared" ca="1" si="333"/>
        <v>0.14337005248847434</v>
      </c>
      <c r="F3070" s="38">
        <f t="shared" ca="1" si="337"/>
        <v>4.0572350023005244E-2</v>
      </c>
      <c r="G3070" s="24">
        <f t="shared" ca="1" si="334"/>
        <v>9571.6964284976384</v>
      </c>
      <c r="H3070" s="24">
        <f t="shared" ca="1" si="335"/>
        <v>10264.87773181012</v>
      </c>
      <c r="I3070" s="24">
        <f ca="1">H3070/'Option value'!$E$10</f>
        <v>498.29503552476308</v>
      </c>
    </row>
    <row r="3071" spans="2:9">
      <c r="B3071">
        <f t="shared" si="336"/>
        <v>3053</v>
      </c>
      <c r="C3071" s="38">
        <f t="shared" ca="1" si="331"/>
        <v>0.2042873156899056</v>
      </c>
      <c r="D3071" s="38">
        <f t="shared" ca="1" si="332"/>
        <v>6.6479014194513908E-2</v>
      </c>
      <c r="E3071" s="38">
        <f t="shared" ca="1" si="333"/>
        <v>0.14039160887816565</v>
      </c>
      <c r="F3071" s="38">
        <f t="shared" ca="1" si="337"/>
        <v>4.4053054345922812E-2</v>
      </c>
      <c r="G3071" s="24">
        <f t="shared" ca="1" si="334"/>
        <v>10306.374846078286</v>
      </c>
      <c r="H3071" s="24">
        <f t="shared" ca="1" si="335"/>
        <v>10999.556149390768</v>
      </c>
      <c r="I3071" s="24">
        <f ca="1">H3071/'Option value'!$E$10</f>
        <v>533.95903637819254</v>
      </c>
    </row>
    <row r="3072" spans="2:9">
      <c r="B3072">
        <f t="shared" si="336"/>
        <v>3054</v>
      </c>
      <c r="C3072" s="38">
        <f t="shared" ca="1" si="331"/>
        <v>0.16828113981697881</v>
      </c>
      <c r="D3072" s="38">
        <f t="shared" ca="1" si="332"/>
        <v>5.9876719634558664E-2</v>
      </c>
      <c r="E3072" s="38">
        <f t="shared" ca="1" si="333"/>
        <v>0.1484211554253376</v>
      </c>
      <c r="F3072" s="38">
        <f t="shared" ca="1" si="337"/>
        <v>2.7373434643541222E-2</v>
      </c>
      <c r="G3072" s="24">
        <f t="shared" ca="1" si="334"/>
        <v>7167.044902755425</v>
      </c>
      <c r="H3072" s="24">
        <f t="shared" ca="1" si="335"/>
        <v>7860.2262060679077</v>
      </c>
      <c r="I3072" s="24">
        <f ca="1">H3072/'Option value'!$E$10</f>
        <v>381.5643789353353</v>
      </c>
    </row>
    <row r="3073" spans="2:9">
      <c r="B3073">
        <f t="shared" si="336"/>
        <v>3055</v>
      </c>
      <c r="C3073" s="38">
        <f t="shared" ca="1" si="331"/>
        <v>0.29257037734268543</v>
      </c>
      <c r="D3073" s="38">
        <f t="shared" ca="1" si="332"/>
        <v>6.1582780580124181E-2</v>
      </c>
      <c r="E3073" s="38">
        <f t="shared" ca="1" si="333"/>
        <v>0.14259026705441841</v>
      </c>
      <c r="F3073" s="38">
        <f t="shared" ca="1" si="337"/>
        <v>2.8338570594627167E-2</v>
      </c>
      <c r="G3073" s="24">
        <f t="shared" ca="1" si="334"/>
        <v>8640.5664082421026</v>
      </c>
      <c r="H3073" s="24">
        <f t="shared" ca="1" si="335"/>
        <v>9333.7477115545844</v>
      </c>
      <c r="I3073" s="24">
        <f ca="1">H3073/'Option value'!$E$10</f>
        <v>453.09454910459147</v>
      </c>
    </row>
    <row r="3074" spans="2:9">
      <c r="B3074">
        <f t="shared" si="336"/>
        <v>3056</v>
      </c>
      <c r="C3074" s="38">
        <f t="shared" ca="1" si="331"/>
        <v>0.11678125551123997</v>
      </c>
      <c r="D3074" s="38">
        <f t="shared" ca="1" si="332"/>
        <v>6.6888618630778801E-2</v>
      </c>
      <c r="E3074" s="38">
        <f t="shared" ca="1" si="333"/>
        <v>0.14436028352464889</v>
      </c>
      <c r="F3074" s="38">
        <f t="shared" ca="1" si="337"/>
        <v>2.5885358130129901E-2</v>
      </c>
      <c r="G3074" s="24">
        <f t="shared" ca="1" si="334"/>
        <v>7819.6132890628833</v>
      </c>
      <c r="H3074" s="24">
        <f t="shared" ca="1" si="335"/>
        <v>8512.794592375365</v>
      </c>
      <c r="I3074" s="24">
        <f ca="1">H3074/'Option value'!$E$10</f>
        <v>413.24245594055168</v>
      </c>
    </row>
    <row r="3075" spans="2:9">
      <c r="B3075">
        <f t="shared" si="336"/>
        <v>3057</v>
      </c>
      <c r="C3075" s="38">
        <f t="shared" ca="1" si="331"/>
        <v>0.20052815047424352</v>
      </c>
      <c r="D3075" s="38">
        <f t="shared" ca="1" si="332"/>
        <v>6.6196113048597405E-2</v>
      </c>
      <c r="E3075" s="38">
        <f t="shared" ca="1" si="333"/>
        <v>0.14656905911584667</v>
      </c>
      <c r="F3075" s="38">
        <f t="shared" ca="1" si="337"/>
        <v>5.1763810346036082E-2</v>
      </c>
      <c r="G3075" s="24">
        <f t="shared" ca="1" si="334"/>
        <v>10395.941612398732</v>
      </c>
      <c r="H3075" s="24">
        <f t="shared" ca="1" si="335"/>
        <v>11089.122915711214</v>
      </c>
      <c r="I3075" s="24">
        <f ca="1">H3075/'Option value'!$E$10</f>
        <v>538.3069376558841</v>
      </c>
    </row>
    <row r="3076" spans="2:9">
      <c r="B3076">
        <f t="shared" si="336"/>
        <v>3058</v>
      </c>
      <c r="C3076" s="38">
        <f t="shared" ca="1" si="331"/>
        <v>0.1688101569921549</v>
      </c>
      <c r="D3076" s="38">
        <f t="shared" ca="1" si="332"/>
        <v>6.0762392108939002E-2</v>
      </c>
      <c r="E3076" s="38">
        <f t="shared" ca="1" si="333"/>
        <v>0.1425199489920593</v>
      </c>
      <c r="F3076" s="38">
        <f t="shared" ca="1" si="337"/>
        <v>2.8368302604866287E-2</v>
      </c>
      <c r="G3076" s="24">
        <f t="shared" ca="1" si="334"/>
        <v>7715.9257025728612</v>
      </c>
      <c r="H3076" s="24">
        <f t="shared" ca="1" si="335"/>
        <v>8409.1070058853438</v>
      </c>
      <c r="I3076" s="24">
        <f ca="1">H3076/'Option value'!$E$10</f>
        <v>408.20907795559918</v>
      </c>
    </row>
    <row r="3077" spans="2:9">
      <c r="B3077">
        <f t="shared" si="336"/>
        <v>3059</v>
      </c>
      <c r="C3077" s="38">
        <f t="shared" ca="1" si="331"/>
        <v>8.8704811406008388E-2</v>
      </c>
      <c r="D3077" s="38">
        <f t="shared" ca="1" si="332"/>
        <v>6.1604249634694394E-2</v>
      </c>
      <c r="E3077" s="38">
        <f t="shared" ca="1" si="333"/>
        <v>0.14050443159172318</v>
      </c>
      <c r="F3077" s="38">
        <f t="shared" ca="1" si="337"/>
        <v>4.5536886190604219E-2</v>
      </c>
      <c r="G3077" s="24">
        <f t="shared" ca="1" si="334"/>
        <v>8758.6460873616852</v>
      </c>
      <c r="H3077" s="24">
        <f t="shared" ca="1" si="335"/>
        <v>9451.827390674167</v>
      </c>
      <c r="I3077" s="24">
        <f ca="1">H3077/'Option value'!$E$10</f>
        <v>458.82657236282358</v>
      </c>
    </row>
    <row r="3078" spans="2:9">
      <c r="B3078">
        <f t="shared" si="336"/>
        <v>3060</v>
      </c>
      <c r="C3078" s="38">
        <f t="shared" ca="1" si="331"/>
        <v>7.5843879603601783E-3</v>
      </c>
      <c r="D3078" s="38">
        <f t="shared" ca="1" si="332"/>
        <v>5.8725155195178506E-2</v>
      </c>
      <c r="E3078" s="38">
        <f t="shared" ca="1" si="333"/>
        <v>0.14273713046548514</v>
      </c>
      <c r="F3078" s="38">
        <f t="shared" ca="1" si="337"/>
        <v>2.2727255674549716E-2</v>
      </c>
      <c r="G3078" s="24">
        <f t="shared" ca="1" si="334"/>
        <v>6114.7681818401525</v>
      </c>
      <c r="H3078" s="24">
        <f t="shared" ca="1" si="335"/>
        <v>6807.9494851526351</v>
      </c>
      <c r="I3078" s="24">
        <f ca="1">H3078/'Option value'!$E$10</f>
        <v>330.48298471614731</v>
      </c>
    </row>
    <row r="3079" spans="2:9">
      <c r="B3079">
        <f t="shared" si="336"/>
        <v>3061</v>
      </c>
      <c r="C3079" s="38">
        <f t="shared" ca="1" si="331"/>
        <v>0.30664317372707978</v>
      </c>
      <c r="D3079" s="38">
        <f t="shared" ca="1" si="332"/>
        <v>6.5324555398758366E-2</v>
      </c>
      <c r="E3079" s="38">
        <f t="shared" ca="1" si="333"/>
        <v>0.14451979735871001</v>
      </c>
      <c r="F3079" s="38">
        <f t="shared" ca="1" si="337"/>
        <v>5.880688585317724E-2</v>
      </c>
      <c r="G3079" s="24">
        <f t="shared" ca="1" si="334"/>
        <v>12350.330959875842</v>
      </c>
      <c r="H3079" s="24">
        <f t="shared" ca="1" si="335"/>
        <v>13043.512263188324</v>
      </c>
      <c r="I3079" s="24">
        <f ca="1">H3079/'Option value'!$E$10</f>
        <v>633.18020695088944</v>
      </c>
    </row>
    <row r="3080" spans="2:9">
      <c r="B3080">
        <f t="shared" si="336"/>
        <v>3062</v>
      </c>
      <c r="C3080" s="38">
        <f t="shared" ca="1" si="331"/>
        <v>0.36152290478852683</v>
      </c>
      <c r="D3080" s="38">
        <f t="shared" ca="1" si="332"/>
        <v>6.1564581492086323E-2</v>
      </c>
      <c r="E3080" s="38">
        <f t="shared" ca="1" si="333"/>
        <v>0.14508407732355127</v>
      </c>
      <c r="F3080" s="38">
        <f t="shared" ca="1" si="337"/>
        <v>3.7777321998652191E-2</v>
      </c>
      <c r="G3080" s="24">
        <f t="shared" ca="1" si="334"/>
        <v>9687.6891938878689</v>
      </c>
      <c r="H3080" s="24">
        <f t="shared" ca="1" si="335"/>
        <v>10380.870497200351</v>
      </c>
      <c r="I3080" s="24">
        <f ca="1">H3080/'Option value'!$E$10</f>
        <v>503.92575229127914</v>
      </c>
    </row>
    <row r="3081" spans="2:9">
      <c r="B3081">
        <f t="shared" si="336"/>
        <v>3063</v>
      </c>
      <c r="C3081" s="38">
        <f t="shared" ca="1" si="331"/>
        <v>0.11359859035746464</v>
      </c>
      <c r="D3081" s="38">
        <f t="shared" ca="1" si="332"/>
        <v>6.197256357808438E-2</v>
      </c>
      <c r="E3081" s="38">
        <f t="shared" ca="1" si="333"/>
        <v>0.14370645915154603</v>
      </c>
      <c r="F3081" s="38">
        <f t="shared" ca="1" si="337"/>
        <v>4.8740448853621068E-2</v>
      </c>
      <c r="G3081" s="24">
        <f t="shared" ca="1" si="334"/>
        <v>9012.6253528128309</v>
      </c>
      <c r="H3081" s="24">
        <f t="shared" ca="1" si="335"/>
        <v>9705.8066561253127</v>
      </c>
      <c r="I3081" s="24">
        <f ca="1">H3081/'Option value'!$E$10</f>
        <v>471.15566291870448</v>
      </c>
    </row>
    <row r="3082" spans="2:9">
      <c r="B3082">
        <f t="shared" si="336"/>
        <v>3064</v>
      </c>
      <c r="C3082" s="38">
        <f t="shared" ca="1" si="331"/>
        <v>0.27877693082896166</v>
      </c>
      <c r="D3082" s="38">
        <f t="shared" ca="1" si="332"/>
        <v>7.003105138794985E-2</v>
      </c>
      <c r="E3082" s="38">
        <f t="shared" ca="1" si="333"/>
        <v>0.14967315062618483</v>
      </c>
      <c r="F3082" s="38">
        <f t="shared" ca="1" si="337"/>
        <v>5.5722298453935948E-2</v>
      </c>
      <c r="G3082" s="24">
        <f t="shared" ca="1" si="334"/>
        <v>11821.595436629606</v>
      </c>
      <c r="H3082" s="24">
        <f t="shared" ca="1" si="335"/>
        <v>12514.776739942088</v>
      </c>
      <c r="I3082" s="24">
        <f ca="1">H3082/'Option value'!$E$10</f>
        <v>607.51343397777123</v>
      </c>
    </row>
    <row r="3083" spans="2:9">
      <c r="B3083">
        <f t="shared" si="336"/>
        <v>3065</v>
      </c>
      <c r="C3083" s="38">
        <f t="shared" ca="1" si="331"/>
        <v>0.24403736288404068</v>
      </c>
      <c r="D3083" s="38">
        <f t="shared" ca="1" si="332"/>
        <v>6.8135127540571633E-2</v>
      </c>
      <c r="E3083" s="38">
        <f t="shared" ca="1" si="333"/>
        <v>0.14445332873305319</v>
      </c>
      <c r="F3083" s="38">
        <f t="shared" ca="1" si="337"/>
        <v>2.334204189675532E-2</v>
      </c>
      <c r="G3083" s="24">
        <f t="shared" ca="1" si="334"/>
        <v>8679.830720166121</v>
      </c>
      <c r="H3083" s="24">
        <f t="shared" ca="1" si="335"/>
        <v>9373.0120234786027</v>
      </c>
      <c r="I3083" s="24">
        <f ca="1">H3083/'Option value'!$E$10</f>
        <v>455.00058366400981</v>
      </c>
    </row>
    <row r="3084" spans="2:9">
      <c r="B3084">
        <f t="shared" si="336"/>
        <v>3066</v>
      </c>
      <c r="C3084" s="38">
        <f t="shared" ca="1" si="331"/>
        <v>0.27514533977541017</v>
      </c>
      <c r="D3084" s="38">
        <f t="shared" ca="1" si="332"/>
        <v>5.4462091716597799E-2</v>
      </c>
      <c r="E3084" s="38">
        <f t="shared" ca="1" si="333"/>
        <v>0.14493211562955513</v>
      </c>
      <c r="F3084" s="38">
        <f t="shared" ca="1" si="337"/>
        <v>2.4442237017947316E-2</v>
      </c>
      <c r="G3084" s="24">
        <f t="shared" ca="1" si="334"/>
        <v>7148.1690575121775</v>
      </c>
      <c r="H3084" s="24">
        <f t="shared" ca="1" si="335"/>
        <v>7841.3503608246601</v>
      </c>
      <c r="I3084" s="24">
        <f ca="1">H3084/'Option value'!$E$10</f>
        <v>380.64807576818737</v>
      </c>
    </row>
    <row r="3085" spans="2:9">
      <c r="B3085">
        <f t="shared" si="336"/>
        <v>3067</v>
      </c>
      <c r="C3085" s="38">
        <f t="shared" ca="1" si="331"/>
        <v>8.1739496713115756E-2</v>
      </c>
      <c r="D3085" s="38">
        <f t="shared" ca="1" si="332"/>
        <v>6.4382284750831714E-2</v>
      </c>
      <c r="E3085" s="38">
        <f t="shared" ca="1" si="333"/>
        <v>0.14665202525178705</v>
      </c>
      <c r="F3085" s="38">
        <f t="shared" ca="1" si="337"/>
        <v>2.4909283576770563E-2</v>
      </c>
      <c r="G3085" s="24">
        <f t="shared" ca="1" si="334"/>
        <v>7094.754472857092</v>
      </c>
      <c r="H3085" s="24">
        <f t="shared" ca="1" si="335"/>
        <v>7787.9357761695746</v>
      </c>
      <c r="I3085" s="24">
        <f ca="1">H3085/'Option value'!$E$10</f>
        <v>378.05513476551329</v>
      </c>
    </row>
    <row r="3086" spans="2:9">
      <c r="B3086">
        <f t="shared" si="336"/>
        <v>3068</v>
      </c>
      <c r="C3086" s="38">
        <f t="shared" ca="1" si="331"/>
        <v>0.30943948883806044</v>
      </c>
      <c r="D3086" s="38">
        <f t="shared" ca="1" si="332"/>
        <v>5.9373857181592542E-2</v>
      </c>
      <c r="E3086" s="38">
        <f t="shared" ca="1" si="333"/>
        <v>0.14013835162615063</v>
      </c>
      <c r="F3086" s="38">
        <f t="shared" ca="1" si="337"/>
        <v>3.2099002926101218E-2</v>
      </c>
      <c r="G3086" s="24">
        <f t="shared" ca="1" si="334"/>
        <v>8924.6278762416241</v>
      </c>
      <c r="H3086" s="24">
        <f t="shared" ca="1" si="335"/>
        <v>9617.8091795541059</v>
      </c>
      <c r="I3086" s="24">
        <f ca="1">H3086/'Option value'!$E$10</f>
        <v>466.88394075505363</v>
      </c>
    </row>
    <row r="3087" spans="2:9">
      <c r="B3087">
        <f t="shared" si="336"/>
        <v>3069</v>
      </c>
      <c r="C3087" s="38">
        <f t="shared" ca="1" si="331"/>
        <v>0.19426700198584057</v>
      </c>
      <c r="D3087" s="38">
        <f t="shared" ca="1" si="332"/>
        <v>6.1972389718475775E-2</v>
      </c>
      <c r="E3087" s="38">
        <f t="shared" ca="1" si="333"/>
        <v>0.14558910056971203</v>
      </c>
      <c r="F3087" s="38">
        <f t="shared" ca="1" si="337"/>
        <v>5.4576396543389902E-2</v>
      </c>
      <c r="G3087" s="24">
        <f t="shared" ca="1" si="334"/>
        <v>10085.304966971004</v>
      </c>
      <c r="H3087" s="24">
        <f t="shared" ca="1" si="335"/>
        <v>10778.486270283485</v>
      </c>
      <c r="I3087" s="24">
        <f ca="1">H3087/'Option value'!$E$10</f>
        <v>523.22748884871282</v>
      </c>
    </row>
    <row r="3088" spans="2:9">
      <c r="B3088">
        <f t="shared" si="336"/>
        <v>3070</v>
      </c>
      <c r="C3088" s="38">
        <f t="shared" ca="1" si="331"/>
        <v>0.16685577396771586</v>
      </c>
      <c r="D3088" s="38">
        <f t="shared" ca="1" si="332"/>
        <v>6.0214425644860646E-2</v>
      </c>
      <c r="E3088" s="38">
        <f t="shared" ca="1" si="333"/>
        <v>0.14033557799502683</v>
      </c>
      <c r="F3088" s="38">
        <f t="shared" ca="1" si="337"/>
        <v>3.0224429895885148E-2</v>
      </c>
      <c r="G3088" s="24">
        <f t="shared" ca="1" si="334"/>
        <v>7913.6677666334854</v>
      </c>
      <c r="H3088" s="24">
        <f t="shared" ca="1" si="335"/>
        <v>8606.8490699459671</v>
      </c>
      <c r="I3088" s="24">
        <f ca="1">H3088/'Option value'!$E$10</f>
        <v>417.80820727893041</v>
      </c>
    </row>
    <row r="3089" spans="2:9">
      <c r="B3089">
        <f t="shared" si="336"/>
        <v>3071</v>
      </c>
      <c r="C3089" s="38">
        <f t="shared" ca="1" si="331"/>
        <v>0.1506276488908323</v>
      </c>
      <c r="D3089" s="38">
        <f t="shared" ca="1" si="332"/>
        <v>5.7895339705734829E-2</v>
      </c>
      <c r="E3089" s="38">
        <f t="shared" ca="1" si="333"/>
        <v>0.15012630514670916</v>
      </c>
      <c r="F3089" s="38">
        <f t="shared" ca="1" si="337"/>
        <v>4.3253686508267782E-2</v>
      </c>
      <c r="G3089" s="24">
        <f t="shared" ca="1" si="334"/>
        <v>7730.4244160379094</v>
      </c>
      <c r="H3089" s="24">
        <f t="shared" ca="1" si="335"/>
        <v>8423.6057193503912</v>
      </c>
      <c r="I3089" s="24">
        <f ca="1">H3089/'Option value'!$E$10</f>
        <v>408.91289899759175</v>
      </c>
    </row>
    <row r="3090" spans="2:9">
      <c r="B3090">
        <f t="shared" si="336"/>
        <v>3072</v>
      </c>
      <c r="C3090" s="38">
        <f t="shared" ca="1" si="331"/>
        <v>0.32267910814122536</v>
      </c>
      <c r="D3090" s="38">
        <f t="shared" ca="1" si="332"/>
        <v>5.7328904276987225E-2</v>
      </c>
      <c r="E3090" s="38">
        <f t="shared" ca="1" si="333"/>
        <v>0.14495951280878175</v>
      </c>
      <c r="F3090" s="38">
        <f t="shared" ca="1" si="337"/>
        <v>2.2220949408152165E-2</v>
      </c>
      <c r="G3090" s="24">
        <f t="shared" ca="1" si="334"/>
        <v>7661.935226424569</v>
      </c>
      <c r="H3090" s="24">
        <f t="shared" ca="1" si="335"/>
        <v>8355.1165297370517</v>
      </c>
      <c r="I3090" s="24">
        <f ca="1">H3090/'Option value'!$E$10</f>
        <v>405.58818105519663</v>
      </c>
    </row>
    <row r="3091" spans="2:9">
      <c r="B3091">
        <f t="shared" si="336"/>
        <v>3073</v>
      </c>
      <c r="C3091" s="38">
        <f t="shared" ref="C3091:C3154" ca="1" si="338">_xlfn.NORM.INV(RAND(),$F$6,$G$6)</f>
        <v>0.25496649636919255</v>
      </c>
      <c r="D3091" s="38">
        <f t="shared" ref="D3091:D3154" ca="1" si="339">_xlfn.NORM.INV(RAND(),$F$7,$G$7)</f>
        <v>5.2788646956795277E-2</v>
      </c>
      <c r="E3091" s="38">
        <f t="shared" ref="E3091:E3154" ca="1" si="340">_xlfn.NORM.INV(RAND(),$F$8,$G$8)</f>
        <v>0.14547832914825554</v>
      </c>
      <c r="F3091" s="38">
        <f t="shared" ca="1" si="337"/>
        <v>4.5648786058894456E-2</v>
      </c>
      <c r="G3091" s="24">
        <f t="shared" ref="G3091:G3154" ca="1" si="341">IF(E3091&gt;F3091,($C$12*(1+C3091)*D3091)/(E3091-F3091),0)</f>
        <v>8230.0970356280832</v>
      </c>
      <c r="H3091" s="24">
        <f t="shared" ref="H3091:H3154" ca="1" si="342">G3091+$C$13</f>
        <v>8923.2783389405649</v>
      </c>
      <c r="I3091" s="24">
        <f ca="1">H3091/'Option value'!$E$10</f>
        <v>433.16885140488176</v>
      </c>
    </row>
    <row r="3092" spans="2:9">
      <c r="B3092">
        <f t="shared" ref="B3092:B3155" si="343">B3091+1</f>
        <v>3074</v>
      </c>
      <c r="C3092" s="38">
        <f t="shared" ca="1" si="338"/>
        <v>9.7156569063531012E-2</v>
      </c>
      <c r="D3092" s="38">
        <f t="shared" ca="1" si="339"/>
        <v>5.9971316033013478E-2</v>
      </c>
      <c r="E3092" s="38">
        <f t="shared" ca="1" si="340"/>
        <v>0.14061710683793821</v>
      </c>
      <c r="F3092" s="38">
        <f t="shared" ref="F3092:F3155" ca="1" si="344">RAND()*($E$9-$D$9)+$D$9</f>
        <v>5.9175324267825125E-2</v>
      </c>
      <c r="G3092" s="24">
        <f t="shared" ca="1" si="341"/>
        <v>10019.736326294256</v>
      </c>
      <c r="H3092" s="24">
        <f t="shared" ca="1" si="342"/>
        <v>10712.917629606738</v>
      </c>
      <c r="I3092" s="24">
        <f ca="1">H3092/'Option value'!$E$10</f>
        <v>520.0445451265407</v>
      </c>
    </row>
    <row r="3093" spans="2:9">
      <c r="B3093">
        <f t="shared" si="343"/>
        <v>3075</v>
      </c>
      <c r="C3093" s="38">
        <f t="shared" ca="1" si="338"/>
        <v>0.18369711479313372</v>
      </c>
      <c r="D3093" s="38">
        <f t="shared" ca="1" si="339"/>
        <v>5.29731246252391E-2</v>
      </c>
      <c r="E3093" s="38">
        <f t="shared" ca="1" si="340"/>
        <v>0.1479248282578346</v>
      </c>
      <c r="F3093" s="38">
        <f t="shared" ca="1" si="344"/>
        <v>4.0942207630010843E-2</v>
      </c>
      <c r="G3093" s="24">
        <f t="shared" ca="1" si="341"/>
        <v>7268.9942342263303</v>
      </c>
      <c r="H3093" s="24">
        <f t="shared" ca="1" si="342"/>
        <v>7962.1755375388129</v>
      </c>
      <c r="I3093" s="24">
        <f ca="1">H3093/'Option value'!$E$10</f>
        <v>386.51337560868024</v>
      </c>
    </row>
    <row r="3094" spans="2:9">
      <c r="B3094">
        <f t="shared" si="343"/>
        <v>3076</v>
      </c>
      <c r="C3094" s="38">
        <f t="shared" ca="1" si="338"/>
        <v>0.23807952711911509</v>
      </c>
      <c r="D3094" s="38">
        <f t="shared" ca="1" si="339"/>
        <v>5.9806780532584411E-2</v>
      </c>
      <c r="E3094" s="38">
        <f t="shared" ca="1" si="340"/>
        <v>0.14642744395795432</v>
      </c>
      <c r="F3094" s="38">
        <f t="shared" ca="1" si="344"/>
        <v>4.0517564151145616E-2</v>
      </c>
      <c r="G3094" s="24">
        <f t="shared" ca="1" si="341"/>
        <v>8670.6941719547121</v>
      </c>
      <c r="H3094" s="24">
        <f t="shared" ca="1" si="342"/>
        <v>9363.8754752671939</v>
      </c>
      <c r="I3094" s="24">
        <f ca="1">H3094/'Option value'!$E$10</f>
        <v>454.55706190617445</v>
      </c>
    </row>
    <row r="3095" spans="2:9">
      <c r="B3095">
        <f t="shared" si="343"/>
        <v>3077</v>
      </c>
      <c r="C3095" s="38">
        <f t="shared" ca="1" si="338"/>
        <v>0.14402885747237193</v>
      </c>
      <c r="D3095" s="38">
        <f t="shared" ca="1" si="339"/>
        <v>6.9416293239554144E-2</v>
      </c>
      <c r="E3095" s="38">
        <f t="shared" ca="1" si="340"/>
        <v>0.14141901914568344</v>
      </c>
      <c r="F3095" s="38">
        <f t="shared" ca="1" si="344"/>
        <v>3.7301135568575061E-2</v>
      </c>
      <c r="G3095" s="24">
        <f t="shared" ca="1" si="341"/>
        <v>9459.4185869054818</v>
      </c>
      <c r="H3095" s="24">
        <f t="shared" ca="1" si="342"/>
        <v>10152.599890217964</v>
      </c>
      <c r="I3095" s="24">
        <f ca="1">H3095/'Option value'!$E$10</f>
        <v>492.84465486494963</v>
      </c>
    </row>
    <row r="3096" spans="2:9">
      <c r="B3096">
        <f t="shared" si="343"/>
        <v>3078</v>
      </c>
      <c r="C3096" s="38">
        <f t="shared" ca="1" si="338"/>
        <v>0.24370649901648742</v>
      </c>
      <c r="D3096" s="38">
        <f t="shared" ca="1" si="339"/>
        <v>6.0124911047667359E-2</v>
      </c>
      <c r="E3096" s="38">
        <f t="shared" ca="1" si="340"/>
        <v>0.13777438082243312</v>
      </c>
      <c r="F3096" s="38">
        <f t="shared" ca="1" si="344"/>
        <v>4.0553912890760289E-2</v>
      </c>
      <c r="G3096" s="24">
        <f t="shared" ca="1" si="341"/>
        <v>9539.0696625937962</v>
      </c>
      <c r="H3096" s="24">
        <f t="shared" ca="1" si="342"/>
        <v>10232.250965906278</v>
      </c>
      <c r="I3096" s="24">
        <f ca="1">H3096/'Option value'!$E$10</f>
        <v>496.7112119371979</v>
      </c>
    </row>
    <row r="3097" spans="2:9">
      <c r="B3097">
        <f t="shared" si="343"/>
        <v>3079</v>
      </c>
      <c r="C3097" s="38">
        <f t="shared" ca="1" si="338"/>
        <v>0.23521048471537567</v>
      </c>
      <c r="D3097" s="38">
        <f t="shared" ca="1" si="339"/>
        <v>5.7057068170598801E-2</v>
      </c>
      <c r="E3097" s="38">
        <f t="shared" ca="1" si="340"/>
        <v>0.14396250735120181</v>
      </c>
      <c r="F3097" s="38">
        <f t="shared" ca="1" si="344"/>
        <v>2.6850337288815307E-2</v>
      </c>
      <c r="G3097" s="24">
        <f t="shared" ca="1" si="341"/>
        <v>7463.4524426202352</v>
      </c>
      <c r="H3097" s="24">
        <f t="shared" ca="1" si="342"/>
        <v>8156.6337459327178</v>
      </c>
      <c r="I3097" s="24">
        <f ca="1">H3097/'Option value'!$E$10</f>
        <v>395.95309446275326</v>
      </c>
    </row>
    <row r="3098" spans="2:9">
      <c r="B3098">
        <f t="shared" si="343"/>
        <v>3080</v>
      </c>
      <c r="C3098" s="38">
        <f t="shared" ca="1" si="338"/>
        <v>0.11034503360288375</v>
      </c>
      <c r="D3098" s="38">
        <f t="shared" ca="1" si="339"/>
        <v>6.8862596448094296E-2</v>
      </c>
      <c r="E3098" s="38">
        <f t="shared" ca="1" si="340"/>
        <v>0.142323361226048</v>
      </c>
      <c r="F3098" s="38">
        <f t="shared" ca="1" si="344"/>
        <v>5.9791755937329008E-2</v>
      </c>
      <c r="G3098" s="24">
        <f t="shared" ca="1" si="341"/>
        <v>11489.799028466015</v>
      </c>
      <c r="H3098" s="24">
        <f t="shared" ca="1" si="342"/>
        <v>12182.980331778497</v>
      </c>
      <c r="I3098" s="24">
        <f ca="1">H3098/'Option value'!$E$10</f>
        <v>591.40681222225714</v>
      </c>
    </row>
    <row r="3099" spans="2:9">
      <c r="B3099">
        <f t="shared" si="343"/>
        <v>3081</v>
      </c>
      <c r="C3099" s="38">
        <f t="shared" ca="1" si="338"/>
        <v>0.23059724702620082</v>
      </c>
      <c r="D3099" s="38">
        <f t="shared" ca="1" si="339"/>
        <v>6.2961577768024787E-2</v>
      </c>
      <c r="E3099" s="38">
        <f t="shared" ca="1" si="340"/>
        <v>0.14713908094789779</v>
      </c>
      <c r="F3099" s="38">
        <f t="shared" ca="1" si="344"/>
        <v>4.0248831679072207E-2</v>
      </c>
      <c r="G3099" s="24">
        <f t="shared" ca="1" si="341"/>
        <v>8989.6923377307176</v>
      </c>
      <c r="H3099" s="24">
        <f t="shared" ca="1" si="342"/>
        <v>9682.8736410431993</v>
      </c>
      <c r="I3099" s="24">
        <f ca="1">H3099/'Option value'!$E$10</f>
        <v>470.04240975937859</v>
      </c>
    </row>
    <row r="3100" spans="2:9">
      <c r="B3100">
        <f t="shared" si="343"/>
        <v>3082</v>
      </c>
      <c r="C3100" s="38">
        <f t="shared" ca="1" si="338"/>
        <v>0.26503721999229568</v>
      </c>
      <c r="D3100" s="38">
        <f t="shared" ca="1" si="339"/>
        <v>4.9056434566177629E-2</v>
      </c>
      <c r="E3100" s="38">
        <f t="shared" ca="1" si="340"/>
        <v>0.14095977344169336</v>
      </c>
      <c r="F3100" s="38">
        <f t="shared" ca="1" si="344"/>
        <v>5.0679116821540124E-2</v>
      </c>
      <c r="G3100" s="24">
        <f t="shared" ca="1" si="341"/>
        <v>8525.0307007155479</v>
      </c>
      <c r="H3100" s="24">
        <f t="shared" ca="1" si="342"/>
        <v>9218.2120040280297</v>
      </c>
      <c r="I3100" s="24">
        <f ca="1">H3100/'Option value'!$E$10</f>
        <v>447.48601961301114</v>
      </c>
    </row>
    <row r="3101" spans="2:9">
      <c r="B3101">
        <f t="shared" si="343"/>
        <v>3083</v>
      </c>
      <c r="C3101" s="38">
        <f t="shared" ca="1" si="338"/>
        <v>0.26328159642509297</v>
      </c>
      <c r="D3101" s="38">
        <f t="shared" ca="1" si="339"/>
        <v>6.9796374780532841E-2</v>
      </c>
      <c r="E3101" s="38">
        <f t="shared" ca="1" si="340"/>
        <v>0.14183930419831073</v>
      </c>
      <c r="F3101" s="38">
        <f t="shared" ca="1" si="344"/>
        <v>2.6583052455178686E-2</v>
      </c>
      <c r="G3101" s="24">
        <f t="shared" ca="1" si="341"/>
        <v>9487.6776407412544</v>
      </c>
      <c r="H3101" s="24">
        <f t="shared" ca="1" si="342"/>
        <v>10180.858944053736</v>
      </c>
      <c r="I3101" s="24">
        <f ca="1">H3101/'Option value'!$E$10</f>
        <v>494.21645359484154</v>
      </c>
    </row>
    <row r="3102" spans="2:9">
      <c r="B3102">
        <f t="shared" si="343"/>
        <v>3084</v>
      </c>
      <c r="C3102" s="38">
        <f t="shared" ca="1" si="338"/>
        <v>0.13961555054468588</v>
      </c>
      <c r="D3102" s="38">
        <f t="shared" ca="1" si="339"/>
        <v>7.1841758703500472E-2</v>
      </c>
      <c r="E3102" s="38">
        <f t="shared" ca="1" si="340"/>
        <v>0.14167150677927309</v>
      </c>
      <c r="F3102" s="38">
        <f t="shared" ca="1" si="344"/>
        <v>4.8943974570539589E-2</v>
      </c>
      <c r="G3102" s="24">
        <f t="shared" ca="1" si="341"/>
        <v>10950.097775576956</v>
      </c>
      <c r="H3102" s="24">
        <f t="shared" ca="1" si="342"/>
        <v>11643.279078889438</v>
      </c>
      <c r="I3102" s="24">
        <f ca="1">H3102/'Option value'!$E$10</f>
        <v>565.20772227618625</v>
      </c>
    </row>
    <row r="3103" spans="2:9">
      <c r="B3103">
        <f t="shared" si="343"/>
        <v>3085</v>
      </c>
      <c r="C3103" s="38">
        <f t="shared" ca="1" si="338"/>
        <v>0.34646506315811537</v>
      </c>
      <c r="D3103" s="38">
        <f t="shared" ca="1" si="339"/>
        <v>7.2595797032461301E-2</v>
      </c>
      <c r="E3103" s="38">
        <f t="shared" ca="1" si="340"/>
        <v>0.1469845091511319</v>
      </c>
      <c r="F3103" s="38">
        <f t="shared" ca="1" si="344"/>
        <v>3.597923128028005E-2</v>
      </c>
      <c r="G3103" s="24">
        <f t="shared" ca="1" si="341"/>
        <v>10920.796526023569</v>
      </c>
      <c r="H3103" s="24">
        <f t="shared" ca="1" si="342"/>
        <v>11613.97782933605</v>
      </c>
      <c r="I3103" s="24">
        <f ca="1">H3103/'Option value'!$E$10</f>
        <v>563.78533152116745</v>
      </c>
    </row>
    <row r="3104" spans="2:9">
      <c r="B3104">
        <f t="shared" si="343"/>
        <v>3086</v>
      </c>
      <c r="C3104" s="38">
        <f t="shared" ca="1" si="338"/>
        <v>0.15047153149121281</v>
      </c>
      <c r="D3104" s="38">
        <f t="shared" ca="1" si="339"/>
        <v>7.83412276259879E-2</v>
      </c>
      <c r="E3104" s="38">
        <f t="shared" ca="1" si="340"/>
        <v>0.14501280273688019</v>
      </c>
      <c r="F3104" s="38">
        <f t="shared" ca="1" si="344"/>
        <v>4.2825949832186593E-2</v>
      </c>
      <c r="G3104" s="24">
        <f t="shared" ca="1" si="341"/>
        <v>10938.621671936839</v>
      </c>
      <c r="H3104" s="24">
        <f t="shared" ca="1" si="342"/>
        <v>11631.80297524932</v>
      </c>
      <c r="I3104" s="24">
        <f ca="1">H3104/'Option value'!$E$10</f>
        <v>564.65062986647183</v>
      </c>
    </row>
    <row r="3105" spans="2:9">
      <c r="B3105">
        <f t="shared" si="343"/>
        <v>3087</v>
      </c>
      <c r="C3105" s="38">
        <f t="shared" ca="1" si="338"/>
        <v>0.30741885658866469</v>
      </c>
      <c r="D3105" s="38">
        <f t="shared" ca="1" si="339"/>
        <v>5.6684095957453003E-2</v>
      </c>
      <c r="E3105" s="38">
        <f t="shared" ca="1" si="340"/>
        <v>0.14802981647931315</v>
      </c>
      <c r="F3105" s="38">
        <f t="shared" ca="1" si="344"/>
        <v>4.0806907544986115E-2</v>
      </c>
      <c r="G3105" s="24">
        <f t="shared" ca="1" si="341"/>
        <v>8571.952591093006</v>
      </c>
      <c r="H3105" s="24">
        <f t="shared" ca="1" si="342"/>
        <v>9265.1338944054878</v>
      </c>
      <c r="I3105" s="24">
        <f ca="1">H3105/'Option value'!$E$10</f>
        <v>449.76378128181977</v>
      </c>
    </row>
    <row r="3106" spans="2:9">
      <c r="B3106">
        <f t="shared" si="343"/>
        <v>3088</v>
      </c>
      <c r="C3106" s="38">
        <f t="shared" ca="1" si="338"/>
        <v>0.27383849042016167</v>
      </c>
      <c r="D3106" s="38">
        <f t="shared" ca="1" si="339"/>
        <v>6.4448388110393828E-2</v>
      </c>
      <c r="E3106" s="38">
        <f t="shared" ca="1" si="340"/>
        <v>0.14500719560953074</v>
      </c>
      <c r="F3106" s="38">
        <f t="shared" ca="1" si="344"/>
        <v>2.9231093962346612E-2</v>
      </c>
      <c r="G3106" s="24">
        <f t="shared" ca="1" si="341"/>
        <v>8794.2515099024695</v>
      </c>
      <c r="H3106" s="24">
        <f t="shared" ca="1" si="342"/>
        <v>9487.4328132149512</v>
      </c>
      <c r="I3106" s="24">
        <f ca="1">H3106/'Option value'!$E$10</f>
        <v>460.55499093276461</v>
      </c>
    </row>
    <row r="3107" spans="2:9">
      <c r="B3107">
        <f t="shared" si="343"/>
        <v>3089</v>
      </c>
      <c r="C3107" s="38">
        <f t="shared" ca="1" si="338"/>
        <v>0.13791063315393268</v>
      </c>
      <c r="D3107" s="38">
        <f t="shared" ca="1" si="339"/>
        <v>7.0312753758644625E-2</v>
      </c>
      <c r="E3107" s="38">
        <f t="shared" ca="1" si="340"/>
        <v>0.14488921491696866</v>
      </c>
      <c r="F3107" s="38">
        <f t="shared" ca="1" si="344"/>
        <v>5.9421325568972186E-2</v>
      </c>
      <c r="G3107" s="24">
        <f t="shared" ca="1" si="341"/>
        <v>11609.95831969875</v>
      </c>
      <c r="H3107" s="24">
        <f t="shared" ca="1" si="342"/>
        <v>12303.139623011231</v>
      </c>
      <c r="I3107" s="24">
        <f ca="1">H3107/'Option value'!$E$10</f>
        <v>597.23978752481696</v>
      </c>
    </row>
    <row r="3108" spans="2:9">
      <c r="B3108">
        <f t="shared" si="343"/>
        <v>3090</v>
      </c>
      <c r="C3108" s="38">
        <f t="shared" ca="1" si="338"/>
        <v>0.11875438908867199</v>
      </c>
      <c r="D3108" s="38">
        <f t="shared" ca="1" si="339"/>
        <v>6.8135746012121912E-2</v>
      </c>
      <c r="E3108" s="38">
        <f t="shared" ca="1" si="340"/>
        <v>0.14454596261164293</v>
      </c>
      <c r="F3108" s="38">
        <f t="shared" ca="1" si="344"/>
        <v>3.958768704813205E-2</v>
      </c>
      <c r="G3108" s="24">
        <f t="shared" ca="1" si="341"/>
        <v>9007.0890723312041</v>
      </c>
      <c r="H3108" s="24">
        <f t="shared" ca="1" si="342"/>
        <v>9700.2703756436858</v>
      </c>
      <c r="I3108" s="24">
        <f ca="1">H3108/'Option value'!$E$10</f>
        <v>470.88691143901383</v>
      </c>
    </row>
    <row r="3109" spans="2:9">
      <c r="B3109">
        <f t="shared" si="343"/>
        <v>3091</v>
      </c>
      <c r="C3109" s="38">
        <f t="shared" ca="1" si="338"/>
        <v>0.26377618496221944</v>
      </c>
      <c r="D3109" s="38">
        <f t="shared" ca="1" si="339"/>
        <v>6.4719554485334355E-2</v>
      </c>
      <c r="E3109" s="38">
        <f t="shared" ca="1" si="340"/>
        <v>0.14202532030127779</v>
      </c>
      <c r="F3109" s="38">
        <f t="shared" ca="1" si="344"/>
        <v>5.9734892395711114E-2</v>
      </c>
      <c r="G3109" s="24">
        <f t="shared" ca="1" si="341"/>
        <v>12326.725994184806</v>
      </c>
      <c r="H3109" s="24">
        <f t="shared" ca="1" si="342"/>
        <v>13019.907297497288</v>
      </c>
      <c r="I3109" s="24">
        <f ca="1">H3109/'Option value'!$E$10</f>
        <v>632.03433482996536</v>
      </c>
    </row>
    <row r="3110" spans="2:9">
      <c r="B3110">
        <f t="shared" si="343"/>
        <v>3092</v>
      </c>
      <c r="C3110" s="38">
        <f t="shared" ca="1" si="338"/>
        <v>0.24612723618725083</v>
      </c>
      <c r="D3110" s="38">
        <f t="shared" ca="1" si="339"/>
        <v>6.8041751689587995E-2</v>
      </c>
      <c r="E3110" s="38">
        <f t="shared" ca="1" si="340"/>
        <v>0.14183058216859637</v>
      </c>
      <c r="F3110" s="38">
        <f t="shared" ca="1" si="344"/>
        <v>2.3821627341765808E-2</v>
      </c>
      <c r="G3110" s="24">
        <f t="shared" ca="1" si="341"/>
        <v>8910.7505675901157</v>
      </c>
      <c r="H3110" s="24">
        <f t="shared" ca="1" si="342"/>
        <v>9603.9318709025974</v>
      </c>
      <c r="I3110" s="24">
        <f ca="1">H3110/'Option value'!$E$10</f>
        <v>466.21028499527171</v>
      </c>
    </row>
    <row r="3111" spans="2:9">
      <c r="B3111">
        <f t="shared" si="343"/>
        <v>3093</v>
      </c>
      <c r="C3111" s="38">
        <f t="shared" ca="1" si="338"/>
        <v>0.22125508679851957</v>
      </c>
      <c r="D3111" s="38">
        <f t="shared" ca="1" si="339"/>
        <v>7.0761289220157522E-2</v>
      </c>
      <c r="E3111" s="38">
        <f t="shared" ca="1" si="340"/>
        <v>0.14668253428520228</v>
      </c>
      <c r="F3111" s="38">
        <f t="shared" ca="1" si="344"/>
        <v>5.0428277063726157E-2</v>
      </c>
      <c r="G3111" s="24">
        <f t="shared" ca="1" si="341"/>
        <v>11134.572626671568</v>
      </c>
      <c r="H3111" s="24">
        <f t="shared" ca="1" si="342"/>
        <v>11827.75392998405</v>
      </c>
      <c r="I3111" s="24">
        <f ca="1">H3111/'Option value'!$E$10</f>
        <v>574.16281213514799</v>
      </c>
    </row>
    <row r="3112" spans="2:9">
      <c r="B3112">
        <f t="shared" si="343"/>
        <v>3094</v>
      </c>
      <c r="C3112" s="38">
        <f t="shared" ca="1" si="338"/>
        <v>7.5217550308746661E-2</v>
      </c>
      <c r="D3112" s="38">
        <f t="shared" ca="1" si="339"/>
        <v>5.4445608479690273E-2</v>
      </c>
      <c r="E3112" s="38">
        <f t="shared" ca="1" si="340"/>
        <v>0.14908669507508787</v>
      </c>
      <c r="F3112" s="38">
        <f t="shared" ca="1" si="344"/>
        <v>4.61077665040137E-2</v>
      </c>
      <c r="G3112" s="24">
        <f t="shared" ca="1" si="341"/>
        <v>7050.2125164643221</v>
      </c>
      <c r="H3112" s="24">
        <f t="shared" ca="1" si="342"/>
        <v>7743.3938197768048</v>
      </c>
      <c r="I3112" s="24">
        <f ca="1">H3112/'Option value'!$E$10</f>
        <v>375.89290387266038</v>
      </c>
    </row>
    <row r="3113" spans="2:9">
      <c r="B3113">
        <f t="shared" si="343"/>
        <v>3095</v>
      </c>
      <c r="C3113" s="38">
        <f t="shared" ca="1" si="338"/>
        <v>0.20939715702852585</v>
      </c>
      <c r="D3113" s="38">
        <f t="shared" ca="1" si="339"/>
        <v>7.377461184310051E-2</v>
      </c>
      <c r="E3113" s="38">
        <f t="shared" ca="1" si="340"/>
        <v>0.14532567871585786</v>
      </c>
      <c r="F3113" s="38">
        <f t="shared" ca="1" si="344"/>
        <v>4.8819721747839745E-2</v>
      </c>
      <c r="G3113" s="24">
        <f t="shared" ca="1" si="341"/>
        <v>11466.031531784216</v>
      </c>
      <c r="H3113" s="24">
        <f t="shared" ca="1" si="342"/>
        <v>12159.212835096698</v>
      </c>
      <c r="I3113" s="24">
        <f ca="1">H3113/'Option value'!$E$10</f>
        <v>590.25305024741249</v>
      </c>
    </row>
    <row r="3114" spans="2:9">
      <c r="B3114">
        <f t="shared" si="343"/>
        <v>3096</v>
      </c>
      <c r="C3114" s="38">
        <f t="shared" ca="1" si="338"/>
        <v>0.24076787887560558</v>
      </c>
      <c r="D3114" s="38">
        <f t="shared" ca="1" si="339"/>
        <v>6.3892468597282676E-2</v>
      </c>
      <c r="E3114" s="38">
        <f t="shared" ca="1" si="340"/>
        <v>0.14240489992801331</v>
      </c>
      <c r="F3114" s="38">
        <f t="shared" ca="1" si="344"/>
        <v>3.8110867244474725E-2</v>
      </c>
      <c r="G3114" s="24">
        <f t="shared" ca="1" si="341"/>
        <v>9426.9700320963766</v>
      </c>
      <c r="H3114" s="24">
        <f t="shared" ca="1" si="342"/>
        <v>10120.151335408858</v>
      </c>
      <c r="I3114" s="24">
        <f ca="1">H3114/'Option value'!$E$10</f>
        <v>491.26948230140084</v>
      </c>
    </row>
    <row r="3115" spans="2:9">
      <c r="B3115">
        <f t="shared" si="343"/>
        <v>3097</v>
      </c>
      <c r="C3115" s="38">
        <f t="shared" ca="1" si="338"/>
        <v>0.17699884772171173</v>
      </c>
      <c r="D3115" s="38">
        <f t="shared" ca="1" si="339"/>
        <v>6.0536591264649935E-2</v>
      </c>
      <c r="E3115" s="38">
        <f t="shared" ca="1" si="340"/>
        <v>0.14537474334051198</v>
      </c>
      <c r="F3115" s="38">
        <f t="shared" ca="1" si="344"/>
        <v>3.0237942396733872E-2</v>
      </c>
      <c r="G3115" s="24">
        <f t="shared" ca="1" si="341"/>
        <v>7674.8733720694308</v>
      </c>
      <c r="H3115" s="24">
        <f t="shared" ca="1" si="342"/>
        <v>8368.0546753819126</v>
      </c>
      <c r="I3115" s="24">
        <f ca="1">H3115/'Option value'!$E$10</f>
        <v>406.21624637776273</v>
      </c>
    </row>
    <row r="3116" spans="2:9">
      <c r="B3116">
        <f t="shared" si="343"/>
        <v>3098</v>
      </c>
      <c r="C3116" s="38">
        <f t="shared" ca="1" si="338"/>
        <v>0.1905503196596284</v>
      </c>
      <c r="D3116" s="38">
        <f t="shared" ca="1" si="339"/>
        <v>5.7552324132715833E-2</v>
      </c>
      <c r="E3116" s="38">
        <f t="shared" ca="1" si="340"/>
        <v>0.14465864350853011</v>
      </c>
      <c r="F3116" s="38">
        <f t="shared" ca="1" si="344"/>
        <v>5.48973534226153E-2</v>
      </c>
      <c r="G3116" s="24">
        <f t="shared" ca="1" si="341"/>
        <v>9467.0116901250803</v>
      </c>
      <c r="H3116" s="24">
        <f t="shared" ca="1" si="342"/>
        <v>10160.192993437562</v>
      </c>
      <c r="I3116" s="24">
        <f ca="1">H3116/'Option value'!$E$10</f>
        <v>493.21325210861949</v>
      </c>
    </row>
    <row r="3117" spans="2:9">
      <c r="B3117">
        <f t="shared" si="343"/>
        <v>3099</v>
      </c>
      <c r="C3117" s="38">
        <f t="shared" ca="1" si="338"/>
        <v>0.44878322049385377</v>
      </c>
      <c r="D3117" s="38">
        <f t="shared" ca="1" si="339"/>
        <v>5.5825966364466288E-2</v>
      </c>
      <c r="E3117" s="38">
        <f t="shared" ca="1" si="340"/>
        <v>0.14758434215360336</v>
      </c>
      <c r="F3117" s="38">
        <f t="shared" ca="1" si="344"/>
        <v>3.539234219740995E-2</v>
      </c>
      <c r="G3117" s="24">
        <f t="shared" ca="1" si="341"/>
        <v>8940.6510305199372</v>
      </c>
      <c r="H3117" s="24">
        <f t="shared" ca="1" si="342"/>
        <v>9633.832333832419</v>
      </c>
      <c r="I3117" s="24">
        <f ca="1">H3117/'Option value'!$E$10</f>
        <v>467.66176377827276</v>
      </c>
    </row>
    <row r="3118" spans="2:9">
      <c r="B3118">
        <f t="shared" si="343"/>
        <v>3100</v>
      </c>
      <c r="C3118" s="38">
        <f t="shared" ca="1" si="338"/>
        <v>0.39409624482296984</v>
      </c>
      <c r="D3118" s="38">
        <f t="shared" ca="1" si="339"/>
        <v>6.0684080719176865E-2</v>
      </c>
      <c r="E3118" s="38">
        <f t="shared" ca="1" si="340"/>
        <v>0.14160519377667438</v>
      </c>
      <c r="F3118" s="38">
        <f t="shared" ca="1" si="344"/>
        <v>3.7988225106342484E-2</v>
      </c>
      <c r="G3118" s="24">
        <f t="shared" ca="1" si="341"/>
        <v>10125.769307881141</v>
      </c>
      <c r="H3118" s="24">
        <f t="shared" ca="1" si="342"/>
        <v>10818.950611193623</v>
      </c>
      <c r="I3118" s="24">
        <f ca="1">H3118/'Option value'!$E$10</f>
        <v>525.19177724240888</v>
      </c>
    </row>
    <row r="3119" spans="2:9">
      <c r="B3119">
        <f t="shared" si="343"/>
        <v>3101</v>
      </c>
      <c r="C3119" s="38">
        <f t="shared" ca="1" si="338"/>
        <v>0.21323834503900552</v>
      </c>
      <c r="D3119" s="38">
        <f t="shared" ca="1" si="339"/>
        <v>5.2779075495521695E-2</v>
      </c>
      <c r="E3119" s="38">
        <f t="shared" ca="1" si="340"/>
        <v>0.14122390287413844</v>
      </c>
      <c r="F3119" s="38">
        <f t="shared" ca="1" si="344"/>
        <v>5.8830801478692379E-2</v>
      </c>
      <c r="G3119" s="24">
        <f t="shared" ca="1" si="341"/>
        <v>9638.4773867679723</v>
      </c>
      <c r="H3119" s="24">
        <f t="shared" ca="1" si="342"/>
        <v>10331.658690080454</v>
      </c>
      <c r="I3119" s="24">
        <f ca="1">H3119/'Option value'!$E$10</f>
        <v>501.53682961555597</v>
      </c>
    </row>
    <row r="3120" spans="2:9">
      <c r="B3120">
        <f t="shared" si="343"/>
        <v>3102</v>
      </c>
      <c r="C3120" s="38">
        <f t="shared" ca="1" si="338"/>
        <v>-5.5968404462883148E-2</v>
      </c>
      <c r="D3120" s="38">
        <f t="shared" ca="1" si="339"/>
        <v>6.8122234006842031E-2</v>
      </c>
      <c r="E3120" s="38">
        <f t="shared" ca="1" si="340"/>
        <v>0.14673618162185351</v>
      </c>
      <c r="F3120" s="38">
        <f t="shared" ca="1" si="344"/>
        <v>5.7445362309609865E-2</v>
      </c>
      <c r="G3120" s="24">
        <f t="shared" ca="1" si="341"/>
        <v>8932.2317094534956</v>
      </c>
      <c r="H3120" s="24">
        <f t="shared" ca="1" si="342"/>
        <v>9625.4130127659773</v>
      </c>
      <c r="I3120" s="24">
        <f ca="1">H3120/'Option value'!$E$10</f>
        <v>467.25305887213477</v>
      </c>
    </row>
    <row r="3121" spans="2:9">
      <c r="B3121">
        <f t="shared" si="343"/>
        <v>3103</v>
      </c>
      <c r="C3121" s="38">
        <f t="shared" ca="1" si="338"/>
        <v>0.13939356333303538</v>
      </c>
      <c r="D3121" s="38">
        <f t="shared" ca="1" si="339"/>
        <v>5.9907461743575828E-2</v>
      </c>
      <c r="E3121" s="38">
        <f t="shared" ca="1" si="340"/>
        <v>0.14499278137287613</v>
      </c>
      <c r="F3121" s="38">
        <f t="shared" ca="1" si="344"/>
        <v>5.2738876216599492E-2</v>
      </c>
      <c r="G3121" s="24">
        <f t="shared" ca="1" si="341"/>
        <v>9176.1667816048921</v>
      </c>
      <c r="H3121" s="24">
        <f t="shared" ca="1" si="342"/>
        <v>9869.3480849173739</v>
      </c>
      <c r="I3121" s="24">
        <f ca="1">H3121/'Option value'!$E$10</f>
        <v>479.0945672289987</v>
      </c>
    </row>
    <row r="3122" spans="2:9">
      <c r="B3122">
        <f t="shared" si="343"/>
        <v>3104</v>
      </c>
      <c r="C3122" s="38">
        <f t="shared" ca="1" si="338"/>
        <v>0.23004827597599001</v>
      </c>
      <c r="D3122" s="38">
        <f t="shared" ca="1" si="339"/>
        <v>6.6076517291351541E-2</v>
      </c>
      <c r="E3122" s="38">
        <f t="shared" ca="1" si="340"/>
        <v>0.14714387444863899</v>
      </c>
      <c r="F3122" s="38">
        <f t="shared" ca="1" si="344"/>
        <v>2.4668571891789212E-2</v>
      </c>
      <c r="G3122" s="24">
        <f t="shared" ca="1" si="341"/>
        <v>8230.2335033039853</v>
      </c>
      <c r="H3122" s="24">
        <f t="shared" ca="1" si="342"/>
        <v>8923.4148066164671</v>
      </c>
      <c r="I3122" s="24">
        <f ca="1">H3122/'Option value'!$E$10</f>
        <v>433.17547604934305</v>
      </c>
    </row>
    <row r="3123" spans="2:9">
      <c r="B3123">
        <f t="shared" si="343"/>
        <v>3105</v>
      </c>
      <c r="C3123" s="38">
        <f t="shared" ca="1" si="338"/>
        <v>0.11238940363812602</v>
      </c>
      <c r="D3123" s="38">
        <f t="shared" ca="1" si="339"/>
        <v>6.4162205932392302E-2</v>
      </c>
      <c r="E3123" s="38">
        <f t="shared" ca="1" si="340"/>
        <v>0.14341363564023255</v>
      </c>
      <c r="F3123" s="38">
        <f t="shared" ca="1" si="344"/>
        <v>5.1770976865424145E-2</v>
      </c>
      <c r="G3123" s="24">
        <f t="shared" ca="1" si="341"/>
        <v>9658.9479608366964</v>
      </c>
      <c r="H3123" s="24">
        <f t="shared" ca="1" si="342"/>
        <v>10352.129264149178</v>
      </c>
      <c r="I3123" s="24">
        <f ca="1">H3123/'Option value'!$E$10</f>
        <v>502.53054680335811</v>
      </c>
    </row>
    <row r="3124" spans="2:9">
      <c r="B3124">
        <f t="shared" si="343"/>
        <v>3106</v>
      </c>
      <c r="C3124" s="38">
        <f t="shared" ca="1" si="338"/>
        <v>0.38997363425511866</v>
      </c>
      <c r="D3124" s="38">
        <f t="shared" ca="1" si="339"/>
        <v>8.2592919993469655E-2</v>
      </c>
      <c r="E3124" s="38">
        <f t="shared" ca="1" si="340"/>
        <v>0.14199723587872462</v>
      </c>
      <c r="F3124" s="38">
        <f t="shared" ca="1" si="344"/>
        <v>4.82436296960643E-2</v>
      </c>
      <c r="G3124" s="24">
        <f t="shared" ca="1" si="341"/>
        <v>15186.328082572014</v>
      </c>
      <c r="H3124" s="24">
        <f t="shared" ca="1" si="342"/>
        <v>15879.509385884496</v>
      </c>
      <c r="I3124" s="24">
        <f ca="1">H3124/'Option value'!$E$10</f>
        <v>770.84997018856768</v>
      </c>
    </row>
    <row r="3125" spans="2:9">
      <c r="B3125">
        <f t="shared" si="343"/>
        <v>3107</v>
      </c>
      <c r="C3125" s="38">
        <f t="shared" ca="1" si="338"/>
        <v>0.42594410901549551</v>
      </c>
      <c r="D3125" s="38">
        <f t="shared" ca="1" si="339"/>
        <v>6.154790002743063E-2</v>
      </c>
      <c r="E3125" s="38">
        <f t="shared" ca="1" si="340"/>
        <v>0.1382192537604682</v>
      </c>
      <c r="F3125" s="38">
        <f t="shared" ca="1" si="344"/>
        <v>2.979240412095565E-2</v>
      </c>
      <c r="G3125" s="24">
        <f t="shared" ca="1" si="341"/>
        <v>10038.533679566193</v>
      </c>
      <c r="H3125" s="24">
        <f t="shared" ca="1" si="342"/>
        <v>10731.714982878675</v>
      </c>
      <c r="I3125" s="24">
        <f ca="1">H3125/'Option value'!$E$10</f>
        <v>520.95703800381909</v>
      </c>
    </row>
    <row r="3126" spans="2:9">
      <c r="B3126">
        <f t="shared" si="343"/>
        <v>3108</v>
      </c>
      <c r="C3126" s="38">
        <f t="shared" ca="1" si="338"/>
        <v>4.9211209477165618E-2</v>
      </c>
      <c r="D3126" s="38">
        <f t="shared" ca="1" si="339"/>
        <v>6.6895917335020705E-2</v>
      </c>
      <c r="E3126" s="38">
        <f t="shared" ca="1" si="340"/>
        <v>0.14409872001815482</v>
      </c>
      <c r="F3126" s="38">
        <f t="shared" ca="1" si="344"/>
        <v>3.3599821301034533E-2</v>
      </c>
      <c r="G3126" s="24">
        <f t="shared" ca="1" si="341"/>
        <v>7877.6369600753742</v>
      </c>
      <c r="H3126" s="24">
        <f t="shared" ca="1" si="342"/>
        <v>8570.8182633878569</v>
      </c>
      <c r="I3126" s="24">
        <f ca="1">H3126/'Option value'!$E$10</f>
        <v>416.05913899941049</v>
      </c>
    </row>
    <row r="3127" spans="2:9">
      <c r="B3127">
        <f t="shared" si="343"/>
        <v>3109</v>
      </c>
      <c r="C3127" s="38">
        <f t="shared" ca="1" si="338"/>
        <v>0.11486879615584614</v>
      </c>
      <c r="D3127" s="38">
        <f t="shared" ca="1" si="339"/>
        <v>6.0062458364821804E-2</v>
      </c>
      <c r="E3127" s="38">
        <f t="shared" ca="1" si="340"/>
        <v>0.14591223729802189</v>
      </c>
      <c r="F3127" s="38">
        <f t="shared" ca="1" si="344"/>
        <v>3.822899845104992E-2</v>
      </c>
      <c r="G3127" s="24">
        <f t="shared" ca="1" si="341"/>
        <v>7712.0552360111569</v>
      </c>
      <c r="H3127" s="24">
        <f t="shared" ca="1" si="342"/>
        <v>8405.2365393236396</v>
      </c>
      <c r="I3127" s="24">
        <f ca="1">H3127/'Option value'!$E$10</f>
        <v>408.02119122930287</v>
      </c>
    </row>
    <row r="3128" spans="2:9">
      <c r="B3128">
        <f t="shared" si="343"/>
        <v>3110</v>
      </c>
      <c r="C3128" s="38">
        <f t="shared" ca="1" si="338"/>
        <v>0.22349743907031996</v>
      </c>
      <c r="D3128" s="38">
        <f t="shared" ca="1" si="339"/>
        <v>5.3501807502015782E-2</v>
      </c>
      <c r="E3128" s="38">
        <f t="shared" ca="1" si="340"/>
        <v>0.14518012049175721</v>
      </c>
      <c r="F3128" s="38">
        <f t="shared" ca="1" si="344"/>
        <v>5.6207835573700834E-2</v>
      </c>
      <c r="G3128" s="24">
        <f t="shared" ca="1" si="341"/>
        <v>9124.4805970905581</v>
      </c>
      <c r="H3128" s="24">
        <f t="shared" ca="1" si="342"/>
        <v>9817.6619004030399</v>
      </c>
      <c r="I3128" s="24">
        <f ca="1">H3128/'Option value'!$E$10</f>
        <v>476.58552914577859</v>
      </c>
    </row>
    <row r="3129" spans="2:9">
      <c r="B3129">
        <f t="shared" si="343"/>
        <v>3111</v>
      </c>
      <c r="C3129" s="38">
        <f t="shared" ca="1" si="338"/>
        <v>0.31120112920452114</v>
      </c>
      <c r="D3129" s="38">
        <f t="shared" ca="1" si="339"/>
        <v>6.5898372353750304E-2</v>
      </c>
      <c r="E3129" s="38">
        <f t="shared" ca="1" si="340"/>
        <v>0.14674060823337465</v>
      </c>
      <c r="F3129" s="38">
        <f t="shared" ca="1" si="344"/>
        <v>3.4038048132866143E-2</v>
      </c>
      <c r="G3129" s="24">
        <f t="shared" ca="1" si="341"/>
        <v>9508.2720218382019</v>
      </c>
      <c r="H3129" s="24">
        <f t="shared" ca="1" si="342"/>
        <v>10201.453325150684</v>
      </c>
      <c r="I3129" s="24">
        <f ca="1">H3129/'Option value'!$E$10</f>
        <v>495.21618083255743</v>
      </c>
    </row>
    <row r="3130" spans="2:9">
      <c r="B3130">
        <f t="shared" si="343"/>
        <v>3112</v>
      </c>
      <c r="C3130" s="38">
        <f t="shared" ca="1" si="338"/>
        <v>7.7987966317475621E-2</v>
      </c>
      <c r="D3130" s="38">
        <f t="shared" ca="1" si="339"/>
        <v>5.3842218726649071E-2</v>
      </c>
      <c r="E3130" s="38">
        <f t="shared" ca="1" si="340"/>
        <v>0.144979777341875</v>
      </c>
      <c r="F3130" s="38">
        <f t="shared" ca="1" si="344"/>
        <v>4.6745893195266161E-2</v>
      </c>
      <c r="G3130" s="24">
        <f t="shared" ca="1" si="341"/>
        <v>7327.6871857534406</v>
      </c>
      <c r="H3130" s="24">
        <f t="shared" ca="1" si="342"/>
        <v>8020.8684890659233</v>
      </c>
      <c r="I3130" s="24">
        <f ca="1">H3130/'Option value'!$E$10</f>
        <v>389.36254801290886</v>
      </c>
    </row>
    <row r="3131" spans="2:9">
      <c r="B3131">
        <f t="shared" si="343"/>
        <v>3113</v>
      </c>
      <c r="C3131" s="38">
        <f t="shared" ca="1" si="338"/>
        <v>0.18003714438185664</v>
      </c>
      <c r="D3131" s="38">
        <f t="shared" ca="1" si="339"/>
        <v>5.9659714480244874E-2</v>
      </c>
      <c r="E3131" s="38">
        <f t="shared" ca="1" si="340"/>
        <v>0.14285092892949078</v>
      </c>
      <c r="F3131" s="38">
        <f t="shared" ca="1" si="344"/>
        <v>2.1041061559207656E-2</v>
      </c>
      <c r="G3131" s="24">
        <f t="shared" ca="1" si="341"/>
        <v>7167.7979556462114</v>
      </c>
      <c r="H3131" s="24">
        <f t="shared" ca="1" si="342"/>
        <v>7860.9792589586941</v>
      </c>
      <c r="I3131" s="24">
        <f ca="1">H3131/'Option value'!$E$10</f>
        <v>381.60093490090748</v>
      </c>
    </row>
    <row r="3132" spans="2:9">
      <c r="B3132">
        <f t="shared" si="343"/>
        <v>3114</v>
      </c>
      <c r="C3132" s="38">
        <f t="shared" ca="1" si="338"/>
        <v>0.19325745680383855</v>
      </c>
      <c r="D3132" s="38">
        <f t="shared" ca="1" si="339"/>
        <v>6.3025439805995925E-2</v>
      </c>
      <c r="E3132" s="38">
        <f t="shared" ca="1" si="340"/>
        <v>0.14861040665597111</v>
      </c>
      <c r="F3132" s="38">
        <f t="shared" ca="1" si="344"/>
        <v>5.3341721273498316E-2</v>
      </c>
      <c r="G3132" s="24">
        <f t="shared" ca="1" si="341"/>
        <v>9790.1928420727436</v>
      </c>
      <c r="H3132" s="24">
        <f t="shared" ca="1" si="342"/>
        <v>10483.374145385225</v>
      </c>
      <c r="I3132" s="24">
        <f ca="1">H3132/'Option value'!$E$10</f>
        <v>508.90165754297209</v>
      </c>
    </row>
    <row r="3133" spans="2:9">
      <c r="B3133">
        <f t="shared" si="343"/>
        <v>3115</v>
      </c>
      <c r="C3133" s="38">
        <f t="shared" ca="1" si="338"/>
        <v>0.22871155495579895</v>
      </c>
      <c r="D3133" s="38">
        <f t="shared" ca="1" si="339"/>
        <v>6.2357021987387642E-2</v>
      </c>
      <c r="E3133" s="38">
        <f t="shared" ca="1" si="340"/>
        <v>0.14682576225491137</v>
      </c>
      <c r="F3133" s="38">
        <f t="shared" ca="1" si="344"/>
        <v>4.2373623817061556E-2</v>
      </c>
      <c r="G3133" s="24">
        <f t="shared" ca="1" si="341"/>
        <v>9097.233664834961</v>
      </c>
      <c r="H3133" s="24">
        <f t="shared" ca="1" si="342"/>
        <v>9790.4149681474428</v>
      </c>
      <c r="I3133" s="24">
        <f ca="1">H3133/'Option value'!$E$10</f>
        <v>475.26286253142922</v>
      </c>
    </row>
    <row r="3134" spans="2:9">
      <c r="B3134">
        <f t="shared" si="343"/>
        <v>3116</v>
      </c>
      <c r="C3134" s="38">
        <f t="shared" ca="1" si="338"/>
        <v>0.37704097392164437</v>
      </c>
      <c r="D3134" s="38">
        <f t="shared" ca="1" si="339"/>
        <v>6.8369878316036706E-2</v>
      </c>
      <c r="E3134" s="38">
        <f t="shared" ca="1" si="340"/>
        <v>0.14480717175571681</v>
      </c>
      <c r="F3134" s="38">
        <f t="shared" ca="1" si="344"/>
        <v>4.8138132973566644E-2</v>
      </c>
      <c r="G3134" s="24">
        <f t="shared" ca="1" si="341"/>
        <v>12078.57350072183</v>
      </c>
      <c r="H3134" s="24">
        <f t="shared" ca="1" si="342"/>
        <v>12771.754804034312</v>
      </c>
      <c r="I3134" s="24">
        <f ca="1">H3134/'Option value'!$E$10</f>
        <v>619.98809728321896</v>
      </c>
    </row>
    <row r="3135" spans="2:9">
      <c r="B3135">
        <f t="shared" si="343"/>
        <v>3117</v>
      </c>
      <c r="C3135" s="38">
        <f t="shared" ca="1" si="338"/>
        <v>0.21033883035506443</v>
      </c>
      <c r="D3135" s="38">
        <f t="shared" ca="1" si="339"/>
        <v>7.4802673859615948E-2</v>
      </c>
      <c r="E3135" s="38">
        <f t="shared" ca="1" si="340"/>
        <v>0.14445391882961647</v>
      </c>
      <c r="F3135" s="38">
        <f t="shared" ca="1" si="344"/>
        <v>5.6553991146081548E-2</v>
      </c>
      <c r="G3135" s="24">
        <f t="shared" ca="1" si="341"/>
        <v>12774.001061674468</v>
      </c>
      <c r="H3135" s="24">
        <f t="shared" ca="1" si="342"/>
        <v>13467.182364986949</v>
      </c>
      <c r="I3135" s="24">
        <f ca="1">H3135/'Option value'!$E$10</f>
        <v>653.74671674693923</v>
      </c>
    </row>
    <row r="3136" spans="2:9">
      <c r="B3136">
        <f t="shared" si="343"/>
        <v>3118</v>
      </c>
      <c r="C3136" s="38">
        <f t="shared" ca="1" si="338"/>
        <v>0.24231574947983692</v>
      </c>
      <c r="D3136" s="38">
        <f t="shared" ca="1" si="339"/>
        <v>6.4051751782573912E-2</v>
      </c>
      <c r="E3136" s="38">
        <f t="shared" ca="1" si="340"/>
        <v>0.1450080402028209</v>
      </c>
      <c r="F3136" s="38">
        <f t="shared" ca="1" si="344"/>
        <v>4.1488727434294159E-2</v>
      </c>
      <c r="G3136" s="24">
        <f t="shared" ca="1" si="341"/>
        <v>9533.0747775091731</v>
      </c>
      <c r="H3136" s="24">
        <f t="shared" ca="1" si="342"/>
        <v>10226.256080821655</v>
      </c>
      <c r="I3136" s="24">
        <f ca="1">H3136/'Option value'!$E$10</f>
        <v>496.42019809813854</v>
      </c>
    </row>
    <row r="3137" spans="2:9">
      <c r="B3137">
        <f t="shared" si="343"/>
        <v>3119</v>
      </c>
      <c r="C3137" s="38">
        <f t="shared" ca="1" si="338"/>
        <v>-1.9775911708971861E-3</v>
      </c>
      <c r="D3137" s="38">
        <f t="shared" ca="1" si="339"/>
        <v>6.3880819015437351E-2</v>
      </c>
      <c r="E3137" s="38">
        <f t="shared" ca="1" si="340"/>
        <v>0.14940207293584112</v>
      </c>
      <c r="F3137" s="38">
        <f t="shared" ca="1" si="344"/>
        <v>5.0189852445696716E-2</v>
      </c>
      <c r="G3137" s="24">
        <f t="shared" ca="1" si="341"/>
        <v>7969.6082754367735</v>
      </c>
      <c r="H3137" s="24">
        <f t="shared" ca="1" si="342"/>
        <v>8662.7895787492562</v>
      </c>
      <c r="I3137" s="24">
        <f ca="1">H3137/'Option value'!$E$10</f>
        <v>420.52376595870174</v>
      </c>
    </row>
    <row r="3138" spans="2:9">
      <c r="B3138">
        <f t="shared" si="343"/>
        <v>3120</v>
      </c>
      <c r="C3138" s="38">
        <f t="shared" ca="1" si="338"/>
        <v>0.26932585446235119</v>
      </c>
      <c r="D3138" s="38">
        <f t="shared" ca="1" si="339"/>
        <v>6.3940181666891485E-2</v>
      </c>
      <c r="E3138" s="38">
        <f t="shared" ca="1" si="340"/>
        <v>0.14359181269337734</v>
      </c>
      <c r="F3138" s="38">
        <f t="shared" ca="1" si="344"/>
        <v>3.1706984751815298E-2</v>
      </c>
      <c r="G3138" s="24">
        <f t="shared" ca="1" si="341"/>
        <v>8996.3671375095782</v>
      </c>
      <c r="H3138" s="24">
        <f t="shared" ca="1" si="342"/>
        <v>9689.54844082206</v>
      </c>
      <c r="I3138" s="24">
        <f ca="1">H3138/'Option value'!$E$10</f>
        <v>470.36642916611936</v>
      </c>
    </row>
    <row r="3139" spans="2:9">
      <c r="B3139">
        <f t="shared" si="343"/>
        <v>3121</v>
      </c>
      <c r="C3139" s="38">
        <f t="shared" ca="1" si="338"/>
        <v>0.24705180755384257</v>
      </c>
      <c r="D3139" s="38">
        <f t="shared" ca="1" si="339"/>
        <v>6.2744725792267531E-2</v>
      </c>
      <c r="E3139" s="38">
        <f t="shared" ca="1" si="340"/>
        <v>0.14448020361537522</v>
      </c>
      <c r="F3139" s="38">
        <f t="shared" ca="1" si="344"/>
        <v>5.4541192985720077E-2</v>
      </c>
      <c r="G3139" s="24">
        <f t="shared" ca="1" si="341"/>
        <v>10789.591264619932</v>
      </c>
      <c r="H3139" s="24">
        <f t="shared" ca="1" si="342"/>
        <v>11482.772567932414</v>
      </c>
      <c r="I3139" s="24">
        <f ca="1">H3139/'Option value'!$E$10</f>
        <v>557.41614407438897</v>
      </c>
    </row>
    <row r="3140" spans="2:9">
      <c r="B3140">
        <f t="shared" si="343"/>
        <v>3122</v>
      </c>
      <c r="C3140" s="38">
        <f t="shared" ca="1" si="338"/>
        <v>0.1760653136856728</v>
      </c>
      <c r="D3140" s="38">
        <f t="shared" ca="1" si="339"/>
        <v>7.2147660816711673E-2</v>
      </c>
      <c r="E3140" s="38">
        <f t="shared" ca="1" si="340"/>
        <v>0.13772581878539392</v>
      </c>
      <c r="F3140" s="38">
        <f t="shared" ca="1" si="344"/>
        <v>5.3400356744215255E-2</v>
      </c>
      <c r="G3140" s="24">
        <f t="shared" ca="1" si="341"/>
        <v>12479.188462037368</v>
      </c>
      <c r="H3140" s="24">
        <f t="shared" ca="1" si="342"/>
        <v>13172.369765349849</v>
      </c>
      <c r="I3140" s="24">
        <f ca="1">H3140/'Option value'!$E$10</f>
        <v>639.43542550241978</v>
      </c>
    </row>
    <row r="3141" spans="2:9">
      <c r="B3141">
        <f t="shared" si="343"/>
        <v>3123</v>
      </c>
      <c r="C3141" s="38">
        <f t="shared" ca="1" si="338"/>
        <v>0.14837777983817044</v>
      </c>
      <c r="D3141" s="38">
        <f t="shared" ca="1" si="339"/>
        <v>5.5769695084789281E-2</v>
      </c>
      <c r="E3141" s="38">
        <f t="shared" ca="1" si="340"/>
        <v>0.14451934994121315</v>
      </c>
      <c r="F3141" s="38">
        <f t="shared" ca="1" si="344"/>
        <v>2.9716004066087459E-2</v>
      </c>
      <c r="G3141" s="24">
        <f t="shared" ca="1" si="341"/>
        <v>6918.626437147338</v>
      </c>
      <c r="H3141" s="24">
        <f t="shared" ca="1" si="342"/>
        <v>7611.8077404598207</v>
      </c>
      <c r="I3141" s="24">
        <f ca="1">H3141/'Option value'!$E$10</f>
        <v>369.50523011940874</v>
      </c>
    </row>
    <row r="3142" spans="2:9">
      <c r="B3142">
        <f t="shared" si="343"/>
        <v>3124</v>
      </c>
      <c r="C3142" s="38">
        <f t="shared" ca="1" si="338"/>
        <v>0.23976208883997391</v>
      </c>
      <c r="D3142" s="38">
        <f t="shared" ca="1" si="339"/>
        <v>5.8869181484957483E-2</v>
      </c>
      <c r="E3142" s="38">
        <f t="shared" ca="1" si="340"/>
        <v>0.14743199870111559</v>
      </c>
      <c r="F3142" s="38">
        <f t="shared" ca="1" si="344"/>
        <v>5.9769768884335855E-2</v>
      </c>
      <c r="G3142" s="24">
        <f t="shared" ca="1" si="341"/>
        <v>10325.360240645879</v>
      </c>
      <c r="H3142" s="24">
        <f t="shared" ca="1" si="342"/>
        <v>11018.541543958361</v>
      </c>
      <c r="I3142" s="24">
        <f ca="1">H3142/'Option value'!$E$10</f>
        <v>534.88065747370683</v>
      </c>
    </row>
    <row r="3143" spans="2:9">
      <c r="B3143">
        <f t="shared" si="343"/>
        <v>3125</v>
      </c>
      <c r="C3143" s="38">
        <f t="shared" ca="1" si="338"/>
        <v>0.23048796005456926</v>
      </c>
      <c r="D3143" s="38">
        <f t="shared" ca="1" si="339"/>
        <v>6.316715511402389E-2</v>
      </c>
      <c r="E3143" s="38">
        <f t="shared" ca="1" si="340"/>
        <v>0.14510889822393788</v>
      </c>
      <c r="F3143" s="38">
        <f t="shared" ca="1" si="344"/>
        <v>4.9110323476864122E-2</v>
      </c>
      <c r="G3143" s="24">
        <f t="shared" ca="1" si="341"/>
        <v>10041.423361993971</v>
      </c>
      <c r="H3143" s="24">
        <f t="shared" ca="1" si="342"/>
        <v>10734.604665306453</v>
      </c>
      <c r="I3143" s="24">
        <f ca="1">H3143/'Option value'!$E$10</f>
        <v>521.09731384982774</v>
      </c>
    </row>
    <row r="3144" spans="2:9">
      <c r="B3144">
        <f t="shared" si="343"/>
        <v>3126</v>
      </c>
      <c r="C3144" s="38">
        <f t="shared" ca="1" si="338"/>
        <v>0.16673592896609196</v>
      </c>
      <c r="D3144" s="38">
        <f t="shared" ca="1" si="339"/>
        <v>6.6394120562877024E-2</v>
      </c>
      <c r="E3144" s="38">
        <f t="shared" ca="1" si="340"/>
        <v>0.13968405869557277</v>
      </c>
      <c r="F3144" s="38">
        <f t="shared" ca="1" si="344"/>
        <v>3.1417086377773559E-2</v>
      </c>
      <c r="G3144" s="24">
        <f t="shared" ca="1" si="341"/>
        <v>8873.5536532295773</v>
      </c>
      <c r="H3144" s="24">
        <f t="shared" ca="1" si="342"/>
        <v>9566.7349565420591</v>
      </c>
      <c r="I3144" s="24">
        <f ca="1">H3144/'Option value'!$E$10</f>
        <v>464.40460954087661</v>
      </c>
    </row>
    <row r="3145" spans="2:9">
      <c r="B3145">
        <f t="shared" si="343"/>
        <v>3127</v>
      </c>
      <c r="C3145" s="38">
        <f t="shared" ca="1" si="338"/>
        <v>0.2477617725256735</v>
      </c>
      <c r="D3145" s="38">
        <f t="shared" ca="1" si="339"/>
        <v>7.0532027300975436E-2</v>
      </c>
      <c r="E3145" s="38">
        <f t="shared" ca="1" si="340"/>
        <v>0.14110473814792834</v>
      </c>
      <c r="F3145" s="38">
        <f t="shared" ca="1" si="344"/>
        <v>3.7662930415609856E-2</v>
      </c>
      <c r="G3145" s="24">
        <f t="shared" ca="1" si="341"/>
        <v>10551.478498019496</v>
      </c>
      <c r="H3145" s="24">
        <f t="shared" ca="1" si="342"/>
        <v>11244.659801331978</v>
      </c>
      <c r="I3145" s="24">
        <f ca="1">H3145/'Option value'!$E$10</f>
        <v>545.85727190931925</v>
      </c>
    </row>
    <row r="3146" spans="2:9">
      <c r="B3146">
        <f t="shared" si="343"/>
        <v>3128</v>
      </c>
      <c r="C3146" s="38">
        <f t="shared" ca="1" si="338"/>
        <v>0.20773935602184865</v>
      </c>
      <c r="D3146" s="38">
        <f t="shared" ca="1" si="339"/>
        <v>7.6378126302538138E-2</v>
      </c>
      <c r="E3146" s="38">
        <f t="shared" ca="1" si="340"/>
        <v>0.14359875443773709</v>
      </c>
      <c r="F3146" s="38">
        <f t="shared" ca="1" si="344"/>
        <v>3.4191824931817778E-2</v>
      </c>
      <c r="G3146" s="24">
        <f t="shared" ca="1" si="341"/>
        <v>10456.558364110475</v>
      </c>
      <c r="H3146" s="24">
        <f t="shared" ca="1" si="342"/>
        <v>11149.739667422957</v>
      </c>
      <c r="I3146" s="24">
        <f ca="1">H3146/'Option value'!$E$10</f>
        <v>541.24949841859006</v>
      </c>
    </row>
    <row r="3147" spans="2:9">
      <c r="B3147">
        <f t="shared" si="343"/>
        <v>3129</v>
      </c>
      <c r="C3147" s="38">
        <f t="shared" ca="1" si="338"/>
        <v>0.2788888392449218</v>
      </c>
      <c r="D3147" s="38">
        <f t="shared" ca="1" si="339"/>
        <v>6.1203596250516572E-2</v>
      </c>
      <c r="E3147" s="38">
        <f t="shared" ca="1" si="340"/>
        <v>0.14396848903704751</v>
      </c>
      <c r="F3147" s="38">
        <f t="shared" ca="1" si="344"/>
        <v>4.520585739348771E-2</v>
      </c>
      <c r="G3147" s="24">
        <f t="shared" ca="1" si="341"/>
        <v>9828.9802405594637</v>
      </c>
      <c r="H3147" s="24">
        <f t="shared" ca="1" si="342"/>
        <v>10522.161543871945</v>
      </c>
      <c r="I3147" s="24">
        <f ca="1">H3147/'Option value'!$E$10</f>
        <v>510.78454096465754</v>
      </c>
    </row>
    <row r="3148" spans="2:9">
      <c r="B3148">
        <f t="shared" si="343"/>
        <v>3130</v>
      </c>
      <c r="C3148" s="38">
        <f t="shared" ca="1" si="338"/>
        <v>0.2878171067295382</v>
      </c>
      <c r="D3148" s="38">
        <f t="shared" ca="1" si="339"/>
        <v>6.258343485975032E-2</v>
      </c>
      <c r="E3148" s="38">
        <f t="shared" ca="1" si="340"/>
        <v>0.14506955259984469</v>
      </c>
      <c r="F3148" s="38">
        <f t="shared" ca="1" si="344"/>
        <v>5.481400592869401E-2</v>
      </c>
      <c r="G3148" s="24">
        <f t="shared" ca="1" si="341"/>
        <v>11074.67680679188</v>
      </c>
      <c r="H3148" s="24">
        <f t="shared" ca="1" si="342"/>
        <v>11767.858110104362</v>
      </c>
      <c r="I3148" s="24">
        <f ca="1">H3148/'Option value'!$E$10</f>
        <v>571.2552480633185</v>
      </c>
    </row>
    <row r="3149" spans="2:9">
      <c r="B3149">
        <f t="shared" si="343"/>
        <v>3131</v>
      </c>
      <c r="C3149" s="38">
        <f t="shared" ca="1" si="338"/>
        <v>0.11716915102864858</v>
      </c>
      <c r="D3149" s="38">
        <f t="shared" ca="1" si="339"/>
        <v>5.8271152812282428E-2</v>
      </c>
      <c r="E3149" s="38">
        <f t="shared" ca="1" si="340"/>
        <v>0.14146507658573551</v>
      </c>
      <c r="F3149" s="38">
        <f t="shared" ca="1" si="344"/>
        <v>4.8518173905835203E-2</v>
      </c>
      <c r="G3149" s="24">
        <f t="shared" ca="1" si="341"/>
        <v>8686.1834954257356</v>
      </c>
      <c r="H3149" s="24">
        <f t="shared" ca="1" si="342"/>
        <v>9379.3647987382174</v>
      </c>
      <c r="I3149" s="24">
        <f ca="1">H3149/'Option value'!$E$10</f>
        <v>455.30897081253477</v>
      </c>
    </row>
    <row r="3150" spans="2:9">
      <c r="B3150">
        <f t="shared" si="343"/>
        <v>3132</v>
      </c>
      <c r="C3150" s="38">
        <f t="shared" ca="1" si="338"/>
        <v>0.22031556704143079</v>
      </c>
      <c r="D3150" s="38">
        <f t="shared" ca="1" si="339"/>
        <v>6.9169195887937143E-2</v>
      </c>
      <c r="E3150" s="38">
        <f t="shared" ca="1" si="340"/>
        <v>0.14604250774935607</v>
      </c>
      <c r="F3150" s="38">
        <f t="shared" ca="1" si="344"/>
        <v>5.9254051061587168E-2</v>
      </c>
      <c r="G3150" s="24">
        <f t="shared" ca="1" si="341"/>
        <v>12061.860171091592</v>
      </c>
      <c r="H3150" s="24">
        <f t="shared" ca="1" si="342"/>
        <v>12755.041474404074</v>
      </c>
      <c r="I3150" s="24">
        <f ca="1">H3150/'Option value'!$E$10</f>
        <v>619.17677060213941</v>
      </c>
    </row>
    <row r="3151" spans="2:9">
      <c r="B3151">
        <f t="shared" si="343"/>
        <v>3133</v>
      </c>
      <c r="C3151" s="38">
        <f t="shared" ca="1" si="338"/>
        <v>0.34594206321994786</v>
      </c>
      <c r="D3151" s="38">
        <f t="shared" ca="1" si="339"/>
        <v>6.0692368486912417E-2</v>
      </c>
      <c r="E3151" s="38">
        <f t="shared" ca="1" si="340"/>
        <v>0.14130971147899726</v>
      </c>
      <c r="F3151" s="38">
        <f t="shared" ca="1" si="344"/>
        <v>5.5139538332689961E-2</v>
      </c>
      <c r="G3151" s="24">
        <f t="shared" ca="1" si="341"/>
        <v>11756.955191908875</v>
      </c>
      <c r="H3151" s="24">
        <f t="shared" ca="1" si="342"/>
        <v>12450.136495221357</v>
      </c>
      <c r="I3151" s="24">
        <f ca="1">H3151/'Option value'!$E$10</f>
        <v>604.37555802045415</v>
      </c>
    </row>
    <row r="3152" spans="2:9">
      <c r="B3152">
        <f t="shared" si="343"/>
        <v>3134</v>
      </c>
      <c r="C3152" s="38">
        <f t="shared" ca="1" si="338"/>
        <v>0.21138580914679495</v>
      </c>
      <c r="D3152" s="38">
        <f t="shared" ca="1" si="339"/>
        <v>5.6542193692219925E-2</v>
      </c>
      <c r="E3152" s="38">
        <f t="shared" ca="1" si="340"/>
        <v>0.14332862998951088</v>
      </c>
      <c r="F3152" s="38">
        <f t="shared" ca="1" si="344"/>
        <v>3.1706318503338118E-2</v>
      </c>
      <c r="G3152" s="24">
        <f t="shared" ca="1" si="341"/>
        <v>7610.1900209024116</v>
      </c>
      <c r="H3152" s="24">
        <f t="shared" ca="1" si="342"/>
        <v>8303.3713242148933</v>
      </c>
      <c r="I3152" s="24">
        <f ca="1">H3152/'Option value'!$E$10</f>
        <v>403.07627787450934</v>
      </c>
    </row>
    <row r="3153" spans="2:9">
      <c r="B3153">
        <f t="shared" si="343"/>
        <v>3135</v>
      </c>
      <c r="C3153" s="38">
        <f t="shared" ca="1" si="338"/>
        <v>0.26130695457269965</v>
      </c>
      <c r="D3153" s="38">
        <f t="shared" ca="1" si="339"/>
        <v>6.8049656556058893E-2</v>
      </c>
      <c r="E3153" s="38">
        <f t="shared" ca="1" si="340"/>
        <v>0.14340243140451253</v>
      </c>
      <c r="F3153" s="38">
        <f t="shared" ca="1" si="344"/>
        <v>2.0968227917293497E-2</v>
      </c>
      <c r="G3153" s="24">
        <f t="shared" ca="1" si="341"/>
        <v>8694.3144746286325</v>
      </c>
      <c r="H3153" s="24">
        <f t="shared" ca="1" si="342"/>
        <v>9387.4957779411143</v>
      </c>
      <c r="I3153" s="24">
        <f ca="1">H3153/'Option value'!$E$10</f>
        <v>455.70367854083077</v>
      </c>
    </row>
    <row r="3154" spans="2:9">
      <c r="B3154">
        <f t="shared" si="343"/>
        <v>3136</v>
      </c>
      <c r="C3154" s="38">
        <f t="shared" ca="1" si="338"/>
        <v>2.9103398621444759E-2</v>
      </c>
      <c r="D3154" s="38">
        <f t="shared" ca="1" si="339"/>
        <v>6.1175715213011017E-2</v>
      </c>
      <c r="E3154" s="38">
        <f t="shared" ca="1" si="340"/>
        <v>0.14603346406150017</v>
      </c>
      <c r="F3154" s="38">
        <f t="shared" ca="1" si="344"/>
        <v>3.3365438433354017E-2</v>
      </c>
      <c r="G3154" s="24">
        <f t="shared" ca="1" si="341"/>
        <v>6929.928612840381</v>
      </c>
      <c r="H3154" s="24">
        <f t="shared" ca="1" si="342"/>
        <v>7623.1099161528637</v>
      </c>
      <c r="I3154" s="24">
        <f ca="1">H3154/'Option value'!$E$10</f>
        <v>370.05387942489625</v>
      </c>
    </row>
    <row r="3155" spans="2:9">
      <c r="B3155">
        <f t="shared" si="343"/>
        <v>3137</v>
      </c>
      <c r="C3155" s="38">
        <f t="shared" ref="C3155:C3218" ca="1" si="345">_xlfn.NORM.INV(RAND(),$F$6,$G$6)</f>
        <v>0.33900130582636145</v>
      </c>
      <c r="D3155" s="38">
        <f t="shared" ref="D3155:D3218" ca="1" si="346">_xlfn.NORM.INV(RAND(),$F$7,$G$7)</f>
        <v>6.4674496224987665E-2</v>
      </c>
      <c r="E3155" s="38">
        <f t="shared" ref="E3155:E3218" ca="1" si="347">_xlfn.NORM.INV(RAND(),$F$8,$G$8)</f>
        <v>0.13816173900610371</v>
      </c>
      <c r="F3155" s="38">
        <f t="shared" ca="1" si="344"/>
        <v>3.8920639255779418E-2</v>
      </c>
      <c r="G3155" s="24">
        <f t="shared" ref="G3155:G3218" ca="1" si="348">IF(E3155&gt;F3155,($C$12*(1+C3155)*D3155)/(E3155-F3155),0)</f>
        <v>10822.157835071293</v>
      </c>
      <c r="H3155" s="24">
        <f t="shared" ref="H3155:H3218" ca="1" si="349">G3155+$C$13</f>
        <v>11515.339138383775</v>
      </c>
      <c r="I3155" s="24">
        <f ca="1">H3155/'Option value'!$E$10</f>
        <v>558.99704555261042</v>
      </c>
    </row>
    <row r="3156" spans="2:9">
      <c r="B3156">
        <f t="shared" ref="B3156:B3219" si="350">B3155+1</f>
        <v>3138</v>
      </c>
      <c r="C3156" s="38">
        <f t="shared" ca="1" si="345"/>
        <v>0.1958236844682314</v>
      </c>
      <c r="D3156" s="38">
        <f t="shared" ca="1" si="346"/>
        <v>6.4186848736047492E-2</v>
      </c>
      <c r="E3156" s="38">
        <f t="shared" ca="1" si="347"/>
        <v>0.14597000274982727</v>
      </c>
      <c r="F3156" s="38">
        <f t="shared" ref="F3156:F3219" ca="1" si="351">RAND()*($E$9-$D$9)+$D$9</f>
        <v>2.5003835010840719E-2</v>
      </c>
      <c r="G3156" s="24">
        <f t="shared" ca="1" si="348"/>
        <v>7869.3825845561823</v>
      </c>
      <c r="H3156" s="24">
        <f t="shared" ca="1" si="349"/>
        <v>8562.5638878686641</v>
      </c>
      <c r="I3156" s="24">
        <f ca="1">H3156/'Option value'!$E$10</f>
        <v>415.65844115867299</v>
      </c>
    </row>
    <row r="3157" spans="2:9">
      <c r="B3157">
        <f t="shared" si="350"/>
        <v>3139</v>
      </c>
      <c r="C3157" s="38">
        <f t="shared" ca="1" si="345"/>
        <v>0.10241530901886467</v>
      </c>
      <c r="D3157" s="38">
        <f t="shared" ca="1" si="346"/>
        <v>5.6255966326001321E-2</v>
      </c>
      <c r="E3157" s="38">
        <f t="shared" ca="1" si="347"/>
        <v>0.14279372475682964</v>
      </c>
      <c r="F3157" s="38">
        <f t="shared" ca="1" si="351"/>
        <v>4.171012767954449E-2</v>
      </c>
      <c r="G3157" s="24">
        <f t="shared" ca="1" si="348"/>
        <v>7608.9462025410094</v>
      </c>
      <c r="H3157" s="24">
        <f t="shared" ca="1" si="349"/>
        <v>8302.127505853492</v>
      </c>
      <c r="I3157" s="24">
        <f ca="1">H3157/'Option value'!$E$10</f>
        <v>403.01589834240252</v>
      </c>
    </row>
    <row r="3158" spans="2:9">
      <c r="B3158">
        <f t="shared" si="350"/>
        <v>3140</v>
      </c>
      <c r="C3158" s="38">
        <f t="shared" ca="1" si="345"/>
        <v>0.42010835504720445</v>
      </c>
      <c r="D3158" s="38">
        <f t="shared" ca="1" si="346"/>
        <v>5.6911808117200563E-2</v>
      </c>
      <c r="E3158" s="38">
        <f t="shared" ca="1" si="347"/>
        <v>0.14300216556996581</v>
      </c>
      <c r="F3158" s="38">
        <f t="shared" ca="1" si="351"/>
        <v>3.7551896538682475E-2</v>
      </c>
      <c r="G3158" s="24">
        <f t="shared" ca="1" si="348"/>
        <v>9505.3377013377303</v>
      </c>
      <c r="H3158" s="24">
        <f t="shared" ca="1" si="349"/>
        <v>10198.519004650212</v>
      </c>
      <c r="I3158" s="24">
        <f ca="1">H3158/'Option value'!$E$10</f>
        <v>495.07373808981606</v>
      </c>
    </row>
    <row r="3159" spans="2:9">
      <c r="B3159">
        <f t="shared" si="350"/>
        <v>3141</v>
      </c>
      <c r="C3159" s="38">
        <f t="shared" ca="1" si="345"/>
        <v>0.26648843787012061</v>
      </c>
      <c r="D3159" s="38">
        <f t="shared" ca="1" si="346"/>
        <v>5.9013743410442916E-2</v>
      </c>
      <c r="E3159" s="38">
        <f t="shared" ca="1" si="347"/>
        <v>0.14665001120703586</v>
      </c>
      <c r="F3159" s="38">
        <f t="shared" ca="1" si="351"/>
        <v>2.0317263183784521E-2</v>
      </c>
      <c r="G3159" s="24">
        <f t="shared" ca="1" si="348"/>
        <v>7337.1910410244272</v>
      </c>
      <c r="H3159" s="24">
        <f t="shared" ca="1" si="349"/>
        <v>8030.3723443369099</v>
      </c>
      <c r="I3159" s="24">
        <f ca="1">H3159/'Option value'!$E$10</f>
        <v>389.82390021052959</v>
      </c>
    </row>
    <row r="3160" spans="2:9">
      <c r="B3160">
        <f t="shared" si="350"/>
        <v>3142</v>
      </c>
      <c r="C3160" s="38">
        <f t="shared" ca="1" si="345"/>
        <v>0.22082282218433663</v>
      </c>
      <c r="D3160" s="38">
        <f t="shared" ca="1" si="346"/>
        <v>5.633815569047055E-2</v>
      </c>
      <c r="E3160" s="38">
        <f t="shared" ca="1" si="347"/>
        <v>0.14503340969212214</v>
      </c>
      <c r="F3160" s="38">
        <f t="shared" ca="1" si="351"/>
        <v>3.57660566444876E-2</v>
      </c>
      <c r="G3160" s="24">
        <f t="shared" ca="1" si="348"/>
        <v>7806.4973978332036</v>
      </c>
      <c r="H3160" s="24">
        <f t="shared" ca="1" si="349"/>
        <v>8499.6787011456854</v>
      </c>
      <c r="I3160" s="24">
        <f ca="1">H3160/'Option value'!$E$10</f>
        <v>412.60576219153808</v>
      </c>
    </row>
    <row r="3161" spans="2:9">
      <c r="B3161">
        <f t="shared" si="350"/>
        <v>3143</v>
      </c>
      <c r="C3161" s="38">
        <f t="shared" ca="1" si="345"/>
        <v>0.16012784066277091</v>
      </c>
      <c r="D3161" s="38">
        <f t="shared" ca="1" si="346"/>
        <v>6.4001152291403143E-2</v>
      </c>
      <c r="E3161" s="38">
        <f t="shared" ca="1" si="347"/>
        <v>0.1432035697097564</v>
      </c>
      <c r="F3161" s="38">
        <f t="shared" ca="1" si="351"/>
        <v>4.3568213586562432E-2</v>
      </c>
      <c r="G3161" s="24">
        <f t="shared" ca="1" si="348"/>
        <v>9242.1186926818846</v>
      </c>
      <c r="H3161" s="24">
        <f t="shared" ca="1" si="349"/>
        <v>9935.2999959943663</v>
      </c>
      <c r="I3161" s="24">
        <f ca="1">H3161/'Option value'!$E$10</f>
        <v>482.29611631040609</v>
      </c>
    </row>
    <row r="3162" spans="2:9">
      <c r="B3162">
        <f t="shared" si="350"/>
        <v>3144</v>
      </c>
      <c r="C3162" s="38">
        <f t="shared" ca="1" si="345"/>
        <v>0.32842296171969998</v>
      </c>
      <c r="D3162" s="38">
        <f t="shared" ca="1" si="346"/>
        <v>6.1756901066679547E-2</v>
      </c>
      <c r="E3162" s="38">
        <f t="shared" ca="1" si="347"/>
        <v>0.14598202736576346</v>
      </c>
      <c r="F3162" s="38">
        <f t="shared" ca="1" si="351"/>
        <v>3.6068858092968642E-2</v>
      </c>
      <c r="G3162" s="24">
        <f t="shared" ca="1" si="348"/>
        <v>9256.8561541607942</v>
      </c>
      <c r="H3162" s="24">
        <f t="shared" ca="1" si="349"/>
        <v>9950.0374574732759</v>
      </c>
      <c r="I3162" s="24">
        <f ca="1">H3162/'Option value'!$E$10</f>
        <v>483.01152706180949</v>
      </c>
    </row>
    <row r="3163" spans="2:9">
      <c r="B3163">
        <f t="shared" si="350"/>
        <v>3145</v>
      </c>
      <c r="C3163" s="38">
        <f t="shared" ca="1" si="345"/>
        <v>0.29062406023556542</v>
      </c>
      <c r="D3163" s="38">
        <f t="shared" ca="1" si="346"/>
        <v>6.2243710774712788E-2</v>
      </c>
      <c r="E3163" s="38">
        <f t="shared" ca="1" si="347"/>
        <v>0.14584840621796194</v>
      </c>
      <c r="F3163" s="38">
        <f t="shared" ca="1" si="351"/>
        <v>5.586340352738213E-2</v>
      </c>
      <c r="G3163" s="24">
        <f t="shared" ca="1" si="348"/>
        <v>11071.755229423034</v>
      </c>
      <c r="H3163" s="24">
        <f t="shared" ca="1" si="349"/>
        <v>11764.936532735515</v>
      </c>
      <c r="I3163" s="24">
        <f ca="1">H3163/'Option value'!$E$10</f>
        <v>571.1134239191997</v>
      </c>
    </row>
    <row r="3164" spans="2:9">
      <c r="B3164">
        <f t="shared" si="350"/>
        <v>3146</v>
      </c>
      <c r="C3164" s="38">
        <f t="shared" ca="1" si="345"/>
        <v>0.41966197665380311</v>
      </c>
      <c r="D3164" s="38">
        <f t="shared" ca="1" si="346"/>
        <v>6.5638922889093648E-2</v>
      </c>
      <c r="E3164" s="38">
        <f t="shared" ca="1" si="347"/>
        <v>0.14419013356755933</v>
      </c>
      <c r="F3164" s="38">
        <f t="shared" ca="1" si="351"/>
        <v>2.1365931760267066E-2</v>
      </c>
      <c r="G3164" s="24">
        <f t="shared" ca="1" si="348"/>
        <v>9409.224327824073</v>
      </c>
      <c r="H3164" s="24">
        <f t="shared" ca="1" si="349"/>
        <v>10102.405631136555</v>
      </c>
      <c r="I3164" s="24">
        <f ca="1">H3164/'Option value'!$E$10</f>
        <v>490.40804034643469</v>
      </c>
    </row>
    <row r="3165" spans="2:9">
      <c r="B3165">
        <f t="shared" si="350"/>
        <v>3147</v>
      </c>
      <c r="C3165" s="38">
        <f t="shared" ca="1" si="345"/>
        <v>0.276678096667127</v>
      </c>
      <c r="D3165" s="38">
        <f t="shared" ca="1" si="346"/>
        <v>6.2943700245349898E-2</v>
      </c>
      <c r="E3165" s="38">
        <f t="shared" ca="1" si="347"/>
        <v>0.14242029868617428</v>
      </c>
      <c r="F3165" s="38">
        <f t="shared" ca="1" si="351"/>
        <v>2.5166026320216538E-2</v>
      </c>
      <c r="G3165" s="24">
        <f t="shared" ca="1" si="348"/>
        <v>8499.5587152299304</v>
      </c>
      <c r="H3165" s="24">
        <f t="shared" ca="1" si="349"/>
        <v>9192.7400185424121</v>
      </c>
      <c r="I3165" s="24">
        <f ca="1">H3165/'Option value'!$E$10</f>
        <v>446.24951546322387</v>
      </c>
    </row>
    <row r="3166" spans="2:9">
      <c r="B3166">
        <f t="shared" si="350"/>
        <v>3148</v>
      </c>
      <c r="C3166" s="38">
        <f t="shared" ca="1" si="345"/>
        <v>0.33849812109152821</v>
      </c>
      <c r="D3166" s="38">
        <f t="shared" ca="1" si="346"/>
        <v>7.0659027121293252E-2</v>
      </c>
      <c r="E3166" s="38">
        <f t="shared" ca="1" si="347"/>
        <v>0.14659826188597389</v>
      </c>
      <c r="F3166" s="38">
        <f t="shared" ca="1" si="351"/>
        <v>4.3905012946657745E-2</v>
      </c>
      <c r="G3166" s="24">
        <f t="shared" ca="1" si="348"/>
        <v>11421.809230804722</v>
      </c>
      <c r="H3166" s="24">
        <f t="shared" ca="1" si="349"/>
        <v>12114.990534117203</v>
      </c>
      <c r="I3166" s="24">
        <f ca="1">H3166/'Option value'!$E$10</f>
        <v>588.10633660763119</v>
      </c>
    </row>
    <row r="3167" spans="2:9">
      <c r="B3167">
        <f t="shared" si="350"/>
        <v>3149</v>
      </c>
      <c r="C3167" s="38">
        <f t="shared" ca="1" si="345"/>
        <v>0.28722597009009732</v>
      </c>
      <c r="D3167" s="38">
        <f t="shared" ca="1" si="346"/>
        <v>5.5394271876546733E-2</v>
      </c>
      <c r="E3167" s="38">
        <f t="shared" ca="1" si="347"/>
        <v>0.14339841021110231</v>
      </c>
      <c r="F3167" s="38">
        <f t="shared" ca="1" si="351"/>
        <v>4.3610314119293052E-2</v>
      </c>
      <c r="G3167" s="24">
        <f t="shared" ca="1" si="348"/>
        <v>8862.011140224562</v>
      </c>
      <c r="H3167" s="24">
        <f t="shared" ca="1" si="349"/>
        <v>9555.1924435370438</v>
      </c>
      <c r="I3167" s="24">
        <f ca="1">H3167/'Option value'!$E$10</f>
        <v>463.84429337558464</v>
      </c>
    </row>
    <row r="3168" spans="2:9">
      <c r="B3168">
        <f t="shared" si="350"/>
        <v>3150</v>
      </c>
      <c r="C3168" s="38">
        <f t="shared" ca="1" si="345"/>
        <v>0.27797695376663811</v>
      </c>
      <c r="D3168" s="38">
        <f t="shared" ca="1" si="346"/>
        <v>6.7740021197739836E-2</v>
      </c>
      <c r="E3168" s="38">
        <f t="shared" ca="1" si="347"/>
        <v>0.14488847181750902</v>
      </c>
      <c r="F3168" s="38">
        <f t="shared" ca="1" si="351"/>
        <v>2.7449232868573079E-2</v>
      </c>
      <c r="G3168" s="24">
        <f t="shared" ca="1" si="348"/>
        <v>9142.1111880050703</v>
      </c>
      <c r="H3168" s="24">
        <f t="shared" ca="1" si="349"/>
        <v>9835.292491317552</v>
      </c>
      <c r="I3168" s="24">
        <f ca="1">H3168/'Option value'!$E$10</f>
        <v>477.44138307366757</v>
      </c>
    </row>
    <row r="3169" spans="2:9">
      <c r="B3169">
        <f t="shared" si="350"/>
        <v>3151</v>
      </c>
      <c r="C3169" s="38">
        <f t="shared" ca="1" si="345"/>
        <v>0.2937851168768349</v>
      </c>
      <c r="D3169" s="38">
        <f t="shared" ca="1" si="346"/>
        <v>5.916433315088488E-2</v>
      </c>
      <c r="E3169" s="38">
        <f t="shared" ca="1" si="347"/>
        <v>0.14762194845195603</v>
      </c>
      <c r="F3169" s="38">
        <f t="shared" ca="1" si="351"/>
        <v>2.5818480842280399E-2</v>
      </c>
      <c r="G3169" s="24">
        <f t="shared" ca="1" si="348"/>
        <v>7793.8824130120875</v>
      </c>
      <c r="H3169" s="24">
        <f t="shared" ca="1" si="349"/>
        <v>8487.0637163245701</v>
      </c>
      <c r="I3169" s="24">
        <f ca="1">H3169/'Option value'!$E$10</f>
        <v>411.99338428760046</v>
      </c>
    </row>
    <row r="3170" spans="2:9">
      <c r="B3170">
        <f t="shared" si="350"/>
        <v>3152</v>
      </c>
      <c r="C3170" s="38">
        <f t="shared" ca="1" si="345"/>
        <v>0.17182182397795692</v>
      </c>
      <c r="D3170" s="38">
        <f t="shared" ca="1" si="346"/>
        <v>7.4753348669683042E-2</v>
      </c>
      <c r="E3170" s="38">
        <f t="shared" ca="1" si="347"/>
        <v>0.14676993834244562</v>
      </c>
      <c r="F3170" s="38">
        <f t="shared" ca="1" si="351"/>
        <v>3.5433646991508194E-2</v>
      </c>
      <c r="G3170" s="24">
        <f t="shared" ca="1" si="348"/>
        <v>9757.6864905965576</v>
      </c>
      <c r="H3170" s="24">
        <f t="shared" ca="1" si="349"/>
        <v>10450.867793909039</v>
      </c>
      <c r="I3170" s="24">
        <f ca="1">H3170/'Option value'!$E$10</f>
        <v>507.32367931597275</v>
      </c>
    </row>
    <row r="3171" spans="2:9">
      <c r="B3171">
        <f t="shared" si="350"/>
        <v>3153</v>
      </c>
      <c r="C3171" s="38">
        <f t="shared" ca="1" si="345"/>
        <v>0.17026883612833843</v>
      </c>
      <c r="D3171" s="38">
        <f t="shared" ca="1" si="346"/>
        <v>6.8143401630802972E-2</v>
      </c>
      <c r="E3171" s="38">
        <f t="shared" ca="1" si="347"/>
        <v>0.14689489811197076</v>
      </c>
      <c r="F3171" s="38">
        <f t="shared" ca="1" si="351"/>
        <v>2.6266500439907359E-2</v>
      </c>
      <c r="G3171" s="24">
        <f t="shared" ca="1" si="348"/>
        <v>8198.8183988692508</v>
      </c>
      <c r="H3171" s="24">
        <f t="shared" ca="1" si="349"/>
        <v>8891.9997021817326</v>
      </c>
      <c r="I3171" s="24">
        <f ca="1">H3171/'Option value'!$E$10</f>
        <v>431.65047097969574</v>
      </c>
    </row>
    <row r="3172" spans="2:9">
      <c r="B3172">
        <f t="shared" si="350"/>
        <v>3154</v>
      </c>
      <c r="C3172" s="38">
        <f t="shared" ca="1" si="345"/>
        <v>0.35499463976714046</v>
      </c>
      <c r="D3172" s="38">
        <f t="shared" ca="1" si="346"/>
        <v>5.0679710169315273E-2</v>
      </c>
      <c r="E3172" s="38">
        <f t="shared" ca="1" si="347"/>
        <v>0.14181067549108314</v>
      </c>
      <c r="F3172" s="38">
        <f t="shared" ca="1" si="351"/>
        <v>2.6271192338488011E-2</v>
      </c>
      <c r="G3172" s="24">
        <f t="shared" ca="1" si="348"/>
        <v>7371.1059913721483</v>
      </c>
      <c r="H3172" s="24">
        <f t="shared" ca="1" si="349"/>
        <v>8064.287294684631</v>
      </c>
      <c r="I3172" s="24">
        <f ca="1">H3172/'Option value'!$E$10</f>
        <v>391.47025702352573</v>
      </c>
    </row>
    <row r="3173" spans="2:9">
      <c r="B3173">
        <f t="shared" si="350"/>
        <v>3155</v>
      </c>
      <c r="C3173" s="38">
        <f t="shared" ca="1" si="345"/>
        <v>0.27208550560348194</v>
      </c>
      <c r="D3173" s="38">
        <f t="shared" ca="1" si="346"/>
        <v>5.8245248657139495E-2</v>
      </c>
      <c r="E3173" s="38">
        <f t="shared" ca="1" si="347"/>
        <v>0.14973471882171577</v>
      </c>
      <c r="F3173" s="38">
        <f t="shared" ca="1" si="351"/>
        <v>2.1591576653522841E-2</v>
      </c>
      <c r="G3173" s="24">
        <f t="shared" ca="1" si="348"/>
        <v>7170.8859567118843</v>
      </c>
      <c r="H3173" s="24">
        <f t="shared" ca="1" si="349"/>
        <v>7864.067260024367</v>
      </c>
      <c r="I3173" s="24">
        <f ca="1">H3173/'Option value'!$E$10</f>
        <v>381.75083786526051</v>
      </c>
    </row>
    <row r="3174" spans="2:9">
      <c r="B3174">
        <f t="shared" si="350"/>
        <v>3156</v>
      </c>
      <c r="C3174" s="38">
        <f t="shared" ca="1" si="345"/>
        <v>0.2481368227177399</v>
      </c>
      <c r="D3174" s="38">
        <f t="shared" ca="1" si="346"/>
        <v>6.130621364688961E-2</v>
      </c>
      <c r="E3174" s="38">
        <f t="shared" ca="1" si="347"/>
        <v>0.14270785602924135</v>
      </c>
      <c r="F3174" s="38">
        <f t="shared" ca="1" si="351"/>
        <v>4.3827172139097328E-2</v>
      </c>
      <c r="G3174" s="24">
        <f t="shared" ca="1" si="348"/>
        <v>9597.2455308759199</v>
      </c>
      <c r="H3174" s="24">
        <f t="shared" ca="1" si="349"/>
        <v>10290.426834188402</v>
      </c>
      <c r="I3174" s="24">
        <f ca="1">H3174/'Option value'!$E$10</f>
        <v>499.53528321302917</v>
      </c>
    </row>
    <row r="3175" spans="2:9">
      <c r="B3175">
        <f t="shared" si="350"/>
        <v>3157</v>
      </c>
      <c r="C3175" s="38">
        <f t="shared" ca="1" si="345"/>
        <v>0.12742953331727927</v>
      </c>
      <c r="D3175" s="38">
        <f t="shared" ca="1" si="346"/>
        <v>6.6922704416853676E-2</v>
      </c>
      <c r="E3175" s="38">
        <f t="shared" ca="1" si="347"/>
        <v>0.14986526869745984</v>
      </c>
      <c r="F3175" s="38">
        <f t="shared" ca="1" si="351"/>
        <v>4.0583462426284848E-2</v>
      </c>
      <c r="G3175" s="24">
        <f t="shared" ca="1" si="348"/>
        <v>8562.6147019423279</v>
      </c>
      <c r="H3175" s="24">
        <f t="shared" ca="1" si="349"/>
        <v>9255.7960052548096</v>
      </c>
      <c r="I3175" s="24">
        <f ca="1">H3175/'Option value'!$E$10</f>
        <v>449.310485691981</v>
      </c>
    </row>
    <row r="3176" spans="2:9">
      <c r="B3176">
        <f t="shared" si="350"/>
        <v>3158</v>
      </c>
      <c r="C3176" s="38">
        <f t="shared" ca="1" si="345"/>
        <v>9.3512909386574694E-3</v>
      </c>
      <c r="D3176" s="38">
        <f t="shared" ca="1" si="346"/>
        <v>6.6261616655771072E-2</v>
      </c>
      <c r="E3176" s="38">
        <f t="shared" ca="1" si="347"/>
        <v>0.15050062604484665</v>
      </c>
      <c r="F3176" s="38">
        <f t="shared" ca="1" si="351"/>
        <v>2.6742080901648597E-2</v>
      </c>
      <c r="G3176" s="24">
        <f t="shared" ca="1" si="348"/>
        <v>6702.2488975050892</v>
      </c>
      <c r="H3176" s="24">
        <f t="shared" ca="1" si="349"/>
        <v>7395.4302008175719</v>
      </c>
      <c r="I3176" s="24">
        <f ca="1">H3176/'Option value'!$E$10</f>
        <v>359.00146605910538</v>
      </c>
    </row>
    <row r="3177" spans="2:9">
      <c r="B3177">
        <f t="shared" si="350"/>
        <v>3159</v>
      </c>
      <c r="C3177" s="38">
        <f t="shared" ca="1" si="345"/>
        <v>0.20129268092690097</v>
      </c>
      <c r="D3177" s="38">
        <f t="shared" ca="1" si="346"/>
        <v>7.4135954644385105E-2</v>
      </c>
      <c r="E3177" s="38">
        <f t="shared" ca="1" si="347"/>
        <v>0.1464288338334912</v>
      </c>
      <c r="F3177" s="38">
        <f t="shared" ca="1" si="351"/>
        <v>3.4501468429584278E-2</v>
      </c>
      <c r="G3177" s="24">
        <f t="shared" ca="1" si="348"/>
        <v>9868.08339284057</v>
      </c>
      <c r="H3177" s="24">
        <f t="shared" ca="1" si="349"/>
        <v>10561.264696153052</v>
      </c>
      <c r="I3177" s="24">
        <f ca="1">H3177/'Option value'!$E$10</f>
        <v>512.68275224043941</v>
      </c>
    </row>
    <row r="3178" spans="2:9">
      <c r="B3178">
        <f t="shared" si="350"/>
        <v>3160</v>
      </c>
      <c r="C3178" s="38">
        <f t="shared" ca="1" si="345"/>
        <v>0.14480708218707403</v>
      </c>
      <c r="D3178" s="38">
        <f t="shared" ca="1" si="346"/>
        <v>6.5341227648402167E-2</v>
      </c>
      <c r="E3178" s="38">
        <f t="shared" ca="1" si="347"/>
        <v>0.14221526310544985</v>
      </c>
      <c r="F3178" s="38">
        <f t="shared" ca="1" si="351"/>
        <v>5.7801138373529112E-2</v>
      </c>
      <c r="G3178" s="24">
        <f t="shared" ca="1" si="348"/>
        <v>10989.953437674767</v>
      </c>
      <c r="H3178" s="24">
        <f t="shared" ca="1" si="349"/>
        <v>11683.134740987249</v>
      </c>
      <c r="I3178" s="24">
        <f ca="1">H3178/'Option value'!$E$10</f>
        <v>567.14246315472076</v>
      </c>
    </row>
    <row r="3179" spans="2:9">
      <c r="B3179">
        <f t="shared" si="350"/>
        <v>3161</v>
      </c>
      <c r="C3179" s="38">
        <f t="shared" ca="1" si="345"/>
        <v>0.19858723859588223</v>
      </c>
      <c r="D3179" s="38">
        <f t="shared" ca="1" si="346"/>
        <v>5.1925367218036901E-2</v>
      </c>
      <c r="E3179" s="38">
        <f t="shared" ca="1" si="347"/>
        <v>0.14781424517658687</v>
      </c>
      <c r="F3179" s="38">
        <f t="shared" ca="1" si="351"/>
        <v>2.4580695897057348E-2</v>
      </c>
      <c r="G3179" s="24">
        <f t="shared" ca="1" si="348"/>
        <v>6263.4216038806371</v>
      </c>
      <c r="H3179" s="24">
        <f t="shared" ca="1" si="349"/>
        <v>6956.6029071931198</v>
      </c>
      <c r="I3179" s="24">
        <f ca="1">H3179/'Option value'!$E$10</f>
        <v>337.69917025209315</v>
      </c>
    </row>
    <row r="3180" spans="2:9">
      <c r="B3180">
        <f t="shared" si="350"/>
        <v>3162</v>
      </c>
      <c r="C3180" s="38">
        <f t="shared" ca="1" si="345"/>
        <v>0.39100534293130706</v>
      </c>
      <c r="D3180" s="38">
        <f t="shared" ca="1" si="346"/>
        <v>5.6082007314565516E-2</v>
      </c>
      <c r="E3180" s="38">
        <f t="shared" ca="1" si="347"/>
        <v>0.14421808964166025</v>
      </c>
      <c r="F3180" s="38">
        <f t="shared" ca="1" si="351"/>
        <v>5.0778422508639828E-2</v>
      </c>
      <c r="G3180" s="24">
        <f t="shared" ca="1" si="348"/>
        <v>10354.102073071785</v>
      </c>
      <c r="H3180" s="24">
        <f t="shared" ca="1" si="349"/>
        <v>11047.283376384266</v>
      </c>
      <c r="I3180" s="24">
        <f ca="1">H3180/'Option value'!$E$10</f>
        <v>536.27589205748859</v>
      </c>
    </row>
    <row r="3181" spans="2:9">
      <c r="B3181">
        <f t="shared" si="350"/>
        <v>3163</v>
      </c>
      <c r="C3181" s="38">
        <f t="shared" ca="1" si="345"/>
        <v>0.1443593230157873</v>
      </c>
      <c r="D3181" s="38">
        <f t="shared" ca="1" si="346"/>
        <v>4.9152369727836064E-2</v>
      </c>
      <c r="E3181" s="38">
        <f t="shared" ca="1" si="347"/>
        <v>0.14674295585387795</v>
      </c>
      <c r="F3181" s="38">
        <f t="shared" ca="1" si="351"/>
        <v>2.5687669404912954E-2</v>
      </c>
      <c r="G3181" s="24">
        <f t="shared" ca="1" si="348"/>
        <v>5762.5471262209112</v>
      </c>
      <c r="H3181" s="24">
        <f t="shared" ca="1" si="349"/>
        <v>6455.7284295333939</v>
      </c>
      <c r="I3181" s="24">
        <f ca="1">H3181/'Option value'!$E$10</f>
        <v>313.38487522006767</v>
      </c>
    </row>
    <row r="3182" spans="2:9">
      <c r="B3182">
        <f t="shared" si="350"/>
        <v>3164</v>
      </c>
      <c r="C3182" s="38">
        <f t="shared" ca="1" si="345"/>
        <v>0.35124119767358658</v>
      </c>
      <c r="D3182" s="38">
        <f t="shared" ca="1" si="346"/>
        <v>5.8164082882544564E-2</v>
      </c>
      <c r="E3182" s="38">
        <f t="shared" ca="1" si="347"/>
        <v>0.14138002154971097</v>
      </c>
      <c r="F3182" s="38">
        <f t="shared" ca="1" si="351"/>
        <v>5.3641380625685478E-2</v>
      </c>
      <c r="G3182" s="24">
        <f t="shared" ca="1" si="348"/>
        <v>11109.339435891983</v>
      </c>
      <c r="H3182" s="24">
        <f t="shared" ca="1" si="349"/>
        <v>11802.520739204465</v>
      </c>
      <c r="I3182" s="24">
        <f ca="1">H3182/'Option value'!$E$10</f>
        <v>572.93789996138173</v>
      </c>
    </row>
    <row r="3183" spans="2:9">
      <c r="B3183">
        <f t="shared" si="350"/>
        <v>3165</v>
      </c>
      <c r="C3183" s="38">
        <f t="shared" ca="1" si="345"/>
        <v>0.12412768365890255</v>
      </c>
      <c r="D3183" s="38">
        <f t="shared" ca="1" si="346"/>
        <v>6.6564705830318996E-2</v>
      </c>
      <c r="E3183" s="38">
        <f t="shared" ca="1" si="347"/>
        <v>0.14199406777898779</v>
      </c>
      <c r="F3183" s="38">
        <f t="shared" ca="1" si="351"/>
        <v>5.3671200250782217E-2</v>
      </c>
      <c r="G3183" s="24">
        <f t="shared" ca="1" si="348"/>
        <v>10506.97929685738</v>
      </c>
      <c r="H3183" s="24">
        <f t="shared" ca="1" si="349"/>
        <v>11200.160600169862</v>
      </c>
      <c r="I3183" s="24">
        <f ca="1">H3183/'Option value'!$E$10</f>
        <v>543.69711651310001</v>
      </c>
    </row>
    <row r="3184" spans="2:9">
      <c r="B3184">
        <f t="shared" si="350"/>
        <v>3166</v>
      </c>
      <c r="C3184" s="38">
        <f t="shared" ca="1" si="345"/>
        <v>0.17746996456278658</v>
      </c>
      <c r="D3184" s="38">
        <f t="shared" ca="1" si="346"/>
        <v>7.301347353150256E-2</v>
      </c>
      <c r="E3184" s="38">
        <f t="shared" ca="1" si="347"/>
        <v>0.14432584598059714</v>
      </c>
      <c r="F3184" s="38">
        <f t="shared" ca="1" si="351"/>
        <v>5.9345788307235081E-2</v>
      </c>
      <c r="G3184" s="24">
        <f t="shared" ca="1" si="348"/>
        <v>12546.63324268734</v>
      </c>
      <c r="H3184" s="24">
        <f t="shared" ca="1" si="349"/>
        <v>13239.814545999821</v>
      </c>
      <c r="I3184" s="24">
        <f ca="1">H3184/'Option value'!$E$10</f>
        <v>642.70944398057384</v>
      </c>
    </row>
    <row r="3185" spans="2:9">
      <c r="B3185">
        <f t="shared" si="350"/>
        <v>3167</v>
      </c>
      <c r="C3185" s="38">
        <f t="shared" ca="1" si="345"/>
        <v>0.34517682497997648</v>
      </c>
      <c r="D3185" s="38">
        <f t="shared" ca="1" si="346"/>
        <v>6.7543659583366056E-2</v>
      </c>
      <c r="E3185" s="38">
        <f t="shared" ca="1" si="347"/>
        <v>0.1444913752335244</v>
      </c>
      <c r="F3185" s="38">
        <f t="shared" ca="1" si="351"/>
        <v>5.2555059238256041E-2</v>
      </c>
      <c r="G3185" s="24">
        <f t="shared" ca="1" si="348"/>
        <v>12256.550072947786</v>
      </c>
      <c r="H3185" s="24">
        <f t="shared" ca="1" si="349"/>
        <v>12949.731376260268</v>
      </c>
      <c r="I3185" s="24">
        <f ca="1">H3185/'Option value'!$E$10</f>
        <v>628.62773671166349</v>
      </c>
    </row>
    <row r="3186" spans="2:9">
      <c r="B3186">
        <f t="shared" si="350"/>
        <v>3168</v>
      </c>
      <c r="C3186" s="38">
        <f t="shared" ca="1" si="345"/>
        <v>0.26399727080781066</v>
      </c>
      <c r="D3186" s="38">
        <f t="shared" ca="1" si="346"/>
        <v>5.9288388621053838E-2</v>
      </c>
      <c r="E3186" s="38">
        <f t="shared" ca="1" si="347"/>
        <v>0.14081656523437253</v>
      </c>
      <c r="F3186" s="38">
        <f t="shared" ca="1" si="351"/>
        <v>5.701788668397062E-2</v>
      </c>
      <c r="G3186" s="24">
        <f t="shared" ca="1" si="348"/>
        <v>11090.981729676028</v>
      </c>
      <c r="H3186" s="24">
        <f t="shared" ca="1" si="349"/>
        <v>11784.16303298851</v>
      </c>
      <c r="I3186" s="24">
        <f ca="1">H3186/'Option value'!$E$10</f>
        <v>572.04674917419948</v>
      </c>
    </row>
    <row r="3187" spans="2:9">
      <c r="B3187">
        <f t="shared" si="350"/>
        <v>3169</v>
      </c>
      <c r="C3187" s="38">
        <f t="shared" ca="1" si="345"/>
        <v>0.15718540092855016</v>
      </c>
      <c r="D3187" s="38">
        <f t="shared" ca="1" si="346"/>
        <v>6.4238614896519317E-2</v>
      </c>
      <c r="E3187" s="38">
        <f t="shared" ca="1" si="347"/>
        <v>0.14286088105057065</v>
      </c>
      <c r="F3187" s="38">
        <f t="shared" ca="1" si="351"/>
        <v>4.0457248516739687E-2</v>
      </c>
      <c r="G3187" s="24">
        <f t="shared" ca="1" si="348"/>
        <v>9002.7487184436904</v>
      </c>
      <c r="H3187" s="24">
        <f t="shared" ca="1" si="349"/>
        <v>9695.9300217561722</v>
      </c>
      <c r="I3187" s="24">
        <f ca="1">H3187/'Option value'!$E$10</f>
        <v>470.67621464835781</v>
      </c>
    </row>
    <row r="3188" spans="2:9">
      <c r="B3188">
        <f t="shared" si="350"/>
        <v>3170</v>
      </c>
      <c r="C3188" s="38">
        <f t="shared" ca="1" si="345"/>
        <v>0.26249740179294107</v>
      </c>
      <c r="D3188" s="38">
        <f t="shared" ca="1" si="346"/>
        <v>5.5921899351491403E-2</v>
      </c>
      <c r="E3188" s="38">
        <f t="shared" ca="1" si="347"/>
        <v>0.1444587621710384</v>
      </c>
      <c r="F3188" s="38">
        <f t="shared" ca="1" si="351"/>
        <v>5.555856159471767E-2</v>
      </c>
      <c r="G3188" s="24">
        <f t="shared" ca="1" si="348"/>
        <v>9849.2019532609411</v>
      </c>
      <c r="H3188" s="24">
        <f t="shared" ca="1" si="349"/>
        <v>10542.383256573423</v>
      </c>
      <c r="I3188" s="24">
        <f ca="1">H3188/'Option value'!$E$10</f>
        <v>511.76617750356417</v>
      </c>
    </row>
    <row r="3189" spans="2:9">
      <c r="B3189">
        <f t="shared" si="350"/>
        <v>3171</v>
      </c>
      <c r="C3189" s="38">
        <f t="shared" ca="1" si="345"/>
        <v>0.21850982388389287</v>
      </c>
      <c r="D3189" s="38">
        <f t="shared" ca="1" si="346"/>
        <v>6.4890379193495773E-2</v>
      </c>
      <c r="E3189" s="38">
        <f t="shared" ca="1" si="347"/>
        <v>0.14302521672055002</v>
      </c>
      <c r="F3189" s="38">
        <f t="shared" ca="1" si="351"/>
        <v>5.6518618155899328E-2</v>
      </c>
      <c r="G3189" s="24">
        <f t="shared" ca="1" si="348"/>
        <v>11335.782065036012</v>
      </c>
      <c r="H3189" s="24">
        <f t="shared" ca="1" si="349"/>
        <v>12028.963368348494</v>
      </c>
      <c r="I3189" s="24">
        <f ca="1">H3189/'Option value'!$E$10</f>
        <v>583.93026059944134</v>
      </c>
    </row>
    <row r="3190" spans="2:9">
      <c r="B3190">
        <f t="shared" si="350"/>
        <v>3172</v>
      </c>
      <c r="C3190" s="38">
        <f t="shared" ca="1" si="345"/>
        <v>0.22151587891050448</v>
      </c>
      <c r="D3190" s="38">
        <f t="shared" ca="1" si="346"/>
        <v>5.8210120616015507E-2</v>
      </c>
      <c r="E3190" s="38">
        <f t="shared" ca="1" si="347"/>
        <v>0.1425239475372809</v>
      </c>
      <c r="F3190" s="38">
        <f t="shared" ca="1" si="351"/>
        <v>3.7767254329830344E-2</v>
      </c>
      <c r="G3190" s="24">
        <f t="shared" ca="1" si="348"/>
        <v>8417.9668671721101</v>
      </c>
      <c r="H3190" s="24">
        <f t="shared" ca="1" si="349"/>
        <v>9111.1481704845919</v>
      </c>
      <c r="I3190" s="24">
        <f ca="1">H3190/'Option value'!$E$10</f>
        <v>442.28874614002871</v>
      </c>
    </row>
    <row r="3191" spans="2:9">
      <c r="B3191">
        <f t="shared" si="350"/>
        <v>3173</v>
      </c>
      <c r="C3191" s="38">
        <f t="shared" ca="1" si="345"/>
        <v>0.30648966904040087</v>
      </c>
      <c r="D3191" s="38">
        <f t="shared" ca="1" si="346"/>
        <v>6.5270568724685951E-2</v>
      </c>
      <c r="E3191" s="38">
        <f t="shared" ca="1" si="347"/>
        <v>0.14405385092081679</v>
      </c>
      <c r="F3191" s="38">
        <f t="shared" ca="1" si="351"/>
        <v>2.2014997687674728E-2</v>
      </c>
      <c r="G3191" s="24">
        <f t="shared" ca="1" si="348"/>
        <v>8665.9591117316322</v>
      </c>
      <c r="H3191" s="24">
        <f t="shared" ca="1" si="349"/>
        <v>9359.140415044114</v>
      </c>
      <c r="I3191" s="24">
        <f ca="1">H3191/'Option value'!$E$10</f>
        <v>454.32720461379193</v>
      </c>
    </row>
    <row r="3192" spans="2:9">
      <c r="B3192">
        <f t="shared" si="350"/>
        <v>3174</v>
      </c>
      <c r="C3192" s="38">
        <f t="shared" ca="1" si="345"/>
        <v>3.0592959942375153E-2</v>
      </c>
      <c r="D3192" s="38">
        <f t="shared" ca="1" si="346"/>
        <v>6.5265134279178322E-2</v>
      </c>
      <c r="E3192" s="38">
        <f t="shared" ca="1" si="347"/>
        <v>0.14609201087801679</v>
      </c>
      <c r="F3192" s="38">
        <f t="shared" ca="1" si="351"/>
        <v>4.3203547910759657E-2</v>
      </c>
      <c r="G3192" s="24">
        <f t="shared" ca="1" si="348"/>
        <v>8107.6147614755255</v>
      </c>
      <c r="H3192" s="24">
        <f t="shared" ca="1" si="349"/>
        <v>8800.7960647880082</v>
      </c>
      <c r="I3192" s="24">
        <f ca="1">H3192/'Option value'!$E$10</f>
        <v>427.22310994116543</v>
      </c>
    </row>
    <row r="3193" spans="2:9">
      <c r="B3193">
        <f t="shared" si="350"/>
        <v>3175</v>
      </c>
      <c r="C3193" s="38">
        <f t="shared" ca="1" si="345"/>
        <v>0.16237714815552357</v>
      </c>
      <c r="D3193" s="38">
        <f t="shared" ca="1" si="346"/>
        <v>6.2055742597974861E-2</v>
      </c>
      <c r="E3193" s="38">
        <f t="shared" ca="1" si="347"/>
        <v>0.14297597653279664</v>
      </c>
      <c r="F3193" s="38">
        <f t="shared" ca="1" si="351"/>
        <v>3.2142614827043732E-2</v>
      </c>
      <c r="G3193" s="24">
        <f t="shared" ca="1" si="348"/>
        <v>8071.4193398103907</v>
      </c>
      <c r="H3193" s="24">
        <f t="shared" ca="1" si="349"/>
        <v>8764.6006431228725</v>
      </c>
      <c r="I3193" s="24">
        <f ca="1">H3193/'Option value'!$E$10</f>
        <v>425.46605063703259</v>
      </c>
    </row>
    <row r="3194" spans="2:9">
      <c r="B3194">
        <f t="shared" si="350"/>
        <v>3176</v>
      </c>
      <c r="C3194" s="38">
        <f t="shared" ca="1" si="345"/>
        <v>0.22103357618034034</v>
      </c>
      <c r="D3194" s="38">
        <f t="shared" ca="1" si="346"/>
        <v>5.0313133631945117E-2</v>
      </c>
      <c r="E3194" s="38">
        <f t="shared" ca="1" si="347"/>
        <v>0.14658008732860917</v>
      </c>
      <c r="F3194" s="38">
        <f t="shared" ca="1" si="351"/>
        <v>3.5501615886383835E-2</v>
      </c>
      <c r="G3194" s="24">
        <f t="shared" ca="1" si="348"/>
        <v>6859.1524519800969</v>
      </c>
      <c r="H3194" s="24">
        <f t="shared" ca="1" si="349"/>
        <v>7552.3337552925796</v>
      </c>
      <c r="I3194" s="24">
        <f ca="1">H3194/'Option value'!$E$10</f>
        <v>366.61814346080479</v>
      </c>
    </row>
    <row r="3195" spans="2:9">
      <c r="B3195">
        <f t="shared" si="350"/>
        <v>3177</v>
      </c>
      <c r="C3195" s="38">
        <f t="shared" ca="1" si="345"/>
        <v>6.6847828727708308E-2</v>
      </c>
      <c r="D3195" s="38">
        <f t="shared" ca="1" si="346"/>
        <v>5.5716196602276211E-2</v>
      </c>
      <c r="E3195" s="38">
        <f t="shared" ca="1" si="347"/>
        <v>0.14718434271959099</v>
      </c>
      <c r="F3195" s="38">
        <f t="shared" ca="1" si="351"/>
        <v>5.8928140679115767E-2</v>
      </c>
      <c r="G3195" s="24">
        <f t="shared" ca="1" si="348"/>
        <v>8352.7615254837547</v>
      </c>
      <c r="H3195" s="24">
        <f t="shared" ca="1" si="349"/>
        <v>9045.9428287962364</v>
      </c>
      <c r="I3195" s="24">
        <f ca="1">H3195/'Option value'!$E$10</f>
        <v>439.12343829107942</v>
      </c>
    </row>
    <row r="3196" spans="2:9">
      <c r="B3196">
        <f t="shared" si="350"/>
        <v>3178</v>
      </c>
      <c r="C3196" s="38">
        <f t="shared" ca="1" si="345"/>
        <v>0.22477868139730298</v>
      </c>
      <c r="D3196" s="38">
        <f t="shared" ca="1" si="346"/>
        <v>6.3675599209394779E-2</v>
      </c>
      <c r="E3196" s="38">
        <f t="shared" ca="1" si="347"/>
        <v>0.14571534822355992</v>
      </c>
      <c r="F3196" s="38">
        <f t="shared" ca="1" si="351"/>
        <v>2.8026650499999882E-2</v>
      </c>
      <c r="G3196" s="24">
        <f t="shared" ca="1" si="348"/>
        <v>8218.4000645222368</v>
      </c>
      <c r="H3196" s="24">
        <f t="shared" ca="1" si="349"/>
        <v>8911.5813678347185</v>
      </c>
      <c r="I3196" s="24">
        <f ca="1">H3196/'Option value'!$E$10</f>
        <v>432.60103727352998</v>
      </c>
    </row>
    <row r="3197" spans="2:9">
      <c r="B3197">
        <f t="shared" si="350"/>
        <v>3179</v>
      </c>
      <c r="C3197" s="38">
        <f t="shared" ca="1" si="345"/>
        <v>0.1274044921120383</v>
      </c>
      <c r="D3197" s="38">
        <f t="shared" ca="1" si="346"/>
        <v>5.9704472880148442E-2</v>
      </c>
      <c r="E3197" s="38">
        <f t="shared" ca="1" si="347"/>
        <v>0.14424122040623455</v>
      </c>
      <c r="F3197" s="38">
        <f t="shared" ca="1" si="351"/>
        <v>3.6661547641945361E-2</v>
      </c>
      <c r="G3197" s="24">
        <f t="shared" ca="1" si="348"/>
        <v>7759.7510299257874</v>
      </c>
      <c r="H3197" s="24">
        <f t="shared" ca="1" si="349"/>
        <v>8452.9323332382701</v>
      </c>
      <c r="I3197" s="24">
        <f ca="1">H3197/'Option value'!$E$10</f>
        <v>410.33652103098393</v>
      </c>
    </row>
    <row r="3198" spans="2:9">
      <c r="B3198">
        <f t="shared" si="350"/>
        <v>3180</v>
      </c>
      <c r="C3198" s="38">
        <f t="shared" ca="1" si="345"/>
        <v>0.18727137190158608</v>
      </c>
      <c r="D3198" s="38">
        <f t="shared" ca="1" si="346"/>
        <v>7.1989254808214276E-2</v>
      </c>
      <c r="E3198" s="38">
        <f t="shared" ca="1" si="347"/>
        <v>0.14325181492518188</v>
      </c>
      <c r="F3198" s="38">
        <f t="shared" ca="1" si="351"/>
        <v>4.0458272458643772E-2</v>
      </c>
      <c r="G3198" s="24">
        <f t="shared" ca="1" si="348"/>
        <v>10312.007444894394</v>
      </c>
      <c r="H3198" s="24">
        <f t="shared" ca="1" si="349"/>
        <v>11005.188748206876</v>
      </c>
      <c r="I3198" s="24">
        <f ca="1">H3198/'Option value'!$E$10</f>
        <v>534.23246350518809</v>
      </c>
    </row>
    <row r="3199" spans="2:9">
      <c r="B3199">
        <f t="shared" si="350"/>
        <v>3181</v>
      </c>
      <c r="C3199" s="38">
        <f t="shared" ca="1" si="345"/>
        <v>0.34615947750690002</v>
      </c>
      <c r="D3199" s="38">
        <f t="shared" ca="1" si="346"/>
        <v>5.8207420445382713E-2</v>
      </c>
      <c r="E3199" s="38">
        <f t="shared" ca="1" si="347"/>
        <v>0.14593028568890029</v>
      </c>
      <c r="F3199" s="38">
        <f t="shared" ca="1" si="351"/>
        <v>4.8321752679311582E-2</v>
      </c>
      <c r="G3199" s="24">
        <f t="shared" ca="1" si="348"/>
        <v>9955.8525880529232</v>
      </c>
      <c r="H3199" s="24">
        <f t="shared" ca="1" si="349"/>
        <v>10649.033891365405</v>
      </c>
      <c r="I3199" s="24">
        <f ca="1">H3199/'Option value'!$E$10</f>
        <v>516.94339278472842</v>
      </c>
    </row>
    <row r="3200" spans="2:9">
      <c r="B3200">
        <f t="shared" si="350"/>
        <v>3182</v>
      </c>
      <c r="C3200" s="38">
        <f t="shared" ca="1" si="345"/>
        <v>0.22660235349033087</v>
      </c>
      <c r="D3200" s="38">
        <f t="shared" ca="1" si="346"/>
        <v>5.7906895264796365E-2</v>
      </c>
      <c r="E3200" s="38">
        <f t="shared" ca="1" si="347"/>
        <v>0.14306785242115341</v>
      </c>
      <c r="F3200" s="38">
        <f t="shared" ca="1" si="351"/>
        <v>4.0653070876175826E-2</v>
      </c>
      <c r="G3200" s="24">
        <f t="shared" ca="1" si="348"/>
        <v>8601.2745004126227</v>
      </c>
      <c r="H3200" s="24">
        <f t="shared" ca="1" si="349"/>
        <v>9294.4558037251045</v>
      </c>
      <c r="I3200" s="24">
        <f ca="1">H3200/'Option value'!$E$10</f>
        <v>451.18717493811181</v>
      </c>
    </row>
    <row r="3201" spans="2:9">
      <c r="B3201">
        <f t="shared" si="350"/>
        <v>3183</v>
      </c>
      <c r="C3201" s="38">
        <f t="shared" ca="1" si="345"/>
        <v>0.44134642865044554</v>
      </c>
      <c r="D3201" s="38">
        <f t="shared" ca="1" si="346"/>
        <v>5.1964643921052954E-2</v>
      </c>
      <c r="E3201" s="38">
        <f t="shared" ca="1" si="347"/>
        <v>0.1438580634935972</v>
      </c>
      <c r="F3201" s="38">
        <f t="shared" ca="1" si="351"/>
        <v>2.6296368394028814E-2</v>
      </c>
      <c r="G3201" s="24">
        <f t="shared" ca="1" si="348"/>
        <v>7901.3603630306643</v>
      </c>
      <c r="H3201" s="24">
        <f t="shared" ca="1" si="349"/>
        <v>8594.5416663431461</v>
      </c>
      <c r="I3201" s="24">
        <f ca="1">H3201/'Option value'!$E$10</f>
        <v>417.21076050209444</v>
      </c>
    </row>
    <row r="3202" spans="2:9">
      <c r="B3202">
        <f t="shared" si="350"/>
        <v>3184</v>
      </c>
      <c r="C3202" s="38">
        <f t="shared" ca="1" si="345"/>
        <v>0.4290604129952858</v>
      </c>
      <c r="D3202" s="38">
        <f t="shared" ca="1" si="346"/>
        <v>6.873871944115871E-2</v>
      </c>
      <c r="E3202" s="38">
        <f t="shared" ca="1" si="347"/>
        <v>0.1447967087744578</v>
      </c>
      <c r="F3202" s="38">
        <f t="shared" ca="1" si="351"/>
        <v>3.3812834957036075E-2</v>
      </c>
      <c r="G3202" s="24">
        <f t="shared" ca="1" si="348"/>
        <v>10976.996440847359</v>
      </c>
      <c r="H3202" s="24">
        <f t="shared" ca="1" si="349"/>
        <v>11670.177744159841</v>
      </c>
      <c r="I3202" s="24">
        <f ca="1">H3202/'Option value'!$E$10</f>
        <v>566.51348272620578</v>
      </c>
    </row>
    <row r="3203" spans="2:9">
      <c r="B3203">
        <f t="shared" si="350"/>
        <v>3185</v>
      </c>
      <c r="C3203" s="38">
        <f t="shared" ca="1" si="345"/>
        <v>0.20051951058632994</v>
      </c>
      <c r="D3203" s="38">
        <f t="shared" ca="1" si="346"/>
        <v>5.9202159217450229E-2</v>
      </c>
      <c r="E3203" s="38">
        <f t="shared" ca="1" si="347"/>
        <v>0.14580143429634035</v>
      </c>
      <c r="F3203" s="38">
        <f t="shared" ca="1" si="351"/>
        <v>5.1218310375247114E-2</v>
      </c>
      <c r="G3203" s="24">
        <f t="shared" ca="1" si="348"/>
        <v>9319.3257403160787</v>
      </c>
      <c r="H3203" s="24">
        <f t="shared" ca="1" si="349"/>
        <v>10012.50704362856</v>
      </c>
      <c r="I3203" s="24">
        <f ca="1">H3203/'Option value'!$E$10</f>
        <v>486.04403124410487</v>
      </c>
    </row>
    <row r="3204" spans="2:9">
      <c r="B3204">
        <f t="shared" si="350"/>
        <v>3186</v>
      </c>
      <c r="C3204" s="38">
        <f t="shared" ca="1" si="345"/>
        <v>0.1914413449474445</v>
      </c>
      <c r="D3204" s="38">
        <f t="shared" ca="1" si="346"/>
        <v>6.6428406938451048E-2</v>
      </c>
      <c r="E3204" s="38">
        <f t="shared" ca="1" si="347"/>
        <v>0.14166781537178758</v>
      </c>
      <c r="F3204" s="38">
        <f t="shared" ca="1" si="351"/>
        <v>5.3120389411695945E-2</v>
      </c>
      <c r="G3204" s="24">
        <f t="shared" ca="1" si="348"/>
        <v>11085.159339986387</v>
      </c>
      <c r="H3204" s="24">
        <f t="shared" ca="1" si="349"/>
        <v>11778.340643298869</v>
      </c>
      <c r="I3204" s="24">
        <f ca="1">H3204/'Option value'!$E$10</f>
        <v>571.76410889800331</v>
      </c>
    </row>
    <row r="3205" spans="2:9">
      <c r="B3205">
        <f t="shared" si="350"/>
        <v>3187</v>
      </c>
      <c r="C3205" s="38">
        <f t="shared" ca="1" si="345"/>
        <v>0.17267425512543952</v>
      </c>
      <c r="D3205" s="38">
        <f t="shared" ca="1" si="346"/>
        <v>6.84503465191834E-2</v>
      </c>
      <c r="E3205" s="38">
        <f t="shared" ca="1" si="347"/>
        <v>0.14299434596144511</v>
      </c>
      <c r="F3205" s="38">
        <f t="shared" ca="1" si="351"/>
        <v>3.0591842809023016E-2</v>
      </c>
      <c r="G3205" s="24">
        <f t="shared" ca="1" si="348"/>
        <v>8856.6286546592455</v>
      </c>
      <c r="H3205" s="24">
        <f t="shared" ca="1" si="349"/>
        <v>9549.8099579717273</v>
      </c>
      <c r="I3205" s="24">
        <f ca="1">H3205/'Option value'!$E$10</f>
        <v>463.5830076685304</v>
      </c>
    </row>
    <row r="3206" spans="2:9">
      <c r="B3206">
        <f t="shared" si="350"/>
        <v>3188</v>
      </c>
      <c r="C3206" s="38">
        <f t="shared" ca="1" si="345"/>
        <v>0.18057645891078788</v>
      </c>
      <c r="D3206" s="38">
        <f t="shared" ca="1" si="346"/>
        <v>5.509185621184895E-2</v>
      </c>
      <c r="E3206" s="38">
        <f t="shared" ca="1" si="347"/>
        <v>0.14389650669169129</v>
      </c>
      <c r="F3206" s="38">
        <f t="shared" ca="1" si="351"/>
        <v>4.2118760278286399E-2</v>
      </c>
      <c r="G3206" s="24">
        <f t="shared" ca="1" si="348"/>
        <v>7925.3795646507315</v>
      </c>
      <c r="H3206" s="24">
        <f t="shared" ca="1" si="349"/>
        <v>8618.5608679632132</v>
      </c>
      <c r="I3206" s="24">
        <f ca="1">H3206/'Option value'!$E$10</f>
        <v>418.37674116326275</v>
      </c>
    </row>
    <row r="3207" spans="2:9">
      <c r="B3207">
        <f t="shared" si="350"/>
        <v>3189</v>
      </c>
      <c r="C3207" s="38">
        <f t="shared" ca="1" si="345"/>
        <v>0.28693491927042469</v>
      </c>
      <c r="D3207" s="38">
        <f t="shared" ca="1" si="346"/>
        <v>6.7187926631619932E-2</v>
      </c>
      <c r="E3207" s="38">
        <f t="shared" ca="1" si="347"/>
        <v>0.14314665977263163</v>
      </c>
      <c r="F3207" s="38">
        <f t="shared" ca="1" si="351"/>
        <v>4.4837295923529849E-2</v>
      </c>
      <c r="G3207" s="24">
        <f t="shared" ca="1" si="348"/>
        <v>10907.979556866558</v>
      </c>
      <c r="H3207" s="24">
        <f t="shared" ca="1" si="349"/>
        <v>11601.160860179039</v>
      </c>
      <c r="I3207" s="24">
        <f ca="1">H3207/'Option value'!$E$10</f>
        <v>563.16314855238056</v>
      </c>
    </row>
    <row r="3208" spans="2:9">
      <c r="B3208">
        <f t="shared" si="350"/>
        <v>3190</v>
      </c>
      <c r="C3208" s="38">
        <f t="shared" ca="1" si="345"/>
        <v>0.18417473536603446</v>
      </c>
      <c r="D3208" s="38">
        <f t="shared" ca="1" si="346"/>
        <v>5.8396185404986985E-2</v>
      </c>
      <c r="E3208" s="38">
        <f t="shared" ca="1" si="347"/>
        <v>0.15146019681753187</v>
      </c>
      <c r="F3208" s="38">
        <f t="shared" ca="1" si="351"/>
        <v>2.5200332927325611E-2</v>
      </c>
      <c r="G3208" s="24">
        <f t="shared" ca="1" si="348"/>
        <v>6792.4481175352876</v>
      </c>
      <c r="H3208" s="24">
        <f t="shared" ca="1" si="349"/>
        <v>7485.6294208477702</v>
      </c>
      <c r="I3208" s="24">
        <f ca="1">H3208/'Option value'!$E$10</f>
        <v>363.38006897319269</v>
      </c>
    </row>
    <row r="3209" spans="2:9">
      <c r="B3209">
        <f t="shared" si="350"/>
        <v>3191</v>
      </c>
      <c r="C3209" s="38">
        <f t="shared" ca="1" si="345"/>
        <v>0.34768719082703059</v>
      </c>
      <c r="D3209" s="38">
        <f t="shared" ca="1" si="346"/>
        <v>6.6991158721720317E-2</v>
      </c>
      <c r="E3209" s="38">
        <f t="shared" ca="1" si="347"/>
        <v>0.14381408474078441</v>
      </c>
      <c r="F3209" s="38">
        <f t="shared" ca="1" si="351"/>
        <v>5.1780155566788388E-2</v>
      </c>
      <c r="G3209" s="24">
        <f t="shared" ca="1" si="348"/>
        <v>12166.06138811209</v>
      </c>
      <c r="H3209" s="24">
        <f t="shared" ca="1" si="349"/>
        <v>12859.242691424572</v>
      </c>
      <c r="I3209" s="24">
        <f ca="1">H3209/'Option value'!$E$10</f>
        <v>624.23508210798889</v>
      </c>
    </row>
    <row r="3210" spans="2:9">
      <c r="B3210">
        <f t="shared" si="350"/>
        <v>3192</v>
      </c>
      <c r="C3210" s="38">
        <f t="shared" ca="1" si="345"/>
        <v>0.22479236519415935</v>
      </c>
      <c r="D3210" s="38">
        <f t="shared" ca="1" si="346"/>
        <v>6.6538393176938854E-2</v>
      </c>
      <c r="E3210" s="38">
        <f t="shared" ca="1" si="347"/>
        <v>0.14590489282995509</v>
      </c>
      <c r="F3210" s="38">
        <f t="shared" ca="1" si="351"/>
        <v>3.2473293058298422E-2</v>
      </c>
      <c r="G3210" s="24">
        <f t="shared" ca="1" si="348"/>
        <v>8910.2953353063931</v>
      </c>
      <c r="H3210" s="24">
        <f t="shared" ca="1" si="349"/>
        <v>9603.4766386188749</v>
      </c>
      <c r="I3210" s="24">
        <f ca="1">H3210/'Option value'!$E$10</f>
        <v>466.18818634072204</v>
      </c>
    </row>
    <row r="3211" spans="2:9">
      <c r="B3211">
        <f t="shared" si="350"/>
        <v>3193</v>
      </c>
      <c r="C3211" s="38">
        <f t="shared" ca="1" si="345"/>
        <v>0.1233417295119195</v>
      </c>
      <c r="D3211" s="38">
        <f t="shared" ca="1" si="346"/>
        <v>5.3254467782701896E-2</v>
      </c>
      <c r="E3211" s="38">
        <f t="shared" ca="1" si="347"/>
        <v>0.14426326198008685</v>
      </c>
      <c r="F3211" s="38">
        <f t="shared" ca="1" si="351"/>
        <v>2.7297800643000768E-2</v>
      </c>
      <c r="G3211" s="24">
        <f t="shared" ca="1" si="348"/>
        <v>6343.101774808928</v>
      </c>
      <c r="H3211" s="24">
        <f t="shared" ca="1" si="349"/>
        <v>7036.2830781214107</v>
      </c>
      <c r="I3211" s="24">
        <f ca="1">H3211/'Option value'!$E$10</f>
        <v>341.56713971463154</v>
      </c>
    </row>
    <row r="3212" spans="2:9">
      <c r="B3212">
        <f t="shared" si="350"/>
        <v>3194</v>
      </c>
      <c r="C3212" s="38">
        <f t="shared" ca="1" si="345"/>
        <v>0.29602823266675327</v>
      </c>
      <c r="D3212" s="38">
        <f t="shared" ca="1" si="346"/>
        <v>6.3906998712992449E-2</v>
      </c>
      <c r="E3212" s="38">
        <f t="shared" ca="1" si="347"/>
        <v>0.14524512933723699</v>
      </c>
      <c r="F3212" s="38">
        <f t="shared" ca="1" si="351"/>
        <v>3.3667699063193668E-2</v>
      </c>
      <c r="G3212" s="24">
        <f t="shared" ca="1" si="348"/>
        <v>9206.1470207443599</v>
      </c>
      <c r="H3212" s="24">
        <f t="shared" ca="1" si="349"/>
        <v>9899.3283240568417</v>
      </c>
      <c r="I3212" s="24">
        <f ca="1">H3212/'Option value'!$E$10</f>
        <v>480.54991864353599</v>
      </c>
    </row>
    <row r="3213" spans="2:9">
      <c r="B3213">
        <f t="shared" si="350"/>
        <v>3195</v>
      </c>
      <c r="C3213" s="38">
        <f t="shared" ca="1" si="345"/>
        <v>4.2830168762605231E-2</v>
      </c>
      <c r="D3213" s="38">
        <f t="shared" ca="1" si="346"/>
        <v>6.1119939724871057E-2</v>
      </c>
      <c r="E3213" s="38">
        <f t="shared" ca="1" si="347"/>
        <v>0.14410193961676004</v>
      </c>
      <c r="F3213" s="38">
        <f t="shared" ca="1" si="351"/>
        <v>4.9672766515624717E-2</v>
      </c>
      <c r="G3213" s="24">
        <f t="shared" ca="1" si="348"/>
        <v>8371.0838887694445</v>
      </c>
      <c r="H3213" s="24">
        <f t="shared" ca="1" si="349"/>
        <v>9064.2651920819262</v>
      </c>
      <c r="I3213" s="24">
        <f ca="1">H3213/'Option value'!$E$10</f>
        <v>440.01287340203521</v>
      </c>
    </row>
    <row r="3214" spans="2:9">
      <c r="B3214">
        <f t="shared" si="350"/>
        <v>3196</v>
      </c>
      <c r="C3214" s="38">
        <f t="shared" ca="1" si="345"/>
        <v>9.5699526501001164E-2</v>
      </c>
      <c r="D3214" s="38">
        <f t="shared" ca="1" si="346"/>
        <v>6.7323423893735218E-2</v>
      </c>
      <c r="E3214" s="38">
        <f t="shared" ca="1" si="347"/>
        <v>0.1430239849976199</v>
      </c>
      <c r="F3214" s="38">
        <f t="shared" ca="1" si="351"/>
        <v>5.8917154079047185E-2</v>
      </c>
      <c r="G3214" s="24">
        <f t="shared" ca="1" si="348"/>
        <v>10877.216588712636</v>
      </c>
      <c r="H3214" s="24">
        <f t="shared" ca="1" si="349"/>
        <v>11570.397892025117</v>
      </c>
      <c r="I3214" s="24">
        <f ca="1">H3214/'Option value'!$E$10</f>
        <v>561.66980058374349</v>
      </c>
    </row>
    <row r="3215" spans="2:9">
      <c r="B3215">
        <f t="shared" si="350"/>
        <v>3197</v>
      </c>
      <c r="C3215" s="38">
        <f t="shared" ca="1" si="345"/>
        <v>0.36071596935657857</v>
      </c>
      <c r="D3215" s="38">
        <f t="shared" ca="1" si="346"/>
        <v>6.2997319712491298E-2</v>
      </c>
      <c r="E3215" s="38">
        <f t="shared" ca="1" si="347"/>
        <v>0.14475857450229415</v>
      </c>
      <c r="F3215" s="38">
        <f t="shared" ca="1" si="351"/>
        <v>2.8453076191392632E-2</v>
      </c>
      <c r="G3215" s="24">
        <f t="shared" ca="1" si="348"/>
        <v>9140.7258662752974</v>
      </c>
      <c r="H3215" s="24">
        <f t="shared" ca="1" si="349"/>
        <v>9833.9071695877792</v>
      </c>
      <c r="I3215" s="24">
        <f ca="1">H3215/'Option value'!$E$10</f>
        <v>477.37413444600867</v>
      </c>
    </row>
    <row r="3216" spans="2:9">
      <c r="B3216">
        <f t="shared" si="350"/>
        <v>3198</v>
      </c>
      <c r="C3216" s="38">
        <f t="shared" ca="1" si="345"/>
        <v>4.6240275932765085E-2</v>
      </c>
      <c r="D3216" s="38">
        <f t="shared" ca="1" si="346"/>
        <v>7.1266810365913619E-2</v>
      </c>
      <c r="E3216" s="38">
        <f t="shared" ca="1" si="347"/>
        <v>0.13833390000948914</v>
      </c>
      <c r="F3216" s="38">
        <f t="shared" ca="1" si="351"/>
        <v>2.0103443882046101E-2</v>
      </c>
      <c r="G3216" s="24">
        <f t="shared" ca="1" si="348"/>
        <v>7821.332845385009</v>
      </c>
      <c r="H3216" s="24">
        <f t="shared" ca="1" si="349"/>
        <v>8514.5141486974917</v>
      </c>
      <c r="I3216" s="24">
        <f ca="1">H3216/'Option value'!$E$10</f>
        <v>413.32592954842193</v>
      </c>
    </row>
    <row r="3217" spans="2:9">
      <c r="B3217">
        <f t="shared" si="350"/>
        <v>3199</v>
      </c>
      <c r="C3217" s="38">
        <f t="shared" ca="1" si="345"/>
        <v>0.10338645090316861</v>
      </c>
      <c r="D3217" s="38">
        <f t="shared" ca="1" si="346"/>
        <v>6.1503275948765757E-2</v>
      </c>
      <c r="E3217" s="38">
        <f t="shared" ca="1" si="347"/>
        <v>0.14716188245259915</v>
      </c>
      <c r="F3217" s="38">
        <f t="shared" ca="1" si="351"/>
        <v>3.3269277701339861E-2</v>
      </c>
      <c r="G3217" s="24">
        <f t="shared" ca="1" si="348"/>
        <v>7389.6138906082024</v>
      </c>
      <c r="H3217" s="24">
        <f t="shared" ca="1" si="349"/>
        <v>8082.7951939206851</v>
      </c>
      <c r="I3217" s="24">
        <f ca="1">H3217/'Option value'!$E$10</f>
        <v>392.36869873401383</v>
      </c>
    </row>
    <row r="3218" spans="2:9">
      <c r="B3218">
        <f t="shared" si="350"/>
        <v>3200</v>
      </c>
      <c r="C3218" s="38">
        <f t="shared" ca="1" si="345"/>
        <v>0.17038759032591502</v>
      </c>
      <c r="D3218" s="38">
        <f t="shared" ca="1" si="346"/>
        <v>5.2406475259727046E-2</v>
      </c>
      <c r="E3218" s="38">
        <f t="shared" ca="1" si="347"/>
        <v>0.14737807423277913</v>
      </c>
      <c r="F3218" s="38">
        <f t="shared" ca="1" si="351"/>
        <v>4.5659527906677239E-2</v>
      </c>
      <c r="G3218" s="24">
        <f t="shared" ca="1" si="348"/>
        <v>7478.3517929775353</v>
      </c>
      <c r="H3218" s="24">
        <f t="shared" ca="1" si="349"/>
        <v>8171.533096290018</v>
      </c>
      <c r="I3218" s="24">
        <f ca="1">H3218/'Option value'!$E$10</f>
        <v>396.67636389757365</v>
      </c>
    </row>
    <row r="3219" spans="2:9">
      <c r="B3219">
        <f t="shared" si="350"/>
        <v>3201</v>
      </c>
      <c r="C3219" s="38">
        <f t="shared" ref="C3219:C3282" ca="1" si="352">_xlfn.NORM.INV(RAND(),$F$6,$G$6)</f>
        <v>0.32518165815746536</v>
      </c>
      <c r="D3219" s="38">
        <f t="shared" ref="D3219:D3282" ca="1" si="353">_xlfn.NORM.INV(RAND(),$F$7,$G$7)</f>
        <v>5.4897367635869526E-2</v>
      </c>
      <c r="E3219" s="38">
        <f t="shared" ref="E3219:E3282" ca="1" si="354">_xlfn.NORM.INV(RAND(),$F$8,$G$8)</f>
        <v>0.14507419631290211</v>
      </c>
      <c r="F3219" s="38">
        <f t="shared" ca="1" si="351"/>
        <v>3.8049541268376598E-2</v>
      </c>
      <c r="G3219" s="24">
        <f t="shared" ref="G3219:G3282" ca="1" si="355">IF(E3219&gt;F3219,($C$12*(1+C3219)*D3219)/(E3219-F3219),0)</f>
        <v>8430.1339727672366</v>
      </c>
      <c r="H3219" s="24">
        <f t="shared" ref="H3219:H3282" ca="1" si="356">G3219+$C$13</f>
        <v>9123.3152760797184</v>
      </c>
      <c r="I3219" s="24">
        <f ca="1">H3219/'Option value'!$E$10</f>
        <v>442.87938233396687</v>
      </c>
    </row>
    <row r="3220" spans="2:9">
      <c r="B3220">
        <f t="shared" ref="B3220:B3283" si="357">B3219+1</f>
        <v>3202</v>
      </c>
      <c r="C3220" s="38">
        <f t="shared" ca="1" si="352"/>
        <v>8.7975857122646328E-2</v>
      </c>
      <c r="D3220" s="38">
        <f t="shared" ca="1" si="353"/>
        <v>5.7061353703736911E-2</v>
      </c>
      <c r="E3220" s="38">
        <f t="shared" ca="1" si="354"/>
        <v>0.14262379233937214</v>
      </c>
      <c r="F3220" s="38">
        <f t="shared" ref="F3220:F3283" ca="1" si="358">RAND()*($E$9-$D$9)+$D$9</f>
        <v>2.3211389947538991E-2</v>
      </c>
      <c r="G3220" s="24">
        <f t="shared" ca="1" si="355"/>
        <v>6447.6769502117859</v>
      </c>
      <c r="H3220" s="24">
        <f t="shared" ca="1" si="356"/>
        <v>7140.8582535242685</v>
      </c>
      <c r="I3220" s="24">
        <f ca="1">H3220/'Option value'!$E$10</f>
        <v>346.64360454001303</v>
      </c>
    </row>
    <row r="3221" spans="2:9">
      <c r="B3221">
        <f t="shared" si="357"/>
        <v>3203</v>
      </c>
      <c r="C3221" s="38">
        <f t="shared" ca="1" si="352"/>
        <v>0.29330354632719668</v>
      </c>
      <c r="D3221" s="38">
        <f t="shared" ca="1" si="353"/>
        <v>6.7119458090817527E-2</v>
      </c>
      <c r="E3221" s="38">
        <f t="shared" ca="1" si="354"/>
        <v>0.147400487960066</v>
      </c>
      <c r="F3221" s="38">
        <f t="shared" ca="1" si="358"/>
        <v>2.4886281649410993E-2</v>
      </c>
      <c r="G3221" s="24">
        <f t="shared" ca="1" si="355"/>
        <v>8787.267268138241</v>
      </c>
      <c r="H3221" s="24">
        <f t="shared" ca="1" si="356"/>
        <v>9480.4485714507227</v>
      </c>
      <c r="I3221" s="24">
        <f ca="1">H3221/'Option value'!$E$10</f>
        <v>460.21595007042339</v>
      </c>
    </row>
    <row r="3222" spans="2:9">
      <c r="B3222">
        <f t="shared" si="357"/>
        <v>3204</v>
      </c>
      <c r="C3222" s="38">
        <f t="shared" ca="1" si="352"/>
        <v>0.20678206489544662</v>
      </c>
      <c r="D3222" s="38">
        <f t="shared" ca="1" si="353"/>
        <v>6.4074213169855412E-2</v>
      </c>
      <c r="E3222" s="38">
        <f t="shared" ca="1" si="354"/>
        <v>0.14318061638624177</v>
      </c>
      <c r="F3222" s="38">
        <f t="shared" ca="1" si="358"/>
        <v>3.9141069471869058E-2</v>
      </c>
      <c r="G3222" s="24">
        <f t="shared" ca="1" si="355"/>
        <v>9217.3282395586612</v>
      </c>
      <c r="H3222" s="24">
        <f t="shared" ca="1" si="356"/>
        <v>9910.5095428711429</v>
      </c>
      <c r="I3222" s="24">
        <f ca="1">H3222/'Option value'!$E$10</f>
        <v>481.0926962558807</v>
      </c>
    </row>
    <row r="3223" spans="2:9">
      <c r="B3223">
        <f t="shared" si="357"/>
        <v>3205</v>
      </c>
      <c r="C3223" s="38">
        <f t="shared" ca="1" si="352"/>
        <v>0.23144644165464864</v>
      </c>
      <c r="D3223" s="38">
        <f t="shared" ca="1" si="353"/>
        <v>5.7640063012128477E-2</v>
      </c>
      <c r="E3223" s="38">
        <f t="shared" ca="1" si="354"/>
        <v>0.14765663620228445</v>
      </c>
      <c r="F3223" s="38">
        <f t="shared" ca="1" si="358"/>
        <v>4.6972297410209855E-2</v>
      </c>
      <c r="G3223" s="24">
        <f t="shared" ca="1" si="355"/>
        <v>8743.1802022958982</v>
      </c>
      <c r="H3223" s="24">
        <f t="shared" ca="1" si="356"/>
        <v>9436.36150560838</v>
      </c>
      <c r="I3223" s="24">
        <f ca="1">H3223/'Option value'!$E$10</f>
        <v>458.07580124312523</v>
      </c>
    </row>
    <row r="3224" spans="2:9">
      <c r="B3224">
        <f t="shared" si="357"/>
        <v>3206</v>
      </c>
      <c r="C3224" s="38">
        <f t="shared" ca="1" si="352"/>
        <v>0.27439501567919766</v>
      </c>
      <c r="D3224" s="38">
        <f t="shared" ca="1" si="353"/>
        <v>5.674220027532758E-2</v>
      </c>
      <c r="E3224" s="38">
        <f t="shared" ca="1" si="354"/>
        <v>0.14017446225666791</v>
      </c>
      <c r="F3224" s="38">
        <f t="shared" ca="1" si="358"/>
        <v>5.8677759988297842E-2</v>
      </c>
      <c r="G3224" s="24">
        <f t="shared" ca="1" si="355"/>
        <v>11004.278618290915</v>
      </c>
      <c r="H3224" s="24">
        <f t="shared" ca="1" si="356"/>
        <v>11697.459921603397</v>
      </c>
      <c r="I3224" s="24">
        <f ca="1">H3224/'Option value'!$E$10</f>
        <v>567.83786027200949</v>
      </c>
    </row>
    <row r="3225" spans="2:9">
      <c r="B3225">
        <f t="shared" si="357"/>
        <v>3207</v>
      </c>
      <c r="C3225" s="38">
        <f t="shared" ca="1" si="352"/>
        <v>0.21627405152430443</v>
      </c>
      <c r="D3225" s="38">
        <f t="shared" ca="1" si="353"/>
        <v>6.2449094949427526E-2</v>
      </c>
      <c r="E3225" s="38">
        <f t="shared" ca="1" si="354"/>
        <v>0.1417232455399689</v>
      </c>
      <c r="F3225" s="38">
        <f t="shared" ca="1" si="358"/>
        <v>4.7172236340084855E-2</v>
      </c>
      <c r="G3225" s="24">
        <f t="shared" ca="1" si="355"/>
        <v>9962.8317992161119</v>
      </c>
      <c r="H3225" s="24">
        <f t="shared" ca="1" si="356"/>
        <v>10656.013102528594</v>
      </c>
      <c r="I3225" s="24">
        <f ca="1">H3225/'Option value'!$E$10</f>
        <v>517.28218944313562</v>
      </c>
    </row>
    <row r="3226" spans="2:9">
      <c r="B3226">
        <f t="shared" si="357"/>
        <v>3208</v>
      </c>
      <c r="C3226" s="38">
        <f t="shared" ca="1" si="352"/>
        <v>8.9169810815910827E-2</v>
      </c>
      <c r="D3226" s="38">
        <f t="shared" ca="1" si="353"/>
        <v>6.1058460521808022E-2</v>
      </c>
      <c r="E3226" s="38">
        <f t="shared" ca="1" si="354"/>
        <v>0.146911436234063</v>
      </c>
      <c r="F3226" s="38">
        <f t="shared" ca="1" si="358"/>
        <v>2.6063634496337716E-2</v>
      </c>
      <c r="G3226" s="24">
        <f t="shared" ca="1" si="355"/>
        <v>6824.8650341571074</v>
      </c>
      <c r="H3226" s="24">
        <f t="shared" ca="1" si="356"/>
        <v>7518.0463374695901</v>
      </c>
      <c r="I3226" s="24">
        <f ca="1">H3226/'Option value'!$E$10</f>
        <v>364.95370570240726</v>
      </c>
    </row>
    <row r="3227" spans="2:9">
      <c r="B3227">
        <f t="shared" si="357"/>
        <v>3209</v>
      </c>
      <c r="C3227" s="38">
        <f t="shared" ca="1" si="352"/>
        <v>0.26987721765837608</v>
      </c>
      <c r="D3227" s="38">
        <f t="shared" ca="1" si="353"/>
        <v>6.3404649024577805E-2</v>
      </c>
      <c r="E3227" s="38">
        <f t="shared" ca="1" si="354"/>
        <v>0.143979584717396</v>
      </c>
      <c r="F3227" s="38">
        <f t="shared" ca="1" si="358"/>
        <v>4.7782474090846655E-2</v>
      </c>
      <c r="G3227" s="24">
        <f t="shared" ca="1" si="355"/>
        <v>10380.354459388627</v>
      </c>
      <c r="H3227" s="24">
        <f t="shared" ca="1" si="356"/>
        <v>11073.535762701109</v>
      </c>
      <c r="I3227" s="24">
        <f ca="1">H3227/'Option value'!$E$10</f>
        <v>537.5502797427722</v>
      </c>
    </row>
    <row r="3228" spans="2:9">
      <c r="B3228">
        <f t="shared" si="357"/>
        <v>3210</v>
      </c>
      <c r="C3228" s="38">
        <f t="shared" ca="1" si="352"/>
        <v>0.16517171933490843</v>
      </c>
      <c r="D3228" s="38">
        <f t="shared" ca="1" si="353"/>
        <v>7.4489547995165217E-2</v>
      </c>
      <c r="E3228" s="38">
        <f t="shared" ca="1" si="354"/>
        <v>0.1424997360991731</v>
      </c>
      <c r="F3228" s="38">
        <f t="shared" ca="1" si="358"/>
        <v>4.9591249961130054E-2</v>
      </c>
      <c r="G3228" s="24">
        <f t="shared" ca="1" si="355"/>
        <v>11585.673014874401</v>
      </c>
      <c r="H3228" s="24">
        <f t="shared" ca="1" si="356"/>
        <v>12278.854318186883</v>
      </c>
      <c r="I3228" s="24">
        <f ca="1">H3228/'Option value'!$E$10</f>
        <v>596.06088923237292</v>
      </c>
    </row>
    <row r="3229" spans="2:9">
      <c r="B3229">
        <f t="shared" si="357"/>
        <v>3211</v>
      </c>
      <c r="C3229" s="38">
        <f t="shared" ca="1" si="352"/>
        <v>0.31793132302997096</v>
      </c>
      <c r="D3229" s="38">
        <f t="shared" ca="1" si="353"/>
        <v>7.5204053394062373E-2</v>
      </c>
      <c r="E3229" s="38">
        <f t="shared" ca="1" si="354"/>
        <v>0.14568557622639569</v>
      </c>
      <c r="F3229" s="38">
        <f t="shared" ca="1" si="358"/>
        <v>2.0473076975352025E-2</v>
      </c>
      <c r="G3229" s="24">
        <f t="shared" ca="1" si="355"/>
        <v>9816.9758278675363</v>
      </c>
      <c r="H3229" s="24">
        <f t="shared" ca="1" si="356"/>
        <v>10510.157131180018</v>
      </c>
      <c r="I3229" s="24">
        <f ca="1">H3229/'Option value'!$E$10</f>
        <v>510.20180248446684</v>
      </c>
    </row>
    <row r="3230" spans="2:9">
      <c r="B3230">
        <f t="shared" si="357"/>
        <v>3212</v>
      </c>
      <c r="C3230" s="38">
        <f t="shared" ca="1" si="352"/>
        <v>0.32986044823435051</v>
      </c>
      <c r="D3230" s="38">
        <f t="shared" ca="1" si="353"/>
        <v>5.7017609595084749E-2</v>
      </c>
      <c r="E3230" s="38">
        <f t="shared" ca="1" si="354"/>
        <v>0.14075655341141516</v>
      </c>
      <c r="F3230" s="38">
        <f t="shared" ca="1" si="358"/>
        <v>4.2488123079699375E-2</v>
      </c>
      <c r="G3230" s="24">
        <f t="shared" ca="1" si="355"/>
        <v>9569.5702198609106</v>
      </c>
      <c r="H3230" s="24">
        <f t="shared" ca="1" si="356"/>
        <v>10262.751523173392</v>
      </c>
      <c r="I3230" s="24">
        <f ca="1">H3230/'Option value'!$E$10</f>
        <v>498.19182151327146</v>
      </c>
    </row>
    <row r="3231" spans="2:9">
      <c r="B3231">
        <f t="shared" si="357"/>
        <v>3213</v>
      </c>
      <c r="C3231" s="38">
        <f t="shared" ca="1" si="352"/>
        <v>0.13072583564438067</v>
      </c>
      <c r="D3231" s="38">
        <f t="shared" ca="1" si="353"/>
        <v>7.4256013461154596E-2</v>
      </c>
      <c r="E3231" s="38">
        <f t="shared" ca="1" si="354"/>
        <v>0.14602856521200713</v>
      </c>
      <c r="F3231" s="38">
        <f t="shared" ca="1" si="358"/>
        <v>4.7505506930898625E-2</v>
      </c>
      <c r="G3231" s="24">
        <f t="shared" ca="1" si="355"/>
        <v>10569.207823426763</v>
      </c>
      <c r="H3231" s="24">
        <f t="shared" ca="1" si="356"/>
        <v>11262.389126739245</v>
      </c>
      <c r="I3231" s="24">
        <f ca="1">H3231/'Option value'!$E$10</f>
        <v>546.71791877374972</v>
      </c>
    </row>
    <row r="3232" spans="2:9">
      <c r="B3232">
        <f t="shared" si="357"/>
        <v>3214</v>
      </c>
      <c r="C3232" s="38">
        <f t="shared" ca="1" si="352"/>
        <v>0.1223683766001725</v>
      </c>
      <c r="D3232" s="38">
        <f t="shared" ca="1" si="353"/>
        <v>6.5099896065818758E-2</v>
      </c>
      <c r="E3232" s="38">
        <f t="shared" ca="1" si="354"/>
        <v>0.1468355063224098</v>
      </c>
      <c r="F3232" s="38">
        <f t="shared" ca="1" si="358"/>
        <v>3.914235899542258E-2</v>
      </c>
      <c r="G3232" s="24">
        <f t="shared" ca="1" si="355"/>
        <v>8414.3199989670211</v>
      </c>
      <c r="H3232" s="24">
        <f t="shared" ca="1" si="356"/>
        <v>9107.5013022795029</v>
      </c>
      <c r="I3232" s="24">
        <f ca="1">H3232/'Option value'!$E$10</f>
        <v>442.11171370288844</v>
      </c>
    </row>
    <row r="3233" spans="2:9">
      <c r="B3233">
        <f t="shared" si="357"/>
        <v>3215</v>
      </c>
      <c r="C3233" s="38">
        <f t="shared" ca="1" si="352"/>
        <v>0.19777395694241473</v>
      </c>
      <c r="D3233" s="38">
        <f t="shared" ca="1" si="353"/>
        <v>6.1759241799727208E-2</v>
      </c>
      <c r="E3233" s="38">
        <f t="shared" ca="1" si="354"/>
        <v>0.14513641774612046</v>
      </c>
      <c r="F3233" s="38">
        <f t="shared" ca="1" si="358"/>
        <v>5.4444916066805807E-2</v>
      </c>
      <c r="G3233" s="24">
        <f t="shared" ca="1" si="355"/>
        <v>10115.831938043126</v>
      </c>
      <c r="H3233" s="24">
        <f t="shared" ca="1" si="356"/>
        <v>10809.013241355608</v>
      </c>
      <c r="I3233" s="24">
        <f ca="1">H3233/'Option value'!$E$10</f>
        <v>524.70938064833047</v>
      </c>
    </row>
    <row r="3234" spans="2:9">
      <c r="B3234">
        <f t="shared" si="357"/>
        <v>3216</v>
      </c>
      <c r="C3234" s="38">
        <f t="shared" ca="1" si="352"/>
        <v>0.10125366481386414</v>
      </c>
      <c r="D3234" s="38">
        <f t="shared" ca="1" si="353"/>
        <v>6.5999177606420684E-2</v>
      </c>
      <c r="E3234" s="38">
        <f t="shared" ca="1" si="354"/>
        <v>0.14586467463129274</v>
      </c>
      <c r="F3234" s="38">
        <f t="shared" ca="1" si="358"/>
        <v>3.2391241410273539E-2</v>
      </c>
      <c r="G3234" s="24">
        <f t="shared" ca="1" si="355"/>
        <v>7943.7043572051407</v>
      </c>
      <c r="H3234" s="24">
        <f t="shared" ca="1" si="356"/>
        <v>8636.8856605176225</v>
      </c>
      <c r="I3234" s="24">
        <f ca="1">H3234/'Option value'!$E$10</f>
        <v>419.26629419988456</v>
      </c>
    </row>
    <row r="3235" spans="2:9">
      <c r="B3235">
        <f t="shared" si="357"/>
        <v>3217</v>
      </c>
      <c r="C3235" s="38">
        <f t="shared" ca="1" si="352"/>
        <v>0.107961904449996</v>
      </c>
      <c r="D3235" s="38">
        <f t="shared" ca="1" si="353"/>
        <v>6.1993227840890973E-2</v>
      </c>
      <c r="E3235" s="38">
        <f t="shared" ca="1" si="354"/>
        <v>0.14325848970619695</v>
      </c>
      <c r="F3235" s="38">
        <f t="shared" ca="1" si="358"/>
        <v>5.1598589209734827E-2</v>
      </c>
      <c r="G3235" s="24">
        <f t="shared" ca="1" si="355"/>
        <v>9293.5378730079028</v>
      </c>
      <c r="H3235" s="24">
        <f t="shared" ca="1" si="356"/>
        <v>9986.7191763203846</v>
      </c>
      <c r="I3235" s="24">
        <f ca="1">H3235/'Option value'!$E$10</f>
        <v>484.79219302526133</v>
      </c>
    </row>
    <row r="3236" spans="2:9">
      <c r="B3236">
        <f t="shared" si="357"/>
        <v>3218</v>
      </c>
      <c r="C3236" s="38">
        <f t="shared" ca="1" si="352"/>
        <v>2.1963211128866816E-2</v>
      </c>
      <c r="D3236" s="38">
        <f t="shared" ca="1" si="353"/>
        <v>6.3621749450492066E-2</v>
      </c>
      <c r="E3236" s="38">
        <f t="shared" ca="1" si="354"/>
        <v>0.14930582673975182</v>
      </c>
      <c r="F3236" s="38">
        <f t="shared" ca="1" si="358"/>
        <v>5.8534574926100633E-2</v>
      </c>
      <c r="G3236" s="24">
        <f t="shared" ca="1" si="355"/>
        <v>8883.496208452043</v>
      </c>
      <c r="H3236" s="24">
        <f t="shared" ca="1" si="356"/>
        <v>9576.6775117645248</v>
      </c>
      <c r="I3236" s="24">
        <f ca="1">H3236/'Option value'!$E$10</f>
        <v>464.88725785264683</v>
      </c>
    </row>
    <row r="3237" spans="2:9">
      <c r="B3237">
        <f t="shared" si="357"/>
        <v>3219</v>
      </c>
      <c r="C3237" s="38">
        <f t="shared" ca="1" si="352"/>
        <v>0.24838091814647073</v>
      </c>
      <c r="D3237" s="38">
        <f t="shared" ca="1" si="353"/>
        <v>6.4056539706992377E-2</v>
      </c>
      <c r="E3237" s="38">
        <f t="shared" ca="1" si="354"/>
        <v>0.14645506480418213</v>
      </c>
      <c r="F3237" s="38">
        <f t="shared" ca="1" si="358"/>
        <v>5.2159508917849443E-2</v>
      </c>
      <c r="G3237" s="24">
        <f t="shared" ca="1" si="355"/>
        <v>10517.457073195161</v>
      </c>
      <c r="H3237" s="24">
        <f t="shared" ca="1" si="356"/>
        <v>11210.638376507643</v>
      </c>
      <c r="I3237" s="24">
        <f ca="1">H3237/'Option value'!$E$10</f>
        <v>544.2057464324098</v>
      </c>
    </row>
    <row r="3238" spans="2:9">
      <c r="B3238">
        <f t="shared" si="357"/>
        <v>3220</v>
      </c>
      <c r="C3238" s="38">
        <f t="shared" ca="1" si="352"/>
        <v>0.33298640078316644</v>
      </c>
      <c r="D3238" s="38">
        <f t="shared" ca="1" si="353"/>
        <v>6.1826652007404691E-2</v>
      </c>
      <c r="E3238" s="38">
        <f t="shared" ca="1" si="354"/>
        <v>0.1459173478623553</v>
      </c>
      <c r="F3238" s="38">
        <f t="shared" ca="1" si="358"/>
        <v>5.3664958258980419E-2</v>
      </c>
      <c r="G3238" s="24">
        <f t="shared" ca="1" si="355"/>
        <v>11079.373433477138</v>
      </c>
      <c r="H3238" s="24">
        <f t="shared" ca="1" si="356"/>
        <v>11772.55473678962</v>
      </c>
      <c r="I3238" s="24">
        <f ca="1">H3238/'Option value'!$E$10</f>
        <v>571.48323964998156</v>
      </c>
    </row>
    <row r="3239" spans="2:9">
      <c r="B3239">
        <f t="shared" si="357"/>
        <v>3221</v>
      </c>
      <c r="C3239" s="38">
        <f t="shared" ca="1" si="352"/>
        <v>0.21980156238419535</v>
      </c>
      <c r="D3239" s="38">
        <f t="shared" ca="1" si="353"/>
        <v>6.1492477832188905E-2</v>
      </c>
      <c r="E3239" s="38">
        <f t="shared" ca="1" si="354"/>
        <v>0.14824850182585683</v>
      </c>
      <c r="F3239" s="38">
        <f t="shared" ca="1" si="358"/>
        <v>2.2656080087955131E-2</v>
      </c>
      <c r="G3239" s="24">
        <f t="shared" ca="1" si="355"/>
        <v>7406.9450123750112</v>
      </c>
      <c r="H3239" s="24">
        <f t="shared" ca="1" si="356"/>
        <v>8100.1263156874938</v>
      </c>
      <c r="I3239" s="24">
        <f ca="1">H3239/'Option value'!$E$10</f>
        <v>393.21001532463561</v>
      </c>
    </row>
    <row r="3240" spans="2:9">
      <c r="B3240">
        <f t="shared" si="357"/>
        <v>3222</v>
      </c>
      <c r="C3240" s="38">
        <f t="shared" ca="1" si="352"/>
        <v>0.13569485767968389</v>
      </c>
      <c r="D3240" s="38">
        <f t="shared" ca="1" si="353"/>
        <v>7.4203203940129664E-2</v>
      </c>
      <c r="E3240" s="38">
        <f t="shared" ca="1" si="354"/>
        <v>0.14761898203301965</v>
      </c>
      <c r="F3240" s="38">
        <f t="shared" ca="1" si="358"/>
        <v>5.5875634234203886E-2</v>
      </c>
      <c r="G3240" s="24">
        <f t="shared" ca="1" si="355"/>
        <v>11392.029735795253</v>
      </c>
      <c r="H3240" s="24">
        <f t="shared" ca="1" si="356"/>
        <v>12085.211039107735</v>
      </c>
      <c r="I3240" s="24">
        <f ca="1">H3240/'Option value'!$E$10</f>
        <v>586.66073005377348</v>
      </c>
    </row>
    <row r="3241" spans="2:9">
      <c r="B3241">
        <f t="shared" si="357"/>
        <v>3223</v>
      </c>
      <c r="C3241" s="38">
        <f t="shared" ca="1" si="352"/>
        <v>0.15043811710398783</v>
      </c>
      <c r="D3241" s="38">
        <f t="shared" ca="1" si="353"/>
        <v>6.1238698028415139E-2</v>
      </c>
      <c r="E3241" s="38">
        <f t="shared" ca="1" si="354"/>
        <v>0.14477714579941497</v>
      </c>
      <c r="F3241" s="38">
        <f t="shared" ca="1" si="358"/>
        <v>5.9050319501277607E-2</v>
      </c>
      <c r="G3241" s="24">
        <f t="shared" ca="1" si="355"/>
        <v>10192.103899180111</v>
      </c>
      <c r="H3241" s="24">
        <f t="shared" ca="1" si="356"/>
        <v>10885.285202492592</v>
      </c>
      <c r="I3241" s="24">
        <f ca="1">H3241/'Option value'!$E$10</f>
        <v>528.411903033621</v>
      </c>
    </row>
    <row r="3242" spans="2:9">
      <c r="B3242">
        <f t="shared" si="357"/>
        <v>3224</v>
      </c>
      <c r="C3242" s="38">
        <f t="shared" ca="1" si="352"/>
        <v>0.37317605476389193</v>
      </c>
      <c r="D3242" s="38">
        <f t="shared" ca="1" si="353"/>
        <v>6.3267647115111944E-2</v>
      </c>
      <c r="E3242" s="38">
        <f t="shared" ca="1" si="354"/>
        <v>0.14932666415342197</v>
      </c>
      <c r="F3242" s="38">
        <f t="shared" ca="1" si="358"/>
        <v>4.7574797883162115E-2</v>
      </c>
      <c r="G3242" s="24">
        <f t="shared" ca="1" si="355"/>
        <v>10589.047551606733</v>
      </c>
      <c r="H3242" s="24">
        <f t="shared" ca="1" si="356"/>
        <v>11282.228854919214</v>
      </c>
      <c r="I3242" s="24">
        <f ca="1">H3242/'Option value'!$E$10</f>
        <v>547.6810123747191</v>
      </c>
    </row>
    <row r="3243" spans="2:9">
      <c r="B3243">
        <f t="shared" si="357"/>
        <v>3225</v>
      </c>
      <c r="C3243" s="38">
        <f t="shared" ca="1" si="352"/>
        <v>0.18524009784810147</v>
      </c>
      <c r="D3243" s="38">
        <f t="shared" ca="1" si="353"/>
        <v>6.2827547104346015E-2</v>
      </c>
      <c r="E3243" s="38">
        <f t="shared" ca="1" si="354"/>
        <v>0.14587403611795927</v>
      </c>
      <c r="F3243" s="38">
        <f t="shared" ca="1" si="358"/>
        <v>4.5349798389882207E-2</v>
      </c>
      <c r="G3243" s="24">
        <f t="shared" ca="1" si="355"/>
        <v>9187.0700622290624</v>
      </c>
      <c r="H3243" s="24">
        <f t="shared" ca="1" si="356"/>
        <v>9880.2513655415441</v>
      </c>
      <c r="I3243" s="24">
        <f ca="1">H3243/'Option value'!$E$10</f>
        <v>479.62385269619142</v>
      </c>
    </row>
    <row r="3244" spans="2:9">
      <c r="B3244">
        <f t="shared" si="357"/>
        <v>3226</v>
      </c>
      <c r="C3244" s="38">
        <f t="shared" ca="1" si="352"/>
        <v>0.18603255174791195</v>
      </c>
      <c r="D3244" s="38">
        <f t="shared" ca="1" si="353"/>
        <v>6.265616085712454E-2</v>
      </c>
      <c r="E3244" s="38">
        <f t="shared" ca="1" si="354"/>
        <v>0.14419855456503355</v>
      </c>
      <c r="F3244" s="38">
        <f t="shared" ca="1" si="358"/>
        <v>5.6556409354826559E-2</v>
      </c>
      <c r="G3244" s="24">
        <f t="shared" ca="1" si="355"/>
        <v>10515.714030351792</v>
      </c>
      <c r="H3244" s="24">
        <f t="shared" ca="1" si="356"/>
        <v>11208.895333664273</v>
      </c>
      <c r="I3244" s="24">
        <f ca="1">H3244/'Option value'!$E$10</f>
        <v>544.12113270214911</v>
      </c>
    </row>
    <row r="3245" spans="2:9">
      <c r="B3245">
        <f t="shared" si="357"/>
        <v>3227</v>
      </c>
      <c r="C3245" s="38">
        <f t="shared" ca="1" si="352"/>
        <v>7.7937322392338526E-2</v>
      </c>
      <c r="D3245" s="38">
        <f t="shared" ca="1" si="353"/>
        <v>5.5782434503522459E-2</v>
      </c>
      <c r="E3245" s="38">
        <f t="shared" ca="1" si="354"/>
        <v>0.14653849559450399</v>
      </c>
      <c r="F3245" s="38">
        <f t="shared" ca="1" si="358"/>
        <v>5.2758123991734879E-2</v>
      </c>
      <c r="G3245" s="24">
        <f t="shared" ca="1" si="355"/>
        <v>7951.8906797721311</v>
      </c>
      <c r="H3245" s="24">
        <f t="shared" ca="1" si="356"/>
        <v>8645.0719830846137</v>
      </c>
      <c r="I3245" s="24">
        <f ca="1">H3245/'Option value'!$E$10</f>
        <v>419.66368849925306</v>
      </c>
    </row>
    <row r="3246" spans="2:9">
      <c r="B3246">
        <f t="shared" si="357"/>
        <v>3228</v>
      </c>
      <c r="C3246" s="38">
        <f t="shared" ca="1" si="352"/>
        <v>0.18493189967799162</v>
      </c>
      <c r="D3246" s="38">
        <f t="shared" ca="1" si="353"/>
        <v>5.8702189291768521E-2</v>
      </c>
      <c r="E3246" s="38">
        <f t="shared" ca="1" si="354"/>
        <v>0.14326547939085985</v>
      </c>
      <c r="F3246" s="38">
        <f t="shared" ca="1" si="358"/>
        <v>4.9710906986804235E-2</v>
      </c>
      <c r="G3246" s="24">
        <f t="shared" ca="1" si="355"/>
        <v>9220.9156344464391</v>
      </c>
      <c r="H3246" s="24">
        <f t="shared" ca="1" si="356"/>
        <v>9914.0969377589208</v>
      </c>
      <c r="I3246" s="24">
        <f ca="1">H3246/'Option value'!$E$10</f>
        <v>481.26684163878252</v>
      </c>
    </row>
    <row r="3247" spans="2:9">
      <c r="B3247">
        <f t="shared" si="357"/>
        <v>3229</v>
      </c>
      <c r="C3247" s="38">
        <f t="shared" ca="1" si="352"/>
        <v>0.1417796033469132</v>
      </c>
      <c r="D3247" s="38">
        <f t="shared" ca="1" si="353"/>
        <v>6.5280166975158052E-2</v>
      </c>
      <c r="E3247" s="38">
        <f t="shared" ca="1" si="354"/>
        <v>0.14276922822547311</v>
      </c>
      <c r="F3247" s="38">
        <f t="shared" ca="1" si="358"/>
        <v>4.5524202451999535E-2</v>
      </c>
      <c r="G3247" s="24">
        <f t="shared" ca="1" si="355"/>
        <v>9505.774732888749</v>
      </c>
      <c r="H3247" s="24">
        <f t="shared" ca="1" si="356"/>
        <v>10198.956036201231</v>
      </c>
      <c r="I3247" s="24">
        <f ca="1">H3247/'Option value'!$E$10</f>
        <v>495.09495321365193</v>
      </c>
    </row>
    <row r="3248" spans="2:9">
      <c r="B3248">
        <f t="shared" si="357"/>
        <v>3230</v>
      </c>
      <c r="C3248" s="38">
        <f t="shared" ca="1" si="352"/>
        <v>0.20130563736397131</v>
      </c>
      <c r="D3248" s="38">
        <f t="shared" ca="1" si="353"/>
        <v>6.4830840819045582E-2</v>
      </c>
      <c r="E3248" s="38">
        <f t="shared" ca="1" si="354"/>
        <v>0.14397416413028713</v>
      </c>
      <c r="F3248" s="38">
        <f t="shared" ca="1" si="358"/>
        <v>5.9168593707257952E-2</v>
      </c>
      <c r="G3248" s="24">
        <f t="shared" ca="1" si="355"/>
        <v>11389.434633909872</v>
      </c>
      <c r="H3248" s="24">
        <f t="shared" ca="1" si="356"/>
        <v>12082.615937222354</v>
      </c>
      <c r="I3248" s="24">
        <f ca="1">H3248/'Option value'!$E$10</f>
        <v>586.53475423409475</v>
      </c>
    </row>
    <row r="3249" spans="2:9">
      <c r="B3249">
        <f t="shared" si="357"/>
        <v>3231</v>
      </c>
      <c r="C3249" s="38">
        <f t="shared" ca="1" si="352"/>
        <v>0.16591650993161616</v>
      </c>
      <c r="D3249" s="38">
        <f t="shared" ca="1" si="353"/>
        <v>6.4235744489660587E-2</v>
      </c>
      <c r="E3249" s="38">
        <f t="shared" ca="1" si="354"/>
        <v>0.15040810228452464</v>
      </c>
      <c r="F3249" s="38">
        <f t="shared" ca="1" si="358"/>
        <v>4.7649132702258928E-2</v>
      </c>
      <c r="G3249" s="24">
        <f t="shared" ca="1" si="355"/>
        <v>9038.9055886896676</v>
      </c>
      <c r="H3249" s="24">
        <f t="shared" ca="1" si="356"/>
        <v>9732.0868920021494</v>
      </c>
      <c r="I3249" s="24">
        <f ca="1">H3249/'Option value'!$E$10</f>
        <v>472.43140252437615</v>
      </c>
    </row>
    <row r="3250" spans="2:9">
      <c r="B3250">
        <f t="shared" si="357"/>
        <v>3232</v>
      </c>
      <c r="C3250" s="38">
        <f t="shared" ca="1" si="352"/>
        <v>0.17666941367881278</v>
      </c>
      <c r="D3250" s="38">
        <f t="shared" ca="1" si="353"/>
        <v>7.0563991013984667E-2</v>
      </c>
      <c r="E3250" s="38">
        <f t="shared" ca="1" si="354"/>
        <v>0.14351523927895588</v>
      </c>
      <c r="F3250" s="38">
        <f t="shared" ca="1" si="358"/>
        <v>2.194236800176666E-2</v>
      </c>
      <c r="G3250" s="24">
        <f t="shared" ca="1" si="355"/>
        <v>8470.173444366379</v>
      </c>
      <c r="H3250" s="24">
        <f t="shared" ca="1" si="356"/>
        <v>9163.3547476788608</v>
      </c>
      <c r="I3250" s="24">
        <f ca="1">H3250/'Option value'!$E$10</f>
        <v>444.82304600382815</v>
      </c>
    </row>
    <row r="3251" spans="2:9">
      <c r="B3251">
        <f t="shared" si="357"/>
        <v>3233</v>
      </c>
      <c r="C3251" s="38">
        <f t="shared" ca="1" si="352"/>
        <v>0.2276050277022402</v>
      </c>
      <c r="D3251" s="38">
        <f t="shared" ca="1" si="353"/>
        <v>7.1422904644943677E-2</v>
      </c>
      <c r="E3251" s="38">
        <f t="shared" ca="1" si="354"/>
        <v>0.14697301663894222</v>
      </c>
      <c r="F3251" s="38">
        <f t="shared" ca="1" si="358"/>
        <v>2.1389943074349368E-2</v>
      </c>
      <c r="G3251" s="24">
        <f t="shared" ca="1" si="355"/>
        <v>8658.7746209290362</v>
      </c>
      <c r="H3251" s="24">
        <f t="shared" ca="1" si="356"/>
        <v>9351.955924241518</v>
      </c>
      <c r="I3251" s="24">
        <f ca="1">H3251/'Option value'!$E$10</f>
        <v>453.97844292434553</v>
      </c>
    </row>
    <row r="3252" spans="2:9">
      <c r="B3252">
        <f t="shared" si="357"/>
        <v>3234</v>
      </c>
      <c r="C3252" s="38">
        <f t="shared" ca="1" si="352"/>
        <v>0.11292384633527443</v>
      </c>
      <c r="D3252" s="38">
        <f t="shared" ca="1" si="353"/>
        <v>6.0578975767185607E-2</v>
      </c>
      <c r="E3252" s="38">
        <f t="shared" ca="1" si="354"/>
        <v>0.14287589761738884</v>
      </c>
      <c r="F3252" s="38">
        <f t="shared" ca="1" si="358"/>
        <v>3.208910547160275E-2</v>
      </c>
      <c r="G3252" s="24">
        <f t="shared" ca="1" si="355"/>
        <v>7547.285235742158</v>
      </c>
      <c r="H3252" s="24">
        <f t="shared" ca="1" si="356"/>
        <v>8240.4665390546397</v>
      </c>
      <c r="I3252" s="24">
        <f ca="1">H3252/'Option value'!$E$10</f>
        <v>400.02264752692423</v>
      </c>
    </row>
    <row r="3253" spans="2:9">
      <c r="B3253">
        <f t="shared" si="357"/>
        <v>3235</v>
      </c>
      <c r="C3253" s="38">
        <f t="shared" ca="1" si="352"/>
        <v>0.13450928471833989</v>
      </c>
      <c r="D3253" s="38">
        <f t="shared" ca="1" si="353"/>
        <v>6.8596001449200694E-2</v>
      </c>
      <c r="E3253" s="38">
        <f t="shared" ca="1" si="354"/>
        <v>0.14365973201700746</v>
      </c>
      <c r="F3253" s="38">
        <f t="shared" ca="1" si="358"/>
        <v>4.5162428425563443E-2</v>
      </c>
      <c r="G3253" s="24">
        <f t="shared" ca="1" si="355"/>
        <v>9798.822494227441</v>
      </c>
      <c r="H3253" s="24">
        <f t="shared" ca="1" si="356"/>
        <v>10492.003797539923</v>
      </c>
      <c r="I3253" s="24">
        <f ca="1">H3253/'Option value'!$E$10</f>
        <v>509.32057269611272</v>
      </c>
    </row>
    <row r="3254" spans="2:9">
      <c r="B3254">
        <f t="shared" si="357"/>
        <v>3236</v>
      </c>
      <c r="C3254" s="38">
        <f t="shared" ca="1" si="352"/>
        <v>0.17832777862393046</v>
      </c>
      <c r="D3254" s="38">
        <f t="shared" ca="1" si="353"/>
        <v>5.3282281648669175E-2</v>
      </c>
      <c r="E3254" s="38">
        <f t="shared" ca="1" si="354"/>
        <v>0.1485553918023482</v>
      </c>
      <c r="F3254" s="38">
        <f t="shared" ca="1" si="358"/>
        <v>2.7568288514820641E-2</v>
      </c>
      <c r="G3254" s="24">
        <f t="shared" ca="1" si="355"/>
        <v>6435.7805660152726</v>
      </c>
      <c r="H3254" s="24">
        <f t="shared" ca="1" si="356"/>
        <v>7128.9618693277553</v>
      </c>
      <c r="I3254" s="24">
        <f ca="1">H3254/'Option value'!$E$10</f>
        <v>346.06611016154147</v>
      </c>
    </row>
    <row r="3255" spans="2:9">
      <c r="B3255">
        <f t="shared" si="357"/>
        <v>3237</v>
      </c>
      <c r="C3255" s="38">
        <f t="shared" ca="1" si="352"/>
        <v>0.21128427672913352</v>
      </c>
      <c r="D3255" s="38">
        <f t="shared" ca="1" si="353"/>
        <v>6.3266419588427811E-2</v>
      </c>
      <c r="E3255" s="38">
        <f t="shared" ca="1" si="354"/>
        <v>0.14547468060803961</v>
      </c>
      <c r="F3255" s="38">
        <f t="shared" ca="1" si="358"/>
        <v>2.2968636046983466E-2</v>
      </c>
      <c r="G3255" s="24">
        <f t="shared" ca="1" si="355"/>
        <v>7758.0611106467213</v>
      </c>
      <c r="H3255" s="24">
        <f t="shared" ca="1" si="356"/>
        <v>8451.242413959204</v>
      </c>
      <c r="I3255" s="24">
        <f ca="1">H3255/'Option value'!$E$10</f>
        <v>410.25448611452441</v>
      </c>
    </row>
    <row r="3256" spans="2:9">
      <c r="B3256">
        <f t="shared" si="357"/>
        <v>3238</v>
      </c>
      <c r="C3256" s="38">
        <f t="shared" ca="1" si="352"/>
        <v>0.21146793519213875</v>
      </c>
      <c r="D3256" s="38">
        <f t="shared" ca="1" si="353"/>
        <v>5.9724356058564118E-2</v>
      </c>
      <c r="E3256" s="38">
        <f t="shared" ca="1" si="354"/>
        <v>0.14145576423531345</v>
      </c>
      <c r="F3256" s="38">
        <f t="shared" ca="1" si="358"/>
        <v>5.6455411993040494E-2</v>
      </c>
      <c r="G3256" s="24">
        <f t="shared" ca="1" si="355"/>
        <v>10556.842716262328</v>
      </c>
      <c r="H3256" s="24">
        <f t="shared" ca="1" si="356"/>
        <v>11250.02401957481</v>
      </c>
      <c r="I3256" s="24">
        <f ca="1">H3256/'Option value'!$E$10</f>
        <v>546.11767085314614</v>
      </c>
    </row>
    <row r="3257" spans="2:9">
      <c r="B3257">
        <f t="shared" si="357"/>
        <v>3239</v>
      </c>
      <c r="C3257" s="38">
        <f t="shared" ca="1" si="352"/>
        <v>0.39272449998710857</v>
      </c>
      <c r="D3257" s="38">
        <f t="shared" ca="1" si="353"/>
        <v>6.5406346390086981E-2</v>
      </c>
      <c r="E3257" s="38">
        <f t="shared" ca="1" si="354"/>
        <v>0.14330067069386943</v>
      </c>
      <c r="F3257" s="38">
        <f t="shared" ca="1" si="358"/>
        <v>2.0022995900158883E-2</v>
      </c>
      <c r="G3257" s="24">
        <f t="shared" ca="1" si="355"/>
        <v>9164.1470225380017</v>
      </c>
      <c r="H3257" s="24">
        <f t="shared" ca="1" si="356"/>
        <v>9857.3283258504835</v>
      </c>
      <c r="I3257" s="24">
        <f ca="1">H3257/'Option value'!$E$10</f>
        <v>478.51108377914966</v>
      </c>
    </row>
    <row r="3258" spans="2:9">
      <c r="B3258">
        <f t="shared" si="357"/>
        <v>3240</v>
      </c>
      <c r="C3258" s="38">
        <f t="shared" ca="1" si="352"/>
        <v>0.40595768088119394</v>
      </c>
      <c r="D3258" s="38">
        <f t="shared" ca="1" si="353"/>
        <v>4.7276734829011589E-2</v>
      </c>
      <c r="E3258" s="38">
        <f t="shared" ca="1" si="354"/>
        <v>0.14599229273424955</v>
      </c>
      <c r="F3258" s="38">
        <f t="shared" ca="1" si="358"/>
        <v>3.0906691151283285E-2</v>
      </c>
      <c r="G3258" s="24">
        <f t="shared" ca="1" si="355"/>
        <v>7162.9201138048093</v>
      </c>
      <c r="H3258" s="24">
        <f t="shared" ca="1" si="356"/>
        <v>7856.1014171172919</v>
      </c>
      <c r="I3258" s="24">
        <f ca="1">H3258/'Option value'!$E$10</f>
        <v>381.36414646200444</v>
      </c>
    </row>
    <row r="3259" spans="2:9">
      <c r="B3259">
        <f t="shared" si="357"/>
        <v>3241</v>
      </c>
      <c r="C3259" s="38">
        <f t="shared" ca="1" si="352"/>
        <v>0.14627166120938362</v>
      </c>
      <c r="D3259" s="38">
        <f t="shared" ca="1" si="353"/>
        <v>6.4226245380916383E-2</v>
      </c>
      <c r="E3259" s="38">
        <f t="shared" ca="1" si="354"/>
        <v>0.14221230816191777</v>
      </c>
      <c r="F3259" s="38">
        <f t="shared" ca="1" si="358"/>
        <v>2.0003246234720731E-2</v>
      </c>
      <c r="G3259" s="24">
        <f t="shared" ca="1" si="355"/>
        <v>7471.1603269923553</v>
      </c>
      <c r="H3259" s="24">
        <f t="shared" ca="1" si="356"/>
        <v>8164.341630304838</v>
      </c>
      <c r="I3259" s="24">
        <f ca="1">H3259/'Option value'!$E$10</f>
        <v>396.32726360703094</v>
      </c>
    </row>
    <row r="3260" spans="2:9">
      <c r="B3260">
        <f t="shared" si="357"/>
        <v>3242</v>
      </c>
      <c r="C3260" s="38">
        <f t="shared" ca="1" si="352"/>
        <v>0.10118479384218237</v>
      </c>
      <c r="D3260" s="38">
        <f t="shared" ca="1" si="353"/>
        <v>5.9011686049899467E-2</v>
      </c>
      <c r="E3260" s="38">
        <f t="shared" ca="1" si="354"/>
        <v>0.14433647711673928</v>
      </c>
      <c r="F3260" s="38">
        <f t="shared" ca="1" si="358"/>
        <v>5.6593530161271166E-2</v>
      </c>
      <c r="G3260" s="24">
        <f t="shared" ca="1" si="355"/>
        <v>9184.9625327092963</v>
      </c>
      <c r="H3260" s="24">
        <f t="shared" ca="1" si="356"/>
        <v>9878.143836021778</v>
      </c>
      <c r="I3260" s="24">
        <f ca="1">H3260/'Option value'!$E$10</f>
        <v>479.52154543795035</v>
      </c>
    </row>
    <row r="3261" spans="2:9">
      <c r="B3261">
        <f t="shared" si="357"/>
        <v>3243</v>
      </c>
      <c r="C3261" s="38">
        <f t="shared" ca="1" si="352"/>
        <v>0.34010157361701998</v>
      </c>
      <c r="D3261" s="38">
        <f t="shared" ca="1" si="353"/>
        <v>6.42091118444824E-2</v>
      </c>
      <c r="E3261" s="38">
        <f t="shared" ca="1" si="354"/>
        <v>0.14747322580580682</v>
      </c>
      <c r="F3261" s="38">
        <f t="shared" ca="1" si="358"/>
        <v>3.4989995244079822E-2</v>
      </c>
      <c r="G3261" s="24">
        <f t="shared" ca="1" si="355"/>
        <v>9487.1982452544707</v>
      </c>
      <c r="H3261" s="24">
        <f t="shared" ca="1" si="356"/>
        <v>10180.379548566953</v>
      </c>
      <c r="I3261" s="24">
        <f ca="1">H3261/'Option value'!$E$10</f>
        <v>494.19318196926952</v>
      </c>
    </row>
    <row r="3262" spans="2:9">
      <c r="B3262">
        <f t="shared" si="357"/>
        <v>3244</v>
      </c>
      <c r="C3262" s="38">
        <f t="shared" ca="1" si="352"/>
        <v>0.11420677936505524</v>
      </c>
      <c r="D3262" s="38">
        <f t="shared" ca="1" si="353"/>
        <v>5.4569283040707933E-2</v>
      </c>
      <c r="E3262" s="38">
        <f t="shared" ca="1" si="354"/>
        <v>0.14339787941478344</v>
      </c>
      <c r="F3262" s="38">
        <f t="shared" ca="1" si="358"/>
        <v>3.1032594586761546E-2</v>
      </c>
      <c r="G3262" s="24">
        <f t="shared" ca="1" si="355"/>
        <v>6710.7840595239149</v>
      </c>
      <c r="H3262" s="24">
        <f t="shared" ca="1" si="356"/>
        <v>7403.9653628363976</v>
      </c>
      <c r="I3262" s="24">
        <f ca="1">H3262/'Option value'!$E$10</f>
        <v>359.41579431244645</v>
      </c>
    </row>
    <row r="3263" spans="2:9">
      <c r="B3263">
        <f t="shared" si="357"/>
        <v>3245</v>
      </c>
      <c r="C3263" s="38">
        <f t="shared" ca="1" si="352"/>
        <v>0.43879004509830744</v>
      </c>
      <c r="D3263" s="38">
        <f t="shared" ca="1" si="353"/>
        <v>7.0957480826578309E-2</v>
      </c>
      <c r="E3263" s="38">
        <f t="shared" ca="1" si="354"/>
        <v>0.14436251815895562</v>
      </c>
      <c r="F3263" s="38">
        <f t="shared" ca="1" si="358"/>
        <v>2.7928210787088403E-2</v>
      </c>
      <c r="G3263" s="24">
        <f t="shared" ca="1" si="355"/>
        <v>10874.418071117987</v>
      </c>
      <c r="H3263" s="24">
        <f t="shared" ca="1" si="356"/>
        <v>11567.599374430469</v>
      </c>
      <c r="I3263" s="24">
        <f ca="1">H3263/'Option value'!$E$10</f>
        <v>561.53395021507129</v>
      </c>
    </row>
    <row r="3264" spans="2:9">
      <c r="B3264">
        <f t="shared" si="357"/>
        <v>3246</v>
      </c>
      <c r="C3264" s="38">
        <f t="shared" ca="1" si="352"/>
        <v>0.17637303164986137</v>
      </c>
      <c r="D3264" s="38">
        <f t="shared" ca="1" si="353"/>
        <v>6.1409603723800693E-2</v>
      </c>
      <c r="E3264" s="38">
        <f t="shared" ca="1" si="354"/>
        <v>0.14619900083492962</v>
      </c>
      <c r="F3264" s="38">
        <f t="shared" ca="1" si="358"/>
        <v>3.5647797258974115E-2</v>
      </c>
      <c r="G3264" s="24">
        <f t="shared" ca="1" si="355"/>
        <v>8104.1833192131426</v>
      </c>
      <c r="H3264" s="24">
        <f t="shared" ca="1" si="356"/>
        <v>8797.3646225256252</v>
      </c>
      <c r="I3264" s="24">
        <f ca="1">H3264/'Option value'!$E$10</f>
        <v>427.05653507405947</v>
      </c>
    </row>
    <row r="3265" spans="2:9">
      <c r="B3265">
        <f t="shared" si="357"/>
        <v>3247</v>
      </c>
      <c r="C3265" s="38">
        <f t="shared" ca="1" si="352"/>
        <v>6.6330527695873581E-2</v>
      </c>
      <c r="D3265" s="38">
        <f t="shared" ca="1" si="353"/>
        <v>6.1078284212431798E-2</v>
      </c>
      <c r="E3265" s="38">
        <f t="shared" ca="1" si="354"/>
        <v>0.14140251514479618</v>
      </c>
      <c r="F3265" s="38">
        <f t="shared" ca="1" si="358"/>
        <v>5.1321609552952757E-2</v>
      </c>
      <c r="G3265" s="24">
        <f t="shared" ca="1" si="355"/>
        <v>8966.7963117017098</v>
      </c>
      <c r="H3265" s="24">
        <f t="shared" ca="1" si="356"/>
        <v>9659.9776150141915</v>
      </c>
      <c r="I3265" s="24">
        <f ca="1">H3265/'Option value'!$E$10</f>
        <v>468.93095218515492</v>
      </c>
    </row>
    <row r="3266" spans="2:9">
      <c r="B3266">
        <f t="shared" si="357"/>
        <v>3248</v>
      </c>
      <c r="C3266" s="38">
        <f t="shared" ca="1" si="352"/>
        <v>1.86068196004405E-2</v>
      </c>
      <c r="D3266" s="38">
        <f t="shared" ca="1" si="353"/>
        <v>6.9535698690828027E-2</v>
      </c>
      <c r="E3266" s="38">
        <f t="shared" ca="1" si="354"/>
        <v>0.14561862628440519</v>
      </c>
      <c r="F3266" s="38">
        <f t="shared" ca="1" si="358"/>
        <v>4.8685409815381685E-2</v>
      </c>
      <c r="G3266" s="24">
        <f t="shared" ca="1" si="355"/>
        <v>9062.1898275902167</v>
      </c>
      <c r="H3266" s="24">
        <f t="shared" ca="1" si="356"/>
        <v>9755.3711309026985</v>
      </c>
      <c r="I3266" s="24">
        <f ca="1">H3266/'Option value'!$E$10</f>
        <v>473.56170538362613</v>
      </c>
    </row>
    <row r="3267" spans="2:9">
      <c r="B3267">
        <f t="shared" si="357"/>
        <v>3249</v>
      </c>
      <c r="C3267" s="38">
        <f t="shared" ca="1" si="352"/>
        <v>0.1329720213200446</v>
      </c>
      <c r="D3267" s="38">
        <f t="shared" ca="1" si="353"/>
        <v>6.2216513134315886E-2</v>
      </c>
      <c r="E3267" s="38">
        <f t="shared" ca="1" si="354"/>
        <v>0.15164332477818646</v>
      </c>
      <c r="F3267" s="38">
        <f t="shared" ca="1" si="358"/>
        <v>5.5501240926339554E-2</v>
      </c>
      <c r="G3267" s="24">
        <f t="shared" ca="1" si="355"/>
        <v>9092.905941066414</v>
      </c>
      <c r="H3267" s="24">
        <f t="shared" ca="1" si="356"/>
        <v>9786.0872443788958</v>
      </c>
      <c r="I3267" s="24">
        <f ca="1">H3267/'Option value'!$E$10</f>
        <v>475.05277885334442</v>
      </c>
    </row>
    <row r="3268" spans="2:9">
      <c r="B3268">
        <f t="shared" si="357"/>
        <v>3250</v>
      </c>
      <c r="C3268" s="38">
        <f t="shared" ca="1" si="352"/>
        <v>0.25267496109497034</v>
      </c>
      <c r="D3268" s="38">
        <f t="shared" ca="1" si="353"/>
        <v>6.6034552135632127E-2</v>
      </c>
      <c r="E3268" s="38">
        <f t="shared" ca="1" si="354"/>
        <v>0.14501638253931776</v>
      </c>
      <c r="F3268" s="38">
        <f t="shared" ca="1" si="358"/>
        <v>3.4213416564017857E-2</v>
      </c>
      <c r="G3268" s="24">
        <f t="shared" ca="1" si="355"/>
        <v>9258.6917306034666</v>
      </c>
      <c r="H3268" s="24">
        <f t="shared" ca="1" si="356"/>
        <v>9951.8730339159483</v>
      </c>
      <c r="I3268" s="24">
        <f ca="1">H3268/'Option value'!$E$10</f>
        <v>483.10063271436638</v>
      </c>
    </row>
    <row r="3269" spans="2:9">
      <c r="B3269">
        <f t="shared" si="357"/>
        <v>3251</v>
      </c>
      <c r="C3269" s="38">
        <f t="shared" ca="1" si="352"/>
        <v>0.34751015707162586</v>
      </c>
      <c r="D3269" s="38">
        <f t="shared" ca="1" si="353"/>
        <v>6.7446185344974069E-2</v>
      </c>
      <c r="E3269" s="38">
        <f t="shared" ca="1" si="354"/>
        <v>0.14568269393095851</v>
      </c>
      <c r="F3269" s="38">
        <f t="shared" ca="1" si="358"/>
        <v>3.5034716743745753E-2</v>
      </c>
      <c r="G3269" s="24">
        <f t="shared" ca="1" si="355"/>
        <v>10186.78962118406</v>
      </c>
      <c r="H3269" s="24">
        <f t="shared" ca="1" si="356"/>
        <v>10879.970924496542</v>
      </c>
      <c r="I3269" s="24">
        <f ca="1">H3269/'Option value'!$E$10</f>
        <v>528.15392837361844</v>
      </c>
    </row>
    <row r="3270" spans="2:9">
      <c r="B3270">
        <f t="shared" si="357"/>
        <v>3252</v>
      </c>
      <c r="C3270" s="38">
        <f t="shared" ca="1" si="352"/>
        <v>0.31040130925941345</v>
      </c>
      <c r="D3270" s="38">
        <f t="shared" ca="1" si="353"/>
        <v>5.6314768665966505E-2</v>
      </c>
      <c r="E3270" s="38">
        <f t="shared" ca="1" si="354"/>
        <v>0.14192863083008675</v>
      </c>
      <c r="F3270" s="38">
        <f t="shared" ca="1" si="358"/>
        <v>4.4833428850354268E-2</v>
      </c>
      <c r="G3270" s="24">
        <f t="shared" ca="1" si="355"/>
        <v>9425.8436153955863</v>
      </c>
      <c r="H3270" s="24">
        <f t="shared" ca="1" si="356"/>
        <v>10119.024918708068</v>
      </c>
      <c r="I3270" s="24">
        <f ca="1">H3270/'Option value'!$E$10</f>
        <v>491.21480187903239</v>
      </c>
    </row>
    <row r="3271" spans="2:9">
      <c r="B3271">
        <f t="shared" si="357"/>
        <v>3253</v>
      </c>
      <c r="C3271" s="38">
        <f t="shared" ca="1" si="352"/>
        <v>0.18538887615071606</v>
      </c>
      <c r="D3271" s="38">
        <f t="shared" ca="1" si="353"/>
        <v>6.4328070937003878E-2</v>
      </c>
      <c r="E3271" s="38">
        <f t="shared" ca="1" si="354"/>
        <v>0.14469027524102518</v>
      </c>
      <c r="F3271" s="38">
        <f t="shared" ca="1" si="358"/>
        <v>2.1994926949349142E-2</v>
      </c>
      <c r="G3271" s="24">
        <f t="shared" ca="1" si="355"/>
        <v>7707.6973710051698</v>
      </c>
      <c r="H3271" s="24">
        <f t="shared" ca="1" si="356"/>
        <v>8400.8786743176515</v>
      </c>
      <c r="I3271" s="24">
        <f ca="1">H3271/'Option value'!$E$10</f>
        <v>407.809644384352</v>
      </c>
    </row>
    <row r="3272" spans="2:9">
      <c r="B3272">
        <f t="shared" si="357"/>
        <v>3254</v>
      </c>
      <c r="C3272" s="38">
        <f t="shared" ca="1" si="352"/>
        <v>0.12533385020164145</v>
      </c>
      <c r="D3272" s="38">
        <f t="shared" ca="1" si="353"/>
        <v>5.0154544245665324E-2</v>
      </c>
      <c r="E3272" s="38">
        <f t="shared" ca="1" si="354"/>
        <v>0.14279410721467067</v>
      </c>
      <c r="F3272" s="38">
        <f t="shared" ca="1" si="358"/>
        <v>2.9412477835823004E-2</v>
      </c>
      <c r="G3272" s="24">
        <f t="shared" ca="1" si="355"/>
        <v>6173.6265369168859</v>
      </c>
      <c r="H3272" s="24">
        <f t="shared" ca="1" si="356"/>
        <v>6866.8078402293686</v>
      </c>
      <c r="I3272" s="24">
        <f ca="1">H3272/'Option value'!$E$10</f>
        <v>333.34018641890134</v>
      </c>
    </row>
    <row r="3273" spans="2:9">
      <c r="B3273">
        <f t="shared" si="357"/>
        <v>3255</v>
      </c>
      <c r="C3273" s="38">
        <f t="shared" ca="1" si="352"/>
        <v>0.25425637938659196</v>
      </c>
      <c r="D3273" s="38">
        <f t="shared" ca="1" si="353"/>
        <v>6.2276924838427623E-2</v>
      </c>
      <c r="E3273" s="38">
        <f t="shared" ca="1" si="354"/>
        <v>0.14178055562344055</v>
      </c>
      <c r="F3273" s="38">
        <f t="shared" ca="1" si="358"/>
        <v>2.4511450920518027E-2</v>
      </c>
      <c r="G3273" s="24">
        <f t="shared" ca="1" si="355"/>
        <v>8260.7835978224703</v>
      </c>
      <c r="H3273" s="24">
        <f t="shared" ca="1" si="356"/>
        <v>8953.964901134952</v>
      </c>
      <c r="I3273" s="24">
        <f ca="1">H3273/'Option value'!$E$10</f>
        <v>434.65849034635687</v>
      </c>
    </row>
    <row r="3274" spans="2:9">
      <c r="B3274">
        <f t="shared" si="357"/>
        <v>3256</v>
      </c>
      <c r="C3274" s="38">
        <f t="shared" ca="1" si="352"/>
        <v>0.13781131909953243</v>
      </c>
      <c r="D3274" s="38">
        <f t="shared" ca="1" si="353"/>
        <v>7.0537866978030023E-2</v>
      </c>
      <c r="E3274" s="38">
        <f t="shared" ca="1" si="354"/>
        <v>0.14914644365413951</v>
      </c>
      <c r="F3274" s="38">
        <f t="shared" ca="1" si="358"/>
        <v>4.3034220011589561E-2</v>
      </c>
      <c r="G3274" s="24">
        <f t="shared" ca="1" si="355"/>
        <v>9380.3390021689247</v>
      </c>
      <c r="H3274" s="24">
        <f t="shared" ca="1" si="356"/>
        <v>10073.520305481406</v>
      </c>
      <c r="I3274" s="24">
        <f ca="1">H3274/'Option value'!$E$10</f>
        <v>489.00584007191293</v>
      </c>
    </row>
    <row r="3275" spans="2:9">
      <c r="B3275">
        <f t="shared" si="357"/>
        <v>3257</v>
      </c>
      <c r="C3275" s="38">
        <f t="shared" ca="1" si="352"/>
        <v>0.2788700817185697</v>
      </c>
      <c r="D3275" s="38">
        <f t="shared" ca="1" si="353"/>
        <v>6.9394757143797087E-2</v>
      </c>
      <c r="E3275" s="38">
        <f t="shared" ca="1" si="354"/>
        <v>0.15004728855578423</v>
      </c>
      <c r="F3275" s="38">
        <f t="shared" ca="1" si="358"/>
        <v>5.0790982204010279E-2</v>
      </c>
      <c r="G3275" s="24">
        <f t="shared" ca="1" si="355"/>
        <v>11088.846070451102</v>
      </c>
      <c r="H3275" s="24">
        <f t="shared" ca="1" si="356"/>
        <v>11782.027373763583</v>
      </c>
      <c r="I3275" s="24">
        <f ca="1">H3275/'Option value'!$E$10</f>
        <v>571.94307639629039</v>
      </c>
    </row>
    <row r="3276" spans="2:9">
      <c r="B3276">
        <f t="shared" si="357"/>
        <v>3258</v>
      </c>
      <c r="C3276" s="38">
        <f t="shared" ca="1" si="352"/>
        <v>0.25589039785708267</v>
      </c>
      <c r="D3276" s="38">
        <f t="shared" ca="1" si="353"/>
        <v>5.7998865815125235E-2</v>
      </c>
      <c r="E3276" s="38">
        <f t="shared" ca="1" si="354"/>
        <v>0.14784466550904443</v>
      </c>
      <c r="F3276" s="38">
        <f t="shared" ca="1" si="358"/>
        <v>3.7456113871074739E-2</v>
      </c>
      <c r="G3276" s="24">
        <f t="shared" ca="1" si="355"/>
        <v>8183.4904984453979</v>
      </c>
      <c r="H3276" s="24">
        <f t="shared" ca="1" si="356"/>
        <v>8876.6718017578805</v>
      </c>
      <c r="I3276" s="24">
        <f ca="1">H3276/'Option value'!$E$10</f>
        <v>430.90639814358639</v>
      </c>
    </row>
    <row r="3277" spans="2:9">
      <c r="B3277">
        <f t="shared" si="357"/>
        <v>3259</v>
      </c>
      <c r="C3277" s="38">
        <f t="shared" ca="1" si="352"/>
        <v>0.33598045555786721</v>
      </c>
      <c r="D3277" s="38">
        <f t="shared" ca="1" si="353"/>
        <v>6.0033402268383336E-2</v>
      </c>
      <c r="E3277" s="38">
        <f t="shared" ca="1" si="354"/>
        <v>0.14312821930226588</v>
      </c>
      <c r="F3277" s="38">
        <f t="shared" ca="1" si="358"/>
        <v>4.5516229610226513E-2</v>
      </c>
      <c r="G3277" s="24">
        <f t="shared" ca="1" si="355"/>
        <v>10190.166332914576</v>
      </c>
      <c r="H3277" s="24">
        <f t="shared" ca="1" si="356"/>
        <v>10883.347636227058</v>
      </c>
      <c r="I3277" s="24">
        <f ca="1">H3277/'Option value'!$E$10</f>
        <v>528.31784641878914</v>
      </c>
    </row>
    <row r="3278" spans="2:9">
      <c r="B3278">
        <f t="shared" si="357"/>
        <v>3260</v>
      </c>
      <c r="C3278" s="38">
        <f t="shared" ca="1" si="352"/>
        <v>0.24089834077713795</v>
      </c>
      <c r="D3278" s="38">
        <f t="shared" ca="1" si="353"/>
        <v>6.304828520454589E-2</v>
      </c>
      <c r="E3278" s="38">
        <f t="shared" ca="1" si="354"/>
        <v>0.14484698534290816</v>
      </c>
      <c r="F3278" s="38">
        <f t="shared" ca="1" si="358"/>
        <v>5.7312821733490837E-2</v>
      </c>
      <c r="G3278" s="24">
        <f t="shared" ca="1" si="355"/>
        <v>11084.682889974269</v>
      </c>
      <c r="H3278" s="24">
        <f t="shared" ca="1" si="356"/>
        <v>11777.86419328675</v>
      </c>
      <c r="I3278" s="24">
        <f ca="1">H3278/'Option value'!$E$10</f>
        <v>571.7409802566383</v>
      </c>
    </row>
    <row r="3279" spans="2:9">
      <c r="B3279">
        <f t="shared" si="357"/>
        <v>3261</v>
      </c>
      <c r="C3279" s="38">
        <f t="shared" ca="1" si="352"/>
        <v>5.4275870630149797E-2</v>
      </c>
      <c r="D3279" s="38">
        <f t="shared" ca="1" si="353"/>
        <v>7.0123908926519582E-2</v>
      </c>
      <c r="E3279" s="38">
        <f t="shared" ca="1" si="354"/>
        <v>0.14588380616677876</v>
      </c>
      <c r="F3279" s="38">
        <f t="shared" ca="1" si="358"/>
        <v>5.1705516267861851E-2</v>
      </c>
      <c r="G3279" s="24">
        <f t="shared" ca="1" si="355"/>
        <v>9735.5605124606482</v>
      </c>
      <c r="H3279" s="24">
        <f t="shared" ca="1" si="356"/>
        <v>10428.74181577313</v>
      </c>
      <c r="I3279" s="24">
        <f ca="1">H3279/'Option value'!$E$10</f>
        <v>506.24960270743344</v>
      </c>
    </row>
    <row r="3280" spans="2:9">
      <c r="B3280">
        <f t="shared" si="357"/>
        <v>3262</v>
      </c>
      <c r="C3280" s="38">
        <f t="shared" ca="1" si="352"/>
        <v>0.26090809557007216</v>
      </c>
      <c r="D3280" s="38">
        <f t="shared" ca="1" si="353"/>
        <v>6.5352220554483267E-2</v>
      </c>
      <c r="E3280" s="38">
        <f t="shared" ca="1" si="354"/>
        <v>0.14496591679506346</v>
      </c>
      <c r="F3280" s="38">
        <f t="shared" ca="1" si="358"/>
        <v>3.1812523867674927E-2</v>
      </c>
      <c r="G3280" s="24">
        <f t="shared" ca="1" si="355"/>
        <v>9031.6599522922061</v>
      </c>
      <c r="H3280" s="24">
        <f t="shared" ca="1" si="356"/>
        <v>9724.8412556046878</v>
      </c>
      <c r="I3280" s="24">
        <f ca="1">H3280/'Option value'!$E$10</f>
        <v>472.0796726021693</v>
      </c>
    </row>
    <row r="3281" spans="2:9">
      <c r="B3281">
        <f t="shared" si="357"/>
        <v>3263</v>
      </c>
      <c r="C3281" s="38">
        <f t="shared" ca="1" si="352"/>
        <v>0.24706901904291201</v>
      </c>
      <c r="D3281" s="38">
        <f t="shared" ca="1" si="353"/>
        <v>5.6002707202866653E-2</v>
      </c>
      <c r="E3281" s="38">
        <f t="shared" ca="1" si="354"/>
        <v>0.14554645246196607</v>
      </c>
      <c r="F3281" s="38">
        <f t="shared" ca="1" si="358"/>
        <v>5.6223065220204205E-2</v>
      </c>
      <c r="G3281" s="24">
        <f t="shared" ca="1" si="355"/>
        <v>9696.7389718704235</v>
      </c>
      <c r="H3281" s="24">
        <f t="shared" ca="1" si="356"/>
        <v>10389.920275182905</v>
      </c>
      <c r="I3281" s="24">
        <f ca="1">H3281/'Option value'!$E$10</f>
        <v>504.36506190208274</v>
      </c>
    </row>
    <row r="3282" spans="2:9">
      <c r="B3282">
        <f t="shared" si="357"/>
        <v>3264</v>
      </c>
      <c r="C3282" s="38">
        <f t="shared" ca="1" si="352"/>
        <v>0.22970494214166726</v>
      </c>
      <c r="D3282" s="38">
        <f t="shared" ca="1" si="353"/>
        <v>6.2511260418366368E-2</v>
      </c>
      <c r="E3282" s="38">
        <f t="shared" ca="1" si="354"/>
        <v>0.1449690293909974</v>
      </c>
      <c r="F3282" s="38">
        <f t="shared" ca="1" si="358"/>
        <v>2.7699903137591599E-2</v>
      </c>
      <c r="G3282" s="24">
        <f t="shared" ca="1" si="355"/>
        <v>8129.5566482660006</v>
      </c>
      <c r="H3282" s="24">
        <f t="shared" ca="1" si="356"/>
        <v>8822.7379515784833</v>
      </c>
      <c r="I3282" s="24">
        <f ca="1">H3282/'Option value'!$E$10</f>
        <v>428.28825007662539</v>
      </c>
    </row>
    <row r="3283" spans="2:9">
      <c r="B3283">
        <f t="shared" si="357"/>
        <v>3265</v>
      </c>
      <c r="C3283" s="38">
        <f t="shared" ref="C3283:C3346" ca="1" si="359">_xlfn.NORM.INV(RAND(),$F$6,$G$6)</f>
        <v>0.21622129600979664</v>
      </c>
      <c r="D3283" s="38">
        <f t="shared" ref="D3283:D3346" ca="1" si="360">_xlfn.NORM.INV(RAND(),$F$7,$G$7)</f>
        <v>5.9412512143775131E-2</v>
      </c>
      <c r="E3283" s="38">
        <f t="shared" ref="E3283:E3346" ca="1" si="361">_xlfn.NORM.INV(RAND(),$F$8,$G$8)</f>
        <v>0.14045187842678555</v>
      </c>
      <c r="F3283" s="38">
        <f t="shared" ca="1" si="358"/>
        <v>5.2332055588421272E-2</v>
      </c>
      <c r="G3283" s="24">
        <f t="shared" ref="G3283:G3346" ca="1" si="362">IF(E3283&gt;F3283,($C$12*(1+C3283)*D3283)/(E3283-F3283),0)</f>
        <v>10169.703266574641</v>
      </c>
      <c r="H3283" s="24">
        <f t="shared" ref="H3283:H3346" ca="1" si="363">G3283+$C$13</f>
        <v>10862.884569887123</v>
      </c>
      <c r="I3283" s="24">
        <f ca="1">H3283/'Option value'!$E$10</f>
        <v>527.32449368384084</v>
      </c>
    </row>
    <row r="3284" spans="2:9">
      <c r="B3284">
        <f t="shared" ref="B3284:B3347" si="364">B3283+1</f>
        <v>3266</v>
      </c>
      <c r="C3284" s="38">
        <f t="shared" ca="1" si="359"/>
        <v>0.2488148873301668</v>
      </c>
      <c r="D3284" s="38">
        <f t="shared" ca="1" si="360"/>
        <v>6.5445415383135377E-2</v>
      </c>
      <c r="E3284" s="38">
        <f t="shared" ca="1" si="361"/>
        <v>0.14630597421480265</v>
      </c>
      <c r="F3284" s="38">
        <f t="shared" ref="F3284:F3347" ca="1" si="365">RAND()*($E$9-$D$9)+$D$9</f>
        <v>3.6170436573367694E-2</v>
      </c>
      <c r="G3284" s="24">
        <f t="shared" ca="1" si="362"/>
        <v>9203.2495133108569</v>
      </c>
      <c r="H3284" s="24">
        <f t="shared" ca="1" si="363"/>
        <v>9896.4308166233386</v>
      </c>
      <c r="I3284" s="24">
        <f ca="1">H3284/'Option value'!$E$10</f>
        <v>480.4092629428805</v>
      </c>
    </row>
    <row r="3285" spans="2:9">
      <c r="B3285">
        <f t="shared" si="364"/>
        <v>3267</v>
      </c>
      <c r="C3285" s="38">
        <f t="shared" ca="1" si="359"/>
        <v>0.3070300794230767</v>
      </c>
      <c r="D3285" s="38">
        <f t="shared" ca="1" si="360"/>
        <v>7.8581242788885591E-2</v>
      </c>
      <c r="E3285" s="38">
        <f t="shared" ca="1" si="361"/>
        <v>0.14484559573094213</v>
      </c>
      <c r="F3285" s="38">
        <f t="shared" ca="1" si="365"/>
        <v>2.5506773324216088E-2</v>
      </c>
      <c r="G3285" s="24">
        <f t="shared" ca="1" si="362"/>
        <v>10673.678175890884</v>
      </c>
      <c r="H3285" s="24">
        <f t="shared" ca="1" si="363"/>
        <v>11366.859479203365</v>
      </c>
      <c r="I3285" s="24">
        <f ca="1">H3285/'Option value'!$E$10</f>
        <v>551.78929510695946</v>
      </c>
    </row>
    <row r="3286" spans="2:9">
      <c r="B3286">
        <f t="shared" si="364"/>
        <v>3268</v>
      </c>
      <c r="C3286" s="38">
        <f t="shared" ca="1" si="359"/>
        <v>-6.9149112230637855E-2</v>
      </c>
      <c r="D3286" s="38">
        <f t="shared" ca="1" si="360"/>
        <v>5.0968437728531484E-2</v>
      </c>
      <c r="E3286" s="38">
        <f t="shared" ca="1" si="361"/>
        <v>0.14377274948925406</v>
      </c>
      <c r="F3286" s="38">
        <f t="shared" ca="1" si="365"/>
        <v>3.7470055623222767E-2</v>
      </c>
      <c r="G3286" s="24">
        <f t="shared" ca="1" si="362"/>
        <v>5535.1391812269239</v>
      </c>
      <c r="H3286" s="24">
        <f t="shared" ca="1" si="363"/>
        <v>6228.3204845394066</v>
      </c>
      <c r="I3286" s="24">
        <f ca="1">H3286/'Option value'!$E$10</f>
        <v>302.34565458929154</v>
      </c>
    </row>
    <row r="3287" spans="2:9">
      <c r="B3287">
        <f t="shared" si="364"/>
        <v>3269</v>
      </c>
      <c r="C3287" s="38">
        <f t="shared" ca="1" si="359"/>
        <v>0.32024524042996183</v>
      </c>
      <c r="D3287" s="38">
        <f t="shared" ca="1" si="360"/>
        <v>6.6292910369174618E-2</v>
      </c>
      <c r="E3287" s="38">
        <f t="shared" ca="1" si="361"/>
        <v>0.14299954905152915</v>
      </c>
      <c r="F3287" s="38">
        <f t="shared" ca="1" si="365"/>
        <v>3.6586719119450967E-2</v>
      </c>
      <c r="G3287" s="24">
        <f t="shared" ca="1" si="362"/>
        <v>10200.444097653568</v>
      </c>
      <c r="H3287" s="24">
        <f t="shared" ca="1" si="363"/>
        <v>10893.62540096605</v>
      </c>
      <c r="I3287" s="24">
        <f ca="1">H3287/'Option value'!$E$10</f>
        <v>528.81676703718688</v>
      </c>
    </row>
    <row r="3288" spans="2:9">
      <c r="B3288">
        <f t="shared" si="364"/>
        <v>3270</v>
      </c>
      <c r="C3288" s="38">
        <f t="shared" ca="1" si="359"/>
        <v>0.16806453012424055</v>
      </c>
      <c r="D3288" s="38">
        <f t="shared" ca="1" si="360"/>
        <v>6.8747117915548453E-2</v>
      </c>
      <c r="E3288" s="38">
        <f t="shared" ca="1" si="361"/>
        <v>0.14064823309701327</v>
      </c>
      <c r="F3288" s="38">
        <f t="shared" ca="1" si="365"/>
        <v>3.9152999251915899E-2</v>
      </c>
      <c r="G3288" s="24">
        <f t="shared" ca="1" si="362"/>
        <v>9812.2151082328401</v>
      </c>
      <c r="H3288" s="24">
        <f t="shared" ca="1" si="363"/>
        <v>10505.396411545322</v>
      </c>
      <c r="I3288" s="24">
        <f ca="1">H3288/'Option value'!$E$10</f>
        <v>509.97069958957871</v>
      </c>
    </row>
    <row r="3289" spans="2:9">
      <c r="B3289">
        <f t="shared" si="364"/>
        <v>3271</v>
      </c>
      <c r="C3289" s="38">
        <f t="shared" ca="1" si="359"/>
        <v>0.23073603716346219</v>
      </c>
      <c r="D3289" s="38">
        <f t="shared" ca="1" si="360"/>
        <v>5.9390185479073161E-2</v>
      </c>
      <c r="E3289" s="38">
        <f t="shared" ca="1" si="361"/>
        <v>0.14780270955649816</v>
      </c>
      <c r="F3289" s="38">
        <f t="shared" ca="1" si="365"/>
        <v>4.7917652292730789E-2</v>
      </c>
      <c r="G3289" s="24">
        <f t="shared" ca="1" si="362"/>
        <v>9075.4977377345585</v>
      </c>
      <c r="H3289" s="24">
        <f t="shared" ca="1" si="363"/>
        <v>9768.6790410470403</v>
      </c>
      <c r="I3289" s="24">
        <f ca="1">H3289/'Option value'!$E$10</f>
        <v>474.20772043917668</v>
      </c>
    </row>
    <row r="3290" spans="2:9">
      <c r="B3290">
        <f t="shared" si="364"/>
        <v>3272</v>
      </c>
      <c r="C3290" s="38">
        <f t="shared" ca="1" si="359"/>
        <v>0.3055196285248617</v>
      </c>
      <c r="D3290" s="38">
        <f t="shared" ca="1" si="360"/>
        <v>6.7195162940554568E-2</v>
      </c>
      <c r="E3290" s="38">
        <f t="shared" ca="1" si="361"/>
        <v>0.14172061938447492</v>
      </c>
      <c r="F3290" s="38">
        <f t="shared" ca="1" si="365"/>
        <v>2.3779414473524461E-2</v>
      </c>
      <c r="G3290" s="24">
        <f t="shared" ca="1" si="362"/>
        <v>9224.5934266815257</v>
      </c>
      <c r="H3290" s="24">
        <f t="shared" ca="1" si="363"/>
        <v>9917.7747299940074</v>
      </c>
      <c r="I3290" s="24">
        <f ca="1">H3290/'Option value'!$E$10</f>
        <v>481.44537524242753</v>
      </c>
    </row>
    <row r="3291" spans="2:9">
      <c r="B3291">
        <f t="shared" si="364"/>
        <v>3273</v>
      </c>
      <c r="C3291" s="38">
        <f t="shared" ca="1" si="359"/>
        <v>0.28878489538943164</v>
      </c>
      <c r="D3291" s="38">
        <f t="shared" ca="1" si="360"/>
        <v>6.2437128752002607E-2</v>
      </c>
      <c r="E3291" s="38">
        <f t="shared" ca="1" si="361"/>
        <v>0.14440645595768833</v>
      </c>
      <c r="F3291" s="38">
        <f t="shared" ca="1" si="365"/>
        <v>5.6709365564051359E-2</v>
      </c>
      <c r="G3291" s="24">
        <f t="shared" ca="1" si="362"/>
        <v>11379.666983713738</v>
      </c>
      <c r="H3291" s="24">
        <f t="shared" ca="1" si="363"/>
        <v>12072.84828702622</v>
      </c>
      <c r="I3291" s="24">
        <f ca="1">H3291/'Option value'!$E$10</f>
        <v>586.06059645758342</v>
      </c>
    </row>
    <row r="3292" spans="2:9">
      <c r="B3292">
        <f t="shared" si="364"/>
        <v>3274</v>
      </c>
      <c r="C3292" s="38">
        <f t="shared" ca="1" si="359"/>
        <v>0.16877132769441122</v>
      </c>
      <c r="D3292" s="38">
        <f t="shared" ca="1" si="360"/>
        <v>6.0497343732150363E-2</v>
      </c>
      <c r="E3292" s="38">
        <f t="shared" ca="1" si="361"/>
        <v>0.14423701027721031</v>
      </c>
      <c r="F3292" s="38">
        <f t="shared" ca="1" si="365"/>
        <v>2.5451773351018083E-2</v>
      </c>
      <c r="G3292" s="24">
        <f t="shared" ca="1" si="362"/>
        <v>7382.3522527705163</v>
      </c>
      <c r="H3292" s="24">
        <f t="shared" ca="1" si="363"/>
        <v>8075.533556082999</v>
      </c>
      <c r="I3292" s="24">
        <f ca="1">H3292/'Option value'!$E$10</f>
        <v>392.01619204286402</v>
      </c>
    </row>
    <row r="3293" spans="2:9">
      <c r="B3293">
        <f t="shared" si="364"/>
        <v>3275</v>
      </c>
      <c r="C3293" s="38">
        <f t="shared" ca="1" si="359"/>
        <v>0.32674465609625575</v>
      </c>
      <c r="D3293" s="38">
        <f t="shared" ca="1" si="360"/>
        <v>7.1395222231028871E-2</v>
      </c>
      <c r="E3293" s="38">
        <f t="shared" ca="1" si="361"/>
        <v>0.14411545847427371</v>
      </c>
      <c r="F3293" s="38">
        <f t="shared" ca="1" si="365"/>
        <v>3.0651887752648092E-2</v>
      </c>
      <c r="G3293" s="24">
        <f t="shared" ca="1" si="362"/>
        <v>10353.601057780987</v>
      </c>
      <c r="H3293" s="24">
        <f t="shared" ca="1" si="363"/>
        <v>11046.782361093468</v>
      </c>
      <c r="I3293" s="24">
        <f ca="1">H3293/'Option value'!$E$10</f>
        <v>536.25157092686732</v>
      </c>
    </row>
    <row r="3294" spans="2:9">
      <c r="B3294">
        <f t="shared" si="364"/>
        <v>3276</v>
      </c>
      <c r="C3294" s="38">
        <f t="shared" ca="1" si="359"/>
        <v>0.27585600312679404</v>
      </c>
      <c r="D3294" s="38">
        <f t="shared" ca="1" si="360"/>
        <v>5.5187882225418317E-2</v>
      </c>
      <c r="E3294" s="38">
        <f t="shared" ca="1" si="361"/>
        <v>0.1449209736092984</v>
      </c>
      <c r="F3294" s="38">
        <f t="shared" ca="1" si="365"/>
        <v>4.1878899906589023E-2</v>
      </c>
      <c r="G3294" s="24">
        <f t="shared" ca="1" si="362"/>
        <v>8474.6579185112041</v>
      </c>
      <c r="H3294" s="24">
        <f t="shared" ca="1" si="363"/>
        <v>9167.8392218236859</v>
      </c>
      <c r="I3294" s="24">
        <f ca="1">H3294/'Option value'!$E$10</f>
        <v>445.04073892347986</v>
      </c>
    </row>
    <row r="3295" spans="2:9">
      <c r="B3295">
        <f t="shared" si="364"/>
        <v>3277</v>
      </c>
      <c r="C3295" s="38">
        <f t="shared" ca="1" si="359"/>
        <v>0.19610492599974275</v>
      </c>
      <c r="D3295" s="38">
        <f t="shared" ca="1" si="360"/>
        <v>6.6529419033290016E-2</v>
      </c>
      <c r="E3295" s="38">
        <f t="shared" ca="1" si="361"/>
        <v>0.14244133240332621</v>
      </c>
      <c r="F3295" s="38">
        <f t="shared" ca="1" si="365"/>
        <v>2.8805255464407424E-2</v>
      </c>
      <c r="G3295" s="24">
        <f t="shared" ca="1" si="362"/>
        <v>8684.7666642676832</v>
      </c>
      <c r="H3295" s="24">
        <f t="shared" ca="1" si="363"/>
        <v>9377.9479675801649</v>
      </c>
      <c r="I3295" s="24">
        <f ca="1">H3295/'Option value'!$E$10</f>
        <v>455.24019260097884</v>
      </c>
    </row>
    <row r="3296" spans="2:9">
      <c r="B3296">
        <f t="shared" si="364"/>
        <v>3278</v>
      </c>
      <c r="C3296" s="38">
        <f t="shared" ca="1" si="359"/>
        <v>0.33465506908997705</v>
      </c>
      <c r="D3296" s="38">
        <f t="shared" ca="1" si="360"/>
        <v>6.9285350344165594E-2</v>
      </c>
      <c r="E3296" s="38">
        <f t="shared" ca="1" si="361"/>
        <v>0.13972088231562063</v>
      </c>
      <c r="F3296" s="38">
        <f t="shared" ca="1" si="365"/>
        <v>4.7774648719654131E-2</v>
      </c>
      <c r="G3296" s="24">
        <f t="shared" ca="1" si="362"/>
        <v>12472.912926847319</v>
      </c>
      <c r="H3296" s="24">
        <f t="shared" ca="1" si="363"/>
        <v>13166.094230159801</v>
      </c>
      <c r="I3296" s="24">
        <f ca="1">H3296/'Option value'!$E$10</f>
        <v>639.13078787183497</v>
      </c>
    </row>
    <row r="3297" spans="2:9">
      <c r="B3297">
        <f t="shared" si="364"/>
        <v>3279</v>
      </c>
      <c r="C3297" s="38">
        <f t="shared" ca="1" si="359"/>
        <v>0.21495788895153436</v>
      </c>
      <c r="D3297" s="38">
        <f t="shared" ca="1" si="360"/>
        <v>6.2205260983929367E-2</v>
      </c>
      <c r="E3297" s="38">
        <f t="shared" ca="1" si="361"/>
        <v>0.14553498210640228</v>
      </c>
      <c r="F3297" s="38">
        <f t="shared" ca="1" si="365"/>
        <v>2.086231861262592E-2</v>
      </c>
      <c r="G3297" s="24">
        <f t="shared" ca="1" si="362"/>
        <v>7518.1066268906034</v>
      </c>
      <c r="H3297" s="24">
        <f t="shared" ca="1" si="363"/>
        <v>8211.2879302030851</v>
      </c>
      <c r="I3297" s="24">
        <f ca="1">H3297/'Option value'!$E$10</f>
        <v>398.60621020403323</v>
      </c>
    </row>
    <row r="3298" spans="2:9">
      <c r="B3298">
        <f t="shared" si="364"/>
        <v>3280</v>
      </c>
      <c r="C3298" s="38">
        <f t="shared" ca="1" si="359"/>
        <v>0.21326739229696617</v>
      </c>
      <c r="D3298" s="38">
        <f t="shared" ca="1" si="360"/>
        <v>6.9944448199678683E-2</v>
      </c>
      <c r="E3298" s="38">
        <f t="shared" ca="1" si="361"/>
        <v>0.14557936817567863</v>
      </c>
      <c r="F3298" s="38">
        <f t="shared" ca="1" si="365"/>
        <v>4.4796989180355525E-2</v>
      </c>
      <c r="G3298" s="24">
        <f t="shared" ca="1" si="362"/>
        <v>10442.790010502185</v>
      </c>
      <c r="H3298" s="24">
        <f t="shared" ca="1" si="363"/>
        <v>11135.971313814667</v>
      </c>
      <c r="I3298" s="24">
        <f ca="1">H3298/'Option value'!$E$10</f>
        <v>540.581131738576</v>
      </c>
    </row>
    <row r="3299" spans="2:9">
      <c r="B3299">
        <f t="shared" si="364"/>
        <v>3281</v>
      </c>
      <c r="C3299" s="38">
        <f t="shared" ca="1" si="359"/>
        <v>0.30723254530868677</v>
      </c>
      <c r="D3299" s="38">
        <f t="shared" ca="1" si="360"/>
        <v>5.7447972606222419E-2</v>
      </c>
      <c r="E3299" s="38">
        <f t="shared" ca="1" si="361"/>
        <v>0.14637880020857191</v>
      </c>
      <c r="F3299" s="38">
        <f t="shared" ca="1" si="365"/>
        <v>3.595549819869015E-2</v>
      </c>
      <c r="G3299" s="24">
        <f t="shared" ca="1" si="362"/>
        <v>8434.4779136597117</v>
      </c>
      <c r="H3299" s="24">
        <f t="shared" ca="1" si="363"/>
        <v>9127.6592169721935</v>
      </c>
      <c r="I3299" s="24">
        <f ca="1">H3299/'Option value'!$E$10</f>
        <v>443.09025325107734</v>
      </c>
    </row>
    <row r="3300" spans="2:9">
      <c r="B3300">
        <f t="shared" si="364"/>
        <v>3282</v>
      </c>
      <c r="C3300" s="38">
        <f t="shared" ca="1" si="359"/>
        <v>0.29320619856387042</v>
      </c>
      <c r="D3300" s="38">
        <f t="shared" ca="1" si="360"/>
        <v>5.3594497437542701E-2</v>
      </c>
      <c r="E3300" s="38">
        <f t="shared" ca="1" si="361"/>
        <v>0.14173815293518324</v>
      </c>
      <c r="F3300" s="38">
        <f t="shared" ca="1" si="365"/>
        <v>3.8243059420020813E-2</v>
      </c>
      <c r="G3300" s="24">
        <f t="shared" ca="1" si="362"/>
        <v>8305.3816876749243</v>
      </c>
      <c r="H3300" s="24">
        <f t="shared" ca="1" si="363"/>
        <v>8998.562990987406</v>
      </c>
      <c r="I3300" s="24">
        <f ca="1">H3300/'Option value'!$E$10</f>
        <v>436.82344616443714</v>
      </c>
    </row>
    <row r="3301" spans="2:9">
      <c r="B3301">
        <f t="shared" si="364"/>
        <v>3283</v>
      </c>
      <c r="C3301" s="38">
        <f t="shared" ca="1" si="359"/>
        <v>0.22427436600933479</v>
      </c>
      <c r="D3301" s="38">
        <f t="shared" ca="1" si="360"/>
        <v>5.6745760388540595E-2</v>
      </c>
      <c r="E3301" s="38">
        <f t="shared" ca="1" si="361"/>
        <v>0.14085675095798522</v>
      </c>
      <c r="F3301" s="38">
        <f t="shared" ca="1" si="365"/>
        <v>4.1870554467104498E-2</v>
      </c>
      <c r="G3301" s="24">
        <f t="shared" ca="1" si="362"/>
        <v>8704.2010945976854</v>
      </c>
      <c r="H3301" s="24">
        <f t="shared" ca="1" si="363"/>
        <v>9397.3823979101671</v>
      </c>
      <c r="I3301" s="24">
        <f ca="1">H3301/'Option value'!$E$10</f>
        <v>456.18361154903721</v>
      </c>
    </row>
    <row r="3302" spans="2:9">
      <c r="B3302">
        <f t="shared" si="364"/>
        <v>3284</v>
      </c>
      <c r="C3302" s="38">
        <f t="shared" ca="1" si="359"/>
        <v>0.24150876198893734</v>
      </c>
      <c r="D3302" s="38">
        <f t="shared" ca="1" si="360"/>
        <v>7.1977390863657273E-2</v>
      </c>
      <c r="E3302" s="38">
        <f t="shared" ca="1" si="361"/>
        <v>0.14411915256109847</v>
      </c>
      <c r="F3302" s="38">
        <f t="shared" ca="1" si="365"/>
        <v>5.9590126726574127E-2</v>
      </c>
      <c r="G3302" s="24">
        <f t="shared" ca="1" si="362"/>
        <v>13110.866690025372</v>
      </c>
      <c r="H3302" s="24">
        <f t="shared" ca="1" si="363"/>
        <v>13804.047993337854</v>
      </c>
      <c r="I3302" s="24">
        <f ca="1">H3302/'Option value'!$E$10</f>
        <v>670.09941715232299</v>
      </c>
    </row>
    <row r="3303" spans="2:9">
      <c r="B3303">
        <f t="shared" si="364"/>
        <v>3285</v>
      </c>
      <c r="C3303" s="38">
        <f t="shared" ca="1" si="359"/>
        <v>0.17804830013226902</v>
      </c>
      <c r="D3303" s="38">
        <f t="shared" ca="1" si="360"/>
        <v>5.9712633892078461E-2</v>
      </c>
      <c r="E3303" s="38">
        <f t="shared" ca="1" si="361"/>
        <v>0.14548469616844359</v>
      </c>
      <c r="F3303" s="38">
        <f t="shared" ca="1" si="365"/>
        <v>3.66873313970279E-2</v>
      </c>
      <c r="G3303" s="24">
        <f t="shared" ca="1" si="362"/>
        <v>8018.6697177820024</v>
      </c>
      <c r="H3303" s="24">
        <f t="shared" ca="1" si="363"/>
        <v>8711.8510210944842</v>
      </c>
      <c r="I3303" s="24">
        <f ca="1">H3303/'Option value'!$E$10</f>
        <v>422.90538937351863</v>
      </c>
    </row>
    <row r="3304" spans="2:9">
      <c r="B3304">
        <f t="shared" si="364"/>
        <v>3286</v>
      </c>
      <c r="C3304" s="38">
        <f t="shared" ca="1" si="359"/>
        <v>0.1564186507644974</v>
      </c>
      <c r="D3304" s="38">
        <f t="shared" ca="1" si="360"/>
        <v>6.8885506665815499E-2</v>
      </c>
      <c r="E3304" s="38">
        <f t="shared" ca="1" si="361"/>
        <v>0.14508485485325054</v>
      </c>
      <c r="F3304" s="38">
        <f t="shared" ca="1" si="365"/>
        <v>5.8500325614957577E-2</v>
      </c>
      <c r="G3304" s="24">
        <f t="shared" ca="1" si="362"/>
        <v>11410.220082439297</v>
      </c>
      <c r="H3304" s="24">
        <f t="shared" ca="1" si="363"/>
        <v>12103.401385751778</v>
      </c>
      <c r="I3304" s="24">
        <f ca="1">H3304/'Option value'!$E$10</f>
        <v>587.54375658989215</v>
      </c>
    </row>
    <row r="3305" spans="2:9">
      <c r="B3305">
        <f t="shared" si="364"/>
        <v>3287</v>
      </c>
      <c r="C3305" s="38">
        <f t="shared" ca="1" si="359"/>
        <v>0.10362358083206616</v>
      </c>
      <c r="D3305" s="38">
        <f t="shared" ca="1" si="360"/>
        <v>5.6772517872035098E-2</v>
      </c>
      <c r="E3305" s="38">
        <f t="shared" ca="1" si="361"/>
        <v>0.1457672245016553</v>
      </c>
      <c r="F3305" s="38">
        <f t="shared" ca="1" si="365"/>
        <v>3.8813745931855395E-2</v>
      </c>
      <c r="G3305" s="24">
        <f t="shared" ca="1" si="362"/>
        <v>7265.3340892048554</v>
      </c>
      <c r="H3305" s="24">
        <f t="shared" ca="1" si="363"/>
        <v>7958.5153925173381</v>
      </c>
      <c r="I3305" s="24">
        <f ca="1">H3305/'Option value'!$E$10</f>
        <v>386.33569866589016</v>
      </c>
    </row>
    <row r="3306" spans="2:9">
      <c r="B3306">
        <f t="shared" si="364"/>
        <v>3288</v>
      </c>
      <c r="C3306" s="38">
        <f t="shared" ca="1" si="359"/>
        <v>0.10741082792867723</v>
      </c>
      <c r="D3306" s="38">
        <f t="shared" ca="1" si="360"/>
        <v>6.5507098051292026E-2</v>
      </c>
      <c r="E3306" s="38">
        <f t="shared" ca="1" si="361"/>
        <v>0.14558203040930809</v>
      </c>
      <c r="F3306" s="38">
        <f t="shared" ca="1" si="365"/>
        <v>5.6201694503721741E-2</v>
      </c>
      <c r="G3306" s="24">
        <f t="shared" ca="1" si="362"/>
        <v>10065.758828547425</v>
      </c>
      <c r="H3306" s="24">
        <f t="shared" ca="1" si="363"/>
        <v>10758.940131859907</v>
      </c>
      <c r="I3306" s="24">
        <f ca="1">H3306/'Option value'!$E$10</f>
        <v>522.27864717766533</v>
      </c>
    </row>
    <row r="3307" spans="2:9">
      <c r="B3307">
        <f t="shared" si="364"/>
        <v>3289</v>
      </c>
      <c r="C3307" s="38">
        <f t="shared" ca="1" si="359"/>
        <v>0.26632605671613058</v>
      </c>
      <c r="D3307" s="38">
        <f t="shared" ca="1" si="360"/>
        <v>6.5960883528551922E-2</v>
      </c>
      <c r="E3307" s="38">
        <f t="shared" ca="1" si="361"/>
        <v>0.1482176515495289</v>
      </c>
      <c r="F3307" s="38">
        <f t="shared" ca="1" si="365"/>
        <v>4.1172039194577986E-2</v>
      </c>
      <c r="G3307" s="24">
        <f t="shared" ca="1" si="362"/>
        <v>9677.3068839609696</v>
      </c>
      <c r="H3307" s="24">
        <f t="shared" ca="1" si="363"/>
        <v>10370.488187273451</v>
      </c>
      <c r="I3307" s="24">
        <f ca="1">H3307/'Option value'!$E$10</f>
        <v>503.42175666375977</v>
      </c>
    </row>
    <row r="3308" spans="2:9">
      <c r="B3308">
        <f t="shared" si="364"/>
        <v>3290</v>
      </c>
      <c r="C3308" s="38">
        <f t="shared" ca="1" si="359"/>
        <v>0.23655747114183059</v>
      </c>
      <c r="D3308" s="38">
        <f t="shared" ca="1" si="360"/>
        <v>6.9292748236393378E-2</v>
      </c>
      <c r="E3308" s="38">
        <f t="shared" ca="1" si="361"/>
        <v>0.14370146750743756</v>
      </c>
      <c r="F3308" s="38">
        <f t="shared" ca="1" si="365"/>
        <v>3.2392888076877027E-2</v>
      </c>
      <c r="G3308" s="24">
        <f t="shared" ca="1" si="362"/>
        <v>9546.9539730524175</v>
      </c>
      <c r="H3308" s="24">
        <f t="shared" ca="1" si="363"/>
        <v>10240.135276364899</v>
      </c>
      <c r="I3308" s="24">
        <f ca="1">H3308/'Option value'!$E$10</f>
        <v>497.09394545460674</v>
      </c>
    </row>
    <row r="3309" spans="2:9">
      <c r="B3309">
        <f t="shared" si="364"/>
        <v>3291</v>
      </c>
      <c r="C3309" s="38">
        <f t="shared" ca="1" si="359"/>
        <v>0.17364030593501625</v>
      </c>
      <c r="D3309" s="38">
        <f t="shared" ca="1" si="360"/>
        <v>6.0154531846103296E-2</v>
      </c>
      <c r="E3309" s="38">
        <f t="shared" ca="1" si="361"/>
        <v>0.14343860780189396</v>
      </c>
      <c r="F3309" s="38">
        <f t="shared" ca="1" si="365"/>
        <v>5.7325516830841569E-2</v>
      </c>
      <c r="G3309" s="24">
        <f t="shared" ca="1" si="362"/>
        <v>10167.766536650912</v>
      </c>
      <c r="H3309" s="24">
        <f t="shared" ca="1" si="363"/>
        <v>10860.947839963394</v>
      </c>
      <c r="I3309" s="24">
        <f ca="1">H3309/'Option value'!$E$10</f>
        <v>527.2304776681259</v>
      </c>
    </row>
    <row r="3310" spans="2:9">
      <c r="B3310">
        <f t="shared" si="364"/>
        <v>3292</v>
      </c>
      <c r="C3310" s="38">
        <f t="shared" ca="1" si="359"/>
        <v>5.3794877651634126E-2</v>
      </c>
      <c r="D3310" s="38">
        <f t="shared" ca="1" si="360"/>
        <v>6.0952555867982657E-2</v>
      </c>
      <c r="E3310" s="38">
        <f t="shared" ca="1" si="361"/>
        <v>0.14739332997134125</v>
      </c>
      <c r="F3310" s="38">
        <f t="shared" ca="1" si="365"/>
        <v>5.7336801481732314E-2</v>
      </c>
      <c r="G3310" s="24">
        <f t="shared" ca="1" si="362"/>
        <v>8845.5365127932309</v>
      </c>
      <c r="H3310" s="24">
        <f t="shared" ca="1" si="363"/>
        <v>9538.7178161057127</v>
      </c>
      <c r="I3310" s="24">
        <f ca="1">H3310/'Option value'!$E$10</f>
        <v>463.04455417988896</v>
      </c>
    </row>
    <row r="3311" spans="2:9">
      <c r="B3311">
        <f t="shared" si="364"/>
        <v>3293</v>
      </c>
      <c r="C3311" s="38">
        <f t="shared" ca="1" si="359"/>
        <v>0.3077926314270204</v>
      </c>
      <c r="D3311" s="38">
        <f t="shared" ca="1" si="360"/>
        <v>5.9232323399289424E-2</v>
      </c>
      <c r="E3311" s="38">
        <f t="shared" ca="1" si="361"/>
        <v>0.14568222477614265</v>
      </c>
      <c r="F3311" s="38">
        <f t="shared" ca="1" si="365"/>
        <v>4.7525386136789596E-2</v>
      </c>
      <c r="G3311" s="24">
        <f t="shared" ca="1" si="362"/>
        <v>9787.4254847009215</v>
      </c>
      <c r="H3311" s="24">
        <f t="shared" ca="1" si="363"/>
        <v>10480.606788013403</v>
      </c>
      <c r="I3311" s="24">
        <f ca="1">H3311/'Option value'!$E$10</f>
        <v>508.76731980647583</v>
      </c>
    </row>
    <row r="3312" spans="2:9">
      <c r="B3312">
        <f t="shared" si="364"/>
        <v>3294</v>
      </c>
      <c r="C3312" s="38">
        <f t="shared" ca="1" si="359"/>
        <v>0.13803570074764884</v>
      </c>
      <c r="D3312" s="38">
        <f t="shared" ca="1" si="360"/>
        <v>6.1553572055016083E-2</v>
      </c>
      <c r="E3312" s="38">
        <f t="shared" ca="1" si="361"/>
        <v>0.1448246587696275</v>
      </c>
      <c r="F3312" s="38">
        <f t="shared" ca="1" si="365"/>
        <v>5.4076313739641946E-2</v>
      </c>
      <c r="G3312" s="24">
        <f t="shared" ca="1" si="362"/>
        <v>9573.3031233242054</v>
      </c>
      <c r="H3312" s="24">
        <f t="shared" ca="1" si="363"/>
        <v>10266.484426636687</v>
      </c>
      <c r="I3312" s="24">
        <f ca="1">H3312/'Option value'!$E$10</f>
        <v>498.37303041925662</v>
      </c>
    </row>
    <row r="3313" spans="2:9">
      <c r="B3313">
        <f t="shared" si="364"/>
        <v>3295</v>
      </c>
      <c r="C3313" s="38">
        <f t="shared" ca="1" si="359"/>
        <v>0.20623581237305144</v>
      </c>
      <c r="D3313" s="38">
        <f t="shared" ca="1" si="360"/>
        <v>7.1928675958684879E-2</v>
      </c>
      <c r="E3313" s="38">
        <f t="shared" ca="1" si="361"/>
        <v>0.14131088403668371</v>
      </c>
      <c r="F3313" s="38">
        <f t="shared" ca="1" si="365"/>
        <v>4.6329402847505544E-2</v>
      </c>
      <c r="G3313" s="24">
        <f t="shared" ca="1" si="362"/>
        <v>11328.873389578073</v>
      </c>
      <c r="H3313" s="24">
        <f t="shared" ca="1" si="363"/>
        <v>12022.054692890555</v>
      </c>
      <c r="I3313" s="24">
        <f ca="1">H3313/'Option value'!$E$10</f>
        <v>583.59488800439578</v>
      </c>
    </row>
    <row r="3314" spans="2:9">
      <c r="B3314">
        <f t="shared" si="364"/>
        <v>3296</v>
      </c>
      <c r="C3314" s="38">
        <f t="shared" ca="1" si="359"/>
        <v>0.3261420367497681</v>
      </c>
      <c r="D3314" s="38">
        <f t="shared" ca="1" si="360"/>
        <v>6.7761861159751885E-2</v>
      </c>
      <c r="E3314" s="38">
        <f t="shared" ca="1" si="361"/>
        <v>0.14242111531191723</v>
      </c>
      <c r="F3314" s="38">
        <f t="shared" ca="1" si="365"/>
        <v>5.7543192959444128E-2</v>
      </c>
      <c r="G3314" s="24">
        <f t="shared" ca="1" si="362"/>
        <v>13130.220039502021</v>
      </c>
      <c r="H3314" s="24">
        <f t="shared" ca="1" si="363"/>
        <v>13823.401342814503</v>
      </c>
      <c r="I3314" s="24">
        <f ca="1">H3314/'Option value'!$E$10</f>
        <v>671.03890013662624</v>
      </c>
    </row>
    <row r="3315" spans="2:9">
      <c r="B3315">
        <f t="shared" si="364"/>
        <v>3297</v>
      </c>
      <c r="C3315" s="38">
        <f t="shared" ca="1" si="359"/>
        <v>0.15682625537584433</v>
      </c>
      <c r="D3315" s="38">
        <f t="shared" ca="1" si="360"/>
        <v>6.1576539181823778E-2</v>
      </c>
      <c r="E3315" s="38">
        <f t="shared" ca="1" si="361"/>
        <v>0.14547050867602415</v>
      </c>
      <c r="F3315" s="38">
        <f t="shared" ca="1" si="365"/>
        <v>5.6884312636582487E-2</v>
      </c>
      <c r="G3315" s="24">
        <f t="shared" ca="1" si="362"/>
        <v>9972.6077387092664</v>
      </c>
      <c r="H3315" s="24">
        <f t="shared" ca="1" si="363"/>
        <v>10665.789042021748</v>
      </c>
      <c r="I3315" s="24">
        <f ca="1">H3315/'Option value'!$E$10</f>
        <v>517.75674961270613</v>
      </c>
    </row>
    <row r="3316" spans="2:9">
      <c r="B3316">
        <f t="shared" si="364"/>
        <v>3298</v>
      </c>
      <c r="C3316" s="38">
        <f t="shared" ca="1" si="359"/>
        <v>0.26056683413932147</v>
      </c>
      <c r="D3316" s="38">
        <f t="shared" ca="1" si="360"/>
        <v>5.5332884212771154E-2</v>
      </c>
      <c r="E3316" s="38">
        <f t="shared" ca="1" si="361"/>
        <v>0.14533791000407675</v>
      </c>
      <c r="F3316" s="38">
        <f t="shared" ca="1" si="365"/>
        <v>4.1729343915979919E-2</v>
      </c>
      <c r="G3316" s="24">
        <f t="shared" ca="1" si="362"/>
        <v>8349.2006533018703</v>
      </c>
      <c r="H3316" s="24">
        <f t="shared" ca="1" si="363"/>
        <v>9042.381956614352</v>
      </c>
      <c r="I3316" s="24">
        <f ca="1">H3316/'Option value'!$E$10</f>
        <v>438.95058041817242</v>
      </c>
    </row>
    <row r="3317" spans="2:9">
      <c r="B3317">
        <f t="shared" si="364"/>
        <v>3299</v>
      </c>
      <c r="C3317" s="38">
        <f t="shared" ca="1" si="359"/>
        <v>0.16009738476987595</v>
      </c>
      <c r="D3317" s="38">
        <f t="shared" ca="1" si="360"/>
        <v>6.3380020143677912E-2</v>
      </c>
      <c r="E3317" s="38">
        <f t="shared" ca="1" si="361"/>
        <v>0.14781800555401642</v>
      </c>
      <c r="F3317" s="38">
        <f t="shared" ca="1" si="365"/>
        <v>5.3604317492862444E-2</v>
      </c>
      <c r="G3317" s="24">
        <f t="shared" ca="1" si="362"/>
        <v>9678.8596552936615</v>
      </c>
      <c r="H3317" s="24">
        <f t="shared" ca="1" si="363"/>
        <v>10372.040958606143</v>
      </c>
      <c r="I3317" s="24">
        <f ca="1">H3317/'Option value'!$E$10</f>
        <v>503.49713391291954</v>
      </c>
    </row>
    <row r="3318" spans="2:9">
      <c r="B3318">
        <f t="shared" si="364"/>
        <v>3300</v>
      </c>
      <c r="C3318" s="38">
        <f t="shared" ca="1" si="359"/>
        <v>8.3600739484989417E-2</v>
      </c>
      <c r="D3318" s="38">
        <f t="shared" ca="1" si="360"/>
        <v>5.927152187020366E-2</v>
      </c>
      <c r="E3318" s="38">
        <f t="shared" ca="1" si="361"/>
        <v>0.14468662262678178</v>
      </c>
      <c r="F3318" s="38">
        <f t="shared" ca="1" si="365"/>
        <v>2.5476755113478411E-2</v>
      </c>
      <c r="G3318" s="24">
        <f t="shared" ca="1" si="362"/>
        <v>6681.8164703801904</v>
      </c>
      <c r="H3318" s="24">
        <f t="shared" ca="1" si="363"/>
        <v>7374.997773692673</v>
      </c>
      <c r="I3318" s="24">
        <f ca="1">H3318/'Option value'!$E$10</f>
        <v>358.00960066469287</v>
      </c>
    </row>
    <row r="3319" spans="2:9">
      <c r="B3319">
        <f t="shared" si="364"/>
        <v>3301</v>
      </c>
      <c r="C3319" s="38">
        <f t="shared" ca="1" si="359"/>
        <v>0.47737049103024992</v>
      </c>
      <c r="D3319" s="38">
        <f t="shared" ca="1" si="360"/>
        <v>6.594050862926272E-2</v>
      </c>
      <c r="E3319" s="38">
        <f t="shared" ca="1" si="361"/>
        <v>0.14331040677805407</v>
      </c>
      <c r="F3319" s="38">
        <f t="shared" ca="1" si="365"/>
        <v>3.0998645745065279E-2</v>
      </c>
      <c r="G3319" s="24">
        <f t="shared" ca="1" si="362"/>
        <v>10757.413255914253</v>
      </c>
      <c r="H3319" s="24">
        <f t="shared" ca="1" si="363"/>
        <v>11450.594559226734</v>
      </c>
      <c r="I3319" s="24">
        <f ca="1">H3319/'Option value'!$E$10</f>
        <v>555.85410481683175</v>
      </c>
    </row>
    <row r="3320" spans="2:9">
      <c r="B3320">
        <f t="shared" si="364"/>
        <v>3302</v>
      </c>
      <c r="C3320" s="38">
        <f t="shared" ca="1" si="359"/>
        <v>0.17394433964481296</v>
      </c>
      <c r="D3320" s="38">
        <f t="shared" ca="1" si="360"/>
        <v>6.3525622494278844E-2</v>
      </c>
      <c r="E3320" s="38">
        <f t="shared" ca="1" si="361"/>
        <v>0.14028689903562144</v>
      </c>
      <c r="F3320" s="38">
        <f t="shared" ca="1" si="365"/>
        <v>5.5328220872004993E-2</v>
      </c>
      <c r="G3320" s="24">
        <f t="shared" ca="1" si="362"/>
        <v>10886.294169124947</v>
      </c>
      <c r="H3320" s="24">
        <f t="shared" ca="1" si="363"/>
        <v>11579.475472437429</v>
      </c>
      <c r="I3320" s="24">
        <f ca="1">H3320/'Option value'!$E$10</f>
        <v>562.11045982705957</v>
      </c>
    </row>
    <row r="3321" spans="2:9">
      <c r="B3321">
        <f t="shared" si="364"/>
        <v>3303</v>
      </c>
      <c r="C3321" s="38">
        <f t="shared" ca="1" si="359"/>
        <v>0.12711324618829961</v>
      </c>
      <c r="D3321" s="38">
        <f t="shared" ca="1" si="360"/>
        <v>6.0670189797081872E-2</v>
      </c>
      <c r="E3321" s="38">
        <f t="shared" ca="1" si="361"/>
        <v>0.1416890422373967</v>
      </c>
      <c r="F3321" s="38">
        <f t="shared" ca="1" si="365"/>
        <v>3.2873790092421577E-2</v>
      </c>
      <c r="G3321" s="24">
        <f t="shared" ca="1" si="362"/>
        <v>7793.7148374541075</v>
      </c>
      <c r="H3321" s="24">
        <f t="shared" ca="1" si="363"/>
        <v>8486.8961407665902</v>
      </c>
      <c r="I3321" s="24">
        <f ca="1">H3321/'Option value'!$E$10</f>
        <v>411.98524955177618</v>
      </c>
    </row>
    <row r="3322" spans="2:9">
      <c r="B3322">
        <f t="shared" si="364"/>
        <v>3304</v>
      </c>
      <c r="C3322" s="38">
        <f t="shared" ca="1" si="359"/>
        <v>0.27227395796388687</v>
      </c>
      <c r="D3322" s="38">
        <f t="shared" ca="1" si="360"/>
        <v>6.0872878516203162E-2</v>
      </c>
      <c r="E3322" s="38">
        <f t="shared" ca="1" si="361"/>
        <v>0.14278580895051482</v>
      </c>
      <c r="F3322" s="38">
        <f t="shared" ca="1" si="365"/>
        <v>3.9573121435570263E-2</v>
      </c>
      <c r="G3322" s="24">
        <f t="shared" ca="1" si="362"/>
        <v>9305.9939706528021</v>
      </c>
      <c r="H3322" s="24">
        <f t="shared" ca="1" si="363"/>
        <v>9999.1752739652838</v>
      </c>
      <c r="I3322" s="24">
        <f ca="1">H3322/'Option value'!$E$10</f>
        <v>485.39685795947975</v>
      </c>
    </row>
    <row r="3323" spans="2:9">
      <c r="B3323">
        <f t="shared" si="364"/>
        <v>3305</v>
      </c>
      <c r="C3323" s="38">
        <f t="shared" ca="1" si="359"/>
        <v>0.1534243317499274</v>
      </c>
      <c r="D3323" s="38">
        <f t="shared" ca="1" si="360"/>
        <v>6.7682624202624386E-2</v>
      </c>
      <c r="E3323" s="38">
        <f t="shared" ca="1" si="361"/>
        <v>0.14373224181245298</v>
      </c>
      <c r="F3323" s="38">
        <f t="shared" ca="1" si="365"/>
        <v>3.3182049384857831E-2</v>
      </c>
      <c r="G3323" s="24">
        <f t="shared" ca="1" si="362"/>
        <v>8757.8634915371968</v>
      </c>
      <c r="H3323" s="24">
        <f t="shared" ca="1" si="363"/>
        <v>9451.0447948496785</v>
      </c>
      <c r="I3323" s="24">
        <f ca="1">H3323/'Option value'!$E$10</f>
        <v>458.78858227425621</v>
      </c>
    </row>
    <row r="3324" spans="2:9">
      <c r="B3324">
        <f t="shared" si="364"/>
        <v>3306</v>
      </c>
      <c r="C3324" s="38">
        <f t="shared" ca="1" si="359"/>
        <v>0.16622401117118113</v>
      </c>
      <c r="D3324" s="38">
        <f t="shared" ca="1" si="360"/>
        <v>6.648872923015875E-2</v>
      </c>
      <c r="E3324" s="38">
        <f t="shared" ca="1" si="361"/>
        <v>0.14292491981877356</v>
      </c>
      <c r="F3324" s="38">
        <f t="shared" ca="1" si="365"/>
        <v>2.3363971749096525E-2</v>
      </c>
      <c r="G3324" s="24">
        <f t="shared" ca="1" si="362"/>
        <v>8043.2587113885802</v>
      </c>
      <c r="H3324" s="24">
        <f t="shared" ca="1" si="363"/>
        <v>8736.440014701062</v>
      </c>
      <c r="I3324" s="24">
        <f ca="1">H3324/'Option value'!$E$10</f>
        <v>424.09902983985734</v>
      </c>
    </row>
    <row r="3325" spans="2:9">
      <c r="B3325">
        <f t="shared" si="364"/>
        <v>3307</v>
      </c>
      <c r="C3325" s="38">
        <f t="shared" ca="1" si="359"/>
        <v>2.8516003083352559E-2</v>
      </c>
      <c r="D3325" s="38">
        <f t="shared" ca="1" si="360"/>
        <v>7.2167813300111114E-2</v>
      </c>
      <c r="E3325" s="38">
        <f t="shared" ca="1" si="361"/>
        <v>0.14410318907256595</v>
      </c>
      <c r="F3325" s="38">
        <f t="shared" ca="1" si="365"/>
        <v>3.0190716600415717E-2</v>
      </c>
      <c r="G3325" s="24">
        <f t="shared" ca="1" si="362"/>
        <v>8081.1784720444248</v>
      </c>
      <c r="H3325" s="24">
        <f t="shared" ca="1" si="363"/>
        <v>8774.3597753569065</v>
      </c>
      <c r="I3325" s="24">
        <f ca="1">H3325/'Option value'!$E$10</f>
        <v>425.93979492023817</v>
      </c>
    </row>
    <row r="3326" spans="2:9">
      <c r="B3326">
        <f t="shared" si="364"/>
        <v>3308</v>
      </c>
      <c r="C3326" s="38">
        <f t="shared" ca="1" si="359"/>
        <v>0.13830391259623398</v>
      </c>
      <c r="D3326" s="38">
        <f t="shared" ca="1" si="360"/>
        <v>6.4966818493756018E-2</v>
      </c>
      <c r="E3326" s="38">
        <f t="shared" ca="1" si="361"/>
        <v>0.1463149132914312</v>
      </c>
      <c r="F3326" s="38">
        <f t="shared" ca="1" si="365"/>
        <v>5.6072576116101697E-2</v>
      </c>
      <c r="G3326" s="24">
        <f t="shared" ca="1" si="362"/>
        <v>10163.2093182851</v>
      </c>
      <c r="H3326" s="24">
        <f t="shared" ca="1" si="363"/>
        <v>10856.390621597582</v>
      </c>
      <c r="I3326" s="24">
        <f ca="1">H3326/'Option value'!$E$10</f>
        <v>527.00925347561076</v>
      </c>
    </row>
    <row r="3327" spans="2:9">
      <c r="B3327">
        <f t="shared" si="364"/>
        <v>3309</v>
      </c>
      <c r="C3327" s="38">
        <f t="shared" ca="1" si="359"/>
        <v>0.32814722560454074</v>
      </c>
      <c r="D3327" s="38">
        <f t="shared" ca="1" si="360"/>
        <v>5.9245400730406926E-2</v>
      </c>
      <c r="E3327" s="38">
        <f t="shared" ca="1" si="361"/>
        <v>0.14299777414494405</v>
      </c>
      <c r="F3327" s="38">
        <f t="shared" ca="1" si="365"/>
        <v>4.8299969050549146E-2</v>
      </c>
      <c r="G3327" s="24">
        <f t="shared" ca="1" si="362"/>
        <v>10305.102705953137</v>
      </c>
      <c r="H3327" s="24">
        <f t="shared" ca="1" si="363"/>
        <v>10998.284009265619</v>
      </c>
      <c r="I3327" s="24">
        <f ca="1">H3327/'Option value'!$E$10</f>
        <v>533.8972820031853</v>
      </c>
    </row>
    <row r="3328" spans="2:9">
      <c r="B3328">
        <f t="shared" si="364"/>
        <v>3310</v>
      </c>
      <c r="C3328" s="38">
        <f t="shared" ca="1" si="359"/>
        <v>0.29605559336833315</v>
      </c>
      <c r="D3328" s="38">
        <f t="shared" ca="1" si="360"/>
        <v>6.742563834934899E-2</v>
      </c>
      <c r="E3328" s="38">
        <f t="shared" ca="1" si="361"/>
        <v>0.14196452944857074</v>
      </c>
      <c r="F3328" s="38">
        <f t="shared" ca="1" si="365"/>
        <v>3.2496140388442021E-2</v>
      </c>
      <c r="G3328" s="24">
        <f t="shared" ca="1" si="362"/>
        <v>9900.3682167943116</v>
      </c>
      <c r="H3328" s="24">
        <f t="shared" ca="1" si="363"/>
        <v>10593.549520106793</v>
      </c>
      <c r="I3328" s="24">
        <f ca="1">H3328/'Option value'!$E$10</f>
        <v>514.24997670421328</v>
      </c>
    </row>
    <row r="3329" spans="2:9">
      <c r="B3329">
        <f t="shared" si="364"/>
        <v>3311</v>
      </c>
      <c r="C3329" s="38">
        <f t="shared" ca="1" si="359"/>
        <v>0.32847314250650472</v>
      </c>
      <c r="D3329" s="38">
        <f t="shared" ca="1" si="360"/>
        <v>5.533149729020613E-2</v>
      </c>
      <c r="E3329" s="38">
        <f t="shared" ca="1" si="361"/>
        <v>0.14398030303449275</v>
      </c>
      <c r="F3329" s="38">
        <f t="shared" ca="1" si="365"/>
        <v>4.4233245544484184E-2</v>
      </c>
      <c r="G3329" s="24">
        <f t="shared" ca="1" si="362"/>
        <v>9139.3747438997034</v>
      </c>
      <c r="H3329" s="24">
        <f t="shared" ca="1" si="363"/>
        <v>9832.5560472121851</v>
      </c>
      <c r="I3329" s="24">
        <f ca="1">H3329/'Option value'!$E$10</f>
        <v>477.30854598117401</v>
      </c>
    </row>
    <row r="3330" spans="2:9">
      <c r="B3330">
        <f t="shared" si="364"/>
        <v>3312</v>
      </c>
      <c r="C3330" s="38">
        <f t="shared" ca="1" si="359"/>
        <v>0.38203677413082476</v>
      </c>
      <c r="D3330" s="38">
        <f t="shared" ca="1" si="360"/>
        <v>5.3512077249597466E-2</v>
      </c>
      <c r="E3330" s="38">
        <f t="shared" ca="1" si="361"/>
        <v>0.14666553902534038</v>
      </c>
      <c r="F3330" s="38">
        <f t="shared" ca="1" si="365"/>
        <v>5.866634129922392E-2</v>
      </c>
      <c r="G3330" s="24">
        <f t="shared" ca="1" si="362"/>
        <v>10422.792051943366</v>
      </c>
      <c r="H3330" s="24">
        <f t="shared" ca="1" si="363"/>
        <v>11115.973355255848</v>
      </c>
      <c r="I3330" s="24">
        <f ca="1">H3330/'Option value'!$E$10</f>
        <v>539.61035705125471</v>
      </c>
    </row>
    <row r="3331" spans="2:9">
      <c r="B3331">
        <f t="shared" si="364"/>
        <v>3313</v>
      </c>
      <c r="C3331" s="38">
        <f t="shared" ca="1" si="359"/>
        <v>7.8385734081629854E-2</v>
      </c>
      <c r="D3331" s="38">
        <f t="shared" ca="1" si="360"/>
        <v>5.3475735406895333E-2</v>
      </c>
      <c r="E3331" s="38">
        <f t="shared" ca="1" si="361"/>
        <v>0.14356864321220186</v>
      </c>
      <c r="F3331" s="38">
        <f t="shared" ca="1" si="365"/>
        <v>5.976126946814464E-2</v>
      </c>
      <c r="G3331" s="24">
        <f t="shared" ca="1" si="362"/>
        <v>8533.7525396104284</v>
      </c>
      <c r="H3331" s="24">
        <f t="shared" ca="1" si="363"/>
        <v>9226.9338429229101</v>
      </c>
      <c r="I3331" s="24">
        <f ca="1">H3331/'Option value'!$E$10</f>
        <v>447.90940985062667</v>
      </c>
    </row>
    <row r="3332" spans="2:9">
      <c r="B3332">
        <f t="shared" si="364"/>
        <v>3314</v>
      </c>
      <c r="C3332" s="38">
        <f t="shared" ca="1" si="359"/>
        <v>0.23820322744429026</v>
      </c>
      <c r="D3332" s="38">
        <f t="shared" ca="1" si="360"/>
        <v>6.2559220401830692E-2</v>
      </c>
      <c r="E3332" s="38">
        <f t="shared" ca="1" si="361"/>
        <v>0.14356725761027736</v>
      </c>
      <c r="F3332" s="38">
        <f t="shared" ca="1" si="365"/>
        <v>3.6466470773098669E-2</v>
      </c>
      <c r="G3332" s="24">
        <f t="shared" ca="1" si="362"/>
        <v>8969.7837948280012</v>
      </c>
      <c r="H3332" s="24">
        <f t="shared" ca="1" si="363"/>
        <v>9662.965098140483</v>
      </c>
      <c r="I3332" s="24">
        <f ca="1">H3332/'Option value'!$E$10</f>
        <v>469.0759756378875</v>
      </c>
    </row>
    <row r="3333" spans="2:9">
      <c r="B3333">
        <f t="shared" si="364"/>
        <v>3315</v>
      </c>
      <c r="C3333" s="38">
        <f t="shared" ca="1" si="359"/>
        <v>0.12701360458619138</v>
      </c>
      <c r="D3333" s="38">
        <f t="shared" ca="1" si="360"/>
        <v>5.6594191042507506E-2</v>
      </c>
      <c r="E3333" s="38">
        <f t="shared" ca="1" si="361"/>
        <v>0.14653439141248248</v>
      </c>
      <c r="F3333" s="38">
        <f t="shared" ca="1" si="365"/>
        <v>3.6772636208966231E-2</v>
      </c>
      <c r="G3333" s="24">
        <f t="shared" ca="1" si="362"/>
        <v>7206.7813948420817</v>
      </c>
      <c r="H3333" s="24">
        <f t="shared" ca="1" si="363"/>
        <v>7899.9626981545644</v>
      </c>
      <c r="I3333" s="24">
        <f ca="1">H3333/'Option value'!$E$10</f>
        <v>383.49333486187203</v>
      </c>
    </row>
    <row r="3334" spans="2:9">
      <c r="B3334">
        <f t="shared" si="364"/>
        <v>3316</v>
      </c>
      <c r="C3334" s="38">
        <f t="shared" ca="1" si="359"/>
        <v>0.15215609539200453</v>
      </c>
      <c r="D3334" s="38">
        <f t="shared" ca="1" si="360"/>
        <v>6.3707417518042847E-2</v>
      </c>
      <c r="E3334" s="38">
        <f t="shared" ca="1" si="361"/>
        <v>0.14533949861709058</v>
      </c>
      <c r="F3334" s="38">
        <f t="shared" ca="1" si="365"/>
        <v>2.6806258104378349E-2</v>
      </c>
      <c r="G3334" s="24">
        <f t="shared" ca="1" si="362"/>
        <v>7679.8465357023952</v>
      </c>
      <c r="H3334" s="24">
        <f t="shared" ca="1" si="363"/>
        <v>8373.0278390148778</v>
      </c>
      <c r="I3334" s="24">
        <f ca="1">H3334/'Option value'!$E$10</f>
        <v>406.45766208810085</v>
      </c>
    </row>
    <row r="3335" spans="2:9">
      <c r="B3335">
        <f t="shared" si="364"/>
        <v>3317</v>
      </c>
      <c r="C3335" s="38">
        <f t="shared" ca="1" si="359"/>
        <v>0.36266297254832752</v>
      </c>
      <c r="D3335" s="38">
        <f t="shared" ca="1" si="360"/>
        <v>6.2077447661600373E-2</v>
      </c>
      <c r="E3335" s="38">
        <f t="shared" ca="1" si="361"/>
        <v>0.14337479244703166</v>
      </c>
      <c r="F3335" s="38">
        <f t="shared" ca="1" si="365"/>
        <v>4.7805792295550861E-2</v>
      </c>
      <c r="G3335" s="24">
        <f t="shared" ca="1" si="362"/>
        <v>10977.328022247928</v>
      </c>
      <c r="H3335" s="24">
        <f t="shared" ca="1" si="363"/>
        <v>11670.50932556041</v>
      </c>
      <c r="I3335" s="24">
        <f ca="1">H3335/'Option value'!$E$10</f>
        <v>566.52957891069946</v>
      </c>
    </row>
    <row r="3336" spans="2:9">
      <c r="B3336">
        <f t="shared" si="364"/>
        <v>3318</v>
      </c>
      <c r="C3336" s="38">
        <f t="shared" ca="1" si="359"/>
        <v>0.31833505071540169</v>
      </c>
      <c r="D3336" s="38">
        <f t="shared" ca="1" si="360"/>
        <v>5.500822535735881E-2</v>
      </c>
      <c r="E3336" s="38">
        <f t="shared" ca="1" si="361"/>
        <v>0.1457606464634478</v>
      </c>
      <c r="F3336" s="38">
        <f t="shared" ca="1" si="365"/>
        <v>2.4763729348408148E-2</v>
      </c>
      <c r="G3336" s="24">
        <f t="shared" ca="1" si="362"/>
        <v>7433.1090594391935</v>
      </c>
      <c r="H3336" s="24">
        <f t="shared" ca="1" si="363"/>
        <v>8126.2903627516762</v>
      </c>
      <c r="I3336" s="24">
        <f ca="1">H3336/'Option value'!$E$10</f>
        <v>394.4801146966833</v>
      </c>
    </row>
    <row r="3337" spans="2:9">
      <c r="B3337">
        <f t="shared" si="364"/>
        <v>3319</v>
      </c>
      <c r="C3337" s="38">
        <f t="shared" ca="1" si="359"/>
        <v>0.26265423579805697</v>
      </c>
      <c r="D3337" s="38">
        <f t="shared" ca="1" si="360"/>
        <v>6.9958322004149961E-2</v>
      </c>
      <c r="E3337" s="38">
        <f t="shared" ca="1" si="361"/>
        <v>0.14769432694771908</v>
      </c>
      <c r="F3337" s="38">
        <f t="shared" ca="1" si="365"/>
        <v>5.7411715618814585E-2</v>
      </c>
      <c r="G3337" s="24">
        <f t="shared" ca="1" si="362"/>
        <v>12134.19832262079</v>
      </c>
      <c r="H3337" s="24">
        <f t="shared" ca="1" si="363"/>
        <v>12827.379625933272</v>
      </c>
      <c r="I3337" s="24">
        <f ca="1">H3337/'Option value'!$E$10</f>
        <v>622.68833135598402</v>
      </c>
    </row>
    <row r="3338" spans="2:9">
      <c r="B3338">
        <f t="shared" si="364"/>
        <v>3320</v>
      </c>
      <c r="C3338" s="38">
        <f t="shared" ca="1" si="359"/>
        <v>0.19853987794304268</v>
      </c>
      <c r="D3338" s="38">
        <f t="shared" ca="1" si="360"/>
        <v>5.4516734616467513E-2</v>
      </c>
      <c r="E3338" s="38">
        <f t="shared" ca="1" si="361"/>
        <v>0.14281486699739698</v>
      </c>
      <c r="F3338" s="38">
        <f t="shared" ca="1" si="365"/>
        <v>2.4633323415666042E-2</v>
      </c>
      <c r="G3338" s="24">
        <f t="shared" ca="1" si="362"/>
        <v>6856.8404220732318</v>
      </c>
      <c r="H3338" s="24">
        <f t="shared" ca="1" si="363"/>
        <v>7550.0217253857145</v>
      </c>
      <c r="I3338" s="24">
        <f ca="1">H3338/'Option value'!$E$10</f>
        <v>366.50590899930648</v>
      </c>
    </row>
    <row r="3339" spans="2:9">
      <c r="B3339">
        <f t="shared" si="364"/>
        <v>3321</v>
      </c>
      <c r="C3339" s="38">
        <f t="shared" ca="1" si="359"/>
        <v>0.30350697034778795</v>
      </c>
      <c r="D3339" s="38">
        <f t="shared" ca="1" si="360"/>
        <v>7.1575597537968549E-2</v>
      </c>
      <c r="E3339" s="38">
        <f t="shared" ca="1" si="361"/>
        <v>0.14346682905496305</v>
      </c>
      <c r="F3339" s="38">
        <f t="shared" ca="1" si="365"/>
        <v>2.1143266688475208E-2</v>
      </c>
      <c r="G3339" s="24">
        <f t="shared" ca="1" si="362"/>
        <v>9459.3130128976172</v>
      </c>
      <c r="H3339" s="24">
        <f t="shared" ca="1" si="363"/>
        <v>10152.494316210099</v>
      </c>
      <c r="I3339" s="24">
        <f ca="1">H3339/'Option value'!$E$10</f>
        <v>492.83952991311156</v>
      </c>
    </row>
    <row r="3340" spans="2:9">
      <c r="B3340">
        <f t="shared" si="364"/>
        <v>3322</v>
      </c>
      <c r="C3340" s="38">
        <f t="shared" ca="1" si="359"/>
        <v>0.1430012684008467</v>
      </c>
      <c r="D3340" s="38">
        <f t="shared" ca="1" si="360"/>
        <v>5.6797972351983056E-2</v>
      </c>
      <c r="E3340" s="38">
        <f t="shared" ca="1" si="361"/>
        <v>0.14493292955967285</v>
      </c>
      <c r="F3340" s="38">
        <f t="shared" ca="1" si="365"/>
        <v>4.1813150880964246E-2</v>
      </c>
      <c r="G3340" s="24">
        <f t="shared" ca="1" si="362"/>
        <v>7807.8048313431455</v>
      </c>
      <c r="H3340" s="24">
        <f t="shared" ca="1" si="363"/>
        <v>8500.9861346556281</v>
      </c>
      <c r="I3340" s="24">
        <f ca="1">H3340/'Option value'!$E$10</f>
        <v>412.66922983765181</v>
      </c>
    </row>
    <row r="3341" spans="2:9">
      <c r="B3341">
        <f t="shared" si="364"/>
        <v>3323</v>
      </c>
      <c r="C3341" s="38">
        <f t="shared" ca="1" si="359"/>
        <v>9.0684200272255988E-2</v>
      </c>
      <c r="D3341" s="38">
        <f t="shared" ca="1" si="360"/>
        <v>6.3688660705732092E-2</v>
      </c>
      <c r="E3341" s="38">
        <f t="shared" ca="1" si="361"/>
        <v>0.1419757113608246</v>
      </c>
      <c r="F3341" s="38">
        <f t="shared" ca="1" si="365"/>
        <v>3.8818829868430348E-2</v>
      </c>
      <c r="G3341" s="24">
        <f t="shared" ca="1" si="362"/>
        <v>8351.3043369724328</v>
      </c>
      <c r="H3341" s="24">
        <f t="shared" ca="1" si="363"/>
        <v>9044.4856402849146</v>
      </c>
      <c r="I3341" s="24">
        <f ca="1">H3341/'Option value'!$E$10</f>
        <v>439.05270098470459</v>
      </c>
    </row>
    <row r="3342" spans="2:9">
      <c r="B3342">
        <f t="shared" si="364"/>
        <v>3324</v>
      </c>
      <c r="C3342" s="38">
        <f t="shared" ca="1" si="359"/>
        <v>0.11110083848172747</v>
      </c>
      <c r="D3342" s="38">
        <f t="shared" ca="1" si="360"/>
        <v>5.9796909786684553E-2</v>
      </c>
      <c r="E3342" s="38">
        <f t="shared" ca="1" si="361"/>
        <v>0.14146870574309708</v>
      </c>
      <c r="F3342" s="38">
        <f t="shared" ca="1" si="365"/>
        <v>3.6207429158135976E-2</v>
      </c>
      <c r="G3342" s="24">
        <f t="shared" ca="1" si="362"/>
        <v>7828.074682301758</v>
      </c>
      <c r="H3342" s="24">
        <f t="shared" ca="1" si="363"/>
        <v>8521.2559856142398</v>
      </c>
      <c r="I3342" s="24">
        <f ca="1">H3342/'Option value'!$E$10</f>
        <v>413.65320318515722</v>
      </c>
    </row>
    <row r="3343" spans="2:9">
      <c r="B3343">
        <f t="shared" si="364"/>
        <v>3325</v>
      </c>
      <c r="C3343" s="38">
        <f t="shared" ca="1" si="359"/>
        <v>0.20745541462454237</v>
      </c>
      <c r="D3343" s="38">
        <f t="shared" ca="1" si="360"/>
        <v>6.8475019897685341E-2</v>
      </c>
      <c r="E3343" s="38">
        <f t="shared" ca="1" si="361"/>
        <v>0.14755407180261321</v>
      </c>
      <c r="F3343" s="38">
        <f t="shared" ca="1" si="365"/>
        <v>2.5103495145107953E-2</v>
      </c>
      <c r="G3343" s="24">
        <f t="shared" ca="1" si="362"/>
        <v>8374.0165066792615</v>
      </c>
      <c r="H3343" s="24">
        <f t="shared" ca="1" si="363"/>
        <v>9067.1978099917433</v>
      </c>
      <c r="I3343" s="24">
        <f ca="1">H3343/'Option value'!$E$10</f>
        <v>440.15523349474478</v>
      </c>
    </row>
    <row r="3344" spans="2:9">
      <c r="B3344">
        <f t="shared" si="364"/>
        <v>3326</v>
      </c>
      <c r="C3344" s="38">
        <f t="shared" ca="1" si="359"/>
        <v>0.13937640891376057</v>
      </c>
      <c r="D3344" s="38">
        <f t="shared" ca="1" si="360"/>
        <v>5.6084132259259248E-2</v>
      </c>
      <c r="E3344" s="38">
        <f t="shared" ca="1" si="361"/>
        <v>0.14434247696612201</v>
      </c>
      <c r="F3344" s="38">
        <f t="shared" ca="1" si="365"/>
        <v>2.2394647042341839E-2</v>
      </c>
      <c r="G3344" s="24">
        <f t="shared" ca="1" si="362"/>
        <v>6498.6706591811162</v>
      </c>
      <c r="H3344" s="24">
        <f t="shared" ca="1" si="363"/>
        <v>7191.8519624935989</v>
      </c>
      <c r="I3344" s="24">
        <f ca="1">H3344/'Option value'!$E$10</f>
        <v>349.11902730551446</v>
      </c>
    </row>
    <row r="3345" spans="2:9">
      <c r="B3345">
        <f t="shared" si="364"/>
        <v>3327</v>
      </c>
      <c r="C3345" s="38">
        <f t="shared" ca="1" si="359"/>
        <v>0.21142205086453247</v>
      </c>
      <c r="D3345" s="38">
        <f t="shared" ca="1" si="360"/>
        <v>6.8197546024415856E-2</v>
      </c>
      <c r="E3345" s="38">
        <f t="shared" ca="1" si="361"/>
        <v>0.14806066455406755</v>
      </c>
      <c r="F3345" s="38">
        <f t="shared" ca="1" si="365"/>
        <v>5.70524449563449E-2</v>
      </c>
      <c r="G3345" s="24">
        <f t="shared" ca="1" si="362"/>
        <v>11258.356087444115</v>
      </c>
      <c r="H3345" s="24">
        <f t="shared" ca="1" si="363"/>
        <v>11951.537390756597</v>
      </c>
      <c r="I3345" s="24">
        <f ca="1">H3345/'Option value'!$E$10</f>
        <v>580.17171799789298</v>
      </c>
    </row>
    <row r="3346" spans="2:9">
      <c r="B3346">
        <f t="shared" si="364"/>
        <v>3328</v>
      </c>
      <c r="C3346" s="38">
        <f t="shared" ca="1" si="359"/>
        <v>0.24048576731774962</v>
      </c>
      <c r="D3346" s="38">
        <f t="shared" ca="1" si="360"/>
        <v>6.467427213189629E-2</v>
      </c>
      <c r="E3346" s="38">
        <f t="shared" ca="1" si="361"/>
        <v>0.14208435845660766</v>
      </c>
      <c r="F3346" s="38">
        <f t="shared" ca="1" si="365"/>
        <v>4.8233864724899128E-2</v>
      </c>
      <c r="G3346" s="24">
        <f t="shared" ca="1" si="362"/>
        <v>10601.76444387105</v>
      </c>
      <c r="H3346" s="24">
        <f t="shared" ca="1" si="363"/>
        <v>11294.945747183532</v>
      </c>
      <c r="I3346" s="24">
        <f ca="1">H3346/'Option value'!$E$10</f>
        <v>548.29833724191894</v>
      </c>
    </row>
    <row r="3347" spans="2:9">
      <c r="B3347">
        <f t="shared" si="364"/>
        <v>3329</v>
      </c>
      <c r="C3347" s="38">
        <f t="shared" ref="C3347:C3410" ca="1" si="366">_xlfn.NORM.INV(RAND(),$F$6,$G$6)</f>
        <v>3.0340872470037888E-2</v>
      </c>
      <c r="D3347" s="38">
        <f t="shared" ref="D3347:D3410" ca="1" si="367">_xlfn.NORM.INV(RAND(),$F$7,$G$7)</f>
        <v>5.1706097860081922E-2</v>
      </c>
      <c r="E3347" s="38">
        <f t="shared" ref="E3347:E3410" ca="1" si="368">_xlfn.NORM.INV(RAND(),$F$8,$G$8)</f>
        <v>0.14416868705921132</v>
      </c>
      <c r="F3347" s="38">
        <f t="shared" ca="1" si="365"/>
        <v>3.2068594024458129E-2</v>
      </c>
      <c r="G3347" s="24">
        <f t="shared" ref="G3347:G3410" ca="1" si="369">IF(E3347&gt;F3347,($C$12*(1+C3347)*D3347)/(E3347-F3347),0)</f>
        <v>5893.9723718576661</v>
      </c>
      <c r="H3347" s="24">
        <f t="shared" ref="H3347:H3410" ca="1" si="370">G3347+$C$13</f>
        <v>6587.1536751701487</v>
      </c>
      <c r="I3347" s="24">
        <f ca="1">H3347/'Option value'!$E$10</f>
        <v>319.76474151311402</v>
      </c>
    </row>
    <row r="3348" spans="2:9">
      <c r="B3348">
        <f t="shared" ref="B3348:B3411" si="371">B3347+1</f>
        <v>3330</v>
      </c>
      <c r="C3348" s="38">
        <f t="shared" ca="1" si="366"/>
        <v>0.24393392988644216</v>
      </c>
      <c r="D3348" s="38">
        <f t="shared" ca="1" si="367"/>
        <v>5.8780222418490749E-2</v>
      </c>
      <c r="E3348" s="38">
        <f t="shared" ca="1" si="368"/>
        <v>0.14112166323686579</v>
      </c>
      <c r="F3348" s="38">
        <f t="shared" ref="F3348:F3411" ca="1" si="372">RAND()*($E$9-$D$9)+$D$9</f>
        <v>4.2147322681728536E-2</v>
      </c>
      <c r="G3348" s="24">
        <f t="shared" ca="1" si="369"/>
        <v>9162.1479188788326</v>
      </c>
      <c r="H3348" s="24">
        <f t="shared" ca="1" si="370"/>
        <v>9855.3292221913143</v>
      </c>
      <c r="I3348" s="24">
        <f ca="1">H3348/'Option value'!$E$10</f>
        <v>478.41403991219971</v>
      </c>
    </row>
    <row r="3349" spans="2:9">
      <c r="B3349">
        <f t="shared" si="371"/>
        <v>3331</v>
      </c>
      <c r="C3349" s="38">
        <f t="shared" ca="1" si="366"/>
        <v>0.27911193905973186</v>
      </c>
      <c r="D3349" s="38">
        <f t="shared" ca="1" si="367"/>
        <v>6.5721991214126377E-2</v>
      </c>
      <c r="E3349" s="38">
        <f t="shared" ca="1" si="368"/>
        <v>0.14687179434566677</v>
      </c>
      <c r="F3349" s="38">
        <f t="shared" ca="1" si="372"/>
        <v>4.1144440847829734E-2</v>
      </c>
      <c r="G3349" s="24">
        <f t="shared" ca="1" si="369"/>
        <v>9861.0527296349628</v>
      </c>
      <c r="H3349" s="24">
        <f t="shared" ca="1" si="370"/>
        <v>10554.234032947445</v>
      </c>
      <c r="I3349" s="24">
        <f ca="1">H3349/'Option value'!$E$10</f>
        <v>512.34145791007006</v>
      </c>
    </row>
    <row r="3350" spans="2:9">
      <c r="B3350">
        <f t="shared" si="371"/>
        <v>3332</v>
      </c>
      <c r="C3350" s="38">
        <f t="shared" ca="1" si="366"/>
        <v>0.24325504172144505</v>
      </c>
      <c r="D3350" s="38">
        <f t="shared" ca="1" si="367"/>
        <v>6.5826203585437934E-2</v>
      </c>
      <c r="E3350" s="38">
        <f t="shared" ca="1" si="368"/>
        <v>0.1435652835706685</v>
      </c>
      <c r="F3350" s="38">
        <f t="shared" ca="1" si="372"/>
        <v>4.7357227955508722E-2</v>
      </c>
      <c r="G3350" s="24">
        <f t="shared" ca="1" si="369"/>
        <v>10549.672480702035</v>
      </c>
      <c r="H3350" s="24">
        <f t="shared" ca="1" si="370"/>
        <v>11242.853784014516</v>
      </c>
      <c r="I3350" s="24">
        <f ca="1">H3350/'Option value'!$E$10</f>
        <v>545.76960116575322</v>
      </c>
    </row>
    <row r="3351" spans="2:9">
      <c r="B3351">
        <f t="shared" si="371"/>
        <v>3333</v>
      </c>
      <c r="C3351" s="38">
        <f t="shared" ca="1" si="366"/>
        <v>0.19618918640369545</v>
      </c>
      <c r="D3351" s="38">
        <f t="shared" ca="1" si="367"/>
        <v>6.1565520300739397E-2</v>
      </c>
      <c r="E3351" s="38">
        <f t="shared" ca="1" si="368"/>
        <v>0.14398777617763545</v>
      </c>
      <c r="F3351" s="38">
        <f t="shared" ca="1" si="372"/>
        <v>2.4438520326239131E-2</v>
      </c>
      <c r="G3351" s="24">
        <f t="shared" ca="1" si="369"/>
        <v>7639.7988812146905</v>
      </c>
      <c r="H3351" s="24">
        <f t="shared" ca="1" si="370"/>
        <v>8332.9801845271722</v>
      </c>
      <c r="I3351" s="24">
        <f ca="1">H3351/'Option value'!$E$10</f>
        <v>404.51360119063941</v>
      </c>
    </row>
    <row r="3352" spans="2:9">
      <c r="B3352">
        <f t="shared" si="371"/>
        <v>3334</v>
      </c>
      <c r="C3352" s="38">
        <f t="shared" ca="1" si="366"/>
        <v>9.8776887243394812E-2</v>
      </c>
      <c r="D3352" s="38">
        <f t="shared" ca="1" si="367"/>
        <v>6.059110446700313E-2</v>
      </c>
      <c r="E3352" s="38">
        <f t="shared" ca="1" si="368"/>
        <v>0.14747405200998037</v>
      </c>
      <c r="F3352" s="38">
        <f t="shared" ca="1" si="372"/>
        <v>4.8257105570920597E-2</v>
      </c>
      <c r="G3352" s="24">
        <f t="shared" ca="1" si="369"/>
        <v>8321.9270505516324</v>
      </c>
      <c r="H3352" s="24">
        <f t="shared" ca="1" si="370"/>
        <v>9015.1083538641142</v>
      </c>
      <c r="I3352" s="24">
        <f ca="1">H3352/'Option value'!$E$10</f>
        <v>437.62661911961715</v>
      </c>
    </row>
    <row r="3353" spans="2:9">
      <c r="B3353">
        <f t="shared" si="371"/>
        <v>3335</v>
      </c>
      <c r="C3353" s="38">
        <f t="shared" ca="1" si="366"/>
        <v>0.17987748651616328</v>
      </c>
      <c r="D3353" s="38">
        <f t="shared" ca="1" si="367"/>
        <v>5.8458202793451181E-2</v>
      </c>
      <c r="E3353" s="38">
        <f t="shared" ca="1" si="368"/>
        <v>0.1464078794320077</v>
      </c>
      <c r="F3353" s="38">
        <f t="shared" ca="1" si="372"/>
        <v>3.1784607673765564E-2</v>
      </c>
      <c r="G3353" s="24">
        <f t="shared" ca="1" si="369"/>
        <v>7462.7853460099914</v>
      </c>
      <c r="H3353" s="24">
        <f t="shared" ca="1" si="370"/>
        <v>8155.966649322474</v>
      </c>
      <c r="I3353" s="24">
        <f ca="1">H3353/'Option value'!$E$10</f>
        <v>395.92071113215889</v>
      </c>
    </row>
    <row r="3354" spans="2:9">
      <c r="B3354">
        <f t="shared" si="371"/>
        <v>3336</v>
      </c>
      <c r="C3354" s="38">
        <f t="shared" ca="1" si="366"/>
        <v>0.26311882474154247</v>
      </c>
      <c r="D3354" s="38">
        <f t="shared" ca="1" si="367"/>
        <v>6.3747687229998198E-2</v>
      </c>
      <c r="E3354" s="38">
        <f t="shared" ca="1" si="368"/>
        <v>0.14882945832120387</v>
      </c>
      <c r="F3354" s="38">
        <f t="shared" ca="1" si="372"/>
        <v>4.4136920115300932E-2</v>
      </c>
      <c r="G3354" s="24">
        <f t="shared" ca="1" si="369"/>
        <v>9538.5923439111375</v>
      </c>
      <c r="H3354" s="24">
        <f t="shared" ca="1" si="370"/>
        <v>10231.773647223619</v>
      </c>
      <c r="I3354" s="24">
        <f ca="1">H3354/'Option value'!$E$10</f>
        <v>496.68804112736012</v>
      </c>
    </row>
    <row r="3355" spans="2:9">
      <c r="B3355">
        <f t="shared" si="371"/>
        <v>3337</v>
      </c>
      <c r="C3355" s="38">
        <f t="shared" ca="1" si="366"/>
        <v>8.2744617238102863E-2</v>
      </c>
      <c r="D3355" s="38">
        <f t="shared" ca="1" si="367"/>
        <v>6.3843052870080519E-2</v>
      </c>
      <c r="E3355" s="38">
        <f t="shared" ca="1" si="368"/>
        <v>0.14560973420013232</v>
      </c>
      <c r="F3355" s="38">
        <f t="shared" ca="1" si="372"/>
        <v>4.6485311876847749E-2</v>
      </c>
      <c r="G3355" s="24">
        <f t="shared" ca="1" si="369"/>
        <v>8648.6911191800737</v>
      </c>
      <c r="H3355" s="24">
        <f t="shared" ca="1" si="370"/>
        <v>9341.8724224925554</v>
      </c>
      <c r="I3355" s="24">
        <f ca="1">H3355/'Option value'!$E$10</f>
        <v>453.48895254818228</v>
      </c>
    </row>
    <row r="3356" spans="2:9">
      <c r="B3356">
        <f t="shared" si="371"/>
        <v>3338</v>
      </c>
      <c r="C3356" s="38">
        <f t="shared" ca="1" si="366"/>
        <v>0.17893689369486457</v>
      </c>
      <c r="D3356" s="38">
        <f t="shared" ca="1" si="367"/>
        <v>6.370356077784467E-2</v>
      </c>
      <c r="E3356" s="38">
        <f t="shared" ca="1" si="368"/>
        <v>0.14914292784744276</v>
      </c>
      <c r="F3356" s="38">
        <f t="shared" ca="1" si="372"/>
        <v>4.0252679349231713E-2</v>
      </c>
      <c r="G3356" s="24">
        <f t="shared" ca="1" si="369"/>
        <v>8553.7520092972081</v>
      </c>
      <c r="H3356" s="24">
        <f t="shared" ca="1" si="370"/>
        <v>9246.9333126096899</v>
      </c>
      <c r="I3356" s="24">
        <f ca="1">H3356/'Option value'!$E$10</f>
        <v>448.88025789367424</v>
      </c>
    </row>
    <row r="3357" spans="2:9">
      <c r="B3357">
        <f t="shared" si="371"/>
        <v>3339</v>
      </c>
      <c r="C3357" s="38">
        <f t="shared" ca="1" si="366"/>
        <v>0.18955768627181349</v>
      </c>
      <c r="D3357" s="38">
        <f t="shared" ca="1" si="367"/>
        <v>5.8687657850390276E-2</v>
      </c>
      <c r="E3357" s="38">
        <f t="shared" ca="1" si="368"/>
        <v>0.14618751341149583</v>
      </c>
      <c r="F3357" s="38">
        <f t="shared" ca="1" si="372"/>
        <v>2.5936990569894073E-2</v>
      </c>
      <c r="G3357" s="24">
        <f t="shared" ca="1" si="369"/>
        <v>7200.0695027551592</v>
      </c>
      <c r="H3357" s="24">
        <f t="shared" ca="1" si="370"/>
        <v>7893.2508060676419</v>
      </c>
      <c r="I3357" s="24">
        <f ca="1">H3357/'Option value'!$E$10</f>
        <v>383.16751485765246</v>
      </c>
    </row>
    <row r="3358" spans="2:9">
      <c r="B3358">
        <f t="shared" si="371"/>
        <v>3340</v>
      </c>
      <c r="C3358" s="38">
        <f t="shared" ca="1" si="366"/>
        <v>8.6725279877377576E-2</v>
      </c>
      <c r="D3358" s="38">
        <f t="shared" ca="1" si="367"/>
        <v>6.3159580613528443E-2</v>
      </c>
      <c r="E3358" s="38">
        <f t="shared" ca="1" si="368"/>
        <v>0.14684688250130806</v>
      </c>
      <c r="F3358" s="38">
        <f t="shared" ca="1" si="372"/>
        <v>4.1115814269189185E-2</v>
      </c>
      <c r="G3358" s="24">
        <f t="shared" ca="1" si="369"/>
        <v>8050.9617682448143</v>
      </c>
      <c r="H3358" s="24">
        <f t="shared" ca="1" si="370"/>
        <v>8744.1430715572969</v>
      </c>
      <c r="I3358" s="24">
        <f ca="1">H3358/'Option value'!$E$10</f>
        <v>424.47296463870373</v>
      </c>
    </row>
    <row r="3359" spans="2:9">
      <c r="B3359">
        <f t="shared" si="371"/>
        <v>3341</v>
      </c>
      <c r="C3359" s="38">
        <f t="shared" ca="1" si="366"/>
        <v>0.23001263921430823</v>
      </c>
      <c r="D3359" s="38">
        <f t="shared" ca="1" si="367"/>
        <v>6.8461966294454127E-2</v>
      </c>
      <c r="E3359" s="38">
        <f t="shared" ca="1" si="368"/>
        <v>0.13919308996560123</v>
      </c>
      <c r="F3359" s="38">
        <f t="shared" ca="1" si="372"/>
        <v>5.8626781179671988E-2</v>
      </c>
      <c r="G3359" s="24">
        <f t="shared" ca="1" si="369"/>
        <v>12962.741268966018</v>
      </c>
      <c r="H3359" s="24">
        <f t="shared" ca="1" si="370"/>
        <v>13655.9225722785</v>
      </c>
      <c r="I3359" s="24">
        <f ca="1">H3359/'Option value'!$E$10</f>
        <v>662.908862731966</v>
      </c>
    </row>
    <row r="3360" spans="2:9">
      <c r="B3360">
        <f t="shared" si="371"/>
        <v>3342</v>
      </c>
      <c r="C3360" s="38">
        <f t="shared" ca="1" si="366"/>
        <v>0.2781189218158146</v>
      </c>
      <c r="D3360" s="38">
        <f t="shared" ca="1" si="367"/>
        <v>6.213592020556917E-2</v>
      </c>
      <c r="E3360" s="38">
        <f t="shared" ca="1" si="368"/>
        <v>0.14594764617689465</v>
      </c>
      <c r="F3360" s="38">
        <f t="shared" ca="1" si="372"/>
        <v>5.116419298280149E-2</v>
      </c>
      <c r="G3360" s="24">
        <f t="shared" ca="1" si="369"/>
        <v>10391.37095172728</v>
      </c>
      <c r="H3360" s="24">
        <f t="shared" ca="1" si="370"/>
        <v>11084.552255039762</v>
      </c>
      <c r="I3360" s="24">
        <f ca="1">H3360/'Option value'!$E$10</f>
        <v>538.08506092426023</v>
      </c>
    </row>
    <row r="3361" spans="2:9">
      <c r="B3361">
        <f t="shared" si="371"/>
        <v>3343</v>
      </c>
      <c r="C3361" s="38">
        <f t="shared" ca="1" si="366"/>
        <v>0.25122038873681896</v>
      </c>
      <c r="D3361" s="38">
        <f t="shared" ca="1" si="367"/>
        <v>6.1760620501510446E-2</v>
      </c>
      <c r="E3361" s="38">
        <f t="shared" ca="1" si="368"/>
        <v>0.14376696934762181</v>
      </c>
      <c r="F3361" s="38">
        <f t="shared" ca="1" si="372"/>
        <v>3.4546770939685723E-2</v>
      </c>
      <c r="G3361" s="24">
        <f t="shared" ca="1" si="369"/>
        <v>8774.7323631615691</v>
      </c>
      <c r="H3361" s="24">
        <f t="shared" ca="1" si="370"/>
        <v>9467.9136664740508</v>
      </c>
      <c r="I3361" s="24">
        <f ca="1">H3361/'Option value'!$E$10</f>
        <v>459.60745953757527</v>
      </c>
    </row>
    <row r="3362" spans="2:9">
      <c r="B3362">
        <f t="shared" si="371"/>
        <v>3344</v>
      </c>
      <c r="C3362" s="38">
        <f t="shared" ca="1" si="366"/>
        <v>0.28728308178985296</v>
      </c>
      <c r="D3362" s="38">
        <f t="shared" ca="1" si="367"/>
        <v>6.2966067515668175E-2</v>
      </c>
      <c r="E3362" s="38">
        <f t="shared" ca="1" si="368"/>
        <v>0.14411605359812785</v>
      </c>
      <c r="F3362" s="38">
        <f t="shared" ca="1" si="372"/>
        <v>3.5786404329268329E-2</v>
      </c>
      <c r="G3362" s="24">
        <f t="shared" ca="1" si="369"/>
        <v>9279.5020494661894</v>
      </c>
      <c r="H3362" s="24">
        <f t="shared" ca="1" si="370"/>
        <v>9972.6833527786712</v>
      </c>
      <c r="I3362" s="24">
        <f ca="1">H3362/'Option value'!$E$10</f>
        <v>484.11084236789662</v>
      </c>
    </row>
    <row r="3363" spans="2:9">
      <c r="B3363">
        <f t="shared" si="371"/>
        <v>3345</v>
      </c>
      <c r="C3363" s="38">
        <f t="shared" ca="1" si="366"/>
        <v>0.29231296823870179</v>
      </c>
      <c r="D3363" s="38">
        <f t="shared" ca="1" si="367"/>
        <v>6.9339153926181993E-2</v>
      </c>
      <c r="E3363" s="38">
        <f t="shared" ca="1" si="368"/>
        <v>0.14452634842367335</v>
      </c>
      <c r="F3363" s="38">
        <f t="shared" ca="1" si="372"/>
        <v>3.1331249346309653E-2</v>
      </c>
      <c r="G3363" s="24">
        <f t="shared" ca="1" si="369"/>
        <v>9817.7053405244551</v>
      </c>
      <c r="H3363" s="24">
        <f t="shared" ca="1" si="370"/>
        <v>10510.886643836937</v>
      </c>
      <c r="I3363" s="24">
        <f ca="1">H3363/'Option value'!$E$10</f>
        <v>510.23721572023959</v>
      </c>
    </row>
    <row r="3364" spans="2:9">
      <c r="B3364">
        <f t="shared" si="371"/>
        <v>3346</v>
      </c>
      <c r="C3364" s="38">
        <f t="shared" ca="1" si="366"/>
        <v>0.24347373857186272</v>
      </c>
      <c r="D3364" s="38">
        <f t="shared" ca="1" si="367"/>
        <v>6.2866613496031204E-2</v>
      </c>
      <c r="E3364" s="38">
        <f t="shared" ca="1" si="368"/>
        <v>0.14723525021963479</v>
      </c>
      <c r="F3364" s="38">
        <f t="shared" ca="1" si="372"/>
        <v>4.7629476412704159E-2</v>
      </c>
      <c r="G3364" s="24">
        <f t="shared" ca="1" si="369"/>
        <v>9733.377045636631</v>
      </c>
      <c r="H3364" s="24">
        <f t="shared" ca="1" si="370"/>
        <v>10426.558348949113</v>
      </c>
      <c r="I3364" s="24">
        <f ca="1">H3364/'Option value'!$E$10</f>
        <v>506.14360917228697</v>
      </c>
    </row>
    <row r="3365" spans="2:9">
      <c r="B3365">
        <f t="shared" si="371"/>
        <v>3347</v>
      </c>
      <c r="C3365" s="38">
        <f t="shared" ca="1" si="366"/>
        <v>0.23047695280911162</v>
      </c>
      <c r="D3365" s="38">
        <f t="shared" ca="1" si="367"/>
        <v>6.4652571775966935E-2</v>
      </c>
      <c r="E3365" s="38">
        <f t="shared" ca="1" si="368"/>
        <v>0.14842084645627998</v>
      </c>
      <c r="F3365" s="38">
        <f t="shared" ca="1" si="372"/>
        <v>3.2385214377904772E-2</v>
      </c>
      <c r="G3365" s="24">
        <f t="shared" ca="1" si="369"/>
        <v>8502.7477139406292</v>
      </c>
      <c r="H3365" s="24">
        <f t="shared" ca="1" si="370"/>
        <v>9195.9290172531109</v>
      </c>
      <c r="I3365" s="24">
        <f ca="1">H3365/'Option value'!$E$10</f>
        <v>446.40432122587913</v>
      </c>
    </row>
    <row r="3366" spans="2:9">
      <c r="B3366">
        <f t="shared" si="371"/>
        <v>3348</v>
      </c>
      <c r="C3366" s="38">
        <f t="shared" ca="1" si="366"/>
        <v>0.28391604656650365</v>
      </c>
      <c r="D3366" s="38">
        <f t="shared" ca="1" si="367"/>
        <v>5.4450594589097914E-2</v>
      </c>
      <c r="E3366" s="38">
        <f t="shared" ca="1" si="368"/>
        <v>0.14144916078847511</v>
      </c>
      <c r="F3366" s="38">
        <f t="shared" ca="1" si="372"/>
        <v>3.8500357167363448E-2</v>
      </c>
      <c r="G3366" s="24">
        <f t="shared" ca="1" si="369"/>
        <v>8421.8853731110976</v>
      </c>
      <c r="H3366" s="24">
        <f t="shared" ca="1" si="370"/>
        <v>9115.0666764235793</v>
      </c>
      <c r="I3366" s="24">
        <f ca="1">H3366/'Option value'!$E$10</f>
        <v>442.47896487493102</v>
      </c>
    </row>
    <row r="3367" spans="2:9">
      <c r="B3367">
        <f t="shared" si="371"/>
        <v>3349</v>
      </c>
      <c r="C3367" s="38">
        <f t="shared" ca="1" si="366"/>
        <v>-8.6892304399280307E-3</v>
      </c>
      <c r="D3367" s="38">
        <f t="shared" ca="1" si="367"/>
        <v>6.5954869173851474E-2</v>
      </c>
      <c r="E3367" s="38">
        <f t="shared" ca="1" si="368"/>
        <v>0.14600041269552058</v>
      </c>
      <c r="F3367" s="38">
        <f t="shared" ca="1" si="372"/>
        <v>3.201127383115801E-2</v>
      </c>
      <c r="G3367" s="24">
        <f t="shared" ca="1" si="369"/>
        <v>7113.5205691985539</v>
      </c>
      <c r="H3367" s="24">
        <f t="shared" ca="1" si="370"/>
        <v>7806.7018725110365</v>
      </c>
      <c r="I3367" s="24">
        <f ca="1">H3367/'Option value'!$E$10</f>
        <v>378.96611031606972</v>
      </c>
    </row>
    <row r="3368" spans="2:9">
      <c r="B3368">
        <f t="shared" si="371"/>
        <v>3350</v>
      </c>
      <c r="C3368" s="38">
        <f t="shared" ca="1" si="366"/>
        <v>0.19898984747010925</v>
      </c>
      <c r="D3368" s="38">
        <f t="shared" ca="1" si="367"/>
        <v>5.921403873867416E-2</v>
      </c>
      <c r="E3368" s="38">
        <f t="shared" ca="1" si="368"/>
        <v>0.14445684754608848</v>
      </c>
      <c r="F3368" s="38">
        <f t="shared" ca="1" si="372"/>
        <v>4.4865810229197112E-2</v>
      </c>
      <c r="G3368" s="24">
        <f t="shared" ca="1" si="369"/>
        <v>8841.201935723906</v>
      </c>
      <c r="H3368" s="24">
        <f t="shared" ca="1" si="370"/>
        <v>9534.3832390363877</v>
      </c>
      <c r="I3368" s="24">
        <f ca="1">H3368/'Option value'!$E$10</f>
        <v>462.83413781730036</v>
      </c>
    </row>
    <row r="3369" spans="2:9">
      <c r="B3369">
        <f t="shared" si="371"/>
        <v>3351</v>
      </c>
      <c r="C3369" s="38">
        <f t="shared" ca="1" si="366"/>
        <v>0.23074086517970357</v>
      </c>
      <c r="D3369" s="38">
        <f t="shared" ca="1" si="367"/>
        <v>6.9478158694104841E-2</v>
      </c>
      <c r="E3369" s="38">
        <f t="shared" ca="1" si="368"/>
        <v>0.14297713631421605</v>
      </c>
      <c r="F3369" s="38">
        <f t="shared" ca="1" si="372"/>
        <v>2.4498697761202556E-2</v>
      </c>
      <c r="G3369" s="24">
        <f t="shared" ca="1" si="369"/>
        <v>8950.9055861829966</v>
      </c>
      <c r="H3369" s="24">
        <f t="shared" ca="1" si="370"/>
        <v>9644.0868894954783</v>
      </c>
      <c r="I3369" s="24">
        <f ca="1">H3369/'Option value'!$E$10</f>
        <v>468.15955774249892</v>
      </c>
    </row>
    <row r="3370" spans="2:9">
      <c r="B3370">
        <f t="shared" si="371"/>
        <v>3352</v>
      </c>
      <c r="C3370" s="38">
        <f t="shared" ca="1" si="366"/>
        <v>0.1905592174358178</v>
      </c>
      <c r="D3370" s="38">
        <f t="shared" ca="1" si="367"/>
        <v>5.6775591945243037E-2</v>
      </c>
      <c r="E3370" s="38">
        <f t="shared" ca="1" si="368"/>
        <v>0.14392494296335048</v>
      </c>
      <c r="F3370" s="38">
        <f t="shared" ca="1" si="372"/>
        <v>2.034816795203458E-2</v>
      </c>
      <c r="G3370" s="24">
        <f t="shared" ca="1" si="369"/>
        <v>6783.708726017041</v>
      </c>
      <c r="H3370" s="24">
        <f t="shared" ca="1" si="370"/>
        <v>7476.8900293295237</v>
      </c>
      <c r="I3370" s="24">
        <f ca="1">H3370/'Option value'!$E$10</f>
        <v>362.9558266664817</v>
      </c>
    </row>
    <row r="3371" spans="2:9">
      <c r="B3371">
        <f t="shared" si="371"/>
        <v>3353</v>
      </c>
      <c r="C3371" s="38">
        <f t="shared" ca="1" si="366"/>
        <v>0.18891583577752871</v>
      </c>
      <c r="D3371" s="38">
        <f t="shared" ca="1" si="367"/>
        <v>5.093631289167707E-2</v>
      </c>
      <c r="E3371" s="38">
        <f t="shared" ca="1" si="368"/>
        <v>0.1444364868474447</v>
      </c>
      <c r="F3371" s="38">
        <f t="shared" ca="1" si="372"/>
        <v>5.9115442432696133E-2</v>
      </c>
      <c r="G3371" s="24">
        <f t="shared" ca="1" si="369"/>
        <v>8802.6580230179443</v>
      </c>
      <c r="H3371" s="24">
        <f t="shared" ca="1" si="370"/>
        <v>9495.839326330426</v>
      </c>
      <c r="I3371" s="24">
        <f ca="1">H3371/'Option value'!$E$10</f>
        <v>460.96307409370996</v>
      </c>
    </row>
    <row r="3372" spans="2:9">
      <c r="B3372">
        <f t="shared" si="371"/>
        <v>3354</v>
      </c>
      <c r="C3372" s="38">
        <f t="shared" ca="1" si="366"/>
        <v>0.10302314051119386</v>
      </c>
      <c r="D3372" s="38">
        <f t="shared" ca="1" si="367"/>
        <v>6.1200367211152067E-2</v>
      </c>
      <c r="E3372" s="38">
        <f t="shared" ca="1" si="368"/>
        <v>0.14577760994034805</v>
      </c>
      <c r="F3372" s="38">
        <f t="shared" ca="1" si="372"/>
        <v>3.9881132441612469E-2</v>
      </c>
      <c r="G3372" s="24">
        <f t="shared" ca="1" si="369"/>
        <v>7905.8489853464625</v>
      </c>
      <c r="H3372" s="24">
        <f t="shared" ca="1" si="370"/>
        <v>8599.0302886589452</v>
      </c>
      <c r="I3372" s="24">
        <f ca="1">H3372/'Option value'!$E$10</f>
        <v>417.42865478926916</v>
      </c>
    </row>
    <row r="3373" spans="2:9">
      <c r="B3373">
        <f t="shared" si="371"/>
        <v>3355</v>
      </c>
      <c r="C3373" s="38">
        <f t="shared" ca="1" si="366"/>
        <v>0.26466289854777014</v>
      </c>
      <c r="D3373" s="38">
        <f t="shared" ca="1" si="367"/>
        <v>6.0401876227644154E-2</v>
      </c>
      <c r="E3373" s="38">
        <f t="shared" ca="1" si="368"/>
        <v>0.14504927360773232</v>
      </c>
      <c r="F3373" s="38">
        <f t="shared" ca="1" si="372"/>
        <v>2.373565480759339E-2</v>
      </c>
      <c r="G3373" s="24">
        <f t="shared" ca="1" si="369"/>
        <v>7809.2086335730974</v>
      </c>
      <c r="H3373" s="24">
        <f t="shared" ca="1" si="370"/>
        <v>8502.38993688558</v>
      </c>
      <c r="I3373" s="24">
        <f ca="1">H3373/'Option value'!$E$10</f>
        <v>412.7373755769699</v>
      </c>
    </row>
    <row r="3374" spans="2:9">
      <c r="B3374">
        <f t="shared" si="371"/>
        <v>3356</v>
      </c>
      <c r="C3374" s="38">
        <f t="shared" ca="1" si="366"/>
        <v>0.18777165752127456</v>
      </c>
      <c r="D3374" s="38">
        <f t="shared" ca="1" si="367"/>
        <v>6.0150881421147946E-2</v>
      </c>
      <c r="E3374" s="38">
        <f t="shared" ca="1" si="368"/>
        <v>0.14494013524325383</v>
      </c>
      <c r="F3374" s="38">
        <f t="shared" ca="1" si="372"/>
        <v>2.6201092390533122E-2</v>
      </c>
      <c r="G3374" s="24">
        <f t="shared" ca="1" si="369"/>
        <v>7462.30141035001</v>
      </c>
      <c r="H3374" s="24">
        <f t="shared" ca="1" si="370"/>
        <v>8155.4827136624926</v>
      </c>
      <c r="I3374" s="24">
        <f ca="1">H3374/'Option value'!$E$10</f>
        <v>395.89721910982973</v>
      </c>
    </row>
    <row r="3375" spans="2:9">
      <c r="B3375">
        <f t="shared" si="371"/>
        <v>3357</v>
      </c>
      <c r="C3375" s="38">
        <f t="shared" ca="1" si="366"/>
        <v>0.18025891864529225</v>
      </c>
      <c r="D3375" s="38">
        <f t="shared" ca="1" si="367"/>
        <v>5.5010498708716403E-2</v>
      </c>
      <c r="E3375" s="38">
        <f t="shared" ca="1" si="368"/>
        <v>0.14416192040508899</v>
      </c>
      <c r="F3375" s="38">
        <f t="shared" ca="1" si="372"/>
        <v>5.3539757863244913E-2</v>
      </c>
      <c r="G3375" s="24">
        <f t="shared" ca="1" si="369"/>
        <v>8885.4582007398985</v>
      </c>
      <c r="H3375" s="24">
        <f t="shared" ca="1" si="370"/>
        <v>9578.6395040523803</v>
      </c>
      <c r="I3375" s="24">
        <f ca="1">H3375/'Option value'!$E$10</f>
        <v>464.98250019671747</v>
      </c>
    </row>
    <row r="3376" spans="2:9">
      <c r="B3376">
        <f t="shared" si="371"/>
        <v>3358</v>
      </c>
      <c r="C3376" s="38">
        <f t="shared" ca="1" si="366"/>
        <v>0.26325387098649872</v>
      </c>
      <c r="D3376" s="38">
        <f t="shared" ca="1" si="367"/>
        <v>5.3904264959689349E-2</v>
      </c>
      <c r="E3376" s="38">
        <f t="shared" ca="1" si="368"/>
        <v>0.14593160036792296</v>
      </c>
      <c r="F3376" s="38">
        <f t="shared" ca="1" si="372"/>
        <v>3.6209291755155297E-2</v>
      </c>
      <c r="G3376" s="24">
        <f t="shared" ca="1" si="369"/>
        <v>7696.8000791962868</v>
      </c>
      <c r="H3376" s="24">
        <f t="shared" ca="1" si="370"/>
        <v>8389.9813825087695</v>
      </c>
      <c r="I3376" s="24">
        <f ca="1">H3376/'Option value'!$E$10</f>
        <v>407.28064963634802</v>
      </c>
    </row>
    <row r="3377" spans="2:9">
      <c r="B3377">
        <f t="shared" si="371"/>
        <v>3359</v>
      </c>
      <c r="C3377" s="38">
        <f t="shared" ca="1" si="366"/>
        <v>0.25178380122476268</v>
      </c>
      <c r="D3377" s="38">
        <f t="shared" ca="1" si="367"/>
        <v>6.2859423210119114E-2</v>
      </c>
      <c r="E3377" s="38">
        <f t="shared" ca="1" si="368"/>
        <v>0.1447478214023476</v>
      </c>
      <c r="F3377" s="38">
        <f t="shared" ca="1" si="372"/>
        <v>4.2125847380086331E-2</v>
      </c>
      <c r="G3377" s="24">
        <f t="shared" ca="1" si="369"/>
        <v>9509.3477891616221</v>
      </c>
      <c r="H3377" s="24">
        <f t="shared" ca="1" si="370"/>
        <v>10202.529092474104</v>
      </c>
      <c r="I3377" s="24">
        <f ca="1">H3377/'Option value'!$E$10</f>
        <v>495.26840254728654</v>
      </c>
    </row>
    <row r="3378" spans="2:9">
      <c r="B3378">
        <f t="shared" si="371"/>
        <v>3360</v>
      </c>
      <c r="C3378" s="38">
        <f t="shared" ca="1" si="366"/>
        <v>8.2178423245176213E-2</v>
      </c>
      <c r="D3378" s="38">
        <f t="shared" ca="1" si="367"/>
        <v>6.1542440505690472E-2</v>
      </c>
      <c r="E3378" s="38">
        <f t="shared" ca="1" si="368"/>
        <v>0.14143379499430767</v>
      </c>
      <c r="F3378" s="38">
        <f t="shared" ca="1" si="372"/>
        <v>2.7987968166826895E-2</v>
      </c>
      <c r="G3378" s="24">
        <f t="shared" ca="1" si="369"/>
        <v>7280.7553362051603</v>
      </c>
      <c r="H3378" s="24">
        <f t="shared" ca="1" si="370"/>
        <v>7973.936639517643</v>
      </c>
      <c r="I3378" s="24">
        <f ca="1">H3378/'Option value'!$E$10</f>
        <v>387.08430288920596</v>
      </c>
    </row>
    <row r="3379" spans="2:9">
      <c r="B3379">
        <f t="shared" si="371"/>
        <v>3361</v>
      </c>
      <c r="C3379" s="38">
        <f t="shared" ca="1" si="366"/>
        <v>0.29160199440231011</v>
      </c>
      <c r="D3379" s="38">
        <f t="shared" ca="1" si="367"/>
        <v>6.0675344482334165E-2</v>
      </c>
      <c r="E3379" s="38">
        <f t="shared" ca="1" si="368"/>
        <v>0.14820368989600757</v>
      </c>
      <c r="F3379" s="38">
        <f t="shared" ca="1" si="372"/>
        <v>2.6852073674168746E-2</v>
      </c>
      <c r="G3379" s="24">
        <f t="shared" ca="1" si="369"/>
        <v>8009.1563102226819</v>
      </c>
      <c r="H3379" s="24">
        <f t="shared" ca="1" si="370"/>
        <v>8702.3376135351646</v>
      </c>
      <c r="I3379" s="24">
        <f ca="1">H3379/'Option value'!$E$10</f>
        <v>422.44357347258079</v>
      </c>
    </row>
    <row r="3380" spans="2:9">
      <c r="B3380">
        <f t="shared" si="371"/>
        <v>3362</v>
      </c>
      <c r="C3380" s="38">
        <f t="shared" ca="1" si="366"/>
        <v>0.23801908551787548</v>
      </c>
      <c r="D3380" s="38">
        <f t="shared" ca="1" si="367"/>
        <v>6.2886703158328325E-2</v>
      </c>
      <c r="E3380" s="38">
        <f t="shared" ca="1" si="368"/>
        <v>0.14325366205598222</v>
      </c>
      <c r="F3380" s="38">
        <f t="shared" ca="1" si="372"/>
        <v>2.0240166989768892E-2</v>
      </c>
      <c r="G3380" s="24">
        <f t="shared" ca="1" si="369"/>
        <v>7849.1889944772165</v>
      </c>
      <c r="H3380" s="24">
        <f t="shared" ca="1" si="370"/>
        <v>8542.3702977896992</v>
      </c>
      <c r="I3380" s="24">
        <f ca="1">H3380/'Option value'!$E$10</f>
        <v>414.67816979561644</v>
      </c>
    </row>
    <row r="3381" spans="2:9">
      <c r="B3381">
        <f t="shared" si="371"/>
        <v>3363</v>
      </c>
      <c r="C3381" s="38">
        <f t="shared" ca="1" si="366"/>
        <v>0.1971122488977633</v>
      </c>
      <c r="D3381" s="38">
        <f t="shared" ca="1" si="367"/>
        <v>5.3823565279323207E-2</v>
      </c>
      <c r="E3381" s="38">
        <f t="shared" ca="1" si="368"/>
        <v>0.14650518555615807</v>
      </c>
      <c r="F3381" s="38">
        <f t="shared" ca="1" si="372"/>
        <v>2.2873642776966324E-2</v>
      </c>
      <c r="G3381" s="24">
        <f t="shared" ca="1" si="369"/>
        <v>6463.5248773855537</v>
      </c>
      <c r="H3381" s="24">
        <f t="shared" ca="1" si="370"/>
        <v>7156.7061806980364</v>
      </c>
      <c r="I3381" s="24">
        <f ca="1">H3381/'Option value'!$E$10</f>
        <v>347.41292139310855</v>
      </c>
    </row>
    <row r="3382" spans="2:9">
      <c r="B3382">
        <f t="shared" si="371"/>
        <v>3364</v>
      </c>
      <c r="C3382" s="38">
        <f t="shared" ca="1" si="366"/>
        <v>0.18199218336393225</v>
      </c>
      <c r="D3382" s="38">
        <f t="shared" ca="1" si="367"/>
        <v>7.0803989240678239E-2</v>
      </c>
      <c r="E3382" s="38">
        <f t="shared" ca="1" si="368"/>
        <v>0.14477172808720257</v>
      </c>
      <c r="F3382" s="38">
        <f t="shared" ca="1" si="372"/>
        <v>2.2286283507360057E-2</v>
      </c>
      <c r="G3382" s="24">
        <f t="shared" ca="1" si="369"/>
        <v>8473.8198315837544</v>
      </c>
      <c r="H3382" s="24">
        <f t="shared" ca="1" si="370"/>
        <v>9167.0011348962362</v>
      </c>
      <c r="I3382" s="24">
        <f ca="1">H3382/'Option value'!$E$10</f>
        <v>445.00005509205027</v>
      </c>
    </row>
    <row r="3383" spans="2:9">
      <c r="B3383">
        <f t="shared" si="371"/>
        <v>3365</v>
      </c>
      <c r="C3383" s="38">
        <f t="shared" ca="1" si="366"/>
        <v>0.33508372353549787</v>
      </c>
      <c r="D3383" s="38">
        <f t="shared" ca="1" si="367"/>
        <v>7.3000708000717798E-2</v>
      </c>
      <c r="E3383" s="38">
        <f t="shared" ca="1" si="368"/>
        <v>0.14971668779337208</v>
      </c>
      <c r="F3383" s="38">
        <f t="shared" ca="1" si="372"/>
        <v>4.3554532616701766E-2</v>
      </c>
      <c r="G3383" s="24">
        <f t="shared" ca="1" si="369"/>
        <v>11385.634127390158</v>
      </c>
      <c r="H3383" s="24">
        <f t="shared" ca="1" si="370"/>
        <v>12078.81543070264</v>
      </c>
      <c r="I3383" s="24">
        <f ca="1">H3383/'Option value'!$E$10</f>
        <v>586.35026362634164</v>
      </c>
    </row>
    <row r="3384" spans="2:9">
      <c r="B3384">
        <f t="shared" si="371"/>
        <v>3366</v>
      </c>
      <c r="C3384" s="38">
        <f t="shared" ca="1" si="366"/>
        <v>0.40362837756408065</v>
      </c>
      <c r="D3384" s="38">
        <f t="shared" ca="1" si="367"/>
        <v>5.8628218949994135E-2</v>
      </c>
      <c r="E3384" s="38">
        <f t="shared" ca="1" si="368"/>
        <v>0.14643013612944733</v>
      </c>
      <c r="F3384" s="38">
        <f t="shared" ca="1" si="372"/>
        <v>3.623984603491346E-2</v>
      </c>
      <c r="G3384" s="24">
        <f t="shared" ca="1" si="369"/>
        <v>9262.045099749872</v>
      </c>
      <c r="H3384" s="24">
        <f t="shared" ca="1" si="370"/>
        <v>9955.2264030623537</v>
      </c>
      <c r="I3384" s="24">
        <f ca="1">H3384/'Option value'!$E$10</f>
        <v>483.26341762438608</v>
      </c>
    </row>
    <row r="3385" spans="2:9">
      <c r="B3385">
        <f t="shared" si="371"/>
        <v>3367</v>
      </c>
      <c r="C3385" s="38">
        <f t="shared" ca="1" si="366"/>
        <v>0.27505689017377344</v>
      </c>
      <c r="D3385" s="38">
        <f t="shared" ca="1" si="367"/>
        <v>5.3322580306562145E-2</v>
      </c>
      <c r="E3385" s="38">
        <f t="shared" ca="1" si="368"/>
        <v>0.14601853773201953</v>
      </c>
      <c r="F3385" s="38">
        <f t="shared" ca="1" si="372"/>
        <v>5.3849709472023027E-2</v>
      </c>
      <c r="G3385" s="24">
        <f t="shared" ca="1" si="369"/>
        <v>9148.460765980979</v>
      </c>
      <c r="H3385" s="24">
        <f t="shared" ca="1" si="370"/>
        <v>9841.6420692934607</v>
      </c>
      <c r="I3385" s="24">
        <f ca="1">H3385/'Option value'!$E$10</f>
        <v>477.74961501424565</v>
      </c>
    </row>
    <row r="3386" spans="2:9">
      <c r="B3386">
        <f t="shared" si="371"/>
        <v>3368</v>
      </c>
      <c r="C3386" s="38">
        <f t="shared" ca="1" si="366"/>
        <v>0.24660116486786582</v>
      </c>
      <c r="D3386" s="38">
        <f t="shared" ca="1" si="367"/>
        <v>8.0192814439685761E-2</v>
      </c>
      <c r="E3386" s="38">
        <f t="shared" ca="1" si="368"/>
        <v>0.14807256923190398</v>
      </c>
      <c r="F3386" s="38">
        <f t="shared" ca="1" si="372"/>
        <v>2.247392924174783E-2</v>
      </c>
      <c r="G3386" s="24">
        <f t="shared" ca="1" si="369"/>
        <v>9871.1880193667475</v>
      </c>
      <c r="H3386" s="24">
        <f t="shared" ca="1" si="370"/>
        <v>10564.369322679229</v>
      </c>
      <c r="I3386" s="24">
        <f ca="1">H3386/'Option value'!$E$10</f>
        <v>512.83346226598201</v>
      </c>
    </row>
    <row r="3387" spans="2:9">
      <c r="B3387">
        <f t="shared" si="371"/>
        <v>3369</v>
      </c>
      <c r="C3387" s="38">
        <f t="shared" ca="1" si="366"/>
        <v>0.21754419946194575</v>
      </c>
      <c r="D3387" s="38">
        <f t="shared" ca="1" si="367"/>
        <v>6.9014132672962941E-2</v>
      </c>
      <c r="E3387" s="38">
        <f t="shared" ca="1" si="368"/>
        <v>0.14132980093349506</v>
      </c>
      <c r="F3387" s="38">
        <f t="shared" ca="1" si="372"/>
        <v>4.6799537206691104E-2</v>
      </c>
      <c r="G3387" s="24">
        <f t="shared" ca="1" si="369"/>
        <v>11024.103392085199</v>
      </c>
      <c r="H3387" s="24">
        <f t="shared" ca="1" si="370"/>
        <v>11717.28469539768</v>
      </c>
      <c r="I3387" s="24">
        <f ca="1">H3387/'Option value'!$E$10</f>
        <v>568.8002279319262</v>
      </c>
    </row>
    <row r="3388" spans="2:9">
      <c r="B3388">
        <f t="shared" si="371"/>
        <v>3370</v>
      </c>
      <c r="C3388" s="38">
        <f t="shared" ca="1" si="366"/>
        <v>0.12653209684033578</v>
      </c>
      <c r="D3388" s="38">
        <f t="shared" ca="1" si="367"/>
        <v>6.8546735304296946E-2</v>
      </c>
      <c r="E3388" s="38">
        <f t="shared" ca="1" si="368"/>
        <v>0.14379548190988536</v>
      </c>
      <c r="F3388" s="38">
        <f t="shared" ca="1" si="372"/>
        <v>2.7300476853201014E-2</v>
      </c>
      <c r="G3388" s="24">
        <f t="shared" ca="1" si="369"/>
        <v>8220.8063423527492</v>
      </c>
      <c r="H3388" s="24">
        <f t="shared" ca="1" si="370"/>
        <v>8913.987645665231</v>
      </c>
      <c r="I3388" s="24">
        <f ca="1">H3388/'Option value'!$E$10</f>
        <v>432.71784687695293</v>
      </c>
    </row>
    <row r="3389" spans="2:9">
      <c r="B3389">
        <f t="shared" si="371"/>
        <v>3371</v>
      </c>
      <c r="C3389" s="38">
        <f t="shared" ca="1" si="366"/>
        <v>0.12779181703039136</v>
      </c>
      <c r="D3389" s="38">
        <f t="shared" ca="1" si="367"/>
        <v>6.0443399853379501E-2</v>
      </c>
      <c r="E3389" s="38">
        <f t="shared" ca="1" si="368"/>
        <v>0.14280401295044001</v>
      </c>
      <c r="F3389" s="38">
        <f t="shared" ca="1" si="372"/>
        <v>4.2637736082808991E-2</v>
      </c>
      <c r="G3389" s="24">
        <f t="shared" ca="1" si="369"/>
        <v>8440.101495055962</v>
      </c>
      <c r="H3389" s="24">
        <f t="shared" ca="1" si="370"/>
        <v>9133.2827983684438</v>
      </c>
      <c r="I3389" s="24">
        <f ca="1">H3389/'Option value'!$E$10</f>
        <v>443.36324263924479</v>
      </c>
    </row>
    <row r="3390" spans="2:9">
      <c r="B3390">
        <f t="shared" si="371"/>
        <v>3372</v>
      </c>
      <c r="C3390" s="38">
        <f t="shared" ca="1" si="366"/>
        <v>0.18801284540331281</v>
      </c>
      <c r="D3390" s="38">
        <f t="shared" ca="1" si="367"/>
        <v>5.7936480817795226E-2</v>
      </c>
      <c r="E3390" s="38">
        <f t="shared" ca="1" si="368"/>
        <v>0.14487080509594816</v>
      </c>
      <c r="F3390" s="38">
        <f t="shared" ca="1" si="372"/>
        <v>3.4112292769121616E-2</v>
      </c>
      <c r="G3390" s="24">
        <f t="shared" ca="1" si="369"/>
        <v>7707.0381938211731</v>
      </c>
      <c r="H3390" s="24">
        <f t="shared" ca="1" si="370"/>
        <v>8400.2194971336558</v>
      </c>
      <c r="I3390" s="24">
        <f ca="1">H3390/'Option value'!$E$10</f>
        <v>407.777645491925</v>
      </c>
    </row>
    <row r="3391" spans="2:9">
      <c r="B3391">
        <f t="shared" si="371"/>
        <v>3373</v>
      </c>
      <c r="C3391" s="38">
        <f t="shared" ca="1" si="366"/>
        <v>0.2055712298561001</v>
      </c>
      <c r="D3391" s="38">
        <f t="shared" ca="1" si="367"/>
        <v>5.9393354787773578E-2</v>
      </c>
      <c r="E3391" s="38">
        <f t="shared" ca="1" si="368"/>
        <v>0.14156935544166632</v>
      </c>
      <c r="F3391" s="38">
        <f t="shared" ca="1" si="372"/>
        <v>2.2063787572140635E-2</v>
      </c>
      <c r="G3391" s="24">
        <f t="shared" ca="1" si="369"/>
        <v>7430.772564604702</v>
      </c>
      <c r="H3391" s="24">
        <f t="shared" ca="1" si="370"/>
        <v>8123.9538679171847</v>
      </c>
      <c r="I3391" s="24">
        <f ca="1">H3391/'Option value'!$E$10</f>
        <v>394.36669261733903</v>
      </c>
    </row>
    <row r="3392" spans="2:9">
      <c r="B3392">
        <f t="shared" si="371"/>
        <v>3374</v>
      </c>
      <c r="C3392" s="38">
        <f t="shared" ca="1" si="366"/>
        <v>0.32712962854888344</v>
      </c>
      <c r="D3392" s="38">
        <f t="shared" ca="1" si="367"/>
        <v>6.4775583618046542E-2</v>
      </c>
      <c r="E3392" s="38">
        <f t="shared" ca="1" si="368"/>
        <v>0.1451989570241492</v>
      </c>
      <c r="F3392" s="38">
        <f t="shared" ca="1" si="372"/>
        <v>2.4848235824056965E-2</v>
      </c>
      <c r="G3392" s="24">
        <f t="shared" ca="1" si="369"/>
        <v>8858.6462474705768</v>
      </c>
      <c r="H3392" s="24">
        <f t="shared" ca="1" si="370"/>
        <v>9551.8275507830585</v>
      </c>
      <c r="I3392" s="24">
        <f ca="1">H3392/'Option value'!$E$10</f>
        <v>463.68094906713873</v>
      </c>
    </row>
    <row r="3393" spans="2:9">
      <c r="B3393">
        <f t="shared" si="371"/>
        <v>3375</v>
      </c>
      <c r="C3393" s="38">
        <f t="shared" ca="1" si="366"/>
        <v>0.20901706097658265</v>
      </c>
      <c r="D3393" s="38">
        <f t="shared" ca="1" si="367"/>
        <v>6.8792328537049058E-2</v>
      </c>
      <c r="E3393" s="38">
        <f t="shared" ca="1" si="368"/>
        <v>0.14228868973839365</v>
      </c>
      <c r="F3393" s="38">
        <f t="shared" ca="1" si="372"/>
        <v>2.7396939725984198E-2</v>
      </c>
      <c r="G3393" s="24">
        <f t="shared" ca="1" si="369"/>
        <v>8977.904299558093</v>
      </c>
      <c r="H3393" s="24">
        <f t="shared" ca="1" si="370"/>
        <v>9671.0856028705748</v>
      </c>
      <c r="I3393" s="24">
        <f ca="1">H3393/'Option value'!$E$10</f>
        <v>469.47017489662983</v>
      </c>
    </row>
    <row r="3394" spans="2:9">
      <c r="B3394">
        <f t="shared" si="371"/>
        <v>3376</v>
      </c>
      <c r="C3394" s="38">
        <f t="shared" ca="1" si="366"/>
        <v>6.6537869698305913E-2</v>
      </c>
      <c r="D3394" s="38">
        <f t="shared" ca="1" si="367"/>
        <v>7.0606991981552694E-2</v>
      </c>
      <c r="E3394" s="38">
        <f t="shared" ca="1" si="368"/>
        <v>0.14493144075293468</v>
      </c>
      <c r="F3394" s="38">
        <f t="shared" ca="1" si="372"/>
        <v>4.681339971792553E-2</v>
      </c>
      <c r="G3394" s="24">
        <f t="shared" ca="1" si="369"/>
        <v>9518.4558237290694</v>
      </c>
      <c r="H3394" s="24">
        <f t="shared" ca="1" si="370"/>
        <v>10211.637127041551</v>
      </c>
      <c r="I3394" s="24">
        <f ca="1">H3394/'Option value'!$E$10</f>
        <v>495.71054014764809</v>
      </c>
    </row>
    <row r="3395" spans="2:9">
      <c r="B3395">
        <f t="shared" si="371"/>
        <v>3377</v>
      </c>
      <c r="C3395" s="38">
        <f t="shared" ca="1" si="366"/>
        <v>0.20731278592093177</v>
      </c>
      <c r="D3395" s="38">
        <f t="shared" ca="1" si="367"/>
        <v>6.0165588038589325E-2</v>
      </c>
      <c r="E3395" s="38">
        <f t="shared" ca="1" si="368"/>
        <v>0.14693936956121625</v>
      </c>
      <c r="F3395" s="38">
        <f t="shared" ca="1" si="372"/>
        <v>5.8160857667809915E-2</v>
      </c>
      <c r="G3395" s="24">
        <f t="shared" ca="1" si="369"/>
        <v>10147.32292521513</v>
      </c>
      <c r="H3395" s="24">
        <f t="shared" ca="1" si="370"/>
        <v>10840.504228527612</v>
      </c>
      <c r="I3395" s="24">
        <f ca="1">H3395/'Option value'!$E$10</f>
        <v>526.23806934600054</v>
      </c>
    </row>
    <row r="3396" spans="2:9">
      <c r="B3396">
        <f t="shared" si="371"/>
        <v>3378</v>
      </c>
      <c r="C3396" s="38">
        <f t="shared" ca="1" si="366"/>
        <v>0.37190858101091334</v>
      </c>
      <c r="D3396" s="38">
        <f t="shared" ca="1" si="367"/>
        <v>6.0084156499412671E-2</v>
      </c>
      <c r="E3396" s="38">
        <f t="shared" ca="1" si="368"/>
        <v>0.14367016795315832</v>
      </c>
      <c r="F3396" s="38">
        <f t="shared" ca="1" si="372"/>
        <v>3.5098670052106477E-2</v>
      </c>
      <c r="G3396" s="24">
        <f t="shared" ca="1" si="369"/>
        <v>9415.8750866424889</v>
      </c>
      <c r="H3396" s="24">
        <f t="shared" ca="1" si="370"/>
        <v>10109.056389954971</v>
      </c>
      <c r="I3396" s="24">
        <f ca="1">H3396/'Option value'!$E$10</f>
        <v>490.73089271626066</v>
      </c>
    </row>
    <row r="3397" spans="2:9">
      <c r="B3397">
        <f t="shared" si="371"/>
        <v>3379</v>
      </c>
      <c r="C3397" s="38">
        <f t="shared" ca="1" si="366"/>
        <v>0.20163292950377912</v>
      </c>
      <c r="D3397" s="38">
        <f t="shared" ca="1" si="367"/>
        <v>6.1147511423959064E-2</v>
      </c>
      <c r="E3397" s="38">
        <f t="shared" ca="1" si="368"/>
        <v>0.14299756876066325</v>
      </c>
      <c r="F3397" s="38">
        <f t="shared" ca="1" si="372"/>
        <v>3.7722609164364013E-2</v>
      </c>
      <c r="G3397" s="24">
        <f t="shared" ca="1" si="369"/>
        <v>8655.993098234514</v>
      </c>
      <c r="H3397" s="24">
        <f t="shared" ca="1" si="370"/>
        <v>9349.1744015469958</v>
      </c>
      <c r="I3397" s="24">
        <f ca="1">H3397/'Option value'!$E$10</f>
        <v>453.843417550825</v>
      </c>
    </row>
    <row r="3398" spans="2:9">
      <c r="B3398">
        <f t="shared" si="371"/>
        <v>3380</v>
      </c>
      <c r="C3398" s="38">
        <f t="shared" ca="1" si="366"/>
        <v>0.21038075869316564</v>
      </c>
      <c r="D3398" s="38">
        <f t="shared" ca="1" si="367"/>
        <v>5.9982585398059909E-2</v>
      </c>
      <c r="E3398" s="38">
        <f t="shared" ca="1" si="368"/>
        <v>0.1446170099088056</v>
      </c>
      <c r="F3398" s="38">
        <f t="shared" ca="1" si="372"/>
        <v>4.7405078060051203E-2</v>
      </c>
      <c r="G3398" s="24">
        <f t="shared" ca="1" si="369"/>
        <v>9262.3032373888436</v>
      </c>
      <c r="H3398" s="24">
        <f t="shared" ca="1" si="370"/>
        <v>9955.4845407013254</v>
      </c>
      <c r="I3398" s="24">
        <f ca="1">H3398/'Option value'!$E$10</f>
        <v>483.2759485777342</v>
      </c>
    </row>
    <row r="3399" spans="2:9">
      <c r="B3399">
        <f t="shared" si="371"/>
        <v>3381</v>
      </c>
      <c r="C3399" s="38">
        <f t="shared" ca="1" si="366"/>
        <v>0.38307827011434725</v>
      </c>
      <c r="D3399" s="38">
        <f t="shared" ca="1" si="367"/>
        <v>6.6336314067228938E-2</v>
      </c>
      <c r="E3399" s="38">
        <f t="shared" ca="1" si="368"/>
        <v>0.14593926548393035</v>
      </c>
      <c r="F3399" s="38">
        <f t="shared" ca="1" si="372"/>
        <v>3.4306597341943135E-2</v>
      </c>
      <c r="G3399" s="24">
        <f t="shared" ca="1" si="369"/>
        <v>10192.909458827322</v>
      </c>
      <c r="H3399" s="24">
        <f t="shared" ca="1" si="370"/>
        <v>10886.090762139804</v>
      </c>
      <c r="I3399" s="24">
        <f ca="1">H3399/'Option value'!$E$10</f>
        <v>528.45100787086426</v>
      </c>
    </row>
    <row r="3400" spans="2:9">
      <c r="B3400">
        <f t="shared" si="371"/>
        <v>3382</v>
      </c>
      <c r="C3400" s="38">
        <f t="shared" ca="1" si="366"/>
        <v>0.12947485262323008</v>
      </c>
      <c r="D3400" s="38">
        <f t="shared" ca="1" si="367"/>
        <v>5.9349615205151876E-2</v>
      </c>
      <c r="E3400" s="38">
        <f t="shared" ca="1" si="368"/>
        <v>0.14292589114567614</v>
      </c>
      <c r="F3400" s="38">
        <f t="shared" ca="1" si="372"/>
        <v>5.5677246406655459E-2</v>
      </c>
      <c r="G3400" s="24">
        <f t="shared" ca="1" si="369"/>
        <v>9528.5575351158459</v>
      </c>
      <c r="H3400" s="24">
        <f t="shared" ca="1" si="370"/>
        <v>10221.738838428328</v>
      </c>
      <c r="I3400" s="24">
        <f ca="1">H3400/'Option value'!$E$10</f>
        <v>496.200914486812</v>
      </c>
    </row>
    <row r="3401" spans="2:9">
      <c r="B3401">
        <f t="shared" si="371"/>
        <v>3383</v>
      </c>
      <c r="C3401" s="38">
        <f t="shared" ca="1" si="366"/>
        <v>0.17370245245674715</v>
      </c>
      <c r="D3401" s="38">
        <f t="shared" ca="1" si="367"/>
        <v>6.621149504726985E-2</v>
      </c>
      <c r="E3401" s="38">
        <f t="shared" ca="1" si="368"/>
        <v>0.14240683332087775</v>
      </c>
      <c r="F3401" s="38">
        <f t="shared" ca="1" si="372"/>
        <v>2.0906817607696141E-2</v>
      </c>
      <c r="G3401" s="24">
        <f t="shared" ca="1" si="369"/>
        <v>7932.4336664966895</v>
      </c>
      <c r="H3401" s="24">
        <f t="shared" ca="1" si="370"/>
        <v>8625.6149698091722</v>
      </c>
      <c r="I3401" s="24">
        <f ca="1">H3401/'Option value'!$E$10</f>
        <v>418.71917329170736</v>
      </c>
    </row>
    <row r="3402" spans="2:9">
      <c r="B3402">
        <f t="shared" si="371"/>
        <v>3384</v>
      </c>
      <c r="C3402" s="38">
        <f t="shared" ca="1" si="366"/>
        <v>0.19001263804463395</v>
      </c>
      <c r="D3402" s="38">
        <f t="shared" ca="1" si="367"/>
        <v>7.3014638249210673E-2</v>
      </c>
      <c r="E3402" s="38">
        <f t="shared" ca="1" si="368"/>
        <v>0.14638911538201965</v>
      </c>
      <c r="F3402" s="38">
        <f t="shared" ca="1" si="372"/>
        <v>4.4455553268597112E-2</v>
      </c>
      <c r="G3402" s="24">
        <f t="shared" ca="1" si="369"/>
        <v>10571.477438014301</v>
      </c>
      <c r="H3402" s="24">
        <f t="shared" ca="1" si="370"/>
        <v>11264.658741326783</v>
      </c>
      <c r="I3402" s="24">
        <f ca="1">H3402/'Option value'!$E$10</f>
        <v>546.82809423916422</v>
      </c>
    </row>
    <row r="3403" spans="2:9">
      <c r="B3403">
        <f t="shared" si="371"/>
        <v>3385</v>
      </c>
      <c r="C3403" s="38">
        <f t="shared" ca="1" si="366"/>
        <v>1.7883498646621671E-2</v>
      </c>
      <c r="D3403" s="38">
        <f t="shared" ca="1" si="367"/>
        <v>5.8335807865884562E-2</v>
      </c>
      <c r="E3403" s="38">
        <f t="shared" ca="1" si="368"/>
        <v>0.14303886155389958</v>
      </c>
      <c r="F3403" s="38">
        <f t="shared" ca="1" si="372"/>
        <v>4.6336008565810466E-2</v>
      </c>
      <c r="G3403" s="24">
        <f t="shared" ca="1" si="369"/>
        <v>7615.2713030934265</v>
      </c>
      <c r="H3403" s="24">
        <f t="shared" ca="1" si="370"/>
        <v>8308.4526064059082</v>
      </c>
      <c r="I3403" s="24">
        <f ca="1">H3403/'Option value'!$E$10</f>
        <v>403.32294205853918</v>
      </c>
    </row>
    <row r="3404" spans="2:9">
      <c r="B3404">
        <f t="shared" si="371"/>
        <v>3386</v>
      </c>
      <c r="C3404" s="38">
        <f t="shared" ca="1" si="366"/>
        <v>0.25121175720618411</v>
      </c>
      <c r="D3404" s="38">
        <f t="shared" ca="1" si="367"/>
        <v>5.4877835094529342E-2</v>
      </c>
      <c r="E3404" s="38">
        <f t="shared" ca="1" si="368"/>
        <v>0.14582038309055509</v>
      </c>
      <c r="F3404" s="38">
        <f t="shared" ca="1" si="372"/>
        <v>4.9794693344359084E-2</v>
      </c>
      <c r="G3404" s="24">
        <f t="shared" ca="1" si="369"/>
        <v>8868.1234152390552</v>
      </c>
      <c r="H3404" s="24">
        <f t="shared" ca="1" si="370"/>
        <v>9561.304718551537</v>
      </c>
      <c r="I3404" s="24">
        <f ca="1">H3404/'Option value'!$E$10</f>
        <v>464.14100575492893</v>
      </c>
    </row>
    <row r="3405" spans="2:9">
      <c r="B3405">
        <f t="shared" si="371"/>
        <v>3387</v>
      </c>
      <c r="C3405" s="38">
        <f t="shared" ca="1" si="366"/>
        <v>0.42847343274318206</v>
      </c>
      <c r="D3405" s="38">
        <f t="shared" ca="1" si="367"/>
        <v>6.1830451046278663E-2</v>
      </c>
      <c r="E3405" s="38">
        <f t="shared" ca="1" si="368"/>
        <v>0.1402290713127764</v>
      </c>
      <c r="F3405" s="38">
        <f t="shared" ca="1" si="372"/>
        <v>2.4634415607800473E-2</v>
      </c>
      <c r="G3405" s="24">
        <f t="shared" ca="1" si="369"/>
        <v>9476.0687586518543</v>
      </c>
      <c r="H3405" s="24">
        <f t="shared" ca="1" si="370"/>
        <v>10169.250061964336</v>
      </c>
      <c r="I3405" s="24">
        <f ca="1">H3405/'Option value'!$E$10</f>
        <v>493.65291562933669</v>
      </c>
    </row>
    <row r="3406" spans="2:9">
      <c r="B3406">
        <f t="shared" si="371"/>
        <v>3388</v>
      </c>
      <c r="C3406" s="38">
        <f t="shared" ca="1" si="366"/>
        <v>0.17624301254503313</v>
      </c>
      <c r="D3406" s="38">
        <f t="shared" ca="1" si="367"/>
        <v>6.0341123893992189E-2</v>
      </c>
      <c r="E3406" s="38">
        <f t="shared" ca="1" si="368"/>
        <v>0.1426756504450358</v>
      </c>
      <c r="F3406" s="38">
        <f t="shared" ca="1" si="372"/>
        <v>2.762784284277324E-2</v>
      </c>
      <c r="G3406" s="24">
        <f t="shared" ca="1" si="369"/>
        <v>7651.0930070776312</v>
      </c>
      <c r="H3406" s="24">
        <f t="shared" ca="1" si="370"/>
        <v>8344.2743103901139</v>
      </c>
      <c r="I3406" s="24">
        <f ca="1">H3406/'Option value'!$E$10</f>
        <v>405.06185972767543</v>
      </c>
    </row>
    <row r="3407" spans="2:9">
      <c r="B3407">
        <f t="shared" si="371"/>
        <v>3389</v>
      </c>
      <c r="C3407" s="38">
        <f t="shared" ca="1" si="366"/>
        <v>0.347184770765535</v>
      </c>
      <c r="D3407" s="38">
        <f t="shared" ca="1" si="367"/>
        <v>6.2786780155746472E-2</v>
      </c>
      <c r="E3407" s="38">
        <f t="shared" ca="1" si="368"/>
        <v>0.14330605246019323</v>
      </c>
      <c r="F3407" s="38">
        <f t="shared" ca="1" si="372"/>
        <v>5.8296155563119539E-2</v>
      </c>
      <c r="G3407" s="24">
        <f t="shared" ca="1" si="369"/>
        <v>12340.059795525138</v>
      </c>
      <c r="H3407" s="24">
        <f t="shared" ca="1" si="370"/>
        <v>13033.24109883762</v>
      </c>
      <c r="I3407" s="24">
        <f ca="1">H3407/'Option value'!$E$10</f>
        <v>632.68160673969021</v>
      </c>
    </row>
    <row r="3408" spans="2:9">
      <c r="B3408">
        <f t="shared" si="371"/>
        <v>3390</v>
      </c>
      <c r="C3408" s="38">
        <f t="shared" ca="1" si="366"/>
        <v>0.24610804365281561</v>
      </c>
      <c r="D3408" s="38">
        <f t="shared" ca="1" si="367"/>
        <v>5.6208598182579186E-2</v>
      </c>
      <c r="E3408" s="38">
        <f t="shared" ca="1" si="368"/>
        <v>0.13997324216083618</v>
      </c>
      <c r="F3408" s="38">
        <f t="shared" ca="1" si="372"/>
        <v>5.2935325922797122E-2</v>
      </c>
      <c r="G3408" s="24">
        <f t="shared" ca="1" si="369"/>
        <v>9980.2482807299675</v>
      </c>
      <c r="H3408" s="24">
        <f t="shared" ca="1" si="370"/>
        <v>10673.429584042449</v>
      </c>
      <c r="I3408" s="24">
        <f ca="1">H3408/'Option value'!$E$10</f>
        <v>518.12764971079844</v>
      </c>
    </row>
    <row r="3409" spans="2:9">
      <c r="B3409">
        <f t="shared" si="371"/>
        <v>3391</v>
      </c>
      <c r="C3409" s="38">
        <f t="shared" ca="1" si="366"/>
        <v>0.24753644606199357</v>
      </c>
      <c r="D3409" s="38">
        <f t="shared" ca="1" si="367"/>
        <v>5.9439876213550354E-2</v>
      </c>
      <c r="E3409" s="38">
        <f t="shared" ca="1" si="368"/>
        <v>0.14300485632474319</v>
      </c>
      <c r="F3409" s="38">
        <f t="shared" ca="1" si="372"/>
        <v>3.3638313908983281E-2</v>
      </c>
      <c r="G3409" s="24">
        <f t="shared" ca="1" si="369"/>
        <v>8408.8776407851892</v>
      </c>
      <c r="H3409" s="24">
        <f t="shared" ca="1" si="370"/>
        <v>9102.058944097671</v>
      </c>
      <c r="I3409" s="24">
        <f ca="1">H3409/'Option value'!$E$10</f>
        <v>441.84752155813936</v>
      </c>
    </row>
    <row r="3410" spans="2:9">
      <c r="B3410">
        <f t="shared" si="371"/>
        <v>3392</v>
      </c>
      <c r="C3410" s="38">
        <f t="shared" ca="1" si="366"/>
        <v>7.6972761863049854E-2</v>
      </c>
      <c r="D3410" s="38">
        <f t="shared" ca="1" si="367"/>
        <v>6.7264308404795206E-2</v>
      </c>
      <c r="E3410" s="38">
        <f t="shared" ca="1" si="368"/>
        <v>0.14844099485692611</v>
      </c>
      <c r="F3410" s="38">
        <f t="shared" ca="1" si="372"/>
        <v>3.311915791676727E-2</v>
      </c>
      <c r="G3410" s="24">
        <f t="shared" ca="1" si="369"/>
        <v>7790.5698542866858</v>
      </c>
      <c r="H3410" s="24">
        <f t="shared" ca="1" si="370"/>
        <v>8483.7511575991684</v>
      </c>
      <c r="I3410" s="24">
        <f ca="1">H3410/'Option value'!$E$10</f>
        <v>411.83258046597905</v>
      </c>
    </row>
    <row r="3411" spans="2:9">
      <c r="B3411">
        <f t="shared" si="371"/>
        <v>3393</v>
      </c>
      <c r="C3411" s="38">
        <f t="shared" ref="C3411:C3474" ca="1" si="373">_xlfn.NORM.INV(RAND(),$F$6,$G$6)</f>
        <v>0.33803913777245648</v>
      </c>
      <c r="D3411" s="38">
        <f t="shared" ref="D3411:D3474" ca="1" si="374">_xlfn.NORM.INV(RAND(),$F$7,$G$7)</f>
        <v>6.3982129700517837E-2</v>
      </c>
      <c r="E3411" s="38">
        <f t="shared" ref="E3411:E3474" ca="1" si="375">_xlfn.NORM.INV(RAND(),$F$8,$G$8)</f>
        <v>0.14704625457071815</v>
      </c>
      <c r="F3411" s="38">
        <f t="shared" ca="1" si="372"/>
        <v>3.3740160930129423E-2</v>
      </c>
      <c r="G3411" s="24">
        <f t="shared" ref="G3411:G3474" ca="1" si="376">IF(E3411&gt;F3411,($C$12*(1+C3411)*D3411)/(E3411-F3411),0)</f>
        <v>9370.5615675014833</v>
      </c>
      <c r="H3411" s="24">
        <f t="shared" ref="H3411:H3474" ca="1" si="377">G3411+$C$13</f>
        <v>10063.742870813965</v>
      </c>
      <c r="I3411" s="24">
        <f ca="1">H3411/'Option value'!$E$10</f>
        <v>488.53120732106623</v>
      </c>
    </row>
    <row r="3412" spans="2:9">
      <c r="B3412">
        <f t="shared" ref="B3412:B3475" si="378">B3411+1</f>
        <v>3394</v>
      </c>
      <c r="C3412" s="38">
        <f t="shared" ca="1" si="373"/>
        <v>0.34748106158825204</v>
      </c>
      <c r="D3412" s="38">
        <f t="shared" ca="1" si="374"/>
        <v>6.0134389760233949E-2</v>
      </c>
      <c r="E3412" s="38">
        <f t="shared" ca="1" si="375"/>
        <v>0.14817033051095307</v>
      </c>
      <c r="F3412" s="38">
        <f t="shared" ref="F3412:F3475" ca="1" si="379">RAND()*($E$9-$D$9)+$D$9</f>
        <v>5.6974114848535068E-2</v>
      </c>
      <c r="G3412" s="24">
        <f t="shared" ca="1" si="376"/>
        <v>11019.45556698289</v>
      </c>
      <c r="H3412" s="24">
        <f t="shared" ca="1" si="377"/>
        <v>11712.636870295371</v>
      </c>
      <c r="I3412" s="24">
        <f ca="1">H3412/'Option value'!$E$10</f>
        <v>568.57460535414418</v>
      </c>
    </row>
    <row r="3413" spans="2:9">
      <c r="B3413">
        <f t="shared" si="378"/>
        <v>3395</v>
      </c>
      <c r="C3413" s="38">
        <f t="shared" ca="1" si="373"/>
        <v>0.1398381858827584</v>
      </c>
      <c r="D3413" s="38">
        <f t="shared" ca="1" si="374"/>
        <v>6.9828971833602177E-2</v>
      </c>
      <c r="E3413" s="38">
        <f t="shared" ca="1" si="375"/>
        <v>0.14451467178245778</v>
      </c>
      <c r="F3413" s="38">
        <f t="shared" ca="1" si="379"/>
        <v>5.671546534350011E-2</v>
      </c>
      <c r="G3413" s="24">
        <f t="shared" ca="1" si="376"/>
        <v>11242.933346548725</v>
      </c>
      <c r="H3413" s="24">
        <f t="shared" ca="1" si="377"/>
        <v>11936.114649861207</v>
      </c>
      <c r="I3413" s="24">
        <f ca="1">H3413/'Option value'!$E$10</f>
        <v>579.4230412553984</v>
      </c>
    </row>
    <row r="3414" spans="2:9">
      <c r="B3414">
        <f t="shared" si="378"/>
        <v>3396</v>
      </c>
      <c r="C3414" s="38">
        <f t="shared" ca="1" si="373"/>
        <v>0.2855295023425124</v>
      </c>
      <c r="D3414" s="38">
        <f t="shared" ca="1" si="374"/>
        <v>5.8297308670065461E-2</v>
      </c>
      <c r="E3414" s="38">
        <f t="shared" ca="1" si="375"/>
        <v>0.14812007010386194</v>
      </c>
      <c r="F3414" s="38">
        <f t="shared" ca="1" si="379"/>
        <v>5.4643188346763322E-2</v>
      </c>
      <c r="G3414" s="24">
        <f t="shared" ca="1" si="376"/>
        <v>9943.0062859599111</v>
      </c>
      <c r="H3414" s="24">
        <f t="shared" ca="1" si="377"/>
        <v>10636.187589272393</v>
      </c>
      <c r="I3414" s="24">
        <f ca="1">H3414/'Option value'!$E$10</f>
        <v>516.31978588700929</v>
      </c>
    </row>
    <row r="3415" spans="2:9">
      <c r="B3415">
        <f t="shared" si="378"/>
        <v>3397</v>
      </c>
      <c r="C3415" s="38">
        <f t="shared" ca="1" si="373"/>
        <v>6.4674315009906558E-2</v>
      </c>
      <c r="D3415" s="38">
        <f t="shared" ca="1" si="374"/>
        <v>5.8761578015010127E-2</v>
      </c>
      <c r="E3415" s="38">
        <f t="shared" ca="1" si="375"/>
        <v>0.14351813954002471</v>
      </c>
      <c r="F3415" s="38">
        <f t="shared" ca="1" si="379"/>
        <v>4.9552495458205358E-2</v>
      </c>
      <c r="G3415" s="24">
        <f t="shared" ca="1" si="376"/>
        <v>8257.1943910033278</v>
      </c>
      <c r="H3415" s="24">
        <f t="shared" ca="1" si="377"/>
        <v>8950.3756943158096</v>
      </c>
      <c r="I3415" s="24">
        <f ca="1">H3415/'Option value'!$E$10</f>
        <v>434.48425700562177</v>
      </c>
    </row>
    <row r="3416" spans="2:9">
      <c r="B3416">
        <f t="shared" si="378"/>
        <v>3398</v>
      </c>
      <c r="C3416" s="38">
        <f t="shared" ca="1" si="373"/>
        <v>0.30751598373045214</v>
      </c>
      <c r="D3416" s="38">
        <f t="shared" ca="1" si="374"/>
        <v>6.0110080887810731E-2</v>
      </c>
      <c r="E3416" s="38">
        <f t="shared" ca="1" si="375"/>
        <v>0.14395054873416649</v>
      </c>
      <c r="F3416" s="38">
        <f t="shared" ca="1" si="379"/>
        <v>2.8844019089348496E-2</v>
      </c>
      <c r="G3416" s="24">
        <f t="shared" ca="1" si="376"/>
        <v>8468.0952678293743</v>
      </c>
      <c r="H3416" s="24">
        <f t="shared" ca="1" si="377"/>
        <v>9161.276571141856</v>
      </c>
      <c r="I3416" s="24">
        <f ca="1">H3416/'Option value'!$E$10</f>
        <v>444.72216364766291</v>
      </c>
    </row>
    <row r="3417" spans="2:9">
      <c r="B3417">
        <f t="shared" si="378"/>
        <v>3399</v>
      </c>
      <c r="C3417" s="38">
        <f t="shared" ca="1" si="373"/>
        <v>0.29299335508426738</v>
      </c>
      <c r="D3417" s="38">
        <f t="shared" ca="1" si="374"/>
        <v>5.6879917573292874E-2</v>
      </c>
      <c r="E3417" s="38">
        <f t="shared" ca="1" si="375"/>
        <v>0.14538475897060721</v>
      </c>
      <c r="F3417" s="38">
        <f t="shared" ca="1" si="379"/>
        <v>2.5495310397723351E-2</v>
      </c>
      <c r="G3417" s="24">
        <f t="shared" ca="1" si="376"/>
        <v>7607.9152404056395</v>
      </c>
      <c r="H3417" s="24">
        <f t="shared" ca="1" si="377"/>
        <v>8301.0965437181221</v>
      </c>
      <c r="I3417" s="24">
        <f ca="1">H3417/'Option value'!$E$10</f>
        <v>402.96585163680203</v>
      </c>
    </row>
    <row r="3418" spans="2:9">
      <c r="B3418">
        <f t="shared" si="378"/>
        <v>3400</v>
      </c>
      <c r="C3418" s="38">
        <f t="shared" ca="1" si="373"/>
        <v>0.28216789586170676</v>
      </c>
      <c r="D3418" s="38">
        <f t="shared" ca="1" si="374"/>
        <v>5.000193498412181E-2</v>
      </c>
      <c r="E3418" s="38">
        <f t="shared" ca="1" si="375"/>
        <v>0.14761221128479288</v>
      </c>
      <c r="F3418" s="38">
        <f t="shared" ca="1" si="379"/>
        <v>2.6864469400968476E-2</v>
      </c>
      <c r="G3418" s="24">
        <f t="shared" ca="1" si="376"/>
        <v>6584.8224385519297</v>
      </c>
      <c r="H3418" s="24">
        <f t="shared" ca="1" si="377"/>
        <v>7278.0037418644124</v>
      </c>
      <c r="I3418" s="24">
        <f ca="1">H3418/'Option value'!$E$10</f>
        <v>353.3011525176899</v>
      </c>
    </row>
    <row r="3419" spans="2:9">
      <c r="B3419">
        <f t="shared" si="378"/>
        <v>3401</v>
      </c>
      <c r="C3419" s="38">
        <f t="shared" ca="1" si="373"/>
        <v>0.39855830871311815</v>
      </c>
      <c r="D3419" s="38">
        <f t="shared" ca="1" si="374"/>
        <v>6.8880323167162069E-2</v>
      </c>
      <c r="E3419" s="38">
        <f t="shared" ca="1" si="375"/>
        <v>0.14822595557617138</v>
      </c>
      <c r="F3419" s="38">
        <f t="shared" ca="1" si="379"/>
        <v>3.3392168495738658E-2</v>
      </c>
      <c r="G3419" s="24">
        <f t="shared" ca="1" si="376"/>
        <v>10403.930514844968</v>
      </c>
      <c r="H3419" s="24">
        <f t="shared" ca="1" si="377"/>
        <v>11097.111818157449</v>
      </c>
      <c r="I3419" s="24">
        <f ca="1">H3419/'Option value'!$E$10</f>
        <v>538.69474845424509</v>
      </c>
    </row>
    <row r="3420" spans="2:9">
      <c r="B3420">
        <f t="shared" si="378"/>
        <v>3402</v>
      </c>
      <c r="C3420" s="38">
        <f t="shared" ca="1" si="373"/>
        <v>0.1967327701486648</v>
      </c>
      <c r="D3420" s="38">
        <f t="shared" ca="1" si="374"/>
        <v>4.5147872536005364E-2</v>
      </c>
      <c r="E3420" s="38">
        <f t="shared" ca="1" si="375"/>
        <v>0.14163893593165292</v>
      </c>
      <c r="F3420" s="38">
        <f t="shared" ca="1" si="379"/>
        <v>3.1537795663008024E-2</v>
      </c>
      <c r="G3420" s="24">
        <f t="shared" ca="1" si="376"/>
        <v>6086.029228809889</v>
      </c>
      <c r="H3420" s="24">
        <f t="shared" ca="1" si="377"/>
        <v>6779.2105321223717</v>
      </c>
      <c r="I3420" s="24">
        <f ca="1">H3420/'Option value'!$E$10</f>
        <v>329.08788990885296</v>
      </c>
    </row>
    <row r="3421" spans="2:9">
      <c r="B3421">
        <f t="shared" si="378"/>
        <v>3403</v>
      </c>
      <c r="C3421" s="38">
        <f t="shared" ca="1" si="373"/>
        <v>0.12330621198259055</v>
      </c>
      <c r="D3421" s="38">
        <f t="shared" ca="1" si="374"/>
        <v>6.2059265074958632E-2</v>
      </c>
      <c r="E3421" s="38">
        <f t="shared" ca="1" si="375"/>
        <v>0.14717809947887173</v>
      </c>
      <c r="F3421" s="38">
        <f t="shared" ca="1" si="379"/>
        <v>3.5246113125155895E-2</v>
      </c>
      <c r="G3421" s="24">
        <f t="shared" ca="1" si="376"/>
        <v>7723.9944808401224</v>
      </c>
      <c r="H3421" s="24">
        <f t="shared" ca="1" si="377"/>
        <v>8417.175784152605</v>
      </c>
      <c r="I3421" s="24">
        <f ca="1">H3421/'Option value'!$E$10</f>
        <v>408.60076622100024</v>
      </c>
    </row>
    <row r="3422" spans="2:9">
      <c r="B3422">
        <f t="shared" si="378"/>
        <v>3404</v>
      </c>
      <c r="C3422" s="38">
        <f t="shared" ca="1" si="373"/>
        <v>0.11174595216890425</v>
      </c>
      <c r="D3422" s="38">
        <f t="shared" ca="1" si="374"/>
        <v>6.2450643251538707E-2</v>
      </c>
      <c r="E3422" s="38">
        <f t="shared" ca="1" si="375"/>
        <v>0.14208927496004736</v>
      </c>
      <c r="F3422" s="38">
        <f t="shared" ca="1" si="379"/>
        <v>5.6861918012935442E-2</v>
      </c>
      <c r="G3422" s="24">
        <f t="shared" ca="1" si="376"/>
        <v>10103.10413383501</v>
      </c>
      <c r="H3422" s="24">
        <f t="shared" ca="1" si="377"/>
        <v>10796.285437147491</v>
      </c>
      <c r="I3422" s="24">
        <f ca="1">H3422/'Option value'!$E$10</f>
        <v>524.0915260751209</v>
      </c>
    </row>
    <row r="3423" spans="2:9">
      <c r="B3423">
        <f t="shared" si="378"/>
        <v>3405</v>
      </c>
      <c r="C3423" s="38">
        <f t="shared" ca="1" si="373"/>
        <v>0.27200963609230827</v>
      </c>
      <c r="D3423" s="38">
        <f t="shared" ca="1" si="374"/>
        <v>6.6973080441199775E-2</v>
      </c>
      <c r="E3423" s="38">
        <f t="shared" ca="1" si="375"/>
        <v>0.1442661358292576</v>
      </c>
      <c r="F3423" s="38">
        <f t="shared" ca="1" si="379"/>
        <v>3.7488361792446113E-2</v>
      </c>
      <c r="G3423" s="24">
        <f t="shared" ca="1" si="376"/>
        <v>9894.6671633272599</v>
      </c>
      <c r="H3423" s="24">
        <f t="shared" ca="1" si="377"/>
        <v>10587.848466639742</v>
      </c>
      <c r="I3423" s="24">
        <f ca="1">H3423/'Option value'!$E$10</f>
        <v>513.9732265359097</v>
      </c>
    </row>
    <row r="3424" spans="2:9">
      <c r="B3424">
        <f t="shared" si="378"/>
        <v>3406</v>
      </c>
      <c r="C3424" s="38">
        <f t="shared" ca="1" si="373"/>
        <v>7.0963755509264842E-2</v>
      </c>
      <c r="D3424" s="38">
        <f t="shared" ca="1" si="374"/>
        <v>6.3616287869005153E-2</v>
      </c>
      <c r="E3424" s="38">
        <f t="shared" ca="1" si="375"/>
        <v>0.14427877044461102</v>
      </c>
      <c r="F3424" s="38">
        <f t="shared" ca="1" si="379"/>
        <v>5.5995759096784559E-2</v>
      </c>
      <c r="G3424" s="24">
        <f t="shared" ca="1" si="376"/>
        <v>9571.0004168387586</v>
      </c>
      <c r="H3424" s="24">
        <f t="shared" ca="1" si="377"/>
        <v>10264.18172015124</v>
      </c>
      <c r="I3424" s="24">
        <f ca="1">H3424/'Option value'!$E$10</f>
        <v>498.26124855103103</v>
      </c>
    </row>
    <row r="3425" spans="2:9">
      <c r="B3425">
        <f t="shared" si="378"/>
        <v>3407</v>
      </c>
      <c r="C3425" s="38">
        <f t="shared" ca="1" si="373"/>
        <v>0.1572447353575534</v>
      </c>
      <c r="D3425" s="38">
        <f t="shared" ca="1" si="374"/>
        <v>6.9537957041169135E-2</v>
      </c>
      <c r="E3425" s="38">
        <f t="shared" ca="1" si="375"/>
        <v>0.14429882506590519</v>
      </c>
      <c r="F3425" s="38">
        <f t="shared" ca="1" si="379"/>
        <v>3.452134394549207E-2</v>
      </c>
      <c r="G3425" s="24">
        <f t="shared" ca="1" si="376"/>
        <v>9091.284662003196</v>
      </c>
      <c r="H3425" s="24">
        <f t="shared" ca="1" si="377"/>
        <v>9784.4659653156777</v>
      </c>
      <c r="I3425" s="24">
        <f ca="1">H3425/'Option value'!$E$10</f>
        <v>474.97407598619793</v>
      </c>
    </row>
    <row r="3426" spans="2:9">
      <c r="B3426">
        <f t="shared" si="378"/>
        <v>3408</v>
      </c>
      <c r="C3426" s="38">
        <f t="shared" ca="1" si="373"/>
        <v>0.28315639692803662</v>
      </c>
      <c r="D3426" s="38">
        <f t="shared" ca="1" si="374"/>
        <v>7.0326186932350737E-2</v>
      </c>
      <c r="E3426" s="38">
        <f t="shared" ca="1" si="375"/>
        <v>0.1463099947089371</v>
      </c>
      <c r="F3426" s="38">
        <f t="shared" ca="1" si="379"/>
        <v>4.6293309551177379E-2</v>
      </c>
      <c r="G3426" s="24">
        <f t="shared" ca="1" si="376"/>
        <v>11189.626341766707</v>
      </c>
      <c r="H3426" s="24">
        <f t="shared" ca="1" si="377"/>
        <v>11882.807645079189</v>
      </c>
      <c r="I3426" s="24">
        <f ca="1">H3426/'Option value'!$E$10</f>
        <v>576.83532257665956</v>
      </c>
    </row>
    <row r="3427" spans="2:9">
      <c r="B3427">
        <f t="shared" si="378"/>
        <v>3409</v>
      </c>
      <c r="C3427" s="38">
        <f t="shared" ca="1" si="373"/>
        <v>0.32835277277198605</v>
      </c>
      <c r="D3427" s="38">
        <f t="shared" ca="1" si="374"/>
        <v>6.5272380496835161E-2</v>
      </c>
      <c r="E3427" s="38">
        <f t="shared" ca="1" si="375"/>
        <v>0.13916903386912469</v>
      </c>
      <c r="F3427" s="38">
        <f t="shared" ca="1" si="379"/>
        <v>5.8060633543642479E-2</v>
      </c>
      <c r="G3427" s="24">
        <f t="shared" ca="1" si="376"/>
        <v>13257.707075971932</v>
      </c>
      <c r="H3427" s="24">
        <f t="shared" ca="1" si="377"/>
        <v>13950.888379284414</v>
      </c>
      <c r="I3427" s="24">
        <f ca="1">H3427/'Option value'!$E$10</f>
        <v>677.22759122739865</v>
      </c>
    </row>
    <row r="3428" spans="2:9">
      <c r="B3428">
        <f t="shared" si="378"/>
        <v>3410</v>
      </c>
      <c r="C3428" s="38">
        <f t="shared" ca="1" si="373"/>
        <v>0.29983918997745679</v>
      </c>
      <c r="D3428" s="38">
        <f t="shared" ca="1" si="374"/>
        <v>5.5365810540189013E-2</v>
      </c>
      <c r="E3428" s="38">
        <f t="shared" ca="1" si="375"/>
        <v>0.14485784827827605</v>
      </c>
      <c r="F3428" s="38">
        <f t="shared" ca="1" si="379"/>
        <v>5.6237364694491157E-2</v>
      </c>
      <c r="G3428" s="24">
        <f t="shared" ca="1" si="376"/>
        <v>10071.369976449918</v>
      </c>
      <c r="H3428" s="24">
        <f t="shared" ca="1" si="377"/>
        <v>10764.5512797624</v>
      </c>
      <c r="I3428" s="24">
        <f ca="1">H3428/'Option value'!$E$10</f>
        <v>522.55103299817472</v>
      </c>
    </row>
    <row r="3429" spans="2:9">
      <c r="B3429">
        <f t="shared" si="378"/>
        <v>3411</v>
      </c>
      <c r="C3429" s="38">
        <f t="shared" ca="1" si="373"/>
        <v>0.1795159840704478</v>
      </c>
      <c r="D3429" s="38">
        <f t="shared" ca="1" si="374"/>
        <v>5.3853745705624706E-2</v>
      </c>
      <c r="E3429" s="38">
        <f t="shared" ca="1" si="375"/>
        <v>0.14506613995958798</v>
      </c>
      <c r="F3429" s="38">
        <f t="shared" ca="1" si="379"/>
        <v>2.8070641001535307E-2</v>
      </c>
      <c r="G3429" s="24">
        <f t="shared" ca="1" si="376"/>
        <v>6733.517121573821</v>
      </c>
      <c r="H3429" s="24">
        <f t="shared" ca="1" si="377"/>
        <v>7426.6984248863037</v>
      </c>
      <c r="I3429" s="24">
        <f ca="1">H3429/'Option value'!$E$10</f>
        <v>360.51934101389821</v>
      </c>
    </row>
    <row r="3430" spans="2:9">
      <c r="B3430">
        <f t="shared" si="378"/>
        <v>3412</v>
      </c>
      <c r="C3430" s="38">
        <f t="shared" ca="1" si="373"/>
        <v>0.32759278353583376</v>
      </c>
      <c r="D3430" s="38">
        <f t="shared" ca="1" si="374"/>
        <v>6.4595865699538305E-2</v>
      </c>
      <c r="E3430" s="38">
        <f t="shared" ca="1" si="375"/>
        <v>0.14365507843731515</v>
      </c>
      <c r="F3430" s="38">
        <f t="shared" ca="1" si="379"/>
        <v>4.1760211202045566E-2</v>
      </c>
      <c r="G3430" s="24">
        <f t="shared" ca="1" si="376"/>
        <v>10437.792885402336</v>
      </c>
      <c r="H3430" s="24">
        <f t="shared" ca="1" si="377"/>
        <v>11130.974188714818</v>
      </c>
      <c r="I3430" s="24">
        <f ca="1">H3430/'Option value'!$E$10</f>
        <v>540.33855285023378</v>
      </c>
    </row>
    <row r="3431" spans="2:9">
      <c r="B3431">
        <f t="shared" si="378"/>
        <v>3413</v>
      </c>
      <c r="C3431" s="38">
        <f t="shared" ca="1" si="373"/>
        <v>0.21449130605098338</v>
      </c>
      <c r="D3431" s="38">
        <f t="shared" ca="1" si="374"/>
        <v>5.9530601744982516E-2</v>
      </c>
      <c r="E3431" s="38">
        <f t="shared" ca="1" si="375"/>
        <v>0.14600342487894524</v>
      </c>
      <c r="F3431" s="38">
        <f t="shared" ca="1" si="379"/>
        <v>4.7998964884729461E-2</v>
      </c>
      <c r="G3431" s="24">
        <f t="shared" ca="1" si="376"/>
        <v>9149.1388689856321</v>
      </c>
      <c r="H3431" s="24">
        <f t="shared" ca="1" si="377"/>
        <v>9842.3201722981139</v>
      </c>
      <c r="I3431" s="24">
        <f ca="1">H3431/'Option value'!$E$10</f>
        <v>477.78253263583076</v>
      </c>
    </row>
    <row r="3432" spans="2:9">
      <c r="B3432">
        <f t="shared" si="378"/>
        <v>3414</v>
      </c>
      <c r="C3432" s="38">
        <f t="shared" ca="1" si="373"/>
        <v>0.21362573944685898</v>
      </c>
      <c r="D3432" s="38">
        <f t="shared" ca="1" si="374"/>
        <v>6.6138737930578437E-2</v>
      </c>
      <c r="E3432" s="38">
        <f t="shared" ca="1" si="375"/>
        <v>0.14936560726875631</v>
      </c>
      <c r="F3432" s="38">
        <f t="shared" ca="1" si="379"/>
        <v>4.6190741896518159E-2</v>
      </c>
      <c r="G3432" s="24">
        <f t="shared" ca="1" si="376"/>
        <v>9648.4632734627394</v>
      </c>
      <c r="H3432" s="24">
        <f t="shared" ca="1" si="377"/>
        <v>10341.644576775221</v>
      </c>
      <c r="I3432" s="24">
        <f ca="1">H3432/'Option value'!$E$10</f>
        <v>502.02158139685537</v>
      </c>
    </row>
    <row r="3433" spans="2:9">
      <c r="B3433">
        <f t="shared" si="378"/>
        <v>3415</v>
      </c>
      <c r="C3433" s="38">
        <f t="shared" ca="1" si="373"/>
        <v>0.26760817522231845</v>
      </c>
      <c r="D3433" s="38">
        <f t="shared" ca="1" si="374"/>
        <v>6.7844444010113678E-2</v>
      </c>
      <c r="E3433" s="38">
        <f t="shared" ca="1" si="375"/>
        <v>0.14535375776940956</v>
      </c>
      <c r="F3433" s="38">
        <f t="shared" ca="1" si="379"/>
        <v>2.2003399871059919E-2</v>
      </c>
      <c r="G3433" s="24">
        <f t="shared" ca="1" si="376"/>
        <v>8646.6978265017369</v>
      </c>
      <c r="H3433" s="24">
        <f t="shared" ca="1" si="377"/>
        <v>9339.8791298142187</v>
      </c>
      <c r="I3433" s="24">
        <f ca="1">H3433/'Option value'!$E$10</f>
        <v>453.39219076768046</v>
      </c>
    </row>
    <row r="3434" spans="2:9">
      <c r="B3434">
        <f t="shared" si="378"/>
        <v>3416</v>
      </c>
      <c r="C3434" s="38">
        <f t="shared" ca="1" si="373"/>
        <v>0.17967247081574295</v>
      </c>
      <c r="D3434" s="38">
        <f t="shared" ca="1" si="374"/>
        <v>7.1186373696979346E-2</v>
      </c>
      <c r="E3434" s="38">
        <f t="shared" ca="1" si="375"/>
        <v>0.14303109291567298</v>
      </c>
      <c r="F3434" s="38">
        <f t="shared" ca="1" si="379"/>
        <v>4.605210866821309E-2</v>
      </c>
      <c r="G3434" s="24">
        <f t="shared" ca="1" si="376"/>
        <v>10739.203218467126</v>
      </c>
      <c r="H3434" s="24">
        <f t="shared" ca="1" si="377"/>
        <v>11432.384521779608</v>
      </c>
      <c r="I3434" s="24">
        <f ca="1">H3434/'Option value'!$E$10</f>
        <v>554.97012241648576</v>
      </c>
    </row>
    <row r="3435" spans="2:9">
      <c r="B3435">
        <f t="shared" si="378"/>
        <v>3417</v>
      </c>
      <c r="C3435" s="38">
        <f t="shared" ca="1" si="373"/>
        <v>0.1596324265859842</v>
      </c>
      <c r="D3435" s="38">
        <f t="shared" ca="1" si="374"/>
        <v>5.9039386144028712E-2</v>
      </c>
      <c r="E3435" s="38">
        <f t="shared" ca="1" si="375"/>
        <v>0.14590478261026169</v>
      </c>
      <c r="F3435" s="38">
        <f t="shared" ca="1" si="379"/>
        <v>4.849101378270658E-2</v>
      </c>
      <c r="G3435" s="24">
        <f t="shared" ca="1" si="376"/>
        <v>8716.320984397571</v>
      </c>
      <c r="H3435" s="24">
        <f t="shared" ca="1" si="377"/>
        <v>9409.5022877100528</v>
      </c>
      <c r="I3435" s="24">
        <f ca="1">H3435/'Option value'!$E$10</f>
        <v>456.77195571408021</v>
      </c>
    </row>
    <row r="3436" spans="2:9">
      <c r="B3436">
        <f t="shared" si="378"/>
        <v>3418</v>
      </c>
      <c r="C3436" s="38">
        <f t="shared" ca="1" si="373"/>
        <v>6.9821333613192982E-2</v>
      </c>
      <c r="D3436" s="38">
        <f t="shared" ca="1" si="374"/>
        <v>6.8538974252423168E-2</v>
      </c>
      <c r="E3436" s="38">
        <f t="shared" ca="1" si="375"/>
        <v>0.14355017318962685</v>
      </c>
      <c r="F3436" s="38">
        <f t="shared" ca="1" si="379"/>
        <v>2.0478536914424261E-2</v>
      </c>
      <c r="G3436" s="24">
        <f t="shared" ca="1" si="376"/>
        <v>7388.9419853151949</v>
      </c>
      <c r="H3436" s="24">
        <f t="shared" ca="1" si="377"/>
        <v>8082.1232886276775</v>
      </c>
      <c r="I3436" s="24">
        <f ca="1">H3436/'Option value'!$E$10</f>
        <v>392.33608197221736</v>
      </c>
    </row>
    <row r="3437" spans="2:9">
      <c r="B3437">
        <f t="shared" si="378"/>
        <v>3419</v>
      </c>
      <c r="C3437" s="38">
        <f t="shared" ca="1" si="373"/>
        <v>0.30459086729139806</v>
      </c>
      <c r="D3437" s="38">
        <f t="shared" ca="1" si="374"/>
        <v>6.3740982346274511E-2</v>
      </c>
      <c r="E3437" s="38">
        <f t="shared" ca="1" si="375"/>
        <v>0.1483130262888375</v>
      </c>
      <c r="F3437" s="38">
        <f t="shared" ca="1" si="379"/>
        <v>3.0784330825728276E-2</v>
      </c>
      <c r="G3437" s="24">
        <f t="shared" ca="1" si="376"/>
        <v>8774.867098236411</v>
      </c>
      <c r="H3437" s="24">
        <f t="shared" ca="1" si="377"/>
        <v>9468.0484015488928</v>
      </c>
      <c r="I3437" s="24">
        <f ca="1">H3437/'Option value'!$E$10</f>
        <v>459.61400007518893</v>
      </c>
    </row>
    <row r="3438" spans="2:9">
      <c r="B3438">
        <f t="shared" si="378"/>
        <v>3420</v>
      </c>
      <c r="C3438" s="38">
        <f t="shared" ca="1" si="373"/>
        <v>0.16372490700831602</v>
      </c>
      <c r="D3438" s="38">
        <f t="shared" ca="1" si="374"/>
        <v>7.0423130598927616E-2</v>
      </c>
      <c r="E3438" s="38">
        <f t="shared" ca="1" si="375"/>
        <v>0.14246319876066213</v>
      </c>
      <c r="F3438" s="38">
        <f t="shared" ca="1" si="379"/>
        <v>5.2413146214127584E-2</v>
      </c>
      <c r="G3438" s="24">
        <f t="shared" ca="1" si="376"/>
        <v>11286.858050172954</v>
      </c>
      <c r="H3438" s="24">
        <f t="shared" ca="1" si="377"/>
        <v>11980.039353485436</v>
      </c>
      <c r="I3438" s="24">
        <f ca="1">H3438/'Option value'!$E$10</f>
        <v>581.55530842162307</v>
      </c>
    </row>
    <row r="3439" spans="2:9">
      <c r="B3439">
        <f t="shared" si="378"/>
        <v>3421</v>
      </c>
      <c r="C3439" s="38">
        <f t="shared" ca="1" si="373"/>
        <v>0.1815480814065038</v>
      </c>
      <c r="D3439" s="38">
        <f t="shared" ca="1" si="374"/>
        <v>6.811371824372979E-2</v>
      </c>
      <c r="E3439" s="38">
        <f t="shared" ca="1" si="375"/>
        <v>0.14621115639482163</v>
      </c>
      <c r="F3439" s="38">
        <f t="shared" ca="1" si="379"/>
        <v>4.2747116952412595E-2</v>
      </c>
      <c r="G3439" s="24">
        <f t="shared" ca="1" si="376"/>
        <v>9646.9035076569016</v>
      </c>
      <c r="H3439" s="24">
        <f t="shared" ca="1" si="377"/>
        <v>10340.084810969383</v>
      </c>
      <c r="I3439" s="24">
        <f ca="1">H3439/'Option value'!$E$10</f>
        <v>501.94586461016422</v>
      </c>
    </row>
    <row r="3440" spans="2:9">
      <c r="B3440">
        <f t="shared" si="378"/>
        <v>3422</v>
      </c>
      <c r="C3440" s="38">
        <f t="shared" ca="1" si="373"/>
        <v>0.17811470060678669</v>
      </c>
      <c r="D3440" s="38">
        <f t="shared" ca="1" si="374"/>
        <v>6.0981084267266519E-2</v>
      </c>
      <c r="E3440" s="38">
        <f t="shared" ca="1" si="375"/>
        <v>0.14241298199710775</v>
      </c>
      <c r="F3440" s="38">
        <f t="shared" ca="1" si="379"/>
        <v>3.1601746314149005E-2</v>
      </c>
      <c r="G3440" s="24">
        <f t="shared" ca="1" si="376"/>
        <v>8040.6340408470942</v>
      </c>
      <c r="H3440" s="24">
        <f t="shared" ca="1" si="377"/>
        <v>8733.8153441595769</v>
      </c>
      <c r="I3440" s="24">
        <f ca="1">H3440/'Option value'!$E$10</f>
        <v>423.97161864852313</v>
      </c>
    </row>
    <row r="3441" spans="2:9">
      <c r="B3441">
        <f t="shared" si="378"/>
        <v>3423</v>
      </c>
      <c r="C3441" s="38">
        <f t="shared" ca="1" si="373"/>
        <v>0.20994608500489209</v>
      </c>
      <c r="D3441" s="38">
        <f t="shared" ca="1" si="374"/>
        <v>5.8675171089573895E-2</v>
      </c>
      <c r="E3441" s="38">
        <f t="shared" ca="1" si="375"/>
        <v>0.14588642759538537</v>
      </c>
      <c r="F3441" s="38">
        <f t="shared" ca="1" si="379"/>
        <v>3.7958410399497891E-2</v>
      </c>
      <c r="G3441" s="24">
        <f t="shared" ca="1" si="376"/>
        <v>8157.884676336872</v>
      </c>
      <c r="H3441" s="24">
        <f t="shared" ca="1" si="377"/>
        <v>8851.0659796493546</v>
      </c>
      <c r="I3441" s="24">
        <f ca="1">H3441/'Option value'!$E$10</f>
        <v>429.66339707035701</v>
      </c>
    </row>
    <row r="3442" spans="2:9">
      <c r="B3442">
        <f t="shared" si="378"/>
        <v>3424</v>
      </c>
      <c r="C3442" s="38">
        <f t="shared" ca="1" si="373"/>
        <v>0.12701635859090735</v>
      </c>
      <c r="D3442" s="38">
        <f t="shared" ca="1" si="374"/>
        <v>6.5701858587682002E-2</v>
      </c>
      <c r="E3442" s="38">
        <f t="shared" ca="1" si="375"/>
        <v>0.14540476144824235</v>
      </c>
      <c r="F3442" s="38">
        <f t="shared" ca="1" si="379"/>
        <v>3.5352235194897372E-2</v>
      </c>
      <c r="G3442" s="24">
        <f t="shared" ca="1" si="376"/>
        <v>8344.4791838680485</v>
      </c>
      <c r="H3442" s="24">
        <f t="shared" ca="1" si="377"/>
        <v>9037.6604871805303</v>
      </c>
      <c r="I3442" s="24">
        <f ca="1">H3442/'Option value'!$E$10</f>
        <v>438.72138287284122</v>
      </c>
    </row>
    <row r="3443" spans="2:9">
      <c r="B3443">
        <f t="shared" si="378"/>
        <v>3425</v>
      </c>
      <c r="C3443" s="38">
        <f t="shared" ca="1" si="373"/>
        <v>0.26236346073361788</v>
      </c>
      <c r="D3443" s="38">
        <f t="shared" ca="1" si="374"/>
        <v>7.0114131083274189E-2</v>
      </c>
      <c r="E3443" s="38">
        <f t="shared" ca="1" si="375"/>
        <v>0.14761289689851703</v>
      </c>
      <c r="F3443" s="38">
        <f t="shared" ca="1" si="379"/>
        <v>3.1084902233102951E-2</v>
      </c>
      <c r="G3443" s="24">
        <f t="shared" ca="1" si="376"/>
        <v>9420.003750022006</v>
      </c>
      <c r="H3443" s="24">
        <f t="shared" ca="1" si="377"/>
        <v>10113.185053334488</v>
      </c>
      <c r="I3443" s="24">
        <f ca="1">H3443/'Option value'!$E$10</f>
        <v>490.93131326866444</v>
      </c>
    </row>
    <row r="3444" spans="2:9">
      <c r="B3444">
        <f t="shared" si="378"/>
        <v>3426</v>
      </c>
      <c r="C3444" s="38">
        <f t="shared" ca="1" si="373"/>
        <v>0.47830262346163482</v>
      </c>
      <c r="D3444" s="38">
        <f t="shared" ca="1" si="374"/>
        <v>5.9318666261165637E-2</v>
      </c>
      <c r="E3444" s="38">
        <f t="shared" ca="1" si="375"/>
        <v>0.14154950383216458</v>
      </c>
      <c r="F3444" s="38">
        <f t="shared" ca="1" si="379"/>
        <v>3.7676641442764461E-2</v>
      </c>
      <c r="G3444" s="24">
        <f t="shared" ca="1" si="376"/>
        <v>10469.935413204279</v>
      </c>
      <c r="H3444" s="24">
        <f t="shared" ca="1" si="377"/>
        <v>11163.116716516761</v>
      </c>
      <c r="I3444" s="24">
        <f ca="1">H3444/'Option value'!$E$10</f>
        <v>541.89886973382329</v>
      </c>
    </row>
    <row r="3445" spans="2:9">
      <c r="B3445">
        <f t="shared" si="378"/>
        <v>3427</v>
      </c>
      <c r="C3445" s="38">
        <f t="shared" ca="1" si="373"/>
        <v>0.27303147809965539</v>
      </c>
      <c r="D3445" s="38">
        <f t="shared" ca="1" si="374"/>
        <v>5.9257134371579173E-2</v>
      </c>
      <c r="E3445" s="38">
        <f t="shared" ca="1" si="375"/>
        <v>0.14178044843420165</v>
      </c>
      <c r="F3445" s="38">
        <f t="shared" ca="1" si="379"/>
        <v>3.267681479388606E-2</v>
      </c>
      <c r="G3445" s="24">
        <f t="shared" ca="1" si="376"/>
        <v>8574.9569839610958</v>
      </c>
      <c r="H3445" s="24">
        <f t="shared" ca="1" si="377"/>
        <v>9268.1382872735776</v>
      </c>
      <c r="I3445" s="24">
        <f ca="1">H3445/'Option value'!$E$10</f>
        <v>449.9096255958047</v>
      </c>
    </row>
    <row r="3446" spans="2:9">
      <c r="B3446">
        <f t="shared" si="378"/>
        <v>3428</v>
      </c>
      <c r="C3446" s="38">
        <f t="shared" ca="1" si="373"/>
        <v>0.33160162164866963</v>
      </c>
      <c r="D3446" s="38">
        <f t="shared" ca="1" si="374"/>
        <v>6.9390225091691196E-2</v>
      </c>
      <c r="E3446" s="38">
        <f t="shared" ca="1" si="375"/>
        <v>0.14511177472886588</v>
      </c>
      <c r="F3446" s="38">
        <f t="shared" ca="1" si="379"/>
        <v>2.0626464174575147E-2</v>
      </c>
      <c r="G3446" s="24">
        <f t="shared" ca="1" si="376"/>
        <v>9205.4681855719391</v>
      </c>
      <c r="H3446" s="24">
        <f t="shared" ca="1" si="377"/>
        <v>9898.6494888844209</v>
      </c>
      <c r="I3446" s="24">
        <f ca="1">H3446/'Option value'!$E$10</f>
        <v>480.51696547982624</v>
      </c>
    </row>
    <row r="3447" spans="2:9">
      <c r="B3447">
        <f t="shared" si="378"/>
        <v>3429</v>
      </c>
      <c r="C3447" s="38">
        <f t="shared" ca="1" si="373"/>
        <v>0.20121423699836194</v>
      </c>
      <c r="D3447" s="38">
        <f t="shared" ca="1" si="374"/>
        <v>5.4505021020983792E-2</v>
      </c>
      <c r="E3447" s="38">
        <f t="shared" ca="1" si="375"/>
        <v>0.1395590575457028</v>
      </c>
      <c r="F3447" s="38">
        <f t="shared" ca="1" si="379"/>
        <v>3.0639563761577865E-2</v>
      </c>
      <c r="G3447" s="24">
        <f t="shared" ca="1" si="376"/>
        <v>7454.9158395526856</v>
      </c>
      <c r="H3447" s="24">
        <f t="shared" ca="1" si="377"/>
        <v>8148.0971428651683</v>
      </c>
      <c r="I3447" s="24">
        <f ca="1">H3447/'Option value'!$E$10</f>
        <v>395.53869625559065</v>
      </c>
    </row>
    <row r="3448" spans="2:9">
      <c r="B3448">
        <f t="shared" si="378"/>
        <v>3430</v>
      </c>
      <c r="C3448" s="38">
        <f t="shared" ca="1" si="373"/>
        <v>0.35883013815769249</v>
      </c>
      <c r="D3448" s="38">
        <f t="shared" ca="1" si="374"/>
        <v>4.9342717390669054E-2</v>
      </c>
      <c r="E3448" s="38">
        <f t="shared" ca="1" si="375"/>
        <v>0.15085254787021904</v>
      </c>
      <c r="F3448" s="38">
        <f t="shared" ca="1" si="379"/>
        <v>3.3661056805105435E-2</v>
      </c>
      <c r="G3448" s="24">
        <f t="shared" ca="1" si="376"/>
        <v>7095.5086002048574</v>
      </c>
      <c r="H3448" s="24">
        <f t="shared" ca="1" si="377"/>
        <v>7788.6899035173401</v>
      </c>
      <c r="I3448" s="24">
        <f ca="1">H3448/'Option value'!$E$10</f>
        <v>378.09174288919127</v>
      </c>
    </row>
    <row r="3449" spans="2:9">
      <c r="B3449">
        <f t="shared" si="378"/>
        <v>3431</v>
      </c>
      <c r="C3449" s="38">
        <f t="shared" ca="1" si="373"/>
        <v>0.21027739062867573</v>
      </c>
      <c r="D3449" s="38">
        <f t="shared" ca="1" si="374"/>
        <v>6.2974830217017344E-2</v>
      </c>
      <c r="E3449" s="38">
        <f t="shared" ca="1" si="375"/>
        <v>0.13938752033375865</v>
      </c>
      <c r="F3449" s="38">
        <f t="shared" ca="1" si="379"/>
        <v>4.065260800117633E-2</v>
      </c>
      <c r="G3449" s="24">
        <f t="shared" ca="1" si="376"/>
        <v>9573.5400283986728</v>
      </c>
      <c r="H3449" s="24">
        <f t="shared" ca="1" si="377"/>
        <v>10266.721331711155</v>
      </c>
      <c r="I3449" s="24">
        <f ca="1">H3449/'Option value'!$E$10</f>
        <v>498.38453066558998</v>
      </c>
    </row>
    <row r="3450" spans="2:9">
      <c r="B3450">
        <f t="shared" si="378"/>
        <v>3432</v>
      </c>
      <c r="C3450" s="38">
        <f t="shared" ca="1" si="373"/>
        <v>0.19926440145583846</v>
      </c>
      <c r="D3450" s="38">
        <f t="shared" ca="1" si="374"/>
        <v>6.4750128370277008E-2</v>
      </c>
      <c r="E3450" s="38">
        <f t="shared" ca="1" si="375"/>
        <v>0.14759946911420663</v>
      </c>
      <c r="F3450" s="38">
        <f t="shared" ca="1" si="379"/>
        <v>5.1679710392416409E-2</v>
      </c>
      <c r="G3450" s="24">
        <f t="shared" ca="1" si="376"/>
        <v>10040.119348335762</v>
      </c>
      <c r="H3450" s="24">
        <f t="shared" ca="1" si="377"/>
        <v>10733.300651648244</v>
      </c>
      <c r="I3450" s="24">
        <f ca="1">H3450/'Option value'!$E$10</f>
        <v>521.03401221593413</v>
      </c>
    </row>
    <row r="3451" spans="2:9">
      <c r="B3451">
        <f t="shared" si="378"/>
        <v>3433</v>
      </c>
      <c r="C3451" s="38">
        <f t="shared" ca="1" si="373"/>
        <v>0.30044149888095029</v>
      </c>
      <c r="D3451" s="38">
        <f t="shared" ca="1" si="374"/>
        <v>5.8824055489550178E-2</v>
      </c>
      <c r="E3451" s="38">
        <f t="shared" ca="1" si="375"/>
        <v>0.14763330038337322</v>
      </c>
      <c r="F3451" s="38">
        <f t="shared" ca="1" si="379"/>
        <v>2.2481788978848713E-2</v>
      </c>
      <c r="G3451" s="24">
        <f t="shared" ca="1" si="376"/>
        <v>7580.5560054029966</v>
      </c>
      <c r="H3451" s="24">
        <f t="shared" ca="1" si="377"/>
        <v>8273.7373087154792</v>
      </c>
      <c r="I3451" s="24">
        <f ca="1">H3451/'Option value'!$E$10</f>
        <v>401.63773343279024</v>
      </c>
    </row>
    <row r="3452" spans="2:9">
      <c r="B3452">
        <f t="shared" si="378"/>
        <v>3434</v>
      </c>
      <c r="C3452" s="38">
        <f t="shared" ca="1" si="373"/>
        <v>2.6781000037681191E-2</v>
      </c>
      <c r="D3452" s="38">
        <f t="shared" ca="1" si="374"/>
        <v>6.4230997976739035E-2</v>
      </c>
      <c r="E3452" s="38">
        <f t="shared" ca="1" si="375"/>
        <v>0.14775940302028365</v>
      </c>
      <c r="F3452" s="38">
        <f t="shared" ca="1" si="379"/>
        <v>5.5893057011701733E-2</v>
      </c>
      <c r="G3452" s="24">
        <f t="shared" ca="1" si="376"/>
        <v>8903.4316235312381</v>
      </c>
      <c r="H3452" s="24">
        <f t="shared" ca="1" si="377"/>
        <v>9596.6129268437198</v>
      </c>
      <c r="I3452" s="24">
        <f ca="1">H3452/'Option value'!$E$10</f>
        <v>465.85499644872425</v>
      </c>
    </row>
    <row r="3453" spans="2:9">
      <c r="B3453">
        <f t="shared" si="378"/>
        <v>3435</v>
      </c>
      <c r="C3453" s="38">
        <f t="shared" ca="1" si="373"/>
        <v>0.10364861784447386</v>
      </c>
      <c r="D3453" s="38">
        <f t="shared" ca="1" si="374"/>
        <v>4.8909491656938697E-2</v>
      </c>
      <c r="E3453" s="38">
        <f t="shared" ca="1" si="375"/>
        <v>0.1415604721539595</v>
      </c>
      <c r="F3453" s="38">
        <f t="shared" ca="1" si="379"/>
        <v>4.0510289047914025E-2</v>
      </c>
      <c r="G3453" s="24">
        <f t="shared" ca="1" si="376"/>
        <v>6624.8834882446754</v>
      </c>
      <c r="H3453" s="24">
        <f t="shared" ca="1" si="377"/>
        <v>7318.0647915571581</v>
      </c>
      <c r="I3453" s="24">
        <f ca="1">H3453/'Option value'!$E$10</f>
        <v>355.24586366782319</v>
      </c>
    </row>
    <row r="3454" spans="2:9">
      <c r="B3454">
        <f t="shared" si="378"/>
        <v>3436</v>
      </c>
      <c r="C3454" s="38">
        <f t="shared" ca="1" si="373"/>
        <v>0.21924621016329376</v>
      </c>
      <c r="D3454" s="38">
        <f t="shared" ca="1" si="374"/>
        <v>6.7852645915151111E-2</v>
      </c>
      <c r="E3454" s="38">
        <f t="shared" ca="1" si="375"/>
        <v>0.14278244033137683</v>
      </c>
      <c r="F3454" s="38">
        <f t="shared" ca="1" si="379"/>
        <v>4.9626190525123827E-2</v>
      </c>
      <c r="G3454" s="24">
        <f t="shared" ca="1" si="376"/>
        <v>11013.810046429313</v>
      </c>
      <c r="H3454" s="24">
        <f t="shared" ca="1" si="377"/>
        <v>11706.991349741795</v>
      </c>
      <c r="I3454" s="24">
        <f ca="1">H3454/'Option value'!$E$10</f>
        <v>568.3005509583395</v>
      </c>
    </row>
    <row r="3455" spans="2:9">
      <c r="B3455">
        <f t="shared" si="378"/>
        <v>3437</v>
      </c>
      <c r="C3455" s="38">
        <f t="shared" ca="1" si="373"/>
        <v>0.23330128056602037</v>
      </c>
      <c r="D3455" s="38">
        <f t="shared" ca="1" si="374"/>
        <v>6.4239080760849263E-2</v>
      </c>
      <c r="E3455" s="38">
        <f t="shared" ca="1" si="375"/>
        <v>0.1429046345417628</v>
      </c>
      <c r="F3455" s="38">
        <f t="shared" ca="1" si="379"/>
        <v>2.6512413471816782E-2</v>
      </c>
      <c r="G3455" s="24">
        <f t="shared" ca="1" si="376"/>
        <v>8441.8167639572821</v>
      </c>
      <c r="H3455" s="24">
        <f t="shared" ca="1" si="377"/>
        <v>9134.9980672697639</v>
      </c>
      <c r="I3455" s="24">
        <f ca="1">H3455/'Option value'!$E$10</f>
        <v>443.4465081198914</v>
      </c>
    </row>
    <row r="3456" spans="2:9">
      <c r="B3456">
        <f t="shared" si="378"/>
        <v>3438</v>
      </c>
      <c r="C3456" s="38">
        <f t="shared" ca="1" si="373"/>
        <v>0.30570617107106879</v>
      </c>
      <c r="D3456" s="38">
        <f t="shared" ca="1" si="374"/>
        <v>5.6564033635067734E-2</v>
      </c>
      <c r="E3456" s="38">
        <f t="shared" ca="1" si="375"/>
        <v>0.14695610624752711</v>
      </c>
      <c r="F3456" s="38">
        <f t="shared" ca="1" si="379"/>
        <v>3.2181205596782773E-2</v>
      </c>
      <c r="G3456" s="24">
        <f t="shared" ca="1" si="376"/>
        <v>7980.5032695228301</v>
      </c>
      <c r="H3456" s="24">
        <f t="shared" ca="1" si="377"/>
        <v>8673.6845728353128</v>
      </c>
      <c r="I3456" s="24">
        <f ca="1">H3456/'Option value'!$E$10</f>
        <v>421.05264916676271</v>
      </c>
    </row>
    <row r="3457" spans="2:9">
      <c r="B3457">
        <f t="shared" si="378"/>
        <v>3439</v>
      </c>
      <c r="C3457" s="38">
        <f t="shared" ca="1" si="373"/>
        <v>0.1084580955320158</v>
      </c>
      <c r="D3457" s="38">
        <f t="shared" ca="1" si="374"/>
        <v>6.6413835087142881E-2</v>
      </c>
      <c r="E3457" s="38">
        <f t="shared" ca="1" si="375"/>
        <v>0.14515212027892394</v>
      </c>
      <c r="F3457" s="38">
        <f t="shared" ca="1" si="379"/>
        <v>4.5133493182973654E-2</v>
      </c>
      <c r="G3457" s="24">
        <f t="shared" ca="1" si="376"/>
        <v>9128.2668378966446</v>
      </c>
      <c r="H3457" s="24">
        <f t="shared" ca="1" si="377"/>
        <v>9821.4481412091263</v>
      </c>
      <c r="I3457" s="24">
        <f ca="1">H3457/'Option value'!$E$10</f>
        <v>476.76932724316146</v>
      </c>
    </row>
    <row r="3458" spans="2:9">
      <c r="B3458">
        <f t="shared" si="378"/>
        <v>3440</v>
      </c>
      <c r="C3458" s="38">
        <f t="shared" ca="1" si="373"/>
        <v>0.25372039638454119</v>
      </c>
      <c r="D3458" s="38">
        <f t="shared" ca="1" si="374"/>
        <v>4.8170270835692058E-2</v>
      </c>
      <c r="E3458" s="38">
        <f t="shared" ca="1" si="375"/>
        <v>0.14515153434715719</v>
      </c>
      <c r="F3458" s="38">
        <f t="shared" ca="1" si="379"/>
        <v>4.4288520648394544E-2</v>
      </c>
      <c r="G3458" s="24">
        <f t="shared" ca="1" si="376"/>
        <v>7425.7310552886483</v>
      </c>
      <c r="H3458" s="24">
        <f t="shared" ca="1" si="377"/>
        <v>8118.912358601131</v>
      </c>
      <c r="I3458" s="24">
        <f ca="1">H3458/'Option value'!$E$10</f>
        <v>394.12195915539468</v>
      </c>
    </row>
    <row r="3459" spans="2:9">
      <c r="B3459">
        <f t="shared" si="378"/>
        <v>3441</v>
      </c>
      <c r="C3459" s="38">
        <f t="shared" ca="1" si="373"/>
        <v>0.26132820030175302</v>
      </c>
      <c r="D3459" s="38">
        <f t="shared" ca="1" si="374"/>
        <v>6.0096673752961544E-2</v>
      </c>
      <c r="E3459" s="38">
        <f t="shared" ca="1" si="375"/>
        <v>0.14523101918367376</v>
      </c>
      <c r="F3459" s="38">
        <f t="shared" ca="1" si="379"/>
        <v>5.8099330046975775E-2</v>
      </c>
      <c r="G3459" s="24">
        <f t="shared" ca="1" si="376"/>
        <v>10789.312803226388</v>
      </c>
      <c r="H3459" s="24">
        <f t="shared" ca="1" si="377"/>
        <v>11482.49410653887</v>
      </c>
      <c r="I3459" s="24">
        <f ca="1">H3459/'Option value'!$E$10</f>
        <v>557.40262653101308</v>
      </c>
    </row>
    <row r="3460" spans="2:9">
      <c r="B3460">
        <f t="shared" si="378"/>
        <v>3442</v>
      </c>
      <c r="C3460" s="38">
        <f t="shared" ca="1" si="373"/>
        <v>0.12947183820334224</v>
      </c>
      <c r="D3460" s="38">
        <f t="shared" ca="1" si="374"/>
        <v>5.9234528121341119E-2</v>
      </c>
      <c r="E3460" s="38">
        <f t="shared" ca="1" si="375"/>
        <v>0.14870269161496086</v>
      </c>
      <c r="F3460" s="38">
        <f t="shared" ca="1" si="379"/>
        <v>3.9082077834422385E-2</v>
      </c>
      <c r="G3460" s="24">
        <f t="shared" ca="1" si="376"/>
        <v>7569.1914020779832</v>
      </c>
      <c r="H3460" s="24">
        <f t="shared" ca="1" si="377"/>
        <v>8262.3727053904659</v>
      </c>
      <c r="I3460" s="24">
        <f ca="1">H3460/'Option value'!$E$10</f>
        <v>401.08605365973131</v>
      </c>
    </row>
    <row r="3461" spans="2:9">
      <c r="B3461">
        <f t="shared" si="378"/>
        <v>3443</v>
      </c>
      <c r="C3461" s="38">
        <f t="shared" ca="1" si="373"/>
        <v>0.10318039923974416</v>
      </c>
      <c r="D3461" s="38">
        <f t="shared" ca="1" si="374"/>
        <v>6.0021279679783518E-2</v>
      </c>
      <c r="E3461" s="38">
        <f t="shared" ca="1" si="375"/>
        <v>0.14742255379907787</v>
      </c>
      <c r="F3461" s="38">
        <f t="shared" ca="1" si="379"/>
        <v>4.5019779444080893E-2</v>
      </c>
      <c r="G3461" s="24">
        <f t="shared" ca="1" si="376"/>
        <v>8019.2073183590664</v>
      </c>
      <c r="H3461" s="24">
        <f t="shared" ca="1" si="377"/>
        <v>8712.3886216715491</v>
      </c>
      <c r="I3461" s="24">
        <f ca="1">H3461/'Option value'!$E$10</f>
        <v>422.93148648891014</v>
      </c>
    </row>
    <row r="3462" spans="2:9">
      <c r="B3462">
        <f t="shared" si="378"/>
        <v>3444</v>
      </c>
      <c r="C3462" s="38">
        <f t="shared" ca="1" si="373"/>
        <v>0.14328322010136837</v>
      </c>
      <c r="D3462" s="38">
        <f t="shared" ca="1" si="374"/>
        <v>6.4191761052000501E-2</v>
      </c>
      <c r="E3462" s="38">
        <f t="shared" ca="1" si="375"/>
        <v>0.14219315368348753</v>
      </c>
      <c r="F3462" s="38">
        <f t="shared" ca="1" si="379"/>
        <v>2.915490925332901E-2</v>
      </c>
      <c r="G3462" s="24">
        <f t="shared" ca="1" si="376"/>
        <v>8051.9133509826561</v>
      </c>
      <c r="H3462" s="24">
        <f t="shared" ca="1" si="377"/>
        <v>8745.0946542951388</v>
      </c>
      <c r="I3462" s="24">
        <f ca="1">H3462/'Option value'!$E$10</f>
        <v>424.51915797549213</v>
      </c>
    </row>
    <row r="3463" spans="2:9">
      <c r="B3463">
        <f t="shared" si="378"/>
        <v>3445</v>
      </c>
      <c r="C3463" s="38">
        <f t="shared" ca="1" si="373"/>
        <v>0.3094705990074248</v>
      </c>
      <c r="D3463" s="38">
        <f t="shared" ca="1" si="374"/>
        <v>7.5744624471993705E-2</v>
      </c>
      <c r="E3463" s="38">
        <f t="shared" ca="1" si="375"/>
        <v>0.14231275128976612</v>
      </c>
      <c r="F3463" s="38">
        <f t="shared" ca="1" si="379"/>
        <v>5.3124139952476945E-2</v>
      </c>
      <c r="G3463" s="24">
        <f t="shared" ca="1" si="376"/>
        <v>13792.072881041227</v>
      </c>
      <c r="H3463" s="24">
        <f t="shared" ca="1" si="377"/>
        <v>14485.254184353709</v>
      </c>
      <c r="I3463" s="24">
        <f ca="1">H3463/'Option value'!$E$10</f>
        <v>703.16767885212175</v>
      </c>
    </row>
    <row r="3464" spans="2:9">
      <c r="B3464">
        <f t="shared" si="378"/>
        <v>3446</v>
      </c>
      <c r="C3464" s="38">
        <f t="shared" ca="1" si="373"/>
        <v>0.50091372584568183</v>
      </c>
      <c r="D3464" s="38">
        <f t="shared" ca="1" si="374"/>
        <v>6.7045484932430802E-2</v>
      </c>
      <c r="E3464" s="38">
        <f t="shared" ca="1" si="375"/>
        <v>0.14445285270277053</v>
      </c>
      <c r="F3464" s="38">
        <f t="shared" ca="1" si="379"/>
        <v>5.3331469028165601E-2</v>
      </c>
      <c r="G3464" s="24">
        <f t="shared" ca="1" si="376"/>
        <v>13696.081653765736</v>
      </c>
      <c r="H3464" s="24">
        <f t="shared" ca="1" si="377"/>
        <v>14389.262957078217</v>
      </c>
      <c r="I3464" s="24">
        <f ca="1">H3464/'Option value'!$E$10</f>
        <v>698.50791053777755</v>
      </c>
    </row>
    <row r="3465" spans="2:9">
      <c r="B3465">
        <f t="shared" si="378"/>
        <v>3447</v>
      </c>
      <c r="C3465" s="38">
        <f t="shared" ca="1" si="373"/>
        <v>0.30944927254386767</v>
      </c>
      <c r="D3465" s="38">
        <f t="shared" ca="1" si="374"/>
        <v>6.5510896305010127E-2</v>
      </c>
      <c r="E3465" s="38">
        <f t="shared" ca="1" si="375"/>
        <v>0.14214031740920971</v>
      </c>
      <c r="F3465" s="38">
        <f t="shared" ca="1" si="379"/>
        <v>2.9156944725529745E-2</v>
      </c>
      <c r="G3465" s="24">
        <f t="shared" ca="1" si="376"/>
        <v>9416.2734534863412</v>
      </c>
      <c r="H3465" s="24">
        <f t="shared" ca="1" si="377"/>
        <v>10109.454756798823</v>
      </c>
      <c r="I3465" s="24">
        <f ca="1">H3465/'Option value'!$E$10</f>
        <v>490.75023091256418</v>
      </c>
    </row>
    <row r="3466" spans="2:9">
      <c r="B3466">
        <f t="shared" si="378"/>
        <v>3448</v>
      </c>
      <c r="C3466" s="38">
        <f t="shared" ca="1" si="373"/>
        <v>0.1747718075627217</v>
      </c>
      <c r="D3466" s="38">
        <f t="shared" ca="1" si="374"/>
        <v>7.0975226701592592E-2</v>
      </c>
      <c r="E3466" s="38">
        <f t="shared" ca="1" si="375"/>
        <v>0.14410759113995489</v>
      </c>
      <c r="F3466" s="38">
        <f t="shared" ca="1" si="379"/>
        <v>4.8231131084694401E-2</v>
      </c>
      <c r="G3466" s="24">
        <f t="shared" ca="1" si="376"/>
        <v>10785.485274658367</v>
      </c>
      <c r="H3466" s="24">
        <f t="shared" ca="1" si="377"/>
        <v>11478.666577970849</v>
      </c>
      <c r="I3466" s="24">
        <f ca="1">H3466/'Option value'!$E$10</f>
        <v>557.21682417334216</v>
      </c>
    </row>
    <row r="3467" spans="2:9">
      <c r="B3467">
        <f t="shared" si="378"/>
        <v>3449</v>
      </c>
      <c r="C3467" s="38">
        <f t="shared" ca="1" si="373"/>
        <v>0.19664853830614626</v>
      </c>
      <c r="D3467" s="38">
        <f t="shared" ca="1" si="374"/>
        <v>5.9384450362969389E-2</v>
      </c>
      <c r="E3467" s="38">
        <f t="shared" ca="1" si="375"/>
        <v>0.14543243167395209</v>
      </c>
      <c r="F3467" s="38">
        <f t="shared" ca="1" si="379"/>
        <v>5.5219077099257996E-2</v>
      </c>
      <c r="G3467" s="24">
        <f t="shared" ca="1" si="376"/>
        <v>9769.2202352159366</v>
      </c>
      <c r="H3467" s="24">
        <f t="shared" ca="1" si="377"/>
        <v>10462.401538528418</v>
      </c>
      <c r="I3467" s="24">
        <f ca="1">H3467/'Option value'!$E$10</f>
        <v>507.88356983147656</v>
      </c>
    </row>
    <row r="3468" spans="2:9">
      <c r="B3468">
        <f t="shared" si="378"/>
        <v>3450</v>
      </c>
      <c r="C3468" s="38">
        <f t="shared" ca="1" si="373"/>
        <v>0.33106712939645516</v>
      </c>
      <c r="D3468" s="38">
        <f t="shared" ca="1" si="374"/>
        <v>6.6807020970869213E-2</v>
      </c>
      <c r="E3468" s="38">
        <f t="shared" ca="1" si="375"/>
        <v>0.14454242442815179</v>
      </c>
      <c r="F3468" s="38">
        <f t="shared" ca="1" si="379"/>
        <v>2.6668552033280429E-2</v>
      </c>
      <c r="G3468" s="24">
        <f t="shared" ca="1" si="376"/>
        <v>9356.1223109398397</v>
      </c>
      <c r="H3468" s="24">
        <f t="shared" ca="1" si="377"/>
        <v>10049.303614252321</v>
      </c>
      <c r="I3468" s="24">
        <f ca="1">H3468/'Option value'!$E$10</f>
        <v>487.83027253652045</v>
      </c>
    </row>
    <row r="3469" spans="2:9">
      <c r="B3469">
        <f t="shared" si="378"/>
        <v>3451</v>
      </c>
      <c r="C3469" s="38">
        <f t="shared" ca="1" si="373"/>
        <v>0.31379825250059473</v>
      </c>
      <c r="D3469" s="38">
        <f t="shared" ca="1" si="374"/>
        <v>6.4111822154962861E-2</v>
      </c>
      <c r="E3469" s="38">
        <f t="shared" ca="1" si="375"/>
        <v>0.14640148458611521</v>
      </c>
      <c r="F3469" s="38">
        <f t="shared" ca="1" si="379"/>
        <v>5.5407941830680277E-2</v>
      </c>
      <c r="G3469" s="24">
        <f t="shared" ca="1" si="376"/>
        <v>11480.151063180663</v>
      </c>
      <c r="H3469" s="24">
        <f t="shared" ca="1" si="377"/>
        <v>12173.332366493145</v>
      </c>
      <c r="I3469" s="24">
        <f ca="1">H3469/'Option value'!$E$10</f>
        <v>590.93846439287108</v>
      </c>
    </row>
    <row r="3470" spans="2:9">
      <c r="B3470">
        <f t="shared" si="378"/>
        <v>3452</v>
      </c>
      <c r="C3470" s="38">
        <f t="shared" ca="1" si="373"/>
        <v>0.30477925490326635</v>
      </c>
      <c r="D3470" s="38">
        <f t="shared" ca="1" si="374"/>
        <v>5.3525163026575076E-2</v>
      </c>
      <c r="E3470" s="38">
        <f t="shared" ca="1" si="375"/>
        <v>0.1423564829143304</v>
      </c>
      <c r="F3470" s="38">
        <f t="shared" ca="1" si="379"/>
        <v>4.9402344650226616E-2</v>
      </c>
      <c r="G3470" s="24">
        <f t="shared" ca="1" si="376"/>
        <v>9317.8923688173272</v>
      </c>
      <c r="H3470" s="24">
        <f t="shared" ca="1" si="377"/>
        <v>10011.073672129809</v>
      </c>
      <c r="I3470" s="24">
        <f ca="1">H3470/'Option value'!$E$10</f>
        <v>485.97445010338873</v>
      </c>
    </row>
    <row r="3471" spans="2:9">
      <c r="B3471">
        <f t="shared" si="378"/>
        <v>3453</v>
      </c>
      <c r="C3471" s="38">
        <f t="shared" ca="1" si="373"/>
        <v>0.12461690685151637</v>
      </c>
      <c r="D3471" s="38">
        <f t="shared" ca="1" si="374"/>
        <v>6.3415282522804928E-2</v>
      </c>
      <c r="E3471" s="38">
        <f t="shared" ca="1" si="375"/>
        <v>0.14816710938129063</v>
      </c>
      <c r="F3471" s="38">
        <f t="shared" ca="1" si="379"/>
        <v>3.3176043705332607E-2</v>
      </c>
      <c r="G3471" s="24">
        <f t="shared" ca="1" si="376"/>
        <v>7691.7616469207132</v>
      </c>
      <c r="H3471" s="24">
        <f t="shared" ca="1" si="377"/>
        <v>8384.942950233195</v>
      </c>
      <c r="I3471" s="24">
        <f ca="1">H3471/'Option value'!$E$10</f>
        <v>407.03606554530069</v>
      </c>
    </row>
    <row r="3472" spans="2:9">
      <c r="B3472">
        <f t="shared" si="378"/>
        <v>3454</v>
      </c>
      <c r="C3472" s="38">
        <f t="shared" ca="1" si="373"/>
        <v>0.22399244063062448</v>
      </c>
      <c r="D3472" s="38">
        <f t="shared" ca="1" si="374"/>
        <v>6.7345486331676738E-2</v>
      </c>
      <c r="E3472" s="38">
        <f t="shared" ca="1" si="375"/>
        <v>0.14401138985233367</v>
      </c>
      <c r="F3472" s="38">
        <f t="shared" ca="1" si="379"/>
        <v>3.3327072514334616E-2</v>
      </c>
      <c r="G3472" s="24">
        <f t="shared" ca="1" si="376"/>
        <v>9236.1827009863464</v>
      </c>
      <c r="H3472" s="24">
        <f t="shared" ca="1" si="377"/>
        <v>9929.3640042988281</v>
      </c>
      <c r="I3472" s="24">
        <f ca="1">H3472/'Option value'!$E$10</f>
        <v>482.00796137372947</v>
      </c>
    </row>
    <row r="3473" spans="2:9">
      <c r="B3473">
        <f t="shared" si="378"/>
        <v>3455</v>
      </c>
      <c r="C3473" s="38">
        <f t="shared" ca="1" si="373"/>
        <v>0.19627586858904095</v>
      </c>
      <c r="D3473" s="38">
        <f t="shared" ca="1" si="374"/>
        <v>7.1939048644879225E-2</v>
      </c>
      <c r="E3473" s="38">
        <f t="shared" ca="1" si="375"/>
        <v>0.14300740746536253</v>
      </c>
      <c r="F3473" s="38">
        <f t="shared" ca="1" si="379"/>
        <v>5.0489006345971865E-2</v>
      </c>
      <c r="G3473" s="24">
        <f t="shared" ca="1" si="376"/>
        <v>11536.10739476289</v>
      </c>
      <c r="H3473" s="24">
        <f t="shared" ca="1" si="377"/>
        <v>12229.288698075372</v>
      </c>
      <c r="I3473" s="24">
        <f ca="1">H3473/'Option value'!$E$10</f>
        <v>593.65479116870733</v>
      </c>
    </row>
    <row r="3474" spans="2:9">
      <c r="B3474">
        <f t="shared" si="378"/>
        <v>3456</v>
      </c>
      <c r="C3474" s="38">
        <f t="shared" ca="1" si="373"/>
        <v>0.30886326069099918</v>
      </c>
      <c r="D3474" s="38">
        <f t="shared" ca="1" si="374"/>
        <v>6.5941429447399669E-2</v>
      </c>
      <c r="E3474" s="38">
        <f t="shared" ca="1" si="375"/>
        <v>0.14370787120792061</v>
      </c>
      <c r="F3474" s="38">
        <f t="shared" ca="1" si="379"/>
        <v>2.7332710640083559E-2</v>
      </c>
      <c r="G3474" s="24">
        <f t="shared" ca="1" si="376"/>
        <v>9197.7948421379406</v>
      </c>
      <c r="H3474" s="24">
        <f t="shared" ca="1" si="377"/>
        <v>9890.9761454504223</v>
      </c>
      <c r="I3474" s="24">
        <f ca="1">H3474/'Option value'!$E$10</f>
        <v>480.14447308011756</v>
      </c>
    </row>
    <row r="3475" spans="2:9">
      <c r="B3475">
        <f t="shared" si="378"/>
        <v>3457</v>
      </c>
      <c r="C3475" s="38">
        <f t="shared" ref="C3475:C3538" ca="1" si="380">_xlfn.NORM.INV(RAND(),$F$6,$G$6)</f>
        <v>0.1540575803423275</v>
      </c>
      <c r="D3475" s="38">
        <f t="shared" ref="D3475:D3538" ca="1" si="381">_xlfn.NORM.INV(RAND(),$F$7,$G$7)</f>
        <v>6.7072054500762368E-2</v>
      </c>
      <c r="E3475" s="38">
        <f t="shared" ref="E3475:E3538" ca="1" si="382">_xlfn.NORM.INV(RAND(),$F$8,$G$8)</f>
        <v>0.1454898742367543</v>
      </c>
      <c r="F3475" s="38">
        <f t="shared" ca="1" si="379"/>
        <v>5.1742004956101872E-2</v>
      </c>
      <c r="G3475" s="24">
        <f t="shared" ref="G3475:G3538" ca="1" si="383">IF(E3475&gt;F3475,($C$12*(1+C3475)*D3475)/(E3475-F3475),0)</f>
        <v>10239.97882427605</v>
      </c>
      <c r="H3475" s="24">
        <f t="shared" ref="H3475:H3538" ca="1" si="384">G3475+$C$13</f>
        <v>10933.160127588531</v>
      </c>
      <c r="I3475" s="24">
        <f ca="1">H3475/'Option value'!$E$10</f>
        <v>530.73592852371507</v>
      </c>
    </row>
    <row r="3476" spans="2:9">
      <c r="B3476">
        <f t="shared" ref="B3476:B3539" si="385">B3475+1</f>
        <v>3458</v>
      </c>
      <c r="C3476" s="38">
        <f t="shared" ca="1" si="380"/>
        <v>0.15004828049375574</v>
      </c>
      <c r="D3476" s="38">
        <f t="shared" ca="1" si="381"/>
        <v>5.6665042727946292E-2</v>
      </c>
      <c r="E3476" s="38">
        <f t="shared" ca="1" si="382"/>
        <v>0.14640870674444481</v>
      </c>
      <c r="F3476" s="38">
        <f t="shared" ref="F3476:F3539" ca="1" si="386">RAND()*($E$9-$D$9)+$D$9</f>
        <v>4.95108620731112E-2</v>
      </c>
      <c r="G3476" s="24">
        <f t="shared" ca="1" si="383"/>
        <v>8340.8162437236151</v>
      </c>
      <c r="H3476" s="24">
        <f t="shared" ca="1" si="384"/>
        <v>9033.9975470360969</v>
      </c>
      <c r="I3476" s="24">
        <f ca="1">H3476/'Option value'!$E$10</f>
        <v>438.54357024447069</v>
      </c>
    </row>
    <row r="3477" spans="2:9">
      <c r="B3477">
        <f t="shared" si="385"/>
        <v>3459</v>
      </c>
      <c r="C3477" s="38">
        <f t="shared" ca="1" si="380"/>
        <v>0.29914617296129081</v>
      </c>
      <c r="D3477" s="38">
        <f t="shared" ca="1" si="381"/>
        <v>6.3618655844697197E-2</v>
      </c>
      <c r="E3477" s="38">
        <f t="shared" ca="1" si="382"/>
        <v>0.1470316153987821</v>
      </c>
      <c r="F3477" s="38">
        <f t="shared" ca="1" si="386"/>
        <v>2.0813029730882941E-2</v>
      </c>
      <c r="G3477" s="24">
        <f t="shared" ca="1" si="383"/>
        <v>8121.0198996128329</v>
      </c>
      <c r="H3477" s="24">
        <f t="shared" ca="1" si="384"/>
        <v>8814.2012029253146</v>
      </c>
      <c r="I3477" s="24">
        <f ca="1">H3477/'Option value'!$E$10</f>
        <v>427.8738448021997</v>
      </c>
    </row>
    <row r="3478" spans="2:9">
      <c r="B3478">
        <f t="shared" si="385"/>
        <v>3460</v>
      </c>
      <c r="C3478" s="38">
        <f t="shared" ca="1" si="380"/>
        <v>0.11886872195586341</v>
      </c>
      <c r="D3478" s="38">
        <f t="shared" ca="1" si="381"/>
        <v>6.2955693461796663E-2</v>
      </c>
      <c r="E3478" s="38">
        <f t="shared" ca="1" si="382"/>
        <v>0.14682809591849272</v>
      </c>
      <c r="F3478" s="38">
        <f t="shared" ca="1" si="386"/>
        <v>3.2126110519848206E-2</v>
      </c>
      <c r="G3478" s="24">
        <f t="shared" ca="1" si="383"/>
        <v>7616.1341828530585</v>
      </c>
      <c r="H3478" s="24">
        <f t="shared" ca="1" si="384"/>
        <v>8309.3154861655403</v>
      </c>
      <c r="I3478" s="24">
        <f ca="1">H3478/'Option value'!$E$10</f>
        <v>403.36482942551163</v>
      </c>
    </row>
    <row r="3479" spans="2:9">
      <c r="B3479">
        <f t="shared" si="385"/>
        <v>3461</v>
      </c>
      <c r="C3479" s="38">
        <f t="shared" ca="1" si="380"/>
        <v>0.29872883966311992</v>
      </c>
      <c r="D3479" s="38">
        <f t="shared" ca="1" si="381"/>
        <v>6.5654254714713214E-2</v>
      </c>
      <c r="E3479" s="38">
        <f t="shared" ca="1" si="382"/>
        <v>0.14006154496106829</v>
      </c>
      <c r="F3479" s="38">
        <f t="shared" ca="1" si="386"/>
        <v>3.3854889244186337E-2</v>
      </c>
      <c r="G3479" s="24">
        <f t="shared" ca="1" si="383"/>
        <v>9956.8279642396228</v>
      </c>
      <c r="H3479" s="24">
        <f t="shared" ca="1" si="384"/>
        <v>10650.009267552105</v>
      </c>
      <c r="I3479" s="24">
        <f ca="1">H3479/'Option value'!$E$10</f>
        <v>516.99074114330597</v>
      </c>
    </row>
    <row r="3480" spans="2:9">
      <c r="B3480">
        <f t="shared" si="385"/>
        <v>3462</v>
      </c>
      <c r="C3480" s="38">
        <f t="shared" ca="1" si="380"/>
        <v>0.29041344147371506</v>
      </c>
      <c r="D3480" s="38">
        <f t="shared" ca="1" si="381"/>
        <v>6.5823583410579381E-2</v>
      </c>
      <c r="E3480" s="38">
        <f t="shared" ca="1" si="382"/>
        <v>0.14489117704859625</v>
      </c>
      <c r="F3480" s="38">
        <f t="shared" ca="1" si="386"/>
        <v>2.7418696999343153E-2</v>
      </c>
      <c r="G3480" s="24">
        <f t="shared" ca="1" si="383"/>
        <v>8967.3813453404928</v>
      </c>
      <c r="H3480" s="24">
        <f t="shared" ca="1" si="384"/>
        <v>9660.5626486529745</v>
      </c>
      <c r="I3480" s="24">
        <f ca="1">H3480/'Option value'!$E$10</f>
        <v>468.95935187635797</v>
      </c>
    </row>
    <row r="3481" spans="2:9">
      <c r="B3481">
        <f t="shared" si="385"/>
        <v>3463</v>
      </c>
      <c r="C3481" s="38">
        <f t="shared" ca="1" si="380"/>
        <v>0.13386173164478918</v>
      </c>
      <c r="D3481" s="38">
        <f t="shared" ca="1" si="381"/>
        <v>7.4297387440664747E-2</v>
      </c>
      <c r="E3481" s="38">
        <f t="shared" ca="1" si="382"/>
        <v>0.14309496890315079</v>
      </c>
      <c r="F3481" s="38">
        <f t="shared" ca="1" si="386"/>
        <v>3.4814444166241743E-2</v>
      </c>
      <c r="G3481" s="24">
        <f t="shared" ca="1" si="383"/>
        <v>9648.8302430337299</v>
      </c>
      <c r="H3481" s="24">
        <f t="shared" ca="1" si="384"/>
        <v>10342.011546346212</v>
      </c>
      <c r="I3481" s="24">
        <f ca="1">H3481/'Option value'!$E$10</f>
        <v>502.03939545369957</v>
      </c>
    </row>
    <row r="3482" spans="2:9">
      <c r="B3482">
        <f t="shared" si="385"/>
        <v>3464</v>
      </c>
      <c r="C3482" s="38">
        <f t="shared" ca="1" si="380"/>
        <v>7.7708132125794527E-2</v>
      </c>
      <c r="D3482" s="38">
        <f t="shared" ca="1" si="381"/>
        <v>6.9169150985964517E-2</v>
      </c>
      <c r="E3482" s="38">
        <f t="shared" ca="1" si="382"/>
        <v>0.14640146919077016</v>
      </c>
      <c r="F3482" s="38">
        <f t="shared" ca="1" si="386"/>
        <v>3.6250470694199344E-2</v>
      </c>
      <c r="G3482" s="24">
        <f t="shared" ca="1" si="383"/>
        <v>8392.9868654063139</v>
      </c>
      <c r="H3482" s="24">
        <f t="shared" ca="1" si="384"/>
        <v>9086.1681687187956</v>
      </c>
      <c r="I3482" s="24">
        <f ca="1">H3482/'Option value'!$E$10</f>
        <v>441.07612469508712</v>
      </c>
    </row>
    <row r="3483" spans="2:9">
      <c r="B3483">
        <f t="shared" si="385"/>
        <v>3465</v>
      </c>
      <c r="C3483" s="38">
        <f t="shared" ca="1" si="380"/>
        <v>0.20472118310283266</v>
      </c>
      <c r="D3483" s="38">
        <f t="shared" ca="1" si="381"/>
        <v>5.3503782254585991E-2</v>
      </c>
      <c r="E3483" s="38">
        <f t="shared" ca="1" si="382"/>
        <v>0.14528997224366522</v>
      </c>
      <c r="F3483" s="38">
        <f t="shared" ca="1" si="386"/>
        <v>3.5529387731054067E-2</v>
      </c>
      <c r="G3483" s="24">
        <f t="shared" ca="1" si="383"/>
        <v>7283.0953615996114</v>
      </c>
      <c r="H3483" s="24">
        <f t="shared" ca="1" si="384"/>
        <v>7976.276664912094</v>
      </c>
      <c r="I3483" s="24">
        <f ca="1">H3483/'Option value'!$E$10</f>
        <v>387.19789635495601</v>
      </c>
    </row>
    <row r="3484" spans="2:9">
      <c r="B3484">
        <f t="shared" si="385"/>
        <v>3466</v>
      </c>
      <c r="C3484" s="38">
        <f t="shared" ca="1" si="380"/>
        <v>0.1969327897981841</v>
      </c>
      <c r="D3484" s="38">
        <f t="shared" ca="1" si="381"/>
        <v>6.4568430197960547E-2</v>
      </c>
      <c r="E3484" s="38">
        <f t="shared" ca="1" si="382"/>
        <v>0.14448878775036095</v>
      </c>
      <c r="F3484" s="38">
        <f t="shared" ca="1" si="386"/>
        <v>5.4468798678000058E-2</v>
      </c>
      <c r="G3484" s="24">
        <f t="shared" ca="1" si="383"/>
        <v>10647.371646802998</v>
      </c>
      <c r="H3484" s="24">
        <f t="shared" ca="1" si="384"/>
        <v>11340.55295011548</v>
      </c>
      <c r="I3484" s="24">
        <f ca="1">H3484/'Option value'!$E$10</f>
        <v>550.51227913181935</v>
      </c>
    </row>
    <row r="3485" spans="2:9">
      <c r="B3485">
        <f t="shared" si="385"/>
        <v>3467</v>
      </c>
      <c r="C3485" s="38">
        <f t="shared" ca="1" si="380"/>
        <v>0.14278885432356497</v>
      </c>
      <c r="D3485" s="38">
        <f t="shared" ca="1" si="381"/>
        <v>5.8392551416314255E-2</v>
      </c>
      <c r="E3485" s="38">
        <f t="shared" ca="1" si="382"/>
        <v>0.14669061877642353</v>
      </c>
      <c r="F3485" s="38">
        <f t="shared" ca="1" si="386"/>
        <v>5.2191213682805354E-2</v>
      </c>
      <c r="G3485" s="24">
        <f t="shared" ca="1" si="383"/>
        <v>8757.6130090238603</v>
      </c>
      <c r="H3485" s="24">
        <f t="shared" ca="1" si="384"/>
        <v>9450.794312336342</v>
      </c>
      <c r="I3485" s="24">
        <f ca="1">H3485/'Option value'!$E$10</f>
        <v>458.77642292894859</v>
      </c>
    </row>
    <row r="3486" spans="2:9">
      <c r="B3486">
        <f t="shared" si="385"/>
        <v>3468</v>
      </c>
      <c r="C3486" s="38">
        <f t="shared" ca="1" si="380"/>
        <v>0.30717027079175158</v>
      </c>
      <c r="D3486" s="38">
        <f t="shared" ca="1" si="381"/>
        <v>5.929543782534373E-2</v>
      </c>
      <c r="E3486" s="38">
        <f t="shared" ca="1" si="382"/>
        <v>0.14370135238515458</v>
      </c>
      <c r="F3486" s="38">
        <f t="shared" ca="1" si="386"/>
        <v>5.1538163979197998E-2</v>
      </c>
      <c r="G3486" s="24">
        <f t="shared" ca="1" si="383"/>
        <v>10430.072522822609</v>
      </c>
      <c r="H3486" s="24">
        <f t="shared" ca="1" si="384"/>
        <v>11123.253826135091</v>
      </c>
      <c r="I3486" s="24">
        <f ca="1">H3486/'Option value'!$E$10</f>
        <v>539.96377796772288</v>
      </c>
    </row>
    <row r="3487" spans="2:9">
      <c r="B3487">
        <f t="shared" si="385"/>
        <v>3469</v>
      </c>
      <c r="C3487" s="38">
        <f t="shared" ca="1" si="380"/>
        <v>0.23537308551268932</v>
      </c>
      <c r="D3487" s="38">
        <f t="shared" ca="1" si="381"/>
        <v>5.6217195757567492E-2</v>
      </c>
      <c r="E3487" s="38">
        <f t="shared" ca="1" si="382"/>
        <v>0.14528642923715229</v>
      </c>
      <c r="F3487" s="38">
        <f t="shared" ca="1" si="386"/>
        <v>2.2994175783056986E-2</v>
      </c>
      <c r="G3487" s="24">
        <f t="shared" ca="1" si="383"/>
        <v>7043.0333141901692</v>
      </c>
      <c r="H3487" s="24">
        <f t="shared" ca="1" si="384"/>
        <v>7736.2146175026519</v>
      </c>
      <c r="I3487" s="24">
        <f ca="1">H3487/'Option value'!$E$10</f>
        <v>375.5443989078957</v>
      </c>
    </row>
    <row r="3488" spans="2:9">
      <c r="B3488">
        <f t="shared" si="385"/>
        <v>3470</v>
      </c>
      <c r="C3488" s="38">
        <f t="shared" ca="1" si="380"/>
        <v>0.22255069105761432</v>
      </c>
      <c r="D3488" s="38">
        <f t="shared" ca="1" si="381"/>
        <v>6.5785293417513768E-2</v>
      </c>
      <c r="E3488" s="38">
        <f t="shared" ca="1" si="382"/>
        <v>0.14562212139038563</v>
      </c>
      <c r="F3488" s="38">
        <f t="shared" ca="1" si="386"/>
        <v>5.2863961228798662E-2</v>
      </c>
      <c r="G3488" s="24">
        <f t="shared" ca="1" si="383"/>
        <v>10753.131144855064</v>
      </c>
      <c r="H3488" s="24">
        <f t="shared" ca="1" si="384"/>
        <v>11446.312448167546</v>
      </c>
      <c r="I3488" s="24">
        <f ca="1">H3488/'Option value'!$E$10</f>
        <v>555.64623534793907</v>
      </c>
    </row>
    <row r="3489" spans="2:9">
      <c r="B3489">
        <f t="shared" si="385"/>
        <v>3471</v>
      </c>
      <c r="C3489" s="38">
        <f t="shared" ca="1" si="380"/>
        <v>7.2553494807057695E-2</v>
      </c>
      <c r="D3489" s="38">
        <f t="shared" ca="1" si="381"/>
        <v>5.9460455498935985E-2</v>
      </c>
      <c r="E3489" s="38">
        <f t="shared" ca="1" si="382"/>
        <v>0.14384071942862217</v>
      </c>
      <c r="F3489" s="38">
        <f t="shared" ca="1" si="386"/>
        <v>5.9116839330546123E-2</v>
      </c>
      <c r="G3489" s="24">
        <f t="shared" ca="1" si="383"/>
        <v>9335.3957620407054</v>
      </c>
      <c r="H3489" s="24">
        <f t="shared" ca="1" si="384"/>
        <v>10028.577065353187</v>
      </c>
      <c r="I3489" s="24">
        <f ca="1">H3489/'Option value'!$E$10</f>
        <v>486.824129386077</v>
      </c>
    </row>
    <row r="3490" spans="2:9">
      <c r="B3490">
        <f t="shared" si="385"/>
        <v>3472</v>
      </c>
      <c r="C3490" s="38">
        <f t="shared" ca="1" si="380"/>
        <v>0.29490047921216589</v>
      </c>
      <c r="D3490" s="38">
        <f t="shared" ca="1" si="381"/>
        <v>6.9632694854635538E-2</v>
      </c>
      <c r="E3490" s="38">
        <f t="shared" ca="1" si="382"/>
        <v>0.14845383384746311</v>
      </c>
      <c r="F3490" s="38">
        <f t="shared" ca="1" si="386"/>
        <v>3.9500362528205289E-2</v>
      </c>
      <c r="G3490" s="24">
        <f t="shared" ca="1" si="383"/>
        <v>10263.604296523079</v>
      </c>
      <c r="H3490" s="24">
        <f t="shared" ca="1" si="384"/>
        <v>10956.785599835561</v>
      </c>
      <c r="I3490" s="24">
        <f ca="1">H3490/'Option value'!$E$10</f>
        <v>531.88279610852237</v>
      </c>
    </row>
    <row r="3491" spans="2:9">
      <c r="B3491">
        <f t="shared" si="385"/>
        <v>3473</v>
      </c>
      <c r="C3491" s="38">
        <f t="shared" ca="1" si="380"/>
        <v>0.24659983631543408</v>
      </c>
      <c r="D3491" s="38">
        <f t="shared" ca="1" si="381"/>
        <v>5.2380940268739816E-2</v>
      </c>
      <c r="E3491" s="38">
        <f t="shared" ca="1" si="382"/>
        <v>0.14280247864941356</v>
      </c>
      <c r="F3491" s="38">
        <f t="shared" ca="1" si="386"/>
        <v>4.4066576519147013E-2</v>
      </c>
      <c r="G3491" s="24">
        <f t="shared" ca="1" si="383"/>
        <v>8201.940865448465</v>
      </c>
      <c r="H3491" s="24">
        <f t="shared" ca="1" si="384"/>
        <v>8895.1221687609468</v>
      </c>
      <c r="I3491" s="24">
        <f ca="1">H3491/'Option value'!$E$10</f>
        <v>431.8020470272304</v>
      </c>
    </row>
    <row r="3492" spans="2:9">
      <c r="B3492">
        <f t="shared" si="385"/>
        <v>3474</v>
      </c>
      <c r="C3492" s="38">
        <f t="shared" ca="1" si="380"/>
        <v>0.14111748785055162</v>
      </c>
      <c r="D3492" s="38">
        <f t="shared" ca="1" si="381"/>
        <v>6.4240079155190949E-2</v>
      </c>
      <c r="E3492" s="38">
        <f t="shared" ca="1" si="382"/>
        <v>0.14793750167622827</v>
      </c>
      <c r="F3492" s="38">
        <f t="shared" ca="1" si="386"/>
        <v>2.9007003677247005E-2</v>
      </c>
      <c r="G3492" s="24">
        <f t="shared" ca="1" si="383"/>
        <v>7644.2444724746865</v>
      </c>
      <c r="H3492" s="24">
        <f t="shared" ca="1" si="384"/>
        <v>8337.4257757871692</v>
      </c>
      <c r="I3492" s="24">
        <f ca="1">H3492/'Option value'!$E$10</f>
        <v>404.72940659161014</v>
      </c>
    </row>
    <row r="3493" spans="2:9">
      <c r="B3493">
        <f t="shared" si="385"/>
        <v>3475</v>
      </c>
      <c r="C3493" s="38">
        <f t="shared" ca="1" si="380"/>
        <v>0.21624990120049584</v>
      </c>
      <c r="D3493" s="38">
        <f t="shared" ca="1" si="381"/>
        <v>5.5346965144725854E-2</v>
      </c>
      <c r="E3493" s="38">
        <f t="shared" ca="1" si="382"/>
        <v>0.1436091057703868</v>
      </c>
      <c r="F3493" s="38">
        <f t="shared" ca="1" si="386"/>
        <v>3.1986190272265555E-2</v>
      </c>
      <c r="G3493" s="24">
        <f t="shared" ca="1" si="383"/>
        <v>7479.1913615826497</v>
      </c>
      <c r="H3493" s="24">
        <f t="shared" ca="1" si="384"/>
        <v>8172.3726648951324</v>
      </c>
      <c r="I3493" s="24">
        <f ca="1">H3493/'Option value'!$E$10</f>
        <v>396.71711965510349</v>
      </c>
    </row>
    <row r="3494" spans="2:9">
      <c r="B3494">
        <f t="shared" si="385"/>
        <v>3476</v>
      </c>
      <c r="C3494" s="38">
        <f t="shared" ca="1" si="380"/>
        <v>0.23096587794316534</v>
      </c>
      <c r="D3494" s="38">
        <f t="shared" ca="1" si="381"/>
        <v>6.9265652373928566E-2</v>
      </c>
      <c r="E3494" s="38">
        <f t="shared" ca="1" si="382"/>
        <v>0.14608472718366883</v>
      </c>
      <c r="F3494" s="38">
        <f t="shared" ca="1" si="386"/>
        <v>5.6207596927775202E-2</v>
      </c>
      <c r="G3494" s="24">
        <f t="shared" ca="1" si="383"/>
        <v>11765.384459045359</v>
      </c>
      <c r="H3494" s="24">
        <f t="shared" ca="1" si="384"/>
        <v>12458.565762357841</v>
      </c>
      <c r="I3494" s="24">
        <f ca="1">H3494/'Option value'!$E$10</f>
        <v>604.78474574552627</v>
      </c>
    </row>
    <row r="3495" spans="2:9">
      <c r="B3495">
        <f t="shared" si="385"/>
        <v>3477</v>
      </c>
      <c r="C3495" s="38">
        <f t="shared" ca="1" si="380"/>
        <v>5.7182936995884032E-2</v>
      </c>
      <c r="D3495" s="38">
        <f t="shared" ca="1" si="381"/>
        <v>6.3753927122413345E-2</v>
      </c>
      <c r="E3495" s="38">
        <f t="shared" ca="1" si="382"/>
        <v>0.14639981964306154</v>
      </c>
      <c r="F3495" s="38">
        <f t="shared" ca="1" si="386"/>
        <v>3.5607370021835297E-2</v>
      </c>
      <c r="G3495" s="24">
        <f t="shared" ca="1" si="383"/>
        <v>7544.6361245875814</v>
      </c>
      <c r="H3495" s="24">
        <f t="shared" ca="1" si="384"/>
        <v>8237.8174279000632</v>
      </c>
      <c r="I3495" s="24">
        <f ca="1">H3495/'Option value'!$E$10</f>
        <v>399.89404989806127</v>
      </c>
    </row>
    <row r="3496" spans="2:9">
      <c r="B3496">
        <f t="shared" si="385"/>
        <v>3478</v>
      </c>
      <c r="C3496" s="38">
        <f t="shared" ca="1" si="380"/>
        <v>0.14613702064431516</v>
      </c>
      <c r="D3496" s="38">
        <f t="shared" ca="1" si="381"/>
        <v>5.5920744573923702E-2</v>
      </c>
      <c r="E3496" s="38">
        <f t="shared" ca="1" si="382"/>
        <v>0.14575456850598997</v>
      </c>
      <c r="F3496" s="38">
        <f t="shared" ca="1" si="386"/>
        <v>5.6151089477643898E-2</v>
      </c>
      <c r="G3496" s="24">
        <f t="shared" ca="1" si="383"/>
        <v>8871.0696786743283</v>
      </c>
      <c r="H3496" s="24">
        <f t="shared" ca="1" si="384"/>
        <v>9564.2509819868101</v>
      </c>
      <c r="I3496" s="24">
        <f ca="1">H3496/'Option value'!$E$10</f>
        <v>464.28402825178688</v>
      </c>
    </row>
    <row r="3497" spans="2:9">
      <c r="B3497">
        <f t="shared" si="385"/>
        <v>3479</v>
      </c>
      <c r="C3497" s="38">
        <f t="shared" ca="1" si="380"/>
        <v>0.2162656087821061</v>
      </c>
      <c r="D3497" s="38">
        <f t="shared" ca="1" si="381"/>
        <v>5.8421081911685199E-2</v>
      </c>
      <c r="E3497" s="38">
        <f t="shared" ca="1" si="382"/>
        <v>0.14773162833208295</v>
      </c>
      <c r="F3497" s="38">
        <f t="shared" ca="1" si="386"/>
        <v>3.2998438266659866E-2</v>
      </c>
      <c r="G3497" s="24">
        <f t="shared" ca="1" si="383"/>
        <v>7680.691648463735</v>
      </c>
      <c r="H3497" s="24">
        <f t="shared" ca="1" si="384"/>
        <v>8373.8729517762167</v>
      </c>
      <c r="I3497" s="24">
        <f ca="1">H3497/'Option value'!$E$10</f>
        <v>406.49868697942799</v>
      </c>
    </row>
    <row r="3498" spans="2:9">
      <c r="B3498">
        <f t="shared" si="385"/>
        <v>3480</v>
      </c>
      <c r="C3498" s="38">
        <f t="shared" ca="1" si="380"/>
        <v>0.27926164527531155</v>
      </c>
      <c r="D3498" s="38">
        <f t="shared" ca="1" si="381"/>
        <v>5.4811610965735731E-2</v>
      </c>
      <c r="E3498" s="38">
        <f t="shared" ca="1" si="382"/>
        <v>0.14311306894054962</v>
      </c>
      <c r="F3498" s="38">
        <f t="shared" ca="1" si="386"/>
        <v>2.9243005747147704E-2</v>
      </c>
      <c r="G3498" s="24">
        <f t="shared" ca="1" si="383"/>
        <v>7636.8412149086835</v>
      </c>
      <c r="H3498" s="24">
        <f t="shared" ca="1" si="384"/>
        <v>8330.0225182211652</v>
      </c>
      <c r="I3498" s="24">
        <f ca="1">H3498/'Option value'!$E$10</f>
        <v>404.37002515636721</v>
      </c>
    </row>
    <row r="3499" spans="2:9">
      <c r="B3499">
        <f t="shared" si="385"/>
        <v>3481</v>
      </c>
      <c r="C3499" s="38">
        <f t="shared" ca="1" si="380"/>
        <v>0.11596823893237312</v>
      </c>
      <c r="D3499" s="38">
        <f t="shared" ca="1" si="381"/>
        <v>6.0486429415175909E-2</v>
      </c>
      <c r="E3499" s="38">
        <f t="shared" ca="1" si="382"/>
        <v>0.14375942006919568</v>
      </c>
      <c r="F3499" s="38">
        <f t="shared" ca="1" si="386"/>
        <v>3.2791678892970536E-2</v>
      </c>
      <c r="G3499" s="24">
        <f t="shared" ca="1" si="383"/>
        <v>7544.0474952092054</v>
      </c>
      <c r="H3499" s="24">
        <f t="shared" ca="1" si="384"/>
        <v>8237.2287985216881</v>
      </c>
      <c r="I3499" s="24">
        <f ca="1">H3499/'Option value'!$E$10</f>
        <v>399.86547565639262</v>
      </c>
    </row>
    <row r="3500" spans="2:9">
      <c r="B3500">
        <f t="shared" si="385"/>
        <v>3482</v>
      </c>
      <c r="C3500" s="38">
        <f t="shared" ca="1" si="380"/>
        <v>0.14181936866915662</v>
      </c>
      <c r="D3500" s="38">
        <f t="shared" ca="1" si="381"/>
        <v>5.8150513202368061E-2</v>
      </c>
      <c r="E3500" s="38">
        <f t="shared" ca="1" si="382"/>
        <v>0.14366304294671992</v>
      </c>
      <c r="F3500" s="38">
        <f t="shared" ca="1" si="386"/>
        <v>5.8385180571047454E-2</v>
      </c>
      <c r="G3500" s="24">
        <f t="shared" ca="1" si="383"/>
        <v>9656.1950315117683</v>
      </c>
      <c r="H3500" s="24">
        <f t="shared" ca="1" si="384"/>
        <v>10349.37633482425</v>
      </c>
      <c r="I3500" s="24">
        <f ca="1">H3500/'Option value'!$E$10</f>
        <v>502.39690945748782</v>
      </c>
    </row>
    <row r="3501" spans="2:9">
      <c r="B3501">
        <f t="shared" si="385"/>
        <v>3483</v>
      </c>
      <c r="C3501" s="38">
        <f t="shared" ca="1" si="380"/>
        <v>9.276719785880877E-2</v>
      </c>
      <c r="D3501" s="38">
        <f t="shared" ca="1" si="381"/>
        <v>5.2843786859892189E-2</v>
      </c>
      <c r="E3501" s="38">
        <f t="shared" ca="1" si="382"/>
        <v>0.14743608072268299</v>
      </c>
      <c r="F3501" s="38">
        <f t="shared" ca="1" si="386"/>
        <v>4.9052252320037751E-2</v>
      </c>
      <c r="G3501" s="24">
        <f t="shared" ca="1" si="383"/>
        <v>7279.2936759208405</v>
      </c>
      <c r="H3501" s="24">
        <f t="shared" ca="1" si="384"/>
        <v>7972.4749792333232</v>
      </c>
      <c r="I3501" s="24">
        <f ca="1">H3501/'Option value'!$E$10</f>
        <v>387.01334850647197</v>
      </c>
    </row>
    <row r="3502" spans="2:9">
      <c r="B3502">
        <f t="shared" si="385"/>
        <v>3484</v>
      </c>
      <c r="C3502" s="38">
        <f t="shared" ca="1" si="380"/>
        <v>0.17264953777039832</v>
      </c>
      <c r="D3502" s="38">
        <f t="shared" ca="1" si="381"/>
        <v>6.1946146191873518E-2</v>
      </c>
      <c r="E3502" s="38">
        <f t="shared" ca="1" si="382"/>
        <v>0.14358888690654267</v>
      </c>
      <c r="F3502" s="38">
        <f t="shared" ca="1" si="386"/>
        <v>4.1426814173464679E-2</v>
      </c>
      <c r="G3502" s="24">
        <f t="shared" ca="1" si="383"/>
        <v>8818.286630148099</v>
      </c>
      <c r="H3502" s="24">
        <f t="shared" ca="1" si="384"/>
        <v>9511.4679334605808</v>
      </c>
      <c r="I3502" s="24">
        <f ca="1">H3502/'Option value'!$E$10</f>
        <v>461.7217443427466</v>
      </c>
    </row>
    <row r="3503" spans="2:9">
      <c r="B3503">
        <f t="shared" si="385"/>
        <v>3485</v>
      </c>
      <c r="C3503" s="38">
        <f t="shared" ca="1" si="380"/>
        <v>0.28796880427237287</v>
      </c>
      <c r="D3503" s="38">
        <f t="shared" ca="1" si="381"/>
        <v>5.3343559968794203E-2</v>
      </c>
      <c r="E3503" s="38">
        <f t="shared" ca="1" si="382"/>
        <v>0.1418846712854395</v>
      </c>
      <c r="F3503" s="38">
        <f t="shared" ca="1" si="386"/>
        <v>5.6492350098034674E-2</v>
      </c>
      <c r="G3503" s="24">
        <f t="shared" ca="1" si="383"/>
        <v>9978.3767559968255</v>
      </c>
      <c r="H3503" s="24">
        <f t="shared" ca="1" si="384"/>
        <v>10671.558059309307</v>
      </c>
      <c r="I3503" s="24">
        <f ca="1">H3503/'Option value'!$E$10</f>
        <v>518.03679899559745</v>
      </c>
    </row>
    <row r="3504" spans="2:9">
      <c r="B3504">
        <f t="shared" si="385"/>
        <v>3486</v>
      </c>
      <c r="C3504" s="38">
        <f t="shared" ca="1" si="380"/>
        <v>0.37027802287798683</v>
      </c>
      <c r="D3504" s="38">
        <f t="shared" ca="1" si="381"/>
        <v>7.7989959522686073E-2</v>
      </c>
      <c r="E3504" s="38">
        <f t="shared" ca="1" si="382"/>
        <v>0.14309225634369635</v>
      </c>
      <c r="F3504" s="38">
        <f t="shared" ca="1" si="386"/>
        <v>3.4703855116238344E-2</v>
      </c>
      <c r="G3504" s="24">
        <f t="shared" ca="1" si="383"/>
        <v>12228.014747436317</v>
      </c>
      <c r="H3504" s="24">
        <f t="shared" ca="1" si="384"/>
        <v>12921.196050748798</v>
      </c>
      <c r="I3504" s="24">
        <f ca="1">H3504/'Option value'!$E$10</f>
        <v>627.24252673537853</v>
      </c>
    </row>
    <row r="3505" spans="2:9">
      <c r="B3505">
        <f t="shared" si="385"/>
        <v>3487</v>
      </c>
      <c r="C3505" s="38">
        <f t="shared" ca="1" si="380"/>
        <v>0.3930109282347326</v>
      </c>
      <c r="D3505" s="38">
        <f t="shared" ca="1" si="381"/>
        <v>6.6644960346570498E-2</v>
      </c>
      <c r="E3505" s="38">
        <f t="shared" ca="1" si="382"/>
        <v>0.14469270762574543</v>
      </c>
      <c r="F3505" s="38">
        <f t="shared" ca="1" si="386"/>
        <v>4.0080144415328214E-2</v>
      </c>
      <c r="G3505" s="24">
        <f t="shared" ca="1" si="383"/>
        <v>11005.996514520457</v>
      </c>
      <c r="H3505" s="24">
        <f t="shared" ca="1" si="384"/>
        <v>11699.177817832939</v>
      </c>
      <c r="I3505" s="24">
        <f ca="1">H3505/'Option value'!$E$10</f>
        <v>567.92125329286102</v>
      </c>
    </row>
    <row r="3506" spans="2:9">
      <c r="B3506">
        <f t="shared" si="385"/>
        <v>3488</v>
      </c>
      <c r="C3506" s="38">
        <f t="shared" ca="1" si="380"/>
        <v>0.20914420006505874</v>
      </c>
      <c r="D3506" s="38">
        <f t="shared" ca="1" si="381"/>
        <v>6.5369034999517961E-2</v>
      </c>
      <c r="E3506" s="38">
        <f t="shared" ca="1" si="382"/>
        <v>0.14617579463295241</v>
      </c>
      <c r="F3506" s="38">
        <f t="shared" ca="1" si="386"/>
        <v>5.5349473353332929E-2</v>
      </c>
      <c r="G3506" s="24">
        <f t="shared" ca="1" si="383"/>
        <v>10792.692990074263</v>
      </c>
      <c r="H3506" s="24">
        <f t="shared" ca="1" si="384"/>
        <v>11485.874293386745</v>
      </c>
      <c r="I3506" s="24">
        <f ca="1">H3506/'Option value'!$E$10</f>
        <v>557.56671327120114</v>
      </c>
    </row>
    <row r="3507" spans="2:9">
      <c r="B3507">
        <f t="shared" si="385"/>
        <v>3489</v>
      </c>
      <c r="C3507" s="38">
        <f t="shared" ca="1" si="380"/>
        <v>0.25383147442309245</v>
      </c>
      <c r="D3507" s="38">
        <f t="shared" ca="1" si="381"/>
        <v>6.9979730091013798E-2</v>
      </c>
      <c r="E3507" s="38">
        <f t="shared" ca="1" si="382"/>
        <v>0.14276340378646918</v>
      </c>
      <c r="F3507" s="38">
        <f t="shared" ca="1" si="386"/>
        <v>2.727795156885178E-2</v>
      </c>
      <c r="G3507" s="24">
        <f t="shared" ca="1" si="383"/>
        <v>9422.7035564509242</v>
      </c>
      <c r="H3507" s="24">
        <f t="shared" ca="1" si="384"/>
        <v>10115.884859763406</v>
      </c>
      <c r="I3507" s="24">
        <f ca="1">H3507/'Option value'!$E$10</f>
        <v>491.06237183317501</v>
      </c>
    </row>
    <row r="3508" spans="2:9">
      <c r="B3508">
        <f t="shared" si="385"/>
        <v>3490</v>
      </c>
      <c r="C3508" s="38">
        <f t="shared" ca="1" si="380"/>
        <v>0.20701570254182206</v>
      </c>
      <c r="D3508" s="38">
        <f t="shared" ca="1" si="381"/>
        <v>5.1728779715247704E-2</v>
      </c>
      <c r="E3508" s="38">
        <f t="shared" ca="1" si="382"/>
        <v>0.14023897441755112</v>
      </c>
      <c r="F3508" s="38">
        <f t="shared" ca="1" si="386"/>
        <v>5.5549121634549226E-2</v>
      </c>
      <c r="G3508" s="24">
        <f t="shared" ca="1" si="383"/>
        <v>9143.3459559765288</v>
      </c>
      <c r="H3508" s="24">
        <f t="shared" ca="1" si="384"/>
        <v>9836.5272592890105</v>
      </c>
      <c r="I3508" s="24">
        <f ca="1">H3508/'Option value'!$E$10</f>
        <v>477.50132326645678</v>
      </c>
    </row>
    <row r="3509" spans="2:9">
      <c r="B3509">
        <f t="shared" si="385"/>
        <v>3491</v>
      </c>
      <c r="C3509" s="38">
        <f t="shared" ca="1" si="380"/>
        <v>0.21277540826114616</v>
      </c>
      <c r="D3509" s="38">
        <f t="shared" ca="1" si="381"/>
        <v>6.0409313215009516E-2</v>
      </c>
      <c r="E3509" s="38">
        <f t="shared" ca="1" si="382"/>
        <v>0.14299729932853586</v>
      </c>
      <c r="F3509" s="38">
        <f t="shared" ca="1" si="386"/>
        <v>5.8808212512673236E-2</v>
      </c>
      <c r="G3509" s="24">
        <f t="shared" ca="1" si="383"/>
        <v>10792.445355549926</v>
      </c>
      <c r="H3509" s="24">
        <f t="shared" ca="1" si="384"/>
        <v>11485.626658862408</v>
      </c>
      <c r="I3509" s="24">
        <f ca="1">H3509/'Option value'!$E$10</f>
        <v>557.55469217778671</v>
      </c>
    </row>
    <row r="3510" spans="2:9">
      <c r="B3510">
        <f t="shared" si="385"/>
        <v>3492</v>
      </c>
      <c r="C3510" s="38">
        <f t="shared" ca="1" si="380"/>
        <v>0.19522350356843191</v>
      </c>
      <c r="D3510" s="38">
        <f t="shared" ca="1" si="381"/>
        <v>5.9789503218343157E-2</v>
      </c>
      <c r="E3510" s="38">
        <f t="shared" ca="1" si="382"/>
        <v>0.14606116218889406</v>
      </c>
      <c r="F3510" s="38">
        <f t="shared" ca="1" si="386"/>
        <v>3.651779767822444E-2</v>
      </c>
      <c r="G3510" s="24">
        <f t="shared" ca="1" si="383"/>
        <v>8090.5746773802566</v>
      </c>
      <c r="H3510" s="24">
        <f t="shared" ca="1" si="384"/>
        <v>8783.7559806927384</v>
      </c>
      <c r="I3510" s="24">
        <f ca="1">H3510/'Option value'!$E$10</f>
        <v>426.39592139285133</v>
      </c>
    </row>
    <row r="3511" spans="2:9">
      <c r="B3511">
        <f t="shared" si="385"/>
        <v>3493</v>
      </c>
      <c r="C3511" s="38">
        <f t="shared" ca="1" si="380"/>
        <v>4.902669999257761E-2</v>
      </c>
      <c r="D3511" s="38">
        <f t="shared" ca="1" si="381"/>
        <v>6.182564155166681E-2</v>
      </c>
      <c r="E3511" s="38">
        <f t="shared" ca="1" si="382"/>
        <v>0.14690204782044786</v>
      </c>
      <c r="F3511" s="38">
        <f t="shared" ca="1" si="386"/>
        <v>2.3865841625961476E-2</v>
      </c>
      <c r="G3511" s="24">
        <f t="shared" ca="1" si="383"/>
        <v>6537.5288631192998</v>
      </c>
      <c r="H3511" s="24">
        <f t="shared" ca="1" si="384"/>
        <v>7230.7101664317825</v>
      </c>
      <c r="I3511" s="24">
        <f ca="1">H3511/'Option value'!$E$10</f>
        <v>351.00534788503796</v>
      </c>
    </row>
    <row r="3512" spans="2:9">
      <c r="B3512">
        <f t="shared" si="385"/>
        <v>3494</v>
      </c>
      <c r="C3512" s="38">
        <f t="shared" ca="1" si="380"/>
        <v>0.22920751598912725</v>
      </c>
      <c r="D3512" s="38">
        <f t="shared" ca="1" si="381"/>
        <v>6.3024731387874788E-2</v>
      </c>
      <c r="E3512" s="38">
        <f t="shared" ca="1" si="382"/>
        <v>0.14467552813347717</v>
      </c>
      <c r="F3512" s="38">
        <f t="shared" ca="1" si="386"/>
        <v>5.1369485429524714E-2</v>
      </c>
      <c r="G3512" s="24">
        <f t="shared" ca="1" si="383"/>
        <v>10297.168436120197</v>
      </c>
      <c r="H3512" s="24">
        <f t="shared" ca="1" si="384"/>
        <v>10990.349739432679</v>
      </c>
      <c r="I3512" s="24">
        <f ca="1">H3512/'Option value'!$E$10</f>
        <v>533.51212327343092</v>
      </c>
    </row>
    <row r="3513" spans="2:9">
      <c r="B3513">
        <f t="shared" si="385"/>
        <v>3495</v>
      </c>
      <c r="C3513" s="38">
        <f t="shared" ca="1" si="380"/>
        <v>0.15952909156303238</v>
      </c>
      <c r="D3513" s="38">
        <f t="shared" ca="1" si="381"/>
        <v>6.3268749475369146E-2</v>
      </c>
      <c r="E3513" s="38">
        <f t="shared" ca="1" si="382"/>
        <v>0.14452883646233722</v>
      </c>
      <c r="F3513" s="38">
        <f t="shared" ca="1" si="386"/>
        <v>5.8786932788544258E-2</v>
      </c>
      <c r="G3513" s="24">
        <f t="shared" ca="1" si="383"/>
        <v>10611.31373099184</v>
      </c>
      <c r="H3513" s="24">
        <f t="shared" ca="1" si="384"/>
        <v>11304.495034304322</v>
      </c>
      <c r="I3513" s="24">
        <f ca="1">H3513/'Option value'!$E$10</f>
        <v>548.76189486914177</v>
      </c>
    </row>
    <row r="3514" spans="2:9">
      <c r="B3514">
        <f t="shared" si="385"/>
        <v>3496</v>
      </c>
      <c r="C3514" s="38">
        <f t="shared" ca="1" si="380"/>
        <v>0.39281941242585433</v>
      </c>
      <c r="D3514" s="38">
        <f t="shared" ca="1" si="381"/>
        <v>5.9113311889534205E-2</v>
      </c>
      <c r="E3514" s="38">
        <f t="shared" ca="1" si="382"/>
        <v>0.14724429524141172</v>
      </c>
      <c r="F3514" s="38">
        <f t="shared" ca="1" si="386"/>
        <v>5.319718145883115E-2</v>
      </c>
      <c r="G3514" s="24">
        <f t="shared" ca="1" si="383"/>
        <v>10857.404243993398</v>
      </c>
      <c r="H3514" s="24">
        <f t="shared" ca="1" si="384"/>
        <v>11550.58554730588</v>
      </c>
      <c r="I3514" s="24">
        <f ca="1">H3514/'Option value'!$E$10</f>
        <v>560.70803627698444</v>
      </c>
    </row>
    <row r="3515" spans="2:9">
      <c r="B3515">
        <f t="shared" si="385"/>
        <v>3497</v>
      </c>
      <c r="C3515" s="38">
        <f t="shared" ca="1" si="380"/>
        <v>0.20830316096731777</v>
      </c>
      <c r="D3515" s="38">
        <f t="shared" ca="1" si="381"/>
        <v>6.7012352322103494E-2</v>
      </c>
      <c r="E3515" s="38">
        <f t="shared" ca="1" si="382"/>
        <v>0.14194293634431526</v>
      </c>
      <c r="F3515" s="38">
        <f t="shared" ca="1" si="386"/>
        <v>4.9333543150277347E-2</v>
      </c>
      <c r="G3515" s="24">
        <f t="shared" ca="1" si="383"/>
        <v>10843.440806566559</v>
      </c>
      <c r="H3515" s="24">
        <f t="shared" ca="1" si="384"/>
        <v>11536.622109879041</v>
      </c>
      <c r="I3515" s="24">
        <f ca="1">H3515/'Option value'!$E$10</f>
        <v>560.03019950869123</v>
      </c>
    </row>
    <row r="3516" spans="2:9">
      <c r="B3516">
        <f t="shared" si="385"/>
        <v>3498</v>
      </c>
      <c r="C3516" s="38">
        <f t="shared" ca="1" si="380"/>
        <v>7.5575760667427577E-2</v>
      </c>
      <c r="D3516" s="38">
        <f t="shared" ca="1" si="381"/>
        <v>6.2301325841234566E-2</v>
      </c>
      <c r="E3516" s="38">
        <f t="shared" ca="1" si="382"/>
        <v>0.14550871333750881</v>
      </c>
      <c r="F3516" s="38">
        <f t="shared" ca="1" si="386"/>
        <v>5.151874402734892E-2</v>
      </c>
      <c r="G3516" s="24">
        <f t="shared" ca="1" si="383"/>
        <v>8841.9522333462846</v>
      </c>
      <c r="H3516" s="24">
        <f t="shared" ca="1" si="384"/>
        <v>9535.1335366587664</v>
      </c>
      <c r="I3516" s="24">
        <f ca="1">H3516/'Option value'!$E$10</f>
        <v>462.87056003197893</v>
      </c>
    </row>
    <row r="3517" spans="2:9">
      <c r="B3517">
        <f t="shared" si="385"/>
        <v>3499</v>
      </c>
      <c r="C3517" s="38">
        <f t="shared" ca="1" si="380"/>
        <v>9.0951739634713535E-2</v>
      </c>
      <c r="D3517" s="38">
        <f t="shared" ca="1" si="381"/>
        <v>6.6663272920555031E-2</v>
      </c>
      <c r="E3517" s="38">
        <f t="shared" ca="1" si="382"/>
        <v>0.14783522613037137</v>
      </c>
      <c r="F3517" s="38">
        <f t="shared" ca="1" si="386"/>
        <v>4.2969575156795226E-2</v>
      </c>
      <c r="G3517" s="24">
        <f t="shared" ca="1" si="383"/>
        <v>8601.0266027367634</v>
      </c>
      <c r="H3517" s="24">
        <f t="shared" ca="1" si="384"/>
        <v>9294.2079060492451</v>
      </c>
      <c r="I3517" s="24">
        <f ca="1">H3517/'Option value'!$E$10</f>
        <v>451.17514107035169</v>
      </c>
    </row>
    <row r="3518" spans="2:9">
      <c r="B3518">
        <f t="shared" si="385"/>
        <v>3500</v>
      </c>
      <c r="C3518" s="38">
        <f t="shared" ca="1" si="380"/>
        <v>0.15069893182609234</v>
      </c>
      <c r="D3518" s="38">
        <f t="shared" ca="1" si="381"/>
        <v>6.2366947408131534E-2</v>
      </c>
      <c r="E3518" s="38">
        <f t="shared" ca="1" si="382"/>
        <v>0.14258467245254816</v>
      </c>
      <c r="F3518" s="38">
        <f t="shared" ca="1" si="386"/>
        <v>4.4955999619164452E-2</v>
      </c>
      <c r="G3518" s="24">
        <f t="shared" ca="1" si="383"/>
        <v>9116.5430886651829</v>
      </c>
      <c r="H3518" s="24">
        <f t="shared" ca="1" si="384"/>
        <v>9809.7243919776647</v>
      </c>
      <c r="I3518" s="24">
        <f ca="1">H3518/'Option value'!$E$10</f>
        <v>476.2002132027992</v>
      </c>
    </row>
    <row r="3519" spans="2:9">
      <c r="B3519">
        <f t="shared" si="385"/>
        <v>3501</v>
      </c>
      <c r="C3519" s="38">
        <f t="shared" ca="1" si="380"/>
        <v>0.18020172945789426</v>
      </c>
      <c r="D3519" s="38">
        <f t="shared" ca="1" si="381"/>
        <v>6.8332479690643835E-2</v>
      </c>
      <c r="E3519" s="38">
        <f t="shared" ca="1" si="382"/>
        <v>0.14336366894155175</v>
      </c>
      <c r="F3519" s="38">
        <f t="shared" ca="1" si="386"/>
        <v>2.7193533619108506E-2</v>
      </c>
      <c r="G3519" s="24">
        <f t="shared" ca="1" si="383"/>
        <v>8609.5471592278864</v>
      </c>
      <c r="H3519" s="24">
        <f t="shared" ca="1" si="384"/>
        <v>9302.7284625403681</v>
      </c>
      <c r="I3519" s="24">
        <f ca="1">H3519/'Option value'!$E$10</f>
        <v>451.58876031749355</v>
      </c>
    </row>
    <row r="3520" spans="2:9">
      <c r="B3520">
        <f t="shared" si="385"/>
        <v>3502</v>
      </c>
      <c r="C3520" s="38">
        <f t="shared" ca="1" si="380"/>
        <v>0.10639269420369299</v>
      </c>
      <c r="D3520" s="38">
        <f t="shared" ca="1" si="381"/>
        <v>6.3151293185544702E-2</v>
      </c>
      <c r="E3520" s="38">
        <f t="shared" ca="1" si="382"/>
        <v>0.15052287443842091</v>
      </c>
      <c r="F3520" s="38">
        <f t="shared" ca="1" si="386"/>
        <v>4.5154994508875258E-2</v>
      </c>
      <c r="G3520" s="24">
        <f t="shared" ca="1" si="383"/>
        <v>8223.8405747648849</v>
      </c>
      <c r="H3520" s="24">
        <f t="shared" ca="1" si="384"/>
        <v>8917.0218780773666</v>
      </c>
      <c r="I3520" s="24">
        <f ca="1">H3520/'Option value'!$E$10</f>
        <v>432.86513971249349</v>
      </c>
    </row>
    <row r="3521" spans="2:9">
      <c r="B3521">
        <f t="shared" si="385"/>
        <v>3503</v>
      </c>
      <c r="C3521" s="38">
        <f t="shared" ca="1" si="380"/>
        <v>0.25444219456553324</v>
      </c>
      <c r="D3521" s="38">
        <f t="shared" ca="1" si="381"/>
        <v>5.4535878453013886E-2</v>
      </c>
      <c r="E3521" s="38">
        <f t="shared" ca="1" si="382"/>
        <v>0.14360045087805767</v>
      </c>
      <c r="F3521" s="38">
        <f t="shared" ca="1" si="386"/>
        <v>2.5906765339014849E-2</v>
      </c>
      <c r="G3521" s="24">
        <f t="shared" ca="1" si="383"/>
        <v>7208.9361771335534</v>
      </c>
      <c r="H3521" s="24">
        <f t="shared" ca="1" si="384"/>
        <v>7902.1174804460361</v>
      </c>
      <c r="I3521" s="24">
        <f ca="1">H3521/'Option value'!$E$10</f>
        <v>383.59793594398229</v>
      </c>
    </row>
    <row r="3522" spans="2:9">
      <c r="B3522">
        <f t="shared" si="385"/>
        <v>3504</v>
      </c>
      <c r="C3522" s="38">
        <f t="shared" ca="1" si="380"/>
        <v>0.25862408913992058</v>
      </c>
      <c r="D3522" s="38">
        <f t="shared" ca="1" si="381"/>
        <v>5.8920280920474195E-2</v>
      </c>
      <c r="E3522" s="38">
        <f t="shared" ca="1" si="382"/>
        <v>0.143533069341091</v>
      </c>
      <c r="F3522" s="38">
        <f t="shared" ca="1" si="386"/>
        <v>2.0634089684562915E-2</v>
      </c>
      <c r="G3522" s="24">
        <f t="shared" ca="1" si="383"/>
        <v>7483.4859555570756</v>
      </c>
      <c r="H3522" s="24">
        <f t="shared" ca="1" si="384"/>
        <v>8176.6672588695583</v>
      </c>
      <c r="I3522" s="24">
        <f ca="1">H3522/'Option value'!$E$10</f>
        <v>396.92559509075522</v>
      </c>
    </row>
    <row r="3523" spans="2:9">
      <c r="B3523">
        <f t="shared" si="385"/>
        <v>3505</v>
      </c>
      <c r="C3523" s="38">
        <f t="shared" ca="1" si="380"/>
        <v>0.13997978056199623</v>
      </c>
      <c r="D3523" s="38">
        <f t="shared" ca="1" si="381"/>
        <v>6.5774696033689253E-2</v>
      </c>
      <c r="E3523" s="38">
        <f t="shared" ca="1" si="382"/>
        <v>0.14481602473829969</v>
      </c>
      <c r="F3523" s="38">
        <f t="shared" ca="1" si="386"/>
        <v>5.3757673521786301E-2</v>
      </c>
      <c r="G3523" s="24">
        <f t="shared" ca="1" si="383"/>
        <v>10212.394727534196</v>
      </c>
      <c r="H3523" s="24">
        <f t="shared" ca="1" si="384"/>
        <v>10905.576030846678</v>
      </c>
      <c r="I3523" s="24">
        <f ca="1">H3523/'Option value'!$E$10</f>
        <v>529.39689470129497</v>
      </c>
    </row>
    <row r="3524" spans="2:9">
      <c r="B3524">
        <f t="shared" si="385"/>
        <v>3506</v>
      </c>
      <c r="C3524" s="38">
        <f t="shared" ca="1" si="380"/>
        <v>0.13020627430891352</v>
      </c>
      <c r="D3524" s="38">
        <f t="shared" ca="1" si="381"/>
        <v>5.9669053740634262E-2</v>
      </c>
      <c r="E3524" s="38">
        <f t="shared" ca="1" si="382"/>
        <v>0.13820812554370315</v>
      </c>
      <c r="F3524" s="38">
        <f t="shared" ca="1" si="386"/>
        <v>3.7740642797442339E-2</v>
      </c>
      <c r="G3524" s="24">
        <f t="shared" ca="1" si="383"/>
        <v>8324.779142835263</v>
      </c>
      <c r="H3524" s="24">
        <f t="shared" ca="1" si="384"/>
        <v>9017.9604461477447</v>
      </c>
      <c r="I3524" s="24">
        <f ca="1">H3524/'Option value'!$E$10</f>
        <v>437.76507020134682</v>
      </c>
    </row>
    <row r="3525" spans="2:9">
      <c r="B3525">
        <f t="shared" si="385"/>
        <v>3507</v>
      </c>
      <c r="C3525" s="38">
        <f t="shared" ca="1" si="380"/>
        <v>0.27400695019135768</v>
      </c>
      <c r="D3525" s="38">
        <f t="shared" ca="1" si="381"/>
        <v>6.8890818881088153E-2</v>
      </c>
      <c r="E3525" s="38">
        <f t="shared" ca="1" si="382"/>
        <v>0.14864275812624772</v>
      </c>
      <c r="F3525" s="38">
        <f t="shared" ca="1" si="386"/>
        <v>5.9822470912559822E-2</v>
      </c>
      <c r="G3525" s="24">
        <f t="shared" ca="1" si="383"/>
        <v>12254.972695614841</v>
      </c>
      <c r="H3525" s="24">
        <f t="shared" ca="1" si="384"/>
        <v>12948.153998927322</v>
      </c>
      <c r="I3525" s="24">
        <f ca="1">H3525/'Option value'!$E$10</f>
        <v>628.55116499647193</v>
      </c>
    </row>
    <row r="3526" spans="2:9">
      <c r="B3526">
        <f t="shared" si="385"/>
        <v>3508</v>
      </c>
      <c r="C3526" s="38">
        <f t="shared" ca="1" si="380"/>
        <v>1.1602292193704178E-2</v>
      </c>
      <c r="D3526" s="38">
        <f t="shared" ca="1" si="381"/>
        <v>6.649919144862361E-2</v>
      </c>
      <c r="E3526" s="38">
        <f t="shared" ca="1" si="382"/>
        <v>0.14201182577346744</v>
      </c>
      <c r="F3526" s="38">
        <f t="shared" ca="1" si="386"/>
        <v>4.5038268864637916E-2</v>
      </c>
      <c r="G3526" s="24">
        <f t="shared" ca="1" si="383"/>
        <v>8603.283236551455</v>
      </c>
      <c r="H3526" s="24">
        <f t="shared" ca="1" si="384"/>
        <v>9296.4645398639368</v>
      </c>
      <c r="I3526" s="24">
        <f ca="1">H3526/'Option value'!$E$10</f>
        <v>451.28468640116193</v>
      </c>
    </row>
    <row r="3527" spans="2:9">
      <c r="B3527">
        <f t="shared" si="385"/>
        <v>3509</v>
      </c>
      <c r="C3527" s="38">
        <f t="shared" ca="1" si="380"/>
        <v>0.22119977352104658</v>
      </c>
      <c r="D3527" s="38">
        <f t="shared" ca="1" si="381"/>
        <v>6.3948082048641358E-2</v>
      </c>
      <c r="E3527" s="38">
        <f t="shared" ca="1" si="382"/>
        <v>0.14316787954112439</v>
      </c>
      <c r="F3527" s="38">
        <f t="shared" ca="1" si="386"/>
        <v>4.7015760526319138E-2</v>
      </c>
      <c r="G3527" s="24">
        <f t="shared" ca="1" si="383"/>
        <v>10072.71986162368</v>
      </c>
      <c r="H3527" s="24">
        <f t="shared" ca="1" si="384"/>
        <v>10765.901164936162</v>
      </c>
      <c r="I3527" s="24">
        <f ca="1">H3527/'Option value'!$E$10</f>
        <v>522.616561404668</v>
      </c>
    </row>
    <row r="3528" spans="2:9">
      <c r="B3528">
        <f t="shared" si="385"/>
        <v>3510</v>
      </c>
      <c r="C3528" s="38">
        <f t="shared" ca="1" si="380"/>
        <v>0.3721496470838509</v>
      </c>
      <c r="D3528" s="38">
        <f t="shared" ca="1" si="381"/>
        <v>6.8165660098193359E-2</v>
      </c>
      <c r="E3528" s="38">
        <f t="shared" ca="1" si="382"/>
        <v>0.1451315067775627</v>
      </c>
      <c r="F3528" s="38">
        <f t="shared" ca="1" si="386"/>
        <v>5.078450924646738E-2</v>
      </c>
      <c r="G3528" s="24">
        <f t="shared" ca="1" si="383"/>
        <v>12295.053302551418</v>
      </c>
      <c r="H3528" s="24">
        <f t="shared" ca="1" si="384"/>
        <v>12988.2346058639</v>
      </c>
      <c r="I3528" s="24">
        <f ca="1">H3528/'Option value'!$E$10</f>
        <v>630.49682552737374</v>
      </c>
    </row>
    <row r="3529" spans="2:9">
      <c r="B3529">
        <f t="shared" si="385"/>
        <v>3511</v>
      </c>
      <c r="C3529" s="38">
        <f t="shared" ca="1" si="380"/>
        <v>0.16686300300187706</v>
      </c>
      <c r="D3529" s="38">
        <f t="shared" ca="1" si="381"/>
        <v>6.3567900436672778E-2</v>
      </c>
      <c r="E3529" s="38">
        <f t="shared" ca="1" si="382"/>
        <v>0.14483038726859798</v>
      </c>
      <c r="F3529" s="38">
        <f t="shared" ca="1" si="386"/>
        <v>4.0376448865794404E-2</v>
      </c>
      <c r="G3529" s="24">
        <f t="shared" ca="1" si="383"/>
        <v>8806.9249396855812</v>
      </c>
      <c r="H3529" s="24">
        <f t="shared" ca="1" si="384"/>
        <v>9500.106242998063</v>
      </c>
      <c r="I3529" s="24">
        <f ca="1">H3529/'Option value'!$E$10</f>
        <v>461.1702059707797</v>
      </c>
    </row>
    <row r="3530" spans="2:9">
      <c r="B3530">
        <f t="shared" si="385"/>
        <v>3512</v>
      </c>
      <c r="C3530" s="38">
        <f t="shared" ca="1" si="380"/>
        <v>0.13601073315017548</v>
      </c>
      <c r="D3530" s="38">
        <f t="shared" ca="1" si="381"/>
        <v>5.6486321319033451E-2</v>
      </c>
      <c r="E3530" s="38">
        <f t="shared" ca="1" si="382"/>
        <v>0.14404509579351196</v>
      </c>
      <c r="F3530" s="38">
        <f t="shared" ca="1" si="386"/>
        <v>3.3715482334186656E-2</v>
      </c>
      <c r="G3530" s="24">
        <f t="shared" ca="1" si="383"/>
        <v>7213.1507212272118</v>
      </c>
      <c r="H3530" s="24">
        <f t="shared" ca="1" si="384"/>
        <v>7906.3320245396944</v>
      </c>
      <c r="I3530" s="24">
        <f ca="1">H3530/'Option value'!$E$10</f>
        <v>383.80252546309191</v>
      </c>
    </row>
    <row r="3531" spans="2:9">
      <c r="B3531">
        <f t="shared" si="385"/>
        <v>3513</v>
      </c>
      <c r="C3531" s="38">
        <f t="shared" ca="1" si="380"/>
        <v>0.21666827621604326</v>
      </c>
      <c r="D3531" s="38">
        <f t="shared" ca="1" si="381"/>
        <v>6.1914670563389118E-2</v>
      </c>
      <c r="E3531" s="38">
        <f t="shared" ca="1" si="382"/>
        <v>0.1469616572823787</v>
      </c>
      <c r="F3531" s="38">
        <f t="shared" ca="1" si="386"/>
        <v>4.2529876949589443E-2</v>
      </c>
      <c r="G3531" s="24">
        <f t="shared" ca="1" si="383"/>
        <v>8945.9083742765615</v>
      </c>
      <c r="H3531" s="24">
        <f t="shared" ca="1" si="384"/>
        <v>9639.0896775890433</v>
      </c>
      <c r="I3531" s="24">
        <f ca="1">H3531/'Option value'!$E$10</f>
        <v>467.9169746402448</v>
      </c>
    </row>
    <row r="3532" spans="2:9">
      <c r="B3532">
        <f t="shared" si="385"/>
        <v>3514</v>
      </c>
      <c r="C3532" s="38">
        <f t="shared" ca="1" si="380"/>
        <v>0.31987426866994467</v>
      </c>
      <c r="D3532" s="38">
        <f t="shared" ca="1" si="381"/>
        <v>6.0101333650833151E-2</v>
      </c>
      <c r="E3532" s="38">
        <f t="shared" ca="1" si="382"/>
        <v>0.14403309689798638</v>
      </c>
      <c r="F3532" s="38">
        <f t="shared" ca="1" si="386"/>
        <v>4.2368369508293716E-2</v>
      </c>
      <c r="G3532" s="24">
        <f t="shared" ca="1" si="383"/>
        <v>9676.9333032852446</v>
      </c>
      <c r="H3532" s="24">
        <f t="shared" ca="1" si="384"/>
        <v>10370.114606597726</v>
      </c>
      <c r="I3532" s="24">
        <f ca="1">H3532/'Option value'!$E$10</f>
        <v>503.40362167950127</v>
      </c>
    </row>
    <row r="3533" spans="2:9">
      <c r="B3533">
        <f t="shared" si="385"/>
        <v>3515</v>
      </c>
      <c r="C3533" s="38">
        <f t="shared" ca="1" si="380"/>
        <v>0.25171482728270272</v>
      </c>
      <c r="D3533" s="38">
        <f t="shared" ca="1" si="381"/>
        <v>5.6830090547797509E-2</v>
      </c>
      <c r="E3533" s="38">
        <f t="shared" ca="1" si="382"/>
        <v>0.14765451656395431</v>
      </c>
      <c r="F3533" s="38">
        <f t="shared" ca="1" si="386"/>
        <v>2.6596184116387256E-2</v>
      </c>
      <c r="G3533" s="24">
        <f t="shared" ca="1" si="383"/>
        <v>7287.5313200695646</v>
      </c>
      <c r="H3533" s="24">
        <f t="shared" ca="1" si="384"/>
        <v>7980.7126233820472</v>
      </c>
      <c r="I3533" s="24">
        <f ca="1">H3533/'Option value'!$E$10</f>
        <v>387.41323414475954</v>
      </c>
    </row>
    <row r="3534" spans="2:9">
      <c r="B3534">
        <f t="shared" si="385"/>
        <v>3516</v>
      </c>
      <c r="C3534" s="38">
        <f t="shared" ca="1" si="380"/>
        <v>0.14464269544218705</v>
      </c>
      <c r="D3534" s="38">
        <f t="shared" ca="1" si="381"/>
        <v>5.7874718262939676E-2</v>
      </c>
      <c r="E3534" s="38">
        <f t="shared" ca="1" si="382"/>
        <v>0.14147563960702175</v>
      </c>
      <c r="F3534" s="38">
        <f t="shared" ca="1" si="386"/>
        <v>3.7559574582108006E-2</v>
      </c>
      <c r="G3534" s="24">
        <f t="shared" ca="1" si="383"/>
        <v>7906.1948758440149</v>
      </c>
      <c r="H3534" s="24">
        <f t="shared" ca="1" si="384"/>
        <v>8599.3761791564975</v>
      </c>
      <c r="I3534" s="24">
        <f ca="1">H3534/'Option value'!$E$10</f>
        <v>417.44544559012121</v>
      </c>
    </row>
    <row r="3535" spans="2:9">
      <c r="B3535">
        <f t="shared" si="385"/>
        <v>3517</v>
      </c>
      <c r="C3535" s="38">
        <f t="shared" ca="1" si="380"/>
        <v>0.30913442692786897</v>
      </c>
      <c r="D3535" s="38">
        <f t="shared" ca="1" si="381"/>
        <v>6.2559043789614577E-2</v>
      </c>
      <c r="E3535" s="38">
        <f t="shared" ca="1" si="382"/>
        <v>0.143419284536075</v>
      </c>
      <c r="F3535" s="38">
        <f t="shared" ca="1" si="386"/>
        <v>5.6076438200146239E-2</v>
      </c>
      <c r="G3535" s="24">
        <f t="shared" ca="1" si="383"/>
        <v>11628.893200614984</v>
      </c>
      <c r="H3535" s="24">
        <f t="shared" ca="1" si="384"/>
        <v>12322.074503927466</v>
      </c>
      <c r="I3535" s="24">
        <f ca="1">H3535/'Option value'!$E$10</f>
        <v>598.15895650133325</v>
      </c>
    </row>
    <row r="3536" spans="2:9">
      <c r="B3536">
        <f t="shared" si="385"/>
        <v>3518</v>
      </c>
      <c r="C3536" s="38">
        <f t="shared" ca="1" si="380"/>
        <v>0.26404846550866007</v>
      </c>
      <c r="D3536" s="38">
        <f t="shared" ca="1" si="381"/>
        <v>6.3739318774046552E-2</v>
      </c>
      <c r="E3536" s="38">
        <f t="shared" ca="1" si="382"/>
        <v>0.14713249256386773</v>
      </c>
      <c r="F3536" s="38">
        <f t="shared" ca="1" si="386"/>
        <v>3.9692458683080453E-2</v>
      </c>
      <c r="G3536" s="24">
        <f t="shared" ca="1" si="383"/>
        <v>9300.2877018019226</v>
      </c>
      <c r="H3536" s="24">
        <f t="shared" ca="1" si="384"/>
        <v>9993.4690051144044</v>
      </c>
      <c r="I3536" s="24">
        <f ca="1">H3536/'Option value'!$E$10</f>
        <v>485.11985461720406</v>
      </c>
    </row>
    <row r="3537" spans="2:9">
      <c r="B3537">
        <f t="shared" si="385"/>
        <v>3519</v>
      </c>
      <c r="C3537" s="38">
        <f t="shared" ca="1" si="380"/>
        <v>0.11561639145158868</v>
      </c>
      <c r="D3537" s="38">
        <f t="shared" ca="1" si="381"/>
        <v>6.6646626329528211E-2</v>
      </c>
      <c r="E3537" s="38">
        <f t="shared" ca="1" si="382"/>
        <v>0.14502564333088269</v>
      </c>
      <c r="F3537" s="38">
        <f t="shared" ca="1" si="386"/>
        <v>3.5366229107514031E-2</v>
      </c>
      <c r="G3537" s="24">
        <f t="shared" ca="1" si="383"/>
        <v>8408.8869147511905</v>
      </c>
      <c r="H3537" s="24">
        <f t="shared" ca="1" si="384"/>
        <v>9102.0682180636722</v>
      </c>
      <c r="I3537" s="24">
        <f ca="1">H3537/'Option value'!$E$10</f>
        <v>441.84797175066365</v>
      </c>
    </row>
    <row r="3538" spans="2:9">
      <c r="B3538">
        <f t="shared" si="385"/>
        <v>3520</v>
      </c>
      <c r="C3538" s="38">
        <f t="shared" ca="1" si="380"/>
        <v>0.18899801377513312</v>
      </c>
      <c r="D3538" s="38">
        <f t="shared" ca="1" si="381"/>
        <v>6.4355710742488456E-2</v>
      </c>
      <c r="E3538" s="38">
        <f t="shared" ca="1" si="382"/>
        <v>0.14799136271384677</v>
      </c>
      <c r="F3538" s="38">
        <f t="shared" ca="1" si="386"/>
        <v>3.1260857097689533E-2</v>
      </c>
      <c r="G3538" s="24">
        <f t="shared" ca="1" si="383"/>
        <v>8129.7133024587101</v>
      </c>
      <c r="H3538" s="24">
        <f t="shared" ca="1" si="384"/>
        <v>8822.8946057711928</v>
      </c>
      <c r="I3538" s="24">
        <f ca="1">H3538/'Option value'!$E$10</f>
        <v>428.295854649087</v>
      </c>
    </row>
    <row r="3539" spans="2:9">
      <c r="B3539">
        <f t="shared" si="385"/>
        <v>3521</v>
      </c>
      <c r="C3539" s="38">
        <f t="shared" ref="C3539:C3602" ca="1" si="387">_xlfn.NORM.INV(RAND(),$F$6,$G$6)</f>
        <v>0.19632278745336998</v>
      </c>
      <c r="D3539" s="38">
        <f t="shared" ref="D3539:D3602" ca="1" si="388">_xlfn.NORM.INV(RAND(),$F$7,$G$7)</f>
        <v>6.4923230790163364E-2</v>
      </c>
      <c r="E3539" s="38">
        <f t="shared" ref="E3539:E3602" ca="1" si="389">_xlfn.NORM.INV(RAND(),$F$8,$G$8)</f>
        <v>0.14604449722557392</v>
      </c>
      <c r="F3539" s="38">
        <f t="shared" ca="1" si="386"/>
        <v>4.941705466650663E-2</v>
      </c>
      <c r="G3539" s="24">
        <f t="shared" ref="G3539:G3602" ca="1" si="390">IF(E3539&gt;F3539,($C$12*(1+C3539)*D3539)/(E3539-F3539),0)</f>
        <v>9968.7198315817586</v>
      </c>
      <c r="H3539" s="24">
        <f t="shared" ref="H3539:H3602" ca="1" si="391">G3539+$C$13</f>
        <v>10661.90113489424</v>
      </c>
      <c r="I3539" s="24">
        <f ca="1">H3539/'Option value'!$E$10</f>
        <v>517.56801625700189</v>
      </c>
    </row>
    <row r="3540" spans="2:9">
      <c r="B3540">
        <f t="shared" ref="B3540:B3603" si="392">B3539+1</f>
        <v>3522</v>
      </c>
      <c r="C3540" s="38">
        <f t="shared" ca="1" si="387"/>
        <v>0.1927905517120056</v>
      </c>
      <c r="D3540" s="38">
        <f t="shared" ca="1" si="388"/>
        <v>5.2842647818802713E-2</v>
      </c>
      <c r="E3540" s="38">
        <f t="shared" ca="1" si="389"/>
        <v>0.1491048721667903</v>
      </c>
      <c r="F3540" s="38">
        <f t="shared" ref="F3540:F3603" ca="1" si="393">RAND()*($E$9-$D$9)+$D$9</f>
        <v>3.6504342219414926E-2</v>
      </c>
      <c r="G3540" s="24">
        <f t="shared" ca="1" si="390"/>
        <v>6942.2412794340653</v>
      </c>
      <c r="H3540" s="24">
        <f t="shared" ca="1" si="391"/>
        <v>7635.422582746548</v>
      </c>
      <c r="I3540" s="24">
        <f ca="1">H3540/'Option value'!$E$10</f>
        <v>370.65158168672559</v>
      </c>
    </row>
    <row r="3541" spans="2:9">
      <c r="B3541">
        <f t="shared" si="392"/>
        <v>3523</v>
      </c>
      <c r="C3541" s="38">
        <f t="shared" ca="1" si="387"/>
        <v>0.22144053543893888</v>
      </c>
      <c r="D3541" s="38">
        <f t="shared" ca="1" si="388"/>
        <v>6.8363907097168497E-2</v>
      </c>
      <c r="E3541" s="38">
        <f t="shared" ca="1" si="389"/>
        <v>0.14519195603590296</v>
      </c>
      <c r="F3541" s="38">
        <f t="shared" ca="1" si="393"/>
        <v>5.9282143572696663E-2</v>
      </c>
      <c r="G3541" s="24">
        <f t="shared" ca="1" si="390"/>
        <v>12054.461377191108</v>
      </c>
      <c r="H3541" s="24">
        <f t="shared" ca="1" si="391"/>
        <v>12747.64268050359</v>
      </c>
      <c r="I3541" s="24">
        <f ca="1">H3541/'Option value'!$E$10</f>
        <v>618.81760584968879</v>
      </c>
    </row>
    <row r="3542" spans="2:9">
      <c r="B3542">
        <f t="shared" si="392"/>
        <v>3524</v>
      </c>
      <c r="C3542" s="38">
        <f t="shared" ca="1" si="387"/>
        <v>0.30661064799154225</v>
      </c>
      <c r="D3542" s="38">
        <f t="shared" ca="1" si="388"/>
        <v>7.4419679041164602E-2</v>
      </c>
      <c r="E3542" s="38">
        <f t="shared" ca="1" si="389"/>
        <v>0.14436964457895615</v>
      </c>
      <c r="F3542" s="38">
        <f t="shared" ca="1" si="393"/>
        <v>2.6277581520768728E-2</v>
      </c>
      <c r="G3542" s="24">
        <f t="shared" ca="1" si="390"/>
        <v>10211.855311615329</v>
      </c>
      <c r="H3542" s="24">
        <f t="shared" ca="1" si="391"/>
        <v>10905.036614927811</v>
      </c>
      <c r="I3542" s="24">
        <f ca="1">H3542/'Option value'!$E$10</f>
        <v>529.37070946251504</v>
      </c>
    </row>
    <row r="3543" spans="2:9">
      <c r="B3543">
        <f t="shared" si="392"/>
        <v>3525</v>
      </c>
      <c r="C3543" s="38">
        <f t="shared" ca="1" si="387"/>
        <v>0.35282858790390853</v>
      </c>
      <c r="D3543" s="38">
        <f t="shared" ca="1" si="388"/>
        <v>7.2095192021641413E-2</v>
      </c>
      <c r="E3543" s="38">
        <f t="shared" ca="1" si="389"/>
        <v>0.14339271981602258</v>
      </c>
      <c r="F3543" s="38">
        <f t="shared" ca="1" si="393"/>
        <v>5.4763184515233765E-2</v>
      </c>
      <c r="G3543" s="24">
        <f t="shared" ca="1" si="390"/>
        <v>13647.778948390804</v>
      </c>
      <c r="H3543" s="24">
        <f t="shared" ca="1" si="391"/>
        <v>14340.960251703285</v>
      </c>
      <c r="I3543" s="24">
        <f ca="1">H3543/'Option value'!$E$10</f>
        <v>696.1631190147225</v>
      </c>
    </row>
    <row r="3544" spans="2:9">
      <c r="B3544">
        <f t="shared" si="392"/>
        <v>3526</v>
      </c>
      <c r="C3544" s="38">
        <f t="shared" ca="1" si="387"/>
        <v>0.13412744651602815</v>
      </c>
      <c r="D3544" s="38">
        <f t="shared" ca="1" si="388"/>
        <v>6.8188439912546819E-2</v>
      </c>
      <c r="E3544" s="38">
        <f t="shared" ca="1" si="389"/>
        <v>0.14564693709943699</v>
      </c>
      <c r="F3544" s="38">
        <f t="shared" ca="1" si="393"/>
        <v>4.5640135945199438E-2</v>
      </c>
      <c r="G3544" s="24">
        <f t="shared" ca="1" si="390"/>
        <v>9590.3499734441721</v>
      </c>
      <c r="H3544" s="24">
        <f t="shared" ca="1" si="391"/>
        <v>10283.531276756654</v>
      </c>
      <c r="I3544" s="24">
        <f ca="1">H3544/'Option value'!$E$10</f>
        <v>499.20054741537149</v>
      </c>
    </row>
    <row r="3545" spans="2:9">
      <c r="B3545">
        <f t="shared" si="392"/>
        <v>3527</v>
      </c>
      <c r="C3545" s="38">
        <f t="shared" ca="1" si="387"/>
        <v>0.31806624318279347</v>
      </c>
      <c r="D3545" s="38">
        <f t="shared" ca="1" si="388"/>
        <v>6.6073509180985562E-2</v>
      </c>
      <c r="E3545" s="38">
        <f t="shared" ca="1" si="389"/>
        <v>0.14323821337655412</v>
      </c>
      <c r="F3545" s="38">
        <f t="shared" ca="1" si="393"/>
        <v>3.6745819917754496E-2</v>
      </c>
      <c r="G3545" s="24">
        <f t="shared" ca="1" si="390"/>
        <v>10142.322109591301</v>
      </c>
      <c r="H3545" s="24">
        <f t="shared" ca="1" si="391"/>
        <v>10835.503412903783</v>
      </c>
      <c r="I3545" s="24">
        <f ca="1">H3545/'Option value'!$E$10</f>
        <v>525.99531130600883</v>
      </c>
    </row>
    <row r="3546" spans="2:9">
      <c r="B3546">
        <f t="shared" si="392"/>
        <v>3528</v>
      </c>
      <c r="C3546" s="38">
        <f t="shared" ca="1" si="387"/>
        <v>0.2140481423325119</v>
      </c>
      <c r="D3546" s="38">
        <f t="shared" ca="1" si="388"/>
        <v>6.8181097999275131E-2</v>
      </c>
      <c r="E3546" s="38">
        <f t="shared" ca="1" si="389"/>
        <v>0.14408100284310285</v>
      </c>
      <c r="F3546" s="38">
        <f t="shared" ca="1" si="393"/>
        <v>5.4560898156465629E-2</v>
      </c>
      <c r="G3546" s="24">
        <f t="shared" ca="1" si="390"/>
        <v>11467.551391709181</v>
      </c>
      <c r="H3546" s="24">
        <f t="shared" ca="1" si="391"/>
        <v>12160.732695021663</v>
      </c>
      <c r="I3546" s="24">
        <f ca="1">H3546/'Option value'!$E$10</f>
        <v>590.32682985542044</v>
      </c>
    </row>
    <row r="3547" spans="2:9">
      <c r="B3547">
        <f t="shared" si="392"/>
        <v>3529</v>
      </c>
      <c r="C3547" s="38">
        <f t="shared" ca="1" si="387"/>
        <v>0.15441378892088814</v>
      </c>
      <c r="D3547" s="38">
        <f t="shared" ca="1" si="388"/>
        <v>6.8432118561732244E-2</v>
      </c>
      <c r="E3547" s="38">
        <f t="shared" ca="1" si="389"/>
        <v>0.14739262699258168</v>
      </c>
      <c r="F3547" s="38">
        <f t="shared" ca="1" si="393"/>
        <v>3.7092169437673198E-2</v>
      </c>
      <c r="G3547" s="24">
        <f t="shared" ca="1" si="390"/>
        <v>8882.5069040796479</v>
      </c>
      <c r="H3547" s="24">
        <f t="shared" ca="1" si="391"/>
        <v>9575.6882073921297</v>
      </c>
      <c r="I3547" s="24">
        <f ca="1">H3547/'Option value'!$E$10</f>
        <v>464.83923336854997</v>
      </c>
    </row>
    <row r="3548" spans="2:9">
      <c r="B3548">
        <f t="shared" si="392"/>
        <v>3530</v>
      </c>
      <c r="C3548" s="38">
        <f t="shared" ca="1" si="387"/>
        <v>0.16791533757302274</v>
      </c>
      <c r="D3548" s="38">
        <f t="shared" ca="1" si="388"/>
        <v>5.7460132162687506E-2</v>
      </c>
      <c r="E3548" s="38">
        <f t="shared" ca="1" si="389"/>
        <v>0.14445840390659745</v>
      </c>
      <c r="F3548" s="38">
        <f t="shared" ca="1" si="393"/>
        <v>4.5842376574877483E-2</v>
      </c>
      <c r="G3548" s="24">
        <f t="shared" ca="1" si="390"/>
        <v>8439.5998526288386</v>
      </c>
      <c r="H3548" s="24">
        <f t="shared" ca="1" si="391"/>
        <v>9132.7811559413203</v>
      </c>
      <c r="I3548" s="24">
        <f ca="1">H3548/'Option value'!$E$10</f>
        <v>443.33889106511259</v>
      </c>
    </row>
    <row r="3549" spans="2:9">
      <c r="B3549">
        <f t="shared" si="392"/>
        <v>3531</v>
      </c>
      <c r="C3549" s="38">
        <f t="shared" ca="1" si="387"/>
        <v>0.27749372569416358</v>
      </c>
      <c r="D3549" s="38">
        <f t="shared" ca="1" si="388"/>
        <v>7.3995112529614659E-2</v>
      </c>
      <c r="E3549" s="38">
        <f t="shared" ca="1" si="389"/>
        <v>0.14506697245991548</v>
      </c>
      <c r="F3549" s="38">
        <f t="shared" ca="1" si="393"/>
        <v>5.2834870836216338E-2</v>
      </c>
      <c r="G3549" s="24">
        <f t="shared" ca="1" si="390"/>
        <v>12710.747248750386</v>
      </c>
      <c r="H3549" s="24">
        <f t="shared" ca="1" si="391"/>
        <v>13403.928552062867</v>
      </c>
      <c r="I3549" s="24">
        <f ca="1">H3549/'Option value'!$E$10</f>
        <v>650.67614330402262</v>
      </c>
    </row>
    <row r="3550" spans="2:9">
      <c r="B3550">
        <f t="shared" si="392"/>
        <v>3532</v>
      </c>
      <c r="C3550" s="38">
        <f t="shared" ca="1" si="387"/>
        <v>0.3884512320144502</v>
      </c>
      <c r="D3550" s="38">
        <f t="shared" ca="1" si="388"/>
        <v>6.4666950299143502E-2</v>
      </c>
      <c r="E3550" s="38">
        <f t="shared" ca="1" si="389"/>
        <v>0.14803758279707616</v>
      </c>
      <c r="F3550" s="38">
        <f t="shared" ca="1" si="393"/>
        <v>2.7343588084958199E-2</v>
      </c>
      <c r="G3550" s="24">
        <f t="shared" ca="1" si="390"/>
        <v>9226.1120620585316</v>
      </c>
      <c r="H3550" s="24">
        <f t="shared" ca="1" si="391"/>
        <v>9919.2933653710134</v>
      </c>
      <c r="I3550" s="24">
        <f ca="1">H3550/'Option value'!$E$10</f>
        <v>481.51909540635984</v>
      </c>
    </row>
    <row r="3551" spans="2:9">
      <c r="B3551">
        <f t="shared" si="392"/>
        <v>3533</v>
      </c>
      <c r="C3551" s="38">
        <f t="shared" ca="1" si="387"/>
        <v>0.26036918544230336</v>
      </c>
      <c r="D3551" s="38">
        <f t="shared" ca="1" si="388"/>
        <v>5.3239006526171848E-2</v>
      </c>
      <c r="E3551" s="38">
        <f t="shared" ca="1" si="389"/>
        <v>0.14214762014645929</v>
      </c>
      <c r="F3551" s="38">
        <f t="shared" ca="1" si="393"/>
        <v>2.4654007643873564E-2</v>
      </c>
      <c r="G3551" s="24">
        <f t="shared" ca="1" si="390"/>
        <v>7082.7977254140078</v>
      </c>
      <c r="H3551" s="24">
        <f t="shared" ca="1" si="391"/>
        <v>7775.9790287264905</v>
      </c>
      <c r="I3551" s="24">
        <f ca="1">H3551/'Option value'!$E$10</f>
        <v>377.47471013235389</v>
      </c>
    </row>
    <row r="3552" spans="2:9">
      <c r="B3552">
        <f t="shared" si="392"/>
        <v>3534</v>
      </c>
      <c r="C3552" s="38">
        <f t="shared" ca="1" si="387"/>
        <v>0.18346333742615353</v>
      </c>
      <c r="D3552" s="38">
        <f t="shared" ca="1" si="388"/>
        <v>6.4509418073695549E-2</v>
      </c>
      <c r="E3552" s="38">
        <f t="shared" ca="1" si="389"/>
        <v>0.14348167765456704</v>
      </c>
      <c r="F3552" s="38">
        <f t="shared" ca="1" si="393"/>
        <v>4.803285118757003E-2</v>
      </c>
      <c r="G3552" s="24">
        <f t="shared" ca="1" si="390"/>
        <v>9919.7040723704322</v>
      </c>
      <c r="H3552" s="24">
        <f t="shared" ca="1" si="391"/>
        <v>10612.885375682914</v>
      </c>
      <c r="I3552" s="24">
        <f ca="1">H3552/'Option value'!$E$10</f>
        <v>515.1886104700443</v>
      </c>
    </row>
    <row r="3553" spans="2:9">
      <c r="B3553">
        <f t="shared" si="392"/>
        <v>3535</v>
      </c>
      <c r="C3553" s="38">
        <f t="shared" ca="1" si="387"/>
        <v>0.19099358379833406</v>
      </c>
      <c r="D3553" s="38">
        <f t="shared" ca="1" si="388"/>
        <v>6.8474627407424757E-2</v>
      </c>
      <c r="E3553" s="38">
        <f t="shared" ca="1" si="389"/>
        <v>0.14091893816262258</v>
      </c>
      <c r="F3553" s="38">
        <f t="shared" ca="1" si="393"/>
        <v>4.3897760976260712E-2</v>
      </c>
      <c r="G3553" s="24">
        <f t="shared" ca="1" si="390"/>
        <v>10424.708903638495</v>
      </c>
      <c r="H3553" s="24">
        <f t="shared" ca="1" si="391"/>
        <v>11117.890206950977</v>
      </c>
      <c r="I3553" s="24">
        <f ca="1">H3553/'Option value'!$E$10</f>
        <v>539.70340810441633</v>
      </c>
    </row>
    <row r="3554" spans="2:9">
      <c r="B3554">
        <f t="shared" si="392"/>
        <v>3536</v>
      </c>
      <c r="C3554" s="38">
        <f t="shared" ca="1" si="387"/>
        <v>0.17987511778977755</v>
      </c>
      <c r="D3554" s="38">
        <f t="shared" ca="1" si="388"/>
        <v>6.3125541631696841E-2</v>
      </c>
      <c r="E3554" s="38">
        <f t="shared" ca="1" si="389"/>
        <v>0.14298009283019913</v>
      </c>
      <c r="F3554" s="38">
        <f t="shared" ca="1" si="393"/>
        <v>4.2889041712680084E-2</v>
      </c>
      <c r="G3554" s="24">
        <f t="shared" ca="1" si="390"/>
        <v>9228.6311129936712</v>
      </c>
      <c r="H3554" s="24">
        <f t="shared" ca="1" si="391"/>
        <v>9921.812416306153</v>
      </c>
      <c r="I3554" s="24">
        <f ca="1">H3554/'Option value'!$E$10</f>
        <v>481.64137943233749</v>
      </c>
    </row>
    <row r="3555" spans="2:9">
      <c r="B3555">
        <f t="shared" si="392"/>
        <v>3537</v>
      </c>
      <c r="C3555" s="38">
        <f t="shared" ca="1" si="387"/>
        <v>0.34281342929529834</v>
      </c>
      <c r="D3555" s="38">
        <f t="shared" ca="1" si="388"/>
        <v>6.7153515696092236E-2</v>
      </c>
      <c r="E3555" s="38">
        <f t="shared" ca="1" si="389"/>
        <v>0.14586951161095094</v>
      </c>
      <c r="F3555" s="38">
        <f t="shared" ca="1" si="393"/>
        <v>3.4863570616975204E-2</v>
      </c>
      <c r="G3555" s="24">
        <f t="shared" ca="1" si="390"/>
        <v>10074.641113968601</v>
      </c>
      <c r="H3555" s="24">
        <f t="shared" ca="1" si="391"/>
        <v>10767.822417281082</v>
      </c>
      <c r="I3555" s="24">
        <f ca="1">H3555/'Option value'!$E$10</f>
        <v>522.70982608160591</v>
      </c>
    </row>
    <row r="3556" spans="2:9">
      <c r="B3556">
        <f t="shared" si="392"/>
        <v>3538</v>
      </c>
      <c r="C3556" s="38">
        <f t="shared" ca="1" si="387"/>
        <v>0.22826599757089566</v>
      </c>
      <c r="D3556" s="38">
        <f t="shared" ca="1" si="388"/>
        <v>5.5201986027854845E-2</v>
      </c>
      <c r="E3556" s="38">
        <f t="shared" ca="1" si="389"/>
        <v>0.14640733147022006</v>
      </c>
      <c r="F3556" s="38">
        <f t="shared" ca="1" si="393"/>
        <v>5.7318818011719008E-2</v>
      </c>
      <c r="G3556" s="24">
        <f t="shared" ca="1" si="390"/>
        <v>9438.8002783398224</v>
      </c>
      <c r="H3556" s="24">
        <f t="shared" ca="1" si="391"/>
        <v>10131.981581652304</v>
      </c>
      <c r="I3556" s="24">
        <f ca="1">H3556/'Option value'!$E$10</f>
        <v>491.84376609962641</v>
      </c>
    </row>
    <row r="3557" spans="2:9">
      <c r="B3557">
        <f t="shared" si="392"/>
        <v>3539</v>
      </c>
      <c r="C3557" s="38">
        <f t="shared" ca="1" si="387"/>
        <v>0.14395896301591082</v>
      </c>
      <c r="D3557" s="38">
        <f t="shared" ca="1" si="388"/>
        <v>6.850761298471944E-2</v>
      </c>
      <c r="E3557" s="38">
        <f t="shared" ca="1" si="389"/>
        <v>0.14027349469927206</v>
      </c>
      <c r="F3557" s="38">
        <f t="shared" ca="1" si="393"/>
        <v>4.5206313940923962E-2</v>
      </c>
      <c r="G3557" s="24">
        <f t="shared" ca="1" si="390"/>
        <v>10223.745801774052</v>
      </c>
      <c r="H3557" s="24">
        <f t="shared" ca="1" si="391"/>
        <v>10916.927105086534</v>
      </c>
      <c r="I3557" s="24">
        <f ca="1">H3557/'Option value'!$E$10</f>
        <v>529.94791772264728</v>
      </c>
    </row>
    <row r="3558" spans="2:9">
      <c r="B3558">
        <f t="shared" si="392"/>
        <v>3540</v>
      </c>
      <c r="C3558" s="38">
        <f t="shared" ca="1" si="387"/>
        <v>0.18370989937082513</v>
      </c>
      <c r="D3558" s="38">
        <f t="shared" ca="1" si="388"/>
        <v>6.2215278009041003E-2</v>
      </c>
      <c r="E3558" s="38">
        <f t="shared" ca="1" si="389"/>
        <v>0.14411875177008646</v>
      </c>
      <c r="F3558" s="38">
        <f t="shared" ca="1" si="393"/>
        <v>2.2737394967239768E-2</v>
      </c>
      <c r="G3558" s="24">
        <f t="shared" ca="1" si="390"/>
        <v>7524.5704870601667</v>
      </c>
      <c r="H3558" s="24">
        <f t="shared" ca="1" si="391"/>
        <v>8217.7517903726493</v>
      </c>
      <c r="I3558" s="24">
        <f ca="1">H3558/'Option value'!$E$10</f>
        <v>398.91998982391499</v>
      </c>
    </row>
    <row r="3559" spans="2:9">
      <c r="B3559">
        <f t="shared" si="392"/>
        <v>3541</v>
      </c>
      <c r="C3559" s="38">
        <f t="shared" ca="1" si="387"/>
        <v>0.31129269027471301</v>
      </c>
      <c r="D3559" s="38">
        <f t="shared" ca="1" si="388"/>
        <v>5.6337143880172316E-2</v>
      </c>
      <c r="E3559" s="38">
        <f t="shared" ca="1" si="389"/>
        <v>0.14640386288575616</v>
      </c>
      <c r="F3559" s="38">
        <f t="shared" ca="1" si="393"/>
        <v>5.0268036474371613E-2</v>
      </c>
      <c r="G3559" s="24">
        <f t="shared" ca="1" si="390"/>
        <v>9530.168491205508</v>
      </c>
      <c r="H3559" s="24">
        <f t="shared" ca="1" si="391"/>
        <v>10223.34979451799</v>
      </c>
      <c r="I3559" s="24">
        <f ca="1">H3559/'Option value'!$E$10</f>
        <v>496.27911623873734</v>
      </c>
    </row>
    <row r="3560" spans="2:9">
      <c r="B3560">
        <f t="shared" si="392"/>
        <v>3542</v>
      </c>
      <c r="C3560" s="38">
        <f t="shared" ca="1" si="387"/>
        <v>0.24180501742582233</v>
      </c>
      <c r="D3560" s="38">
        <f t="shared" ca="1" si="388"/>
        <v>6.0594044957959267E-2</v>
      </c>
      <c r="E3560" s="38">
        <f t="shared" ca="1" si="389"/>
        <v>0.14699477675779532</v>
      </c>
      <c r="F3560" s="38">
        <f t="shared" ca="1" si="393"/>
        <v>4.2500441696575512E-2</v>
      </c>
      <c r="G3560" s="24">
        <f t="shared" ca="1" si="390"/>
        <v>8930.6277058224459</v>
      </c>
      <c r="H3560" s="24">
        <f t="shared" ca="1" si="391"/>
        <v>9623.8090091349277</v>
      </c>
      <c r="I3560" s="24">
        <f ca="1">H3560/'Option value'!$E$10</f>
        <v>467.17519461820035</v>
      </c>
    </row>
    <row r="3561" spans="2:9">
      <c r="B3561">
        <f t="shared" si="392"/>
        <v>3543</v>
      </c>
      <c r="C3561" s="38">
        <f t="shared" ca="1" si="387"/>
        <v>0.26873773628496939</v>
      </c>
      <c r="D3561" s="38">
        <f t="shared" ca="1" si="388"/>
        <v>6.2378247569449624E-2</v>
      </c>
      <c r="E3561" s="38">
        <f t="shared" ca="1" si="389"/>
        <v>0.14629466858346674</v>
      </c>
      <c r="F3561" s="38">
        <f t="shared" ca="1" si="393"/>
        <v>3.6608875281118045E-2</v>
      </c>
      <c r="G3561" s="24">
        <f t="shared" ca="1" si="390"/>
        <v>8948.4130654317269</v>
      </c>
      <c r="H3561" s="24">
        <f t="shared" ca="1" si="391"/>
        <v>9641.5943687442086</v>
      </c>
      <c r="I3561" s="24">
        <f ca="1">H3561/'Option value'!$E$10</f>
        <v>468.03856158952465</v>
      </c>
    </row>
    <row r="3562" spans="2:9">
      <c r="B3562">
        <f t="shared" si="392"/>
        <v>3544</v>
      </c>
      <c r="C3562" s="38">
        <f t="shared" ca="1" si="387"/>
        <v>0.29151966559492237</v>
      </c>
      <c r="D3562" s="38">
        <f t="shared" ca="1" si="388"/>
        <v>5.555088608250125E-2</v>
      </c>
      <c r="E3562" s="38">
        <f t="shared" ca="1" si="389"/>
        <v>0.14525733043221717</v>
      </c>
      <c r="F3562" s="38">
        <f t="shared" ca="1" si="393"/>
        <v>5.4472872003462111E-2</v>
      </c>
      <c r="G3562" s="24">
        <f t="shared" ca="1" si="390"/>
        <v>9801.0337297906844</v>
      </c>
      <c r="H3562" s="24">
        <f t="shared" ca="1" si="391"/>
        <v>10494.215033103166</v>
      </c>
      <c r="I3562" s="24">
        <f ca="1">H3562/'Option value'!$E$10</f>
        <v>509.42791422830902</v>
      </c>
    </row>
    <row r="3563" spans="2:9">
      <c r="B3563">
        <f t="shared" si="392"/>
        <v>3545</v>
      </c>
      <c r="C3563" s="38">
        <f t="shared" ca="1" si="387"/>
        <v>0.17602529585337165</v>
      </c>
      <c r="D3563" s="38">
        <f t="shared" ca="1" si="388"/>
        <v>6.3151307025806763E-2</v>
      </c>
      <c r="E3563" s="38">
        <f t="shared" ca="1" si="389"/>
        <v>0.14503395459250143</v>
      </c>
      <c r="F3563" s="38">
        <f t="shared" ca="1" si="393"/>
        <v>2.8876469182235902E-2</v>
      </c>
      <c r="G3563" s="24">
        <f t="shared" ca="1" si="390"/>
        <v>7929.452133838553</v>
      </c>
      <c r="H3563" s="24">
        <f t="shared" ca="1" si="391"/>
        <v>8622.6334371510347</v>
      </c>
      <c r="I3563" s="24">
        <f ca="1">H3563/'Option value'!$E$10</f>
        <v>418.57443869665212</v>
      </c>
    </row>
    <row r="3564" spans="2:9">
      <c r="B3564">
        <f t="shared" si="392"/>
        <v>3546</v>
      </c>
      <c r="C3564" s="38">
        <f t="shared" ca="1" si="387"/>
        <v>9.655859157304994E-2</v>
      </c>
      <c r="D3564" s="38">
        <f t="shared" ca="1" si="388"/>
        <v>5.1341802443743742E-2</v>
      </c>
      <c r="E3564" s="38">
        <f t="shared" ca="1" si="389"/>
        <v>0.14452571890464444</v>
      </c>
      <c r="F3564" s="38">
        <f t="shared" ca="1" si="393"/>
        <v>3.0878478273617872E-2</v>
      </c>
      <c r="G3564" s="24">
        <f t="shared" ca="1" si="390"/>
        <v>6143.7768701495543</v>
      </c>
      <c r="H3564" s="24">
        <f t="shared" ca="1" si="391"/>
        <v>6836.9581734620369</v>
      </c>
      <c r="I3564" s="24">
        <f ca="1">H3564/'Option value'!$E$10</f>
        <v>331.89117346903089</v>
      </c>
    </row>
    <row r="3565" spans="2:9">
      <c r="B3565">
        <f t="shared" si="392"/>
        <v>3547</v>
      </c>
      <c r="C3565" s="38">
        <f t="shared" ca="1" si="387"/>
        <v>0.3686027294438059</v>
      </c>
      <c r="D3565" s="38">
        <f t="shared" ca="1" si="388"/>
        <v>5.8073101738671327E-2</v>
      </c>
      <c r="E3565" s="38">
        <f t="shared" ca="1" si="389"/>
        <v>0.14923770094776695</v>
      </c>
      <c r="F3565" s="38">
        <f t="shared" ca="1" si="393"/>
        <v>4.9290132569565992E-2</v>
      </c>
      <c r="G3565" s="24">
        <f t="shared" ca="1" si="390"/>
        <v>9862.1492047875563</v>
      </c>
      <c r="H3565" s="24">
        <f t="shared" ca="1" si="391"/>
        <v>10555.330508100038</v>
      </c>
      <c r="I3565" s="24">
        <f ca="1">H3565/'Option value'!$E$10</f>
        <v>512.39468485922509</v>
      </c>
    </row>
    <row r="3566" spans="2:9">
      <c r="B3566">
        <f t="shared" si="392"/>
        <v>3548</v>
      </c>
      <c r="C3566" s="38">
        <f t="shared" ca="1" si="387"/>
        <v>0.30808021893281479</v>
      </c>
      <c r="D3566" s="38">
        <f t="shared" ca="1" si="388"/>
        <v>6.5973466888193916E-2</v>
      </c>
      <c r="E3566" s="38">
        <f t="shared" ca="1" si="389"/>
        <v>0.14427497677289614</v>
      </c>
      <c r="F3566" s="38">
        <f t="shared" ca="1" si="393"/>
        <v>4.7338072299908315E-2</v>
      </c>
      <c r="G3566" s="24">
        <f t="shared" ca="1" si="390"/>
        <v>11040.936565300823</v>
      </c>
      <c r="H3566" s="24">
        <f t="shared" ca="1" si="391"/>
        <v>11734.117868613304</v>
      </c>
      <c r="I3566" s="24">
        <f ca="1">H3566/'Option value'!$E$10</f>
        <v>569.61737226278171</v>
      </c>
    </row>
    <row r="3567" spans="2:9">
      <c r="B3567">
        <f t="shared" si="392"/>
        <v>3549</v>
      </c>
      <c r="C3567" s="38">
        <f t="shared" ca="1" si="387"/>
        <v>0.12942228154114682</v>
      </c>
      <c r="D3567" s="38">
        <f t="shared" ca="1" si="388"/>
        <v>5.4521216015212329E-2</v>
      </c>
      <c r="E3567" s="38">
        <f t="shared" ca="1" si="389"/>
        <v>0.14046873654709602</v>
      </c>
      <c r="F3567" s="38">
        <f t="shared" ca="1" si="393"/>
        <v>5.1056177647080828E-2</v>
      </c>
      <c r="G3567" s="24">
        <f t="shared" ca="1" si="390"/>
        <v>8541.1183088596554</v>
      </c>
      <c r="H3567" s="24">
        <f t="shared" ca="1" si="391"/>
        <v>9234.2996121721371</v>
      </c>
      <c r="I3567" s="24">
        <f ca="1">H3567/'Option value'!$E$10</f>
        <v>448.26697146466682</v>
      </c>
    </row>
    <row r="3568" spans="2:9">
      <c r="B3568">
        <f t="shared" si="392"/>
        <v>3550</v>
      </c>
      <c r="C3568" s="38">
        <f t="shared" ca="1" si="387"/>
        <v>0.35569556957714654</v>
      </c>
      <c r="D3568" s="38">
        <f t="shared" ca="1" si="388"/>
        <v>5.6343077750247716E-2</v>
      </c>
      <c r="E3568" s="38">
        <f t="shared" ca="1" si="389"/>
        <v>0.14213138293790506</v>
      </c>
      <c r="F3568" s="38">
        <f t="shared" ca="1" si="393"/>
        <v>3.2731308159851369E-2</v>
      </c>
      <c r="G3568" s="24">
        <f t="shared" ca="1" si="390"/>
        <v>8659.174695668049</v>
      </c>
      <c r="H3568" s="24">
        <f t="shared" ca="1" si="391"/>
        <v>9352.3559989805308</v>
      </c>
      <c r="I3568" s="24">
        <f ca="1">H3568/'Option value'!$E$10</f>
        <v>453.99786402818108</v>
      </c>
    </row>
    <row r="3569" spans="2:9">
      <c r="B3569">
        <f t="shared" si="392"/>
        <v>3551</v>
      </c>
      <c r="C3569" s="38">
        <f t="shared" ca="1" si="387"/>
        <v>0.22646549802981472</v>
      </c>
      <c r="D3569" s="38">
        <f t="shared" ca="1" si="388"/>
        <v>7.1321892224067457E-2</v>
      </c>
      <c r="E3569" s="38">
        <f t="shared" ca="1" si="389"/>
        <v>0.14271026156323074</v>
      </c>
      <c r="F3569" s="38">
        <f t="shared" ca="1" si="393"/>
        <v>3.1646478591940932E-2</v>
      </c>
      <c r="G3569" s="24">
        <f t="shared" ca="1" si="390"/>
        <v>9767.8078375307341</v>
      </c>
      <c r="H3569" s="24">
        <f t="shared" ca="1" si="391"/>
        <v>10460.989140843216</v>
      </c>
      <c r="I3569" s="24">
        <f ca="1">H3569/'Option value'!$E$10</f>
        <v>507.81500683704928</v>
      </c>
    </row>
    <row r="3570" spans="2:9">
      <c r="B3570">
        <f t="shared" si="392"/>
        <v>3552</v>
      </c>
      <c r="C3570" s="38">
        <f t="shared" ca="1" si="387"/>
        <v>0.14511445124487887</v>
      </c>
      <c r="D3570" s="38">
        <f t="shared" ca="1" si="388"/>
        <v>5.5155512591125055E-2</v>
      </c>
      <c r="E3570" s="38">
        <f t="shared" ca="1" si="389"/>
        <v>0.14652003742545455</v>
      </c>
      <c r="F3570" s="38">
        <f t="shared" ca="1" si="393"/>
        <v>2.9530500205829216E-2</v>
      </c>
      <c r="G3570" s="24">
        <f t="shared" ca="1" si="390"/>
        <v>6695.4870494562638</v>
      </c>
      <c r="H3570" s="24">
        <f t="shared" ca="1" si="391"/>
        <v>7388.6683527687464</v>
      </c>
      <c r="I3570" s="24">
        <f ca="1">H3570/'Option value'!$E$10</f>
        <v>358.67322100819155</v>
      </c>
    </row>
    <row r="3571" spans="2:9">
      <c r="B3571">
        <f t="shared" si="392"/>
        <v>3553</v>
      </c>
      <c r="C3571" s="38">
        <f t="shared" ca="1" si="387"/>
        <v>0.2720783727686697</v>
      </c>
      <c r="D3571" s="38">
        <f t="shared" ca="1" si="388"/>
        <v>7.899761257968331E-2</v>
      </c>
      <c r="E3571" s="38">
        <f t="shared" ca="1" si="389"/>
        <v>0.14510652982500727</v>
      </c>
      <c r="F3571" s="38">
        <f t="shared" ca="1" si="393"/>
        <v>3.2410651373756288E-2</v>
      </c>
      <c r="G3571" s="24">
        <f t="shared" ca="1" si="390"/>
        <v>11058.880855854548</v>
      </c>
      <c r="H3571" s="24">
        <f t="shared" ca="1" si="391"/>
        <v>11752.06215916703</v>
      </c>
      <c r="I3571" s="24">
        <f ca="1">H3571/'Option value'!$E$10</f>
        <v>570.48845432849657</v>
      </c>
    </row>
    <row r="3572" spans="2:9">
      <c r="B3572">
        <f t="shared" si="392"/>
        <v>3554</v>
      </c>
      <c r="C3572" s="38">
        <f t="shared" ca="1" si="387"/>
        <v>0.26498679557381277</v>
      </c>
      <c r="D3572" s="38">
        <f t="shared" ca="1" si="388"/>
        <v>6.1809263039954161E-2</v>
      </c>
      <c r="E3572" s="38">
        <f t="shared" ca="1" si="389"/>
        <v>0.1431432253484626</v>
      </c>
      <c r="F3572" s="38">
        <f t="shared" ca="1" si="393"/>
        <v>2.5667077238268166E-2</v>
      </c>
      <c r="G3572" s="24">
        <f t="shared" ca="1" si="390"/>
        <v>8254.3187637267947</v>
      </c>
      <c r="H3572" s="24">
        <f t="shared" ca="1" si="391"/>
        <v>8947.5000670392765</v>
      </c>
      <c r="I3572" s="24">
        <f ca="1">H3572/'Option value'!$E$10</f>
        <v>434.34466344850853</v>
      </c>
    </row>
    <row r="3573" spans="2:9">
      <c r="B3573">
        <f t="shared" si="392"/>
        <v>3555</v>
      </c>
      <c r="C3573" s="38">
        <f t="shared" ca="1" si="387"/>
        <v>0.23242404904780858</v>
      </c>
      <c r="D3573" s="38">
        <f t="shared" ca="1" si="388"/>
        <v>6.264719145960046E-2</v>
      </c>
      <c r="E3573" s="38">
        <f t="shared" ca="1" si="389"/>
        <v>0.14024664888316943</v>
      </c>
      <c r="F3573" s="38">
        <f t="shared" ca="1" si="393"/>
        <v>2.9273056920223202E-2</v>
      </c>
      <c r="G3573" s="24">
        <f t="shared" ca="1" si="390"/>
        <v>8628.4642432480559</v>
      </c>
      <c r="H3573" s="24">
        <f t="shared" ca="1" si="391"/>
        <v>9321.6455465605377</v>
      </c>
      <c r="I3573" s="24">
        <f ca="1">H3573/'Option value'!$E$10</f>
        <v>452.50706536701637</v>
      </c>
    </row>
    <row r="3574" spans="2:9">
      <c r="B3574">
        <f t="shared" si="392"/>
        <v>3556</v>
      </c>
      <c r="C3574" s="38">
        <f t="shared" ca="1" si="387"/>
        <v>0.29927310468586099</v>
      </c>
      <c r="D3574" s="38">
        <f t="shared" ca="1" si="388"/>
        <v>6.050306217901831E-2</v>
      </c>
      <c r="E3574" s="38">
        <f t="shared" ca="1" si="389"/>
        <v>0.14866565038400534</v>
      </c>
      <c r="F3574" s="38">
        <f t="shared" ca="1" si="393"/>
        <v>2.1620942911454458E-2</v>
      </c>
      <c r="G3574" s="24">
        <f t="shared" ca="1" si="390"/>
        <v>7673.8375896033149</v>
      </c>
      <c r="H3574" s="24">
        <f t="shared" ca="1" si="391"/>
        <v>8367.0188929157976</v>
      </c>
      <c r="I3574" s="24">
        <f ca="1">H3574/'Option value'!$E$10</f>
        <v>406.16596567552415</v>
      </c>
    </row>
    <row r="3575" spans="2:9">
      <c r="B3575">
        <f t="shared" si="392"/>
        <v>3557</v>
      </c>
      <c r="C3575" s="38">
        <f t="shared" ca="1" si="387"/>
        <v>0.23211552563995708</v>
      </c>
      <c r="D3575" s="38">
        <f t="shared" ca="1" si="388"/>
        <v>6.0249075961573105E-2</v>
      </c>
      <c r="E3575" s="38">
        <f t="shared" ca="1" si="389"/>
        <v>0.14878325922352195</v>
      </c>
      <c r="F3575" s="38">
        <f t="shared" ca="1" si="393"/>
        <v>5.1666377498014698E-2</v>
      </c>
      <c r="G3575" s="24">
        <f t="shared" ca="1" si="390"/>
        <v>9479.7845696835593</v>
      </c>
      <c r="H3575" s="24">
        <f t="shared" ca="1" si="391"/>
        <v>10172.965872996041</v>
      </c>
      <c r="I3575" s="24">
        <f ca="1">H3575/'Option value'!$E$10</f>
        <v>493.83329480563305</v>
      </c>
    </row>
    <row r="3576" spans="2:9">
      <c r="B3576">
        <f t="shared" si="392"/>
        <v>3558</v>
      </c>
      <c r="C3576" s="38">
        <f t="shared" ca="1" si="387"/>
        <v>8.3576167011574026E-2</v>
      </c>
      <c r="D3576" s="38">
        <f t="shared" ca="1" si="388"/>
        <v>6.3561524635563554E-2</v>
      </c>
      <c r="E3576" s="38">
        <f t="shared" ca="1" si="389"/>
        <v>0.14322565073839241</v>
      </c>
      <c r="F3576" s="38">
        <f t="shared" ca="1" si="393"/>
        <v>5.0293357489562443E-2</v>
      </c>
      <c r="G3576" s="24">
        <f t="shared" ca="1" si="390"/>
        <v>9191.3324099691727</v>
      </c>
      <c r="H3576" s="24">
        <f t="shared" ca="1" si="391"/>
        <v>9884.5137132816544</v>
      </c>
      <c r="I3576" s="24">
        <f ca="1">H3576/'Option value'!$E$10</f>
        <v>479.83076278066278</v>
      </c>
    </row>
    <row r="3577" spans="2:9">
      <c r="B3577">
        <f t="shared" si="392"/>
        <v>3559</v>
      </c>
      <c r="C3577" s="38">
        <f t="shared" ca="1" si="387"/>
        <v>0.35482291241753405</v>
      </c>
      <c r="D3577" s="38">
        <f t="shared" ca="1" si="388"/>
        <v>6.0404499446212165E-2</v>
      </c>
      <c r="E3577" s="38">
        <f t="shared" ca="1" si="389"/>
        <v>0.14127692632473263</v>
      </c>
      <c r="F3577" s="38">
        <f t="shared" ca="1" si="393"/>
        <v>5.8930373451941354E-2</v>
      </c>
      <c r="G3577" s="24">
        <f t="shared" ca="1" si="390"/>
        <v>12325.307852204036</v>
      </c>
      <c r="H3577" s="24">
        <f t="shared" ca="1" si="391"/>
        <v>13018.489155516518</v>
      </c>
      <c r="I3577" s="24">
        <f ca="1">H3577/'Option value'!$E$10</f>
        <v>631.9654929862387</v>
      </c>
    </row>
    <row r="3578" spans="2:9">
      <c r="B3578">
        <f t="shared" si="392"/>
        <v>3560</v>
      </c>
      <c r="C3578" s="38">
        <f t="shared" ca="1" si="387"/>
        <v>0.18373664886626617</v>
      </c>
      <c r="D3578" s="38">
        <f t="shared" ca="1" si="388"/>
        <v>5.4049196628015501E-2</v>
      </c>
      <c r="E3578" s="38">
        <f t="shared" ca="1" si="389"/>
        <v>0.14741841323289329</v>
      </c>
      <c r="F3578" s="38">
        <f t="shared" ca="1" si="393"/>
        <v>2.9067364007225358E-2</v>
      </c>
      <c r="G3578" s="24">
        <f t="shared" ca="1" si="390"/>
        <v>6704.4568684568812</v>
      </c>
      <c r="H3578" s="24">
        <f t="shared" ca="1" si="391"/>
        <v>7397.6381717693639</v>
      </c>
      <c r="I3578" s="24">
        <f ca="1">H3578/'Option value'!$E$10</f>
        <v>359.10864911501761</v>
      </c>
    </row>
    <row r="3579" spans="2:9">
      <c r="B3579">
        <f t="shared" si="392"/>
        <v>3561</v>
      </c>
      <c r="C3579" s="38">
        <f t="shared" ca="1" si="387"/>
        <v>9.6991520192570735E-2</v>
      </c>
      <c r="D3579" s="38">
        <f t="shared" ca="1" si="388"/>
        <v>5.8920068752540911E-2</v>
      </c>
      <c r="E3579" s="38">
        <f t="shared" ca="1" si="389"/>
        <v>0.14592109187182975</v>
      </c>
      <c r="F3579" s="38">
        <f t="shared" ca="1" si="393"/>
        <v>3.9404904913728063E-2</v>
      </c>
      <c r="G3579" s="24">
        <f t="shared" ca="1" si="390"/>
        <v>7525.6199267011143</v>
      </c>
      <c r="H3579" s="24">
        <f t="shared" ca="1" si="391"/>
        <v>8218.8012300135961</v>
      </c>
      <c r="I3579" s="24">
        <f ca="1">H3579/'Option value'!$E$10</f>
        <v>398.97093349580558</v>
      </c>
    </row>
    <row r="3580" spans="2:9">
      <c r="B3580">
        <f t="shared" si="392"/>
        <v>3562</v>
      </c>
      <c r="C3580" s="38">
        <f t="shared" ca="1" si="387"/>
        <v>0.2218903874338651</v>
      </c>
      <c r="D3580" s="38">
        <f t="shared" ca="1" si="388"/>
        <v>6.5875552907180612E-2</v>
      </c>
      <c r="E3580" s="38">
        <f t="shared" ca="1" si="389"/>
        <v>0.14615155669382682</v>
      </c>
      <c r="F3580" s="38">
        <f t="shared" ca="1" si="393"/>
        <v>5.2827386144895933E-2</v>
      </c>
      <c r="G3580" s="24">
        <f t="shared" ca="1" si="390"/>
        <v>10696.797141904903</v>
      </c>
      <c r="H3580" s="24">
        <f t="shared" ca="1" si="391"/>
        <v>11389.978445217384</v>
      </c>
      <c r="I3580" s="24">
        <f ca="1">H3580/'Option value'!$E$10</f>
        <v>552.91157501055261</v>
      </c>
    </row>
    <row r="3581" spans="2:9">
      <c r="B3581">
        <f t="shared" si="392"/>
        <v>3563</v>
      </c>
      <c r="C3581" s="38">
        <f t="shared" ca="1" si="387"/>
        <v>0.11892079191882317</v>
      </c>
      <c r="D3581" s="38">
        <f t="shared" ca="1" si="388"/>
        <v>6.3432127039958361E-2</v>
      </c>
      <c r="E3581" s="38">
        <f t="shared" ca="1" si="389"/>
        <v>0.14665116213286153</v>
      </c>
      <c r="F3581" s="38">
        <f t="shared" ca="1" si="393"/>
        <v>5.292644136856349E-2</v>
      </c>
      <c r="G3581" s="24">
        <f t="shared" ca="1" si="390"/>
        <v>9391.7352251818284</v>
      </c>
      <c r="H3581" s="24">
        <f t="shared" ca="1" si="391"/>
        <v>10084.91652849431</v>
      </c>
      <c r="I3581" s="24">
        <f ca="1">H3581/'Option value'!$E$10</f>
        <v>489.55905478127715</v>
      </c>
    </row>
    <row r="3582" spans="2:9">
      <c r="B3582">
        <f t="shared" si="392"/>
        <v>3564</v>
      </c>
      <c r="C3582" s="38">
        <f t="shared" ca="1" si="387"/>
        <v>0.23854123890285572</v>
      </c>
      <c r="D3582" s="38">
        <f t="shared" ca="1" si="388"/>
        <v>6.6115417792932826E-2</v>
      </c>
      <c r="E3582" s="38">
        <f t="shared" ca="1" si="389"/>
        <v>0.14430930654351101</v>
      </c>
      <c r="F3582" s="38">
        <f t="shared" ca="1" si="393"/>
        <v>3.2903300374001715E-2</v>
      </c>
      <c r="G3582" s="24">
        <f t="shared" ca="1" si="390"/>
        <v>9115.825219356655</v>
      </c>
      <c r="H3582" s="24">
        <f t="shared" ca="1" si="391"/>
        <v>9809.0065226691368</v>
      </c>
      <c r="I3582" s="24">
        <f ca="1">H3582/'Option value'!$E$10</f>
        <v>476.1653651781134</v>
      </c>
    </row>
    <row r="3583" spans="2:9">
      <c r="B3583">
        <f t="shared" si="392"/>
        <v>3565</v>
      </c>
      <c r="C3583" s="38">
        <f t="shared" ca="1" si="387"/>
        <v>0.23566776969797296</v>
      </c>
      <c r="D3583" s="38">
        <f t="shared" ca="1" si="388"/>
        <v>5.5406787748698214E-2</v>
      </c>
      <c r="E3583" s="38">
        <f t="shared" ca="1" si="389"/>
        <v>0.14266723964011732</v>
      </c>
      <c r="F3583" s="38">
        <f t="shared" ca="1" si="393"/>
        <v>2.9295954658542157E-2</v>
      </c>
      <c r="G3583" s="24">
        <f t="shared" ca="1" si="390"/>
        <v>7489.5029999707722</v>
      </c>
      <c r="H3583" s="24">
        <f t="shared" ca="1" si="391"/>
        <v>8182.6843032832548</v>
      </c>
      <c r="I3583" s="24">
        <f ca="1">H3583/'Option value'!$E$10</f>
        <v>397.21768462540069</v>
      </c>
    </row>
    <row r="3584" spans="2:9">
      <c r="B3584">
        <f t="shared" si="392"/>
        <v>3566</v>
      </c>
      <c r="C3584" s="38">
        <f t="shared" ca="1" si="387"/>
        <v>0.20272483233915675</v>
      </c>
      <c r="D3584" s="38">
        <f t="shared" ca="1" si="388"/>
        <v>5.9555447914030148E-2</v>
      </c>
      <c r="E3584" s="38">
        <f t="shared" ca="1" si="389"/>
        <v>0.1451503037066747</v>
      </c>
      <c r="F3584" s="38">
        <f t="shared" ca="1" si="393"/>
        <v>4.8058608522418944E-2</v>
      </c>
      <c r="G3584" s="24">
        <f t="shared" ca="1" si="390"/>
        <v>9149.493778932836</v>
      </c>
      <c r="H3584" s="24">
        <f t="shared" ca="1" si="391"/>
        <v>9842.6750822453178</v>
      </c>
      <c r="I3584" s="24">
        <f ca="1">H3584/'Option value'!$E$10</f>
        <v>477.7997612740445</v>
      </c>
    </row>
    <row r="3585" spans="2:9">
      <c r="B3585">
        <f t="shared" si="392"/>
        <v>3567</v>
      </c>
      <c r="C3585" s="38">
        <f t="shared" ca="1" si="387"/>
        <v>0.31567922689447009</v>
      </c>
      <c r="D3585" s="38">
        <f t="shared" ca="1" si="388"/>
        <v>6.8966308206561411E-2</v>
      </c>
      <c r="E3585" s="38">
        <f t="shared" ca="1" si="389"/>
        <v>0.14449062472816027</v>
      </c>
      <c r="F3585" s="38">
        <f t="shared" ca="1" si="393"/>
        <v>3.0131103718362813E-2</v>
      </c>
      <c r="G3585" s="24">
        <f t="shared" ca="1" si="390"/>
        <v>9840.2480366038726</v>
      </c>
      <c r="H3585" s="24">
        <f t="shared" ca="1" si="391"/>
        <v>10533.429339916354</v>
      </c>
      <c r="I3585" s="24">
        <f ca="1">H3585/'Option value'!$E$10</f>
        <v>511.33152135516281</v>
      </c>
    </row>
    <row r="3586" spans="2:9">
      <c r="B3586">
        <f t="shared" si="392"/>
        <v>3568</v>
      </c>
      <c r="C3586" s="38">
        <f t="shared" ca="1" si="387"/>
        <v>0.20331789496795913</v>
      </c>
      <c r="D3586" s="38">
        <f t="shared" ca="1" si="388"/>
        <v>6.6548113211334761E-2</v>
      </c>
      <c r="E3586" s="38">
        <f t="shared" ca="1" si="389"/>
        <v>0.14283365891647429</v>
      </c>
      <c r="F3586" s="38">
        <f t="shared" ca="1" si="393"/>
        <v>2.6289717977264985E-2</v>
      </c>
      <c r="G3586" s="24">
        <f t="shared" ca="1" si="390"/>
        <v>8521.534354563626</v>
      </c>
      <c r="H3586" s="24">
        <f t="shared" ca="1" si="391"/>
        <v>9214.7156578761078</v>
      </c>
      <c r="I3586" s="24">
        <f ca="1">H3586/'Option value'!$E$10</f>
        <v>447.3162940716557</v>
      </c>
    </row>
    <row r="3587" spans="2:9">
      <c r="B3587">
        <f t="shared" si="392"/>
        <v>3569</v>
      </c>
      <c r="C3587" s="38">
        <f t="shared" ca="1" si="387"/>
        <v>0.13288546490522335</v>
      </c>
      <c r="D3587" s="38">
        <f t="shared" ca="1" si="388"/>
        <v>6.3181622988132707E-2</v>
      </c>
      <c r="E3587" s="38">
        <f t="shared" ca="1" si="389"/>
        <v>0.14823067686269936</v>
      </c>
      <c r="F3587" s="38">
        <f t="shared" ca="1" si="393"/>
        <v>5.6236225659576561E-2</v>
      </c>
      <c r="G3587" s="24">
        <f t="shared" ca="1" si="390"/>
        <v>9649.5381256275814</v>
      </c>
      <c r="H3587" s="24">
        <f t="shared" ca="1" si="391"/>
        <v>10342.719428940063</v>
      </c>
      <c r="I3587" s="24">
        <f ca="1">H3587/'Option value'!$E$10</f>
        <v>502.07375868641077</v>
      </c>
    </row>
    <row r="3588" spans="2:9">
      <c r="B3588">
        <f t="shared" si="392"/>
        <v>3570</v>
      </c>
      <c r="C3588" s="38">
        <f t="shared" ca="1" si="387"/>
        <v>0.25059875322246122</v>
      </c>
      <c r="D3588" s="38">
        <f t="shared" ca="1" si="388"/>
        <v>5.8242281075194718E-2</v>
      </c>
      <c r="E3588" s="38">
        <f t="shared" ca="1" si="389"/>
        <v>0.14118067060430858</v>
      </c>
      <c r="F3588" s="38">
        <f t="shared" ca="1" si="393"/>
        <v>5.6054316460255466E-2</v>
      </c>
      <c r="G3588" s="24">
        <f t="shared" ca="1" si="390"/>
        <v>10611.66938209225</v>
      </c>
      <c r="H3588" s="24">
        <f t="shared" ca="1" si="391"/>
        <v>11304.850685404732</v>
      </c>
      <c r="I3588" s="24">
        <f ca="1">H3588/'Option value'!$E$10</f>
        <v>548.77915948566658</v>
      </c>
    </row>
    <row r="3589" spans="2:9">
      <c r="B3589">
        <f t="shared" si="392"/>
        <v>3571</v>
      </c>
      <c r="C3589" s="38">
        <f t="shared" ca="1" si="387"/>
        <v>0.18932879608030548</v>
      </c>
      <c r="D3589" s="38">
        <f t="shared" ca="1" si="388"/>
        <v>7.2742327929202169E-2</v>
      </c>
      <c r="E3589" s="38">
        <f t="shared" ca="1" si="389"/>
        <v>0.14841435470861636</v>
      </c>
      <c r="F3589" s="38">
        <f t="shared" ca="1" si="393"/>
        <v>3.5227079415176575E-2</v>
      </c>
      <c r="G3589" s="24">
        <f t="shared" ca="1" si="390"/>
        <v>9479.4447775595727</v>
      </c>
      <c r="H3589" s="24">
        <f t="shared" ca="1" si="391"/>
        <v>10172.626080872054</v>
      </c>
      <c r="I3589" s="24">
        <f ca="1">H3589/'Option value'!$E$10</f>
        <v>493.81680004233272</v>
      </c>
    </row>
    <row r="3590" spans="2:9">
      <c r="B3590">
        <f t="shared" si="392"/>
        <v>3572</v>
      </c>
      <c r="C3590" s="38">
        <f t="shared" ca="1" si="387"/>
        <v>0.24099488163068272</v>
      </c>
      <c r="D3590" s="38">
        <f t="shared" ca="1" si="388"/>
        <v>5.591780920991888E-2</v>
      </c>
      <c r="E3590" s="38">
        <f t="shared" ca="1" si="389"/>
        <v>0.1473148742627978</v>
      </c>
      <c r="F3590" s="38">
        <f t="shared" ca="1" si="393"/>
        <v>4.6505885275687275E-2</v>
      </c>
      <c r="G3590" s="24">
        <f t="shared" ca="1" si="390"/>
        <v>8537.1370986535821</v>
      </c>
      <c r="H3590" s="24">
        <f t="shared" ca="1" si="391"/>
        <v>9230.3184019660639</v>
      </c>
      <c r="I3590" s="24">
        <f ca="1">H3590/'Option value'!$E$10</f>
        <v>448.07370883330407</v>
      </c>
    </row>
    <row r="3591" spans="2:9">
      <c r="B3591">
        <f t="shared" si="392"/>
        <v>3573</v>
      </c>
      <c r="C3591" s="38">
        <f t="shared" ca="1" si="387"/>
        <v>0.40073801171180945</v>
      </c>
      <c r="D3591" s="38">
        <f t="shared" ca="1" si="388"/>
        <v>5.8518510299525588E-2</v>
      </c>
      <c r="E3591" s="38">
        <f t="shared" ca="1" si="389"/>
        <v>0.1458152110852487</v>
      </c>
      <c r="F3591" s="38">
        <f t="shared" ca="1" si="393"/>
        <v>3.1064800625467057E-2</v>
      </c>
      <c r="G3591" s="24">
        <f t="shared" ca="1" si="390"/>
        <v>8859.0531077748219</v>
      </c>
      <c r="H3591" s="24">
        <f t="shared" ca="1" si="391"/>
        <v>9552.2344110873037</v>
      </c>
      <c r="I3591" s="24">
        <f ca="1">H3591/'Option value'!$E$10</f>
        <v>463.70069956734483</v>
      </c>
    </row>
    <row r="3592" spans="2:9">
      <c r="B3592">
        <f t="shared" si="392"/>
        <v>3574</v>
      </c>
      <c r="C3592" s="38">
        <f t="shared" ca="1" si="387"/>
        <v>0.19517779157342963</v>
      </c>
      <c r="D3592" s="38">
        <f t="shared" ca="1" si="388"/>
        <v>7.1280388052766416E-2</v>
      </c>
      <c r="E3592" s="38">
        <f t="shared" ca="1" si="389"/>
        <v>0.14398889029886541</v>
      </c>
      <c r="F3592" s="38">
        <f t="shared" ca="1" si="393"/>
        <v>2.271612694131064E-2</v>
      </c>
      <c r="G3592" s="24">
        <f t="shared" ca="1" si="390"/>
        <v>8712.256901791412</v>
      </c>
      <c r="H3592" s="24">
        <f t="shared" ca="1" si="391"/>
        <v>9405.4382051038938</v>
      </c>
      <c r="I3592" s="24">
        <f ca="1">H3592/'Option value'!$E$10</f>
        <v>456.57467015067442</v>
      </c>
    </row>
    <row r="3593" spans="2:9">
      <c r="B3593">
        <f t="shared" si="392"/>
        <v>3575</v>
      </c>
      <c r="C3593" s="38">
        <f t="shared" ca="1" si="387"/>
        <v>0.22419306609612313</v>
      </c>
      <c r="D3593" s="38">
        <f t="shared" ca="1" si="388"/>
        <v>6.2254321577382622E-2</v>
      </c>
      <c r="E3593" s="38">
        <f t="shared" ca="1" si="389"/>
        <v>0.14694644002978124</v>
      </c>
      <c r="F3593" s="38">
        <f t="shared" ca="1" si="393"/>
        <v>5.5907501436434012E-2</v>
      </c>
      <c r="G3593" s="24">
        <f t="shared" ca="1" si="390"/>
        <v>10382.061833616557</v>
      </c>
      <c r="H3593" s="24">
        <f t="shared" ca="1" si="391"/>
        <v>11075.243136929039</v>
      </c>
      <c r="I3593" s="24">
        <f ca="1">H3593/'Option value'!$E$10</f>
        <v>537.63316198684652</v>
      </c>
    </row>
    <row r="3594" spans="2:9">
      <c r="B3594">
        <f t="shared" si="392"/>
        <v>3576</v>
      </c>
      <c r="C3594" s="38">
        <f t="shared" ca="1" si="387"/>
        <v>0.11687879309559253</v>
      </c>
      <c r="D3594" s="38">
        <f t="shared" ca="1" si="388"/>
        <v>5.8065980391366644E-2</v>
      </c>
      <c r="E3594" s="38">
        <f t="shared" ca="1" si="389"/>
        <v>0.14257142740779982</v>
      </c>
      <c r="F3594" s="38">
        <f t="shared" ca="1" si="393"/>
        <v>3.2412943756099155E-2</v>
      </c>
      <c r="G3594" s="24">
        <f t="shared" ca="1" si="390"/>
        <v>7301.3175215215706</v>
      </c>
      <c r="H3594" s="24">
        <f t="shared" ca="1" si="391"/>
        <v>7994.4988248340533</v>
      </c>
      <c r="I3594" s="24">
        <f ca="1">H3594/'Option value'!$E$10</f>
        <v>388.08246722495403</v>
      </c>
    </row>
    <row r="3595" spans="2:9">
      <c r="B3595">
        <f t="shared" si="392"/>
        <v>3577</v>
      </c>
      <c r="C3595" s="38">
        <f t="shared" ca="1" si="387"/>
        <v>0.28122524628687445</v>
      </c>
      <c r="D3595" s="38">
        <f t="shared" ca="1" si="388"/>
        <v>6.4741498214117385E-2</v>
      </c>
      <c r="E3595" s="38">
        <f t="shared" ca="1" si="389"/>
        <v>0.14431334144955046</v>
      </c>
      <c r="F3595" s="38">
        <f t="shared" ca="1" si="393"/>
        <v>3.0630191642688841E-2</v>
      </c>
      <c r="G3595" s="24">
        <f t="shared" ca="1" si="390"/>
        <v>9049.0609195593279</v>
      </c>
      <c r="H3595" s="24">
        <f t="shared" ca="1" si="391"/>
        <v>9742.2422228718096</v>
      </c>
      <c r="I3595" s="24">
        <f ca="1">H3595/'Option value'!$E$10</f>
        <v>472.92437975105867</v>
      </c>
    </row>
    <row r="3596" spans="2:9">
      <c r="B3596">
        <f t="shared" si="392"/>
        <v>3578</v>
      </c>
      <c r="C3596" s="38">
        <f t="shared" ca="1" si="387"/>
        <v>9.1966985679806434E-2</v>
      </c>
      <c r="D3596" s="38">
        <f t="shared" ca="1" si="388"/>
        <v>6.312971717478956E-2</v>
      </c>
      <c r="E3596" s="38">
        <f t="shared" ca="1" si="389"/>
        <v>0.14450876275287908</v>
      </c>
      <c r="F3596" s="38">
        <f t="shared" ca="1" si="393"/>
        <v>5.5704641162697424E-2</v>
      </c>
      <c r="G3596" s="24">
        <f t="shared" ca="1" si="390"/>
        <v>9627.2357284703721</v>
      </c>
      <c r="H3596" s="24">
        <f t="shared" ca="1" si="391"/>
        <v>10320.417031782854</v>
      </c>
      <c r="I3596" s="24">
        <f ca="1">H3596/'Option value'!$E$10</f>
        <v>500.99111804771132</v>
      </c>
    </row>
    <row r="3597" spans="2:9">
      <c r="B3597">
        <f t="shared" si="392"/>
        <v>3579</v>
      </c>
      <c r="C3597" s="38">
        <f t="shared" ca="1" si="387"/>
        <v>0.28370886034894877</v>
      </c>
      <c r="D3597" s="38">
        <f t="shared" ca="1" si="388"/>
        <v>5.546680402614991E-2</v>
      </c>
      <c r="E3597" s="38">
        <f t="shared" ca="1" si="389"/>
        <v>0.14490654215397988</v>
      </c>
      <c r="F3597" s="38">
        <f t="shared" ca="1" si="393"/>
        <v>5.6934730118747959E-2</v>
      </c>
      <c r="G3597" s="24">
        <f t="shared" ca="1" si="390"/>
        <v>10038.007613010888</v>
      </c>
      <c r="H3597" s="24">
        <f t="shared" ca="1" si="391"/>
        <v>10731.18891632337</v>
      </c>
      <c r="I3597" s="24">
        <f ca="1">H3597/'Option value'!$E$10</f>
        <v>520.9315007923966</v>
      </c>
    </row>
    <row r="3598" spans="2:9">
      <c r="B3598">
        <f t="shared" si="392"/>
        <v>3580</v>
      </c>
      <c r="C3598" s="38">
        <f t="shared" ca="1" si="387"/>
        <v>0.14092737746065498</v>
      </c>
      <c r="D3598" s="38">
        <f t="shared" ca="1" si="388"/>
        <v>6.1510147817661114E-2</v>
      </c>
      <c r="E3598" s="38">
        <f t="shared" ca="1" si="389"/>
        <v>0.14895636274823609</v>
      </c>
      <c r="F3598" s="38">
        <f t="shared" ca="1" si="393"/>
        <v>4.5426694166759984E-2</v>
      </c>
      <c r="G3598" s="24">
        <f t="shared" ca="1" si="390"/>
        <v>8406.8118024427695</v>
      </c>
      <c r="H3598" s="24">
        <f t="shared" ca="1" si="391"/>
        <v>9099.9931057552512</v>
      </c>
      <c r="I3598" s="24">
        <f ca="1">H3598/'Option value'!$E$10</f>
        <v>441.74723814345879</v>
      </c>
    </row>
    <row r="3599" spans="2:9">
      <c r="B3599">
        <f t="shared" si="392"/>
        <v>3581</v>
      </c>
      <c r="C3599" s="38">
        <f t="shared" ca="1" si="387"/>
        <v>0.2846000184924905</v>
      </c>
      <c r="D3599" s="38">
        <f t="shared" ca="1" si="388"/>
        <v>5.9234686565213177E-2</v>
      </c>
      <c r="E3599" s="38">
        <f t="shared" ca="1" si="389"/>
        <v>0.14642178635162081</v>
      </c>
      <c r="F3599" s="38">
        <f t="shared" ca="1" si="393"/>
        <v>3.5038943020030792E-2</v>
      </c>
      <c r="G3599" s="24">
        <f t="shared" ca="1" si="390"/>
        <v>8472.6076464788384</v>
      </c>
      <c r="H3599" s="24">
        <f t="shared" ca="1" si="391"/>
        <v>9165.7889497913202</v>
      </c>
      <c r="I3599" s="24">
        <f ca="1">H3599/'Option value'!$E$10</f>
        <v>444.94121115491845</v>
      </c>
    </row>
    <row r="3600" spans="2:9">
      <c r="B3600">
        <f t="shared" si="392"/>
        <v>3582</v>
      </c>
      <c r="C3600" s="38">
        <f t="shared" ca="1" si="387"/>
        <v>0.34782103590992419</v>
      </c>
      <c r="D3600" s="38">
        <f t="shared" ca="1" si="388"/>
        <v>5.960195791866861E-2</v>
      </c>
      <c r="E3600" s="38">
        <f t="shared" ca="1" si="389"/>
        <v>0.14556941214266364</v>
      </c>
      <c r="F3600" s="38">
        <f t="shared" ca="1" si="393"/>
        <v>5.823527507068918E-2</v>
      </c>
      <c r="G3600" s="24">
        <f t="shared" ca="1" si="390"/>
        <v>11407.75276032796</v>
      </c>
      <c r="H3600" s="24">
        <f t="shared" ca="1" si="391"/>
        <v>12100.934063640441</v>
      </c>
      <c r="I3600" s="24">
        <f ca="1">H3600/'Option value'!$E$10</f>
        <v>587.42398367186604</v>
      </c>
    </row>
    <row r="3601" spans="2:9">
      <c r="B3601">
        <f t="shared" si="392"/>
        <v>3583</v>
      </c>
      <c r="C3601" s="38">
        <f t="shared" ca="1" si="387"/>
        <v>0.22132174046491598</v>
      </c>
      <c r="D3601" s="38">
        <f t="shared" ca="1" si="388"/>
        <v>5.6656432279885038E-2</v>
      </c>
      <c r="E3601" s="38">
        <f t="shared" ca="1" si="389"/>
        <v>0.14357478010095187</v>
      </c>
      <c r="F3601" s="38">
        <f t="shared" ca="1" si="393"/>
        <v>2.9256253290528913E-2</v>
      </c>
      <c r="G3601" s="24">
        <f t="shared" ca="1" si="390"/>
        <v>7506.7865744125065</v>
      </c>
      <c r="H3601" s="24">
        <f t="shared" ca="1" si="391"/>
        <v>8199.9678777249883</v>
      </c>
      <c r="I3601" s="24">
        <f ca="1">H3601/'Option value'!$E$10</f>
        <v>398.05669309344603</v>
      </c>
    </row>
    <row r="3602" spans="2:9">
      <c r="B3602">
        <f t="shared" si="392"/>
        <v>3584</v>
      </c>
      <c r="C3602" s="38">
        <f t="shared" ca="1" si="387"/>
        <v>0.21279657512808134</v>
      </c>
      <c r="D3602" s="38">
        <f t="shared" ca="1" si="388"/>
        <v>6.5257375715714203E-2</v>
      </c>
      <c r="E3602" s="38">
        <f t="shared" ca="1" si="389"/>
        <v>0.14826766922811735</v>
      </c>
      <c r="F3602" s="38">
        <f t="shared" ca="1" si="393"/>
        <v>3.8940728489460341E-2</v>
      </c>
      <c r="G3602" s="24">
        <f t="shared" ca="1" si="390"/>
        <v>8978.0443842930908</v>
      </c>
      <c r="H3602" s="24">
        <f t="shared" ca="1" si="391"/>
        <v>9671.2256876055726</v>
      </c>
      <c r="I3602" s="24">
        <f ca="1">H3602/'Option value'!$E$10</f>
        <v>469.47697512648409</v>
      </c>
    </row>
    <row r="3603" spans="2:9">
      <c r="B3603">
        <f t="shared" si="392"/>
        <v>3585</v>
      </c>
      <c r="C3603" s="38">
        <f t="shared" ref="C3603:C3666" ca="1" si="394">_xlfn.NORM.INV(RAND(),$F$6,$G$6)</f>
        <v>0.18242089031973699</v>
      </c>
      <c r="D3603" s="38">
        <f t="shared" ref="D3603:D3666" ca="1" si="395">_xlfn.NORM.INV(RAND(),$F$7,$G$7)</f>
        <v>6.9065485931992451E-2</v>
      </c>
      <c r="E3603" s="38">
        <f t="shared" ref="E3603:E3666" ca="1" si="396">_xlfn.NORM.INV(RAND(),$F$8,$G$8)</f>
        <v>0.14479801208001181</v>
      </c>
      <c r="F3603" s="38">
        <f t="shared" ca="1" si="393"/>
        <v>2.8679815564257971E-2</v>
      </c>
      <c r="G3603" s="24">
        <f t="shared" ref="G3603:G3666" ca="1" si="397">IF(E3603&gt;F3603,($C$12*(1+C3603)*D3603)/(E3603-F3603),0)</f>
        <v>8722.1642467025486</v>
      </c>
      <c r="H3603" s="24">
        <f t="shared" ref="H3603:H3666" ca="1" si="398">G3603+$C$13</f>
        <v>9415.3455500150303</v>
      </c>
      <c r="I3603" s="24">
        <f ca="1">H3603/'Option value'!$E$10</f>
        <v>457.05560922403055</v>
      </c>
    </row>
    <row r="3604" spans="2:9">
      <c r="B3604">
        <f t="shared" ref="B3604:B3667" si="399">B3603+1</f>
        <v>3586</v>
      </c>
      <c r="C3604" s="38">
        <f t="shared" ca="1" si="394"/>
        <v>9.7120902003038218E-2</v>
      </c>
      <c r="D3604" s="38">
        <f t="shared" ca="1" si="395"/>
        <v>7.3110273831000341E-2</v>
      </c>
      <c r="E3604" s="38">
        <f t="shared" ca="1" si="396"/>
        <v>0.1468294487270948</v>
      </c>
      <c r="F3604" s="38">
        <f t="shared" ref="F3604:F3667" ca="1" si="400">RAND()*($E$9-$D$9)+$D$9</f>
        <v>4.474351247995486E-2</v>
      </c>
      <c r="G3604" s="24">
        <f t="shared" ca="1" si="397"/>
        <v>9744.4730857454761</v>
      </c>
      <c r="H3604" s="24">
        <f t="shared" ca="1" si="398"/>
        <v>10437.654389057958</v>
      </c>
      <c r="I3604" s="24">
        <f ca="1">H3604/'Option value'!$E$10</f>
        <v>506.68225189601736</v>
      </c>
    </row>
    <row r="3605" spans="2:9">
      <c r="B3605">
        <f t="shared" si="399"/>
        <v>3587</v>
      </c>
      <c r="C3605" s="38">
        <f t="shared" ca="1" si="394"/>
        <v>0.21740105711707194</v>
      </c>
      <c r="D3605" s="38">
        <f t="shared" ca="1" si="395"/>
        <v>7.054012508312682E-2</v>
      </c>
      <c r="E3605" s="38">
        <f t="shared" ca="1" si="396"/>
        <v>0.1442427333457432</v>
      </c>
      <c r="F3605" s="38">
        <f t="shared" ca="1" si="400"/>
        <v>5.7826605681993187E-2</v>
      </c>
      <c r="G3605" s="24">
        <f t="shared" ca="1" si="397"/>
        <v>12324.419579596584</v>
      </c>
      <c r="H3605" s="24">
        <f t="shared" ca="1" si="398"/>
        <v>13017.600882909066</v>
      </c>
      <c r="I3605" s="24">
        <f ca="1">H3605/'Option value'!$E$10</f>
        <v>631.92237295675079</v>
      </c>
    </row>
    <row r="3606" spans="2:9">
      <c r="B3606">
        <f t="shared" si="399"/>
        <v>3588</v>
      </c>
      <c r="C3606" s="38">
        <f t="shared" ca="1" si="394"/>
        <v>0.25051165463531061</v>
      </c>
      <c r="D3606" s="38">
        <f t="shared" ca="1" si="395"/>
        <v>6.2521176343077633E-2</v>
      </c>
      <c r="E3606" s="38">
        <f t="shared" ca="1" si="396"/>
        <v>0.14372467924022184</v>
      </c>
      <c r="F3606" s="38">
        <f t="shared" ca="1" si="400"/>
        <v>4.6489243242463701E-2</v>
      </c>
      <c r="G3606" s="24">
        <f t="shared" ca="1" si="397"/>
        <v>9971.9868086040551</v>
      </c>
      <c r="H3606" s="24">
        <f t="shared" ca="1" si="398"/>
        <v>10665.168111916537</v>
      </c>
      <c r="I3606" s="24">
        <f ca="1">H3606/'Option value'!$E$10</f>
        <v>517.72660737458909</v>
      </c>
    </row>
    <row r="3607" spans="2:9">
      <c r="B3607">
        <f t="shared" si="399"/>
        <v>3589</v>
      </c>
      <c r="C3607" s="38">
        <f t="shared" ca="1" si="394"/>
        <v>0.30215894875214094</v>
      </c>
      <c r="D3607" s="38">
        <f t="shared" ca="1" si="395"/>
        <v>5.625317694750568E-2</v>
      </c>
      <c r="E3607" s="38">
        <f t="shared" ca="1" si="396"/>
        <v>0.14646939462430431</v>
      </c>
      <c r="F3607" s="38">
        <f t="shared" ca="1" si="400"/>
        <v>3.7189301018480315E-2</v>
      </c>
      <c r="G3607" s="24">
        <f t="shared" ca="1" si="397"/>
        <v>8313.0687655238416</v>
      </c>
      <c r="H3607" s="24">
        <f t="shared" ca="1" si="398"/>
        <v>9006.2500688363234</v>
      </c>
      <c r="I3607" s="24">
        <f ca="1">H3607/'Option value'!$E$10</f>
        <v>437.19660528331661</v>
      </c>
    </row>
    <row r="3608" spans="2:9">
      <c r="B3608">
        <f t="shared" si="399"/>
        <v>3590</v>
      </c>
      <c r="C3608" s="38">
        <f t="shared" ca="1" si="394"/>
        <v>8.131272560586647E-2</v>
      </c>
      <c r="D3608" s="38">
        <f t="shared" ca="1" si="395"/>
        <v>6.1222260238381808E-2</v>
      </c>
      <c r="E3608" s="38">
        <f t="shared" ca="1" si="396"/>
        <v>0.14296887685885759</v>
      </c>
      <c r="F3608" s="38">
        <f t="shared" ca="1" si="400"/>
        <v>5.4320821679950754E-2</v>
      </c>
      <c r="G3608" s="24">
        <f t="shared" ca="1" si="397"/>
        <v>9261.5321320357471</v>
      </c>
      <c r="H3608" s="24">
        <f t="shared" ca="1" si="398"/>
        <v>9954.7134353482288</v>
      </c>
      <c r="I3608" s="24">
        <f ca="1">H3608/'Option value'!$E$10</f>
        <v>483.2385162790402</v>
      </c>
    </row>
    <row r="3609" spans="2:9">
      <c r="B3609">
        <f t="shared" si="399"/>
        <v>3591</v>
      </c>
      <c r="C3609" s="38">
        <f t="shared" ca="1" si="394"/>
        <v>0.20367519780634818</v>
      </c>
      <c r="D3609" s="38">
        <f t="shared" ca="1" si="395"/>
        <v>6.9413069933290827E-2</v>
      </c>
      <c r="E3609" s="38">
        <f t="shared" ca="1" si="396"/>
        <v>0.14291019533145793</v>
      </c>
      <c r="F3609" s="38">
        <f t="shared" ca="1" si="400"/>
        <v>5.3786447245324664E-2</v>
      </c>
      <c r="G3609" s="24">
        <f t="shared" ca="1" si="397"/>
        <v>11626.486686046315</v>
      </c>
      <c r="H3609" s="24">
        <f t="shared" ca="1" si="398"/>
        <v>12319.667989358797</v>
      </c>
      <c r="I3609" s="24">
        <f ca="1">H3609/'Option value'!$E$10</f>
        <v>598.04213540576677</v>
      </c>
    </row>
    <row r="3610" spans="2:9">
      <c r="B3610">
        <f t="shared" si="399"/>
        <v>3592</v>
      </c>
      <c r="C3610" s="38">
        <f t="shared" ca="1" si="394"/>
        <v>0.12911925544230701</v>
      </c>
      <c r="D3610" s="38">
        <f t="shared" ca="1" si="395"/>
        <v>5.7657125522247818E-2</v>
      </c>
      <c r="E3610" s="38">
        <f t="shared" ca="1" si="396"/>
        <v>0.1465367933513303</v>
      </c>
      <c r="F3610" s="38">
        <f t="shared" ca="1" si="400"/>
        <v>4.2242671708623322E-2</v>
      </c>
      <c r="G3610" s="24">
        <f t="shared" ca="1" si="397"/>
        <v>7741.4862482210892</v>
      </c>
      <c r="H3610" s="24">
        <f t="shared" ca="1" si="398"/>
        <v>8434.6675515335719</v>
      </c>
      <c r="I3610" s="24">
        <f ca="1">H3610/'Option value'!$E$10</f>
        <v>409.44988114240635</v>
      </c>
    </row>
    <row r="3611" spans="2:9">
      <c r="B3611">
        <f t="shared" si="399"/>
        <v>3593</v>
      </c>
      <c r="C3611" s="38">
        <f t="shared" ca="1" si="394"/>
        <v>0.29704638346263956</v>
      </c>
      <c r="D3611" s="38">
        <f t="shared" ca="1" si="395"/>
        <v>6.1367959569309634E-2</v>
      </c>
      <c r="E3611" s="38">
        <f t="shared" ca="1" si="396"/>
        <v>0.14059539232940024</v>
      </c>
      <c r="F3611" s="38">
        <f t="shared" ca="1" si="400"/>
        <v>4.9591444801815113E-2</v>
      </c>
      <c r="G3611" s="24">
        <f t="shared" ca="1" si="397"/>
        <v>10847.466964618288</v>
      </c>
      <c r="H3611" s="24">
        <f t="shared" ca="1" si="398"/>
        <v>11540.64826793077</v>
      </c>
      <c r="I3611" s="24">
        <f ca="1">H3611/'Option value'!$E$10</f>
        <v>560.22564407430923</v>
      </c>
    </row>
    <row r="3612" spans="2:9">
      <c r="B3612">
        <f t="shared" si="399"/>
        <v>3594</v>
      </c>
      <c r="C3612" s="38">
        <f t="shared" ca="1" si="394"/>
        <v>0.11654373790532215</v>
      </c>
      <c r="D3612" s="38">
        <f t="shared" ca="1" si="395"/>
        <v>6.1039733374189074E-2</v>
      </c>
      <c r="E3612" s="38">
        <f t="shared" ca="1" si="396"/>
        <v>0.14507972178751771</v>
      </c>
      <c r="F3612" s="38">
        <f t="shared" ca="1" si="400"/>
        <v>2.7909096756163234E-2</v>
      </c>
      <c r="G3612" s="24">
        <f t="shared" ca="1" si="397"/>
        <v>7213.748521661475</v>
      </c>
      <c r="H3612" s="24">
        <f t="shared" ca="1" si="398"/>
        <v>7906.9298249739577</v>
      </c>
      <c r="I3612" s="24">
        <f ca="1">H3612/'Option value'!$E$10</f>
        <v>383.83154490164839</v>
      </c>
    </row>
    <row r="3613" spans="2:9">
      <c r="B3613">
        <f t="shared" si="399"/>
        <v>3595</v>
      </c>
      <c r="C3613" s="38">
        <f t="shared" ca="1" si="394"/>
        <v>-1.2333522327014151E-2</v>
      </c>
      <c r="D3613" s="38">
        <f t="shared" ca="1" si="395"/>
        <v>4.8959663275786075E-2</v>
      </c>
      <c r="E3613" s="38">
        <f t="shared" ca="1" si="396"/>
        <v>0.14525656355391497</v>
      </c>
      <c r="F3613" s="38">
        <f t="shared" ca="1" si="400"/>
        <v>4.3762175964718722E-2</v>
      </c>
      <c r="G3613" s="24">
        <f t="shared" ca="1" si="397"/>
        <v>5908.7836056865854</v>
      </c>
      <c r="H3613" s="24">
        <f t="shared" ca="1" si="398"/>
        <v>6601.964908999068</v>
      </c>
      <c r="I3613" s="24">
        <f ca="1">H3613/'Option value'!$E$10</f>
        <v>320.4837334465567</v>
      </c>
    </row>
    <row r="3614" spans="2:9">
      <c r="B3614">
        <f t="shared" si="399"/>
        <v>3596</v>
      </c>
      <c r="C3614" s="38">
        <f t="shared" ca="1" si="394"/>
        <v>0.35823102858467865</v>
      </c>
      <c r="D3614" s="38">
        <f t="shared" ca="1" si="395"/>
        <v>6.4838123616442367E-2</v>
      </c>
      <c r="E3614" s="38">
        <f t="shared" ca="1" si="396"/>
        <v>0.14587827739473419</v>
      </c>
      <c r="F3614" s="38">
        <f t="shared" ca="1" si="400"/>
        <v>2.7846996811358132E-2</v>
      </c>
      <c r="G3614" s="24">
        <f t="shared" ca="1" si="397"/>
        <v>9253.3362406823944</v>
      </c>
      <c r="H3614" s="24">
        <f t="shared" ca="1" si="398"/>
        <v>9946.5175439948762</v>
      </c>
      <c r="I3614" s="24">
        <f ca="1">H3614/'Option value'!$E$10</f>
        <v>482.84065747547942</v>
      </c>
    </row>
    <row r="3615" spans="2:9">
      <c r="B3615">
        <f t="shared" si="399"/>
        <v>3597</v>
      </c>
      <c r="C3615" s="38">
        <f t="shared" ca="1" si="394"/>
        <v>0.22339708281253662</v>
      </c>
      <c r="D3615" s="38">
        <f t="shared" ca="1" si="395"/>
        <v>6.0750796987200047E-2</v>
      </c>
      <c r="E3615" s="38">
        <f t="shared" ca="1" si="396"/>
        <v>0.15062696521315758</v>
      </c>
      <c r="F3615" s="38">
        <f t="shared" ca="1" si="400"/>
        <v>3.1138353039916383E-2</v>
      </c>
      <c r="G3615" s="24">
        <f t="shared" ca="1" si="397"/>
        <v>7714.0825187001701</v>
      </c>
      <c r="H3615" s="24">
        <f t="shared" ca="1" si="398"/>
        <v>8407.2638220126519</v>
      </c>
      <c r="I3615" s="24">
        <f ca="1">H3615/'Option value'!$E$10</f>
        <v>408.11960301032286</v>
      </c>
    </row>
    <row r="3616" spans="2:9">
      <c r="B3616">
        <f t="shared" si="399"/>
        <v>3598</v>
      </c>
      <c r="C3616" s="38">
        <f t="shared" ca="1" si="394"/>
        <v>-1.6215162758655782E-2</v>
      </c>
      <c r="D3616" s="38">
        <f t="shared" ca="1" si="395"/>
        <v>6.8692434511195014E-2</v>
      </c>
      <c r="E3616" s="38">
        <f t="shared" ca="1" si="396"/>
        <v>0.14493855767788569</v>
      </c>
      <c r="F3616" s="38">
        <f t="shared" ca="1" si="400"/>
        <v>2.2737292751218836E-2</v>
      </c>
      <c r="G3616" s="24">
        <f t="shared" ca="1" si="397"/>
        <v>6858.4299690680054</v>
      </c>
      <c r="H3616" s="24">
        <f t="shared" ca="1" si="398"/>
        <v>7551.6112723804881</v>
      </c>
      <c r="I3616" s="24">
        <f ca="1">H3616/'Option value'!$E$10</f>
        <v>366.58307147478098</v>
      </c>
    </row>
    <row r="3617" spans="2:9">
      <c r="B3617">
        <f t="shared" si="399"/>
        <v>3599</v>
      </c>
      <c r="C3617" s="38">
        <f t="shared" ca="1" si="394"/>
        <v>0.28766952910815041</v>
      </c>
      <c r="D3617" s="38">
        <f t="shared" ca="1" si="395"/>
        <v>6.2034444480911867E-2</v>
      </c>
      <c r="E3617" s="38">
        <f t="shared" ca="1" si="396"/>
        <v>0.14389671590359762</v>
      </c>
      <c r="F3617" s="38">
        <f t="shared" ca="1" si="400"/>
        <v>2.4394562701562574E-2</v>
      </c>
      <c r="G3617" s="24">
        <f t="shared" ca="1" si="397"/>
        <v>8289.9700709013086</v>
      </c>
      <c r="H3617" s="24">
        <f t="shared" ca="1" si="398"/>
        <v>8983.1513742137904</v>
      </c>
      <c r="I3617" s="24">
        <f ca="1">H3617/'Option value'!$E$10</f>
        <v>436.07530942785388</v>
      </c>
    </row>
    <row r="3618" spans="2:9">
      <c r="B3618">
        <f t="shared" si="399"/>
        <v>3600</v>
      </c>
      <c r="C3618" s="38">
        <f t="shared" ca="1" si="394"/>
        <v>0.34503154961282834</v>
      </c>
      <c r="D3618" s="38">
        <f t="shared" ca="1" si="395"/>
        <v>6.8513006313009939E-2</v>
      </c>
      <c r="E3618" s="38">
        <f t="shared" ca="1" si="396"/>
        <v>0.14692388541922893</v>
      </c>
      <c r="F3618" s="38">
        <f t="shared" ca="1" si="400"/>
        <v>5.1768056011817359E-2</v>
      </c>
      <c r="G3618" s="24">
        <f t="shared" ca="1" si="397"/>
        <v>12010.510680466157</v>
      </c>
      <c r="H3618" s="24">
        <f t="shared" ca="1" si="398"/>
        <v>12703.691983778639</v>
      </c>
      <c r="I3618" s="24">
        <f ca="1">H3618/'Option value'!$E$10</f>
        <v>616.68407688245816</v>
      </c>
    </row>
    <row r="3619" spans="2:9">
      <c r="B3619">
        <f t="shared" si="399"/>
        <v>3601</v>
      </c>
      <c r="C3619" s="38">
        <f t="shared" ca="1" si="394"/>
        <v>8.4303893396526108E-2</v>
      </c>
      <c r="D3619" s="38">
        <f t="shared" ca="1" si="395"/>
        <v>6.517984813019996E-2</v>
      </c>
      <c r="E3619" s="38">
        <f t="shared" ca="1" si="396"/>
        <v>0.14479127261232433</v>
      </c>
      <c r="F3619" s="38">
        <f t="shared" ca="1" si="400"/>
        <v>5.7255119981168306E-2</v>
      </c>
      <c r="G3619" s="24">
        <f t="shared" ca="1" si="397"/>
        <v>10013.093777311698</v>
      </c>
      <c r="H3619" s="24">
        <f t="shared" ca="1" si="398"/>
        <v>10706.27508062418</v>
      </c>
      <c r="I3619" s="24">
        <f ca="1">H3619/'Option value'!$E$10</f>
        <v>519.72209129243595</v>
      </c>
    </row>
    <row r="3620" spans="2:9">
      <c r="B3620">
        <f t="shared" si="399"/>
        <v>3602</v>
      </c>
      <c r="C3620" s="38">
        <f t="shared" ca="1" si="394"/>
        <v>0.29153295142023827</v>
      </c>
      <c r="D3620" s="38">
        <f t="shared" ca="1" si="395"/>
        <v>6.2753385933354958E-2</v>
      </c>
      <c r="E3620" s="38">
        <f t="shared" ca="1" si="396"/>
        <v>0.13984589730824237</v>
      </c>
      <c r="F3620" s="38">
        <f t="shared" ca="1" si="400"/>
        <v>3.1384310519624876E-2</v>
      </c>
      <c r="G3620" s="24">
        <f t="shared" ca="1" si="397"/>
        <v>9267.4036095533029</v>
      </c>
      <c r="H3620" s="24">
        <f t="shared" ca="1" si="398"/>
        <v>9960.5849128657846</v>
      </c>
      <c r="I3620" s="24">
        <f ca="1">H3620/'Option value'!$E$10</f>
        <v>483.52353945950409</v>
      </c>
    </row>
    <row r="3621" spans="2:9">
      <c r="B3621">
        <f t="shared" si="399"/>
        <v>3603</v>
      </c>
      <c r="C3621" s="38">
        <f t="shared" ca="1" si="394"/>
        <v>0.20374920305989436</v>
      </c>
      <c r="D3621" s="38">
        <f t="shared" ca="1" si="395"/>
        <v>6.3696632070304016E-2</v>
      </c>
      <c r="E3621" s="38">
        <f t="shared" ca="1" si="396"/>
        <v>0.15001250870326538</v>
      </c>
      <c r="F3621" s="38">
        <f t="shared" ca="1" si="400"/>
        <v>5.6802192325066045E-2</v>
      </c>
      <c r="G3621" s="24">
        <f t="shared" ca="1" si="397"/>
        <v>10201.872162709615</v>
      </c>
      <c r="H3621" s="24">
        <f t="shared" ca="1" si="398"/>
        <v>10895.053466022096</v>
      </c>
      <c r="I3621" s="24">
        <f ca="1">H3621/'Option value'!$E$10</f>
        <v>528.88609058359691</v>
      </c>
    </row>
    <row r="3622" spans="2:9">
      <c r="B3622">
        <f t="shared" si="399"/>
        <v>3604</v>
      </c>
      <c r="C3622" s="38">
        <f t="shared" ca="1" si="394"/>
        <v>0.11999132736735323</v>
      </c>
      <c r="D3622" s="38">
        <f t="shared" ca="1" si="395"/>
        <v>7.213351790497724E-2</v>
      </c>
      <c r="E3622" s="38">
        <f t="shared" ca="1" si="396"/>
        <v>0.14362969762987646</v>
      </c>
      <c r="F3622" s="38">
        <f t="shared" ca="1" si="400"/>
        <v>2.6046760791169105E-2</v>
      </c>
      <c r="G3622" s="24">
        <f t="shared" ca="1" si="397"/>
        <v>8521.162476945814</v>
      </c>
      <c r="H3622" s="24">
        <f t="shared" ca="1" si="398"/>
        <v>9214.3437802582957</v>
      </c>
      <c r="I3622" s="24">
        <f ca="1">H3622/'Option value'!$E$10</f>
        <v>447.29824176011141</v>
      </c>
    </row>
    <row r="3623" spans="2:9">
      <c r="B3623">
        <f t="shared" si="399"/>
        <v>3605</v>
      </c>
      <c r="C3623" s="38">
        <f t="shared" ca="1" si="394"/>
        <v>0.117547984627628</v>
      </c>
      <c r="D3623" s="38">
        <f t="shared" ca="1" si="395"/>
        <v>6.6442146092664925E-2</v>
      </c>
      <c r="E3623" s="38">
        <f t="shared" ca="1" si="396"/>
        <v>0.14699840418468688</v>
      </c>
      <c r="F3623" s="38">
        <f t="shared" ca="1" si="400"/>
        <v>2.6542564955650383E-2</v>
      </c>
      <c r="G3623" s="24">
        <f t="shared" ca="1" si="397"/>
        <v>7644.9271372014664</v>
      </c>
      <c r="H3623" s="24">
        <f t="shared" ca="1" si="398"/>
        <v>8338.1084405139482</v>
      </c>
      <c r="I3623" s="24">
        <f ca="1">H3623/'Option value'!$E$10</f>
        <v>404.76254565601687</v>
      </c>
    </row>
    <row r="3624" spans="2:9">
      <c r="B3624">
        <f t="shared" si="399"/>
        <v>3606</v>
      </c>
      <c r="C3624" s="38">
        <f t="shared" ca="1" si="394"/>
        <v>3.2787441525429839E-2</v>
      </c>
      <c r="D3624" s="38">
        <f t="shared" ca="1" si="395"/>
        <v>6.1843056703498142E-2</v>
      </c>
      <c r="E3624" s="38">
        <f t="shared" ca="1" si="396"/>
        <v>0.1437558395921206</v>
      </c>
      <c r="F3624" s="38">
        <f t="shared" ca="1" si="400"/>
        <v>4.5622736907177747E-2</v>
      </c>
      <c r="G3624" s="24">
        <f t="shared" ca="1" si="397"/>
        <v>8071.936601566531</v>
      </c>
      <c r="H3624" s="24">
        <f t="shared" ca="1" si="398"/>
        <v>8765.1179048790127</v>
      </c>
      <c r="I3624" s="24">
        <f ca="1">H3624/'Option value'!$E$10</f>
        <v>425.49116043101998</v>
      </c>
    </row>
    <row r="3625" spans="2:9">
      <c r="B3625">
        <f t="shared" si="399"/>
        <v>3607</v>
      </c>
      <c r="C3625" s="38">
        <f t="shared" ca="1" si="394"/>
        <v>0.31495874813555202</v>
      </c>
      <c r="D3625" s="38">
        <f t="shared" ca="1" si="395"/>
        <v>6.2689154924186391E-2</v>
      </c>
      <c r="E3625" s="38">
        <f t="shared" ca="1" si="396"/>
        <v>0.14228213448348406</v>
      </c>
      <c r="F3625" s="38">
        <f t="shared" ca="1" si="400"/>
        <v>3.201685157317196E-2</v>
      </c>
      <c r="G3625" s="24">
        <f t="shared" ca="1" si="397"/>
        <v>9271.6520488330771</v>
      </c>
      <c r="H3625" s="24">
        <f t="shared" ca="1" si="398"/>
        <v>9964.8333521455588</v>
      </c>
      <c r="I3625" s="24">
        <f ca="1">H3625/'Option value'!$E$10</f>
        <v>483.72977437599798</v>
      </c>
    </row>
    <row r="3626" spans="2:9">
      <c r="B3626">
        <f t="shared" si="399"/>
        <v>3608</v>
      </c>
      <c r="C3626" s="38">
        <f t="shared" ca="1" si="394"/>
        <v>0.20357461943425148</v>
      </c>
      <c r="D3626" s="38">
        <f t="shared" ca="1" si="395"/>
        <v>5.8855665373717933E-2</v>
      </c>
      <c r="E3626" s="38">
        <f t="shared" ca="1" si="396"/>
        <v>0.14612330385217334</v>
      </c>
      <c r="F3626" s="38">
        <f t="shared" ca="1" si="400"/>
        <v>5.4047237938172524E-2</v>
      </c>
      <c r="G3626" s="24">
        <f t="shared" ca="1" si="397"/>
        <v>9541.2640835996754</v>
      </c>
      <c r="H3626" s="24">
        <f t="shared" ca="1" si="398"/>
        <v>10234.445386912157</v>
      </c>
      <c r="I3626" s="24">
        <f ca="1">H3626/'Option value'!$E$10</f>
        <v>496.81773722874544</v>
      </c>
    </row>
    <row r="3627" spans="2:9">
      <c r="B3627">
        <f t="shared" si="399"/>
        <v>3609</v>
      </c>
      <c r="C3627" s="38">
        <f t="shared" ca="1" si="394"/>
        <v>0.31590211668312795</v>
      </c>
      <c r="D3627" s="38">
        <f t="shared" ca="1" si="395"/>
        <v>6.0135138617768744E-2</v>
      </c>
      <c r="E3627" s="38">
        <f t="shared" ca="1" si="396"/>
        <v>0.14499807841917775</v>
      </c>
      <c r="F3627" s="38">
        <f t="shared" ca="1" si="400"/>
        <v>4.4490433352511412E-2</v>
      </c>
      <c r="G3627" s="24">
        <f t="shared" ca="1" si="397"/>
        <v>9764.3689567037018</v>
      </c>
      <c r="H3627" s="24">
        <f t="shared" ca="1" si="398"/>
        <v>10457.550260016184</v>
      </c>
      <c r="I3627" s="24">
        <f ca="1">H3627/'Option value'!$E$10</f>
        <v>507.648070874572</v>
      </c>
    </row>
    <row r="3628" spans="2:9">
      <c r="B3628">
        <f t="shared" si="399"/>
        <v>3610</v>
      </c>
      <c r="C3628" s="38">
        <f t="shared" ca="1" si="394"/>
        <v>0.25280356909064094</v>
      </c>
      <c r="D3628" s="38">
        <f t="shared" ca="1" si="395"/>
        <v>5.8068412205039083E-2</v>
      </c>
      <c r="E3628" s="38">
        <f t="shared" ca="1" si="396"/>
        <v>0.14428204535816028</v>
      </c>
      <c r="F3628" s="38">
        <f t="shared" ca="1" si="400"/>
        <v>2.9243001789008786E-2</v>
      </c>
      <c r="G3628" s="24">
        <f t="shared" ca="1" si="397"/>
        <v>7842.7622094249964</v>
      </c>
      <c r="H3628" s="24">
        <f t="shared" ca="1" si="398"/>
        <v>8535.9435127374782</v>
      </c>
      <c r="I3628" s="24">
        <f ca="1">H3628/'Option value'!$E$10</f>
        <v>414.36618993871252</v>
      </c>
    </row>
    <row r="3629" spans="2:9">
      <c r="B3629">
        <f t="shared" si="399"/>
        <v>3611</v>
      </c>
      <c r="C3629" s="38">
        <f t="shared" ca="1" si="394"/>
        <v>0.16501404435754086</v>
      </c>
      <c r="D3629" s="38">
        <f t="shared" ca="1" si="395"/>
        <v>6.4461198501742395E-2</v>
      </c>
      <c r="E3629" s="38">
        <f t="shared" ca="1" si="396"/>
        <v>0.14417146923087576</v>
      </c>
      <c r="F3629" s="38">
        <f t="shared" ca="1" si="400"/>
        <v>2.4485445043318319E-2</v>
      </c>
      <c r="G3629" s="24">
        <f t="shared" ca="1" si="397"/>
        <v>7781.7535607804093</v>
      </c>
      <c r="H3629" s="24">
        <f t="shared" ca="1" si="398"/>
        <v>8474.9348640928911</v>
      </c>
      <c r="I3629" s="24">
        <f ca="1">H3629/'Option value'!$E$10</f>
        <v>411.40460505305293</v>
      </c>
    </row>
    <row r="3630" spans="2:9">
      <c r="B3630">
        <f t="shared" si="399"/>
        <v>3612</v>
      </c>
      <c r="C3630" s="38">
        <f t="shared" ca="1" si="394"/>
        <v>0.27794514820625593</v>
      </c>
      <c r="D3630" s="38">
        <f t="shared" ca="1" si="395"/>
        <v>6.8353819096789878E-2</v>
      </c>
      <c r="E3630" s="38">
        <f t="shared" ca="1" si="396"/>
        <v>0.14408351826473159</v>
      </c>
      <c r="F3630" s="38">
        <f t="shared" ca="1" si="400"/>
        <v>5.9187806243620744E-2</v>
      </c>
      <c r="G3630" s="24">
        <f t="shared" ca="1" si="397"/>
        <v>12760.879858961755</v>
      </c>
      <c r="H3630" s="24">
        <f t="shared" ca="1" si="398"/>
        <v>13454.061162274236</v>
      </c>
      <c r="I3630" s="24">
        <f ca="1">H3630/'Option value'!$E$10</f>
        <v>653.10976515894345</v>
      </c>
    </row>
    <row r="3631" spans="2:9">
      <c r="B3631">
        <f t="shared" si="399"/>
        <v>3613</v>
      </c>
      <c r="C3631" s="38">
        <f t="shared" ca="1" si="394"/>
        <v>0.19128017572428446</v>
      </c>
      <c r="D3631" s="38">
        <f t="shared" ca="1" si="395"/>
        <v>5.9196662965202249E-2</v>
      </c>
      <c r="E3631" s="38">
        <f t="shared" ca="1" si="396"/>
        <v>0.14372907956399389</v>
      </c>
      <c r="F3631" s="38">
        <f t="shared" ca="1" si="400"/>
        <v>4.7712620161749958E-2</v>
      </c>
      <c r="G3631" s="24">
        <f t="shared" ca="1" si="397"/>
        <v>9108.7090380786158</v>
      </c>
      <c r="H3631" s="24">
        <f t="shared" ca="1" si="398"/>
        <v>9801.8903413910975</v>
      </c>
      <c r="I3631" s="24">
        <f ca="1">H3631/'Option value'!$E$10</f>
        <v>475.81991948500468</v>
      </c>
    </row>
    <row r="3632" spans="2:9">
      <c r="B3632">
        <f t="shared" si="399"/>
        <v>3614</v>
      </c>
      <c r="C3632" s="38">
        <f t="shared" ca="1" si="394"/>
        <v>0.34222794728455974</v>
      </c>
      <c r="D3632" s="38">
        <f t="shared" ca="1" si="395"/>
        <v>6.51298532826078E-2</v>
      </c>
      <c r="E3632" s="38">
        <f t="shared" ca="1" si="396"/>
        <v>0.14767782536319521</v>
      </c>
      <c r="F3632" s="38">
        <f t="shared" ca="1" si="400"/>
        <v>3.191817120024306E-2</v>
      </c>
      <c r="G3632" s="24">
        <f t="shared" ca="1" si="397"/>
        <v>9365.7062723614945</v>
      </c>
      <c r="H3632" s="24">
        <f t="shared" ca="1" si="398"/>
        <v>10058.887575673976</v>
      </c>
      <c r="I3632" s="24">
        <f ca="1">H3632/'Option value'!$E$10</f>
        <v>488.29551338223183</v>
      </c>
    </row>
    <row r="3633" spans="2:9">
      <c r="B3633">
        <f t="shared" si="399"/>
        <v>3615</v>
      </c>
      <c r="C3633" s="38">
        <f t="shared" ca="1" si="394"/>
        <v>0.32273661500478673</v>
      </c>
      <c r="D3633" s="38">
        <f t="shared" ca="1" si="395"/>
        <v>6.0049542507447075E-2</v>
      </c>
      <c r="E3633" s="38">
        <f t="shared" ca="1" si="396"/>
        <v>0.1430392741266765</v>
      </c>
      <c r="F3633" s="38">
        <f t="shared" ca="1" si="400"/>
        <v>4.0676002402504269E-2</v>
      </c>
      <c r="G3633" s="24">
        <f t="shared" ca="1" si="397"/>
        <v>9623.4389842139626</v>
      </c>
      <c r="H3633" s="24">
        <f t="shared" ca="1" si="398"/>
        <v>10316.620287526444</v>
      </c>
      <c r="I3633" s="24">
        <f ca="1">H3633/'Option value'!$E$10</f>
        <v>500.80681007409919</v>
      </c>
    </row>
    <row r="3634" spans="2:9">
      <c r="B3634">
        <f t="shared" si="399"/>
        <v>3616</v>
      </c>
      <c r="C3634" s="38">
        <f t="shared" ca="1" si="394"/>
        <v>0.262035113883612</v>
      </c>
      <c r="D3634" s="38">
        <f t="shared" ca="1" si="395"/>
        <v>6.7981670371485434E-2</v>
      </c>
      <c r="E3634" s="38">
        <f t="shared" ca="1" si="396"/>
        <v>0.14437609721984992</v>
      </c>
      <c r="F3634" s="38">
        <f t="shared" ca="1" si="400"/>
        <v>5.6333087943077093E-2</v>
      </c>
      <c r="G3634" s="24">
        <f t="shared" ca="1" si="397"/>
        <v>12085.364921680339</v>
      </c>
      <c r="H3634" s="24">
        <f t="shared" ca="1" si="398"/>
        <v>12778.54622499282</v>
      </c>
      <c r="I3634" s="24">
        <f ca="1">H3634/'Option value'!$E$10</f>
        <v>620.31777791227285</v>
      </c>
    </row>
    <row r="3635" spans="2:9">
      <c r="B3635">
        <f t="shared" si="399"/>
        <v>3617</v>
      </c>
      <c r="C3635" s="38">
        <f t="shared" ca="1" si="394"/>
        <v>0.35357807563588461</v>
      </c>
      <c r="D3635" s="38">
        <f t="shared" ca="1" si="395"/>
        <v>6.0402631476561816E-2</v>
      </c>
      <c r="E3635" s="38">
        <f t="shared" ca="1" si="396"/>
        <v>0.14514730043379537</v>
      </c>
      <c r="F3635" s="38">
        <f t="shared" ca="1" si="400"/>
        <v>5.2455142125094681E-2</v>
      </c>
      <c r="G3635" s="24">
        <f t="shared" ca="1" si="397"/>
        <v>10939.250131399851</v>
      </c>
      <c r="H3635" s="24">
        <f t="shared" ca="1" si="398"/>
        <v>11632.431434712333</v>
      </c>
      <c r="I3635" s="24">
        <f ca="1">H3635/'Option value'!$E$10</f>
        <v>564.6811376073947</v>
      </c>
    </row>
    <row r="3636" spans="2:9">
      <c r="B3636">
        <f t="shared" si="399"/>
        <v>3618</v>
      </c>
      <c r="C3636" s="38">
        <f t="shared" ca="1" si="394"/>
        <v>0.24902443615346495</v>
      </c>
      <c r="D3636" s="38">
        <f t="shared" ca="1" si="395"/>
        <v>6.4175772372516843E-2</v>
      </c>
      <c r="E3636" s="38">
        <f t="shared" ca="1" si="396"/>
        <v>0.14177443467929213</v>
      </c>
      <c r="F3636" s="38">
        <f t="shared" ca="1" si="400"/>
        <v>2.4450549745221567E-2</v>
      </c>
      <c r="G3636" s="24">
        <f t="shared" ca="1" si="397"/>
        <v>8473.1906993348221</v>
      </c>
      <c r="H3636" s="24">
        <f t="shared" ca="1" si="398"/>
        <v>9166.3720026473038</v>
      </c>
      <c r="I3636" s="24">
        <f ca="1">H3636/'Option value'!$E$10</f>
        <v>444.96951469161667</v>
      </c>
    </row>
    <row r="3637" spans="2:9">
      <c r="B3637">
        <f t="shared" si="399"/>
        <v>3619</v>
      </c>
      <c r="C3637" s="38">
        <f t="shared" ca="1" si="394"/>
        <v>0.21358372320919228</v>
      </c>
      <c r="D3637" s="38">
        <f t="shared" ca="1" si="395"/>
        <v>5.8627925219378776E-2</v>
      </c>
      <c r="E3637" s="38">
        <f t="shared" ca="1" si="396"/>
        <v>0.14579910144721195</v>
      </c>
      <c r="F3637" s="38">
        <f t="shared" ca="1" si="400"/>
        <v>2.6950562892045504E-2</v>
      </c>
      <c r="G3637" s="24">
        <f t="shared" ca="1" si="397"/>
        <v>7424.5784305784236</v>
      </c>
      <c r="H3637" s="24">
        <f t="shared" ca="1" si="398"/>
        <v>8117.7597338909063</v>
      </c>
      <c r="I3637" s="24">
        <f ca="1">H3637/'Option value'!$E$10</f>
        <v>394.06600649955851</v>
      </c>
    </row>
    <row r="3638" spans="2:9">
      <c r="B3638">
        <f t="shared" si="399"/>
        <v>3620</v>
      </c>
      <c r="C3638" s="38">
        <f t="shared" ca="1" si="394"/>
        <v>0.13235711696338892</v>
      </c>
      <c r="D3638" s="38">
        <f t="shared" ca="1" si="395"/>
        <v>6.7660602806562581E-2</v>
      </c>
      <c r="E3638" s="38">
        <f t="shared" ca="1" si="396"/>
        <v>0.14225368141119363</v>
      </c>
      <c r="F3638" s="38">
        <f t="shared" ca="1" si="400"/>
        <v>5.6754865497263871E-2</v>
      </c>
      <c r="G3638" s="24">
        <f t="shared" ca="1" si="397"/>
        <v>11113.492311871192</v>
      </c>
      <c r="H3638" s="24">
        <f t="shared" ca="1" si="398"/>
        <v>11806.673615183674</v>
      </c>
      <c r="I3638" s="24">
        <f ca="1">H3638/'Option value'!$E$10</f>
        <v>573.13949588270259</v>
      </c>
    </row>
    <row r="3639" spans="2:9">
      <c r="B3639">
        <f t="shared" si="399"/>
        <v>3621</v>
      </c>
      <c r="C3639" s="38">
        <f t="shared" ca="1" si="394"/>
        <v>0.18539255042456781</v>
      </c>
      <c r="D3639" s="38">
        <f t="shared" ca="1" si="395"/>
        <v>6.6166896806711867E-2</v>
      </c>
      <c r="E3639" s="38">
        <f t="shared" ca="1" si="396"/>
        <v>0.14664118518533081</v>
      </c>
      <c r="F3639" s="38">
        <f t="shared" ca="1" si="400"/>
        <v>5.952013987741267E-2</v>
      </c>
      <c r="G3639" s="24">
        <f t="shared" ca="1" si="397"/>
        <v>11165.32219114281</v>
      </c>
      <c r="H3639" s="24">
        <f t="shared" ca="1" si="398"/>
        <v>11858.503494455292</v>
      </c>
      <c r="I3639" s="24">
        <f ca="1">H3639/'Option value'!$E$10</f>
        <v>575.65550943957726</v>
      </c>
    </row>
    <row r="3640" spans="2:9">
      <c r="B3640">
        <f t="shared" si="399"/>
        <v>3622</v>
      </c>
      <c r="C3640" s="38">
        <f t="shared" ca="1" si="394"/>
        <v>0.33656059329993493</v>
      </c>
      <c r="D3640" s="38">
        <f t="shared" ca="1" si="395"/>
        <v>5.8229828418992838E-2</v>
      </c>
      <c r="E3640" s="38">
        <f t="shared" ca="1" si="396"/>
        <v>0.1467570682570111</v>
      </c>
      <c r="F3640" s="38">
        <f t="shared" ca="1" si="400"/>
        <v>5.6706481196078823E-2</v>
      </c>
      <c r="G3640" s="24">
        <f t="shared" ca="1" si="397"/>
        <v>10718.622881370837</v>
      </c>
      <c r="H3640" s="24">
        <f t="shared" ca="1" si="398"/>
        <v>11411.804184683318</v>
      </c>
      <c r="I3640" s="24">
        <f ca="1">H3640/'Option value'!$E$10</f>
        <v>553.97107692637462</v>
      </c>
    </row>
    <row r="3641" spans="2:9">
      <c r="B3641">
        <f t="shared" si="399"/>
        <v>3623</v>
      </c>
      <c r="C3641" s="38">
        <f t="shared" ca="1" si="394"/>
        <v>0.37154700260951923</v>
      </c>
      <c r="D3641" s="38">
        <f t="shared" ca="1" si="395"/>
        <v>7.0632354910958178E-2</v>
      </c>
      <c r="E3641" s="38">
        <f t="shared" ca="1" si="396"/>
        <v>0.14331966428206208</v>
      </c>
      <c r="F3641" s="38">
        <f t="shared" ca="1" si="400"/>
        <v>2.023893048902908E-2</v>
      </c>
      <c r="G3641" s="24">
        <f t="shared" ca="1" si="397"/>
        <v>9761.4802841877463</v>
      </c>
      <c r="H3641" s="24">
        <f t="shared" ca="1" si="398"/>
        <v>10454.661587500228</v>
      </c>
      <c r="I3641" s="24">
        <f ca="1">H3641/'Option value'!$E$10</f>
        <v>507.50784405340909</v>
      </c>
    </row>
    <row r="3642" spans="2:9">
      <c r="B3642">
        <f t="shared" si="399"/>
        <v>3624</v>
      </c>
      <c r="C3642" s="38">
        <f t="shared" ca="1" si="394"/>
        <v>0.26057814212378522</v>
      </c>
      <c r="D3642" s="38">
        <f t="shared" ca="1" si="395"/>
        <v>6.307622598123476E-2</v>
      </c>
      <c r="E3642" s="38">
        <f t="shared" ca="1" si="396"/>
        <v>0.1455996141216685</v>
      </c>
      <c r="F3642" s="38">
        <f t="shared" ca="1" si="400"/>
        <v>2.5118899495322027E-2</v>
      </c>
      <c r="G3642" s="24">
        <f t="shared" ca="1" si="397"/>
        <v>8184.823428179282</v>
      </c>
      <c r="H3642" s="24">
        <f t="shared" ca="1" si="398"/>
        <v>8878.0047314917647</v>
      </c>
      <c r="I3642" s="24">
        <f ca="1">H3642/'Option value'!$E$10</f>
        <v>430.97110347047396</v>
      </c>
    </row>
    <row r="3643" spans="2:9">
      <c r="B3643">
        <f t="shared" si="399"/>
        <v>3625</v>
      </c>
      <c r="C3643" s="38">
        <f t="shared" ca="1" si="394"/>
        <v>0.34867647447269245</v>
      </c>
      <c r="D3643" s="38">
        <f t="shared" ca="1" si="395"/>
        <v>5.4511444389702374E-2</v>
      </c>
      <c r="E3643" s="38">
        <f t="shared" ca="1" si="396"/>
        <v>0.13961942981361919</v>
      </c>
      <c r="F3643" s="38">
        <f t="shared" ca="1" si="400"/>
        <v>4.943095259989419E-2</v>
      </c>
      <c r="G3643" s="24">
        <f t="shared" ca="1" si="397"/>
        <v>10109.642409991573</v>
      </c>
      <c r="H3643" s="24">
        <f t="shared" ca="1" si="398"/>
        <v>10802.823713304055</v>
      </c>
      <c r="I3643" s="24">
        <f ca="1">H3643/'Option value'!$E$10</f>
        <v>524.40891812155598</v>
      </c>
    </row>
    <row r="3644" spans="2:9">
      <c r="B3644">
        <f t="shared" si="399"/>
        <v>3626</v>
      </c>
      <c r="C3644" s="38">
        <f t="shared" ca="1" si="394"/>
        <v>0.11156536823635971</v>
      </c>
      <c r="D3644" s="38">
        <f t="shared" ca="1" si="395"/>
        <v>6.1190526320235625E-2</v>
      </c>
      <c r="E3644" s="38">
        <f t="shared" ca="1" si="396"/>
        <v>0.14561570592937592</v>
      </c>
      <c r="F3644" s="38">
        <f t="shared" ca="1" si="400"/>
        <v>3.1629077883313012E-2</v>
      </c>
      <c r="G3644" s="24">
        <f t="shared" ca="1" si="397"/>
        <v>7400.425083683529</v>
      </c>
      <c r="H3644" s="24">
        <f t="shared" ca="1" si="398"/>
        <v>8093.6063869960117</v>
      </c>
      <c r="I3644" s="24">
        <f ca="1">H3644/'Option value'!$E$10</f>
        <v>392.89351393184518</v>
      </c>
    </row>
    <row r="3645" spans="2:9">
      <c r="B3645">
        <f t="shared" si="399"/>
        <v>3627</v>
      </c>
      <c r="C3645" s="38">
        <f t="shared" ca="1" si="394"/>
        <v>0.24204547094007814</v>
      </c>
      <c r="D3645" s="38">
        <f t="shared" ca="1" si="395"/>
        <v>6.5632788946602669E-2</v>
      </c>
      <c r="E3645" s="38">
        <f t="shared" ca="1" si="396"/>
        <v>0.14516729853048882</v>
      </c>
      <c r="F3645" s="38">
        <f t="shared" ca="1" si="400"/>
        <v>4.4916004962700012E-2</v>
      </c>
      <c r="G3645" s="24">
        <f t="shared" ca="1" si="397"/>
        <v>10084.624836504971</v>
      </c>
      <c r="H3645" s="24">
        <f t="shared" ca="1" si="398"/>
        <v>10777.806139817452</v>
      </c>
      <c r="I3645" s="24">
        <f ca="1">H3645/'Option value'!$E$10</f>
        <v>523.19447280667237</v>
      </c>
    </row>
    <row r="3646" spans="2:9">
      <c r="B3646">
        <f t="shared" si="399"/>
        <v>3628</v>
      </c>
      <c r="C3646" s="38">
        <f t="shared" ca="1" si="394"/>
        <v>0.47658270464808195</v>
      </c>
      <c r="D3646" s="38">
        <f t="shared" ca="1" si="395"/>
        <v>6.5631394456587028E-2</v>
      </c>
      <c r="E3646" s="38">
        <f t="shared" ca="1" si="396"/>
        <v>0.14637267436260085</v>
      </c>
      <c r="F3646" s="38">
        <f t="shared" ca="1" si="400"/>
        <v>4.9249778685236972E-2</v>
      </c>
      <c r="G3646" s="24">
        <f t="shared" ca="1" si="397"/>
        <v>12374.827777660399</v>
      </c>
      <c r="H3646" s="24">
        <f t="shared" ca="1" si="398"/>
        <v>13068.009080972881</v>
      </c>
      <c r="I3646" s="24">
        <f ca="1">H3646/'Option value'!$E$10</f>
        <v>634.36937286276111</v>
      </c>
    </row>
    <row r="3647" spans="2:9">
      <c r="B3647">
        <f t="shared" si="399"/>
        <v>3629</v>
      </c>
      <c r="C3647" s="38">
        <f t="shared" ca="1" si="394"/>
        <v>9.1492378527538415E-2</v>
      </c>
      <c r="D3647" s="38">
        <f t="shared" ca="1" si="395"/>
        <v>6.2580723609004518E-2</v>
      </c>
      <c r="E3647" s="38">
        <f t="shared" ca="1" si="396"/>
        <v>0.14565115125933994</v>
      </c>
      <c r="F3647" s="38">
        <f t="shared" ca="1" si="400"/>
        <v>4.0575376131799415E-2</v>
      </c>
      <c r="G3647" s="24">
        <f t="shared" ca="1" si="397"/>
        <v>8062.1349322623109</v>
      </c>
      <c r="H3647" s="24">
        <f t="shared" ca="1" si="398"/>
        <v>8755.3162355747936</v>
      </c>
      <c r="I3647" s="24">
        <f ca="1">H3647/'Option value'!$E$10</f>
        <v>425.01535124149478</v>
      </c>
    </row>
    <row r="3648" spans="2:9">
      <c r="B3648">
        <f t="shared" si="399"/>
        <v>3630</v>
      </c>
      <c r="C3648" s="38">
        <f t="shared" ca="1" si="394"/>
        <v>0.49911453328531924</v>
      </c>
      <c r="D3648" s="38">
        <f t="shared" ca="1" si="395"/>
        <v>6.6889603262364983E-2</v>
      </c>
      <c r="E3648" s="38">
        <f t="shared" ca="1" si="396"/>
        <v>0.14308088134109562</v>
      </c>
      <c r="F3648" s="38">
        <f t="shared" ca="1" si="400"/>
        <v>3.0232048220172204E-2</v>
      </c>
      <c r="G3648" s="24">
        <f t="shared" ca="1" si="397"/>
        <v>11020.155904798054</v>
      </c>
      <c r="H3648" s="24">
        <f t="shared" ca="1" si="398"/>
        <v>11713.337208110535</v>
      </c>
      <c r="I3648" s="24">
        <f ca="1">H3648/'Option value'!$E$10</f>
        <v>568.60860233546282</v>
      </c>
    </row>
    <row r="3649" spans="2:9">
      <c r="B3649">
        <f t="shared" si="399"/>
        <v>3631</v>
      </c>
      <c r="C3649" s="38">
        <f t="shared" ca="1" si="394"/>
        <v>0.14904724800568009</v>
      </c>
      <c r="D3649" s="38">
        <f t="shared" ca="1" si="395"/>
        <v>7.5364214942352292E-2</v>
      </c>
      <c r="E3649" s="38">
        <f t="shared" ca="1" si="396"/>
        <v>0.14372845710572649</v>
      </c>
      <c r="F3649" s="38">
        <f t="shared" ca="1" si="400"/>
        <v>4.6087938347676875E-2</v>
      </c>
      <c r="G3649" s="24">
        <f t="shared" ca="1" si="397"/>
        <v>10999.282722174665</v>
      </c>
      <c r="H3649" s="24">
        <f t="shared" ca="1" si="398"/>
        <v>11692.464025487147</v>
      </c>
      <c r="I3649" s="24">
        <f ca="1">H3649/'Option value'!$E$10</f>
        <v>567.59534104306533</v>
      </c>
    </row>
    <row r="3650" spans="2:9">
      <c r="B3650">
        <f t="shared" si="399"/>
        <v>3632</v>
      </c>
      <c r="C3650" s="38">
        <f t="shared" ca="1" si="394"/>
        <v>6.2212431185299677E-2</v>
      </c>
      <c r="D3650" s="38">
        <f t="shared" ca="1" si="395"/>
        <v>6.5381714929771004E-2</v>
      </c>
      <c r="E3650" s="38">
        <f t="shared" ca="1" si="396"/>
        <v>0.1437423459337562</v>
      </c>
      <c r="F3650" s="38">
        <f t="shared" ca="1" si="400"/>
        <v>4.1280290880832279E-2</v>
      </c>
      <c r="G3650" s="24">
        <f t="shared" ca="1" si="397"/>
        <v>8406.128065641411</v>
      </c>
      <c r="H3650" s="24">
        <f t="shared" ca="1" si="398"/>
        <v>9099.3093689538928</v>
      </c>
      <c r="I3650" s="24">
        <f ca="1">H3650/'Option value'!$E$10</f>
        <v>441.7140470365967</v>
      </c>
    </row>
    <row r="3651" spans="2:9">
      <c r="B3651">
        <f t="shared" si="399"/>
        <v>3633</v>
      </c>
      <c r="C3651" s="38">
        <f t="shared" ca="1" si="394"/>
        <v>0.31573256056509585</v>
      </c>
      <c r="D3651" s="38">
        <f t="shared" ca="1" si="395"/>
        <v>6.1991650269344438E-2</v>
      </c>
      <c r="E3651" s="38">
        <f t="shared" ca="1" si="396"/>
        <v>0.15106266976644367</v>
      </c>
      <c r="F3651" s="38">
        <f t="shared" ca="1" si="400"/>
        <v>4.2260865190061211E-2</v>
      </c>
      <c r="G3651" s="24">
        <f t="shared" ca="1" si="397"/>
        <v>9297.2840217784251</v>
      </c>
      <c r="H3651" s="24">
        <f t="shared" ca="1" si="398"/>
        <v>9990.4653250909068</v>
      </c>
      <c r="I3651" s="24">
        <f ca="1">H3651/'Option value'!$E$10</f>
        <v>484.97404490732555</v>
      </c>
    </row>
    <row r="3652" spans="2:9">
      <c r="B3652">
        <f t="shared" si="399"/>
        <v>3634</v>
      </c>
      <c r="C3652" s="38">
        <f t="shared" ca="1" si="394"/>
        <v>0.29036974193487608</v>
      </c>
      <c r="D3652" s="38">
        <f t="shared" ca="1" si="395"/>
        <v>6.8730497610744123E-2</v>
      </c>
      <c r="E3652" s="38">
        <f t="shared" ca="1" si="396"/>
        <v>0.14648931504756521</v>
      </c>
      <c r="F3652" s="38">
        <f t="shared" ca="1" si="400"/>
        <v>3.8955696887407111E-2</v>
      </c>
      <c r="G3652" s="24">
        <f t="shared" ca="1" si="397"/>
        <v>10228.472386743309</v>
      </c>
      <c r="H3652" s="24">
        <f t="shared" ca="1" si="398"/>
        <v>10921.653690055791</v>
      </c>
      <c r="I3652" s="24">
        <f ca="1">H3652/'Option value'!$E$10</f>
        <v>530.17736359494131</v>
      </c>
    </row>
    <row r="3653" spans="2:9">
      <c r="B3653">
        <f t="shared" si="399"/>
        <v>3635</v>
      </c>
      <c r="C3653" s="38">
        <f t="shared" ca="1" si="394"/>
        <v>0.20790914860509127</v>
      </c>
      <c r="D3653" s="38">
        <f t="shared" ca="1" si="395"/>
        <v>7.0144081098694439E-2</v>
      </c>
      <c r="E3653" s="38">
        <f t="shared" ca="1" si="396"/>
        <v>0.14627960626662659</v>
      </c>
      <c r="F3653" s="38">
        <f t="shared" ca="1" si="400"/>
        <v>4.3621767872324968E-2</v>
      </c>
      <c r="G3653" s="24">
        <f t="shared" ca="1" si="397"/>
        <v>10235.865305374326</v>
      </c>
      <c r="H3653" s="24">
        <f t="shared" ca="1" si="398"/>
        <v>10929.046608686807</v>
      </c>
      <c r="I3653" s="24">
        <f ca="1">H3653/'Option value'!$E$10</f>
        <v>530.53624314013621</v>
      </c>
    </row>
    <row r="3654" spans="2:9">
      <c r="B3654">
        <f t="shared" si="399"/>
        <v>3636</v>
      </c>
      <c r="C3654" s="38">
        <f t="shared" ca="1" si="394"/>
        <v>6.8361594009831633E-2</v>
      </c>
      <c r="D3654" s="38">
        <f t="shared" ca="1" si="395"/>
        <v>6.2836838887411359E-2</v>
      </c>
      <c r="E3654" s="38">
        <f t="shared" ca="1" si="396"/>
        <v>0.14051215406182763</v>
      </c>
      <c r="F3654" s="38">
        <f t="shared" ca="1" si="400"/>
        <v>5.8548321273055551E-2</v>
      </c>
      <c r="G3654" s="24">
        <f t="shared" ca="1" si="397"/>
        <v>10157.848110516292</v>
      </c>
      <c r="H3654" s="24">
        <f t="shared" ca="1" si="398"/>
        <v>10851.029413828774</v>
      </c>
      <c r="I3654" s="24">
        <f ca="1">H3654/'Option value'!$E$10</f>
        <v>526.74900067129965</v>
      </c>
    </row>
    <row r="3655" spans="2:9">
      <c r="B3655">
        <f t="shared" si="399"/>
        <v>3637</v>
      </c>
      <c r="C3655" s="38">
        <f t="shared" ca="1" si="394"/>
        <v>0.16237965073317812</v>
      </c>
      <c r="D3655" s="38">
        <f t="shared" ca="1" si="395"/>
        <v>5.578114321908597E-2</v>
      </c>
      <c r="E3655" s="38">
        <f t="shared" ca="1" si="396"/>
        <v>0.14020295726834853</v>
      </c>
      <c r="F3655" s="38">
        <f t="shared" ca="1" si="400"/>
        <v>2.4954700043408214E-2</v>
      </c>
      <c r="G3655" s="24">
        <f t="shared" ca="1" si="397"/>
        <v>6977.3806935090997</v>
      </c>
      <c r="H3655" s="24">
        <f t="shared" ca="1" si="398"/>
        <v>7670.5619968215824</v>
      </c>
      <c r="I3655" s="24">
        <f ca="1">H3655/'Option value'!$E$10</f>
        <v>372.35737848648455</v>
      </c>
    </row>
    <row r="3656" spans="2:9">
      <c r="B3656">
        <f t="shared" si="399"/>
        <v>3638</v>
      </c>
      <c r="C3656" s="38">
        <f t="shared" ca="1" si="394"/>
        <v>0.29039864207371724</v>
      </c>
      <c r="D3656" s="38">
        <f t="shared" ca="1" si="395"/>
        <v>7.2048480025188155E-2</v>
      </c>
      <c r="E3656" s="38">
        <f t="shared" ca="1" si="396"/>
        <v>0.14369925257612051</v>
      </c>
      <c r="F3656" s="38">
        <f t="shared" ca="1" si="400"/>
        <v>5.0187931660650463E-2</v>
      </c>
      <c r="G3656" s="24">
        <f t="shared" ca="1" si="397"/>
        <v>12330.364230681567</v>
      </c>
      <c r="H3656" s="24">
        <f t="shared" ca="1" si="398"/>
        <v>13023.545533994049</v>
      </c>
      <c r="I3656" s="24">
        <f ca="1">H3656/'Option value'!$E$10</f>
        <v>632.21094825213822</v>
      </c>
    </row>
    <row r="3657" spans="2:9">
      <c r="B3657">
        <f t="shared" si="399"/>
        <v>3639</v>
      </c>
      <c r="C3657" s="38">
        <f t="shared" ca="1" si="394"/>
        <v>0.29360210460919789</v>
      </c>
      <c r="D3657" s="38">
        <f t="shared" ca="1" si="395"/>
        <v>5.4218565977235789E-2</v>
      </c>
      <c r="E3657" s="38">
        <f t="shared" ca="1" si="396"/>
        <v>0.14589734380039637</v>
      </c>
      <c r="F3657" s="38">
        <f t="shared" ca="1" si="400"/>
        <v>4.1588539041763989E-2</v>
      </c>
      <c r="G3657" s="24">
        <f t="shared" ca="1" si="397"/>
        <v>8339.0993526361308</v>
      </c>
      <c r="H3657" s="24">
        <f t="shared" ca="1" si="398"/>
        <v>9032.2806559486125</v>
      </c>
      <c r="I3657" s="24">
        <f ca="1">H3657/'Option value'!$E$10</f>
        <v>438.46022601692289</v>
      </c>
    </row>
    <row r="3658" spans="2:9">
      <c r="B3658">
        <f t="shared" si="399"/>
        <v>3640</v>
      </c>
      <c r="C3658" s="38">
        <f t="shared" ca="1" si="394"/>
        <v>0.30218993530217536</v>
      </c>
      <c r="D3658" s="38">
        <f t="shared" ca="1" si="395"/>
        <v>6.4902077410984638E-2</v>
      </c>
      <c r="E3658" s="38">
        <f t="shared" ca="1" si="396"/>
        <v>0.13987662088575689</v>
      </c>
      <c r="F3658" s="38">
        <f t="shared" ca="1" si="400"/>
        <v>5.5328688834494849E-2</v>
      </c>
      <c r="G3658" s="24">
        <f t="shared" ca="1" si="397"/>
        <v>12397.134686765659</v>
      </c>
      <c r="H3658" s="24">
        <f t="shared" ca="1" si="398"/>
        <v>13090.315990078141</v>
      </c>
      <c r="I3658" s="24">
        <f ca="1">H3658/'Option value'!$E$10</f>
        <v>635.45223252806511</v>
      </c>
    </row>
    <row r="3659" spans="2:9">
      <c r="B3659">
        <f t="shared" si="399"/>
        <v>3641</v>
      </c>
      <c r="C3659" s="38">
        <f t="shared" ca="1" si="394"/>
        <v>0.19461716152543296</v>
      </c>
      <c r="D3659" s="38">
        <f t="shared" ca="1" si="395"/>
        <v>5.5254000306726545E-2</v>
      </c>
      <c r="E3659" s="38">
        <f t="shared" ca="1" si="396"/>
        <v>0.1461355822444558</v>
      </c>
      <c r="F3659" s="38">
        <f t="shared" ca="1" si="400"/>
        <v>2.3275991792404967E-2</v>
      </c>
      <c r="G3659" s="24">
        <f t="shared" ca="1" si="397"/>
        <v>6663.0763344082716</v>
      </c>
      <c r="H3659" s="24">
        <f t="shared" ca="1" si="398"/>
        <v>7356.2576377207542</v>
      </c>
      <c r="I3659" s="24">
        <f ca="1">H3659/'Option value'!$E$10</f>
        <v>357.09988532625016</v>
      </c>
    </row>
    <row r="3660" spans="2:9">
      <c r="B3660">
        <f t="shared" si="399"/>
        <v>3642</v>
      </c>
      <c r="C3660" s="38">
        <f t="shared" ca="1" si="394"/>
        <v>0.27442206866901747</v>
      </c>
      <c r="D3660" s="38">
        <f t="shared" ca="1" si="395"/>
        <v>5.9740221877108007E-2</v>
      </c>
      <c r="E3660" s="38">
        <f t="shared" ca="1" si="396"/>
        <v>0.14649429872359812</v>
      </c>
      <c r="F3660" s="38">
        <f t="shared" ca="1" si="400"/>
        <v>2.4677990496839594E-2</v>
      </c>
      <c r="G3660" s="24">
        <f t="shared" ca="1" si="397"/>
        <v>7751.1485083054176</v>
      </c>
      <c r="H3660" s="24">
        <f t="shared" ca="1" si="398"/>
        <v>8444.3298116178994</v>
      </c>
      <c r="I3660" s="24">
        <f ca="1">H3660/'Option value'!$E$10</f>
        <v>409.91892289407275</v>
      </c>
    </row>
    <row r="3661" spans="2:9">
      <c r="B3661">
        <f t="shared" si="399"/>
        <v>3643</v>
      </c>
      <c r="C3661" s="38">
        <f t="shared" ca="1" si="394"/>
        <v>6.8861451903153265E-2</v>
      </c>
      <c r="D3661" s="38">
        <f t="shared" ca="1" si="395"/>
        <v>7.0177962970118149E-2</v>
      </c>
      <c r="E3661" s="38">
        <f t="shared" ca="1" si="396"/>
        <v>0.14194798183367566</v>
      </c>
      <c r="F3661" s="38">
        <f t="shared" ca="1" si="400"/>
        <v>2.7507725589027032E-2</v>
      </c>
      <c r="G3661" s="24">
        <f t="shared" ca="1" si="397"/>
        <v>8128.9551589586181</v>
      </c>
      <c r="H3661" s="24">
        <f t="shared" ca="1" si="398"/>
        <v>8822.1364622711008</v>
      </c>
      <c r="I3661" s="24">
        <f ca="1">H3661/'Option value'!$E$10</f>
        <v>428.25905156655824</v>
      </c>
    </row>
    <row r="3662" spans="2:9">
      <c r="B3662">
        <f t="shared" si="399"/>
        <v>3644</v>
      </c>
      <c r="C3662" s="38">
        <f t="shared" ca="1" si="394"/>
        <v>8.6980699984998577E-2</v>
      </c>
      <c r="D3662" s="38">
        <f t="shared" ca="1" si="395"/>
        <v>5.8635853823978921E-2</v>
      </c>
      <c r="E3662" s="38">
        <f t="shared" ca="1" si="396"/>
        <v>0.14392068102575448</v>
      </c>
      <c r="F3662" s="38">
        <f t="shared" ca="1" si="400"/>
        <v>3.2898428129480427E-2</v>
      </c>
      <c r="G3662" s="24">
        <f t="shared" ca="1" si="397"/>
        <v>7119.7775930575071</v>
      </c>
      <c r="H3662" s="24">
        <f t="shared" ca="1" si="398"/>
        <v>7812.9588963699898</v>
      </c>
      <c r="I3662" s="24">
        <f ca="1">H3662/'Option value'!$E$10</f>
        <v>379.26984933834899</v>
      </c>
    </row>
    <row r="3663" spans="2:9">
      <c r="B3663">
        <f t="shared" si="399"/>
        <v>3645</v>
      </c>
      <c r="C3663" s="38">
        <f t="shared" ca="1" si="394"/>
        <v>0.25339104390700146</v>
      </c>
      <c r="D3663" s="38">
        <f t="shared" ca="1" si="395"/>
        <v>6.3154341242176545E-2</v>
      </c>
      <c r="E3663" s="38">
        <f t="shared" ca="1" si="396"/>
        <v>0.14878667973024134</v>
      </c>
      <c r="F3663" s="38">
        <f t="shared" ca="1" si="400"/>
        <v>5.503585270238226E-2</v>
      </c>
      <c r="G3663" s="24">
        <f t="shared" ca="1" si="397"/>
        <v>10471.431734133035</v>
      </c>
      <c r="H3663" s="24">
        <f t="shared" ca="1" si="398"/>
        <v>11164.613037445517</v>
      </c>
      <c r="I3663" s="24">
        <f ca="1">H3663/'Option value'!$E$10</f>
        <v>541.97150667211247</v>
      </c>
    </row>
    <row r="3664" spans="2:9">
      <c r="B3664">
        <f t="shared" si="399"/>
        <v>3646</v>
      </c>
      <c r="C3664" s="38">
        <f t="shared" ca="1" si="394"/>
        <v>0.3018580401316589</v>
      </c>
      <c r="D3664" s="38">
        <f t="shared" ca="1" si="395"/>
        <v>5.1146694511602309E-2</v>
      </c>
      <c r="E3664" s="38">
        <f t="shared" ca="1" si="396"/>
        <v>0.14234158750876147</v>
      </c>
      <c r="F3664" s="38">
        <f t="shared" ca="1" si="400"/>
        <v>3.929095244518116E-2</v>
      </c>
      <c r="G3664" s="24">
        <f t="shared" ca="1" si="397"/>
        <v>8013.4938033868393</v>
      </c>
      <c r="H3664" s="24">
        <f t="shared" ca="1" si="398"/>
        <v>8706.675106699322</v>
      </c>
      <c r="I3664" s="24">
        <f ca="1">H3664/'Option value'!$E$10</f>
        <v>422.65413139317093</v>
      </c>
    </row>
    <row r="3665" spans="2:9">
      <c r="B3665">
        <f t="shared" si="399"/>
        <v>3647</v>
      </c>
      <c r="C3665" s="38">
        <f t="shared" ca="1" si="394"/>
        <v>0.21752083153822924</v>
      </c>
      <c r="D3665" s="38">
        <f t="shared" ca="1" si="395"/>
        <v>5.8024285772375547E-2</v>
      </c>
      <c r="E3665" s="38">
        <f t="shared" ca="1" si="396"/>
        <v>0.14585083577192229</v>
      </c>
      <c r="F3665" s="38">
        <f t="shared" ca="1" si="400"/>
        <v>5.3254663173576883E-2</v>
      </c>
      <c r="G3665" s="24">
        <f t="shared" ca="1" si="397"/>
        <v>9462.034889035438</v>
      </c>
      <c r="H3665" s="24">
        <f t="shared" ca="1" si="398"/>
        <v>10155.21619234792</v>
      </c>
      <c r="I3665" s="24">
        <f ca="1">H3665/'Option value'!$E$10</f>
        <v>492.97165982271451</v>
      </c>
    </row>
    <row r="3666" spans="2:9">
      <c r="B3666">
        <f t="shared" si="399"/>
        <v>3648</v>
      </c>
      <c r="C3666" s="38">
        <f t="shared" ca="1" si="394"/>
        <v>8.3962797160018338E-2</v>
      </c>
      <c r="D3666" s="38">
        <f t="shared" ca="1" si="395"/>
        <v>6.2024782059655795E-2</v>
      </c>
      <c r="E3666" s="38">
        <f t="shared" ca="1" si="396"/>
        <v>0.14192802430540716</v>
      </c>
      <c r="F3666" s="38">
        <f t="shared" ca="1" si="400"/>
        <v>4.9829468220857265E-2</v>
      </c>
      <c r="G3666" s="24">
        <f t="shared" ca="1" si="397"/>
        <v>9053.5348847252462</v>
      </c>
      <c r="H3666" s="24">
        <f t="shared" ca="1" si="398"/>
        <v>9746.716188037728</v>
      </c>
      <c r="I3666" s="24">
        <f ca="1">H3666/'Option value'!$E$10</f>
        <v>473.14156252610326</v>
      </c>
    </row>
    <row r="3667" spans="2:9">
      <c r="B3667">
        <f t="shared" si="399"/>
        <v>3649</v>
      </c>
      <c r="C3667" s="38">
        <f t="shared" ref="C3667:C3730" ca="1" si="401">_xlfn.NORM.INV(RAND(),$F$6,$G$6)</f>
        <v>0.31197163792976562</v>
      </c>
      <c r="D3667" s="38">
        <f t="shared" ref="D3667:D3730" ca="1" si="402">_xlfn.NORM.INV(RAND(),$F$7,$G$7)</f>
        <v>5.9920070432665118E-2</v>
      </c>
      <c r="E3667" s="38">
        <f t="shared" ref="E3667:E3730" ca="1" si="403">_xlfn.NORM.INV(RAND(),$F$8,$G$8)</f>
        <v>0.1508404709428503</v>
      </c>
      <c r="F3667" s="38">
        <f t="shared" ca="1" si="400"/>
        <v>5.0659917014979211E-2</v>
      </c>
      <c r="G3667" s="24">
        <f t="shared" ref="G3667:G3730" ca="1" si="404">IF(E3667&gt;F3667,($C$12*(1+C3667)*D3667)/(E3667-F3667),0)</f>
        <v>9732.0584793195012</v>
      </c>
      <c r="H3667" s="24">
        <f t="shared" ref="H3667:H3730" ca="1" si="405">G3667+$C$13</f>
        <v>10425.239782631983</v>
      </c>
      <c r="I3667" s="24">
        <f ca="1">H3667/'Option value'!$E$10</f>
        <v>506.0796010986399</v>
      </c>
    </row>
    <row r="3668" spans="2:9">
      <c r="B3668">
        <f t="shared" ref="B3668:B3731" si="406">B3667+1</f>
        <v>3650</v>
      </c>
      <c r="C3668" s="38">
        <f t="shared" ca="1" si="401"/>
        <v>9.5621986923657226E-2</v>
      </c>
      <c r="D3668" s="38">
        <f t="shared" ca="1" si="402"/>
        <v>5.9663580970389131E-2</v>
      </c>
      <c r="E3668" s="38">
        <f t="shared" ca="1" si="403"/>
        <v>0.14369796368430607</v>
      </c>
      <c r="F3668" s="38">
        <f t="shared" ref="F3668:F3731" ca="1" si="407">RAND()*($E$9-$D$9)+$D$9</f>
        <v>3.9175780440658718E-2</v>
      </c>
      <c r="G3668" s="24">
        <f t="shared" ca="1" si="404"/>
        <v>7756.2707228776089</v>
      </c>
      <c r="H3668" s="24">
        <f t="shared" ca="1" si="405"/>
        <v>8449.4520261900907</v>
      </c>
      <c r="I3668" s="24">
        <f ca="1">H3668/'Option value'!$E$10</f>
        <v>410.16757408689756</v>
      </c>
    </row>
    <row r="3669" spans="2:9">
      <c r="B3669">
        <f t="shared" si="406"/>
        <v>3651</v>
      </c>
      <c r="C3669" s="38">
        <f t="shared" ca="1" si="401"/>
        <v>0.26987597804084229</v>
      </c>
      <c r="D3669" s="38">
        <f t="shared" ca="1" si="402"/>
        <v>6.6042441962879284E-2</v>
      </c>
      <c r="E3669" s="38">
        <f t="shared" ca="1" si="403"/>
        <v>0.14223043714591752</v>
      </c>
      <c r="F3669" s="38">
        <f t="shared" ca="1" si="407"/>
        <v>3.3156504925850129E-2</v>
      </c>
      <c r="G3669" s="24">
        <f t="shared" ca="1" si="404"/>
        <v>9535.7495854763529</v>
      </c>
      <c r="H3669" s="24">
        <f t="shared" ca="1" si="405"/>
        <v>10228.930888788835</v>
      </c>
      <c r="I3669" s="24">
        <f ca="1">H3669/'Option value'!$E$10</f>
        <v>496.55004314508903</v>
      </c>
    </row>
    <row r="3670" spans="2:9">
      <c r="B3670">
        <f t="shared" si="406"/>
        <v>3652</v>
      </c>
      <c r="C3670" s="38">
        <f t="shared" ca="1" si="401"/>
        <v>0.44462642525692619</v>
      </c>
      <c r="D3670" s="38">
        <f t="shared" ca="1" si="402"/>
        <v>7.2853407433158823E-2</v>
      </c>
      <c r="E3670" s="38">
        <f t="shared" ca="1" si="403"/>
        <v>0.146113430438158</v>
      </c>
      <c r="F3670" s="38">
        <f t="shared" ca="1" si="407"/>
        <v>4.522132422509953E-2</v>
      </c>
      <c r="G3670" s="24">
        <f t="shared" ca="1" si="404"/>
        <v>12937.179746190768</v>
      </c>
      <c r="H3670" s="24">
        <f t="shared" ca="1" si="405"/>
        <v>13630.36104950325</v>
      </c>
      <c r="I3670" s="24">
        <f ca="1">H3670/'Option value'!$E$10</f>
        <v>661.66801211180825</v>
      </c>
    </row>
    <row r="3671" spans="2:9">
      <c r="B3671">
        <f t="shared" si="406"/>
        <v>3653</v>
      </c>
      <c r="C3671" s="38">
        <f t="shared" ca="1" si="401"/>
        <v>0.20815252461554493</v>
      </c>
      <c r="D3671" s="38">
        <f t="shared" ca="1" si="402"/>
        <v>6.4482198007438415E-2</v>
      </c>
      <c r="E3671" s="38">
        <f t="shared" ca="1" si="403"/>
        <v>0.14481561395184619</v>
      </c>
      <c r="F3671" s="38">
        <f t="shared" ca="1" si="407"/>
        <v>2.3811971265177756E-2</v>
      </c>
      <c r="G3671" s="24">
        <f t="shared" ca="1" si="404"/>
        <v>7984.6251243088227</v>
      </c>
      <c r="H3671" s="24">
        <f t="shared" ca="1" si="405"/>
        <v>8677.8064276213045</v>
      </c>
      <c r="I3671" s="24">
        <f ca="1">H3671/'Option value'!$E$10</f>
        <v>421.25273920491765</v>
      </c>
    </row>
    <row r="3672" spans="2:9">
      <c r="B3672">
        <f t="shared" si="406"/>
        <v>3654</v>
      </c>
      <c r="C3672" s="38">
        <f t="shared" ca="1" si="401"/>
        <v>0.35282577897280848</v>
      </c>
      <c r="D3672" s="38">
        <f t="shared" ca="1" si="402"/>
        <v>7.5144008726736627E-2</v>
      </c>
      <c r="E3672" s="38">
        <f t="shared" ca="1" si="403"/>
        <v>0.14860633609975654</v>
      </c>
      <c r="F3672" s="38">
        <f t="shared" ca="1" si="407"/>
        <v>4.8413086689644107E-2</v>
      </c>
      <c r="G3672" s="24">
        <f t="shared" ca="1" si="404"/>
        <v>12583.143384473495</v>
      </c>
      <c r="H3672" s="24">
        <f t="shared" ca="1" si="405"/>
        <v>13276.324687785976</v>
      </c>
      <c r="I3672" s="24">
        <f ca="1">H3672/'Option value'!$E$10</f>
        <v>644.48178096048423</v>
      </c>
    </row>
    <row r="3673" spans="2:9">
      <c r="B3673">
        <f t="shared" si="406"/>
        <v>3655</v>
      </c>
      <c r="C3673" s="38">
        <f t="shared" ca="1" si="401"/>
        <v>0.22936179643304994</v>
      </c>
      <c r="D3673" s="38">
        <f t="shared" ca="1" si="402"/>
        <v>6.2140096982423183E-2</v>
      </c>
      <c r="E3673" s="38">
        <f t="shared" ca="1" si="403"/>
        <v>0.14351503113367531</v>
      </c>
      <c r="F3673" s="38">
        <f t="shared" ca="1" si="407"/>
        <v>3.1305574862716165E-2</v>
      </c>
      <c r="G3673" s="24">
        <f t="shared" ca="1" si="404"/>
        <v>8443.3260124963745</v>
      </c>
      <c r="H3673" s="24">
        <f t="shared" ca="1" si="405"/>
        <v>9136.5073158088562</v>
      </c>
      <c r="I3673" s="24">
        <f ca="1">H3673/'Option value'!$E$10</f>
        <v>443.51977261208037</v>
      </c>
    </row>
    <row r="3674" spans="2:9">
      <c r="B3674">
        <f t="shared" si="406"/>
        <v>3656</v>
      </c>
      <c r="C3674" s="38">
        <f t="shared" ca="1" si="401"/>
        <v>0.12703909818027426</v>
      </c>
      <c r="D3674" s="38">
        <f t="shared" ca="1" si="402"/>
        <v>6.3580903755129023E-2</v>
      </c>
      <c r="E3674" s="38">
        <f t="shared" ca="1" si="403"/>
        <v>0.14363796396503292</v>
      </c>
      <c r="F3674" s="38">
        <f t="shared" ca="1" si="407"/>
        <v>4.7811689844505789E-2</v>
      </c>
      <c r="G3674" s="24">
        <f t="shared" ca="1" si="404"/>
        <v>9274.1145038917894</v>
      </c>
      <c r="H3674" s="24">
        <f t="shared" ca="1" si="405"/>
        <v>9967.2958072042711</v>
      </c>
      <c r="I3674" s="24">
        <f ca="1">H3674/'Option value'!$E$10</f>
        <v>483.84931102933353</v>
      </c>
    </row>
    <row r="3675" spans="2:9">
      <c r="B3675">
        <f t="shared" si="406"/>
        <v>3657</v>
      </c>
      <c r="C3675" s="38">
        <f t="shared" ca="1" si="401"/>
        <v>0.18225269738104427</v>
      </c>
      <c r="D3675" s="38">
        <f t="shared" ca="1" si="402"/>
        <v>6.9393206437880633E-2</v>
      </c>
      <c r="E3675" s="38">
        <f t="shared" ca="1" si="403"/>
        <v>0.14722630609764392</v>
      </c>
      <c r="F3675" s="38">
        <f t="shared" ca="1" si="407"/>
        <v>2.6048912580541917E-2</v>
      </c>
      <c r="G3675" s="24">
        <f t="shared" ca="1" si="404"/>
        <v>8396.4757680154325</v>
      </c>
      <c r="H3675" s="24">
        <f t="shared" ca="1" si="405"/>
        <v>9089.6570713279143</v>
      </c>
      <c r="I3675" s="24">
        <f ca="1">H3675/'Option value'!$E$10</f>
        <v>441.24548889941326</v>
      </c>
    </row>
    <row r="3676" spans="2:9">
      <c r="B3676">
        <f t="shared" si="406"/>
        <v>3658</v>
      </c>
      <c r="C3676" s="38">
        <f t="shared" ca="1" si="401"/>
        <v>0.24031466539107441</v>
      </c>
      <c r="D3676" s="38">
        <f t="shared" ca="1" si="402"/>
        <v>5.7411767571497518E-2</v>
      </c>
      <c r="E3676" s="38">
        <f t="shared" ca="1" si="403"/>
        <v>0.14401104188291952</v>
      </c>
      <c r="F3676" s="38">
        <f t="shared" ca="1" si="407"/>
        <v>2.7019800779414054E-2</v>
      </c>
      <c r="G3676" s="24">
        <f t="shared" ca="1" si="404"/>
        <v>7548.6766977715333</v>
      </c>
      <c r="H3676" s="24">
        <f t="shared" ca="1" si="405"/>
        <v>8241.858001084016</v>
      </c>
      <c r="I3676" s="24">
        <f ca="1">H3676/'Option value'!$E$10</f>
        <v>400.09019422737941</v>
      </c>
    </row>
    <row r="3677" spans="2:9">
      <c r="B3677">
        <f t="shared" si="406"/>
        <v>3659</v>
      </c>
      <c r="C3677" s="38">
        <f t="shared" ca="1" si="401"/>
        <v>0.10348850537777592</v>
      </c>
      <c r="D3677" s="38">
        <f t="shared" ca="1" si="402"/>
        <v>6.5855306163280933E-2</v>
      </c>
      <c r="E3677" s="38">
        <f t="shared" ca="1" si="403"/>
        <v>0.1452386813526472</v>
      </c>
      <c r="F3677" s="38">
        <f t="shared" ca="1" si="407"/>
        <v>4.2682773258401016E-2</v>
      </c>
      <c r="G3677" s="24">
        <f t="shared" ca="1" si="404"/>
        <v>8787.9844366672023</v>
      </c>
      <c r="H3677" s="24">
        <f t="shared" ca="1" si="405"/>
        <v>9481.1657399796841</v>
      </c>
      <c r="I3677" s="24">
        <f ca="1">H3677/'Option value'!$E$10</f>
        <v>460.25076407668365</v>
      </c>
    </row>
    <row r="3678" spans="2:9">
      <c r="B3678">
        <f t="shared" si="406"/>
        <v>3660</v>
      </c>
      <c r="C3678" s="38">
        <f t="shared" ca="1" si="401"/>
        <v>0.27122792214568753</v>
      </c>
      <c r="D3678" s="38">
        <f t="shared" ca="1" si="402"/>
        <v>5.59091893647361E-2</v>
      </c>
      <c r="E3678" s="38">
        <f t="shared" ca="1" si="403"/>
        <v>0.14827050191636107</v>
      </c>
      <c r="F3678" s="38">
        <f t="shared" ca="1" si="407"/>
        <v>4.2786342394420099E-2</v>
      </c>
      <c r="G3678" s="24">
        <f t="shared" ca="1" si="404"/>
        <v>8356.2369976363316</v>
      </c>
      <c r="H3678" s="24">
        <f t="shared" ca="1" si="405"/>
        <v>9049.4183009488133</v>
      </c>
      <c r="I3678" s="24">
        <f ca="1">H3678/'Option value'!$E$10</f>
        <v>439.29215053149574</v>
      </c>
    </row>
    <row r="3679" spans="2:9">
      <c r="B3679">
        <f t="shared" si="406"/>
        <v>3661</v>
      </c>
      <c r="C3679" s="38">
        <f t="shared" ca="1" si="401"/>
        <v>0.15911459536830158</v>
      </c>
      <c r="D3679" s="38">
        <f t="shared" ca="1" si="402"/>
        <v>5.656520514902251E-2</v>
      </c>
      <c r="E3679" s="38">
        <f t="shared" ca="1" si="403"/>
        <v>0.14143296014186935</v>
      </c>
      <c r="F3679" s="38">
        <f t="shared" ca="1" si="407"/>
        <v>2.8652860793443986E-2</v>
      </c>
      <c r="G3679" s="24">
        <f t="shared" ca="1" si="404"/>
        <v>7209.9897113245861</v>
      </c>
      <c r="H3679" s="24">
        <f t="shared" ca="1" si="405"/>
        <v>7903.1710146370688</v>
      </c>
      <c r="I3679" s="24">
        <f ca="1">H3679/'Option value'!$E$10</f>
        <v>383.64907838044019</v>
      </c>
    </row>
    <row r="3680" spans="2:9">
      <c r="B3680">
        <f t="shared" si="406"/>
        <v>3662</v>
      </c>
      <c r="C3680" s="38">
        <f t="shared" ca="1" si="401"/>
        <v>0.22843237676073969</v>
      </c>
      <c r="D3680" s="38">
        <f t="shared" ca="1" si="402"/>
        <v>6.5062340612664013E-2</v>
      </c>
      <c r="E3680" s="38">
        <f t="shared" ca="1" si="403"/>
        <v>0.14579290904977729</v>
      </c>
      <c r="F3680" s="38">
        <f t="shared" ca="1" si="407"/>
        <v>3.4693646010802451E-2</v>
      </c>
      <c r="G3680" s="24">
        <f t="shared" ca="1" si="404"/>
        <v>8921.9777511989032</v>
      </c>
      <c r="H3680" s="24">
        <f t="shared" ca="1" si="405"/>
        <v>9615.159054511385</v>
      </c>
      <c r="I3680" s="24">
        <f ca="1">H3680/'Option value'!$E$10</f>
        <v>466.75529390831963</v>
      </c>
    </row>
    <row r="3681" spans="2:9">
      <c r="B3681">
        <f t="shared" si="406"/>
        <v>3663</v>
      </c>
      <c r="C3681" s="38">
        <f t="shared" ca="1" si="401"/>
        <v>9.6592895683608626E-2</v>
      </c>
      <c r="D3681" s="38">
        <f t="shared" ca="1" si="402"/>
        <v>5.3251544505430022E-2</v>
      </c>
      <c r="E3681" s="38">
        <f t="shared" ca="1" si="403"/>
        <v>0.14479646268968246</v>
      </c>
      <c r="F3681" s="38">
        <f t="shared" ca="1" si="407"/>
        <v>4.2993379238904894E-2</v>
      </c>
      <c r="G3681" s="24">
        <f t="shared" ca="1" si="404"/>
        <v>7113.9053243886274</v>
      </c>
      <c r="H3681" s="24">
        <f t="shared" ca="1" si="405"/>
        <v>7807.08662770111</v>
      </c>
      <c r="I3681" s="24">
        <f ca="1">H3681/'Option value'!$E$10</f>
        <v>378.98478775248105</v>
      </c>
    </row>
    <row r="3682" spans="2:9">
      <c r="B3682">
        <f t="shared" si="406"/>
        <v>3664</v>
      </c>
      <c r="C3682" s="38">
        <f t="shared" ca="1" si="401"/>
        <v>0.35160535173532481</v>
      </c>
      <c r="D3682" s="38">
        <f t="shared" ca="1" si="402"/>
        <v>6.2206692135187328E-2</v>
      </c>
      <c r="E3682" s="38">
        <f t="shared" ca="1" si="403"/>
        <v>0.14772185283887138</v>
      </c>
      <c r="F3682" s="38">
        <f t="shared" ca="1" si="407"/>
        <v>2.7325348747757817E-2</v>
      </c>
      <c r="G3682" s="24">
        <f t="shared" ca="1" si="404"/>
        <v>8660.9296517731018</v>
      </c>
      <c r="H3682" s="24">
        <f t="shared" ca="1" si="405"/>
        <v>9354.1109550855836</v>
      </c>
      <c r="I3682" s="24">
        <f ca="1">H3682/'Option value'!$E$10</f>
        <v>454.08305607211565</v>
      </c>
    </row>
    <row r="3683" spans="2:9">
      <c r="B3683">
        <f t="shared" si="406"/>
        <v>3665</v>
      </c>
      <c r="C3683" s="38">
        <f t="shared" ca="1" si="401"/>
        <v>0.12311745602253542</v>
      </c>
      <c r="D3683" s="38">
        <f t="shared" ca="1" si="402"/>
        <v>5.0723008464731406E-2</v>
      </c>
      <c r="E3683" s="38">
        <f t="shared" ca="1" si="403"/>
        <v>0.14406624044501881</v>
      </c>
      <c r="F3683" s="38">
        <f t="shared" ca="1" si="407"/>
        <v>5.8204501583561274E-2</v>
      </c>
      <c r="G3683" s="24">
        <f t="shared" ca="1" si="404"/>
        <v>8228.5228405356011</v>
      </c>
      <c r="H3683" s="24">
        <f t="shared" ca="1" si="405"/>
        <v>8921.7041438480828</v>
      </c>
      <c r="I3683" s="24">
        <f ca="1">H3683/'Option value'!$E$10</f>
        <v>433.09243416738263</v>
      </c>
    </row>
    <row r="3684" spans="2:9">
      <c r="B3684">
        <f t="shared" si="406"/>
        <v>3666</v>
      </c>
      <c r="C3684" s="38">
        <f t="shared" ca="1" si="401"/>
        <v>0.23789609281239801</v>
      </c>
      <c r="D3684" s="38">
        <f t="shared" ca="1" si="402"/>
        <v>6.1028878982476054E-2</v>
      </c>
      <c r="E3684" s="38">
        <f t="shared" ca="1" si="403"/>
        <v>0.14426361847881722</v>
      </c>
      <c r="F3684" s="38">
        <f t="shared" ca="1" si="407"/>
        <v>2.600361519689523E-2</v>
      </c>
      <c r="G3684" s="24">
        <f t="shared" ca="1" si="404"/>
        <v>7922.6975120571906</v>
      </c>
      <c r="H3684" s="24">
        <f t="shared" ca="1" si="405"/>
        <v>8615.8788153696732</v>
      </c>
      <c r="I3684" s="24">
        <f ca="1">H3684/'Option value'!$E$10</f>
        <v>418.24654443542101</v>
      </c>
    </row>
    <row r="3685" spans="2:9">
      <c r="B3685">
        <f t="shared" si="406"/>
        <v>3667</v>
      </c>
      <c r="C3685" s="38">
        <f t="shared" ca="1" si="401"/>
        <v>0.24003412658373591</v>
      </c>
      <c r="D3685" s="38">
        <f t="shared" ca="1" si="402"/>
        <v>6.2817008265101656E-2</v>
      </c>
      <c r="E3685" s="38">
        <f t="shared" ca="1" si="403"/>
        <v>0.14612113505775878</v>
      </c>
      <c r="F3685" s="38">
        <f t="shared" ca="1" si="407"/>
        <v>2.9580352779620334E-2</v>
      </c>
      <c r="G3685" s="24">
        <f t="shared" ca="1" si="404"/>
        <v>8289.4236160598393</v>
      </c>
      <c r="H3685" s="24">
        <f t="shared" ca="1" si="405"/>
        <v>8982.6049193723211</v>
      </c>
      <c r="I3685" s="24">
        <f ca="1">H3685/'Option value'!$E$10</f>
        <v>436.04878249380198</v>
      </c>
    </row>
    <row r="3686" spans="2:9">
      <c r="B3686">
        <f t="shared" si="406"/>
        <v>3668</v>
      </c>
      <c r="C3686" s="38">
        <f t="shared" ca="1" si="401"/>
        <v>0.18716509489523869</v>
      </c>
      <c r="D3686" s="38">
        <f t="shared" ca="1" si="402"/>
        <v>5.752767964805186E-2</v>
      </c>
      <c r="E3686" s="38">
        <f t="shared" ca="1" si="403"/>
        <v>0.14577920703798536</v>
      </c>
      <c r="F3686" s="38">
        <f t="shared" ca="1" si="407"/>
        <v>2.1130283312267989E-2</v>
      </c>
      <c r="G3686" s="24">
        <f t="shared" ca="1" si="404"/>
        <v>6795.0212642905935</v>
      </c>
      <c r="H3686" s="24">
        <f t="shared" ca="1" si="405"/>
        <v>7488.2025676030762</v>
      </c>
      <c r="I3686" s="24">
        <f ca="1">H3686/'Option value'!$E$10</f>
        <v>363.50497900985806</v>
      </c>
    </row>
    <row r="3687" spans="2:9">
      <c r="B3687">
        <f t="shared" si="406"/>
        <v>3669</v>
      </c>
      <c r="C3687" s="38">
        <f t="shared" ca="1" si="401"/>
        <v>0.33041905672561594</v>
      </c>
      <c r="D3687" s="38">
        <f t="shared" ca="1" si="402"/>
        <v>5.7251126760263435E-2</v>
      </c>
      <c r="E3687" s="38">
        <f t="shared" ca="1" si="403"/>
        <v>0.1481844673787725</v>
      </c>
      <c r="F3687" s="38">
        <f t="shared" ca="1" si="407"/>
        <v>5.6482188472371631E-2</v>
      </c>
      <c r="G3687" s="24">
        <f t="shared" ca="1" si="404"/>
        <v>10301.103334838199</v>
      </c>
      <c r="H3687" s="24">
        <f t="shared" ca="1" si="405"/>
        <v>10994.284638150681</v>
      </c>
      <c r="I3687" s="24">
        <f ca="1">H3687/'Option value'!$E$10</f>
        <v>533.70313777430488</v>
      </c>
    </row>
    <row r="3688" spans="2:9">
      <c r="B3688">
        <f t="shared" si="406"/>
        <v>3670</v>
      </c>
      <c r="C3688" s="38">
        <f t="shared" ca="1" si="401"/>
        <v>0.20420471296791273</v>
      </c>
      <c r="D3688" s="38">
        <f t="shared" ca="1" si="402"/>
        <v>5.4457734471407913E-2</v>
      </c>
      <c r="E3688" s="38">
        <f t="shared" ca="1" si="403"/>
        <v>0.14516890316892783</v>
      </c>
      <c r="F3688" s="38">
        <f t="shared" ca="1" si="407"/>
        <v>2.0995914323701247E-2</v>
      </c>
      <c r="G3688" s="24">
        <f t="shared" ca="1" si="404"/>
        <v>6549.7411200405386</v>
      </c>
      <c r="H3688" s="24">
        <f t="shared" ca="1" si="405"/>
        <v>7242.9224233530213</v>
      </c>
      <c r="I3688" s="24">
        <f ca="1">H3688/'Option value'!$E$10</f>
        <v>351.59817589092336</v>
      </c>
    </row>
    <row r="3689" spans="2:9">
      <c r="B3689">
        <f t="shared" si="406"/>
        <v>3671</v>
      </c>
      <c r="C3689" s="38">
        <f t="shared" ca="1" si="401"/>
        <v>0.23303894924989382</v>
      </c>
      <c r="D3689" s="38">
        <f t="shared" ca="1" si="402"/>
        <v>7.0078084878547331E-2</v>
      </c>
      <c r="E3689" s="38">
        <f t="shared" ca="1" si="403"/>
        <v>0.1447308279816503</v>
      </c>
      <c r="F3689" s="38">
        <f t="shared" ca="1" si="407"/>
        <v>5.5134163229771938E-2</v>
      </c>
      <c r="G3689" s="24">
        <f t="shared" ca="1" si="404"/>
        <v>11960.75387270978</v>
      </c>
      <c r="H3689" s="24">
        <f t="shared" ca="1" si="405"/>
        <v>12653.935176022262</v>
      </c>
      <c r="I3689" s="24">
        <f ca="1">H3689/'Option value'!$E$10</f>
        <v>614.26869786515829</v>
      </c>
    </row>
    <row r="3690" spans="2:9">
      <c r="B3690">
        <f t="shared" si="406"/>
        <v>3672</v>
      </c>
      <c r="C3690" s="38">
        <f t="shared" ca="1" si="401"/>
        <v>0.36254918850225037</v>
      </c>
      <c r="D3690" s="38">
        <f t="shared" ca="1" si="402"/>
        <v>5.0434640582023335E-2</v>
      </c>
      <c r="E3690" s="38">
        <f t="shared" ca="1" si="403"/>
        <v>0.14617074295536045</v>
      </c>
      <c r="F3690" s="38">
        <f t="shared" ca="1" si="407"/>
        <v>2.3211603670394067E-2</v>
      </c>
      <c r="G3690" s="24">
        <f t="shared" ca="1" si="404"/>
        <v>6931.2518916830841</v>
      </c>
      <c r="H3690" s="24">
        <f t="shared" ca="1" si="405"/>
        <v>7624.4331949955667</v>
      </c>
      <c r="I3690" s="24">
        <f ca="1">H3690/'Option value'!$E$10</f>
        <v>370.1181162619207</v>
      </c>
    </row>
    <row r="3691" spans="2:9">
      <c r="B3691">
        <f t="shared" si="406"/>
        <v>3673</v>
      </c>
      <c r="C3691" s="38">
        <f t="shared" ca="1" si="401"/>
        <v>0.27470784353330646</v>
      </c>
      <c r="D3691" s="38">
        <f t="shared" ca="1" si="402"/>
        <v>6.3717089099387586E-2</v>
      </c>
      <c r="E3691" s="38">
        <f t="shared" ca="1" si="403"/>
        <v>0.14710102846567852</v>
      </c>
      <c r="F3691" s="38">
        <f t="shared" ca="1" si="407"/>
        <v>4.7593600216107083E-2</v>
      </c>
      <c r="G3691" s="24">
        <f t="shared" ca="1" si="404"/>
        <v>10122.842033616007</v>
      </c>
      <c r="H3691" s="24">
        <f t="shared" ca="1" si="405"/>
        <v>10816.023336928489</v>
      </c>
      <c r="I3691" s="24">
        <f ca="1">H3691/'Option value'!$E$10</f>
        <v>525.04967654992663</v>
      </c>
    </row>
    <row r="3692" spans="2:9">
      <c r="B3692">
        <f t="shared" si="406"/>
        <v>3674</v>
      </c>
      <c r="C3692" s="38">
        <f t="shared" ca="1" si="401"/>
        <v>0.27705747514342055</v>
      </c>
      <c r="D3692" s="38">
        <f t="shared" ca="1" si="402"/>
        <v>5.9900213757689516E-2</v>
      </c>
      <c r="E3692" s="38">
        <f t="shared" ca="1" si="403"/>
        <v>0.14886714773801935</v>
      </c>
      <c r="F3692" s="38">
        <f t="shared" ca="1" si="407"/>
        <v>4.7960864375039478E-2</v>
      </c>
      <c r="G3692" s="24">
        <f t="shared" ca="1" si="404"/>
        <v>9401.8210824274138</v>
      </c>
      <c r="H3692" s="24">
        <f t="shared" ca="1" si="405"/>
        <v>10095.002385739896</v>
      </c>
      <c r="I3692" s="24">
        <f ca="1">H3692/'Option value'!$E$10</f>
        <v>490.04865950193664</v>
      </c>
    </row>
    <row r="3693" spans="2:9">
      <c r="B3693">
        <f t="shared" si="406"/>
        <v>3675</v>
      </c>
      <c r="C3693" s="38">
        <f t="shared" ca="1" si="401"/>
        <v>0.26941527925358821</v>
      </c>
      <c r="D3693" s="38">
        <f t="shared" ca="1" si="402"/>
        <v>6.3879930485530229E-2</v>
      </c>
      <c r="E3693" s="38">
        <f t="shared" ca="1" si="403"/>
        <v>0.14436877975443324</v>
      </c>
      <c r="F3693" s="38">
        <f t="shared" ca="1" si="407"/>
        <v>5.5903530296381537E-2</v>
      </c>
      <c r="G3693" s="24">
        <f t="shared" ca="1" si="404"/>
        <v>11368.072288827161</v>
      </c>
      <c r="H3693" s="24">
        <f t="shared" ca="1" si="405"/>
        <v>12061.253592139643</v>
      </c>
      <c r="I3693" s="24">
        <f ca="1">H3693/'Option value'!$E$10</f>
        <v>585.4977471912448</v>
      </c>
    </row>
    <row r="3694" spans="2:9">
      <c r="B3694">
        <f t="shared" si="406"/>
        <v>3676</v>
      </c>
      <c r="C3694" s="38">
        <f t="shared" ca="1" si="401"/>
        <v>0.24580540180049959</v>
      </c>
      <c r="D3694" s="38">
        <f t="shared" ca="1" si="402"/>
        <v>6.8521672878620488E-2</v>
      </c>
      <c r="E3694" s="38">
        <f t="shared" ca="1" si="403"/>
        <v>0.14265998545140604</v>
      </c>
      <c r="F3694" s="38">
        <f t="shared" ca="1" si="407"/>
        <v>3.0524325591943853E-2</v>
      </c>
      <c r="G3694" s="24">
        <f t="shared" ca="1" si="404"/>
        <v>9441.1696302202854</v>
      </c>
      <c r="H3694" s="24">
        <f t="shared" ca="1" si="405"/>
        <v>10134.350933532767</v>
      </c>
      <c r="I3694" s="24">
        <f ca="1">H3694/'Option value'!$E$10</f>
        <v>491.95878318120225</v>
      </c>
    </row>
    <row r="3695" spans="2:9">
      <c r="B3695">
        <f t="shared" si="406"/>
        <v>3677</v>
      </c>
      <c r="C3695" s="38">
        <f t="shared" ca="1" si="401"/>
        <v>0.36575839191423981</v>
      </c>
      <c r="D3695" s="38">
        <f t="shared" ca="1" si="402"/>
        <v>6.4111994060081806E-2</v>
      </c>
      <c r="E3695" s="38">
        <f t="shared" ca="1" si="403"/>
        <v>0.14339155937930403</v>
      </c>
      <c r="F3695" s="38">
        <f t="shared" ca="1" si="407"/>
        <v>4.7732526506401453E-2</v>
      </c>
      <c r="G3695" s="24">
        <f t="shared" ca="1" si="404"/>
        <v>11352.16130920566</v>
      </c>
      <c r="H3695" s="24">
        <f t="shared" ca="1" si="405"/>
        <v>12045.342612518141</v>
      </c>
      <c r="I3695" s="24">
        <f ca="1">H3695/'Option value'!$E$10</f>
        <v>584.72536953971553</v>
      </c>
    </row>
    <row r="3696" spans="2:9">
      <c r="B3696">
        <f t="shared" si="406"/>
        <v>3678</v>
      </c>
      <c r="C3696" s="38">
        <f t="shared" ca="1" si="401"/>
        <v>0.24365178019189082</v>
      </c>
      <c r="D3696" s="38">
        <f t="shared" ca="1" si="402"/>
        <v>6.6177410310269677E-2</v>
      </c>
      <c r="E3696" s="38">
        <f t="shared" ca="1" si="403"/>
        <v>0.14336620495837585</v>
      </c>
      <c r="F3696" s="38">
        <f t="shared" ca="1" si="407"/>
        <v>2.8848462393172937E-2</v>
      </c>
      <c r="G3696" s="24">
        <f t="shared" ca="1" si="404"/>
        <v>8913.066820691105</v>
      </c>
      <c r="H3696" s="24">
        <f t="shared" ca="1" si="405"/>
        <v>9606.2481240035868</v>
      </c>
      <c r="I3696" s="24">
        <f ca="1">H3696/'Option value'!$E$10</f>
        <v>466.32272446619351</v>
      </c>
    </row>
    <row r="3697" spans="2:9">
      <c r="B3697">
        <f t="shared" si="406"/>
        <v>3679</v>
      </c>
      <c r="C3697" s="38">
        <f t="shared" ca="1" si="401"/>
        <v>0.24197245164710235</v>
      </c>
      <c r="D3697" s="38">
        <f t="shared" ca="1" si="402"/>
        <v>6.2291195130508008E-2</v>
      </c>
      <c r="E3697" s="38">
        <f t="shared" ca="1" si="403"/>
        <v>0.14635791372881762</v>
      </c>
      <c r="F3697" s="38">
        <f t="shared" ca="1" si="407"/>
        <v>5.5262774735644837E-2</v>
      </c>
      <c r="G3697" s="24">
        <f t="shared" ca="1" si="404"/>
        <v>10532.580818051953</v>
      </c>
      <c r="H3697" s="24">
        <f t="shared" ca="1" si="405"/>
        <v>11225.762121364434</v>
      </c>
      <c r="I3697" s="24">
        <f ca="1">H3697/'Option value'!$E$10</f>
        <v>544.93990880409876</v>
      </c>
    </row>
    <row r="3698" spans="2:9">
      <c r="B3698">
        <f t="shared" si="406"/>
        <v>3680</v>
      </c>
      <c r="C3698" s="38">
        <f t="shared" ca="1" si="401"/>
        <v>0.44502283057823794</v>
      </c>
      <c r="D3698" s="38">
        <f t="shared" ca="1" si="402"/>
        <v>5.9406386822201146E-2</v>
      </c>
      <c r="E3698" s="38">
        <f t="shared" ca="1" si="403"/>
        <v>0.15005134050753324</v>
      </c>
      <c r="F3698" s="38">
        <f t="shared" ca="1" si="407"/>
        <v>5.1927175114531932E-2</v>
      </c>
      <c r="G3698" s="24">
        <f t="shared" ca="1" si="404"/>
        <v>10849.837870718582</v>
      </c>
      <c r="H3698" s="24">
        <f t="shared" ca="1" si="405"/>
        <v>11543.019174031064</v>
      </c>
      <c r="I3698" s="24">
        <f ca="1">H3698/'Option value'!$E$10</f>
        <v>560.34073660344961</v>
      </c>
    </row>
    <row r="3699" spans="2:9">
      <c r="B3699">
        <f t="shared" si="406"/>
        <v>3681</v>
      </c>
      <c r="C3699" s="38">
        <f t="shared" ca="1" si="401"/>
        <v>0.25199404311156093</v>
      </c>
      <c r="D3699" s="38">
        <f t="shared" ca="1" si="402"/>
        <v>6.1440098981281041E-2</v>
      </c>
      <c r="E3699" s="38">
        <f t="shared" ca="1" si="403"/>
        <v>0.14725659103360395</v>
      </c>
      <c r="F3699" s="38">
        <f t="shared" ca="1" si="407"/>
        <v>4.6416255961897003E-2</v>
      </c>
      <c r="G3699" s="24">
        <f t="shared" ca="1" si="404"/>
        <v>9460.4384816570564</v>
      </c>
      <c r="H3699" s="24">
        <f t="shared" ca="1" si="405"/>
        <v>10153.619784969538</v>
      </c>
      <c r="I3699" s="24">
        <f ca="1">H3699/'Option value'!$E$10</f>
        <v>492.89416431890959</v>
      </c>
    </row>
    <row r="3700" spans="2:9">
      <c r="B3700">
        <f t="shared" si="406"/>
        <v>3682</v>
      </c>
      <c r="C3700" s="38">
        <f t="shared" ca="1" si="401"/>
        <v>0.25016213732131415</v>
      </c>
      <c r="D3700" s="38">
        <f t="shared" ca="1" si="402"/>
        <v>5.9094030617007957E-2</v>
      </c>
      <c r="E3700" s="38">
        <f t="shared" ca="1" si="403"/>
        <v>0.14175266298105635</v>
      </c>
      <c r="F3700" s="38">
        <f t="shared" ca="1" si="407"/>
        <v>5.5755061649536239E-2</v>
      </c>
      <c r="G3700" s="24">
        <f t="shared" ca="1" si="404"/>
        <v>10654.05644528063</v>
      </c>
      <c r="H3700" s="24">
        <f t="shared" ca="1" si="405"/>
        <v>11347.237748593112</v>
      </c>
      <c r="I3700" s="24">
        <f ca="1">H3700/'Option value'!$E$10</f>
        <v>550.83678391228693</v>
      </c>
    </row>
    <row r="3701" spans="2:9">
      <c r="B3701">
        <f t="shared" si="406"/>
        <v>3683</v>
      </c>
      <c r="C3701" s="38">
        <f t="shared" ca="1" si="401"/>
        <v>0.18841303818678884</v>
      </c>
      <c r="D3701" s="38">
        <f t="shared" ca="1" si="402"/>
        <v>5.2279366133298956E-2</v>
      </c>
      <c r="E3701" s="38">
        <f t="shared" ca="1" si="403"/>
        <v>0.14787020716667679</v>
      </c>
      <c r="F3701" s="38">
        <f t="shared" ca="1" si="407"/>
        <v>2.8634594017103263E-2</v>
      </c>
      <c r="G3701" s="24">
        <f t="shared" ca="1" si="404"/>
        <v>6462.2403788633155</v>
      </c>
      <c r="H3701" s="24">
        <f t="shared" ca="1" si="405"/>
        <v>7155.4216821757982</v>
      </c>
      <c r="I3701" s="24">
        <f ca="1">H3701/'Option value'!$E$10</f>
        <v>347.35056709591254</v>
      </c>
    </row>
    <row r="3702" spans="2:9">
      <c r="B3702">
        <f t="shared" si="406"/>
        <v>3684</v>
      </c>
      <c r="C3702" s="38">
        <f t="shared" ca="1" si="401"/>
        <v>0.26345259510401597</v>
      </c>
      <c r="D3702" s="38">
        <f t="shared" ca="1" si="402"/>
        <v>5.2520053559900637E-2</v>
      </c>
      <c r="E3702" s="38">
        <f t="shared" ca="1" si="403"/>
        <v>0.14587280618700749</v>
      </c>
      <c r="F3702" s="38">
        <f t="shared" ca="1" si="407"/>
        <v>4.4030731466585774E-2</v>
      </c>
      <c r="G3702" s="24">
        <f t="shared" ca="1" si="404"/>
        <v>8080.6863632574159</v>
      </c>
      <c r="H3702" s="24">
        <f t="shared" ca="1" si="405"/>
        <v>8773.8676665698986</v>
      </c>
      <c r="I3702" s="24">
        <f ca="1">H3702/'Option value'!$E$10</f>
        <v>425.91590614416981</v>
      </c>
    </row>
    <row r="3703" spans="2:9">
      <c r="B3703">
        <f t="shared" si="406"/>
        <v>3685</v>
      </c>
      <c r="C3703" s="38">
        <f t="shared" ca="1" si="401"/>
        <v>0.34608724085587245</v>
      </c>
      <c r="D3703" s="38">
        <f t="shared" ca="1" si="402"/>
        <v>6.7765735253595361E-2</v>
      </c>
      <c r="E3703" s="38">
        <f t="shared" ca="1" si="403"/>
        <v>0.14403978542409981</v>
      </c>
      <c r="F3703" s="38">
        <f t="shared" ca="1" si="407"/>
        <v>3.7163899614811015E-2</v>
      </c>
      <c r="G3703" s="24">
        <f t="shared" ca="1" si="404"/>
        <v>10585.10114019339</v>
      </c>
      <c r="H3703" s="24">
        <f t="shared" ca="1" si="405"/>
        <v>11278.282443505872</v>
      </c>
      <c r="I3703" s="24">
        <f ca="1">H3703/'Option value'!$E$10</f>
        <v>547.48943900513939</v>
      </c>
    </row>
    <row r="3704" spans="2:9">
      <c r="B3704">
        <f t="shared" si="406"/>
        <v>3686</v>
      </c>
      <c r="C3704" s="38">
        <f t="shared" ca="1" si="401"/>
        <v>0.27183683221575955</v>
      </c>
      <c r="D3704" s="38">
        <f t="shared" ca="1" si="402"/>
        <v>6.7887825583430553E-2</v>
      </c>
      <c r="E3704" s="38">
        <f t="shared" ca="1" si="403"/>
        <v>0.14537911452283075</v>
      </c>
      <c r="F3704" s="38">
        <f t="shared" ca="1" si="407"/>
        <v>5.6841958371373139E-2</v>
      </c>
      <c r="G3704" s="24">
        <f t="shared" ca="1" si="404"/>
        <v>12094.533039516955</v>
      </c>
      <c r="H3704" s="24">
        <f t="shared" ca="1" si="405"/>
        <v>12787.714342829437</v>
      </c>
      <c r="I3704" s="24">
        <f ca="1">H3704/'Option value'!$E$10</f>
        <v>620.76283217618618</v>
      </c>
    </row>
    <row r="3705" spans="2:9">
      <c r="B3705">
        <f t="shared" si="406"/>
        <v>3687</v>
      </c>
      <c r="C3705" s="38">
        <f t="shared" ca="1" si="401"/>
        <v>0.24075308360269657</v>
      </c>
      <c r="D3705" s="38">
        <f t="shared" ca="1" si="402"/>
        <v>6.4537739863433349E-2</v>
      </c>
      <c r="E3705" s="38">
        <f t="shared" ca="1" si="403"/>
        <v>0.14572011076506775</v>
      </c>
      <c r="F3705" s="38">
        <f t="shared" ca="1" si="407"/>
        <v>2.8776667772006187E-2</v>
      </c>
      <c r="G3705" s="24">
        <f t="shared" ca="1" si="404"/>
        <v>8492.0905478537825</v>
      </c>
      <c r="H3705" s="24">
        <f t="shared" ca="1" si="405"/>
        <v>9185.2718511662642</v>
      </c>
      <c r="I3705" s="24">
        <f ca="1">H3705/'Option value'!$E$10</f>
        <v>445.88698306632347</v>
      </c>
    </row>
    <row r="3706" spans="2:9">
      <c r="B3706">
        <f t="shared" si="406"/>
        <v>3688</v>
      </c>
      <c r="C3706" s="38">
        <f t="shared" ca="1" si="401"/>
        <v>0.23117755974148482</v>
      </c>
      <c r="D3706" s="38">
        <f t="shared" ca="1" si="402"/>
        <v>5.86757045307153E-2</v>
      </c>
      <c r="E3706" s="38">
        <f t="shared" ca="1" si="403"/>
        <v>0.1463193480732525</v>
      </c>
      <c r="F3706" s="38">
        <f t="shared" ca="1" si="407"/>
        <v>3.6638435914108078E-2</v>
      </c>
      <c r="G3706" s="24">
        <f t="shared" ca="1" si="404"/>
        <v>8168.443836885016</v>
      </c>
      <c r="H3706" s="24">
        <f t="shared" ca="1" si="405"/>
        <v>8861.6251401974987</v>
      </c>
      <c r="I3706" s="24">
        <f ca="1">H3706/'Option value'!$E$10</f>
        <v>430.17597767949019</v>
      </c>
    </row>
    <row r="3707" spans="2:9">
      <c r="B3707">
        <f t="shared" si="406"/>
        <v>3689</v>
      </c>
      <c r="C3707" s="38">
        <f t="shared" ca="1" si="401"/>
        <v>0.117526765226748</v>
      </c>
      <c r="D3707" s="38">
        <f t="shared" ca="1" si="402"/>
        <v>7.6412253142334588E-2</v>
      </c>
      <c r="E3707" s="38">
        <f t="shared" ca="1" si="403"/>
        <v>0.14457747831794063</v>
      </c>
      <c r="F3707" s="38">
        <f t="shared" ca="1" si="407"/>
        <v>5.1102236879806598E-2</v>
      </c>
      <c r="G3707" s="24">
        <f t="shared" ca="1" si="404"/>
        <v>11329.62982946577</v>
      </c>
      <c r="H3707" s="24">
        <f t="shared" ca="1" si="405"/>
        <v>12022.811132778252</v>
      </c>
      <c r="I3707" s="24">
        <f ca="1">H3707/'Option value'!$E$10</f>
        <v>583.63160838729368</v>
      </c>
    </row>
    <row r="3708" spans="2:9">
      <c r="B3708">
        <f t="shared" si="406"/>
        <v>3690</v>
      </c>
      <c r="C3708" s="38">
        <f t="shared" ca="1" si="401"/>
        <v>0.22761443503873718</v>
      </c>
      <c r="D3708" s="38">
        <f t="shared" ca="1" si="402"/>
        <v>5.7055117054513223E-2</v>
      </c>
      <c r="E3708" s="38">
        <f t="shared" ca="1" si="403"/>
        <v>0.14968948397978846</v>
      </c>
      <c r="F3708" s="38">
        <f t="shared" ca="1" si="407"/>
        <v>5.8065211156174495E-2</v>
      </c>
      <c r="G3708" s="24">
        <f t="shared" ca="1" si="404"/>
        <v>9480.6349209329928</v>
      </c>
      <c r="H3708" s="24">
        <f t="shared" ca="1" si="405"/>
        <v>10173.816224245475</v>
      </c>
      <c r="I3708" s="24">
        <f ca="1">H3708/'Option value'!$E$10</f>
        <v>493.87457399249871</v>
      </c>
    </row>
    <row r="3709" spans="2:9">
      <c r="B3709">
        <f t="shared" si="406"/>
        <v>3691</v>
      </c>
      <c r="C3709" s="38">
        <f t="shared" ca="1" si="401"/>
        <v>0.27813626918064932</v>
      </c>
      <c r="D3709" s="38">
        <f t="shared" ca="1" si="402"/>
        <v>6.6407414340303589E-2</v>
      </c>
      <c r="E3709" s="38">
        <f t="shared" ca="1" si="403"/>
        <v>0.15096523761282998</v>
      </c>
      <c r="F3709" s="38">
        <f t="shared" ca="1" si="407"/>
        <v>4.9162763933524457E-2</v>
      </c>
      <c r="G3709" s="24">
        <f t="shared" ca="1" si="404"/>
        <v>10340.148488365143</v>
      </c>
      <c r="H3709" s="24">
        <f t="shared" ca="1" si="405"/>
        <v>11033.329791677625</v>
      </c>
      <c r="I3709" s="24">
        <f ca="1">H3709/'Option value'!$E$10</f>
        <v>535.59853357658369</v>
      </c>
    </row>
    <row r="3710" spans="2:9">
      <c r="B3710">
        <f t="shared" si="406"/>
        <v>3692</v>
      </c>
      <c r="C3710" s="38">
        <f t="shared" ca="1" si="401"/>
        <v>0.43603006656073295</v>
      </c>
      <c r="D3710" s="38">
        <f t="shared" ca="1" si="402"/>
        <v>6.7080493550946876E-2</v>
      </c>
      <c r="E3710" s="38">
        <f t="shared" ca="1" si="403"/>
        <v>0.14550252775182998</v>
      </c>
      <c r="F3710" s="38">
        <f t="shared" ca="1" si="407"/>
        <v>4.7766780945403944E-2</v>
      </c>
      <c r="G3710" s="24">
        <f t="shared" ca="1" si="404"/>
        <v>12223.560412912368</v>
      </c>
      <c r="H3710" s="24">
        <f t="shared" ca="1" si="405"/>
        <v>12916.741716224849</v>
      </c>
      <c r="I3710" s="24">
        <f ca="1">H3710/'Option value'!$E$10</f>
        <v>627.02629690411891</v>
      </c>
    </row>
    <row r="3711" spans="2:9">
      <c r="B3711">
        <f t="shared" si="406"/>
        <v>3693</v>
      </c>
      <c r="C3711" s="38">
        <f t="shared" ca="1" si="401"/>
        <v>2.1587141615665939E-2</v>
      </c>
      <c r="D3711" s="38">
        <f t="shared" ca="1" si="402"/>
        <v>6.1196640107522488E-2</v>
      </c>
      <c r="E3711" s="38">
        <f t="shared" ca="1" si="403"/>
        <v>0.14672715658471971</v>
      </c>
      <c r="F3711" s="38">
        <f t="shared" ca="1" si="407"/>
        <v>5.6408146453098107E-2</v>
      </c>
      <c r="G3711" s="24">
        <f t="shared" ca="1" si="404"/>
        <v>8584.5039386399822</v>
      </c>
      <c r="H3711" s="24">
        <f t="shared" ca="1" si="405"/>
        <v>9277.6852419524639</v>
      </c>
      <c r="I3711" s="24">
        <f ca="1">H3711/'Option value'!$E$10</f>
        <v>450.37306999769237</v>
      </c>
    </row>
    <row r="3712" spans="2:9">
      <c r="B3712">
        <f t="shared" si="406"/>
        <v>3694</v>
      </c>
      <c r="C3712" s="38">
        <f t="shared" ca="1" si="401"/>
        <v>0.28004225707079794</v>
      </c>
      <c r="D3712" s="38">
        <f t="shared" ca="1" si="402"/>
        <v>5.9011163014724151E-2</v>
      </c>
      <c r="E3712" s="38">
        <f t="shared" ca="1" si="403"/>
        <v>0.14441645721946481</v>
      </c>
      <c r="F3712" s="38">
        <f t="shared" ca="1" si="407"/>
        <v>5.4124326024943367E-2</v>
      </c>
      <c r="G3712" s="24">
        <f t="shared" ca="1" si="404"/>
        <v>10375.283053963331</v>
      </c>
      <c r="H3712" s="24">
        <f t="shared" ca="1" si="405"/>
        <v>11068.464357275812</v>
      </c>
      <c r="I3712" s="24">
        <f ca="1">H3712/'Option value'!$E$10</f>
        <v>537.30409501338886</v>
      </c>
    </row>
    <row r="3713" spans="2:9">
      <c r="B3713">
        <f t="shared" si="406"/>
        <v>3695</v>
      </c>
      <c r="C3713" s="38">
        <f t="shared" ca="1" si="401"/>
        <v>0.18786242897847807</v>
      </c>
      <c r="D3713" s="38">
        <f t="shared" ca="1" si="402"/>
        <v>5.8068805005041461E-2</v>
      </c>
      <c r="E3713" s="38">
        <f t="shared" ca="1" si="403"/>
        <v>0.14861375913743663</v>
      </c>
      <c r="F3713" s="38">
        <f t="shared" ca="1" si="407"/>
        <v>5.9147065691692091E-2</v>
      </c>
      <c r="G3713" s="24">
        <f t="shared" ca="1" si="404"/>
        <v>9561.7861196942977</v>
      </c>
      <c r="H3713" s="24">
        <f t="shared" ca="1" si="405"/>
        <v>10254.967423006779</v>
      </c>
      <c r="I3713" s="24">
        <f ca="1">H3713/'Option value'!$E$10</f>
        <v>497.8139525731446</v>
      </c>
    </row>
    <row r="3714" spans="2:9">
      <c r="B3714">
        <f t="shared" si="406"/>
        <v>3696</v>
      </c>
      <c r="C3714" s="38">
        <f t="shared" ca="1" si="401"/>
        <v>0.2125464008952713</v>
      </c>
      <c r="D3714" s="38">
        <f t="shared" ca="1" si="402"/>
        <v>6.9539015331051376E-2</v>
      </c>
      <c r="E3714" s="38">
        <f t="shared" ca="1" si="403"/>
        <v>0.14710101392405503</v>
      </c>
      <c r="F3714" s="38">
        <f t="shared" ca="1" si="407"/>
        <v>3.0437905081965692E-2</v>
      </c>
      <c r="G3714" s="24">
        <f t="shared" ca="1" si="404"/>
        <v>8963.6467945522272</v>
      </c>
      <c r="H3714" s="24">
        <f t="shared" ca="1" si="405"/>
        <v>9656.828097864709</v>
      </c>
      <c r="I3714" s="24">
        <f ca="1">H3714/'Option value'!$E$10</f>
        <v>468.7780630031412</v>
      </c>
    </row>
    <row r="3715" spans="2:9">
      <c r="B3715">
        <f t="shared" si="406"/>
        <v>3697</v>
      </c>
      <c r="C3715" s="38">
        <f t="shared" ca="1" si="401"/>
        <v>0.21394814669387663</v>
      </c>
      <c r="D3715" s="38">
        <f t="shared" ca="1" si="402"/>
        <v>6.2722264143196454E-2</v>
      </c>
      <c r="E3715" s="38">
        <f t="shared" ca="1" si="403"/>
        <v>0.14346528862888383</v>
      </c>
      <c r="F3715" s="38">
        <f t="shared" ca="1" si="407"/>
        <v>4.5189675966356493E-2</v>
      </c>
      <c r="G3715" s="24">
        <f t="shared" ca="1" si="404"/>
        <v>9608.7629721700559</v>
      </c>
      <c r="H3715" s="24">
        <f t="shared" ca="1" si="405"/>
        <v>10301.944275482538</v>
      </c>
      <c r="I3715" s="24">
        <f ca="1">H3715/'Option value'!$E$10</f>
        <v>500.0943823049775</v>
      </c>
    </row>
    <row r="3716" spans="2:9">
      <c r="B3716">
        <f t="shared" si="406"/>
        <v>3698</v>
      </c>
      <c r="C3716" s="38">
        <f t="shared" ca="1" si="401"/>
        <v>0.13714992869910664</v>
      </c>
      <c r="D3716" s="38">
        <f t="shared" ca="1" si="402"/>
        <v>5.2844045244894326E-2</v>
      </c>
      <c r="E3716" s="38">
        <f t="shared" ca="1" si="403"/>
        <v>0.1476751768205011</v>
      </c>
      <c r="F3716" s="38">
        <f t="shared" ca="1" si="407"/>
        <v>2.7372312085109186E-2</v>
      </c>
      <c r="G3716" s="24">
        <f t="shared" ca="1" si="404"/>
        <v>6194.8271325836859</v>
      </c>
      <c r="H3716" s="24">
        <f t="shared" ca="1" si="405"/>
        <v>6888.0084358961685</v>
      </c>
      <c r="I3716" s="24">
        <f ca="1">H3716/'Option value'!$E$10</f>
        <v>334.36934154835768</v>
      </c>
    </row>
    <row r="3717" spans="2:9">
      <c r="B3717">
        <f t="shared" si="406"/>
        <v>3699</v>
      </c>
      <c r="C3717" s="38">
        <f t="shared" ca="1" si="401"/>
        <v>0.24906625753443823</v>
      </c>
      <c r="D3717" s="38">
        <f t="shared" ca="1" si="402"/>
        <v>5.6961212680501042E-2</v>
      </c>
      <c r="E3717" s="38">
        <f t="shared" ca="1" si="403"/>
        <v>0.14804982205746967</v>
      </c>
      <c r="F3717" s="38">
        <f t="shared" ca="1" si="407"/>
        <v>2.9985197546266093E-2</v>
      </c>
      <c r="G3717" s="24">
        <f t="shared" ca="1" si="404"/>
        <v>7473.7108197802063</v>
      </c>
      <c r="H3717" s="24">
        <f t="shared" ca="1" si="405"/>
        <v>8166.892123092689</v>
      </c>
      <c r="I3717" s="24">
        <f ca="1">H3717/'Option value'!$E$10</f>
        <v>396.45107393653825</v>
      </c>
    </row>
    <row r="3718" spans="2:9">
      <c r="B3718">
        <f t="shared" si="406"/>
        <v>3700</v>
      </c>
      <c r="C3718" s="38">
        <f t="shared" ca="1" si="401"/>
        <v>0.17470437367505104</v>
      </c>
      <c r="D3718" s="38">
        <f t="shared" ca="1" si="402"/>
        <v>5.9567646422327557E-2</v>
      </c>
      <c r="E3718" s="38">
        <f t="shared" ca="1" si="403"/>
        <v>0.14591750416944244</v>
      </c>
      <c r="F3718" s="38">
        <f t="shared" ca="1" si="407"/>
        <v>3.4857189424582831E-2</v>
      </c>
      <c r="G3718" s="24">
        <f t="shared" ca="1" si="404"/>
        <v>7813.9657563032779</v>
      </c>
      <c r="H3718" s="24">
        <f t="shared" ca="1" si="405"/>
        <v>8507.1470596157596</v>
      </c>
      <c r="I3718" s="24">
        <f ca="1">H3718/'Option value'!$E$10</f>
        <v>412.96830386484265</v>
      </c>
    </row>
    <row r="3719" spans="2:9">
      <c r="B3719">
        <f t="shared" si="406"/>
        <v>3701</v>
      </c>
      <c r="C3719" s="38">
        <f t="shared" ca="1" si="401"/>
        <v>4.2789712871920377E-2</v>
      </c>
      <c r="D3719" s="38">
        <f t="shared" ca="1" si="402"/>
        <v>5.321928367834565E-2</v>
      </c>
      <c r="E3719" s="38">
        <f t="shared" ca="1" si="403"/>
        <v>0.14619145142090492</v>
      </c>
      <c r="F3719" s="38">
        <f t="shared" ca="1" si="407"/>
        <v>2.2332081121980488E-2</v>
      </c>
      <c r="G3719" s="24">
        <f t="shared" ca="1" si="404"/>
        <v>5556.8448603409888</v>
      </c>
      <c r="H3719" s="24">
        <f t="shared" ca="1" si="405"/>
        <v>6250.0261636534715</v>
      </c>
      <c r="I3719" s="24">
        <f ca="1">H3719/'Option value'!$E$10</f>
        <v>303.39932833269279</v>
      </c>
    </row>
    <row r="3720" spans="2:9">
      <c r="B3720">
        <f t="shared" si="406"/>
        <v>3702</v>
      </c>
      <c r="C3720" s="38">
        <f t="shared" ca="1" si="401"/>
        <v>0.21916010754793513</v>
      </c>
      <c r="D3720" s="38">
        <f t="shared" ca="1" si="402"/>
        <v>6.3156617519233599E-2</v>
      </c>
      <c r="E3720" s="38">
        <f t="shared" ca="1" si="403"/>
        <v>0.14564874577545522</v>
      </c>
      <c r="F3720" s="38">
        <f t="shared" ca="1" si="407"/>
        <v>3.3669725830895655E-2</v>
      </c>
      <c r="G3720" s="24">
        <f t="shared" ca="1" si="404"/>
        <v>8527.7472626381877</v>
      </c>
      <c r="H3720" s="24">
        <f t="shared" ca="1" si="405"/>
        <v>9220.9285659506695</v>
      </c>
      <c r="I3720" s="24">
        <f ca="1">H3720/'Option value'!$E$10</f>
        <v>447.61789155100337</v>
      </c>
    </row>
    <row r="3721" spans="2:9">
      <c r="B3721">
        <f t="shared" si="406"/>
        <v>3703</v>
      </c>
      <c r="C3721" s="38">
        <f t="shared" ca="1" si="401"/>
        <v>0.33644732268601113</v>
      </c>
      <c r="D3721" s="38">
        <f t="shared" ca="1" si="402"/>
        <v>6.1925650713021071E-2</v>
      </c>
      <c r="E3721" s="38">
        <f t="shared" ca="1" si="403"/>
        <v>0.1425431418819163</v>
      </c>
      <c r="F3721" s="38">
        <f t="shared" ca="1" si="407"/>
        <v>2.8744840494208425E-2</v>
      </c>
      <c r="G3721" s="24">
        <f t="shared" ca="1" si="404"/>
        <v>9019.407758047997</v>
      </c>
      <c r="H3721" s="24">
        <f t="shared" ca="1" si="405"/>
        <v>9712.5890613604788</v>
      </c>
      <c r="I3721" s="24">
        <f ca="1">H3721/'Option value'!$E$10</f>
        <v>471.48490589128534</v>
      </c>
    </row>
    <row r="3722" spans="2:9">
      <c r="B3722">
        <f t="shared" si="406"/>
        <v>3704</v>
      </c>
      <c r="C3722" s="38">
        <f t="shared" ca="1" si="401"/>
        <v>0.35400230180602821</v>
      </c>
      <c r="D3722" s="38">
        <f t="shared" ca="1" si="402"/>
        <v>6.0934512776162672E-2</v>
      </c>
      <c r="E3722" s="38">
        <f t="shared" ca="1" si="403"/>
        <v>0.14176745793893733</v>
      </c>
      <c r="F3722" s="38">
        <f t="shared" ca="1" si="407"/>
        <v>2.8602375066902261E-2</v>
      </c>
      <c r="G3722" s="24">
        <f t="shared" ca="1" si="404"/>
        <v>9041.9411610120114</v>
      </c>
      <c r="H3722" s="24">
        <f t="shared" ca="1" si="405"/>
        <v>9735.1224643244932</v>
      </c>
      <c r="I3722" s="24">
        <f ca="1">H3722/'Option value'!$E$10</f>
        <v>472.57876040410156</v>
      </c>
    </row>
    <row r="3723" spans="2:9">
      <c r="B3723">
        <f t="shared" si="406"/>
        <v>3705</v>
      </c>
      <c r="C3723" s="38">
        <f t="shared" ca="1" si="401"/>
        <v>0.17439122863949996</v>
      </c>
      <c r="D3723" s="38">
        <f t="shared" ca="1" si="402"/>
        <v>6.80205273926488E-2</v>
      </c>
      <c r="E3723" s="38">
        <f t="shared" ca="1" si="403"/>
        <v>0.14412581972626037</v>
      </c>
      <c r="F3723" s="38">
        <f t="shared" ca="1" si="407"/>
        <v>3.6472160662693189E-2</v>
      </c>
      <c r="G3723" s="24">
        <f t="shared" ca="1" si="404"/>
        <v>9202.7023359478771</v>
      </c>
      <c r="H3723" s="24">
        <f t="shared" ca="1" si="405"/>
        <v>9895.8836392603589</v>
      </c>
      <c r="I3723" s="24">
        <f ca="1">H3723/'Option value'!$E$10</f>
        <v>480.38270093496885</v>
      </c>
    </row>
    <row r="3724" spans="2:9">
      <c r="B3724">
        <f t="shared" si="406"/>
        <v>3706</v>
      </c>
      <c r="C3724" s="38">
        <f t="shared" ca="1" si="401"/>
        <v>0.38677919945087635</v>
      </c>
      <c r="D3724" s="38">
        <f t="shared" ca="1" si="402"/>
        <v>6.8361573733654882E-2</v>
      </c>
      <c r="E3724" s="38">
        <f t="shared" ca="1" si="403"/>
        <v>0.14281437345376649</v>
      </c>
      <c r="F3724" s="38">
        <f t="shared" ca="1" si="407"/>
        <v>2.2728448733153286E-2</v>
      </c>
      <c r="G3724" s="24">
        <f t="shared" ca="1" si="404"/>
        <v>9790.8104124048932</v>
      </c>
      <c r="H3724" s="24">
        <f t="shared" ca="1" si="405"/>
        <v>10483.991715717375</v>
      </c>
      <c r="I3724" s="24">
        <f ca="1">H3724/'Option value'!$E$10</f>
        <v>508.93163668530946</v>
      </c>
    </row>
    <row r="3725" spans="2:9">
      <c r="B3725">
        <f t="shared" si="406"/>
        <v>3707</v>
      </c>
      <c r="C3725" s="38">
        <f t="shared" ca="1" si="401"/>
        <v>0.17551623445248429</v>
      </c>
      <c r="D3725" s="38">
        <f t="shared" ca="1" si="402"/>
        <v>6.2817113563803817E-2</v>
      </c>
      <c r="E3725" s="38">
        <f t="shared" ca="1" si="403"/>
        <v>0.14722419373732928</v>
      </c>
      <c r="F3725" s="38">
        <f t="shared" ca="1" si="407"/>
        <v>2.2347960912926648E-2</v>
      </c>
      <c r="G3725" s="24">
        <f t="shared" ca="1" si="404"/>
        <v>7333.6165113390853</v>
      </c>
      <c r="H3725" s="24">
        <f t="shared" ca="1" si="405"/>
        <v>8026.7978146515679</v>
      </c>
      <c r="I3725" s="24">
        <f ca="1">H3725/'Option value'!$E$10</f>
        <v>389.65037935201781</v>
      </c>
    </row>
    <row r="3726" spans="2:9">
      <c r="B3726">
        <f t="shared" si="406"/>
        <v>3708</v>
      </c>
      <c r="C3726" s="38">
        <f t="shared" ca="1" si="401"/>
        <v>0.32897124664596422</v>
      </c>
      <c r="D3726" s="38">
        <f t="shared" ca="1" si="402"/>
        <v>6.0711685267571314E-2</v>
      </c>
      <c r="E3726" s="38">
        <f t="shared" ca="1" si="403"/>
        <v>0.14604833842446063</v>
      </c>
      <c r="F3726" s="38">
        <f t="shared" ca="1" si="407"/>
        <v>4.8521018780050273E-2</v>
      </c>
      <c r="G3726" s="24">
        <f t="shared" ca="1" si="404"/>
        <v>10260.132312364751</v>
      </c>
      <c r="H3726" s="24">
        <f t="shared" ca="1" si="405"/>
        <v>10953.313615677233</v>
      </c>
      <c r="I3726" s="24">
        <f ca="1">H3726/'Option value'!$E$10</f>
        <v>531.71425318821514</v>
      </c>
    </row>
    <row r="3727" spans="2:9">
      <c r="B3727">
        <f t="shared" si="406"/>
        <v>3709</v>
      </c>
      <c r="C3727" s="38">
        <f t="shared" ca="1" si="401"/>
        <v>0.30040653227789277</v>
      </c>
      <c r="D3727" s="38">
        <f t="shared" ca="1" si="402"/>
        <v>6.2189316084450878E-2</v>
      </c>
      <c r="E3727" s="38">
        <f t="shared" ca="1" si="403"/>
        <v>0.14355036519159722</v>
      </c>
      <c r="F3727" s="38">
        <f t="shared" ca="1" si="407"/>
        <v>5.8608248893659773E-2</v>
      </c>
      <c r="G3727" s="24">
        <f t="shared" ca="1" si="404"/>
        <v>11807.643244876319</v>
      </c>
      <c r="H3727" s="24">
        <f t="shared" ca="1" si="405"/>
        <v>12500.824548188801</v>
      </c>
      <c r="I3727" s="24">
        <f ca="1">H3727/'Option value'!$E$10</f>
        <v>606.83614311596114</v>
      </c>
    </row>
    <row r="3728" spans="2:9">
      <c r="B3728">
        <f t="shared" si="406"/>
        <v>3710</v>
      </c>
      <c r="C3728" s="38">
        <f t="shared" ca="1" si="401"/>
        <v>0.20310107661380952</v>
      </c>
      <c r="D3728" s="38">
        <f t="shared" ca="1" si="402"/>
        <v>7.1790070125744412E-2</v>
      </c>
      <c r="E3728" s="38">
        <f t="shared" ca="1" si="403"/>
        <v>0.14156840192777034</v>
      </c>
      <c r="F3728" s="38">
        <f t="shared" ca="1" si="407"/>
        <v>5.8969108191178093E-2</v>
      </c>
      <c r="G3728" s="24">
        <f t="shared" ca="1" si="404"/>
        <v>12968.254829092155</v>
      </c>
      <c r="H3728" s="24">
        <f t="shared" ca="1" si="405"/>
        <v>13661.436132404637</v>
      </c>
      <c r="I3728" s="24">
        <f ca="1">H3728/'Option value'!$E$10</f>
        <v>663.1765112817784</v>
      </c>
    </row>
    <row r="3729" spans="2:9">
      <c r="B3729">
        <f t="shared" si="406"/>
        <v>3711</v>
      </c>
      <c r="C3729" s="38">
        <f t="shared" ca="1" si="401"/>
        <v>0.24786133868684374</v>
      </c>
      <c r="D3729" s="38">
        <f t="shared" ca="1" si="402"/>
        <v>5.2391282018568977E-2</v>
      </c>
      <c r="E3729" s="38">
        <f t="shared" ca="1" si="403"/>
        <v>0.14544735464921565</v>
      </c>
      <c r="F3729" s="38">
        <f t="shared" ca="1" si="407"/>
        <v>2.2162265041620919E-2</v>
      </c>
      <c r="G3729" s="24">
        <f t="shared" ca="1" si="404"/>
        <v>6576.6719140929363</v>
      </c>
      <c r="H3729" s="24">
        <f t="shared" ca="1" si="405"/>
        <v>7269.8532174054189</v>
      </c>
      <c r="I3729" s="24">
        <f ca="1">H3729/'Option value'!$E$10</f>
        <v>352.9054959905543</v>
      </c>
    </row>
    <row r="3730" spans="2:9">
      <c r="B3730">
        <f t="shared" si="406"/>
        <v>3712</v>
      </c>
      <c r="C3730" s="38">
        <f t="shared" ca="1" si="401"/>
        <v>0.20675174523510342</v>
      </c>
      <c r="D3730" s="38">
        <f t="shared" ca="1" si="402"/>
        <v>6.7008239038657158E-2</v>
      </c>
      <c r="E3730" s="38">
        <f t="shared" ca="1" si="403"/>
        <v>0.14894391663600154</v>
      </c>
      <c r="F3730" s="38">
        <f t="shared" ca="1" si="407"/>
        <v>5.8009063139497941E-2</v>
      </c>
      <c r="G3730" s="24">
        <f t="shared" ca="1" si="404"/>
        <v>11028.263796088413</v>
      </c>
      <c r="H3730" s="24">
        <f t="shared" ca="1" si="405"/>
        <v>11721.445099400895</v>
      </c>
      <c r="I3730" s="24">
        <f ca="1">H3730/'Option value'!$E$10</f>
        <v>569.00218929130551</v>
      </c>
    </row>
    <row r="3731" spans="2:9">
      <c r="B3731">
        <f t="shared" si="406"/>
        <v>3713</v>
      </c>
      <c r="C3731" s="38">
        <f t="shared" ref="C3731:C3794" ca="1" si="408">_xlfn.NORM.INV(RAND(),$F$6,$G$6)</f>
        <v>0.20611671843795265</v>
      </c>
      <c r="D3731" s="38">
        <f t="shared" ref="D3731:D3794" ca="1" si="409">_xlfn.NORM.INV(RAND(),$F$7,$G$7)</f>
        <v>6.1322066818509657E-2</v>
      </c>
      <c r="E3731" s="38">
        <f t="shared" ref="E3731:E3794" ca="1" si="410">_xlfn.NORM.INV(RAND(),$F$8,$G$8)</f>
        <v>0.14353725825491132</v>
      </c>
      <c r="F3731" s="38">
        <f t="shared" ca="1" si="407"/>
        <v>3.1568443310919708E-2</v>
      </c>
      <c r="G3731" s="24">
        <f t="shared" ref="G3731:G3794" ca="1" si="411">IF(E3731&gt;F3731,($C$12*(1+C3731)*D3731)/(E3731-F3731),0)</f>
        <v>8192.1975504554903</v>
      </c>
      <c r="H3731" s="24">
        <f t="shared" ref="H3731:H3794" ca="1" si="412">G3731+$C$13</f>
        <v>8885.378853767972</v>
      </c>
      <c r="I3731" s="24">
        <f ca="1">H3731/'Option value'!$E$10</f>
        <v>431.32907057126073</v>
      </c>
    </row>
    <row r="3732" spans="2:9">
      <c r="B3732">
        <f t="shared" ref="B3732:B3795" si="413">B3731+1</f>
        <v>3714</v>
      </c>
      <c r="C3732" s="38">
        <f t="shared" ca="1" si="408"/>
        <v>0.3001093434418145</v>
      </c>
      <c r="D3732" s="38">
        <f t="shared" ca="1" si="409"/>
        <v>5.7402377420648416E-2</v>
      </c>
      <c r="E3732" s="38">
        <f t="shared" ca="1" si="410"/>
        <v>0.14418618343194384</v>
      </c>
      <c r="F3732" s="38">
        <f t="shared" ref="F3732:F3795" ca="1" si="414">RAND()*($E$9-$D$9)+$D$9</f>
        <v>2.9798405052511256E-2</v>
      </c>
      <c r="G3732" s="24">
        <f t="shared" ca="1" si="411"/>
        <v>8091.3597508912862</v>
      </c>
      <c r="H3732" s="24">
        <f t="shared" ca="1" si="412"/>
        <v>8784.541054203768</v>
      </c>
      <c r="I3732" s="24">
        <f ca="1">H3732/'Option value'!$E$10</f>
        <v>426.43403175746442</v>
      </c>
    </row>
    <row r="3733" spans="2:9">
      <c r="B3733">
        <f t="shared" si="413"/>
        <v>3715</v>
      </c>
      <c r="C3733" s="38">
        <f t="shared" ca="1" si="408"/>
        <v>0.27373411277585807</v>
      </c>
      <c r="D3733" s="38">
        <f t="shared" ca="1" si="409"/>
        <v>5.9771234049136729E-2</v>
      </c>
      <c r="E3733" s="38">
        <f t="shared" ca="1" si="410"/>
        <v>0.14513206218641375</v>
      </c>
      <c r="F3733" s="38">
        <f t="shared" ca="1" si="414"/>
        <v>4.5472380556069905E-2</v>
      </c>
      <c r="G3733" s="24">
        <f t="shared" ca="1" si="411"/>
        <v>9474.207319432604</v>
      </c>
      <c r="H3733" s="24">
        <f t="shared" ca="1" si="412"/>
        <v>10167.388622745086</v>
      </c>
      <c r="I3733" s="24">
        <f ca="1">H3733/'Option value'!$E$10</f>
        <v>493.56255450218862</v>
      </c>
    </row>
    <row r="3734" spans="2:9">
      <c r="B3734">
        <f t="shared" si="413"/>
        <v>3716</v>
      </c>
      <c r="C3734" s="38">
        <f t="shared" ca="1" si="408"/>
        <v>0.11888570064582563</v>
      </c>
      <c r="D3734" s="38">
        <f t="shared" ca="1" si="409"/>
        <v>6.8198736367771157E-2</v>
      </c>
      <c r="E3734" s="38">
        <f t="shared" ca="1" si="410"/>
        <v>0.14665534004618824</v>
      </c>
      <c r="F3734" s="38">
        <f t="shared" ca="1" si="414"/>
        <v>4.8186146270538723E-2</v>
      </c>
      <c r="G3734" s="24">
        <f t="shared" ca="1" si="411"/>
        <v>9610.6563005873941</v>
      </c>
      <c r="H3734" s="24">
        <f t="shared" ca="1" si="412"/>
        <v>10303.837603899876</v>
      </c>
      <c r="I3734" s="24">
        <f ca="1">H3734/'Option value'!$E$10</f>
        <v>500.18629145145024</v>
      </c>
    </row>
    <row r="3735" spans="2:9">
      <c r="B3735">
        <f t="shared" si="413"/>
        <v>3717</v>
      </c>
      <c r="C3735" s="38">
        <f t="shared" ca="1" si="408"/>
        <v>0.38685846665627832</v>
      </c>
      <c r="D3735" s="38">
        <f t="shared" ca="1" si="409"/>
        <v>5.8956691105190473E-2</v>
      </c>
      <c r="E3735" s="38">
        <f t="shared" ca="1" si="410"/>
        <v>0.14146893044390593</v>
      </c>
      <c r="F3735" s="38">
        <f t="shared" ca="1" si="414"/>
        <v>2.5523562410380861E-2</v>
      </c>
      <c r="G3735" s="24">
        <f t="shared" ca="1" si="411"/>
        <v>8745.874008755216</v>
      </c>
      <c r="H3735" s="24">
        <f t="shared" ca="1" si="412"/>
        <v>9439.0553120676977</v>
      </c>
      <c r="I3735" s="24">
        <f ca="1">H3735/'Option value'!$E$10</f>
        <v>458.20656854697557</v>
      </c>
    </row>
    <row r="3736" spans="2:9">
      <c r="B3736">
        <f t="shared" si="413"/>
        <v>3718</v>
      </c>
      <c r="C3736" s="38">
        <f t="shared" ca="1" si="408"/>
        <v>0.42396070957194332</v>
      </c>
      <c r="D3736" s="38">
        <f t="shared" ca="1" si="409"/>
        <v>6.503539545139933E-2</v>
      </c>
      <c r="E3736" s="38">
        <f t="shared" ca="1" si="410"/>
        <v>0.14759579337576262</v>
      </c>
      <c r="F3736" s="38">
        <f t="shared" ca="1" si="414"/>
        <v>5.7295231373544225E-2</v>
      </c>
      <c r="G3736" s="24">
        <f t="shared" ca="1" si="411"/>
        <v>12718.875470364397</v>
      </c>
      <c r="H3736" s="24">
        <f t="shared" ca="1" si="412"/>
        <v>13412.056773676879</v>
      </c>
      <c r="I3736" s="24">
        <f ca="1">H3736/'Option value'!$E$10</f>
        <v>651.07071716878045</v>
      </c>
    </row>
    <row r="3737" spans="2:9">
      <c r="B3737">
        <f t="shared" si="413"/>
        <v>3719</v>
      </c>
      <c r="C3737" s="38">
        <f t="shared" ca="1" si="408"/>
        <v>0.22153036148516936</v>
      </c>
      <c r="D3737" s="38">
        <f t="shared" ca="1" si="409"/>
        <v>7.4857391853472191E-2</v>
      </c>
      <c r="E3737" s="38">
        <f t="shared" ca="1" si="410"/>
        <v>0.14425985367976493</v>
      </c>
      <c r="F3737" s="38">
        <f t="shared" ca="1" si="414"/>
        <v>2.4557403198908458E-2</v>
      </c>
      <c r="G3737" s="24">
        <f t="shared" ca="1" si="411"/>
        <v>9473.8672110058833</v>
      </c>
      <c r="H3737" s="24">
        <f t="shared" ca="1" si="412"/>
        <v>10167.048514318365</v>
      </c>
      <c r="I3737" s="24">
        <f ca="1">H3737/'Option value'!$E$10</f>
        <v>493.54604438438662</v>
      </c>
    </row>
    <row r="3738" spans="2:9">
      <c r="B3738">
        <f t="shared" si="413"/>
        <v>3720</v>
      </c>
      <c r="C3738" s="38">
        <f t="shared" ca="1" si="408"/>
        <v>0.25029532800629217</v>
      </c>
      <c r="D3738" s="38">
        <f t="shared" ca="1" si="409"/>
        <v>5.7365296751512883E-2</v>
      </c>
      <c r="E3738" s="38">
        <f t="shared" ca="1" si="410"/>
        <v>0.14508352173092529</v>
      </c>
      <c r="F3738" s="38">
        <f t="shared" ca="1" si="414"/>
        <v>5.6138873678877974E-2</v>
      </c>
      <c r="G3738" s="24">
        <f t="shared" ca="1" si="411"/>
        <v>10000.769294106098</v>
      </c>
      <c r="H3738" s="24">
        <f t="shared" ca="1" si="412"/>
        <v>10693.950597418579</v>
      </c>
      <c r="I3738" s="24">
        <f ca="1">H3738/'Option value'!$E$10</f>
        <v>519.12381540866886</v>
      </c>
    </row>
    <row r="3739" spans="2:9">
      <c r="B3739">
        <f t="shared" si="413"/>
        <v>3721</v>
      </c>
      <c r="C3739" s="38">
        <f t="shared" ca="1" si="408"/>
        <v>0.21716920936452203</v>
      </c>
      <c r="D3739" s="38">
        <f t="shared" ca="1" si="409"/>
        <v>6.6060246334213327E-2</v>
      </c>
      <c r="E3739" s="38">
        <f t="shared" ca="1" si="410"/>
        <v>0.14595990898159444</v>
      </c>
      <c r="F3739" s="38">
        <f t="shared" ca="1" si="414"/>
        <v>2.5072024946816009E-2</v>
      </c>
      <c r="G3739" s="24">
        <f t="shared" ca="1" si="411"/>
        <v>8248.9704375720048</v>
      </c>
      <c r="H3739" s="24">
        <f t="shared" ca="1" si="412"/>
        <v>8942.1517408844866</v>
      </c>
      <c r="I3739" s="24">
        <f ca="1">H3739/'Option value'!$E$10</f>
        <v>434.08503596526629</v>
      </c>
    </row>
    <row r="3740" spans="2:9">
      <c r="B3740">
        <f t="shared" si="413"/>
        <v>3722</v>
      </c>
      <c r="C3740" s="38">
        <f t="shared" ca="1" si="408"/>
        <v>0.16826265520347355</v>
      </c>
      <c r="D3740" s="38">
        <f t="shared" ca="1" si="409"/>
        <v>5.1724210164702897E-2</v>
      </c>
      <c r="E3740" s="38">
        <f t="shared" ca="1" si="410"/>
        <v>0.1467421090812164</v>
      </c>
      <c r="F3740" s="38">
        <f t="shared" ca="1" si="414"/>
        <v>3.2771733305443217E-2</v>
      </c>
      <c r="G3740" s="24">
        <f t="shared" ca="1" si="411"/>
        <v>6575.5753462807461</v>
      </c>
      <c r="H3740" s="24">
        <f t="shared" ca="1" si="412"/>
        <v>7268.7566495932288</v>
      </c>
      <c r="I3740" s="24">
        <f ca="1">H3740/'Option value'!$E$10</f>
        <v>352.8522645433606</v>
      </c>
    </row>
    <row r="3741" spans="2:9">
      <c r="B3741">
        <f t="shared" si="413"/>
        <v>3723</v>
      </c>
      <c r="C3741" s="38">
        <f t="shared" ca="1" si="408"/>
        <v>0.23698190694460661</v>
      </c>
      <c r="D3741" s="38">
        <f t="shared" ca="1" si="409"/>
        <v>6.0109982607634956E-2</v>
      </c>
      <c r="E3741" s="38">
        <f t="shared" ca="1" si="410"/>
        <v>0.14937977984370779</v>
      </c>
      <c r="F3741" s="38">
        <f t="shared" ca="1" si="414"/>
        <v>2.7840219607380957E-2</v>
      </c>
      <c r="G3741" s="24">
        <f t="shared" ca="1" si="411"/>
        <v>7587.2372739616694</v>
      </c>
      <c r="H3741" s="24">
        <f t="shared" ca="1" si="412"/>
        <v>8280.4185772741512</v>
      </c>
      <c r="I3741" s="24">
        <f ca="1">H3741/'Option value'!$E$10</f>
        <v>401.96206685796847</v>
      </c>
    </row>
    <row r="3742" spans="2:9">
      <c r="B3742">
        <f t="shared" si="413"/>
        <v>3724</v>
      </c>
      <c r="C3742" s="38">
        <f t="shared" ca="1" si="408"/>
        <v>0.24303704075511337</v>
      </c>
      <c r="D3742" s="38">
        <f t="shared" ca="1" si="409"/>
        <v>6.9275070903833641E-2</v>
      </c>
      <c r="E3742" s="38">
        <f t="shared" ca="1" si="410"/>
        <v>0.14064383715023371</v>
      </c>
      <c r="F3742" s="38">
        <f t="shared" ca="1" si="414"/>
        <v>2.892688386907441E-2</v>
      </c>
      <c r="G3742" s="24">
        <f t="shared" ca="1" si="411"/>
        <v>9559.4596141762977</v>
      </c>
      <c r="H3742" s="24">
        <f t="shared" ca="1" si="412"/>
        <v>10252.640917488779</v>
      </c>
      <c r="I3742" s="24">
        <f ca="1">H3742/'Option value'!$E$10</f>
        <v>497.70101541207663</v>
      </c>
    </row>
    <row r="3743" spans="2:9">
      <c r="B3743">
        <f t="shared" si="413"/>
        <v>3725</v>
      </c>
      <c r="C3743" s="38">
        <f t="shared" ca="1" si="408"/>
        <v>0.14180672129707539</v>
      </c>
      <c r="D3743" s="38">
        <f t="shared" ca="1" si="409"/>
        <v>6.100746182405517E-2</v>
      </c>
      <c r="E3743" s="38">
        <f t="shared" ca="1" si="410"/>
        <v>0.14511911347376133</v>
      </c>
      <c r="F3743" s="38">
        <f t="shared" ca="1" si="414"/>
        <v>4.7923655161476966E-2</v>
      </c>
      <c r="G3743" s="24">
        <f t="shared" ca="1" si="411"/>
        <v>8888.3460953565573</v>
      </c>
      <c r="H3743" s="24">
        <f t="shared" ca="1" si="412"/>
        <v>9581.527398669039</v>
      </c>
      <c r="I3743" s="24">
        <f ca="1">H3743/'Option value'!$E$10</f>
        <v>465.12268925577854</v>
      </c>
    </row>
    <row r="3744" spans="2:9">
      <c r="B3744">
        <f t="shared" si="413"/>
        <v>3726</v>
      </c>
      <c r="C3744" s="38">
        <f t="shared" ca="1" si="408"/>
        <v>0.13951495343654352</v>
      </c>
      <c r="D3744" s="38">
        <f t="shared" ca="1" si="409"/>
        <v>7.0147406847759761E-2</v>
      </c>
      <c r="E3744" s="38">
        <f t="shared" ca="1" si="410"/>
        <v>0.14993359337743359</v>
      </c>
      <c r="F3744" s="38">
        <f t="shared" ca="1" si="414"/>
        <v>5.1620375735150256E-2</v>
      </c>
      <c r="G3744" s="24">
        <f t="shared" ca="1" si="411"/>
        <v>10083.495674995585</v>
      </c>
      <c r="H3744" s="24">
        <f t="shared" ca="1" si="412"/>
        <v>10776.676978308067</v>
      </c>
      <c r="I3744" s="24">
        <f ca="1">H3744/'Option value'!$E$10</f>
        <v>523.13965914116829</v>
      </c>
    </row>
    <row r="3745" spans="2:9">
      <c r="B3745">
        <f t="shared" si="413"/>
        <v>3727</v>
      </c>
      <c r="C3745" s="38">
        <f t="shared" ca="1" si="408"/>
        <v>0.17813867384126159</v>
      </c>
      <c r="D3745" s="38">
        <f t="shared" ca="1" si="409"/>
        <v>7.6414655081987901E-2</v>
      </c>
      <c r="E3745" s="38">
        <f t="shared" ca="1" si="410"/>
        <v>0.13761882534859107</v>
      </c>
      <c r="F3745" s="38">
        <f t="shared" ca="1" si="414"/>
        <v>3.5964992003534466E-2</v>
      </c>
      <c r="G3745" s="24">
        <f t="shared" ca="1" si="411"/>
        <v>10983.498271278842</v>
      </c>
      <c r="H3745" s="24">
        <f t="shared" ca="1" si="412"/>
        <v>11676.679574591324</v>
      </c>
      <c r="I3745" s="24">
        <f ca="1">H3745/'Option value'!$E$10</f>
        <v>566.82910556268564</v>
      </c>
    </row>
    <row r="3746" spans="2:9">
      <c r="B3746">
        <f t="shared" si="413"/>
        <v>3728</v>
      </c>
      <c r="C3746" s="38">
        <f t="shared" ca="1" si="408"/>
        <v>0.2698558901080893</v>
      </c>
      <c r="D3746" s="38">
        <f t="shared" ca="1" si="409"/>
        <v>5.7826359041341105E-2</v>
      </c>
      <c r="E3746" s="38">
        <f t="shared" ca="1" si="410"/>
        <v>0.1438629313375476</v>
      </c>
      <c r="F3746" s="38">
        <f t="shared" ca="1" si="414"/>
        <v>5.3744271640586469E-2</v>
      </c>
      <c r="G3746" s="24">
        <f t="shared" ca="1" si="411"/>
        <v>10105.479815999017</v>
      </c>
      <c r="H3746" s="24">
        <f t="shared" ca="1" si="412"/>
        <v>10798.661119311499</v>
      </c>
      <c r="I3746" s="24">
        <f ca="1">H3746/'Option value'!$E$10</f>
        <v>524.20685045201446</v>
      </c>
    </row>
    <row r="3747" spans="2:9">
      <c r="B3747">
        <f t="shared" si="413"/>
        <v>3729</v>
      </c>
      <c r="C3747" s="38">
        <f t="shared" ca="1" si="408"/>
        <v>0.24711358342401366</v>
      </c>
      <c r="D3747" s="38">
        <f t="shared" ca="1" si="409"/>
        <v>5.9352049499135834E-2</v>
      </c>
      <c r="E3747" s="38">
        <f t="shared" ca="1" si="410"/>
        <v>0.14069044344519513</v>
      </c>
      <c r="F3747" s="38">
        <f t="shared" ca="1" si="414"/>
        <v>5.6824128056130616E-2</v>
      </c>
      <c r="G3747" s="24">
        <f t="shared" ca="1" si="411"/>
        <v>10945.750478187647</v>
      </c>
      <c r="H3747" s="24">
        <f t="shared" ca="1" si="412"/>
        <v>11638.931781500129</v>
      </c>
      <c r="I3747" s="24">
        <f ca="1">H3747/'Option value'!$E$10</f>
        <v>564.99668842233632</v>
      </c>
    </row>
    <row r="3748" spans="2:9">
      <c r="B3748">
        <f t="shared" si="413"/>
        <v>3730</v>
      </c>
      <c r="C3748" s="38">
        <f t="shared" ca="1" si="408"/>
        <v>0.34013018247373011</v>
      </c>
      <c r="D3748" s="38">
        <f t="shared" ca="1" si="409"/>
        <v>5.7054457155250003E-2</v>
      </c>
      <c r="E3748" s="38">
        <f t="shared" ca="1" si="410"/>
        <v>0.14458419301330636</v>
      </c>
      <c r="F3748" s="38">
        <f t="shared" ca="1" si="414"/>
        <v>5.6415637134809307E-2</v>
      </c>
      <c r="G3748" s="24">
        <f t="shared" ca="1" si="411"/>
        <v>10755.09412306981</v>
      </c>
      <c r="H3748" s="24">
        <f t="shared" ca="1" si="412"/>
        <v>11448.275426382292</v>
      </c>
      <c r="I3748" s="24">
        <f ca="1">H3748/'Option value'!$E$10</f>
        <v>555.74152555253841</v>
      </c>
    </row>
    <row r="3749" spans="2:9">
      <c r="B3749">
        <f t="shared" si="413"/>
        <v>3731</v>
      </c>
      <c r="C3749" s="38">
        <f t="shared" ca="1" si="408"/>
        <v>8.2505673079653258E-2</v>
      </c>
      <c r="D3749" s="38">
        <f t="shared" ca="1" si="409"/>
        <v>5.9402809232411341E-2</v>
      </c>
      <c r="E3749" s="38">
        <f t="shared" ca="1" si="410"/>
        <v>0.14425684902093838</v>
      </c>
      <c r="F3749" s="38">
        <f t="shared" ca="1" si="414"/>
        <v>4.778641147750215E-2</v>
      </c>
      <c r="G3749" s="24">
        <f t="shared" ca="1" si="411"/>
        <v>8266.7402793311849</v>
      </c>
      <c r="H3749" s="24">
        <f t="shared" ca="1" si="412"/>
        <v>8959.9215826436666</v>
      </c>
      <c r="I3749" s="24">
        <f ca="1">H3749/'Option value'!$E$10</f>
        <v>434.94764964289641</v>
      </c>
    </row>
    <row r="3750" spans="2:9">
      <c r="B3750">
        <f t="shared" si="413"/>
        <v>3732</v>
      </c>
      <c r="C3750" s="38">
        <f t="shared" ca="1" si="408"/>
        <v>0.20736231112259296</v>
      </c>
      <c r="D3750" s="38">
        <f t="shared" ca="1" si="409"/>
        <v>6.9320892752816804E-2</v>
      </c>
      <c r="E3750" s="38">
        <f t="shared" ca="1" si="410"/>
        <v>0.14758061091824981</v>
      </c>
      <c r="F3750" s="38">
        <f t="shared" ca="1" si="414"/>
        <v>3.7943033876400627E-2</v>
      </c>
      <c r="G3750" s="24">
        <f t="shared" ca="1" si="411"/>
        <v>9467.4650300484482</v>
      </c>
      <c r="H3750" s="24">
        <f t="shared" ca="1" si="412"/>
        <v>10160.64633336093</v>
      </c>
      <c r="I3750" s="24">
        <f ca="1">H3750/'Option value'!$E$10</f>
        <v>493.23525890101598</v>
      </c>
    </row>
    <row r="3751" spans="2:9">
      <c r="B3751">
        <f t="shared" si="413"/>
        <v>3733</v>
      </c>
      <c r="C3751" s="38">
        <f t="shared" ca="1" si="408"/>
        <v>2.0061856134849371E-2</v>
      </c>
      <c r="D3751" s="38">
        <f t="shared" ca="1" si="409"/>
        <v>5.9525157017289061E-2</v>
      </c>
      <c r="E3751" s="38">
        <f t="shared" ca="1" si="410"/>
        <v>0.1440761093713466</v>
      </c>
      <c r="F3751" s="38">
        <f t="shared" ca="1" si="414"/>
        <v>5.8515927491981243E-2</v>
      </c>
      <c r="G3751" s="24">
        <f t="shared" ca="1" si="411"/>
        <v>8801.2981933515275</v>
      </c>
      <c r="H3751" s="24">
        <f t="shared" ca="1" si="412"/>
        <v>9494.4794966640093</v>
      </c>
      <c r="I3751" s="24">
        <f ca="1">H3751/'Option value'!$E$10</f>
        <v>460.89706294485478</v>
      </c>
    </row>
    <row r="3752" spans="2:9">
      <c r="B3752">
        <f t="shared" si="413"/>
        <v>3734</v>
      </c>
      <c r="C3752" s="38">
        <f t="shared" ca="1" si="408"/>
        <v>4.8547570678434238E-2</v>
      </c>
      <c r="D3752" s="38">
        <f t="shared" ca="1" si="409"/>
        <v>6.0343522737259674E-2</v>
      </c>
      <c r="E3752" s="38">
        <f t="shared" ca="1" si="410"/>
        <v>0.14386363570108471</v>
      </c>
      <c r="F3752" s="38">
        <f t="shared" ca="1" si="414"/>
        <v>2.6140101231461668E-2</v>
      </c>
      <c r="G3752" s="24">
        <f t="shared" ca="1" si="411"/>
        <v>6665.7171707430334</v>
      </c>
      <c r="H3752" s="24">
        <f t="shared" ca="1" si="412"/>
        <v>7358.8984740555161</v>
      </c>
      <c r="I3752" s="24">
        <f ca="1">H3752/'Option value'!$E$10</f>
        <v>357.22808126483085</v>
      </c>
    </row>
    <row r="3753" spans="2:9">
      <c r="B3753">
        <f t="shared" si="413"/>
        <v>3735</v>
      </c>
      <c r="C3753" s="38">
        <f t="shared" ca="1" si="408"/>
        <v>0.1784337649639347</v>
      </c>
      <c r="D3753" s="38">
        <f t="shared" ca="1" si="409"/>
        <v>6.0812724422689549E-2</v>
      </c>
      <c r="E3753" s="38">
        <f t="shared" ca="1" si="410"/>
        <v>0.15028715126848147</v>
      </c>
      <c r="F3753" s="38">
        <f t="shared" ca="1" si="414"/>
        <v>3.6350032688277203E-2</v>
      </c>
      <c r="G3753" s="24">
        <f t="shared" ca="1" si="411"/>
        <v>7800.5600166347103</v>
      </c>
      <c r="H3753" s="24">
        <f t="shared" ca="1" si="412"/>
        <v>8493.7413199471921</v>
      </c>
      <c r="I3753" s="24">
        <f ca="1">H3753/'Option value'!$E$10</f>
        <v>412.3175398032617</v>
      </c>
    </row>
    <row r="3754" spans="2:9">
      <c r="B3754">
        <f t="shared" si="413"/>
        <v>3736</v>
      </c>
      <c r="C3754" s="38">
        <f t="shared" ca="1" si="408"/>
        <v>0.10113882787997383</v>
      </c>
      <c r="D3754" s="38">
        <f t="shared" ca="1" si="409"/>
        <v>7.8846683208523144E-2</v>
      </c>
      <c r="E3754" s="38">
        <f t="shared" ca="1" si="410"/>
        <v>0.14243087335875315</v>
      </c>
      <c r="F3754" s="38">
        <f t="shared" ca="1" si="414"/>
        <v>5.5266909265581102E-2</v>
      </c>
      <c r="G3754" s="24">
        <f t="shared" ca="1" si="411"/>
        <v>12353.212419571782</v>
      </c>
      <c r="H3754" s="24">
        <f t="shared" ca="1" si="412"/>
        <v>13046.393722884264</v>
      </c>
      <c r="I3754" s="24">
        <f ca="1">H3754/'Option value'!$E$10</f>
        <v>633.32008363515843</v>
      </c>
    </row>
    <row r="3755" spans="2:9">
      <c r="B3755">
        <f t="shared" si="413"/>
        <v>3737</v>
      </c>
      <c r="C3755" s="38">
        <f t="shared" ca="1" si="408"/>
        <v>0.27882390345090391</v>
      </c>
      <c r="D3755" s="38">
        <f t="shared" ca="1" si="409"/>
        <v>6.288754428870065E-2</v>
      </c>
      <c r="E3755" s="38">
        <f t="shared" ca="1" si="410"/>
        <v>0.14951348350914109</v>
      </c>
      <c r="F3755" s="38">
        <f t="shared" ca="1" si="414"/>
        <v>4.5995351206133558E-2</v>
      </c>
      <c r="G3755" s="24">
        <f t="shared" ca="1" si="411"/>
        <v>9634.9691992530807</v>
      </c>
      <c r="H3755" s="24">
        <f t="shared" ca="1" si="412"/>
        <v>10328.150502565562</v>
      </c>
      <c r="I3755" s="24">
        <f ca="1">H3755/'Option value'!$E$10</f>
        <v>501.36652925075543</v>
      </c>
    </row>
    <row r="3756" spans="2:9">
      <c r="B3756">
        <f t="shared" si="413"/>
        <v>3738</v>
      </c>
      <c r="C3756" s="38">
        <f t="shared" ca="1" si="408"/>
        <v>0.20532727849337712</v>
      </c>
      <c r="D3756" s="38">
        <f t="shared" ca="1" si="409"/>
        <v>6.2104616135937207E-2</v>
      </c>
      <c r="E3756" s="38">
        <f t="shared" ca="1" si="410"/>
        <v>0.14464639419424741</v>
      </c>
      <c r="F3756" s="38">
        <f t="shared" ca="1" si="414"/>
        <v>4.1729823374904745E-2</v>
      </c>
      <c r="G3756" s="24">
        <f t="shared" ca="1" si="411"/>
        <v>9020.5898563149458</v>
      </c>
      <c r="H3756" s="24">
        <f t="shared" ca="1" si="412"/>
        <v>9713.7711596274276</v>
      </c>
      <c r="I3756" s="24">
        <f ca="1">H3756/'Option value'!$E$10</f>
        <v>471.54228930230227</v>
      </c>
    </row>
    <row r="3757" spans="2:9">
      <c r="B3757">
        <f t="shared" si="413"/>
        <v>3739</v>
      </c>
      <c r="C3757" s="38">
        <f t="shared" ca="1" si="408"/>
        <v>0.24640438327704692</v>
      </c>
      <c r="D3757" s="38">
        <f t="shared" ca="1" si="409"/>
        <v>5.3910928906027951E-2</v>
      </c>
      <c r="E3757" s="38">
        <f t="shared" ca="1" si="410"/>
        <v>0.1449752688254301</v>
      </c>
      <c r="F3757" s="38">
        <f t="shared" ca="1" si="414"/>
        <v>3.0089105330189443E-2</v>
      </c>
      <c r="G3757" s="24">
        <f t="shared" ca="1" si="411"/>
        <v>7253.6973706208055</v>
      </c>
      <c r="H3757" s="24">
        <f t="shared" ca="1" si="412"/>
        <v>7946.8786739332882</v>
      </c>
      <c r="I3757" s="24">
        <f ca="1">H3757/'Option value'!$E$10</f>
        <v>385.77080941423725</v>
      </c>
    </row>
    <row r="3758" spans="2:9">
      <c r="B3758">
        <f t="shared" si="413"/>
        <v>3740</v>
      </c>
      <c r="C3758" s="38">
        <f t="shared" ca="1" si="408"/>
        <v>0.3208948142898454</v>
      </c>
      <c r="D3758" s="38">
        <f t="shared" ca="1" si="409"/>
        <v>5.3861726228335835E-2</v>
      </c>
      <c r="E3758" s="38">
        <f t="shared" ca="1" si="410"/>
        <v>0.14468473368666282</v>
      </c>
      <c r="F3758" s="38">
        <f t="shared" ca="1" si="414"/>
        <v>3.0623104594914796E-2</v>
      </c>
      <c r="G3758" s="24">
        <f t="shared" ca="1" si="411"/>
        <v>7735.7123094675735</v>
      </c>
      <c r="H3758" s="24">
        <f t="shared" ca="1" si="412"/>
        <v>8428.8936127800553</v>
      </c>
      <c r="I3758" s="24">
        <f ca="1">H3758/'Option value'!$E$10</f>
        <v>409.16959285340073</v>
      </c>
    </row>
    <row r="3759" spans="2:9">
      <c r="B3759">
        <f t="shared" si="413"/>
        <v>3741</v>
      </c>
      <c r="C3759" s="38">
        <f t="shared" ca="1" si="408"/>
        <v>0.31797106293378208</v>
      </c>
      <c r="D3759" s="38">
        <f t="shared" ca="1" si="409"/>
        <v>7.0423572256920738E-2</v>
      </c>
      <c r="E3759" s="38">
        <f t="shared" ca="1" si="410"/>
        <v>0.14564876571245869</v>
      </c>
      <c r="F3759" s="38">
        <f t="shared" ca="1" si="414"/>
        <v>4.8683673334461192E-2</v>
      </c>
      <c r="G3759" s="24">
        <f t="shared" ca="1" si="411"/>
        <v>11871.343932318625</v>
      </c>
      <c r="H3759" s="24">
        <f t="shared" ca="1" si="412"/>
        <v>12564.525235631107</v>
      </c>
      <c r="I3759" s="24">
        <f ca="1">H3759/'Option value'!$E$10</f>
        <v>609.9284094966556</v>
      </c>
    </row>
    <row r="3760" spans="2:9">
      <c r="B3760">
        <f t="shared" si="413"/>
        <v>3742</v>
      </c>
      <c r="C3760" s="38">
        <f t="shared" ca="1" si="408"/>
        <v>0.26834317529081397</v>
      </c>
      <c r="D3760" s="38">
        <f t="shared" ca="1" si="409"/>
        <v>6.2400917778282536E-2</v>
      </c>
      <c r="E3760" s="38">
        <f t="shared" ca="1" si="410"/>
        <v>0.14588063547737154</v>
      </c>
      <c r="F3760" s="38">
        <f t="shared" ca="1" si="414"/>
        <v>4.7318383385542312E-2</v>
      </c>
      <c r="G3760" s="24">
        <f t="shared" ca="1" si="411"/>
        <v>9958.8344309959521</v>
      </c>
      <c r="H3760" s="24">
        <f t="shared" ca="1" si="412"/>
        <v>10652.015734308434</v>
      </c>
      <c r="I3760" s="24">
        <f ca="1">H3760/'Option value'!$E$10</f>
        <v>517.08814244215694</v>
      </c>
    </row>
    <row r="3761" spans="2:9">
      <c r="B3761">
        <f t="shared" si="413"/>
        <v>3743</v>
      </c>
      <c r="C3761" s="38">
        <f t="shared" ca="1" si="408"/>
        <v>0.44003562671581259</v>
      </c>
      <c r="D3761" s="38">
        <f t="shared" ca="1" si="409"/>
        <v>6.3644530054023846E-2</v>
      </c>
      <c r="E3761" s="38">
        <f t="shared" ca="1" si="410"/>
        <v>0.14269082893810547</v>
      </c>
      <c r="F3761" s="38">
        <f t="shared" ca="1" si="414"/>
        <v>3.8021276189076539E-2</v>
      </c>
      <c r="G3761" s="24">
        <f t="shared" ca="1" si="411"/>
        <v>10859.387466504595</v>
      </c>
      <c r="H3761" s="24">
        <f t="shared" ca="1" si="412"/>
        <v>11552.568769817077</v>
      </c>
      <c r="I3761" s="24">
        <f ca="1">H3761/'Option value'!$E$10</f>
        <v>560.80430921442121</v>
      </c>
    </row>
    <row r="3762" spans="2:9">
      <c r="B3762">
        <f t="shared" si="413"/>
        <v>3744</v>
      </c>
      <c r="C3762" s="38">
        <f t="shared" ca="1" si="408"/>
        <v>0.32112108959844315</v>
      </c>
      <c r="D3762" s="38">
        <f t="shared" ca="1" si="409"/>
        <v>6.5261189372370187E-2</v>
      </c>
      <c r="E3762" s="38">
        <f t="shared" ca="1" si="410"/>
        <v>0.1401004675339336</v>
      </c>
      <c r="F3762" s="38">
        <f t="shared" ca="1" si="414"/>
        <v>2.8451312394558215E-2</v>
      </c>
      <c r="G3762" s="24">
        <f t="shared" ca="1" si="411"/>
        <v>9577.0894920191422</v>
      </c>
      <c r="H3762" s="24">
        <f t="shared" ca="1" si="412"/>
        <v>10270.270795331624</v>
      </c>
      <c r="I3762" s="24">
        <f ca="1">H3762/'Option value'!$E$10</f>
        <v>498.55683472483611</v>
      </c>
    </row>
    <row r="3763" spans="2:9">
      <c r="B3763">
        <f t="shared" si="413"/>
        <v>3745</v>
      </c>
      <c r="C3763" s="38">
        <f t="shared" ca="1" si="408"/>
        <v>0.15692528858125276</v>
      </c>
      <c r="D3763" s="38">
        <f t="shared" ca="1" si="409"/>
        <v>6.4379726277302637E-2</v>
      </c>
      <c r="E3763" s="38">
        <f t="shared" ca="1" si="410"/>
        <v>0.14330267347035558</v>
      </c>
      <c r="F3763" s="38">
        <f t="shared" ca="1" si="414"/>
        <v>2.6318778132393479E-2</v>
      </c>
      <c r="G3763" s="24">
        <f t="shared" ca="1" si="411"/>
        <v>7896.2290643469278</v>
      </c>
      <c r="H3763" s="24">
        <f t="shared" ca="1" si="412"/>
        <v>8589.4103676594095</v>
      </c>
      <c r="I3763" s="24">
        <f ca="1">H3763/'Option value'!$E$10</f>
        <v>416.96166833298099</v>
      </c>
    </row>
    <row r="3764" spans="2:9">
      <c r="B3764">
        <f t="shared" si="413"/>
        <v>3746</v>
      </c>
      <c r="C3764" s="38">
        <f t="shared" ca="1" si="408"/>
        <v>0.3327296508610168</v>
      </c>
      <c r="D3764" s="38">
        <f t="shared" ca="1" si="409"/>
        <v>6.1200814231743152E-2</v>
      </c>
      <c r="E3764" s="38">
        <f t="shared" ca="1" si="410"/>
        <v>0.14500861383218971</v>
      </c>
      <c r="F3764" s="38">
        <f t="shared" ca="1" si="414"/>
        <v>5.9242864039626947E-2</v>
      </c>
      <c r="G3764" s="24">
        <f t="shared" ca="1" si="411"/>
        <v>11794.424329058351</v>
      </c>
      <c r="H3764" s="24">
        <f t="shared" ca="1" si="412"/>
        <v>12487.605632370833</v>
      </c>
      <c r="I3764" s="24">
        <f ca="1">H3764/'Option value'!$E$10</f>
        <v>606.19444817334136</v>
      </c>
    </row>
    <row r="3765" spans="2:9">
      <c r="B3765">
        <f t="shared" si="413"/>
        <v>3747</v>
      </c>
      <c r="C3765" s="38">
        <f t="shared" ca="1" si="408"/>
        <v>0.28520541297562607</v>
      </c>
      <c r="D3765" s="38">
        <f t="shared" ca="1" si="409"/>
        <v>5.5833699528490155E-2</v>
      </c>
      <c r="E3765" s="38">
        <f t="shared" ca="1" si="410"/>
        <v>0.14771086865551908</v>
      </c>
      <c r="F3765" s="38">
        <f t="shared" ca="1" si="414"/>
        <v>3.2615025972592283E-2</v>
      </c>
      <c r="G3765" s="24">
        <f t="shared" ca="1" si="411"/>
        <v>7732.157484519078</v>
      </c>
      <c r="H3765" s="24">
        <f t="shared" ca="1" si="412"/>
        <v>8425.3387878315607</v>
      </c>
      <c r="I3765" s="24">
        <f ca="1">H3765/'Option value'!$E$10</f>
        <v>408.99702853551264</v>
      </c>
    </row>
    <row r="3766" spans="2:9">
      <c r="B3766">
        <f t="shared" si="413"/>
        <v>3748</v>
      </c>
      <c r="C3766" s="38">
        <f t="shared" ca="1" si="408"/>
        <v>0.14044198275031605</v>
      </c>
      <c r="D3766" s="38">
        <f t="shared" ca="1" si="409"/>
        <v>7.3291713034524544E-2</v>
      </c>
      <c r="E3766" s="38">
        <f t="shared" ca="1" si="410"/>
        <v>0.14524972994192484</v>
      </c>
      <c r="F3766" s="38">
        <f t="shared" ca="1" si="414"/>
        <v>3.6763177489088236E-2</v>
      </c>
      <c r="G3766" s="24">
        <f t="shared" ca="1" si="411"/>
        <v>9555.2826373968092</v>
      </c>
      <c r="H3766" s="24">
        <f t="shared" ca="1" si="412"/>
        <v>10248.463940709291</v>
      </c>
      <c r="I3766" s="24">
        <f ca="1">H3766/'Option value'!$E$10</f>
        <v>497.49824954899469</v>
      </c>
    </row>
    <row r="3767" spans="2:9">
      <c r="B3767">
        <f t="shared" si="413"/>
        <v>3749</v>
      </c>
      <c r="C3767" s="38">
        <f t="shared" ca="1" si="408"/>
        <v>0.38445039075333642</v>
      </c>
      <c r="D3767" s="38">
        <f t="shared" ca="1" si="409"/>
        <v>5.2645434229111387E-2</v>
      </c>
      <c r="E3767" s="38">
        <f t="shared" ca="1" si="410"/>
        <v>0.14679399501344909</v>
      </c>
      <c r="F3767" s="38">
        <f t="shared" ca="1" si="414"/>
        <v>5.282651013520033E-2</v>
      </c>
      <c r="G3767" s="24">
        <f t="shared" ca="1" si="411"/>
        <v>9619.4863891447258</v>
      </c>
      <c r="H3767" s="24">
        <f t="shared" ca="1" si="412"/>
        <v>10312.667692457208</v>
      </c>
      <c r="I3767" s="24">
        <f ca="1">H3767/'Option value'!$E$10</f>
        <v>500.61493652704888</v>
      </c>
    </row>
    <row r="3768" spans="2:9">
      <c r="B3768">
        <f t="shared" si="413"/>
        <v>3750</v>
      </c>
      <c r="C3768" s="38">
        <f t="shared" ca="1" si="408"/>
        <v>0.24486742489176919</v>
      </c>
      <c r="D3768" s="38">
        <f t="shared" ca="1" si="409"/>
        <v>5.4998511855797363E-2</v>
      </c>
      <c r="E3768" s="38">
        <f t="shared" ca="1" si="410"/>
        <v>0.1440533333071011</v>
      </c>
      <c r="F3768" s="38">
        <f t="shared" ca="1" si="414"/>
        <v>4.7128515405109248E-2</v>
      </c>
      <c r="G3768" s="24">
        <f t="shared" ca="1" si="411"/>
        <v>8760.5308700614951</v>
      </c>
      <c r="H3768" s="24">
        <f t="shared" ca="1" si="412"/>
        <v>9453.7121733739768</v>
      </c>
      <c r="I3768" s="24">
        <f ca="1">H3768/'Option value'!$E$10</f>
        <v>458.9180666686396</v>
      </c>
    </row>
    <row r="3769" spans="2:9">
      <c r="B3769">
        <f t="shared" si="413"/>
        <v>3751</v>
      </c>
      <c r="C3769" s="38">
        <f t="shared" ca="1" si="408"/>
        <v>0.24569944857683851</v>
      </c>
      <c r="D3769" s="38">
        <f t="shared" ca="1" si="409"/>
        <v>6.0475170044228074E-2</v>
      </c>
      <c r="E3769" s="38">
        <f t="shared" ca="1" si="410"/>
        <v>0.14282405659772937</v>
      </c>
      <c r="F3769" s="38">
        <f t="shared" ca="1" si="414"/>
        <v>2.8472491354424548E-2</v>
      </c>
      <c r="G3769" s="24">
        <f t="shared" ca="1" si="411"/>
        <v>8170.3306688991297</v>
      </c>
      <c r="H3769" s="24">
        <f t="shared" ca="1" si="412"/>
        <v>8863.5119722116124</v>
      </c>
      <c r="I3769" s="24">
        <f ca="1">H3769/'Option value'!$E$10</f>
        <v>430.26757146658309</v>
      </c>
    </row>
    <row r="3770" spans="2:9">
      <c r="B3770">
        <f t="shared" si="413"/>
        <v>3752</v>
      </c>
      <c r="C3770" s="38">
        <f t="shared" ca="1" si="408"/>
        <v>0.31377463751081314</v>
      </c>
      <c r="D3770" s="38">
        <f t="shared" ca="1" si="409"/>
        <v>6.705855206832903E-2</v>
      </c>
      <c r="E3770" s="38">
        <f t="shared" ca="1" si="410"/>
        <v>0.14834667390737255</v>
      </c>
      <c r="F3770" s="38">
        <f t="shared" ca="1" si="414"/>
        <v>5.8925938874956188E-2</v>
      </c>
      <c r="G3770" s="24">
        <f t="shared" ca="1" si="411"/>
        <v>12218.789606869012</v>
      </c>
      <c r="H3770" s="24">
        <f t="shared" ca="1" si="412"/>
        <v>12911.970910181493</v>
      </c>
      <c r="I3770" s="24">
        <f ca="1">H3770/'Option value'!$E$10</f>
        <v>626.79470437774239</v>
      </c>
    </row>
    <row r="3771" spans="2:9">
      <c r="B3771">
        <f t="shared" si="413"/>
        <v>3753</v>
      </c>
      <c r="C3771" s="38">
        <f t="shared" ca="1" si="408"/>
        <v>0.31737874353404083</v>
      </c>
      <c r="D3771" s="38">
        <f t="shared" ca="1" si="409"/>
        <v>7.1893081460442002E-2</v>
      </c>
      <c r="E3771" s="38">
        <f t="shared" ca="1" si="410"/>
        <v>0.1408143889343762</v>
      </c>
      <c r="F3771" s="38">
        <f t="shared" ca="1" si="414"/>
        <v>3.283389798976194E-2</v>
      </c>
      <c r="G3771" s="24">
        <f t="shared" ca="1" si="411"/>
        <v>10877.869124895728</v>
      </c>
      <c r="H3771" s="24">
        <f t="shared" ca="1" si="412"/>
        <v>11571.050428208209</v>
      </c>
      <c r="I3771" s="24">
        <f ca="1">H3771/'Option value'!$E$10</f>
        <v>561.70147709748585</v>
      </c>
    </row>
    <row r="3772" spans="2:9">
      <c r="B3772">
        <f t="shared" si="413"/>
        <v>3754</v>
      </c>
      <c r="C3772" s="38">
        <f t="shared" ca="1" si="408"/>
        <v>0.18710160294235689</v>
      </c>
      <c r="D3772" s="38">
        <f t="shared" ca="1" si="409"/>
        <v>6.5143854927590256E-2</v>
      </c>
      <c r="E3772" s="38">
        <f t="shared" ca="1" si="410"/>
        <v>0.14217198543400933</v>
      </c>
      <c r="F3772" s="38">
        <f t="shared" ca="1" si="414"/>
        <v>5.8305858961449852E-2</v>
      </c>
      <c r="G3772" s="24">
        <f t="shared" ca="1" si="411"/>
        <v>11435.789118726812</v>
      </c>
      <c r="H3772" s="24">
        <f t="shared" ca="1" si="412"/>
        <v>12128.970422039294</v>
      </c>
      <c r="I3772" s="24">
        <f ca="1">H3772/'Option value'!$E$10</f>
        <v>588.78497194365502</v>
      </c>
    </row>
    <row r="3773" spans="2:9">
      <c r="B3773">
        <f t="shared" si="413"/>
        <v>3755</v>
      </c>
      <c r="C3773" s="38">
        <f t="shared" ca="1" si="408"/>
        <v>0.35767186999222311</v>
      </c>
      <c r="D3773" s="38">
        <f t="shared" ca="1" si="409"/>
        <v>5.3022374316596441E-2</v>
      </c>
      <c r="E3773" s="38">
        <f t="shared" ca="1" si="410"/>
        <v>0.14347598565285025</v>
      </c>
      <c r="F3773" s="38">
        <f t="shared" ca="1" si="414"/>
        <v>4.1447709756047099E-2</v>
      </c>
      <c r="G3773" s="24">
        <f t="shared" ca="1" si="411"/>
        <v>8750.337823206537</v>
      </c>
      <c r="H3773" s="24">
        <f t="shared" ca="1" si="412"/>
        <v>9443.5191265190188</v>
      </c>
      <c r="I3773" s="24">
        <f ca="1">H3773/'Option value'!$E$10</f>
        <v>458.42325856888436</v>
      </c>
    </row>
    <row r="3774" spans="2:9">
      <c r="B3774">
        <f t="shared" si="413"/>
        <v>3756</v>
      </c>
      <c r="C3774" s="38">
        <f t="shared" ca="1" si="408"/>
        <v>7.830428277167778E-2</v>
      </c>
      <c r="D3774" s="38">
        <f t="shared" ca="1" si="409"/>
        <v>5.7305988590360547E-2</v>
      </c>
      <c r="E3774" s="38">
        <f t="shared" ca="1" si="410"/>
        <v>0.14560627727259015</v>
      </c>
      <c r="F3774" s="38">
        <f t="shared" ca="1" si="414"/>
        <v>5.1117284414889386E-2</v>
      </c>
      <c r="G3774" s="24">
        <f t="shared" ca="1" si="411"/>
        <v>8110.5722238212275</v>
      </c>
      <c r="H3774" s="24">
        <f t="shared" ca="1" si="412"/>
        <v>8803.7535271337092</v>
      </c>
      <c r="I3774" s="24">
        <f ca="1">H3774/'Option value'!$E$10</f>
        <v>427.3666760744519</v>
      </c>
    </row>
    <row r="3775" spans="2:9">
      <c r="B3775">
        <f t="shared" si="413"/>
        <v>3757</v>
      </c>
      <c r="C3775" s="38">
        <f t="shared" ca="1" si="408"/>
        <v>9.5524115246194891E-2</v>
      </c>
      <c r="D3775" s="38">
        <f t="shared" ca="1" si="409"/>
        <v>6.9530713650149831E-2</v>
      </c>
      <c r="E3775" s="38">
        <f t="shared" ca="1" si="410"/>
        <v>0.14164141408843806</v>
      </c>
      <c r="F3775" s="38">
        <f t="shared" ca="1" si="414"/>
        <v>3.2560785217520816E-2</v>
      </c>
      <c r="G3775" s="24">
        <f t="shared" ca="1" si="411"/>
        <v>8660.4881661353647</v>
      </c>
      <c r="H3775" s="24">
        <f t="shared" ca="1" si="412"/>
        <v>9353.6694694478465</v>
      </c>
      <c r="I3775" s="24">
        <f ca="1">H3775/'Option value'!$E$10</f>
        <v>454.06162473047794</v>
      </c>
    </row>
    <row r="3776" spans="2:9">
      <c r="B3776">
        <f t="shared" si="413"/>
        <v>3758</v>
      </c>
      <c r="C3776" s="38">
        <f t="shared" ca="1" si="408"/>
        <v>0.19044318515413697</v>
      </c>
      <c r="D3776" s="38">
        <f t="shared" ca="1" si="409"/>
        <v>5.9299078543080329E-2</v>
      </c>
      <c r="E3776" s="38">
        <f t="shared" ca="1" si="410"/>
        <v>0.14723675823719787</v>
      </c>
      <c r="F3776" s="38">
        <f t="shared" ca="1" si="414"/>
        <v>4.6339252692802119E-2</v>
      </c>
      <c r="G3776" s="24">
        <f t="shared" ca="1" si="411"/>
        <v>8676.9594010050751</v>
      </c>
      <c r="H3776" s="24">
        <f t="shared" ca="1" si="412"/>
        <v>9370.1407043175568</v>
      </c>
      <c r="I3776" s="24">
        <f ca="1">H3776/'Option value'!$E$10</f>
        <v>454.86119923871632</v>
      </c>
    </row>
    <row r="3777" spans="2:9">
      <c r="B3777">
        <f t="shared" si="413"/>
        <v>3759</v>
      </c>
      <c r="C3777" s="38">
        <f t="shared" ca="1" si="408"/>
        <v>0.30574115259182555</v>
      </c>
      <c r="D3777" s="38">
        <f t="shared" ca="1" si="409"/>
        <v>5.0388267984777087E-2</v>
      </c>
      <c r="E3777" s="38">
        <f t="shared" ca="1" si="410"/>
        <v>0.1450741851438738</v>
      </c>
      <c r="F3777" s="38">
        <f t="shared" ca="1" si="414"/>
        <v>4.2162987292806514E-2</v>
      </c>
      <c r="G3777" s="24">
        <f t="shared" ca="1" si="411"/>
        <v>7928.9424533136016</v>
      </c>
      <c r="H3777" s="24">
        <f t="shared" ca="1" si="412"/>
        <v>8622.1237566260843</v>
      </c>
      <c r="I3777" s="24">
        <f ca="1">H3777/'Option value'!$E$10</f>
        <v>418.54969692359629</v>
      </c>
    </row>
    <row r="3778" spans="2:9">
      <c r="B3778">
        <f t="shared" si="413"/>
        <v>3760</v>
      </c>
      <c r="C3778" s="38">
        <f t="shared" ca="1" si="408"/>
        <v>0.1254076591480377</v>
      </c>
      <c r="D3778" s="38">
        <f t="shared" ca="1" si="409"/>
        <v>5.7337469886022063E-2</v>
      </c>
      <c r="E3778" s="38">
        <f t="shared" ca="1" si="410"/>
        <v>0.14252309453546161</v>
      </c>
      <c r="F3778" s="38">
        <f t="shared" ca="1" si="414"/>
        <v>5.5816512133074023E-2</v>
      </c>
      <c r="G3778" s="24">
        <f t="shared" ca="1" si="411"/>
        <v>9229.7024389507878</v>
      </c>
      <c r="H3778" s="24">
        <f t="shared" ca="1" si="412"/>
        <v>9922.8837422632696</v>
      </c>
      <c r="I3778" s="24">
        <f ca="1">H3778/'Option value'!$E$10</f>
        <v>481.69338554676062</v>
      </c>
    </row>
    <row r="3779" spans="2:9">
      <c r="B3779">
        <f t="shared" si="413"/>
        <v>3761</v>
      </c>
      <c r="C3779" s="38">
        <f t="shared" ca="1" si="408"/>
        <v>0.33535718782471508</v>
      </c>
      <c r="D3779" s="38">
        <f t="shared" ca="1" si="409"/>
        <v>6.1749450470405004E-2</v>
      </c>
      <c r="E3779" s="38">
        <f t="shared" ca="1" si="410"/>
        <v>0.14640552968772405</v>
      </c>
      <c r="F3779" s="38">
        <f t="shared" ca="1" si="414"/>
        <v>5.8240999044899391E-2</v>
      </c>
      <c r="G3779" s="24">
        <f t="shared" ca="1" si="411"/>
        <v>11599.199615577991</v>
      </c>
      <c r="H3779" s="24">
        <f t="shared" ca="1" si="412"/>
        <v>12292.380918890472</v>
      </c>
      <c r="I3779" s="24">
        <f ca="1">H3779/'Option value'!$E$10</f>
        <v>596.71752033448888</v>
      </c>
    </row>
    <row r="3780" spans="2:9">
      <c r="B3780">
        <f t="shared" si="413"/>
        <v>3762</v>
      </c>
      <c r="C3780" s="38">
        <f t="shared" ca="1" si="408"/>
        <v>0.21751048815860416</v>
      </c>
      <c r="D3780" s="38">
        <f t="shared" ca="1" si="409"/>
        <v>6.1769369367874576E-2</v>
      </c>
      <c r="E3780" s="38">
        <f t="shared" ca="1" si="410"/>
        <v>0.14193622828897387</v>
      </c>
      <c r="F3780" s="38">
        <f t="shared" ca="1" si="414"/>
        <v>2.6240455178634013E-2</v>
      </c>
      <c r="G3780" s="24">
        <f t="shared" ca="1" si="411"/>
        <v>8061.5724778547838</v>
      </c>
      <c r="H3780" s="24">
        <f t="shared" ca="1" si="412"/>
        <v>8754.7537811672664</v>
      </c>
      <c r="I3780" s="24">
        <f ca="1">H3780/'Option value'!$E$10</f>
        <v>424.9880476294789</v>
      </c>
    </row>
    <row r="3781" spans="2:9">
      <c r="B3781">
        <f t="shared" si="413"/>
        <v>3763</v>
      </c>
      <c r="C3781" s="38">
        <f t="shared" ca="1" si="408"/>
        <v>0.16497777274113307</v>
      </c>
      <c r="D3781" s="38">
        <f t="shared" ca="1" si="409"/>
        <v>5.5064739150181265E-2</v>
      </c>
      <c r="E3781" s="38">
        <f t="shared" ca="1" si="410"/>
        <v>0.14232775393235869</v>
      </c>
      <c r="F3781" s="38">
        <f t="shared" ca="1" si="414"/>
        <v>3.861441698093282E-2</v>
      </c>
      <c r="G3781" s="24">
        <f t="shared" ca="1" si="411"/>
        <v>7670.9295565783987</v>
      </c>
      <c r="H3781" s="24">
        <f t="shared" ca="1" si="412"/>
        <v>8364.1108598908813</v>
      </c>
      <c r="I3781" s="24">
        <f ca="1">H3781/'Option value'!$E$10</f>
        <v>406.02479902382919</v>
      </c>
    </row>
    <row r="3782" spans="2:9">
      <c r="B3782">
        <f t="shared" si="413"/>
        <v>3764</v>
      </c>
      <c r="C3782" s="38">
        <f t="shared" ca="1" si="408"/>
        <v>0.26010961656822468</v>
      </c>
      <c r="D3782" s="38">
        <f t="shared" ca="1" si="409"/>
        <v>6.0995017738506803E-2</v>
      </c>
      <c r="E3782" s="38">
        <f t="shared" ca="1" si="410"/>
        <v>0.14324110278232444</v>
      </c>
      <c r="F3782" s="38">
        <f t="shared" ca="1" si="414"/>
        <v>5.9558025779634802E-2</v>
      </c>
      <c r="G3782" s="24">
        <f t="shared" ca="1" si="411"/>
        <v>11390.85763455648</v>
      </c>
      <c r="H3782" s="24">
        <f t="shared" ca="1" si="412"/>
        <v>12084.038937868962</v>
      </c>
      <c r="I3782" s="24">
        <f ca="1">H3782/'Option value'!$E$10</f>
        <v>586.60383193538644</v>
      </c>
    </row>
    <row r="3783" spans="2:9">
      <c r="B3783">
        <f t="shared" si="413"/>
        <v>3765</v>
      </c>
      <c r="C3783" s="38">
        <f t="shared" ca="1" si="408"/>
        <v>0.29187807926670828</v>
      </c>
      <c r="D3783" s="38">
        <f t="shared" ca="1" si="409"/>
        <v>6.5372116118341442E-2</v>
      </c>
      <c r="E3783" s="38">
        <f t="shared" ca="1" si="410"/>
        <v>0.14137184658231849</v>
      </c>
      <c r="F3783" s="38">
        <f t="shared" ca="1" si="414"/>
        <v>3.2426740482000775E-2</v>
      </c>
      <c r="G3783" s="24">
        <f t="shared" ca="1" si="411"/>
        <v>9613.8584448329602</v>
      </c>
      <c r="H3783" s="24">
        <f t="shared" ca="1" si="412"/>
        <v>10307.039748145442</v>
      </c>
      <c r="I3783" s="24">
        <f ca="1">H3783/'Option value'!$E$10</f>
        <v>500.34173534686607</v>
      </c>
    </row>
    <row r="3784" spans="2:9">
      <c r="B3784">
        <f t="shared" si="413"/>
        <v>3766</v>
      </c>
      <c r="C3784" s="38">
        <f t="shared" ca="1" si="408"/>
        <v>0.28572878958599512</v>
      </c>
      <c r="D3784" s="38">
        <f t="shared" ca="1" si="409"/>
        <v>5.5124595554462336E-2</v>
      </c>
      <c r="E3784" s="38">
        <f t="shared" ca="1" si="410"/>
        <v>0.14536687100948767</v>
      </c>
      <c r="F3784" s="38">
        <f t="shared" ca="1" si="414"/>
        <v>5.0408694275488997E-2</v>
      </c>
      <c r="G3784" s="24">
        <f t="shared" ca="1" si="411"/>
        <v>9256.6489592556336</v>
      </c>
      <c r="H3784" s="24">
        <f t="shared" ca="1" si="412"/>
        <v>9949.8302625681154</v>
      </c>
      <c r="I3784" s="24">
        <f ca="1">H3784/'Option value'!$E$10</f>
        <v>483.00146905670459</v>
      </c>
    </row>
    <row r="3785" spans="2:9">
      <c r="B3785">
        <f t="shared" si="413"/>
        <v>3767</v>
      </c>
      <c r="C3785" s="38">
        <f t="shared" ca="1" si="408"/>
        <v>0.22441872368342594</v>
      </c>
      <c r="D3785" s="38">
        <f t="shared" ca="1" si="409"/>
        <v>6.1208541296536141E-2</v>
      </c>
      <c r="E3785" s="38">
        <f t="shared" ca="1" si="410"/>
        <v>0.15066071329107297</v>
      </c>
      <c r="F3785" s="38">
        <f t="shared" ca="1" si="414"/>
        <v>5.8883617854385284E-2</v>
      </c>
      <c r="G3785" s="24">
        <f t="shared" ca="1" si="411"/>
        <v>10127.425559239411</v>
      </c>
      <c r="H3785" s="24">
        <f t="shared" ca="1" si="412"/>
        <v>10820.606862551893</v>
      </c>
      <c r="I3785" s="24">
        <f ca="1">H3785/'Option value'!$E$10</f>
        <v>525.27217779378122</v>
      </c>
    </row>
    <row r="3786" spans="2:9">
      <c r="B3786">
        <f t="shared" si="413"/>
        <v>3768</v>
      </c>
      <c r="C3786" s="38">
        <f t="shared" ca="1" si="408"/>
        <v>0.18122274041541583</v>
      </c>
      <c r="D3786" s="38">
        <f t="shared" ca="1" si="409"/>
        <v>6.0842053372755243E-2</v>
      </c>
      <c r="E3786" s="38">
        <f t="shared" ca="1" si="410"/>
        <v>0.14662573870096959</v>
      </c>
      <c r="F3786" s="38">
        <f t="shared" ca="1" si="414"/>
        <v>4.5598946031543727E-2</v>
      </c>
      <c r="G3786" s="24">
        <f t="shared" ca="1" si="411"/>
        <v>8822.475749447347</v>
      </c>
      <c r="H3786" s="24">
        <f t="shared" ca="1" si="412"/>
        <v>9515.6570527598287</v>
      </c>
      <c r="I3786" s="24">
        <f ca="1">H3786/'Option value'!$E$10</f>
        <v>461.92509964853537</v>
      </c>
    </row>
    <row r="3787" spans="2:9">
      <c r="B3787">
        <f t="shared" si="413"/>
        <v>3769</v>
      </c>
      <c r="C3787" s="38">
        <f t="shared" ca="1" si="408"/>
        <v>0.20971285981031312</v>
      </c>
      <c r="D3787" s="38">
        <f t="shared" ca="1" si="409"/>
        <v>5.8727466142536808E-2</v>
      </c>
      <c r="E3787" s="38">
        <f t="shared" ca="1" si="410"/>
        <v>0.14576514069035235</v>
      </c>
      <c r="F3787" s="38">
        <f t="shared" ca="1" si="414"/>
        <v>2.7976136867735198E-2</v>
      </c>
      <c r="G3787" s="24">
        <f t="shared" ca="1" si="411"/>
        <v>7480.1479622178676</v>
      </c>
      <c r="H3787" s="24">
        <f t="shared" ca="1" si="412"/>
        <v>8173.3292655303503</v>
      </c>
      <c r="I3787" s="24">
        <f ca="1">H3787/'Option value'!$E$10</f>
        <v>396.7635565791432</v>
      </c>
    </row>
    <row r="3788" spans="2:9">
      <c r="B3788">
        <f t="shared" si="413"/>
        <v>3770</v>
      </c>
      <c r="C3788" s="38">
        <f t="shared" ca="1" si="408"/>
        <v>0.28841842160417885</v>
      </c>
      <c r="D3788" s="38">
        <f t="shared" ca="1" si="409"/>
        <v>6.1800077727122753E-2</v>
      </c>
      <c r="E3788" s="38">
        <f t="shared" ca="1" si="410"/>
        <v>0.14286903612362664</v>
      </c>
      <c r="F3788" s="38">
        <f t="shared" ca="1" si="414"/>
        <v>3.2760005966080523E-2</v>
      </c>
      <c r="G3788" s="24">
        <f t="shared" ca="1" si="411"/>
        <v>8968.3879487731247</v>
      </c>
      <c r="H3788" s="24">
        <f t="shared" ca="1" si="412"/>
        <v>9661.5692520856064</v>
      </c>
      <c r="I3788" s="24">
        <f ca="1">H3788/'Option value'!$E$10</f>
        <v>469.00821612066045</v>
      </c>
    </row>
    <row r="3789" spans="2:9">
      <c r="B3789">
        <f t="shared" si="413"/>
        <v>3771</v>
      </c>
      <c r="C3789" s="38">
        <f t="shared" ca="1" si="408"/>
        <v>-1.3052038539941635E-2</v>
      </c>
      <c r="D3789" s="38">
        <f t="shared" ca="1" si="409"/>
        <v>6.3488505677625831E-2</v>
      </c>
      <c r="E3789" s="38">
        <f t="shared" ca="1" si="410"/>
        <v>0.14334229388188161</v>
      </c>
      <c r="F3789" s="38">
        <f t="shared" ca="1" si="414"/>
        <v>5.1473154984709835E-2</v>
      </c>
      <c r="G3789" s="24">
        <f t="shared" ca="1" si="411"/>
        <v>8458.8454620415469</v>
      </c>
      <c r="H3789" s="24">
        <f t="shared" ca="1" si="412"/>
        <v>9152.0267653540286</v>
      </c>
      <c r="I3789" s="24">
        <f ca="1">H3789/'Option value'!$E$10</f>
        <v>444.27314394922467</v>
      </c>
    </row>
    <row r="3790" spans="2:9">
      <c r="B3790">
        <f t="shared" si="413"/>
        <v>3772</v>
      </c>
      <c r="C3790" s="38">
        <f t="shared" ca="1" si="408"/>
        <v>0.12755814976881846</v>
      </c>
      <c r="D3790" s="38">
        <f t="shared" ca="1" si="409"/>
        <v>6.755626034128881E-2</v>
      </c>
      <c r="E3790" s="38">
        <f t="shared" ca="1" si="410"/>
        <v>0.14474293074378908</v>
      </c>
      <c r="F3790" s="38">
        <f t="shared" ca="1" si="414"/>
        <v>3.139706880487024E-2</v>
      </c>
      <c r="G3790" s="24">
        <f t="shared" ca="1" si="411"/>
        <v>8334.705450047979</v>
      </c>
      <c r="H3790" s="24">
        <f t="shared" ca="1" si="412"/>
        <v>9027.8867533604607</v>
      </c>
      <c r="I3790" s="24">
        <f ca="1">H3790/'Option value'!$E$10</f>
        <v>438.24692977477963</v>
      </c>
    </row>
    <row r="3791" spans="2:9">
      <c r="B3791">
        <f t="shared" si="413"/>
        <v>3773</v>
      </c>
      <c r="C3791" s="38">
        <f t="shared" ca="1" si="408"/>
        <v>0.2558833224785928</v>
      </c>
      <c r="D3791" s="38">
        <f t="shared" ca="1" si="409"/>
        <v>6.541277528447563E-2</v>
      </c>
      <c r="E3791" s="38">
        <f t="shared" ca="1" si="410"/>
        <v>0.14201795179112434</v>
      </c>
      <c r="F3791" s="38">
        <f t="shared" ca="1" si="414"/>
        <v>3.6662554013388027E-2</v>
      </c>
      <c r="G3791" s="24">
        <f t="shared" ca="1" si="411"/>
        <v>9670.4448914221357</v>
      </c>
      <c r="H3791" s="24">
        <f t="shared" ca="1" si="412"/>
        <v>10363.626194734617</v>
      </c>
      <c r="I3791" s="24">
        <f ca="1">H3791/'Option value'!$E$10</f>
        <v>503.08865022983576</v>
      </c>
    </row>
    <row r="3792" spans="2:9">
      <c r="B3792">
        <f t="shared" si="413"/>
        <v>3774</v>
      </c>
      <c r="C3792" s="38">
        <f t="shared" ca="1" si="408"/>
        <v>0.33827676933726331</v>
      </c>
      <c r="D3792" s="38">
        <f t="shared" ca="1" si="409"/>
        <v>5.2236675304667232E-2</v>
      </c>
      <c r="E3792" s="38">
        <f t="shared" ca="1" si="410"/>
        <v>0.14430904074709558</v>
      </c>
      <c r="F3792" s="38">
        <f t="shared" ca="1" si="414"/>
        <v>3.7767699516574771E-2</v>
      </c>
      <c r="G3792" s="24">
        <f t="shared" ca="1" si="411"/>
        <v>8137.5690000919121</v>
      </c>
      <c r="H3792" s="24">
        <f t="shared" ca="1" si="412"/>
        <v>8830.7503034043948</v>
      </c>
      <c r="I3792" s="24">
        <f ca="1">H3792/'Option value'!$E$10</f>
        <v>428.67719919438809</v>
      </c>
    </row>
    <row r="3793" spans="2:9">
      <c r="B3793">
        <f t="shared" si="413"/>
        <v>3775</v>
      </c>
      <c r="C3793" s="38">
        <f t="shared" ca="1" si="408"/>
        <v>0.29593147690033711</v>
      </c>
      <c r="D3793" s="38">
        <f t="shared" ca="1" si="409"/>
        <v>5.4037042223661763E-2</v>
      </c>
      <c r="E3793" s="38">
        <f t="shared" ca="1" si="410"/>
        <v>0.14414416899879484</v>
      </c>
      <c r="F3793" s="38">
        <f t="shared" ca="1" si="414"/>
        <v>5.747975538564444E-2</v>
      </c>
      <c r="G3793" s="24">
        <f t="shared" ca="1" si="411"/>
        <v>10021.302734602172</v>
      </c>
      <c r="H3793" s="24">
        <f t="shared" ca="1" si="412"/>
        <v>10714.484037914654</v>
      </c>
      <c r="I3793" s="24">
        <f ca="1">H3793/'Option value'!$E$10</f>
        <v>520.12058436478901</v>
      </c>
    </row>
    <row r="3794" spans="2:9">
      <c r="B3794">
        <f t="shared" si="413"/>
        <v>3776</v>
      </c>
      <c r="C3794" s="38">
        <f t="shared" ca="1" si="408"/>
        <v>0.25922928884421209</v>
      </c>
      <c r="D3794" s="38">
        <f t="shared" ca="1" si="409"/>
        <v>5.49596383138206E-2</v>
      </c>
      <c r="E3794" s="38">
        <f t="shared" ca="1" si="410"/>
        <v>0.14446500712012489</v>
      </c>
      <c r="F3794" s="38">
        <f t="shared" ca="1" si="414"/>
        <v>3.6251882047458585E-2</v>
      </c>
      <c r="G3794" s="24">
        <f t="shared" ca="1" si="411"/>
        <v>7931.5875099670602</v>
      </c>
      <c r="H3794" s="24">
        <f t="shared" ca="1" si="412"/>
        <v>8624.7688132795429</v>
      </c>
      <c r="I3794" s="24">
        <f ca="1">H3794/'Option value'!$E$10</f>
        <v>418.67809773201662</v>
      </c>
    </row>
    <row r="3795" spans="2:9">
      <c r="B3795">
        <f t="shared" si="413"/>
        <v>3777</v>
      </c>
      <c r="C3795" s="38">
        <f t="shared" ref="C3795:C3858" ca="1" si="415">_xlfn.NORM.INV(RAND(),$F$6,$G$6)</f>
        <v>0.24999637078169173</v>
      </c>
      <c r="D3795" s="38">
        <f t="shared" ref="D3795:D3858" ca="1" si="416">_xlfn.NORM.INV(RAND(),$F$7,$G$7)</f>
        <v>6.977279770865874E-2</v>
      </c>
      <c r="E3795" s="38">
        <f t="shared" ref="E3795:E3858" ca="1" si="417">_xlfn.NORM.INV(RAND(),$F$8,$G$8)</f>
        <v>0.14886098210846363</v>
      </c>
      <c r="F3795" s="38">
        <f t="shared" ca="1" si="414"/>
        <v>3.6828884228627089E-2</v>
      </c>
      <c r="G3795" s="24">
        <f t="shared" ref="G3795:G3858" ca="1" si="418">IF(E3795&gt;F3795,($C$12*(1+C3795)*D3795)/(E3795-F3795),0)</f>
        <v>9654.8114723147701</v>
      </c>
      <c r="H3795" s="24">
        <f t="shared" ref="H3795:H3858" ca="1" si="419">G3795+$C$13</f>
        <v>10347.992775627252</v>
      </c>
      <c r="I3795" s="24">
        <f ca="1">H3795/'Option value'!$E$10</f>
        <v>502.32974638967238</v>
      </c>
    </row>
    <row r="3796" spans="2:9">
      <c r="B3796">
        <f t="shared" ref="B3796:B3859" si="420">B3795+1</f>
        <v>3778</v>
      </c>
      <c r="C3796" s="38">
        <f t="shared" ca="1" si="415"/>
        <v>0.29758262565511306</v>
      </c>
      <c r="D3796" s="38">
        <f t="shared" ca="1" si="416"/>
        <v>4.9452686885830988E-2</v>
      </c>
      <c r="E3796" s="38">
        <f t="shared" ca="1" si="417"/>
        <v>0.14637964169719284</v>
      </c>
      <c r="F3796" s="38">
        <f t="shared" ref="F3796:F3859" ca="1" si="421">RAND()*($E$9-$D$9)+$D$9</f>
        <v>3.2568553569441008E-2</v>
      </c>
      <c r="G3796" s="24">
        <f t="shared" ca="1" si="418"/>
        <v>6992.4877773773824</v>
      </c>
      <c r="H3796" s="24">
        <f t="shared" ca="1" si="419"/>
        <v>7685.669080689865</v>
      </c>
      <c r="I3796" s="24">
        <f ca="1">H3796/'Option value'!$E$10</f>
        <v>373.09073207232353</v>
      </c>
    </row>
    <row r="3797" spans="2:9">
      <c r="B3797">
        <f t="shared" si="420"/>
        <v>3779</v>
      </c>
      <c r="C3797" s="38">
        <f t="shared" ca="1" si="415"/>
        <v>0.17632673131722598</v>
      </c>
      <c r="D3797" s="38">
        <f t="shared" ca="1" si="416"/>
        <v>6.2758940954526318E-2</v>
      </c>
      <c r="E3797" s="38">
        <f t="shared" ca="1" si="417"/>
        <v>0.14401514263462259</v>
      </c>
      <c r="F3797" s="38">
        <f t="shared" ca="1" si="421"/>
        <v>5.4022990757610093E-2</v>
      </c>
      <c r="G3797" s="24">
        <f t="shared" ca="1" si="418"/>
        <v>10173.966719653867</v>
      </c>
      <c r="H3797" s="24">
        <f t="shared" ca="1" si="419"/>
        <v>10867.148022966348</v>
      </c>
      <c r="I3797" s="24">
        <f ca="1">H3797/'Option value'!$E$10</f>
        <v>527.53145742555091</v>
      </c>
    </row>
    <row r="3798" spans="2:9">
      <c r="B3798">
        <f t="shared" si="420"/>
        <v>3780</v>
      </c>
      <c r="C3798" s="38">
        <f t="shared" ca="1" si="415"/>
        <v>0.12785397432498033</v>
      </c>
      <c r="D3798" s="38">
        <f t="shared" ca="1" si="416"/>
        <v>6.090192043257793E-2</v>
      </c>
      <c r="E3798" s="38">
        <f t="shared" ca="1" si="417"/>
        <v>0.1442145814244504</v>
      </c>
      <c r="F3798" s="38">
        <f t="shared" ca="1" si="421"/>
        <v>5.2850874779885856E-2</v>
      </c>
      <c r="G3798" s="24">
        <f t="shared" ca="1" si="418"/>
        <v>9323.9841792298976</v>
      </c>
      <c r="H3798" s="24">
        <f t="shared" ca="1" si="419"/>
        <v>10017.165482542379</v>
      </c>
      <c r="I3798" s="24">
        <f ca="1">H3798/'Option value'!$E$10</f>
        <v>486.27016905545526</v>
      </c>
    </row>
    <row r="3799" spans="2:9">
      <c r="B3799">
        <f t="shared" si="420"/>
        <v>3781</v>
      </c>
      <c r="C3799" s="38">
        <f t="shared" ca="1" si="415"/>
        <v>0.3516629254510984</v>
      </c>
      <c r="D3799" s="38">
        <f t="shared" ca="1" si="416"/>
        <v>6.5455681371460919E-2</v>
      </c>
      <c r="E3799" s="38">
        <f t="shared" ca="1" si="417"/>
        <v>0.14510459998457131</v>
      </c>
      <c r="F3799" s="38">
        <f t="shared" ca="1" si="421"/>
        <v>4.3881614883794058E-2</v>
      </c>
      <c r="G3799" s="24">
        <f t="shared" ca="1" si="418"/>
        <v>10839.96764717266</v>
      </c>
      <c r="H3799" s="24">
        <f t="shared" ca="1" si="419"/>
        <v>11533.148950485142</v>
      </c>
      <c r="I3799" s="24">
        <f ca="1">H3799/'Option value'!$E$10</f>
        <v>559.86159953811364</v>
      </c>
    </row>
    <row r="3800" spans="2:9">
      <c r="B3800">
        <f t="shared" si="420"/>
        <v>3782</v>
      </c>
      <c r="C3800" s="38">
        <f t="shared" ca="1" si="415"/>
        <v>0.15962854871305263</v>
      </c>
      <c r="D3800" s="38">
        <f t="shared" ca="1" si="416"/>
        <v>6.1943049951312557E-2</v>
      </c>
      <c r="E3800" s="38">
        <f t="shared" ca="1" si="417"/>
        <v>0.13975363803527574</v>
      </c>
      <c r="F3800" s="38">
        <f t="shared" ca="1" si="421"/>
        <v>5.8146012579774212E-2</v>
      </c>
      <c r="G3800" s="24">
        <f t="shared" ca="1" si="418"/>
        <v>10916.215974163691</v>
      </c>
      <c r="H3800" s="24">
        <f t="shared" ca="1" si="419"/>
        <v>11609.397277476173</v>
      </c>
      <c r="I3800" s="24">
        <f ca="1">H3800/'Option value'!$E$10</f>
        <v>563.56297463476562</v>
      </c>
    </row>
    <row r="3801" spans="2:9">
      <c r="B3801">
        <f t="shared" si="420"/>
        <v>3783</v>
      </c>
      <c r="C3801" s="38">
        <f t="shared" ca="1" si="415"/>
        <v>0.41370329018848107</v>
      </c>
      <c r="D3801" s="38">
        <f t="shared" ca="1" si="416"/>
        <v>7.4037338176878714E-2</v>
      </c>
      <c r="E3801" s="38">
        <f t="shared" ca="1" si="417"/>
        <v>0.13961760116161132</v>
      </c>
      <c r="F3801" s="38">
        <f t="shared" ca="1" si="421"/>
        <v>5.0011547637285582E-2</v>
      </c>
      <c r="G3801" s="24">
        <f t="shared" ca="1" si="418"/>
        <v>14486.487355420279</v>
      </c>
      <c r="H3801" s="24">
        <f t="shared" ca="1" si="419"/>
        <v>15179.66865873276</v>
      </c>
      <c r="I3801" s="24">
        <f ca="1">H3801/'Option value'!$E$10</f>
        <v>736.87711935595917</v>
      </c>
    </row>
    <row r="3802" spans="2:9">
      <c r="B3802">
        <f t="shared" si="420"/>
        <v>3784</v>
      </c>
      <c r="C3802" s="38">
        <f t="shared" ca="1" si="415"/>
        <v>0.25834481063394726</v>
      </c>
      <c r="D3802" s="38">
        <f t="shared" ca="1" si="416"/>
        <v>6.9606822271301008E-2</v>
      </c>
      <c r="E3802" s="38">
        <f t="shared" ca="1" si="417"/>
        <v>0.14143910054030751</v>
      </c>
      <c r="F3802" s="38">
        <f t="shared" ca="1" si="421"/>
        <v>3.7564318766703179E-2</v>
      </c>
      <c r="G3802" s="24">
        <f t="shared" ca="1" si="418"/>
        <v>10457.616765487513</v>
      </c>
      <c r="H3802" s="24">
        <f t="shared" ca="1" si="419"/>
        <v>11150.798068799995</v>
      </c>
      <c r="I3802" s="24">
        <f ca="1">H3802/'Option value'!$E$10</f>
        <v>541.30087712621332</v>
      </c>
    </row>
    <row r="3803" spans="2:9">
      <c r="B3803">
        <f t="shared" si="420"/>
        <v>3785</v>
      </c>
      <c r="C3803" s="38">
        <f t="shared" ca="1" si="415"/>
        <v>0.30878578299030363</v>
      </c>
      <c r="D3803" s="38">
        <f t="shared" ca="1" si="416"/>
        <v>6.3979587017222436E-2</v>
      </c>
      <c r="E3803" s="38">
        <f t="shared" ca="1" si="417"/>
        <v>0.14473135933759418</v>
      </c>
      <c r="F3803" s="38">
        <f t="shared" ca="1" si="421"/>
        <v>4.6047922088698526E-2</v>
      </c>
      <c r="G3803" s="24">
        <f t="shared" ca="1" si="418"/>
        <v>10523.424993856661</v>
      </c>
      <c r="H3803" s="24">
        <f t="shared" ca="1" si="419"/>
        <v>11216.606297169143</v>
      </c>
      <c r="I3803" s="24">
        <f ca="1">H3803/'Option value'!$E$10</f>
        <v>544.49545131889033</v>
      </c>
    </row>
    <row r="3804" spans="2:9">
      <c r="B3804">
        <f t="shared" si="420"/>
        <v>3786</v>
      </c>
      <c r="C3804" s="38">
        <f t="shared" ca="1" si="415"/>
        <v>0.18999472931350408</v>
      </c>
      <c r="D3804" s="38">
        <f t="shared" ca="1" si="416"/>
        <v>7.3763536932470078E-2</v>
      </c>
      <c r="E3804" s="38">
        <f t="shared" ca="1" si="417"/>
        <v>0.14848717391448343</v>
      </c>
      <c r="F3804" s="38">
        <f t="shared" ca="1" si="421"/>
        <v>5.5757165238178211E-2</v>
      </c>
      <c r="G3804" s="24">
        <f t="shared" ca="1" si="418"/>
        <v>11739.722925145159</v>
      </c>
      <c r="H3804" s="24">
        <f t="shared" ca="1" si="419"/>
        <v>12432.904228457641</v>
      </c>
      <c r="I3804" s="24">
        <f ca="1">H3804/'Option value'!$E$10</f>
        <v>603.53904021639028</v>
      </c>
    </row>
    <row r="3805" spans="2:9">
      <c r="B3805">
        <f t="shared" si="420"/>
        <v>3787</v>
      </c>
      <c r="C3805" s="38">
        <f t="shared" ca="1" si="415"/>
        <v>0.29988267092243753</v>
      </c>
      <c r="D3805" s="38">
        <f t="shared" ca="1" si="416"/>
        <v>6.1288231442921677E-2</v>
      </c>
      <c r="E3805" s="38">
        <f t="shared" ca="1" si="417"/>
        <v>0.14347461644206569</v>
      </c>
      <c r="F3805" s="38">
        <f t="shared" ca="1" si="421"/>
        <v>3.1517851971735247E-2</v>
      </c>
      <c r="G3805" s="24">
        <f t="shared" ca="1" si="418"/>
        <v>8825.1537709453241</v>
      </c>
      <c r="H3805" s="24">
        <f t="shared" ca="1" si="419"/>
        <v>9518.3350742578059</v>
      </c>
      <c r="I3805" s="24">
        <f ca="1">H3805/'Option value'!$E$10</f>
        <v>462.05510069212647</v>
      </c>
    </row>
    <row r="3806" spans="2:9">
      <c r="B3806">
        <f t="shared" si="420"/>
        <v>3788</v>
      </c>
      <c r="C3806" s="38">
        <f t="shared" ca="1" si="415"/>
        <v>0.16923577887294405</v>
      </c>
      <c r="D3806" s="38">
        <f t="shared" ca="1" si="416"/>
        <v>6.742103695263256E-2</v>
      </c>
      <c r="E3806" s="38">
        <f t="shared" ca="1" si="417"/>
        <v>0.14820586388668011</v>
      </c>
      <c r="F3806" s="38">
        <f t="shared" ca="1" si="421"/>
        <v>2.7962535951473567E-2</v>
      </c>
      <c r="G3806" s="24">
        <f t="shared" ca="1" si="418"/>
        <v>8130.6995569810297</v>
      </c>
      <c r="H3806" s="24">
        <f t="shared" ca="1" si="419"/>
        <v>8823.8808602935114</v>
      </c>
      <c r="I3806" s="24">
        <f ca="1">H3806/'Option value'!$E$10</f>
        <v>428.34373108220927</v>
      </c>
    </row>
    <row r="3807" spans="2:9">
      <c r="B3807">
        <f t="shared" si="420"/>
        <v>3789</v>
      </c>
      <c r="C3807" s="38">
        <f t="shared" ca="1" si="415"/>
        <v>0.32832422564663877</v>
      </c>
      <c r="D3807" s="38">
        <f t="shared" ca="1" si="416"/>
        <v>7.3991319285340681E-2</v>
      </c>
      <c r="E3807" s="38">
        <f t="shared" ca="1" si="417"/>
        <v>0.14784871248945586</v>
      </c>
      <c r="F3807" s="38">
        <f t="shared" ca="1" si="421"/>
        <v>4.5153917162297851E-2</v>
      </c>
      <c r="G3807" s="24">
        <f t="shared" ca="1" si="418"/>
        <v>11869.373805020972</v>
      </c>
      <c r="H3807" s="24">
        <f t="shared" ca="1" si="419"/>
        <v>12562.555108333454</v>
      </c>
      <c r="I3807" s="24">
        <f ca="1">H3807/'Option value'!$E$10</f>
        <v>609.83277224919675</v>
      </c>
    </row>
    <row r="3808" spans="2:9">
      <c r="B3808">
        <f t="shared" si="420"/>
        <v>3790</v>
      </c>
      <c r="C3808" s="38">
        <f t="shared" ca="1" si="415"/>
        <v>4.6022578605998482E-2</v>
      </c>
      <c r="D3808" s="38">
        <f t="shared" ca="1" si="416"/>
        <v>6.682806771776359E-2</v>
      </c>
      <c r="E3808" s="38">
        <f t="shared" ca="1" si="417"/>
        <v>0.14549023042317069</v>
      </c>
      <c r="F3808" s="38">
        <f t="shared" ca="1" si="421"/>
        <v>2.751758933506835E-2</v>
      </c>
      <c r="G3808" s="24">
        <f t="shared" ca="1" si="418"/>
        <v>7348.6918661672871</v>
      </c>
      <c r="H3808" s="24">
        <f t="shared" ca="1" si="419"/>
        <v>8041.8731694797698</v>
      </c>
      <c r="I3808" s="24">
        <f ca="1">H3808/'Option value'!$E$10</f>
        <v>390.38219269319268</v>
      </c>
    </row>
    <row r="3809" spans="2:9">
      <c r="B3809">
        <f t="shared" si="420"/>
        <v>3791</v>
      </c>
      <c r="C3809" s="38">
        <f t="shared" ca="1" si="415"/>
        <v>0.13846064583536224</v>
      </c>
      <c r="D3809" s="38">
        <f t="shared" ca="1" si="416"/>
        <v>5.7543783352723865E-2</v>
      </c>
      <c r="E3809" s="38">
        <f t="shared" ca="1" si="417"/>
        <v>0.14877325479744744</v>
      </c>
      <c r="F3809" s="38">
        <f t="shared" ca="1" si="421"/>
        <v>3.5010368815011177E-2</v>
      </c>
      <c r="G3809" s="24">
        <f t="shared" ca="1" si="418"/>
        <v>7141.7922176840275</v>
      </c>
      <c r="H3809" s="24">
        <f t="shared" ca="1" si="419"/>
        <v>7834.9735209965102</v>
      </c>
      <c r="I3809" s="24">
        <f ca="1">H3809/'Option value'!$E$10</f>
        <v>380.33852043672374</v>
      </c>
    </row>
    <row r="3810" spans="2:9">
      <c r="B3810">
        <f t="shared" si="420"/>
        <v>3792</v>
      </c>
      <c r="C3810" s="38">
        <f t="shared" ca="1" si="415"/>
        <v>0.22267187836693308</v>
      </c>
      <c r="D3810" s="38">
        <f t="shared" ca="1" si="416"/>
        <v>6.8741993645844671E-2</v>
      </c>
      <c r="E3810" s="38">
        <f t="shared" ca="1" si="417"/>
        <v>0.14968688100660318</v>
      </c>
      <c r="F3810" s="38">
        <f t="shared" ca="1" si="421"/>
        <v>5.2429166057022511E-2</v>
      </c>
      <c r="G3810" s="24">
        <f t="shared" ca="1" si="418"/>
        <v>10717.644854987926</v>
      </c>
      <c r="H3810" s="24">
        <f t="shared" ca="1" si="419"/>
        <v>11410.826158300408</v>
      </c>
      <c r="I3810" s="24">
        <f ca="1">H3810/'Option value'!$E$10</f>
        <v>553.92359991749549</v>
      </c>
    </row>
    <row r="3811" spans="2:9">
      <c r="B3811">
        <f t="shared" si="420"/>
        <v>3793</v>
      </c>
      <c r="C3811" s="38">
        <f t="shared" ca="1" si="415"/>
        <v>0.36489273492501384</v>
      </c>
      <c r="D3811" s="38">
        <f t="shared" ca="1" si="416"/>
        <v>6.6159814668479991E-2</v>
      </c>
      <c r="E3811" s="38">
        <f t="shared" ca="1" si="417"/>
        <v>0.14761060870908249</v>
      </c>
      <c r="F3811" s="38">
        <f t="shared" ca="1" si="421"/>
        <v>2.4982648215685743E-2</v>
      </c>
      <c r="G3811" s="24">
        <f t="shared" ca="1" si="418"/>
        <v>9132.6049895814176</v>
      </c>
      <c r="H3811" s="24">
        <f t="shared" ca="1" si="419"/>
        <v>9825.7862928938994</v>
      </c>
      <c r="I3811" s="24">
        <f ca="1">H3811/'Option value'!$E$10</f>
        <v>476.97991713077175</v>
      </c>
    </row>
    <row r="3812" spans="2:9">
      <c r="B3812">
        <f t="shared" si="420"/>
        <v>3794</v>
      </c>
      <c r="C3812" s="38">
        <f t="shared" ca="1" si="415"/>
        <v>0.24902571297578732</v>
      </c>
      <c r="D3812" s="38">
        <f t="shared" ca="1" si="416"/>
        <v>5.461318110041271E-2</v>
      </c>
      <c r="E3812" s="38">
        <f t="shared" ca="1" si="417"/>
        <v>0.14620430442458665</v>
      </c>
      <c r="F3812" s="38">
        <f t="shared" ca="1" si="421"/>
        <v>3.5906331093887703E-2</v>
      </c>
      <c r="G3812" s="24">
        <f t="shared" ca="1" si="418"/>
        <v>7669.9529046862581</v>
      </c>
      <c r="H3812" s="24">
        <f t="shared" ca="1" si="419"/>
        <v>8363.1342079987407</v>
      </c>
      <c r="I3812" s="24">
        <f ca="1">H3812/'Option value'!$E$10</f>
        <v>405.97738873780293</v>
      </c>
    </row>
    <row r="3813" spans="2:9">
      <c r="B3813">
        <f t="shared" si="420"/>
        <v>3795</v>
      </c>
      <c r="C3813" s="38">
        <f t="shared" ca="1" si="415"/>
        <v>0.13654161603789483</v>
      </c>
      <c r="D3813" s="38">
        <f t="shared" ca="1" si="416"/>
        <v>6.4169721421657791E-2</v>
      </c>
      <c r="E3813" s="38">
        <f t="shared" ca="1" si="417"/>
        <v>0.1455818893481485</v>
      </c>
      <c r="F3813" s="38">
        <f t="shared" ca="1" si="421"/>
        <v>5.5473900227925213E-2</v>
      </c>
      <c r="G3813" s="24">
        <f t="shared" ca="1" si="418"/>
        <v>10037.916424622115</v>
      </c>
      <c r="H3813" s="24">
        <f t="shared" ca="1" si="419"/>
        <v>10731.097727934597</v>
      </c>
      <c r="I3813" s="24">
        <f ca="1">H3813/'Option value'!$E$10</f>
        <v>520.92707417158238</v>
      </c>
    </row>
    <row r="3814" spans="2:9">
      <c r="B3814">
        <f t="shared" si="420"/>
        <v>3796</v>
      </c>
      <c r="C3814" s="38">
        <f t="shared" ca="1" si="415"/>
        <v>7.6899200920306721E-2</v>
      </c>
      <c r="D3814" s="38">
        <f t="shared" ca="1" si="416"/>
        <v>5.4872429304825394E-2</v>
      </c>
      <c r="E3814" s="38">
        <f t="shared" ca="1" si="417"/>
        <v>0.14393629761870982</v>
      </c>
      <c r="F3814" s="38">
        <f t="shared" ca="1" si="421"/>
        <v>3.9981713645262013E-2</v>
      </c>
      <c r="G3814" s="24">
        <f t="shared" ca="1" si="418"/>
        <v>7049.8028906201544</v>
      </c>
      <c r="H3814" s="24">
        <f t="shared" ca="1" si="419"/>
        <v>7742.984193932637</v>
      </c>
      <c r="I3814" s="24">
        <f ca="1">H3814/'Option value'!$E$10</f>
        <v>375.8730191229435</v>
      </c>
    </row>
    <row r="3815" spans="2:9">
      <c r="B3815">
        <f t="shared" si="420"/>
        <v>3797</v>
      </c>
      <c r="C3815" s="38">
        <f t="shared" ca="1" si="415"/>
        <v>7.2887341180709581E-2</v>
      </c>
      <c r="D3815" s="38">
        <f t="shared" ca="1" si="416"/>
        <v>5.7062963345272118E-2</v>
      </c>
      <c r="E3815" s="38">
        <f t="shared" ca="1" si="417"/>
        <v>0.14771358148945785</v>
      </c>
      <c r="F3815" s="38">
        <f t="shared" ca="1" si="421"/>
        <v>5.8501734730017033E-2</v>
      </c>
      <c r="G3815" s="24">
        <f t="shared" ca="1" si="418"/>
        <v>8510.9353108483047</v>
      </c>
      <c r="H3815" s="24">
        <f t="shared" ca="1" si="419"/>
        <v>9204.1166141607864</v>
      </c>
      <c r="I3815" s="24">
        <f ca="1">H3815/'Option value'!$E$10</f>
        <v>446.80177738644591</v>
      </c>
    </row>
    <row r="3816" spans="2:9">
      <c r="B3816">
        <f t="shared" si="420"/>
        <v>3798</v>
      </c>
      <c r="C3816" s="38">
        <f t="shared" ca="1" si="415"/>
        <v>0.36574060079431858</v>
      </c>
      <c r="D3816" s="38">
        <f t="shared" ca="1" si="416"/>
        <v>6.2433266086944203E-2</v>
      </c>
      <c r="E3816" s="38">
        <f t="shared" ca="1" si="417"/>
        <v>0.14195415144536211</v>
      </c>
      <c r="F3816" s="38">
        <f t="shared" ca="1" si="421"/>
        <v>5.0694425791558542E-2</v>
      </c>
      <c r="G3816" s="24">
        <f t="shared" ca="1" si="418"/>
        <v>11587.679993510948</v>
      </c>
      <c r="H3816" s="24">
        <f t="shared" ca="1" si="419"/>
        <v>12280.86129682343</v>
      </c>
      <c r="I3816" s="24">
        <f ca="1">H3816/'Option value'!$E$10</f>
        <v>596.15831537977817</v>
      </c>
    </row>
    <row r="3817" spans="2:9">
      <c r="B3817">
        <f t="shared" si="420"/>
        <v>3799</v>
      </c>
      <c r="C3817" s="38">
        <f t="shared" ca="1" si="415"/>
        <v>0.19310278163473954</v>
      </c>
      <c r="D3817" s="38">
        <f t="shared" ca="1" si="416"/>
        <v>5.0065278522713599E-2</v>
      </c>
      <c r="E3817" s="38">
        <f t="shared" ca="1" si="417"/>
        <v>0.14638792059915118</v>
      </c>
      <c r="F3817" s="38">
        <f t="shared" ca="1" si="421"/>
        <v>5.3392940261780583E-2</v>
      </c>
      <c r="G3817" s="24">
        <f t="shared" ca="1" si="418"/>
        <v>7966.111203863833</v>
      </c>
      <c r="H3817" s="24">
        <f t="shared" ca="1" si="419"/>
        <v>8659.2925071763148</v>
      </c>
      <c r="I3817" s="24">
        <f ca="1">H3817/'Option value'!$E$10</f>
        <v>420.35400520273367</v>
      </c>
    </row>
    <row r="3818" spans="2:9">
      <c r="B3818">
        <f t="shared" si="420"/>
        <v>3800</v>
      </c>
      <c r="C3818" s="38">
        <f t="shared" ca="1" si="415"/>
        <v>0.32644400681714025</v>
      </c>
      <c r="D3818" s="38">
        <f t="shared" ca="1" si="416"/>
        <v>5.7632030197347923E-2</v>
      </c>
      <c r="E3818" s="38">
        <f t="shared" ca="1" si="417"/>
        <v>0.14519885063085772</v>
      </c>
      <c r="F3818" s="38">
        <f t="shared" ca="1" si="421"/>
        <v>4.3347797967520113E-2</v>
      </c>
      <c r="G3818" s="24">
        <f t="shared" ca="1" si="418"/>
        <v>9308.4784022156909</v>
      </c>
      <c r="H3818" s="24">
        <f t="shared" ca="1" si="419"/>
        <v>10001.659705528173</v>
      </c>
      <c r="I3818" s="24">
        <f ca="1">H3818/'Option value'!$E$10</f>
        <v>485.51746143340642</v>
      </c>
    </row>
    <row r="3819" spans="2:9">
      <c r="B3819">
        <f t="shared" si="420"/>
        <v>3801</v>
      </c>
      <c r="C3819" s="38">
        <f t="shared" ca="1" si="415"/>
        <v>0.23415513069445018</v>
      </c>
      <c r="D3819" s="38">
        <f t="shared" ca="1" si="416"/>
        <v>5.9806985451195581E-2</v>
      </c>
      <c r="E3819" s="38">
        <f t="shared" ca="1" si="417"/>
        <v>0.14197304164405317</v>
      </c>
      <c r="F3819" s="38">
        <f t="shared" ca="1" si="421"/>
        <v>5.5793547430412135E-2</v>
      </c>
      <c r="G3819" s="24">
        <f t="shared" ca="1" si="418"/>
        <v>10622.068590302048</v>
      </c>
      <c r="H3819" s="24">
        <f t="shared" ca="1" si="419"/>
        <v>11315.249893614529</v>
      </c>
      <c r="I3819" s="24">
        <f ca="1">H3819/'Option value'!$E$10</f>
        <v>549.28397541818094</v>
      </c>
    </row>
    <row r="3820" spans="2:9">
      <c r="B3820">
        <f t="shared" si="420"/>
        <v>3802</v>
      </c>
      <c r="C3820" s="38">
        <f t="shared" ca="1" si="415"/>
        <v>0.240376461904976</v>
      </c>
      <c r="D3820" s="38">
        <f t="shared" ca="1" si="416"/>
        <v>7.3938179745109273E-2</v>
      </c>
      <c r="E3820" s="38">
        <f t="shared" ca="1" si="417"/>
        <v>0.14503215403507888</v>
      </c>
      <c r="F3820" s="38">
        <f t="shared" ca="1" si="421"/>
        <v>3.5315618825667354E-2</v>
      </c>
      <c r="G3820" s="24">
        <f t="shared" ca="1" si="418"/>
        <v>10366.724648138596</v>
      </c>
      <c r="H3820" s="24">
        <f t="shared" ca="1" si="419"/>
        <v>11059.905951451077</v>
      </c>
      <c r="I3820" s="24">
        <f ca="1">H3820/'Option value'!$E$10</f>
        <v>536.88863841995521</v>
      </c>
    </row>
    <row r="3821" spans="2:9">
      <c r="B3821">
        <f t="shared" si="420"/>
        <v>3803</v>
      </c>
      <c r="C3821" s="38">
        <f t="shared" ca="1" si="415"/>
        <v>0.10648172048851431</v>
      </c>
      <c r="D3821" s="38">
        <f t="shared" ca="1" si="416"/>
        <v>5.7345234328120158E-2</v>
      </c>
      <c r="E3821" s="38">
        <f t="shared" ca="1" si="417"/>
        <v>0.14826553743978255</v>
      </c>
      <c r="F3821" s="38">
        <f t="shared" ca="1" si="421"/>
        <v>2.6725442699889638E-2</v>
      </c>
      <c r="G3821" s="24">
        <f t="shared" ca="1" si="418"/>
        <v>6474.6065402323493</v>
      </c>
      <c r="H3821" s="24">
        <f t="shared" ca="1" si="419"/>
        <v>7167.787843544832</v>
      </c>
      <c r="I3821" s="24">
        <f ca="1">H3821/'Option value'!$E$10</f>
        <v>347.95086619149669</v>
      </c>
    </row>
    <row r="3822" spans="2:9">
      <c r="B3822">
        <f t="shared" si="420"/>
        <v>3804</v>
      </c>
      <c r="C3822" s="38">
        <f t="shared" ca="1" si="415"/>
        <v>0.32026972358757044</v>
      </c>
      <c r="D3822" s="38">
        <f t="shared" ca="1" si="416"/>
        <v>6.6584246995110258E-2</v>
      </c>
      <c r="E3822" s="38">
        <f t="shared" ca="1" si="417"/>
        <v>0.14639199177935169</v>
      </c>
      <c r="F3822" s="38">
        <f t="shared" ca="1" si="421"/>
        <v>3.241627203042563E-2</v>
      </c>
      <c r="G3822" s="24">
        <f t="shared" ca="1" si="418"/>
        <v>9565.6214525096457</v>
      </c>
      <c r="H3822" s="24">
        <f t="shared" ca="1" si="419"/>
        <v>10258.802755822127</v>
      </c>
      <c r="I3822" s="24">
        <f ca="1">H3822/'Option value'!$E$10</f>
        <v>498.00013377777316</v>
      </c>
    </row>
    <row r="3823" spans="2:9">
      <c r="B3823">
        <f t="shared" si="420"/>
        <v>3805</v>
      </c>
      <c r="C3823" s="38">
        <f t="shared" ca="1" si="415"/>
        <v>0.26036111766227793</v>
      </c>
      <c r="D3823" s="38">
        <f t="shared" ca="1" si="416"/>
        <v>6.8535121344525052E-2</v>
      </c>
      <c r="E3823" s="38">
        <f t="shared" ca="1" si="417"/>
        <v>0.14350027705344806</v>
      </c>
      <c r="F3823" s="38">
        <f t="shared" ca="1" si="421"/>
        <v>5.9683317971759603E-2</v>
      </c>
      <c r="G3823" s="24">
        <f t="shared" ca="1" si="418"/>
        <v>12781.083117890414</v>
      </c>
      <c r="H3823" s="24">
        <f t="shared" ca="1" si="419"/>
        <v>13474.264421202895</v>
      </c>
      <c r="I3823" s="24">
        <f ca="1">H3823/'Option value'!$E$10</f>
        <v>654.09050588363561</v>
      </c>
    </row>
    <row r="3824" spans="2:9">
      <c r="B3824">
        <f t="shared" si="420"/>
        <v>3806</v>
      </c>
      <c r="C3824" s="38">
        <f t="shared" ca="1" si="415"/>
        <v>0.28999927124625458</v>
      </c>
      <c r="D3824" s="38">
        <f t="shared" ca="1" si="416"/>
        <v>5.8724962468178696E-2</v>
      </c>
      <c r="E3824" s="38">
        <f t="shared" ca="1" si="417"/>
        <v>0.14386521014508549</v>
      </c>
      <c r="F3824" s="38">
        <f t="shared" ca="1" si="421"/>
        <v>3.8843052833153549E-2</v>
      </c>
      <c r="G3824" s="24">
        <f t="shared" ca="1" si="418"/>
        <v>8945.8714787739573</v>
      </c>
      <c r="H3824" s="24">
        <f t="shared" ca="1" si="419"/>
        <v>9639.052782086439</v>
      </c>
      <c r="I3824" s="24">
        <f ca="1">H3824/'Option value'!$E$10</f>
        <v>467.91518359642907</v>
      </c>
    </row>
    <row r="3825" spans="2:9">
      <c r="B3825">
        <f t="shared" si="420"/>
        <v>3807</v>
      </c>
      <c r="C3825" s="38">
        <f t="shared" ca="1" si="415"/>
        <v>0.41777295519706059</v>
      </c>
      <c r="D3825" s="38">
        <f t="shared" ca="1" si="416"/>
        <v>5.9324535187576924E-2</v>
      </c>
      <c r="E3825" s="38">
        <f t="shared" ca="1" si="417"/>
        <v>0.14610097744386399</v>
      </c>
      <c r="F3825" s="38">
        <f t="shared" ca="1" si="421"/>
        <v>4.549957684519243E-2</v>
      </c>
      <c r="G3825" s="24">
        <f t="shared" ca="1" si="418"/>
        <v>10368.797229450543</v>
      </c>
      <c r="H3825" s="24">
        <f t="shared" ca="1" si="419"/>
        <v>11061.978532763025</v>
      </c>
      <c r="I3825" s="24">
        <f ca="1">H3825/'Option value'!$E$10</f>
        <v>536.98924916325359</v>
      </c>
    </row>
    <row r="3826" spans="2:9">
      <c r="B3826">
        <f t="shared" si="420"/>
        <v>3808</v>
      </c>
      <c r="C3826" s="38">
        <f t="shared" ca="1" si="415"/>
        <v>0.1750595862063215</v>
      </c>
      <c r="D3826" s="38">
        <f t="shared" ca="1" si="416"/>
        <v>6.3189852559721787E-2</v>
      </c>
      <c r="E3826" s="38">
        <f t="shared" ca="1" si="417"/>
        <v>0.1460038011211385</v>
      </c>
      <c r="F3826" s="38">
        <f t="shared" ca="1" si="421"/>
        <v>4.5889086462350903E-2</v>
      </c>
      <c r="G3826" s="24">
        <f t="shared" ca="1" si="418"/>
        <v>9198.1543883913037</v>
      </c>
      <c r="H3826" s="24">
        <f t="shared" ca="1" si="419"/>
        <v>9891.3356917037854</v>
      </c>
      <c r="I3826" s="24">
        <f ca="1">H3826/'Option value'!$E$10</f>
        <v>480.16192678173712</v>
      </c>
    </row>
    <row r="3827" spans="2:9">
      <c r="B3827">
        <f t="shared" si="420"/>
        <v>3809</v>
      </c>
      <c r="C3827" s="38">
        <f t="shared" ca="1" si="415"/>
        <v>0.37783502337582631</v>
      </c>
      <c r="D3827" s="38">
        <f t="shared" ca="1" si="416"/>
        <v>5.9260683761738896E-2</v>
      </c>
      <c r="E3827" s="38">
        <f t="shared" ca="1" si="417"/>
        <v>0.14755839923651307</v>
      </c>
      <c r="F3827" s="38">
        <f t="shared" ca="1" si="421"/>
        <v>5.7614831886406356E-2</v>
      </c>
      <c r="G3827" s="24">
        <f t="shared" ca="1" si="418"/>
        <v>11258.619616753054</v>
      </c>
      <c r="H3827" s="24">
        <f t="shared" ca="1" si="419"/>
        <v>11951.800920065536</v>
      </c>
      <c r="I3827" s="24">
        <f ca="1">H3827/'Option value'!$E$10</f>
        <v>580.18451068279296</v>
      </c>
    </row>
    <row r="3828" spans="2:9">
      <c r="B3828">
        <f t="shared" si="420"/>
        <v>3810</v>
      </c>
      <c r="C3828" s="38">
        <f t="shared" ca="1" si="415"/>
        <v>0.25096171355107727</v>
      </c>
      <c r="D3828" s="38">
        <f t="shared" ca="1" si="416"/>
        <v>5.7534892394807455E-2</v>
      </c>
      <c r="E3828" s="38">
        <f t="shared" ca="1" si="417"/>
        <v>0.1452174686226701</v>
      </c>
      <c r="F3828" s="38">
        <f t="shared" ca="1" si="421"/>
        <v>5.5785738555524739E-2</v>
      </c>
      <c r="G3828" s="24">
        <f t="shared" ca="1" si="418"/>
        <v>9981.0232617371876</v>
      </c>
      <c r="H3828" s="24">
        <f t="shared" ca="1" si="419"/>
        <v>10674.204565049669</v>
      </c>
      <c r="I3828" s="24">
        <f ca="1">H3828/'Option value'!$E$10</f>
        <v>518.16527014804217</v>
      </c>
    </row>
    <row r="3829" spans="2:9">
      <c r="B3829">
        <f t="shared" si="420"/>
        <v>3811</v>
      </c>
      <c r="C3829" s="38">
        <f t="shared" ca="1" si="415"/>
        <v>6.8525136711598017E-2</v>
      </c>
      <c r="D3829" s="38">
        <f t="shared" ca="1" si="416"/>
        <v>6.0082077196439765E-2</v>
      </c>
      <c r="E3829" s="38">
        <f t="shared" ca="1" si="417"/>
        <v>0.14373170479618361</v>
      </c>
      <c r="F3829" s="38">
        <f t="shared" ca="1" si="421"/>
        <v>4.9239020755103474E-2</v>
      </c>
      <c r="G3829" s="24">
        <f t="shared" ca="1" si="418"/>
        <v>8426.0275322930684</v>
      </c>
      <c r="H3829" s="24">
        <f t="shared" ca="1" si="419"/>
        <v>9119.2088356055501</v>
      </c>
      <c r="I3829" s="24">
        <f ca="1">H3829/'Option value'!$E$10</f>
        <v>442.68004056337617</v>
      </c>
    </row>
    <row r="3830" spans="2:9">
      <c r="B3830">
        <f t="shared" si="420"/>
        <v>3812</v>
      </c>
      <c r="C3830" s="38">
        <f t="shared" ca="1" si="415"/>
        <v>0.13369110364970579</v>
      </c>
      <c r="D3830" s="38">
        <f t="shared" ca="1" si="416"/>
        <v>7.4337844692188404E-2</v>
      </c>
      <c r="E3830" s="38">
        <f t="shared" ca="1" si="417"/>
        <v>0.14461845820853506</v>
      </c>
      <c r="F3830" s="38">
        <f t="shared" ca="1" si="421"/>
        <v>4.6024728548733462E-2</v>
      </c>
      <c r="G3830" s="24">
        <f t="shared" ca="1" si="418"/>
        <v>10600.998793051403</v>
      </c>
      <c r="H3830" s="24">
        <f t="shared" ca="1" si="419"/>
        <v>11294.180096363885</v>
      </c>
      <c r="I3830" s="24">
        <f ca="1">H3830/'Option value'!$E$10</f>
        <v>548.26116972640216</v>
      </c>
    </row>
    <row r="3831" spans="2:9">
      <c r="B3831">
        <f t="shared" si="420"/>
        <v>3813</v>
      </c>
      <c r="C3831" s="38">
        <f t="shared" ca="1" si="415"/>
        <v>0.17411497254905617</v>
      </c>
      <c r="D3831" s="38">
        <f t="shared" ca="1" si="416"/>
        <v>6.7009394926898322E-2</v>
      </c>
      <c r="E3831" s="38">
        <f t="shared" ca="1" si="417"/>
        <v>0.14332042708235171</v>
      </c>
      <c r="F3831" s="38">
        <f t="shared" ca="1" si="421"/>
        <v>4.5926190596786959E-2</v>
      </c>
      <c r="G3831" s="24">
        <f t="shared" ca="1" si="418"/>
        <v>10018.54013220372</v>
      </c>
      <c r="H3831" s="24">
        <f t="shared" ca="1" si="419"/>
        <v>10711.721435516201</v>
      </c>
      <c r="I3831" s="24">
        <f ca="1">H3831/'Option value'!$E$10</f>
        <v>519.98647745224275</v>
      </c>
    </row>
    <row r="3832" spans="2:9">
      <c r="B3832">
        <f t="shared" si="420"/>
        <v>3814</v>
      </c>
      <c r="C3832" s="38">
        <f t="shared" ca="1" si="415"/>
        <v>0.10379258800159395</v>
      </c>
      <c r="D3832" s="38">
        <f t="shared" ca="1" si="416"/>
        <v>6.976330096251078E-2</v>
      </c>
      <c r="E3832" s="38">
        <f t="shared" ca="1" si="417"/>
        <v>0.14597019186159749</v>
      </c>
      <c r="F3832" s="38">
        <f t="shared" ca="1" si="421"/>
        <v>4.9604288894911384E-2</v>
      </c>
      <c r="G3832" s="24">
        <f t="shared" ca="1" si="418"/>
        <v>9910.2013159897451</v>
      </c>
      <c r="H3832" s="24">
        <f t="shared" ca="1" si="419"/>
        <v>10603.382619302227</v>
      </c>
      <c r="I3832" s="24">
        <f ca="1">H3832/'Option value'!$E$10</f>
        <v>514.72731161661295</v>
      </c>
    </row>
    <row r="3833" spans="2:9">
      <c r="B3833">
        <f t="shared" si="420"/>
        <v>3815</v>
      </c>
      <c r="C3833" s="38">
        <f t="shared" ca="1" si="415"/>
        <v>0.23983334791097952</v>
      </c>
      <c r="D3833" s="38">
        <f t="shared" ca="1" si="416"/>
        <v>6.7945956089071377E-2</v>
      </c>
      <c r="E3833" s="38">
        <f t="shared" ca="1" si="417"/>
        <v>0.14538046696072229</v>
      </c>
      <c r="F3833" s="38">
        <f t="shared" ca="1" si="421"/>
        <v>2.3439278244930487E-2</v>
      </c>
      <c r="G3833" s="24">
        <f t="shared" ca="1" si="418"/>
        <v>8567.7715903517892</v>
      </c>
      <c r="H3833" s="24">
        <f t="shared" ca="1" si="419"/>
        <v>9260.952893664271</v>
      </c>
      <c r="I3833" s="24">
        <f ca="1">H3833/'Option value'!$E$10</f>
        <v>449.56082008078982</v>
      </c>
    </row>
    <row r="3834" spans="2:9">
      <c r="B3834">
        <f t="shared" si="420"/>
        <v>3816</v>
      </c>
      <c r="C3834" s="38">
        <f t="shared" ca="1" si="415"/>
        <v>0.32219652988208447</v>
      </c>
      <c r="D3834" s="38">
        <f t="shared" ca="1" si="416"/>
        <v>7.1854553655792824E-2</v>
      </c>
      <c r="E3834" s="38">
        <f t="shared" ca="1" si="417"/>
        <v>0.14425416027523918</v>
      </c>
      <c r="F3834" s="38">
        <f t="shared" ca="1" si="421"/>
        <v>3.6578738187205306E-2</v>
      </c>
      <c r="G3834" s="24">
        <f t="shared" ca="1" si="418"/>
        <v>10942.715369717382</v>
      </c>
      <c r="H3834" s="24">
        <f t="shared" ca="1" si="419"/>
        <v>11635.896673029863</v>
      </c>
      <c r="I3834" s="24">
        <f ca="1">H3834/'Option value'!$E$10</f>
        <v>564.84935305970203</v>
      </c>
    </row>
    <row r="3835" spans="2:9">
      <c r="B3835">
        <f t="shared" si="420"/>
        <v>3817</v>
      </c>
      <c r="C3835" s="38">
        <f t="shared" ca="1" si="415"/>
        <v>0.36657037757148958</v>
      </c>
      <c r="D3835" s="38">
        <f t="shared" ca="1" si="416"/>
        <v>5.8059657308525595E-2</v>
      </c>
      <c r="E3835" s="38">
        <f t="shared" ca="1" si="417"/>
        <v>0.14851013910908681</v>
      </c>
      <c r="F3835" s="38">
        <f t="shared" ca="1" si="421"/>
        <v>3.494613812641735E-2</v>
      </c>
      <c r="G3835" s="24">
        <f t="shared" ca="1" si="418"/>
        <v>8664.7724641281111</v>
      </c>
      <c r="H3835" s="24">
        <f t="shared" ca="1" si="419"/>
        <v>9357.9537674405929</v>
      </c>
      <c r="I3835" s="24">
        <f ca="1">H3835/'Option value'!$E$10</f>
        <v>454.2696003611938</v>
      </c>
    </row>
    <row r="3836" spans="2:9">
      <c r="B3836">
        <f t="shared" si="420"/>
        <v>3818</v>
      </c>
      <c r="C3836" s="38">
        <f t="shared" ca="1" si="415"/>
        <v>0.1670069449518688</v>
      </c>
      <c r="D3836" s="38">
        <f t="shared" ca="1" si="416"/>
        <v>6.8633311850024914E-2</v>
      </c>
      <c r="E3836" s="38">
        <f t="shared" ca="1" si="417"/>
        <v>0.14297662087987192</v>
      </c>
      <c r="F3836" s="38">
        <f t="shared" ca="1" si="421"/>
        <v>4.0013530748839329E-2</v>
      </c>
      <c r="G3836" s="24">
        <f t="shared" ca="1" si="418"/>
        <v>9647.575927698299</v>
      </c>
      <c r="H3836" s="24">
        <f t="shared" ca="1" si="419"/>
        <v>10340.757231010781</v>
      </c>
      <c r="I3836" s="24">
        <f ca="1">H3836/'Option value'!$E$10</f>
        <v>501.97850635974658</v>
      </c>
    </row>
    <row r="3837" spans="2:9">
      <c r="B3837">
        <f t="shared" si="420"/>
        <v>3819</v>
      </c>
      <c r="C3837" s="38">
        <f t="shared" ca="1" si="415"/>
        <v>-5.1915511237144385E-2</v>
      </c>
      <c r="D3837" s="38">
        <f t="shared" ca="1" si="416"/>
        <v>6.5069514624327709E-2</v>
      </c>
      <c r="E3837" s="38">
        <f t="shared" ca="1" si="417"/>
        <v>0.14366602138267101</v>
      </c>
      <c r="F3837" s="38">
        <f t="shared" ca="1" si="421"/>
        <v>3.8453405455784073E-2</v>
      </c>
      <c r="G3837" s="24">
        <f t="shared" ca="1" si="418"/>
        <v>7271.9044976051673</v>
      </c>
      <c r="H3837" s="24">
        <f t="shared" ca="1" si="419"/>
        <v>7965.08580091765</v>
      </c>
      <c r="I3837" s="24">
        <f ca="1">H3837/'Option value'!$E$10</f>
        <v>386.65465052998297</v>
      </c>
    </row>
    <row r="3838" spans="2:9">
      <c r="B3838">
        <f t="shared" si="420"/>
        <v>3820</v>
      </c>
      <c r="C3838" s="38">
        <f t="shared" ca="1" si="415"/>
        <v>0.32449528457530896</v>
      </c>
      <c r="D3838" s="38">
        <f t="shared" ca="1" si="416"/>
        <v>6.4961311555966531E-2</v>
      </c>
      <c r="E3838" s="38">
        <f t="shared" ca="1" si="417"/>
        <v>0.14629061975775756</v>
      </c>
      <c r="F3838" s="38">
        <f t="shared" ca="1" si="421"/>
        <v>3.879866504923813E-2</v>
      </c>
      <c r="G3838" s="24">
        <f t="shared" ca="1" si="418"/>
        <v>9927.0593296814859</v>
      </c>
      <c r="H3838" s="24">
        <f t="shared" ca="1" si="419"/>
        <v>10620.240632993968</v>
      </c>
      <c r="I3838" s="24">
        <f ca="1">H3838/'Option value'!$E$10</f>
        <v>515.54566179582366</v>
      </c>
    </row>
    <row r="3839" spans="2:9">
      <c r="B3839">
        <f t="shared" si="420"/>
        <v>3821</v>
      </c>
      <c r="C3839" s="38">
        <f t="shared" ca="1" si="415"/>
        <v>0.22025518111824396</v>
      </c>
      <c r="D3839" s="38">
        <f t="shared" ca="1" si="416"/>
        <v>5.9552255543381963E-2</v>
      </c>
      <c r="E3839" s="38">
        <f t="shared" ca="1" si="417"/>
        <v>0.14732845388586391</v>
      </c>
      <c r="F3839" s="38">
        <f t="shared" ca="1" si="421"/>
        <v>3.9354350409439978E-2</v>
      </c>
      <c r="G3839" s="24">
        <f t="shared" ca="1" si="418"/>
        <v>8346.8122635791024</v>
      </c>
      <c r="H3839" s="24">
        <f t="shared" ca="1" si="419"/>
        <v>9039.9935668915841</v>
      </c>
      <c r="I3839" s="24">
        <f ca="1">H3839/'Option value'!$E$10</f>
        <v>438.83463916949432</v>
      </c>
    </row>
    <row r="3840" spans="2:9">
      <c r="B3840">
        <f t="shared" si="420"/>
        <v>3822</v>
      </c>
      <c r="C3840" s="38">
        <f t="shared" ca="1" si="415"/>
        <v>0.2778421208926633</v>
      </c>
      <c r="D3840" s="38">
        <f t="shared" ca="1" si="416"/>
        <v>5.8117840557641645E-2</v>
      </c>
      <c r="E3840" s="38">
        <f t="shared" ca="1" si="417"/>
        <v>0.14922897755380424</v>
      </c>
      <c r="F3840" s="38">
        <f t="shared" ca="1" si="421"/>
        <v>4.5029419634150178E-2</v>
      </c>
      <c r="G3840" s="24">
        <f t="shared" ca="1" si="418"/>
        <v>8839.183890201517</v>
      </c>
      <c r="H3840" s="24">
        <f t="shared" ca="1" si="419"/>
        <v>9532.3651935139987</v>
      </c>
      <c r="I3840" s="24">
        <f ca="1">H3840/'Option value'!$E$10</f>
        <v>462.73617444242711</v>
      </c>
    </row>
    <row r="3841" spans="2:9">
      <c r="B3841">
        <f t="shared" si="420"/>
        <v>3823</v>
      </c>
      <c r="C3841" s="38">
        <f t="shared" ca="1" si="415"/>
        <v>0.18568005001228557</v>
      </c>
      <c r="D3841" s="38">
        <f t="shared" ca="1" si="416"/>
        <v>5.6836256665099359E-2</v>
      </c>
      <c r="E3841" s="38">
        <f t="shared" ca="1" si="417"/>
        <v>0.14268387008368702</v>
      </c>
      <c r="F3841" s="38">
        <f t="shared" ca="1" si="421"/>
        <v>4.5230799260945649E-2</v>
      </c>
      <c r="G3841" s="24">
        <f t="shared" ca="1" si="418"/>
        <v>8576.0800791554921</v>
      </c>
      <c r="H3841" s="24">
        <f t="shared" ca="1" si="419"/>
        <v>9269.2613824679738</v>
      </c>
      <c r="I3841" s="24">
        <f ca="1">H3841/'Option value'!$E$10</f>
        <v>449.96414477999872</v>
      </c>
    </row>
    <row r="3842" spans="2:9">
      <c r="B3842">
        <f t="shared" si="420"/>
        <v>3824</v>
      </c>
      <c r="C3842" s="38">
        <f t="shared" ca="1" si="415"/>
        <v>0.20303627547390951</v>
      </c>
      <c r="D3842" s="38">
        <f t="shared" ca="1" si="416"/>
        <v>5.0863663094423653E-2</v>
      </c>
      <c r="E3842" s="38">
        <f t="shared" ca="1" si="417"/>
        <v>0.14429721496049999</v>
      </c>
      <c r="F3842" s="38">
        <f t="shared" ca="1" si="421"/>
        <v>5.1424963108689978E-2</v>
      </c>
      <c r="G3842" s="24">
        <f t="shared" ca="1" si="418"/>
        <v>8171.3113337828045</v>
      </c>
      <c r="H3842" s="24">
        <f t="shared" ca="1" si="419"/>
        <v>8864.4926370952871</v>
      </c>
      <c r="I3842" s="24">
        <f ca="1">H3842/'Option value'!$E$10</f>
        <v>430.31517655802361</v>
      </c>
    </row>
    <row r="3843" spans="2:9">
      <c r="B3843">
        <f t="shared" si="420"/>
        <v>3825</v>
      </c>
      <c r="C3843" s="38">
        <f t="shared" ca="1" si="415"/>
        <v>0.13717713381105495</v>
      </c>
      <c r="D3843" s="38">
        <f t="shared" ca="1" si="416"/>
        <v>6.8456455992039728E-2</v>
      </c>
      <c r="E3843" s="38">
        <f t="shared" ca="1" si="417"/>
        <v>0.14759221208162182</v>
      </c>
      <c r="F3843" s="38">
        <f t="shared" ca="1" si="421"/>
        <v>5.7251052244903441E-2</v>
      </c>
      <c r="G3843" s="24">
        <f t="shared" ca="1" si="418"/>
        <v>10686.813862736191</v>
      </c>
      <c r="H3843" s="24">
        <f t="shared" ca="1" si="419"/>
        <v>11379.995166048673</v>
      </c>
      <c r="I3843" s="24">
        <f ca="1">H3843/'Option value'!$E$10</f>
        <v>552.42694980818794</v>
      </c>
    </row>
    <row r="3844" spans="2:9">
      <c r="B3844">
        <f t="shared" si="420"/>
        <v>3826</v>
      </c>
      <c r="C3844" s="38">
        <f t="shared" ca="1" si="415"/>
        <v>0.15600410752433289</v>
      </c>
      <c r="D3844" s="38">
        <f t="shared" ca="1" si="416"/>
        <v>6.5838540727673284E-2</v>
      </c>
      <c r="E3844" s="38">
        <f t="shared" ca="1" si="417"/>
        <v>0.143529107488991</v>
      </c>
      <c r="F3844" s="38">
        <f t="shared" ca="1" si="421"/>
        <v>2.2529432621762258E-2</v>
      </c>
      <c r="G3844" s="24">
        <f t="shared" ca="1" si="418"/>
        <v>7800.9365791069622</v>
      </c>
      <c r="H3844" s="24">
        <f t="shared" ca="1" si="419"/>
        <v>8494.1178824194449</v>
      </c>
      <c r="I3844" s="24">
        <f ca="1">H3844/'Option value'!$E$10</f>
        <v>412.3358195349245</v>
      </c>
    </row>
    <row r="3845" spans="2:9">
      <c r="B3845">
        <f t="shared" si="420"/>
        <v>3827</v>
      </c>
      <c r="C3845" s="38">
        <f t="shared" ca="1" si="415"/>
        <v>0.35824713050234708</v>
      </c>
      <c r="D3845" s="38">
        <f t="shared" ca="1" si="416"/>
        <v>7.3198353259529461E-2</v>
      </c>
      <c r="E3845" s="38">
        <f t="shared" ca="1" si="417"/>
        <v>0.14489251623485228</v>
      </c>
      <c r="F3845" s="38">
        <f t="shared" ca="1" si="421"/>
        <v>4.8609279603934158E-2</v>
      </c>
      <c r="G3845" s="24">
        <f t="shared" ca="1" si="418"/>
        <v>12806.215416235864</v>
      </c>
      <c r="H3845" s="24">
        <f t="shared" ca="1" si="419"/>
        <v>13499.396719548346</v>
      </c>
      <c r="I3845" s="24">
        <f ca="1">H3845/'Option value'!$E$10</f>
        <v>655.3105203664245</v>
      </c>
    </row>
    <row r="3846" spans="2:9">
      <c r="B3846">
        <f t="shared" si="420"/>
        <v>3828</v>
      </c>
      <c r="C3846" s="38">
        <f t="shared" ca="1" si="415"/>
        <v>0.25265556044385973</v>
      </c>
      <c r="D3846" s="38">
        <f t="shared" ca="1" si="416"/>
        <v>7.0142850384021196E-2</v>
      </c>
      <c r="E3846" s="38">
        <f t="shared" ca="1" si="417"/>
        <v>0.14803324365917309</v>
      </c>
      <c r="F3846" s="38">
        <f t="shared" ca="1" si="421"/>
        <v>5.0056007530170699E-2</v>
      </c>
      <c r="G3846" s="24">
        <f t="shared" ca="1" si="418"/>
        <v>11121.958583427722</v>
      </c>
      <c r="H3846" s="24">
        <f t="shared" ca="1" si="419"/>
        <v>11815.139886740204</v>
      </c>
      <c r="I3846" s="24">
        <f ca="1">H3846/'Option value'!$E$10</f>
        <v>573.55047993884477</v>
      </c>
    </row>
    <row r="3847" spans="2:9">
      <c r="B3847">
        <f t="shared" si="420"/>
        <v>3829</v>
      </c>
      <c r="C3847" s="38">
        <f t="shared" ca="1" si="415"/>
        <v>0.24426301094804687</v>
      </c>
      <c r="D3847" s="38">
        <f t="shared" ca="1" si="416"/>
        <v>5.9832869790554188E-2</v>
      </c>
      <c r="E3847" s="38">
        <f t="shared" ca="1" si="417"/>
        <v>0.14796339205773432</v>
      </c>
      <c r="F3847" s="38">
        <f t="shared" ca="1" si="421"/>
        <v>5.7117691710172558E-2</v>
      </c>
      <c r="G3847" s="24">
        <f t="shared" ca="1" si="418"/>
        <v>10163.400127485987</v>
      </c>
      <c r="H3847" s="24">
        <f t="shared" ca="1" si="419"/>
        <v>10856.581430798469</v>
      </c>
      <c r="I3847" s="24">
        <f ca="1">H3847/'Option value'!$E$10</f>
        <v>527.01851605817808</v>
      </c>
    </row>
    <row r="3848" spans="2:9">
      <c r="B3848">
        <f t="shared" si="420"/>
        <v>3830</v>
      </c>
      <c r="C3848" s="38">
        <f t="shared" ca="1" si="415"/>
        <v>0.13557507940435831</v>
      </c>
      <c r="D3848" s="38">
        <f t="shared" ca="1" si="416"/>
        <v>5.9379435817932626E-2</v>
      </c>
      <c r="E3848" s="38">
        <f t="shared" ca="1" si="417"/>
        <v>0.14629589454873648</v>
      </c>
      <c r="F3848" s="38">
        <f t="shared" ca="1" si="421"/>
        <v>4.4725802063432678E-2</v>
      </c>
      <c r="G3848" s="24">
        <f t="shared" ca="1" si="418"/>
        <v>8233.3665196061902</v>
      </c>
      <c r="H3848" s="24">
        <f t="shared" ca="1" si="419"/>
        <v>8926.547822918672</v>
      </c>
      <c r="I3848" s="24">
        <f ca="1">H3848/'Option value'!$E$10</f>
        <v>433.32756421935295</v>
      </c>
    </row>
    <row r="3849" spans="2:9">
      <c r="B3849">
        <f t="shared" si="420"/>
        <v>3831</v>
      </c>
      <c r="C3849" s="38">
        <f t="shared" ca="1" si="415"/>
        <v>0.29816422521339619</v>
      </c>
      <c r="D3849" s="38">
        <f t="shared" ca="1" si="416"/>
        <v>5.7321982024156136E-2</v>
      </c>
      <c r="E3849" s="38">
        <f t="shared" ca="1" si="417"/>
        <v>0.1425435371573178</v>
      </c>
      <c r="F3849" s="38">
        <f t="shared" ca="1" si="421"/>
        <v>4.9192784431910649E-2</v>
      </c>
      <c r="G3849" s="24">
        <f t="shared" ca="1" si="418"/>
        <v>9886.0860866521489</v>
      </c>
      <c r="H3849" s="24">
        <f t="shared" ca="1" si="419"/>
        <v>10579.267389964631</v>
      </c>
      <c r="I3849" s="24">
        <f ca="1">H3849/'Option value'!$E$10</f>
        <v>513.55666941575873</v>
      </c>
    </row>
    <row r="3850" spans="2:9">
      <c r="B3850">
        <f t="shared" si="420"/>
        <v>3832</v>
      </c>
      <c r="C3850" s="38">
        <f t="shared" ca="1" si="415"/>
        <v>7.8885373779584628E-2</v>
      </c>
      <c r="D3850" s="38">
        <f t="shared" ca="1" si="416"/>
        <v>6.6817956283298133E-2</v>
      </c>
      <c r="E3850" s="38">
        <f t="shared" ca="1" si="417"/>
        <v>0.14669795907052166</v>
      </c>
      <c r="F3850" s="38">
        <f t="shared" ca="1" si="421"/>
        <v>5.4057409796786179E-2</v>
      </c>
      <c r="G3850" s="24">
        <f t="shared" ca="1" si="418"/>
        <v>9650.6985237670615</v>
      </c>
      <c r="H3850" s="24">
        <f t="shared" ca="1" si="419"/>
        <v>10343.879827079543</v>
      </c>
      <c r="I3850" s="24">
        <f ca="1">H3850/'Option value'!$E$10</f>
        <v>502.13008869318168</v>
      </c>
    </row>
    <row r="3851" spans="2:9">
      <c r="B3851">
        <f t="shared" si="420"/>
        <v>3833</v>
      </c>
      <c r="C3851" s="38">
        <f t="shared" ca="1" si="415"/>
        <v>0.31299633942535859</v>
      </c>
      <c r="D3851" s="38">
        <f t="shared" ca="1" si="416"/>
        <v>6.0305080132209095E-2</v>
      </c>
      <c r="E3851" s="38">
        <f t="shared" ca="1" si="417"/>
        <v>0.14461902237353089</v>
      </c>
      <c r="F3851" s="38">
        <f t="shared" ca="1" si="421"/>
        <v>2.9528546288305074E-2</v>
      </c>
      <c r="G3851" s="24">
        <f t="shared" ca="1" si="418"/>
        <v>8532.3645850705434</v>
      </c>
      <c r="H3851" s="24">
        <f t="shared" ca="1" si="419"/>
        <v>9225.5458883830252</v>
      </c>
      <c r="I3851" s="24">
        <f ca="1">H3851/'Option value'!$E$10</f>
        <v>447.8420334166517</v>
      </c>
    </row>
    <row r="3852" spans="2:9">
      <c r="B3852">
        <f t="shared" si="420"/>
        <v>3834</v>
      </c>
      <c r="C3852" s="38">
        <f t="shared" ca="1" si="415"/>
        <v>0.26336757725310506</v>
      </c>
      <c r="D3852" s="38">
        <f t="shared" ca="1" si="416"/>
        <v>7.453452585063905E-2</v>
      </c>
      <c r="E3852" s="38">
        <f t="shared" ca="1" si="417"/>
        <v>0.1431887268633443</v>
      </c>
      <c r="F3852" s="38">
        <f t="shared" ca="1" si="421"/>
        <v>2.6442811483492083E-2</v>
      </c>
      <c r="G3852" s="24">
        <f t="shared" ca="1" si="418"/>
        <v>10003.152787382409</v>
      </c>
      <c r="H3852" s="24">
        <f t="shared" ca="1" si="419"/>
        <v>10696.334090694891</v>
      </c>
      <c r="I3852" s="24">
        <f ca="1">H3852/'Option value'!$E$10</f>
        <v>519.23951896577137</v>
      </c>
    </row>
    <row r="3853" spans="2:9">
      <c r="B3853">
        <f t="shared" si="420"/>
        <v>3835</v>
      </c>
      <c r="C3853" s="38">
        <f t="shared" ca="1" si="415"/>
        <v>0.36872138127108445</v>
      </c>
      <c r="D3853" s="38">
        <f t="shared" ca="1" si="416"/>
        <v>6.1769575847080767E-2</v>
      </c>
      <c r="E3853" s="38">
        <f t="shared" ca="1" si="417"/>
        <v>0.14252381650201409</v>
      </c>
      <c r="F3853" s="38">
        <f t="shared" ca="1" si="421"/>
        <v>3.5174151797672609E-2</v>
      </c>
      <c r="G3853" s="24">
        <f t="shared" ca="1" si="418"/>
        <v>9767.4310755390161</v>
      </c>
      <c r="H3853" s="24">
        <f t="shared" ca="1" si="419"/>
        <v>10460.612378851498</v>
      </c>
      <c r="I3853" s="24">
        <f ca="1">H3853/'Option value'!$E$10</f>
        <v>507.79671741997561</v>
      </c>
    </row>
    <row r="3854" spans="2:9">
      <c r="B3854">
        <f t="shared" si="420"/>
        <v>3836</v>
      </c>
      <c r="C3854" s="38">
        <f t="shared" ca="1" si="415"/>
        <v>0.21092685818114265</v>
      </c>
      <c r="D3854" s="38">
        <f t="shared" ca="1" si="416"/>
        <v>6.7615776609152911E-2</v>
      </c>
      <c r="E3854" s="38">
        <f t="shared" ca="1" si="417"/>
        <v>0.14315077321701014</v>
      </c>
      <c r="F3854" s="38">
        <f t="shared" ca="1" si="421"/>
        <v>5.882778220772121E-2</v>
      </c>
      <c r="G3854" s="24">
        <f t="shared" ca="1" si="418"/>
        <v>12042.352242902767</v>
      </c>
      <c r="H3854" s="24">
        <f t="shared" ca="1" si="419"/>
        <v>12735.533546215249</v>
      </c>
      <c r="I3854" s="24">
        <f ca="1">H3854/'Option value'!$E$10</f>
        <v>618.22978379685674</v>
      </c>
    </row>
    <row r="3855" spans="2:9">
      <c r="B3855">
        <f t="shared" si="420"/>
        <v>3837</v>
      </c>
      <c r="C3855" s="38">
        <f t="shared" ca="1" si="415"/>
        <v>5.1606168737882985E-2</v>
      </c>
      <c r="D3855" s="38">
        <f t="shared" ca="1" si="416"/>
        <v>6.0304673058500964E-2</v>
      </c>
      <c r="E3855" s="38">
        <f t="shared" ca="1" si="417"/>
        <v>0.14346821773656857</v>
      </c>
      <c r="F3855" s="38">
        <f t="shared" ca="1" si="421"/>
        <v>5.5278281469131316E-2</v>
      </c>
      <c r="G3855" s="24">
        <f t="shared" ca="1" si="418"/>
        <v>8918.1842445261991</v>
      </c>
      <c r="H3855" s="24">
        <f t="shared" ca="1" si="419"/>
        <v>9611.3655478386809</v>
      </c>
      <c r="I3855" s="24">
        <f ca="1">H3855/'Option value'!$E$10</f>
        <v>466.57114309896508</v>
      </c>
    </row>
    <row r="3856" spans="2:9">
      <c r="B3856">
        <f t="shared" si="420"/>
        <v>3838</v>
      </c>
      <c r="C3856" s="38">
        <f t="shared" ca="1" si="415"/>
        <v>0.20307203689098366</v>
      </c>
      <c r="D3856" s="38">
        <f t="shared" ca="1" si="416"/>
        <v>6.8230833592476309E-2</v>
      </c>
      <c r="E3856" s="38">
        <f t="shared" ca="1" si="417"/>
        <v>0.14334102588742942</v>
      </c>
      <c r="F3856" s="38">
        <f t="shared" ca="1" si="421"/>
        <v>2.1725073946625081E-2</v>
      </c>
      <c r="G3856" s="24">
        <f t="shared" ca="1" si="418"/>
        <v>8370.9190666971972</v>
      </c>
      <c r="H3856" s="24">
        <f t="shared" ca="1" si="419"/>
        <v>9064.100370009679</v>
      </c>
      <c r="I3856" s="24">
        <f ca="1">H3856/'Option value'!$E$10</f>
        <v>440.00487233056691</v>
      </c>
    </row>
    <row r="3857" spans="2:9">
      <c r="B3857">
        <f t="shared" si="420"/>
        <v>3839</v>
      </c>
      <c r="C3857" s="38">
        <f t="shared" ca="1" si="415"/>
        <v>0.16443716106635198</v>
      </c>
      <c r="D3857" s="38">
        <f t="shared" ca="1" si="416"/>
        <v>6.0246473207162934E-2</v>
      </c>
      <c r="E3857" s="38">
        <f t="shared" ca="1" si="417"/>
        <v>0.14256084108586961</v>
      </c>
      <c r="F3857" s="38">
        <f t="shared" ca="1" si="421"/>
        <v>3.7217203918300995E-2</v>
      </c>
      <c r="G3857" s="24">
        <f t="shared" ca="1" si="418"/>
        <v>8259.0625112527578</v>
      </c>
      <c r="H3857" s="24">
        <f t="shared" ca="1" si="419"/>
        <v>8952.2438145652395</v>
      </c>
      <c r="I3857" s="24">
        <f ca="1">H3857/'Option value'!$E$10</f>
        <v>434.57494245462323</v>
      </c>
    </row>
    <row r="3858" spans="2:9">
      <c r="B3858">
        <f t="shared" si="420"/>
        <v>3840</v>
      </c>
      <c r="C3858" s="38">
        <f t="shared" ca="1" si="415"/>
        <v>0.26610619317452155</v>
      </c>
      <c r="D3858" s="38">
        <f t="shared" ca="1" si="416"/>
        <v>6.5688410580025433E-2</v>
      </c>
      <c r="E3858" s="38">
        <f t="shared" ca="1" si="417"/>
        <v>0.14636007084511218</v>
      </c>
      <c r="F3858" s="38">
        <f t="shared" ca="1" si="421"/>
        <v>2.628943967384198E-2</v>
      </c>
      <c r="G3858" s="24">
        <f t="shared" ca="1" si="418"/>
        <v>8590.4016502969134</v>
      </c>
      <c r="H3858" s="24">
        <f t="shared" ca="1" si="419"/>
        <v>9283.5829536093952</v>
      </c>
      <c r="I3858" s="24">
        <f ca="1">H3858/'Option value'!$E$10</f>
        <v>450.65936668006771</v>
      </c>
    </row>
    <row r="3859" spans="2:9">
      <c r="B3859">
        <f t="shared" si="420"/>
        <v>3841</v>
      </c>
      <c r="C3859" s="38">
        <f t="shared" ref="C3859:C3922" ca="1" si="422">_xlfn.NORM.INV(RAND(),$F$6,$G$6)</f>
        <v>0.17720924838700242</v>
      </c>
      <c r="D3859" s="38">
        <f t="shared" ref="D3859:D3922" ca="1" si="423">_xlfn.NORM.INV(RAND(),$F$7,$G$7)</f>
        <v>5.8922499245422526E-2</v>
      </c>
      <c r="E3859" s="38">
        <f t="shared" ref="E3859:E3922" ca="1" si="424">_xlfn.NORM.INV(RAND(),$F$8,$G$8)</f>
        <v>0.14442609856930527</v>
      </c>
      <c r="F3859" s="38">
        <f t="shared" ca="1" si="421"/>
        <v>3.1700346958988421E-2</v>
      </c>
      <c r="G3859" s="24">
        <f t="shared" ref="G3859:G3922" ca="1" si="425">IF(E3859&gt;F3859,($C$12*(1+C3859)*D3859)/(E3859-F3859),0)</f>
        <v>7631.3796919463002</v>
      </c>
      <c r="H3859" s="24">
        <f t="shared" ref="H3859:H3922" ca="1" si="426">G3859+$C$13</f>
        <v>8324.560995258782</v>
      </c>
      <c r="I3859" s="24">
        <f ca="1">H3859/'Option value'!$E$10</f>
        <v>404.10490268246514</v>
      </c>
    </row>
    <row r="3860" spans="2:9">
      <c r="B3860">
        <f t="shared" ref="B3860:B3923" si="427">B3859+1</f>
        <v>3842</v>
      </c>
      <c r="C3860" s="38">
        <f t="shared" ca="1" si="422"/>
        <v>0.19783464996430716</v>
      </c>
      <c r="D3860" s="38">
        <f t="shared" ca="1" si="423"/>
        <v>7.1740209214821535E-2</v>
      </c>
      <c r="E3860" s="38">
        <f t="shared" ca="1" si="424"/>
        <v>0.14993542353306361</v>
      </c>
      <c r="F3860" s="38">
        <f t="shared" ref="F3860:F3923" ca="1" si="428">RAND()*($E$9-$D$9)+$D$9</f>
        <v>2.9101329285548934E-2</v>
      </c>
      <c r="G3860" s="24">
        <f t="shared" ca="1" si="425"/>
        <v>8819.8540089220423</v>
      </c>
      <c r="H3860" s="24">
        <f t="shared" ca="1" si="426"/>
        <v>9513.0353122345241</v>
      </c>
      <c r="I3860" s="24">
        <f ca="1">H3860/'Option value'!$E$10</f>
        <v>461.79783069099631</v>
      </c>
    </row>
    <row r="3861" spans="2:9">
      <c r="B3861">
        <f t="shared" si="427"/>
        <v>3843</v>
      </c>
      <c r="C3861" s="38">
        <f t="shared" ca="1" si="422"/>
        <v>0.29470011185252193</v>
      </c>
      <c r="D3861" s="38">
        <f t="shared" ca="1" si="423"/>
        <v>5.6906662046574817E-2</v>
      </c>
      <c r="E3861" s="38">
        <f t="shared" ca="1" si="424"/>
        <v>0.14571290519164684</v>
      </c>
      <c r="F3861" s="38">
        <f t="shared" ca="1" si="428"/>
        <v>5.4879871334743188E-2</v>
      </c>
      <c r="G3861" s="24">
        <f t="shared" ca="1" si="425"/>
        <v>10059.580131181088</v>
      </c>
      <c r="H3861" s="24">
        <f t="shared" ca="1" si="426"/>
        <v>10752.76143449357</v>
      </c>
      <c r="I3861" s="24">
        <f ca="1">H3861/'Option value'!$E$10</f>
        <v>521.97871041230917</v>
      </c>
    </row>
    <row r="3862" spans="2:9">
      <c r="B3862">
        <f t="shared" si="427"/>
        <v>3844</v>
      </c>
      <c r="C3862" s="38">
        <f t="shared" ca="1" si="422"/>
        <v>0.24168325544213434</v>
      </c>
      <c r="D3862" s="38">
        <f t="shared" ca="1" si="423"/>
        <v>6.2236596377137292E-2</v>
      </c>
      <c r="E3862" s="38">
        <f t="shared" ca="1" si="424"/>
        <v>0.14697589942691294</v>
      </c>
      <c r="F3862" s="38">
        <f t="shared" ca="1" si="428"/>
        <v>5.8382243667422937E-2</v>
      </c>
      <c r="G3862" s="24">
        <f t="shared" ca="1" si="425"/>
        <v>10817.96101861888</v>
      </c>
      <c r="H3862" s="24">
        <f t="shared" ca="1" si="426"/>
        <v>11511.142321931362</v>
      </c>
      <c r="I3862" s="24">
        <f ca="1">H3862/'Option value'!$E$10</f>
        <v>558.79331659860975</v>
      </c>
    </row>
    <row r="3863" spans="2:9">
      <c r="B3863">
        <f t="shared" si="427"/>
        <v>3845</v>
      </c>
      <c r="C3863" s="38">
        <f t="shared" ca="1" si="422"/>
        <v>0.39248202072382521</v>
      </c>
      <c r="D3863" s="38">
        <f t="shared" ca="1" si="423"/>
        <v>6.5551983772082351E-2</v>
      </c>
      <c r="E3863" s="38">
        <f t="shared" ca="1" si="424"/>
        <v>0.14460432293399123</v>
      </c>
      <c r="F3863" s="38">
        <f t="shared" ca="1" si="428"/>
        <v>5.4089239058324912E-2</v>
      </c>
      <c r="G3863" s="24">
        <f t="shared" ca="1" si="425"/>
        <v>12506.789897119193</v>
      </c>
      <c r="H3863" s="24">
        <f t="shared" ca="1" si="426"/>
        <v>13199.971200431675</v>
      </c>
      <c r="I3863" s="24">
        <f ca="1">H3863/'Option value'!$E$10</f>
        <v>640.77530099182889</v>
      </c>
    </row>
    <row r="3864" spans="2:9">
      <c r="B3864">
        <f t="shared" si="427"/>
        <v>3846</v>
      </c>
      <c r="C3864" s="38">
        <f t="shared" ca="1" si="422"/>
        <v>0.23609225081113361</v>
      </c>
      <c r="D3864" s="38">
        <f t="shared" ca="1" si="423"/>
        <v>6.7309373785971405E-2</v>
      </c>
      <c r="E3864" s="38">
        <f t="shared" ca="1" si="424"/>
        <v>0.14573176137654067</v>
      </c>
      <c r="F3864" s="38">
        <f t="shared" ca="1" si="428"/>
        <v>3.5206907321343829E-2</v>
      </c>
      <c r="G3864" s="24">
        <f t="shared" ca="1" si="425"/>
        <v>9335.9358876186106</v>
      </c>
      <c r="H3864" s="24">
        <f t="shared" ca="1" si="426"/>
        <v>10029.117190931092</v>
      </c>
      <c r="I3864" s="24">
        <f ca="1">H3864/'Option value'!$E$10</f>
        <v>486.85034907432487</v>
      </c>
    </row>
    <row r="3865" spans="2:9">
      <c r="B3865">
        <f t="shared" si="427"/>
        <v>3847</v>
      </c>
      <c r="C3865" s="38">
        <f t="shared" ca="1" si="422"/>
        <v>0.22206068444552263</v>
      </c>
      <c r="D3865" s="38">
        <f t="shared" ca="1" si="423"/>
        <v>5.8781752069462796E-2</v>
      </c>
      <c r="E3865" s="38">
        <f t="shared" ca="1" si="424"/>
        <v>0.14408515624406462</v>
      </c>
      <c r="F3865" s="38">
        <f t="shared" ca="1" si="428"/>
        <v>3.1013364453894049E-2</v>
      </c>
      <c r="G3865" s="24">
        <f t="shared" ca="1" si="425"/>
        <v>7879.0236057340071</v>
      </c>
      <c r="H3865" s="24">
        <f t="shared" ca="1" si="426"/>
        <v>8572.2049090464898</v>
      </c>
      <c r="I3865" s="24">
        <f ca="1">H3865/'Option value'!$E$10</f>
        <v>416.12645189546066</v>
      </c>
    </row>
    <row r="3866" spans="2:9">
      <c r="B3866">
        <f t="shared" si="427"/>
        <v>3848</v>
      </c>
      <c r="C3866" s="38">
        <f t="shared" ca="1" si="422"/>
        <v>0.15780137328919858</v>
      </c>
      <c r="D3866" s="38">
        <f t="shared" ca="1" si="423"/>
        <v>6.3482468698163846E-2</v>
      </c>
      <c r="E3866" s="38">
        <f t="shared" ca="1" si="424"/>
        <v>0.14860987512794416</v>
      </c>
      <c r="F3866" s="38">
        <f t="shared" ca="1" si="428"/>
        <v>2.4688774844394176E-2</v>
      </c>
      <c r="G3866" s="24">
        <f t="shared" ca="1" si="425"/>
        <v>7355.8689531476657</v>
      </c>
      <c r="H3866" s="24">
        <f t="shared" ca="1" si="426"/>
        <v>8049.0502564601484</v>
      </c>
      <c r="I3866" s="24">
        <f ca="1">H3866/'Option value'!$E$10</f>
        <v>390.73059497379359</v>
      </c>
    </row>
    <row r="3867" spans="2:9">
      <c r="B3867">
        <f t="shared" si="427"/>
        <v>3849</v>
      </c>
      <c r="C3867" s="38">
        <f t="shared" ca="1" si="422"/>
        <v>0.21368374225653994</v>
      </c>
      <c r="D3867" s="38">
        <f t="shared" ca="1" si="423"/>
        <v>6.5557605741009037E-2</v>
      </c>
      <c r="E3867" s="38">
        <f t="shared" ca="1" si="424"/>
        <v>0.14603861645159771</v>
      </c>
      <c r="F3867" s="38">
        <f t="shared" ca="1" si="428"/>
        <v>2.9254336820715328E-2</v>
      </c>
      <c r="G3867" s="24">
        <f t="shared" ca="1" si="425"/>
        <v>8449.5894755235768</v>
      </c>
      <c r="H3867" s="24">
        <f t="shared" ca="1" si="426"/>
        <v>9142.7707788360585</v>
      </c>
      <c r="I3867" s="24">
        <f ca="1">H3867/'Option value'!$E$10</f>
        <v>443.8238242153426</v>
      </c>
    </row>
    <row r="3868" spans="2:9">
      <c r="B3868">
        <f t="shared" si="427"/>
        <v>3850</v>
      </c>
      <c r="C3868" s="38">
        <f t="shared" ca="1" si="422"/>
        <v>0.14944933920020187</v>
      </c>
      <c r="D3868" s="38">
        <f t="shared" ca="1" si="423"/>
        <v>6.7522874057909132E-2</v>
      </c>
      <c r="E3868" s="38">
        <f t="shared" ca="1" si="424"/>
        <v>0.14579841055067114</v>
      </c>
      <c r="F3868" s="38">
        <f t="shared" ca="1" si="428"/>
        <v>5.4558361195046035E-2</v>
      </c>
      <c r="G3868" s="24">
        <f t="shared" ca="1" si="425"/>
        <v>10549.858134565004</v>
      </c>
      <c r="H3868" s="24">
        <f t="shared" ca="1" si="426"/>
        <v>11243.039437877485</v>
      </c>
      <c r="I3868" s="24">
        <f ca="1">H3868/'Option value'!$E$10</f>
        <v>545.77861348919828</v>
      </c>
    </row>
    <row r="3869" spans="2:9">
      <c r="B3869">
        <f t="shared" si="427"/>
        <v>3851</v>
      </c>
      <c r="C3869" s="38">
        <f t="shared" ca="1" si="422"/>
        <v>0.28465745243283291</v>
      </c>
      <c r="D3869" s="38">
        <f t="shared" ca="1" si="423"/>
        <v>6.0875056116624922E-2</v>
      </c>
      <c r="E3869" s="38">
        <f t="shared" ca="1" si="424"/>
        <v>0.14370535942000756</v>
      </c>
      <c r="F3869" s="38">
        <f t="shared" ca="1" si="428"/>
        <v>2.7070239130063456E-2</v>
      </c>
      <c r="G3869" s="24">
        <f t="shared" ca="1" si="425"/>
        <v>8315.5073243368079</v>
      </c>
      <c r="H3869" s="24">
        <f t="shared" ca="1" si="426"/>
        <v>9008.6886276492896</v>
      </c>
      <c r="I3869" s="24">
        <f ca="1">H3869/'Option value'!$E$10</f>
        <v>437.31498192472276</v>
      </c>
    </row>
    <row r="3870" spans="2:9">
      <c r="B3870">
        <f t="shared" si="427"/>
        <v>3852</v>
      </c>
      <c r="C3870" s="38">
        <f t="shared" ca="1" si="422"/>
        <v>0.1482516372539977</v>
      </c>
      <c r="D3870" s="38">
        <f t="shared" ca="1" si="423"/>
        <v>6.8589974505000803E-2</v>
      </c>
      <c r="E3870" s="38">
        <f t="shared" ca="1" si="424"/>
        <v>0.1439769998532989</v>
      </c>
      <c r="F3870" s="38">
        <f t="shared" ca="1" si="428"/>
        <v>2.4657646887996439E-2</v>
      </c>
      <c r="G3870" s="24">
        <f t="shared" ca="1" si="425"/>
        <v>8186.1217962214278</v>
      </c>
      <c r="H3870" s="24">
        <f t="shared" ca="1" si="426"/>
        <v>8879.3030995339104</v>
      </c>
      <c r="I3870" s="24">
        <f ca="1">H3870/'Option value'!$E$10</f>
        <v>431.03413104533541</v>
      </c>
    </row>
    <row r="3871" spans="2:9">
      <c r="B3871">
        <f t="shared" si="427"/>
        <v>3853</v>
      </c>
      <c r="C3871" s="38">
        <f t="shared" ca="1" si="422"/>
        <v>0.28053624565496887</v>
      </c>
      <c r="D3871" s="38">
        <f t="shared" ca="1" si="423"/>
        <v>5.9089430972428962E-2</v>
      </c>
      <c r="E3871" s="38">
        <f t="shared" ca="1" si="424"/>
        <v>0.14856882262690957</v>
      </c>
      <c r="F3871" s="38">
        <f t="shared" ca="1" si="428"/>
        <v>2.5921886702297725E-2</v>
      </c>
      <c r="G3871" s="24">
        <f t="shared" ca="1" si="425"/>
        <v>7651.3198553401207</v>
      </c>
      <c r="H3871" s="24">
        <f t="shared" ca="1" si="426"/>
        <v>8344.5011586526034</v>
      </c>
      <c r="I3871" s="24">
        <f ca="1">H3871/'Option value'!$E$10</f>
        <v>405.07287177925258</v>
      </c>
    </row>
    <row r="3872" spans="2:9">
      <c r="B3872">
        <f t="shared" si="427"/>
        <v>3854</v>
      </c>
      <c r="C3872" s="38">
        <f t="shared" ca="1" si="422"/>
        <v>0.3362007698743486</v>
      </c>
      <c r="D3872" s="38">
        <f t="shared" ca="1" si="423"/>
        <v>6.7542497028430709E-2</v>
      </c>
      <c r="E3872" s="38">
        <f t="shared" ca="1" si="424"/>
        <v>0.1432906808242915</v>
      </c>
      <c r="F3872" s="38">
        <f t="shared" ca="1" si="428"/>
        <v>4.5169541201629138E-2</v>
      </c>
      <c r="G3872" s="24">
        <f t="shared" ca="1" si="425"/>
        <v>11407.162365102909</v>
      </c>
      <c r="H3872" s="24">
        <f t="shared" ca="1" si="426"/>
        <v>12100.343668415391</v>
      </c>
      <c r="I3872" s="24">
        <f ca="1">H3872/'Option value'!$E$10</f>
        <v>587.39532370948496</v>
      </c>
    </row>
    <row r="3873" spans="2:9">
      <c r="B3873">
        <f t="shared" si="427"/>
        <v>3855</v>
      </c>
      <c r="C3873" s="38">
        <f t="shared" ca="1" si="422"/>
        <v>0.14358117597351866</v>
      </c>
      <c r="D3873" s="38">
        <f t="shared" ca="1" si="423"/>
        <v>6.5760444985097768E-2</v>
      </c>
      <c r="E3873" s="38">
        <f t="shared" ca="1" si="424"/>
        <v>0.15276620372551575</v>
      </c>
      <c r="F3873" s="38">
        <f t="shared" ca="1" si="428"/>
        <v>2.3405952425245707E-2</v>
      </c>
      <c r="G3873" s="24">
        <f t="shared" ca="1" si="425"/>
        <v>7209.7842290960352</v>
      </c>
      <c r="H3873" s="24">
        <f t="shared" ca="1" si="426"/>
        <v>7902.9655324085179</v>
      </c>
      <c r="I3873" s="24">
        <f ca="1">H3873/'Option value'!$E$10</f>
        <v>383.63910351497657</v>
      </c>
    </row>
    <row r="3874" spans="2:9">
      <c r="B3874">
        <f t="shared" si="427"/>
        <v>3856</v>
      </c>
      <c r="C3874" s="38">
        <f t="shared" ca="1" si="422"/>
        <v>0.27170646537058546</v>
      </c>
      <c r="D3874" s="38">
        <f t="shared" ca="1" si="423"/>
        <v>5.3257516424091579E-2</v>
      </c>
      <c r="E3874" s="38">
        <f t="shared" ca="1" si="424"/>
        <v>0.14521932278420352</v>
      </c>
      <c r="F3874" s="38">
        <f t="shared" ca="1" si="428"/>
        <v>5.4024634531497889E-2</v>
      </c>
      <c r="G3874" s="24">
        <f t="shared" ca="1" si="425"/>
        <v>9210.6360737664963</v>
      </c>
      <c r="H3874" s="24">
        <f t="shared" ca="1" si="426"/>
        <v>9903.8173770789781</v>
      </c>
      <c r="I3874" s="24">
        <f ca="1">H3874/'Option value'!$E$10</f>
        <v>480.76783383878529</v>
      </c>
    </row>
    <row r="3875" spans="2:9">
      <c r="B3875">
        <f t="shared" si="427"/>
        <v>3857</v>
      </c>
      <c r="C3875" s="38">
        <f t="shared" ca="1" si="422"/>
        <v>0.25071435913376028</v>
      </c>
      <c r="D3875" s="38">
        <f t="shared" ca="1" si="423"/>
        <v>6.6152011783141285E-2</v>
      </c>
      <c r="E3875" s="38">
        <f t="shared" ca="1" si="424"/>
        <v>0.14236478210932549</v>
      </c>
      <c r="F3875" s="38">
        <f t="shared" ca="1" si="428"/>
        <v>4.8682812534696335E-2</v>
      </c>
      <c r="G3875" s="24">
        <f t="shared" ca="1" si="425"/>
        <v>10953.087477885978</v>
      </c>
      <c r="H3875" s="24">
        <f t="shared" ca="1" si="426"/>
        <v>11646.26878119846</v>
      </c>
      <c r="I3875" s="24">
        <f ca="1">H3875/'Option value'!$E$10</f>
        <v>565.35285345623583</v>
      </c>
    </row>
    <row r="3876" spans="2:9">
      <c r="B3876">
        <f t="shared" si="427"/>
        <v>3858</v>
      </c>
      <c r="C3876" s="38">
        <f t="shared" ca="1" si="422"/>
        <v>6.5597874163664416E-2</v>
      </c>
      <c r="D3876" s="38">
        <f t="shared" ca="1" si="423"/>
        <v>6.439017252708959E-2</v>
      </c>
      <c r="E3876" s="38">
        <f t="shared" ca="1" si="424"/>
        <v>0.14762754280083759</v>
      </c>
      <c r="F3876" s="38">
        <f t="shared" ca="1" si="428"/>
        <v>3.3357332934749573E-2</v>
      </c>
      <c r="G3876" s="24">
        <f t="shared" ca="1" si="425"/>
        <v>7446.8273651231757</v>
      </c>
      <c r="H3876" s="24">
        <f t="shared" ca="1" si="426"/>
        <v>8140.0086684356584</v>
      </c>
      <c r="I3876" s="24">
        <f ca="1">H3876/'Option value'!$E$10</f>
        <v>395.14605186580866</v>
      </c>
    </row>
    <row r="3877" spans="2:9">
      <c r="B3877">
        <f t="shared" si="427"/>
        <v>3859</v>
      </c>
      <c r="C3877" s="38">
        <f t="shared" ca="1" si="422"/>
        <v>3.1576916521441206E-2</v>
      </c>
      <c r="D3877" s="38">
        <f t="shared" ca="1" si="423"/>
        <v>6.6993868419341421E-2</v>
      </c>
      <c r="E3877" s="38">
        <f t="shared" ca="1" si="424"/>
        <v>0.14410984450621456</v>
      </c>
      <c r="F3877" s="38">
        <f t="shared" ca="1" si="428"/>
        <v>4.1853258030037019E-2</v>
      </c>
      <c r="G3877" s="24">
        <f t="shared" ca="1" si="425"/>
        <v>8381.7896421289988</v>
      </c>
      <c r="H3877" s="24">
        <f t="shared" ca="1" si="426"/>
        <v>9074.9709454414806</v>
      </c>
      <c r="I3877" s="24">
        <f ca="1">H3877/'Option value'!$E$10</f>
        <v>440.53257016706215</v>
      </c>
    </row>
    <row r="3878" spans="2:9">
      <c r="B3878">
        <f t="shared" si="427"/>
        <v>3860</v>
      </c>
      <c r="C3878" s="38">
        <f t="shared" ca="1" si="422"/>
        <v>3.7134501914785151E-2</v>
      </c>
      <c r="D3878" s="38">
        <f t="shared" ca="1" si="423"/>
        <v>5.8390110302297391E-2</v>
      </c>
      <c r="E3878" s="38">
        <f t="shared" ca="1" si="424"/>
        <v>0.14089102319219385</v>
      </c>
      <c r="F3878" s="38">
        <f t="shared" ca="1" si="428"/>
        <v>3.2199340075236407E-2</v>
      </c>
      <c r="G3878" s="24">
        <f t="shared" ca="1" si="425"/>
        <v>6909.8630588994602</v>
      </c>
      <c r="H3878" s="24">
        <f t="shared" ca="1" si="426"/>
        <v>7603.0443622119428</v>
      </c>
      <c r="I3878" s="24">
        <f ca="1">H3878/'Option value'!$E$10</f>
        <v>369.07982340834673</v>
      </c>
    </row>
    <row r="3879" spans="2:9">
      <c r="B3879">
        <f t="shared" si="427"/>
        <v>3861</v>
      </c>
      <c r="C3879" s="38">
        <f t="shared" ca="1" si="422"/>
        <v>0.24406440261693838</v>
      </c>
      <c r="D3879" s="38">
        <f t="shared" ca="1" si="423"/>
        <v>6.2508370435079008E-2</v>
      </c>
      <c r="E3879" s="38">
        <f t="shared" ca="1" si="424"/>
        <v>0.14267366733658998</v>
      </c>
      <c r="F3879" s="38">
        <f t="shared" ca="1" si="428"/>
        <v>5.7525254749393989E-2</v>
      </c>
      <c r="G3879" s="24">
        <f t="shared" ca="1" si="425"/>
        <v>11326.503449974301</v>
      </c>
      <c r="H3879" s="24">
        <f t="shared" ca="1" si="426"/>
        <v>12019.684753286783</v>
      </c>
      <c r="I3879" s="24">
        <f ca="1">H3879/'Option value'!$E$10</f>
        <v>583.4798423925622</v>
      </c>
    </row>
    <row r="3880" spans="2:9">
      <c r="B3880">
        <f t="shared" si="427"/>
        <v>3862</v>
      </c>
      <c r="C3880" s="38">
        <f t="shared" ca="1" si="422"/>
        <v>5.6285040416923865E-2</v>
      </c>
      <c r="D3880" s="38">
        <f t="shared" ca="1" si="423"/>
        <v>6.3954455111835354E-2</v>
      </c>
      <c r="E3880" s="38">
        <f t="shared" ca="1" si="424"/>
        <v>0.15165988179125825</v>
      </c>
      <c r="F3880" s="38">
        <f t="shared" ca="1" si="428"/>
        <v>5.2680505655843882E-2</v>
      </c>
      <c r="G3880" s="24">
        <f t="shared" ca="1" si="425"/>
        <v>8464.447135872857</v>
      </c>
      <c r="H3880" s="24">
        <f t="shared" ca="1" si="426"/>
        <v>9157.6284391853387</v>
      </c>
      <c r="I3880" s="24">
        <f ca="1">H3880/'Option value'!$E$10</f>
        <v>444.54506986336594</v>
      </c>
    </row>
    <row r="3881" spans="2:9">
      <c r="B3881">
        <f t="shared" si="427"/>
        <v>3863</v>
      </c>
      <c r="C3881" s="38">
        <f t="shared" ca="1" si="422"/>
        <v>0.3591151634129186</v>
      </c>
      <c r="D3881" s="38">
        <f t="shared" ca="1" si="423"/>
        <v>7.1046151657946935E-2</v>
      </c>
      <c r="E3881" s="38">
        <f t="shared" ca="1" si="424"/>
        <v>0.14709740001282653</v>
      </c>
      <c r="F3881" s="38">
        <f t="shared" ca="1" si="428"/>
        <v>2.1722370151151242E-2</v>
      </c>
      <c r="G3881" s="24">
        <f t="shared" ca="1" si="425"/>
        <v>9551.6223651537366</v>
      </c>
      <c r="H3881" s="24">
        <f t="shared" ca="1" si="426"/>
        <v>10244.803668466218</v>
      </c>
      <c r="I3881" s="24">
        <f ca="1">H3881/'Option value'!$E$10</f>
        <v>497.32056643039891</v>
      </c>
    </row>
    <row r="3882" spans="2:9">
      <c r="B3882">
        <f t="shared" si="427"/>
        <v>3864</v>
      </c>
      <c r="C3882" s="38">
        <f t="shared" ca="1" si="422"/>
        <v>0.15360981535222878</v>
      </c>
      <c r="D3882" s="38">
        <f t="shared" ca="1" si="423"/>
        <v>6.3128198922804052E-2</v>
      </c>
      <c r="E3882" s="38">
        <f t="shared" ca="1" si="424"/>
        <v>0.14698778491211209</v>
      </c>
      <c r="F3882" s="38">
        <f t="shared" ca="1" si="428"/>
        <v>4.2505452448521927E-2</v>
      </c>
      <c r="G3882" s="24">
        <f t="shared" ca="1" si="425"/>
        <v>8644.3204689830582</v>
      </c>
      <c r="H3882" s="24">
        <f t="shared" ca="1" si="426"/>
        <v>9337.5017722955399</v>
      </c>
      <c r="I3882" s="24">
        <f ca="1">H3882/'Option value'!$E$10</f>
        <v>453.27678506289027</v>
      </c>
    </row>
    <row r="3883" spans="2:9">
      <c r="B3883">
        <f t="shared" si="427"/>
        <v>3865</v>
      </c>
      <c r="C3883" s="38">
        <f t="shared" ca="1" si="422"/>
        <v>0.42868436129983789</v>
      </c>
      <c r="D3883" s="38">
        <f t="shared" ca="1" si="423"/>
        <v>6.0130848975718507E-2</v>
      </c>
      <c r="E3883" s="38">
        <f t="shared" ca="1" si="424"/>
        <v>0.1427933894214049</v>
      </c>
      <c r="F3883" s="38">
        <f t="shared" ca="1" si="428"/>
        <v>4.4713791631763103E-2</v>
      </c>
      <c r="G3883" s="24">
        <f t="shared" ca="1" si="425"/>
        <v>10862.91364486432</v>
      </c>
      <c r="H3883" s="24">
        <f t="shared" ca="1" si="426"/>
        <v>11556.094948176802</v>
      </c>
      <c r="I3883" s="24">
        <f ca="1">H3883/'Option value'!$E$10</f>
        <v>560.97548292120393</v>
      </c>
    </row>
    <row r="3884" spans="2:9">
      <c r="B3884">
        <f t="shared" si="427"/>
        <v>3866</v>
      </c>
      <c r="C3884" s="38">
        <f t="shared" ca="1" si="422"/>
        <v>0.19581367346411779</v>
      </c>
      <c r="D3884" s="38">
        <f t="shared" ca="1" si="423"/>
        <v>6.2204913259324882E-2</v>
      </c>
      <c r="E3884" s="38">
        <f t="shared" ca="1" si="424"/>
        <v>0.14675685698281457</v>
      </c>
      <c r="F3884" s="38">
        <f t="shared" ca="1" si="428"/>
        <v>4.806913327972423E-2</v>
      </c>
      <c r="G3884" s="24">
        <f t="shared" ca="1" si="425"/>
        <v>9347.9514656854808</v>
      </c>
      <c r="H3884" s="24">
        <f t="shared" ca="1" si="426"/>
        <v>10041.132768997963</v>
      </c>
      <c r="I3884" s="24">
        <f ca="1">H3884/'Option value'!$E$10</f>
        <v>487.43362956300786</v>
      </c>
    </row>
    <row r="3885" spans="2:9">
      <c r="B3885">
        <f t="shared" si="427"/>
        <v>3867</v>
      </c>
      <c r="C3885" s="38">
        <f t="shared" ca="1" si="422"/>
        <v>0.25670720040600814</v>
      </c>
      <c r="D3885" s="38">
        <f t="shared" ca="1" si="423"/>
        <v>6.1971572020227218E-2</v>
      </c>
      <c r="E3885" s="38">
        <f t="shared" ca="1" si="424"/>
        <v>0.14442686301434726</v>
      </c>
      <c r="F3885" s="38">
        <f t="shared" ca="1" si="428"/>
        <v>5.5484744553159229E-2</v>
      </c>
      <c r="G3885" s="24">
        <f t="shared" ca="1" si="425"/>
        <v>10859.517355804115</v>
      </c>
      <c r="H3885" s="24">
        <f t="shared" ca="1" si="426"/>
        <v>11552.698659116597</v>
      </c>
      <c r="I3885" s="24">
        <f ca="1">H3885/'Option value'!$E$10</f>
        <v>560.81061452022311</v>
      </c>
    </row>
    <row r="3886" spans="2:9">
      <c r="B3886">
        <f t="shared" si="427"/>
        <v>3868</v>
      </c>
      <c r="C3886" s="38">
        <f t="shared" ca="1" si="422"/>
        <v>0.19308245008201036</v>
      </c>
      <c r="D3886" s="38">
        <f t="shared" ca="1" si="423"/>
        <v>6.1863646279358912E-2</v>
      </c>
      <c r="E3886" s="38">
        <f t="shared" ca="1" si="424"/>
        <v>0.14206718101357346</v>
      </c>
      <c r="F3886" s="38">
        <f t="shared" ca="1" si="428"/>
        <v>4.2838912678801438E-2</v>
      </c>
      <c r="G3886" s="24">
        <f t="shared" ca="1" si="425"/>
        <v>9224.9057097943805</v>
      </c>
      <c r="H3886" s="24">
        <f t="shared" ca="1" si="426"/>
        <v>9918.0870131068623</v>
      </c>
      <c r="I3886" s="24">
        <f ca="1">H3886/'Option value'!$E$10</f>
        <v>481.46053461683795</v>
      </c>
    </row>
    <row r="3887" spans="2:9">
      <c r="B3887">
        <f t="shared" si="427"/>
        <v>3869</v>
      </c>
      <c r="C3887" s="38">
        <f t="shared" ca="1" si="422"/>
        <v>0.30047846551029217</v>
      </c>
      <c r="D3887" s="38">
        <f t="shared" ca="1" si="423"/>
        <v>7.3947925139437751E-2</v>
      </c>
      <c r="E3887" s="38">
        <f t="shared" ca="1" si="424"/>
        <v>0.1456615943814587</v>
      </c>
      <c r="F3887" s="38">
        <f t="shared" ca="1" si="428"/>
        <v>3.6103508031602782E-2</v>
      </c>
      <c r="G3887" s="24">
        <f t="shared" ca="1" si="425"/>
        <v>10886.19469058868</v>
      </c>
      <c r="H3887" s="24">
        <f t="shared" ca="1" si="426"/>
        <v>11579.375993901162</v>
      </c>
      <c r="I3887" s="24">
        <f ca="1">H3887/'Option value'!$E$10</f>
        <v>562.10563077190102</v>
      </c>
    </row>
    <row r="3888" spans="2:9">
      <c r="B3888">
        <f t="shared" si="427"/>
        <v>3870</v>
      </c>
      <c r="C3888" s="38">
        <f t="shared" ca="1" si="422"/>
        <v>0.39100709325287403</v>
      </c>
      <c r="D3888" s="38">
        <f t="shared" ca="1" si="423"/>
        <v>6.158418871749291E-2</v>
      </c>
      <c r="E3888" s="38">
        <f t="shared" ca="1" si="424"/>
        <v>0.14908681882043603</v>
      </c>
      <c r="F3888" s="38">
        <f t="shared" ca="1" si="428"/>
        <v>3.603434670931531E-2</v>
      </c>
      <c r="G3888" s="24">
        <f t="shared" ca="1" si="425"/>
        <v>9397.4469465503571</v>
      </c>
      <c r="H3888" s="24">
        <f t="shared" ca="1" si="426"/>
        <v>10090.628249862839</v>
      </c>
      <c r="I3888" s="24">
        <f ca="1">H3888/'Option value'!$E$10</f>
        <v>489.83632280887565</v>
      </c>
    </row>
    <row r="3889" spans="2:9">
      <c r="B3889">
        <f t="shared" si="427"/>
        <v>3871</v>
      </c>
      <c r="C3889" s="38">
        <f t="shared" ca="1" si="422"/>
        <v>0.21442651647076766</v>
      </c>
      <c r="D3889" s="38">
        <f t="shared" ca="1" si="423"/>
        <v>5.6929809705917711E-2</v>
      </c>
      <c r="E3889" s="38">
        <f t="shared" ca="1" si="424"/>
        <v>0.14955722025466689</v>
      </c>
      <c r="F3889" s="38">
        <f t="shared" ca="1" si="428"/>
        <v>4.9495679449555741E-2</v>
      </c>
      <c r="G3889" s="24">
        <f t="shared" ca="1" si="425"/>
        <v>8569.0990752191465</v>
      </c>
      <c r="H3889" s="24">
        <f t="shared" ca="1" si="426"/>
        <v>9262.2803785316282</v>
      </c>
      <c r="I3889" s="24">
        <f ca="1">H3889/'Option value'!$E$10</f>
        <v>449.6252610937683</v>
      </c>
    </row>
    <row r="3890" spans="2:9">
      <c r="B3890">
        <f t="shared" si="427"/>
        <v>3872</v>
      </c>
      <c r="C3890" s="38">
        <f t="shared" ca="1" si="422"/>
        <v>0.29164111786151969</v>
      </c>
      <c r="D3890" s="38">
        <f t="shared" ca="1" si="423"/>
        <v>6.2896847755473176E-2</v>
      </c>
      <c r="E3890" s="38">
        <f t="shared" ca="1" si="424"/>
        <v>0.14794616346965461</v>
      </c>
      <c r="F3890" s="38">
        <f t="shared" ca="1" si="428"/>
        <v>2.5311238692677981E-2</v>
      </c>
      <c r="G3890" s="24">
        <f t="shared" ca="1" si="425"/>
        <v>8215.7638908845092</v>
      </c>
      <c r="H3890" s="24">
        <f t="shared" ca="1" si="426"/>
        <v>8908.945194196991</v>
      </c>
      <c r="I3890" s="24">
        <f ca="1">H3890/'Option value'!$E$10</f>
        <v>432.47306767946554</v>
      </c>
    </row>
    <row r="3891" spans="2:9">
      <c r="B3891">
        <f t="shared" si="427"/>
        <v>3873</v>
      </c>
      <c r="C3891" s="38">
        <f t="shared" ca="1" si="422"/>
        <v>0.16931342840950714</v>
      </c>
      <c r="D3891" s="38">
        <f t="shared" ca="1" si="423"/>
        <v>6.3317592233583422E-2</v>
      </c>
      <c r="E3891" s="38">
        <f t="shared" ca="1" si="424"/>
        <v>0.14568216221093919</v>
      </c>
      <c r="F3891" s="38">
        <f t="shared" ca="1" si="428"/>
        <v>3.8093104684197347E-2</v>
      </c>
      <c r="G3891" s="24">
        <f t="shared" ca="1" si="425"/>
        <v>8534.5102144158445</v>
      </c>
      <c r="H3891" s="24">
        <f t="shared" ca="1" si="426"/>
        <v>9227.6915177283263</v>
      </c>
      <c r="I3891" s="24">
        <f ca="1">H3891/'Option value'!$E$10</f>
        <v>447.94619018098666</v>
      </c>
    </row>
    <row r="3892" spans="2:9">
      <c r="B3892">
        <f t="shared" si="427"/>
        <v>3874</v>
      </c>
      <c r="C3892" s="38">
        <f t="shared" ca="1" si="422"/>
        <v>0.12728142113170937</v>
      </c>
      <c r="D3892" s="38">
        <f t="shared" ca="1" si="423"/>
        <v>6.2315194610660679E-2</v>
      </c>
      <c r="E3892" s="38">
        <f t="shared" ca="1" si="424"/>
        <v>0.14848202066544372</v>
      </c>
      <c r="F3892" s="38">
        <f t="shared" ca="1" si="428"/>
        <v>5.2494595797119639E-2</v>
      </c>
      <c r="G3892" s="24">
        <f t="shared" ca="1" si="425"/>
        <v>9076.1850353935261</v>
      </c>
      <c r="H3892" s="24">
        <f t="shared" ca="1" si="426"/>
        <v>9769.3663387060078</v>
      </c>
      <c r="I3892" s="24">
        <f ca="1">H3892/'Option value'!$E$10</f>
        <v>474.24108440320424</v>
      </c>
    </row>
    <row r="3893" spans="2:9">
      <c r="B3893">
        <f t="shared" si="427"/>
        <v>3875</v>
      </c>
      <c r="C3893" s="38">
        <f t="shared" ca="1" si="422"/>
        <v>0.35191751944597416</v>
      </c>
      <c r="D3893" s="38">
        <f t="shared" ca="1" si="423"/>
        <v>6.3239120095486046E-2</v>
      </c>
      <c r="E3893" s="38">
        <f t="shared" ca="1" si="424"/>
        <v>0.14468032940135708</v>
      </c>
      <c r="F3893" s="38">
        <f t="shared" ca="1" si="428"/>
        <v>2.3195947752985235E-2</v>
      </c>
      <c r="G3893" s="24">
        <f t="shared" ca="1" si="425"/>
        <v>8727.8433739964657</v>
      </c>
      <c r="H3893" s="24">
        <f t="shared" ca="1" si="426"/>
        <v>9421.0246773089475</v>
      </c>
      <c r="I3893" s="24">
        <f ca="1">H3893/'Option value'!$E$10</f>
        <v>457.33129501499741</v>
      </c>
    </row>
    <row r="3894" spans="2:9">
      <c r="B3894">
        <f t="shared" si="427"/>
        <v>3876</v>
      </c>
      <c r="C3894" s="38">
        <f t="shared" ca="1" si="422"/>
        <v>0.24911856659049478</v>
      </c>
      <c r="D3894" s="38">
        <f t="shared" ca="1" si="423"/>
        <v>6.7686671357938419E-2</v>
      </c>
      <c r="E3894" s="38">
        <f t="shared" ca="1" si="424"/>
        <v>0.14679088474131202</v>
      </c>
      <c r="F3894" s="38">
        <f t="shared" ca="1" si="428"/>
        <v>4.2451226733032518E-2</v>
      </c>
      <c r="G3894" s="24">
        <f t="shared" ca="1" si="425"/>
        <v>10049.600294782511</v>
      </c>
      <c r="H3894" s="24">
        <f t="shared" ca="1" si="426"/>
        <v>10742.781598094993</v>
      </c>
      <c r="I3894" s="24">
        <f ca="1">H3894/'Option value'!$E$10</f>
        <v>521.49425233470834</v>
      </c>
    </row>
    <row r="3895" spans="2:9">
      <c r="B3895">
        <f t="shared" si="427"/>
        <v>3877</v>
      </c>
      <c r="C3895" s="38">
        <f t="shared" ca="1" si="422"/>
        <v>0.23693763914835728</v>
      </c>
      <c r="D3895" s="38">
        <f t="shared" ca="1" si="423"/>
        <v>5.7985020407382293E-2</v>
      </c>
      <c r="E3895" s="38">
        <f t="shared" ca="1" si="424"/>
        <v>0.14141171897165294</v>
      </c>
      <c r="F3895" s="38">
        <f t="shared" ca="1" si="428"/>
        <v>2.4189825633082522E-2</v>
      </c>
      <c r="G3895" s="24">
        <f t="shared" ca="1" si="425"/>
        <v>7588.3309663354639</v>
      </c>
      <c r="H3895" s="24">
        <f t="shared" ca="1" si="426"/>
        <v>8281.5122696479466</v>
      </c>
      <c r="I3895" s="24">
        <f ca="1">H3895/'Option value'!$E$10</f>
        <v>402.01515872077408</v>
      </c>
    </row>
    <row r="3896" spans="2:9">
      <c r="B3896">
        <f t="shared" si="427"/>
        <v>3878</v>
      </c>
      <c r="C3896" s="38">
        <f t="shared" ca="1" si="422"/>
        <v>0.25580837026377568</v>
      </c>
      <c r="D3896" s="38">
        <f t="shared" ca="1" si="423"/>
        <v>5.893473511192155E-2</v>
      </c>
      <c r="E3896" s="38">
        <f t="shared" ca="1" si="424"/>
        <v>0.14684299998662165</v>
      </c>
      <c r="F3896" s="38">
        <f t="shared" ca="1" si="428"/>
        <v>2.5474771538531435E-2</v>
      </c>
      <c r="G3896" s="24">
        <f t="shared" ca="1" si="425"/>
        <v>7562.7731441069618</v>
      </c>
      <c r="H3896" s="24">
        <f t="shared" ca="1" si="426"/>
        <v>8255.9544474194445</v>
      </c>
      <c r="I3896" s="24">
        <f ca="1">H3896/'Option value'!$E$10</f>
        <v>400.77448773880798</v>
      </c>
    </row>
    <row r="3897" spans="2:9">
      <c r="B3897">
        <f t="shared" si="427"/>
        <v>3879</v>
      </c>
      <c r="C3897" s="38">
        <f t="shared" ca="1" si="422"/>
        <v>0.28152255526500147</v>
      </c>
      <c r="D3897" s="38">
        <f t="shared" ca="1" si="423"/>
        <v>6.4204054402671823E-2</v>
      </c>
      <c r="E3897" s="38">
        <f t="shared" ca="1" si="424"/>
        <v>0.14302982471240239</v>
      </c>
      <c r="F3897" s="38">
        <f t="shared" ca="1" si="428"/>
        <v>3.9879301594205857E-2</v>
      </c>
      <c r="G3897" s="24">
        <f t="shared" ca="1" si="425"/>
        <v>9892.5590299665691</v>
      </c>
      <c r="H3897" s="24">
        <f t="shared" ca="1" si="426"/>
        <v>10585.740333279051</v>
      </c>
      <c r="I3897" s="24">
        <f ca="1">H3897/'Option value'!$E$10</f>
        <v>513.87088996500245</v>
      </c>
    </row>
    <row r="3898" spans="2:9">
      <c r="B3898">
        <f t="shared" si="427"/>
        <v>3880</v>
      </c>
      <c r="C3898" s="38">
        <f t="shared" ca="1" si="422"/>
        <v>5.9436994278603467E-2</v>
      </c>
      <c r="D3898" s="38">
        <f t="shared" ca="1" si="423"/>
        <v>5.7078053984097016E-2</v>
      </c>
      <c r="E3898" s="38">
        <f t="shared" ca="1" si="424"/>
        <v>0.14699376824796728</v>
      </c>
      <c r="F3898" s="38">
        <f t="shared" ca="1" si="428"/>
        <v>3.6103026514647363E-2</v>
      </c>
      <c r="G3898" s="24">
        <f t="shared" ca="1" si="425"/>
        <v>6763.015459924718</v>
      </c>
      <c r="H3898" s="24">
        <f t="shared" ca="1" si="426"/>
        <v>7456.1967632372007</v>
      </c>
      <c r="I3898" s="24">
        <f ca="1">H3898/'Option value'!$E$10</f>
        <v>361.95129918627185</v>
      </c>
    </row>
    <row r="3899" spans="2:9">
      <c r="B3899">
        <f t="shared" si="427"/>
        <v>3881</v>
      </c>
      <c r="C3899" s="38">
        <f t="shared" ca="1" si="422"/>
        <v>0.28698276637211512</v>
      </c>
      <c r="D3899" s="38">
        <f t="shared" ca="1" si="423"/>
        <v>6.5101046881796756E-2</v>
      </c>
      <c r="E3899" s="38">
        <f t="shared" ca="1" si="424"/>
        <v>0.14444752506429073</v>
      </c>
      <c r="F3899" s="38">
        <f t="shared" ca="1" si="428"/>
        <v>4.6196902436166934E-2</v>
      </c>
      <c r="G3899" s="24">
        <f t="shared" ca="1" si="425"/>
        <v>10575.88621116646</v>
      </c>
      <c r="H3899" s="24">
        <f t="shared" ca="1" si="426"/>
        <v>11269.067514478942</v>
      </c>
      <c r="I3899" s="24">
        <f ca="1">H3899/'Option value'!$E$10</f>
        <v>547.04211235334662</v>
      </c>
    </row>
    <row r="3900" spans="2:9">
      <c r="B3900">
        <f t="shared" si="427"/>
        <v>3882</v>
      </c>
      <c r="C3900" s="38">
        <f t="shared" ca="1" si="422"/>
        <v>0.29776570879143333</v>
      </c>
      <c r="D3900" s="38">
        <f t="shared" ca="1" si="423"/>
        <v>6.1836677714785147E-2</v>
      </c>
      <c r="E3900" s="38">
        <f t="shared" ca="1" si="424"/>
        <v>0.14760577174835901</v>
      </c>
      <c r="F3900" s="38">
        <f t="shared" ca="1" si="428"/>
        <v>2.0129318130228772E-2</v>
      </c>
      <c r="G3900" s="24">
        <f t="shared" ca="1" si="425"/>
        <v>7807.353553194399</v>
      </c>
      <c r="H3900" s="24">
        <f t="shared" ca="1" si="426"/>
        <v>8500.5348565068816</v>
      </c>
      <c r="I3900" s="24">
        <f ca="1">H3900/'Option value'!$E$10</f>
        <v>412.647323131402</v>
      </c>
    </row>
    <row r="3901" spans="2:9">
      <c r="B3901">
        <f t="shared" si="427"/>
        <v>3883</v>
      </c>
      <c r="C3901" s="38">
        <f t="shared" ca="1" si="422"/>
        <v>0.25032630994278687</v>
      </c>
      <c r="D3901" s="38">
        <f t="shared" ca="1" si="423"/>
        <v>7.3720446107557569E-2</v>
      </c>
      <c r="E3901" s="38">
        <f t="shared" ca="1" si="424"/>
        <v>0.14540904917448857</v>
      </c>
      <c r="F3901" s="38">
        <f t="shared" ca="1" si="428"/>
        <v>3.8239191025474926E-2</v>
      </c>
      <c r="G3901" s="24">
        <f t="shared" ca="1" si="425"/>
        <v>10666.699133059061</v>
      </c>
      <c r="H3901" s="24">
        <f t="shared" ca="1" si="426"/>
        <v>11359.880436371543</v>
      </c>
      <c r="I3901" s="24">
        <f ca="1">H3901/'Option value'!$E$10</f>
        <v>551.45050661997777</v>
      </c>
    </row>
    <row r="3902" spans="2:9">
      <c r="B3902">
        <f t="shared" si="427"/>
        <v>3884</v>
      </c>
      <c r="C3902" s="38">
        <f t="shared" ca="1" si="422"/>
        <v>0.19390545753435071</v>
      </c>
      <c r="D3902" s="38">
        <f t="shared" ca="1" si="423"/>
        <v>7.2779405704962136E-2</v>
      </c>
      <c r="E3902" s="38">
        <f t="shared" ca="1" si="424"/>
        <v>0.14547790378559231</v>
      </c>
      <c r="F3902" s="38">
        <f t="shared" ca="1" si="428"/>
        <v>3.7345353906606371E-2</v>
      </c>
      <c r="G3902" s="24">
        <f t="shared" ca="1" si="425"/>
        <v>9965.8277144308431</v>
      </c>
      <c r="H3902" s="24">
        <f t="shared" ca="1" si="426"/>
        <v>10659.009017743325</v>
      </c>
      <c r="I3902" s="24">
        <f ca="1">H3902/'Option value'!$E$10</f>
        <v>517.42762222054967</v>
      </c>
    </row>
    <row r="3903" spans="2:9">
      <c r="B3903">
        <f t="shared" si="427"/>
        <v>3885</v>
      </c>
      <c r="C3903" s="38">
        <f t="shared" ca="1" si="422"/>
        <v>0.12620376901998009</v>
      </c>
      <c r="D3903" s="38">
        <f t="shared" ca="1" si="423"/>
        <v>6.8304789781757885E-2</v>
      </c>
      <c r="E3903" s="38">
        <f t="shared" ca="1" si="424"/>
        <v>0.14400823971555654</v>
      </c>
      <c r="F3903" s="38">
        <f t="shared" ca="1" si="428"/>
        <v>4.6105222236743834E-2</v>
      </c>
      <c r="G3903" s="24">
        <f t="shared" ca="1" si="425"/>
        <v>9744.5869448146914</v>
      </c>
      <c r="H3903" s="24">
        <f t="shared" ca="1" si="426"/>
        <v>10437.768248127173</v>
      </c>
      <c r="I3903" s="24">
        <f ca="1">H3903/'Option value'!$E$10</f>
        <v>506.68777903529963</v>
      </c>
    </row>
    <row r="3904" spans="2:9">
      <c r="B3904">
        <f t="shared" si="427"/>
        <v>3886</v>
      </c>
      <c r="C3904" s="38">
        <f t="shared" ca="1" si="422"/>
        <v>0.15331488376835578</v>
      </c>
      <c r="D3904" s="38">
        <f t="shared" ca="1" si="423"/>
        <v>5.8269838373443607E-2</v>
      </c>
      <c r="E3904" s="38">
        <f t="shared" ca="1" si="424"/>
        <v>0.14826842712949351</v>
      </c>
      <c r="F3904" s="38">
        <f t="shared" ca="1" si="428"/>
        <v>3.1336706222310301E-2</v>
      </c>
      <c r="G3904" s="24">
        <f t="shared" ca="1" si="425"/>
        <v>7127.721884546374</v>
      </c>
      <c r="H3904" s="24">
        <f t="shared" ca="1" si="426"/>
        <v>7820.9031878588567</v>
      </c>
      <c r="I3904" s="24">
        <f ca="1">H3904/'Option value'!$E$10</f>
        <v>379.65549455625518</v>
      </c>
    </row>
    <row r="3905" spans="2:9">
      <c r="B3905">
        <f t="shared" si="427"/>
        <v>3887</v>
      </c>
      <c r="C3905" s="38">
        <f t="shared" ca="1" si="422"/>
        <v>0.22373534886101246</v>
      </c>
      <c r="D3905" s="38">
        <f t="shared" ca="1" si="423"/>
        <v>6.0376778545109318E-2</v>
      </c>
      <c r="E3905" s="38">
        <f t="shared" ca="1" si="424"/>
        <v>0.14135928447327084</v>
      </c>
      <c r="F3905" s="38">
        <f t="shared" ca="1" si="428"/>
        <v>4.2543161570526913E-2</v>
      </c>
      <c r="G3905" s="24">
        <f t="shared" ca="1" si="425"/>
        <v>9273.0159994298738</v>
      </c>
      <c r="H3905" s="24">
        <f t="shared" ca="1" si="426"/>
        <v>9966.1973027423555</v>
      </c>
      <c r="I3905" s="24">
        <f ca="1">H3905/'Option value'!$E$10</f>
        <v>483.79598557001725</v>
      </c>
    </row>
    <row r="3906" spans="2:9">
      <c r="B3906">
        <f t="shared" si="427"/>
        <v>3888</v>
      </c>
      <c r="C3906" s="38">
        <f t="shared" ca="1" si="422"/>
        <v>0.33079107887887671</v>
      </c>
      <c r="D3906" s="38">
        <f t="shared" ca="1" si="423"/>
        <v>7.717231879501732E-2</v>
      </c>
      <c r="E3906" s="38">
        <f t="shared" ca="1" si="424"/>
        <v>0.14349874115080807</v>
      </c>
      <c r="F3906" s="38">
        <f t="shared" ca="1" si="428"/>
        <v>3.3367604351290332E-2</v>
      </c>
      <c r="G3906" s="24">
        <f t="shared" ca="1" si="425"/>
        <v>11565.187688966196</v>
      </c>
      <c r="H3906" s="24">
        <f t="shared" ca="1" si="426"/>
        <v>12258.368992278678</v>
      </c>
      <c r="I3906" s="24">
        <f ca="1">H3906/'Option value'!$E$10</f>
        <v>595.06645593585813</v>
      </c>
    </row>
    <row r="3907" spans="2:9">
      <c r="B3907">
        <f t="shared" si="427"/>
        <v>3889</v>
      </c>
      <c r="C3907" s="38">
        <f t="shared" ca="1" si="422"/>
        <v>0.20289222651518082</v>
      </c>
      <c r="D3907" s="38">
        <f t="shared" ca="1" si="423"/>
        <v>6.5449130431715519E-2</v>
      </c>
      <c r="E3907" s="38">
        <f t="shared" ca="1" si="424"/>
        <v>0.1462693258516144</v>
      </c>
      <c r="F3907" s="38">
        <f t="shared" ca="1" si="428"/>
        <v>3.2652736837197265E-2</v>
      </c>
      <c r="G3907" s="24">
        <f t="shared" ca="1" si="425"/>
        <v>8593.7008012740007</v>
      </c>
      <c r="H3907" s="24">
        <f t="shared" ca="1" si="426"/>
        <v>9286.8821045864825</v>
      </c>
      <c r="I3907" s="24">
        <f ca="1">H3907/'Option value'!$E$10</f>
        <v>450.81951964012046</v>
      </c>
    </row>
    <row r="3908" spans="2:9">
      <c r="B3908">
        <f t="shared" si="427"/>
        <v>3890</v>
      </c>
      <c r="C3908" s="38">
        <f t="shared" ca="1" si="422"/>
        <v>0.30802095107749561</v>
      </c>
      <c r="D3908" s="38">
        <f t="shared" ca="1" si="423"/>
        <v>5.9834276757206213E-2</v>
      </c>
      <c r="E3908" s="38">
        <f t="shared" ca="1" si="424"/>
        <v>0.14247108678857337</v>
      </c>
      <c r="F3908" s="38">
        <f t="shared" ca="1" si="428"/>
        <v>2.9299110589069522E-2</v>
      </c>
      <c r="G3908" s="24">
        <f t="shared" ca="1" si="425"/>
        <v>8576.6408350736128</v>
      </c>
      <c r="H3908" s="24">
        <f t="shared" ca="1" si="426"/>
        <v>9269.8221383860946</v>
      </c>
      <c r="I3908" s="24">
        <f ca="1">H3908/'Option value'!$E$10</f>
        <v>449.9913659410725</v>
      </c>
    </row>
    <row r="3909" spans="2:9">
      <c r="B3909">
        <f t="shared" si="427"/>
        <v>3891</v>
      </c>
      <c r="C3909" s="38">
        <f t="shared" ca="1" si="422"/>
        <v>0.28677185811733963</v>
      </c>
      <c r="D3909" s="38">
        <f t="shared" ca="1" si="423"/>
        <v>5.1747389657734351E-2</v>
      </c>
      <c r="E3909" s="38">
        <f t="shared" ca="1" si="424"/>
        <v>0.14287679616027912</v>
      </c>
      <c r="F3909" s="38">
        <f t="shared" ca="1" si="428"/>
        <v>4.2070317080525346E-2</v>
      </c>
      <c r="G3909" s="24">
        <f t="shared" ca="1" si="425"/>
        <v>8192.0563702417403</v>
      </c>
      <c r="H3909" s="24">
        <f t="shared" ca="1" si="426"/>
        <v>8885.2376735542221</v>
      </c>
      <c r="I3909" s="24">
        <f ca="1">H3909/'Option value'!$E$10</f>
        <v>431.32221716282629</v>
      </c>
    </row>
    <row r="3910" spans="2:9">
      <c r="B3910">
        <f t="shared" si="427"/>
        <v>3892</v>
      </c>
      <c r="C3910" s="38">
        <f t="shared" ca="1" si="422"/>
        <v>0.31416047091792709</v>
      </c>
      <c r="D3910" s="38">
        <f t="shared" ca="1" si="423"/>
        <v>5.6427181236332905E-2</v>
      </c>
      <c r="E3910" s="38">
        <f t="shared" ca="1" si="424"/>
        <v>0.14558716979196945</v>
      </c>
      <c r="F3910" s="38">
        <f t="shared" ca="1" si="428"/>
        <v>2.03998739254223E-2</v>
      </c>
      <c r="G3910" s="24">
        <f t="shared" ca="1" si="425"/>
        <v>7346.2867142571258</v>
      </c>
      <c r="H3910" s="24">
        <f t="shared" ca="1" si="426"/>
        <v>8039.4680175696085</v>
      </c>
      <c r="I3910" s="24">
        <f ca="1">H3910/'Option value'!$E$10</f>
        <v>390.26543774609746</v>
      </c>
    </row>
    <row r="3911" spans="2:9">
      <c r="B3911">
        <f t="shared" si="427"/>
        <v>3893</v>
      </c>
      <c r="C3911" s="38">
        <f t="shared" ca="1" si="422"/>
        <v>0.29386465275851303</v>
      </c>
      <c r="D3911" s="38">
        <f t="shared" ca="1" si="423"/>
        <v>5.9164394518991359E-2</v>
      </c>
      <c r="E3911" s="38">
        <f t="shared" ca="1" si="424"/>
        <v>0.14715830070037117</v>
      </c>
      <c r="F3911" s="38">
        <f t="shared" ca="1" si="428"/>
        <v>5.9854614500583381E-2</v>
      </c>
      <c r="G3911" s="24">
        <f t="shared" ca="1" si="425"/>
        <v>10874.469223505044</v>
      </c>
      <c r="H3911" s="24">
        <f t="shared" ca="1" si="426"/>
        <v>11567.650526817526</v>
      </c>
      <c r="I3911" s="24">
        <f ca="1">H3911/'Option value'!$E$10</f>
        <v>561.53643334065657</v>
      </c>
    </row>
    <row r="3912" spans="2:9">
      <c r="B3912">
        <f t="shared" si="427"/>
        <v>3894</v>
      </c>
      <c r="C3912" s="38">
        <f t="shared" ca="1" si="422"/>
        <v>0.10596557600249672</v>
      </c>
      <c r="D3912" s="38">
        <f t="shared" ca="1" si="423"/>
        <v>5.9037417922001241E-2</v>
      </c>
      <c r="E3912" s="38">
        <f t="shared" ca="1" si="424"/>
        <v>0.14657656323841969</v>
      </c>
      <c r="F3912" s="38">
        <f t="shared" ca="1" si="428"/>
        <v>3.72443300255305E-2</v>
      </c>
      <c r="G3912" s="24">
        <f t="shared" ca="1" si="425"/>
        <v>7406.4845631969583</v>
      </c>
      <c r="H3912" s="24">
        <f t="shared" ca="1" si="426"/>
        <v>8099.665866509441</v>
      </c>
      <c r="I3912" s="24">
        <f ca="1">H3912/'Option value'!$E$10</f>
        <v>393.18766342278838</v>
      </c>
    </row>
    <row r="3913" spans="2:9">
      <c r="B3913">
        <f t="shared" si="427"/>
        <v>3895</v>
      </c>
      <c r="C3913" s="38">
        <f t="shared" ca="1" si="422"/>
        <v>0.17462408425119574</v>
      </c>
      <c r="D3913" s="38">
        <f t="shared" ca="1" si="423"/>
        <v>6.3049748552903226E-2</v>
      </c>
      <c r="E3913" s="38">
        <f t="shared" ca="1" si="424"/>
        <v>0.14824264502858345</v>
      </c>
      <c r="F3913" s="38">
        <f t="shared" ca="1" si="428"/>
        <v>2.6899882482111843E-2</v>
      </c>
      <c r="G3913" s="24">
        <f t="shared" ca="1" si="425"/>
        <v>7569.3704244962628</v>
      </c>
      <c r="H3913" s="24">
        <f t="shared" ca="1" si="426"/>
        <v>8262.5517278087445</v>
      </c>
      <c r="I3913" s="24">
        <f ca="1">H3913/'Option value'!$E$10</f>
        <v>401.09474406838564</v>
      </c>
    </row>
    <row r="3914" spans="2:9">
      <c r="B3914">
        <f t="shared" si="427"/>
        <v>3896</v>
      </c>
      <c r="C3914" s="38">
        <f t="shared" ca="1" si="422"/>
        <v>7.7642406093891114E-2</v>
      </c>
      <c r="D3914" s="38">
        <f t="shared" ca="1" si="423"/>
        <v>5.8476428314573843E-2</v>
      </c>
      <c r="E3914" s="38">
        <f t="shared" ca="1" si="424"/>
        <v>0.14503048646551106</v>
      </c>
      <c r="F3914" s="38">
        <f t="shared" ca="1" si="428"/>
        <v>3.7015304899663239E-2</v>
      </c>
      <c r="G3914" s="24">
        <f t="shared" ca="1" si="425"/>
        <v>7235.3923803053813</v>
      </c>
      <c r="H3914" s="24">
        <f t="shared" ca="1" si="426"/>
        <v>7928.5736836178639</v>
      </c>
      <c r="I3914" s="24">
        <f ca="1">H3914/'Option value'!$E$10</f>
        <v>384.88221765135262</v>
      </c>
    </row>
    <row r="3915" spans="2:9">
      <c r="B3915">
        <f t="shared" si="427"/>
        <v>3897</v>
      </c>
      <c r="C3915" s="38">
        <f t="shared" ca="1" si="422"/>
        <v>0.13989543589241887</v>
      </c>
      <c r="D3915" s="38">
        <f t="shared" ca="1" si="423"/>
        <v>6.0436353492892704E-2</v>
      </c>
      <c r="E3915" s="38">
        <f t="shared" ca="1" si="424"/>
        <v>0.14060806392712458</v>
      </c>
      <c r="F3915" s="38">
        <f t="shared" ca="1" si="428"/>
        <v>4.8759303278493531E-2</v>
      </c>
      <c r="G3915" s="24">
        <f t="shared" ca="1" si="425"/>
        <v>9302.1072773101023</v>
      </c>
      <c r="H3915" s="24">
        <f t="shared" ca="1" si="426"/>
        <v>9995.288580622584</v>
      </c>
      <c r="I3915" s="24">
        <f ca="1">H3915/'Option value'!$E$10</f>
        <v>485.2081835253681</v>
      </c>
    </row>
    <row r="3916" spans="2:9">
      <c r="B3916">
        <f t="shared" si="427"/>
        <v>3898</v>
      </c>
      <c r="C3916" s="38">
        <f t="shared" ca="1" si="422"/>
        <v>-1.4357738307879786E-2</v>
      </c>
      <c r="D3916" s="38">
        <f t="shared" ca="1" si="423"/>
        <v>6.0341358546854795E-2</v>
      </c>
      <c r="E3916" s="38">
        <f t="shared" ca="1" si="424"/>
        <v>0.14433737317974793</v>
      </c>
      <c r="F3916" s="38">
        <f t="shared" ca="1" si="428"/>
        <v>4.7389239615968803E-2</v>
      </c>
      <c r="G3916" s="24">
        <f t="shared" ca="1" si="425"/>
        <v>7608.2771550840343</v>
      </c>
      <c r="H3916" s="24">
        <f t="shared" ca="1" si="426"/>
        <v>8301.458458396517</v>
      </c>
      <c r="I3916" s="24">
        <f ca="1">H3916/'Option value'!$E$10</f>
        <v>402.9834203105105</v>
      </c>
    </row>
    <row r="3917" spans="2:9">
      <c r="B3917">
        <f t="shared" si="427"/>
        <v>3899</v>
      </c>
      <c r="C3917" s="38">
        <f t="shared" ca="1" si="422"/>
        <v>0.35549309050410682</v>
      </c>
      <c r="D3917" s="38">
        <f t="shared" ca="1" si="423"/>
        <v>7.1971475857658951E-2</v>
      </c>
      <c r="E3917" s="38">
        <f t="shared" ca="1" si="424"/>
        <v>0.14750277426459496</v>
      </c>
      <c r="F3917" s="38">
        <f t="shared" ca="1" si="428"/>
        <v>2.3357305907378615E-2</v>
      </c>
      <c r="G3917" s="24">
        <f t="shared" ca="1" si="425"/>
        <v>9745.8163255978343</v>
      </c>
      <c r="H3917" s="24">
        <f t="shared" ca="1" si="426"/>
        <v>10438.997628910316</v>
      </c>
      <c r="I3917" s="24">
        <f ca="1">H3917/'Option value'!$E$10</f>
        <v>506.747457714093</v>
      </c>
    </row>
    <row r="3918" spans="2:9">
      <c r="B3918">
        <f t="shared" si="427"/>
        <v>3900</v>
      </c>
      <c r="C3918" s="38">
        <f t="shared" ca="1" si="422"/>
        <v>0.33578620642984303</v>
      </c>
      <c r="D3918" s="38">
        <f t="shared" ca="1" si="423"/>
        <v>5.9636354500643744E-2</v>
      </c>
      <c r="E3918" s="38">
        <f t="shared" ca="1" si="424"/>
        <v>0.14691288440067568</v>
      </c>
      <c r="F3918" s="38">
        <f t="shared" ca="1" si="428"/>
        <v>4.6650352011765824E-2</v>
      </c>
      <c r="G3918" s="24">
        <f t="shared" ca="1" si="425"/>
        <v>9853.7320722681015</v>
      </c>
      <c r="H3918" s="24">
        <f t="shared" ca="1" si="426"/>
        <v>10546.913375580583</v>
      </c>
      <c r="I3918" s="24">
        <f ca="1">H3918/'Option value'!$E$10</f>
        <v>511.98608619323215</v>
      </c>
    </row>
    <row r="3919" spans="2:9">
      <c r="B3919">
        <f t="shared" si="427"/>
        <v>3901</v>
      </c>
      <c r="C3919" s="38">
        <f t="shared" ca="1" si="422"/>
        <v>0.28663335958886199</v>
      </c>
      <c r="D3919" s="38">
        <f t="shared" ca="1" si="423"/>
        <v>6.9867166477285289E-2</v>
      </c>
      <c r="E3919" s="38">
        <f t="shared" ca="1" si="424"/>
        <v>0.14500641757132918</v>
      </c>
      <c r="F3919" s="38">
        <f t="shared" ca="1" si="428"/>
        <v>3.8835460425172018E-2</v>
      </c>
      <c r="G3919" s="24">
        <f t="shared" ca="1" si="425"/>
        <v>10500.587112467943</v>
      </c>
      <c r="H3919" s="24">
        <f t="shared" ca="1" si="426"/>
        <v>11193.768415780425</v>
      </c>
      <c r="I3919" s="24">
        <f ca="1">H3919/'Option value'!$E$10</f>
        <v>543.38681630002066</v>
      </c>
    </row>
    <row r="3920" spans="2:9">
      <c r="B3920">
        <f t="shared" si="427"/>
        <v>3902</v>
      </c>
      <c r="C3920" s="38">
        <f t="shared" ca="1" si="422"/>
        <v>0.28345158382676366</v>
      </c>
      <c r="D3920" s="38">
        <f t="shared" ca="1" si="423"/>
        <v>6.012253583392331E-2</v>
      </c>
      <c r="E3920" s="38">
        <f t="shared" ca="1" si="424"/>
        <v>0.14716865631529036</v>
      </c>
      <c r="F3920" s="38">
        <f t="shared" ca="1" si="428"/>
        <v>4.797547103592037E-2</v>
      </c>
      <c r="G3920" s="24">
        <f t="shared" ca="1" si="425"/>
        <v>9647.7562042332083</v>
      </c>
      <c r="H3920" s="24">
        <f t="shared" ca="1" si="426"/>
        <v>10340.93750754569</v>
      </c>
      <c r="I3920" s="24">
        <f ca="1">H3920/'Option value'!$E$10</f>
        <v>501.98725764784899</v>
      </c>
    </row>
    <row r="3921" spans="2:9">
      <c r="B3921">
        <f t="shared" si="427"/>
        <v>3903</v>
      </c>
      <c r="C3921" s="38">
        <f t="shared" ca="1" si="422"/>
        <v>0.21863905942846129</v>
      </c>
      <c r="D3921" s="38">
        <f t="shared" ca="1" si="423"/>
        <v>6.2394060952865947E-2</v>
      </c>
      <c r="E3921" s="38">
        <f t="shared" ca="1" si="424"/>
        <v>0.14384874456856372</v>
      </c>
      <c r="F3921" s="38">
        <f t="shared" ca="1" si="428"/>
        <v>2.7470678244326169E-2</v>
      </c>
      <c r="G3921" s="24">
        <f t="shared" ca="1" si="425"/>
        <v>8102.8646896188948</v>
      </c>
      <c r="H3921" s="24">
        <f t="shared" ca="1" si="426"/>
        <v>8796.0459929313765</v>
      </c>
      <c r="I3921" s="24">
        <f ca="1">H3921/'Option value'!$E$10</f>
        <v>426.99252392870756</v>
      </c>
    </row>
    <row r="3922" spans="2:9">
      <c r="B3922">
        <f t="shared" si="427"/>
        <v>3904</v>
      </c>
      <c r="C3922" s="38">
        <f t="shared" ca="1" si="422"/>
        <v>0.18968968895962404</v>
      </c>
      <c r="D3922" s="38">
        <f t="shared" ca="1" si="423"/>
        <v>6.7585905861811124E-2</v>
      </c>
      <c r="E3922" s="38">
        <f t="shared" ca="1" si="424"/>
        <v>0.1451412215219092</v>
      </c>
      <c r="F3922" s="38">
        <f t="shared" ca="1" si="428"/>
        <v>3.4959149408723696E-2</v>
      </c>
      <c r="G3922" s="24">
        <f t="shared" ca="1" si="425"/>
        <v>9050.4521772502103</v>
      </c>
      <c r="H3922" s="24">
        <f t="shared" ca="1" si="426"/>
        <v>9743.6334805626921</v>
      </c>
      <c r="I3922" s="24">
        <f ca="1">H3922/'Option value'!$E$10</f>
        <v>472.99191653216951</v>
      </c>
    </row>
    <row r="3923" spans="2:9">
      <c r="B3923">
        <f t="shared" si="427"/>
        <v>3905</v>
      </c>
      <c r="C3923" s="38">
        <f t="shared" ref="C3923:C3986" ca="1" si="429">_xlfn.NORM.INV(RAND(),$F$6,$G$6)</f>
        <v>0.24200242465943614</v>
      </c>
      <c r="D3923" s="38">
        <f t="shared" ref="D3923:D3986" ca="1" si="430">_xlfn.NORM.INV(RAND(),$F$7,$G$7)</f>
        <v>6.625776250916765E-2</v>
      </c>
      <c r="E3923" s="38">
        <f t="shared" ref="E3923:E3986" ca="1" si="431">_xlfn.NORM.INV(RAND(),$F$8,$G$8)</f>
        <v>0.14527688851603104</v>
      </c>
      <c r="F3923" s="38">
        <f t="shared" ca="1" si="428"/>
        <v>2.644568504383496E-2</v>
      </c>
      <c r="G3923" s="24">
        <f t="shared" ref="G3923:G3986" ca="1" si="432">IF(E3923&gt;F3923,($C$12*(1+C3923)*D3923)/(E3923-F3923),0)</f>
        <v>8588.5547970694261</v>
      </c>
      <c r="H3923" s="24">
        <f t="shared" ref="H3923:H3986" ca="1" si="433">G3923+$C$13</f>
        <v>9281.7361003819078</v>
      </c>
      <c r="I3923" s="24">
        <f ca="1">H3923/'Option value'!$E$10</f>
        <v>450.56971361077217</v>
      </c>
    </row>
    <row r="3924" spans="2:9">
      <c r="B3924">
        <f t="shared" ref="B3924:B3987" si="434">B3923+1</f>
        <v>3906</v>
      </c>
      <c r="C3924" s="38">
        <f t="shared" ca="1" si="429"/>
        <v>0.15531260468657376</v>
      </c>
      <c r="D3924" s="38">
        <f t="shared" ca="1" si="430"/>
        <v>6.3680734613891635E-2</v>
      </c>
      <c r="E3924" s="38">
        <f t="shared" ca="1" si="431"/>
        <v>0.14620333385056258</v>
      </c>
      <c r="F3924" s="38">
        <f t="shared" ref="F3924:F3987" ca="1" si="435">RAND()*($E$9-$D$9)+$D$9</f>
        <v>4.5723614037010293E-2</v>
      </c>
      <c r="G3924" s="24">
        <f t="shared" ca="1" si="432"/>
        <v>9080.7252940581839</v>
      </c>
      <c r="H3924" s="24">
        <f t="shared" ca="1" si="433"/>
        <v>9773.9065973706656</v>
      </c>
      <c r="I3924" s="24">
        <f ca="1">H3924/'Option value'!$E$10</f>
        <v>474.46148530925558</v>
      </c>
    </row>
    <row r="3925" spans="2:9">
      <c r="B3925">
        <f t="shared" si="434"/>
        <v>3907</v>
      </c>
      <c r="C3925" s="38">
        <f t="shared" ca="1" si="429"/>
        <v>0.38178474577636379</v>
      </c>
      <c r="D3925" s="38">
        <f t="shared" ca="1" si="430"/>
        <v>6.7857262189269657E-2</v>
      </c>
      <c r="E3925" s="38">
        <f t="shared" ca="1" si="431"/>
        <v>0.14116779116694916</v>
      </c>
      <c r="F3925" s="38">
        <f t="shared" ca="1" si="435"/>
        <v>3.0687837156706841E-2</v>
      </c>
      <c r="G3925" s="24">
        <f t="shared" ca="1" si="432"/>
        <v>10525.545655306258</v>
      </c>
      <c r="H3925" s="24">
        <f t="shared" ca="1" si="433"/>
        <v>11218.726958618739</v>
      </c>
      <c r="I3925" s="24">
        <f ca="1">H3925/'Option value'!$E$10</f>
        <v>544.5983960494533</v>
      </c>
    </row>
    <row r="3926" spans="2:9">
      <c r="B3926">
        <f t="shared" si="434"/>
        <v>3908</v>
      </c>
      <c r="C3926" s="38">
        <f t="shared" ca="1" si="429"/>
        <v>8.9954661653820989E-2</v>
      </c>
      <c r="D3926" s="38">
        <f t="shared" ca="1" si="430"/>
        <v>5.8470532360805579E-2</v>
      </c>
      <c r="E3926" s="38">
        <f t="shared" ca="1" si="431"/>
        <v>0.14665853121023206</v>
      </c>
      <c r="F3926" s="38">
        <f t="shared" ca="1" si="435"/>
        <v>5.1684010701637431E-2</v>
      </c>
      <c r="G3926" s="24">
        <f t="shared" ca="1" si="432"/>
        <v>8322.0390315497079</v>
      </c>
      <c r="H3926" s="24">
        <f t="shared" ca="1" si="433"/>
        <v>9015.2203348621897</v>
      </c>
      <c r="I3926" s="24">
        <f ca="1">H3926/'Option value'!$E$10</f>
        <v>437.6320550903975</v>
      </c>
    </row>
    <row r="3927" spans="2:9">
      <c r="B3927">
        <f t="shared" si="434"/>
        <v>3909</v>
      </c>
      <c r="C3927" s="38">
        <f t="shared" ca="1" si="429"/>
        <v>0.35022894685677963</v>
      </c>
      <c r="D3927" s="38">
        <f t="shared" ca="1" si="430"/>
        <v>6.8240984118944026E-2</v>
      </c>
      <c r="E3927" s="38">
        <f t="shared" ca="1" si="431"/>
        <v>0.14762773325474896</v>
      </c>
      <c r="F3927" s="38">
        <f t="shared" ca="1" si="435"/>
        <v>4.6938377958834931E-2</v>
      </c>
      <c r="G3927" s="24">
        <f t="shared" ca="1" si="432"/>
        <v>11349.076209861785</v>
      </c>
      <c r="H3927" s="24">
        <f t="shared" ca="1" si="433"/>
        <v>12042.257513174267</v>
      </c>
      <c r="I3927" s="24">
        <f ca="1">H3927/'Option value'!$E$10</f>
        <v>584.57560743564397</v>
      </c>
    </row>
    <row r="3928" spans="2:9">
      <c r="B3928">
        <f t="shared" si="434"/>
        <v>3910</v>
      </c>
      <c r="C3928" s="38">
        <f t="shared" ca="1" si="429"/>
        <v>9.4238833763232027E-2</v>
      </c>
      <c r="D3928" s="38">
        <f t="shared" ca="1" si="430"/>
        <v>6.2555348736333671E-2</v>
      </c>
      <c r="E3928" s="38">
        <f t="shared" ca="1" si="431"/>
        <v>0.13908925387569435</v>
      </c>
      <c r="F3928" s="38">
        <f t="shared" ca="1" si="435"/>
        <v>5.6869098739737181E-2</v>
      </c>
      <c r="G3928" s="24">
        <f t="shared" ca="1" si="432"/>
        <v>10324.99043545411</v>
      </c>
      <c r="H3928" s="24">
        <f t="shared" ca="1" si="433"/>
        <v>11018.171738766592</v>
      </c>
      <c r="I3928" s="24">
        <f ca="1">H3928/'Option value'!$E$10</f>
        <v>534.86270576536856</v>
      </c>
    </row>
    <row r="3929" spans="2:9">
      <c r="B3929">
        <f t="shared" si="434"/>
        <v>3911</v>
      </c>
      <c r="C3929" s="38">
        <f t="shared" ca="1" si="429"/>
        <v>0.16288902329455612</v>
      </c>
      <c r="D3929" s="38">
        <f t="shared" ca="1" si="430"/>
        <v>6.0333950171626939E-2</v>
      </c>
      <c r="E3929" s="38">
        <f t="shared" ca="1" si="431"/>
        <v>0.14687021293937891</v>
      </c>
      <c r="F3929" s="38">
        <f t="shared" ca="1" si="435"/>
        <v>4.5335601663258347E-2</v>
      </c>
      <c r="G3929" s="24">
        <f t="shared" ca="1" si="432"/>
        <v>8569.9304583657431</v>
      </c>
      <c r="H3929" s="24">
        <f t="shared" ca="1" si="433"/>
        <v>9263.1117616782249</v>
      </c>
      <c r="I3929" s="24">
        <f ca="1">H3929/'Option value'!$E$10</f>
        <v>449.66561949894293</v>
      </c>
    </row>
    <row r="3930" spans="2:9">
      <c r="B3930">
        <f t="shared" si="434"/>
        <v>3912</v>
      </c>
      <c r="C3930" s="38">
        <f t="shared" ca="1" si="429"/>
        <v>0.3213504558892642</v>
      </c>
      <c r="D3930" s="38">
        <f t="shared" ca="1" si="430"/>
        <v>5.2666303958753609E-2</v>
      </c>
      <c r="E3930" s="38">
        <f t="shared" ca="1" si="431"/>
        <v>0.14314393602076519</v>
      </c>
      <c r="F3930" s="38">
        <f t="shared" ca="1" si="435"/>
        <v>4.9669121106863112E-2</v>
      </c>
      <c r="G3930" s="24">
        <f t="shared" ca="1" si="432"/>
        <v>9233.1017828403874</v>
      </c>
      <c r="H3930" s="24">
        <f t="shared" ca="1" si="433"/>
        <v>9926.2830861528691</v>
      </c>
      <c r="I3930" s="24">
        <f ca="1">H3930/'Option value'!$E$10</f>
        <v>481.85840224043051</v>
      </c>
    </row>
    <row r="3931" spans="2:9">
      <c r="B3931">
        <f t="shared" si="434"/>
        <v>3913</v>
      </c>
      <c r="C3931" s="38">
        <f t="shared" ca="1" si="429"/>
        <v>0.39451442848673857</v>
      </c>
      <c r="D3931" s="38">
        <f t="shared" ca="1" si="430"/>
        <v>6.5212349126884173E-2</v>
      </c>
      <c r="E3931" s="38">
        <f t="shared" ca="1" si="431"/>
        <v>0.14433435897967367</v>
      </c>
      <c r="F3931" s="38">
        <f t="shared" ca="1" si="435"/>
        <v>3.8355322994673348E-2</v>
      </c>
      <c r="G3931" s="24">
        <f t="shared" ca="1" si="432"/>
        <v>10642.024861145099</v>
      </c>
      <c r="H3931" s="24">
        <f t="shared" ca="1" si="433"/>
        <v>11335.206164457581</v>
      </c>
      <c r="I3931" s="24">
        <f ca="1">H3931/'Option value'!$E$10</f>
        <v>550.25272642997959</v>
      </c>
    </row>
    <row r="3932" spans="2:9">
      <c r="B3932">
        <f t="shared" si="434"/>
        <v>3914</v>
      </c>
      <c r="C3932" s="38">
        <f t="shared" ca="1" si="429"/>
        <v>0.21456364615429308</v>
      </c>
      <c r="D3932" s="38">
        <f t="shared" ca="1" si="430"/>
        <v>6.4177027698319622E-2</v>
      </c>
      <c r="E3932" s="38">
        <f t="shared" ca="1" si="431"/>
        <v>0.14255852236076774</v>
      </c>
      <c r="F3932" s="38">
        <f t="shared" ca="1" si="435"/>
        <v>4.7806506565787527E-2</v>
      </c>
      <c r="G3932" s="24">
        <f t="shared" ca="1" si="432"/>
        <v>10202.410551581401</v>
      </c>
      <c r="H3932" s="24">
        <f t="shared" ca="1" si="433"/>
        <v>10895.591854893883</v>
      </c>
      <c r="I3932" s="24">
        <f ca="1">H3932/'Option value'!$E$10</f>
        <v>528.91222596572243</v>
      </c>
    </row>
    <row r="3933" spans="2:9">
      <c r="B3933">
        <f t="shared" si="434"/>
        <v>3915</v>
      </c>
      <c r="C3933" s="38">
        <f t="shared" ca="1" si="429"/>
        <v>0.17315502883490405</v>
      </c>
      <c r="D3933" s="38">
        <f t="shared" ca="1" si="430"/>
        <v>6.3649676775781844E-2</v>
      </c>
      <c r="E3933" s="38">
        <f t="shared" ca="1" si="431"/>
        <v>0.14394613278009244</v>
      </c>
      <c r="F3933" s="38">
        <f t="shared" ca="1" si="435"/>
        <v>2.4018470624860441E-2</v>
      </c>
      <c r="G3933" s="24">
        <f t="shared" ca="1" si="432"/>
        <v>7721.8901344437445</v>
      </c>
      <c r="H3933" s="24">
        <f t="shared" ca="1" si="433"/>
        <v>8415.0714377562272</v>
      </c>
      <c r="I3933" s="24">
        <f ca="1">H3933/'Option value'!$E$10</f>
        <v>408.49861348331194</v>
      </c>
    </row>
    <row r="3934" spans="2:9">
      <c r="B3934">
        <f t="shared" si="434"/>
        <v>3916</v>
      </c>
      <c r="C3934" s="38">
        <f t="shared" ca="1" si="429"/>
        <v>0.16834400069128705</v>
      </c>
      <c r="D3934" s="38">
        <f t="shared" ca="1" si="430"/>
        <v>6.6975100379411637E-2</v>
      </c>
      <c r="E3934" s="38">
        <f t="shared" ca="1" si="431"/>
        <v>0.14260537079940527</v>
      </c>
      <c r="F3934" s="38">
        <f t="shared" ca="1" si="435"/>
        <v>5.7854215879543841E-2</v>
      </c>
      <c r="G3934" s="24">
        <f t="shared" ca="1" si="432"/>
        <v>11450.642551230123</v>
      </c>
      <c r="H3934" s="24">
        <f t="shared" ca="1" si="433"/>
        <v>12143.823854542605</v>
      </c>
      <c r="I3934" s="24">
        <f ca="1">H3934/'Option value'!$E$10</f>
        <v>589.50601235643705</v>
      </c>
    </row>
    <row r="3935" spans="2:9">
      <c r="B3935">
        <f t="shared" si="434"/>
        <v>3917</v>
      </c>
      <c r="C3935" s="38">
        <f t="shared" ca="1" si="429"/>
        <v>0.11976133012362712</v>
      </c>
      <c r="D3935" s="38">
        <f t="shared" ca="1" si="430"/>
        <v>5.3315131707040525E-2</v>
      </c>
      <c r="E3935" s="38">
        <f t="shared" ca="1" si="431"/>
        <v>0.1457942469880813</v>
      </c>
      <c r="F3935" s="38">
        <f t="shared" ca="1" si="435"/>
        <v>5.2624691691375E-2</v>
      </c>
      <c r="G3935" s="24">
        <f t="shared" ca="1" si="432"/>
        <v>7946.8187194389238</v>
      </c>
      <c r="H3935" s="24">
        <f t="shared" ca="1" si="433"/>
        <v>8640.0000227514065</v>
      </c>
      <c r="I3935" s="24">
        <f ca="1">H3935/'Option value'!$E$10</f>
        <v>419.41747683259251</v>
      </c>
    </row>
    <row r="3936" spans="2:9">
      <c r="B3936">
        <f t="shared" si="434"/>
        <v>3918</v>
      </c>
      <c r="C3936" s="38">
        <f t="shared" ca="1" si="429"/>
        <v>0.29007065455128134</v>
      </c>
      <c r="D3936" s="38">
        <f t="shared" ca="1" si="430"/>
        <v>5.8632972244633624E-2</v>
      </c>
      <c r="E3936" s="38">
        <f t="shared" ca="1" si="431"/>
        <v>0.1481131517906227</v>
      </c>
      <c r="F3936" s="38">
        <f t="shared" ca="1" si="435"/>
        <v>3.4596011045216479E-2</v>
      </c>
      <c r="G3936" s="24">
        <f t="shared" ca="1" si="432"/>
        <v>8263.9054518362282</v>
      </c>
      <c r="H3936" s="24">
        <f t="shared" ca="1" si="433"/>
        <v>8957.0867551487099</v>
      </c>
      <c r="I3936" s="24">
        <f ca="1">H3936/'Option value'!$E$10</f>
        <v>434.81003665770436</v>
      </c>
    </row>
    <row r="3937" spans="2:9">
      <c r="B3937">
        <f t="shared" si="434"/>
        <v>3919</v>
      </c>
      <c r="C3937" s="38">
        <f t="shared" ca="1" si="429"/>
        <v>0.23845987833276028</v>
      </c>
      <c r="D3937" s="38">
        <f t="shared" ca="1" si="430"/>
        <v>6.4932528491551289E-2</v>
      </c>
      <c r="E3937" s="38">
        <f t="shared" ca="1" si="431"/>
        <v>0.14594027629694864</v>
      </c>
      <c r="F3937" s="38">
        <f t="shared" ca="1" si="435"/>
        <v>4.8704623321436255E-2</v>
      </c>
      <c r="G3937" s="24">
        <f t="shared" ca="1" si="432"/>
        <v>10256.757748215425</v>
      </c>
      <c r="H3937" s="24">
        <f t="shared" ca="1" si="433"/>
        <v>10949.939051527906</v>
      </c>
      <c r="I3937" s="24">
        <f ca="1">H3937/'Option value'!$E$10</f>
        <v>531.55043939455857</v>
      </c>
    </row>
    <row r="3938" spans="2:9">
      <c r="B3938">
        <f t="shared" si="434"/>
        <v>3920</v>
      </c>
      <c r="C3938" s="38">
        <f t="shared" ca="1" si="429"/>
        <v>0.32651753303657316</v>
      </c>
      <c r="D3938" s="38">
        <f t="shared" ca="1" si="430"/>
        <v>5.9586117015413449E-2</v>
      </c>
      <c r="E3938" s="38">
        <f t="shared" ca="1" si="431"/>
        <v>0.14187759859546001</v>
      </c>
      <c r="F3938" s="38">
        <f t="shared" ca="1" si="435"/>
        <v>4.0632359753348585E-2</v>
      </c>
      <c r="G3938" s="24">
        <f t="shared" ca="1" si="432"/>
        <v>9682.2177890567182</v>
      </c>
      <c r="H3938" s="24">
        <f t="shared" ca="1" si="433"/>
        <v>10375.3990923692</v>
      </c>
      <c r="I3938" s="24">
        <f ca="1">H3938/'Option value'!$E$10</f>
        <v>503.66015011500969</v>
      </c>
    </row>
    <row r="3939" spans="2:9">
      <c r="B3939">
        <f t="shared" si="434"/>
        <v>3921</v>
      </c>
      <c r="C3939" s="38">
        <f t="shared" ca="1" si="429"/>
        <v>0.32149881891382187</v>
      </c>
      <c r="D3939" s="38">
        <f t="shared" ca="1" si="430"/>
        <v>5.9582081563809314E-2</v>
      </c>
      <c r="E3939" s="38">
        <f t="shared" ca="1" si="431"/>
        <v>0.14287752669852027</v>
      </c>
      <c r="F3939" s="38">
        <f t="shared" ca="1" si="435"/>
        <v>3.9988727881485372E-2</v>
      </c>
      <c r="G3939" s="24">
        <f t="shared" ca="1" si="432"/>
        <v>9490.8635759936806</v>
      </c>
      <c r="H3939" s="24">
        <f t="shared" ca="1" si="433"/>
        <v>10184.044879306162</v>
      </c>
      <c r="I3939" s="24">
        <f ca="1">H3939/'Option value'!$E$10</f>
        <v>494.37111064593017</v>
      </c>
    </row>
    <row r="3940" spans="2:9">
      <c r="B3940">
        <f t="shared" si="434"/>
        <v>3922</v>
      </c>
      <c r="C3940" s="38">
        <f t="shared" ca="1" si="429"/>
        <v>0.32780707253259017</v>
      </c>
      <c r="D3940" s="38">
        <f t="shared" ca="1" si="430"/>
        <v>5.9141877800353682E-2</v>
      </c>
      <c r="E3940" s="38">
        <f t="shared" ca="1" si="431"/>
        <v>0.14391480872325055</v>
      </c>
      <c r="F3940" s="38">
        <f t="shared" ca="1" si="435"/>
        <v>4.9259819411465094E-2</v>
      </c>
      <c r="G3940" s="24">
        <f t="shared" ca="1" si="432"/>
        <v>10289.113387078847</v>
      </c>
      <c r="H3940" s="24">
        <f t="shared" ca="1" si="433"/>
        <v>10982.294690391329</v>
      </c>
      <c r="I3940" s="24">
        <f ca="1">H3940/'Option value'!$E$10</f>
        <v>533.12110147530723</v>
      </c>
    </row>
    <row r="3941" spans="2:9">
      <c r="B3941">
        <f t="shared" si="434"/>
        <v>3923</v>
      </c>
      <c r="C3941" s="38">
        <f t="shared" ca="1" si="429"/>
        <v>0.1460681591135978</v>
      </c>
      <c r="D3941" s="38">
        <f t="shared" ca="1" si="430"/>
        <v>6.9182155179425553E-2</v>
      </c>
      <c r="E3941" s="38">
        <f t="shared" ca="1" si="431"/>
        <v>0.14579839973997114</v>
      </c>
      <c r="F3941" s="38">
        <f t="shared" ca="1" si="435"/>
        <v>3.4488493636881508E-2</v>
      </c>
      <c r="G3941" s="24">
        <f t="shared" ca="1" si="432"/>
        <v>8834.095592507716</v>
      </c>
      <c r="H3941" s="24">
        <f t="shared" ca="1" si="433"/>
        <v>9527.2768958201978</v>
      </c>
      <c r="I3941" s="24">
        <f ca="1">H3941/'Option value'!$E$10</f>
        <v>462.48916970000954</v>
      </c>
    </row>
    <row r="3942" spans="2:9">
      <c r="B3942">
        <f t="shared" si="434"/>
        <v>3924</v>
      </c>
      <c r="C3942" s="38">
        <f t="shared" ca="1" si="429"/>
        <v>7.3050364565419801E-2</v>
      </c>
      <c r="D3942" s="38">
        <f t="shared" ca="1" si="430"/>
        <v>7.4582691025825876E-2</v>
      </c>
      <c r="E3942" s="38">
        <f t="shared" ca="1" si="431"/>
        <v>0.14397861300522932</v>
      </c>
      <c r="F3942" s="38">
        <f t="shared" ca="1" si="435"/>
        <v>4.0109200754558968E-2</v>
      </c>
      <c r="G3942" s="24">
        <f t="shared" ca="1" si="432"/>
        <v>9555.6857328414371</v>
      </c>
      <c r="H3942" s="24">
        <f t="shared" ca="1" si="433"/>
        <v>10248.867036153919</v>
      </c>
      <c r="I3942" s="24">
        <f ca="1">H3942/'Option value'!$E$10</f>
        <v>497.51781728902517</v>
      </c>
    </row>
    <row r="3943" spans="2:9">
      <c r="B3943">
        <f t="shared" si="434"/>
        <v>3925</v>
      </c>
      <c r="C3943" s="38">
        <f t="shared" ca="1" si="429"/>
        <v>0.16629965863712562</v>
      </c>
      <c r="D3943" s="38">
        <f t="shared" ca="1" si="430"/>
        <v>5.3602543878356154E-2</v>
      </c>
      <c r="E3943" s="38">
        <f t="shared" ca="1" si="431"/>
        <v>0.14729707397971958</v>
      </c>
      <c r="F3943" s="38">
        <f t="shared" ca="1" si="435"/>
        <v>4.3265483635848083E-2</v>
      </c>
      <c r="G3943" s="24">
        <f t="shared" ca="1" si="432"/>
        <v>7452.8381283801709</v>
      </c>
      <c r="H3943" s="24">
        <f t="shared" ca="1" si="433"/>
        <v>8146.0194316926536</v>
      </c>
      <c r="I3943" s="24">
        <f ca="1">H3943/'Option value'!$E$10</f>
        <v>395.43783648993463</v>
      </c>
    </row>
    <row r="3944" spans="2:9">
      <c r="B3944">
        <f t="shared" si="434"/>
        <v>3926</v>
      </c>
      <c r="C3944" s="38">
        <f t="shared" ca="1" si="429"/>
        <v>0.18037263539861501</v>
      </c>
      <c r="D3944" s="38">
        <f t="shared" ca="1" si="430"/>
        <v>6.3713898135544192E-2</v>
      </c>
      <c r="E3944" s="38">
        <f t="shared" ca="1" si="431"/>
        <v>0.14927526616697759</v>
      </c>
      <c r="F3944" s="38">
        <f t="shared" ca="1" si="435"/>
        <v>4.713006779301987E-2</v>
      </c>
      <c r="G3944" s="24">
        <f t="shared" ca="1" si="432"/>
        <v>9131.1763456014651</v>
      </c>
      <c r="H3944" s="24">
        <f t="shared" ca="1" si="433"/>
        <v>9824.3576489139468</v>
      </c>
      <c r="I3944" s="24">
        <f ca="1">H3944/'Option value'!$E$10</f>
        <v>476.91056548125954</v>
      </c>
    </row>
    <row r="3945" spans="2:9">
      <c r="B3945">
        <f t="shared" si="434"/>
        <v>3927</v>
      </c>
      <c r="C3945" s="38">
        <f t="shared" ca="1" si="429"/>
        <v>0.1840650748526225</v>
      </c>
      <c r="D3945" s="38">
        <f t="shared" ca="1" si="430"/>
        <v>6.5274431513635323E-2</v>
      </c>
      <c r="E3945" s="38">
        <f t="shared" ca="1" si="431"/>
        <v>0.14479668778295318</v>
      </c>
      <c r="F3945" s="38">
        <f t="shared" ca="1" si="435"/>
        <v>4.6559120783290144E-2</v>
      </c>
      <c r="G3945" s="24">
        <f t="shared" ca="1" si="432"/>
        <v>9757.3626894600875</v>
      </c>
      <c r="H3945" s="24">
        <f t="shared" ca="1" si="433"/>
        <v>10450.543992772569</v>
      </c>
      <c r="I3945" s="24">
        <f ca="1">H3945/'Option value'!$E$10</f>
        <v>507.30796081420237</v>
      </c>
    </row>
    <row r="3946" spans="2:9">
      <c r="B3946">
        <f t="shared" si="434"/>
        <v>3928</v>
      </c>
      <c r="C3946" s="38">
        <f t="shared" ca="1" si="429"/>
        <v>0.30472174966890075</v>
      </c>
      <c r="D3946" s="38">
        <f t="shared" ca="1" si="430"/>
        <v>6.438486896405364E-2</v>
      </c>
      <c r="E3946" s="38">
        <f t="shared" ca="1" si="431"/>
        <v>0.14566355174400825</v>
      </c>
      <c r="F3946" s="38">
        <f t="shared" ca="1" si="435"/>
        <v>4.5547348914951352E-2</v>
      </c>
      <c r="G3946" s="24">
        <f t="shared" ca="1" si="432"/>
        <v>10406.117505393488</v>
      </c>
      <c r="H3946" s="24">
        <f t="shared" ca="1" si="433"/>
        <v>11099.298808705969</v>
      </c>
      <c r="I3946" s="24">
        <f ca="1">H3946/'Option value'!$E$10</f>
        <v>538.80091304397911</v>
      </c>
    </row>
    <row r="3947" spans="2:9">
      <c r="B3947">
        <f t="shared" si="434"/>
        <v>3929</v>
      </c>
      <c r="C3947" s="38">
        <f t="shared" ca="1" si="429"/>
        <v>0.25550527564787839</v>
      </c>
      <c r="D3947" s="38">
        <f t="shared" ca="1" si="430"/>
        <v>6.8317000168022821E-2</v>
      </c>
      <c r="E3947" s="38">
        <f t="shared" ca="1" si="431"/>
        <v>0.14869251794335026</v>
      </c>
      <c r="F3947" s="38">
        <f t="shared" ca="1" si="435"/>
        <v>4.7815060968924378E-2</v>
      </c>
      <c r="G3947" s="24">
        <f t="shared" ca="1" si="432"/>
        <v>10544.95137039411</v>
      </c>
      <c r="H3947" s="24">
        <f t="shared" ca="1" si="433"/>
        <v>11238.132673706592</v>
      </c>
      <c r="I3947" s="24">
        <f ca="1">H3947/'Option value'!$E$10</f>
        <v>545.54042105371798</v>
      </c>
    </row>
    <row r="3948" spans="2:9">
      <c r="B3948">
        <f t="shared" si="434"/>
        <v>3930</v>
      </c>
      <c r="C3948" s="38">
        <f t="shared" ca="1" si="429"/>
        <v>0.25498507244997803</v>
      </c>
      <c r="D3948" s="38">
        <f t="shared" ca="1" si="430"/>
        <v>5.8167938634113119E-2</v>
      </c>
      <c r="E3948" s="38">
        <f t="shared" ca="1" si="431"/>
        <v>0.14507059189411006</v>
      </c>
      <c r="F3948" s="38">
        <f t="shared" ca="1" si="435"/>
        <v>4.906514416337282E-2</v>
      </c>
      <c r="G3948" s="24">
        <f t="shared" ca="1" si="432"/>
        <v>9430.1311564524713</v>
      </c>
      <c r="H3948" s="24">
        <f t="shared" ca="1" si="433"/>
        <v>10123.312459764953</v>
      </c>
      <c r="I3948" s="24">
        <f ca="1">H3948/'Option value'!$E$10</f>
        <v>491.42293494004622</v>
      </c>
    </row>
    <row r="3949" spans="2:9">
      <c r="B3949">
        <f t="shared" si="434"/>
        <v>3931</v>
      </c>
      <c r="C3949" s="38">
        <f t="shared" ca="1" si="429"/>
        <v>0.37877440848849031</v>
      </c>
      <c r="D3949" s="38">
        <f t="shared" ca="1" si="430"/>
        <v>6.0354862946216933E-2</v>
      </c>
      <c r="E3949" s="38">
        <f t="shared" ca="1" si="431"/>
        <v>0.1482102077368565</v>
      </c>
      <c r="F3949" s="38">
        <f t="shared" ca="1" si="435"/>
        <v>5.6441899860486644E-2</v>
      </c>
      <c r="G3949" s="24">
        <f t="shared" ca="1" si="432"/>
        <v>11246.156814768721</v>
      </c>
      <c r="H3949" s="24">
        <f t="shared" ca="1" si="433"/>
        <v>11939.338118081203</v>
      </c>
      <c r="I3949" s="24">
        <f ca="1">H3949/'Option value'!$E$10</f>
        <v>579.57952029520402</v>
      </c>
    </row>
    <row r="3950" spans="2:9">
      <c r="B3950">
        <f t="shared" si="434"/>
        <v>3932</v>
      </c>
      <c r="C3950" s="38">
        <f t="shared" ca="1" si="429"/>
        <v>3.3152775257198591E-2</v>
      </c>
      <c r="D3950" s="38">
        <f t="shared" ca="1" si="430"/>
        <v>6.2489020594822947E-2</v>
      </c>
      <c r="E3950" s="38">
        <f t="shared" ca="1" si="431"/>
        <v>0.14562380508958359</v>
      </c>
      <c r="F3950" s="38">
        <f t="shared" ca="1" si="435"/>
        <v>5.2269092146393817E-2</v>
      </c>
      <c r="G3950" s="24">
        <f t="shared" ca="1" si="432"/>
        <v>8576.7626849037988</v>
      </c>
      <c r="H3950" s="24">
        <f t="shared" ca="1" si="433"/>
        <v>9269.9439882162806</v>
      </c>
      <c r="I3950" s="24">
        <f ca="1">H3950/'Option value'!$E$10</f>
        <v>449.9972809813728</v>
      </c>
    </row>
    <row r="3951" spans="2:9">
      <c r="B3951">
        <f t="shared" si="434"/>
        <v>3933</v>
      </c>
      <c r="C3951" s="38">
        <f t="shared" ca="1" si="429"/>
        <v>0.27297010219680379</v>
      </c>
      <c r="D3951" s="38">
        <f t="shared" ca="1" si="430"/>
        <v>6.4519230179093737E-2</v>
      </c>
      <c r="E3951" s="38">
        <f t="shared" ca="1" si="431"/>
        <v>0.14134080708549934</v>
      </c>
      <c r="F3951" s="38">
        <f t="shared" ca="1" si="435"/>
        <v>2.5798151212522713E-2</v>
      </c>
      <c r="G3951" s="24">
        <f t="shared" ca="1" si="432"/>
        <v>8815.692056984868</v>
      </c>
      <c r="H3951" s="24">
        <f t="shared" ca="1" si="433"/>
        <v>9508.8733602973498</v>
      </c>
      <c r="I3951" s="24">
        <f ca="1">H3951/'Option value'!$E$10</f>
        <v>461.59579418919168</v>
      </c>
    </row>
    <row r="3952" spans="2:9">
      <c r="B3952">
        <f t="shared" si="434"/>
        <v>3934</v>
      </c>
      <c r="C3952" s="38">
        <f t="shared" ca="1" si="429"/>
        <v>0.28816496647414624</v>
      </c>
      <c r="D3952" s="38">
        <f t="shared" ca="1" si="430"/>
        <v>5.9649336392056107E-2</v>
      </c>
      <c r="E3952" s="38">
        <f t="shared" ca="1" si="431"/>
        <v>0.14556373371941397</v>
      </c>
      <c r="F3952" s="38">
        <f t="shared" ca="1" si="435"/>
        <v>4.228481469866268E-2</v>
      </c>
      <c r="G3952" s="24">
        <f t="shared" ca="1" si="432"/>
        <v>9226.9208097260398</v>
      </c>
      <c r="H3952" s="24">
        <f t="shared" ca="1" si="433"/>
        <v>9920.1021130385216</v>
      </c>
      <c r="I3952" s="24">
        <f ca="1">H3952/'Option value'!$E$10</f>
        <v>481.55835500186993</v>
      </c>
    </row>
    <row r="3953" spans="2:9">
      <c r="B3953">
        <f t="shared" si="434"/>
        <v>3935</v>
      </c>
      <c r="C3953" s="38">
        <f t="shared" ca="1" si="429"/>
        <v>0.26216625815923084</v>
      </c>
      <c r="D3953" s="38">
        <f t="shared" ca="1" si="430"/>
        <v>5.9185247351474499E-2</v>
      </c>
      <c r="E3953" s="38">
        <f t="shared" ca="1" si="431"/>
        <v>0.14566568544531172</v>
      </c>
      <c r="F3953" s="38">
        <f t="shared" ca="1" si="435"/>
        <v>3.1104105983843458E-2</v>
      </c>
      <c r="G3953" s="24">
        <f t="shared" ca="1" si="432"/>
        <v>8086.9064106170172</v>
      </c>
      <c r="H3953" s="24">
        <f t="shared" ca="1" si="433"/>
        <v>8780.0877139294989</v>
      </c>
      <c r="I3953" s="24">
        <f ca="1">H3953/'Option value'!$E$10</f>
        <v>426.21785019075236</v>
      </c>
    </row>
    <row r="3954" spans="2:9">
      <c r="B3954">
        <f t="shared" si="434"/>
        <v>3936</v>
      </c>
      <c r="C3954" s="38">
        <f t="shared" ca="1" si="429"/>
        <v>0.19456452415113479</v>
      </c>
      <c r="D3954" s="38">
        <f t="shared" ca="1" si="430"/>
        <v>6.0467300327322705E-2</v>
      </c>
      <c r="E3954" s="38">
        <f t="shared" ca="1" si="431"/>
        <v>0.14000454159454495</v>
      </c>
      <c r="F3954" s="38">
        <f t="shared" ca="1" si="435"/>
        <v>5.4938348984935381E-2</v>
      </c>
      <c r="G3954" s="24">
        <f t="shared" ca="1" si="432"/>
        <v>10530.877816729717</v>
      </c>
      <c r="H3954" s="24">
        <f t="shared" ca="1" si="433"/>
        <v>11224.059120042199</v>
      </c>
      <c r="I3954" s="24">
        <f ca="1">H3954/'Option value'!$E$10</f>
        <v>544.85723883699984</v>
      </c>
    </row>
    <row r="3955" spans="2:9">
      <c r="B3955">
        <f t="shared" si="434"/>
        <v>3937</v>
      </c>
      <c r="C3955" s="38">
        <f t="shared" ca="1" si="429"/>
        <v>0.27842524276969693</v>
      </c>
      <c r="D3955" s="38">
        <f t="shared" ca="1" si="430"/>
        <v>5.9593986312943277E-2</v>
      </c>
      <c r="E3955" s="38">
        <f t="shared" ca="1" si="431"/>
        <v>0.14056899091956995</v>
      </c>
      <c r="F3955" s="38">
        <f t="shared" ca="1" si="435"/>
        <v>4.3627254622139677E-2</v>
      </c>
      <c r="G3955" s="24">
        <f t="shared" ca="1" si="432"/>
        <v>9746.7170151983246</v>
      </c>
      <c r="H3955" s="24">
        <f t="shared" ca="1" si="433"/>
        <v>10439.898318510806</v>
      </c>
      <c r="I3955" s="24">
        <f ca="1">H3955/'Option value'!$E$10</f>
        <v>506.79118051023329</v>
      </c>
    </row>
    <row r="3956" spans="2:9">
      <c r="B3956">
        <f t="shared" si="434"/>
        <v>3938</v>
      </c>
      <c r="C3956" s="38">
        <f t="shared" ca="1" si="429"/>
        <v>0.14449333246436757</v>
      </c>
      <c r="D3956" s="38">
        <f t="shared" ca="1" si="430"/>
        <v>7.4135046189624368E-2</v>
      </c>
      <c r="E3956" s="38">
        <f t="shared" ca="1" si="431"/>
        <v>0.14414533962878359</v>
      </c>
      <c r="F3956" s="38">
        <f t="shared" ca="1" si="435"/>
        <v>4.0764957731758075E-2</v>
      </c>
      <c r="G3956" s="24">
        <f t="shared" ca="1" si="432"/>
        <v>10178.647491625186</v>
      </c>
      <c r="H3956" s="24">
        <f t="shared" ca="1" si="433"/>
        <v>10871.828794937668</v>
      </c>
      <c r="I3956" s="24">
        <f ca="1">H3956/'Option value'!$E$10</f>
        <v>527.75867936590623</v>
      </c>
    </row>
    <row r="3957" spans="2:9">
      <c r="B3957">
        <f t="shared" si="434"/>
        <v>3939</v>
      </c>
      <c r="C3957" s="38">
        <f t="shared" ca="1" si="429"/>
        <v>0.15199651424918056</v>
      </c>
      <c r="D3957" s="38">
        <f t="shared" ca="1" si="430"/>
        <v>6.171496271488526E-2</v>
      </c>
      <c r="E3957" s="38">
        <f t="shared" ca="1" si="431"/>
        <v>0.14347715581878676</v>
      </c>
      <c r="F3957" s="38">
        <f t="shared" ca="1" si="435"/>
        <v>5.666828712034927E-2</v>
      </c>
      <c r="G3957" s="24">
        <f t="shared" ca="1" si="432"/>
        <v>10157.081009974254</v>
      </c>
      <c r="H3957" s="24">
        <f t="shared" ca="1" si="433"/>
        <v>10850.262313286736</v>
      </c>
      <c r="I3957" s="24">
        <f ca="1">H3957/'Option value'!$E$10</f>
        <v>526.71176278090945</v>
      </c>
    </row>
    <row r="3958" spans="2:9">
      <c r="B3958">
        <f t="shared" si="434"/>
        <v>3940</v>
      </c>
      <c r="C3958" s="38">
        <f t="shared" ca="1" si="429"/>
        <v>0.1215313478072</v>
      </c>
      <c r="D3958" s="38">
        <f t="shared" ca="1" si="430"/>
        <v>5.5639213239883759E-2</v>
      </c>
      <c r="E3958" s="38">
        <f t="shared" ca="1" si="431"/>
        <v>0.14621631679426225</v>
      </c>
      <c r="F3958" s="38">
        <f t="shared" ca="1" si="435"/>
        <v>2.926003467813109E-2</v>
      </c>
      <c r="G3958" s="24">
        <f t="shared" ca="1" si="432"/>
        <v>6616.9860630541189</v>
      </c>
      <c r="H3958" s="24">
        <f t="shared" ca="1" si="433"/>
        <v>7310.1673663666015</v>
      </c>
      <c r="I3958" s="24">
        <f ca="1">H3958/'Option value'!$E$10</f>
        <v>354.8624935129418</v>
      </c>
    </row>
    <row r="3959" spans="2:9">
      <c r="B3959">
        <f t="shared" si="434"/>
        <v>3941</v>
      </c>
      <c r="C3959" s="38">
        <f t="shared" ca="1" si="429"/>
        <v>0.30808469558420903</v>
      </c>
      <c r="D3959" s="38">
        <f t="shared" ca="1" si="430"/>
        <v>6.8620028039250866E-2</v>
      </c>
      <c r="E3959" s="38">
        <f t="shared" ca="1" si="431"/>
        <v>0.1452643304695464</v>
      </c>
      <c r="F3959" s="38">
        <f t="shared" ca="1" si="435"/>
        <v>2.9765178512093485E-2</v>
      </c>
      <c r="G3959" s="24">
        <f t="shared" ca="1" si="432"/>
        <v>9638.2755232600703</v>
      </c>
      <c r="H3959" s="24">
        <f t="shared" ca="1" si="433"/>
        <v>10331.456826572552</v>
      </c>
      <c r="I3959" s="24">
        <f ca="1">H3959/'Option value'!$E$10</f>
        <v>501.52703041614325</v>
      </c>
    </row>
    <row r="3960" spans="2:9">
      <c r="B3960">
        <f t="shared" si="434"/>
        <v>3942</v>
      </c>
      <c r="C3960" s="38">
        <f t="shared" ca="1" si="429"/>
        <v>9.2819573418557261E-2</v>
      </c>
      <c r="D3960" s="38">
        <f t="shared" ca="1" si="430"/>
        <v>6.3371454257199339E-2</v>
      </c>
      <c r="E3960" s="38">
        <f t="shared" ca="1" si="431"/>
        <v>0.14862538044273624</v>
      </c>
      <c r="F3960" s="38">
        <f t="shared" ca="1" si="435"/>
        <v>2.0712726504031657E-2</v>
      </c>
      <c r="G3960" s="24">
        <f t="shared" ca="1" si="432"/>
        <v>6714.5978266515795</v>
      </c>
      <c r="H3960" s="24">
        <f t="shared" ca="1" si="433"/>
        <v>7407.7791299640621</v>
      </c>
      <c r="I3960" s="24">
        <f ca="1">H3960/'Option value'!$E$10</f>
        <v>359.60092863903213</v>
      </c>
    </row>
    <row r="3961" spans="2:9">
      <c r="B3961">
        <f t="shared" si="434"/>
        <v>3943</v>
      </c>
      <c r="C3961" s="38">
        <f t="shared" ca="1" si="429"/>
        <v>0.33280271620827373</v>
      </c>
      <c r="D3961" s="38">
        <f t="shared" ca="1" si="430"/>
        <v>6.0768424784495463E-2</v>
      </c>
      <c r="E3961" s="38">
        <f t="shared" ca="1" si="431"/>
        <v>0.14757434012259013</v>
      </c>
      <c r="F3961" s="38">
        <f t="shared" ca="1" si="435"/>
        <v>3.085937461349986E-2</v>
      </c>
      <c r="G3961" s="24">
        <f t="shared" ca="1" si="432"/>
        <v>8606.1453930383141</v>
      </c>
      <c r="H3961" s="24">
        <f t="shared" ca="1" si="433"/>
        <v>9299.3266963507958</v>
      </c>
      <c r="I3961" s="24">
        <f ca="1">H3961/'Option value'!$E$10</f>
        <v>451.42362603644636</v>
      </c>
    </row>
    <row r="3962" spans="2:9">
      <c r="B3962">
        <f t="shared" si="434"/>
        <v>3944</v>
      </c>
      <c r="C3962" s="38">
        <f t="shared" ca="1" si="429"/>
        <v>0.45971932346523858</v>
      </c>
      <c r="D3962" s="38">
        <f t="shared" ca="1" si="430"/>
        <v>5.5507876965393624E-2</v>
      </c>
      <c r="E3962" s="38">
        <f t="shared" ca="1" si="431"/>
        <v>0.1402177996957723</v>
      </c>
      <c r="F3962" s="38">
        <f t="shared" ca="1" si="435"/>
        <v>4.5531251336473483E-2</v>
      </c>
      <c r="G3962" s="24">
        <f t="shared" ca="1" si="432"/>
        <v>10612.728783229419</v>
      </c>
      <c r="H3962" s="24">
        <f t="shared" ca="1" si="433"/>
        <v>11305.9100865419</v>
      </c>
      <c r="I3962" s="24">
        <f ca="1">H3962/'Option value'!$E$10</f>
        <v>548.83058672533491</v>
      </c>
    </row>
    <row r="3963" spans="2:9">
      <c r="B3963">
        <f t="shared" si="434"/>
        <v>3945</v>
      </c>
      <c r="C3963" s="38">
        <f t="shared" ca="1" si="429"/>
        <v>0.30964035585878141</v>
      </c>
      <c r="D3963" s="38">
        <f t="shared" ca="1" si="430"/>
        <v>6.7799443713086896E-2</v>
      </c>
      <c r="E3963" s="38">
        <f t="shared" ca="1" si="431"/>
        <v>0.14579489821755179</v>
      </c>
      <c r="F3963" s="38">
        <f t="shared" ca="1" si="435"/>
        <v>3.9876579340249185E-2</v>
      </c>
      <c r="G3963" s="24">
        <f t="shared" ca="1" si="432"/>
        <v>10396.770980247073</v>
      </c>
      <c r="H3963" s="24">
        <f t="shared" ca="1" si="433"/>
        <v>11089.952283559554</v>
      </c>
      <c r="I3963" s="24">
        <f ca="1">H3963/'Option value'!$E$10</f>
        <v>538.34719823104626</v>
      </c>
    </row>
    <row r="3964" spans="2:9">
      <c r="B3964">
        <f t="shared" si="434"/>
        <v>3946</v>
      </c>
      <c r="C3964" s="38">
        <f t="shared" ca="1" si="429"/>
        <v>0.45109117744732852</v>
      </c>
      <c r="D3964" s="38">
        <f t="shared" ca="1" si="430"/>
        <v>6.5460687931315376E-2</v>
      </c>
      <c r="E3964" s="38">
        <f t="shared" ca="1" si="431"/>
        <v>0.14429626059435119</v>
      </c>
      <c r="F3964" s="38">
        <f t="shared" ca="1" si="435"/>
        <v>3.7819938866726605E-2</v>
      </c>
      <c r="G3964" s="24">
        <f t="shared" ca="1" si="432"/>
        <v>11064.036597588694</v>
      </c>
      <c r="H3964" s="24">
        <f t="shared" ca="1" si="433"/>
        <v>11757.217900901176</v>
      </c>
      <c r="I3964" s="24">
        <f ca="1">H3964/'Option value'!$E$10</f>
        <v>570.73873305345512</v>
      </c>
    </row>
    <row r="3965" spans="2:9">
      <c r="B3965">
        <f t="shared" si="434"/>
        <v>3947</v>
      </c>
      <c r="C3965" s="38">
        <f t="shared" ca="1" si="429"/>
        <v>0.26517968718836632</v>
      </c>
      <c r="D3965" s="38">
        <f t="shared" ca="1" si="430"/>
        <v>7.8892289033570109E-2</v>
      </c>
      <c r="E3965" s="38">
        <f t="shared" ca="1" si="431"/>
        <v>0.13822152236978777</v>
      </c>
      <c r="F3965" s="38">
        <f t="shared" ca="1" si="435"/>
        <v>2.899374813971508E-2</v>
      </c>
      <c r="G3965" s="24">
        <f t="shared" ca="1" si="432"/>
        <v>11333.004483490757</v>
      </c>
      <c r="H3965" s="24">
        <f t="shared" ca="1" si="433"/>
        <v>12026.185786803238</v>
      </c>
      <c r="I3965" s="24">
        <f ca="1">H3965/'Option value'!$E$10</f>
        <v>583.79542654384647</v>
      </c>
    </row>
    <row r="3966" spans="2:9">
      <c r="B3966">
        <f t="shared" si="434"/>
        <v>3948</v>
      </c>
      <c r="C3966" s="38">
        <f t="shared" ca="1" si="429"/>
        <v>0.20070155672736709</v>
      </c>
      <c r="D3966" s="38">
        <f t="shared" ca="1" si="430"/>
        <v>7.5282623441958449E-2</v>
      </c>
      <c r="E3966" s="38">
        <f t="shared" ca="1" si="431"/>
        <v>0.14303149865352943</v>
      </c>
      <c r="F3966" s="38">
        <f t="shared" ca="1" si="435"/>
        <v>2.4629209790261463E-2</v>
      </c>
      <c r="G3966" s="24">
        <f t="shared" ca="1" si="432"/>
        <v>9468.0620954983933</v>
      </c>
      <c r="H3966" s="24">
        <f t="shared" ca="1" si="433"/>
        <v>10161.243398810875</v>
      </c>
      <c r="I3966" s="24">
        <f ca="1">H3966/'Option value'!$E$10</f>
        <v>493.26424266072206</v>
      </c>
    </row>
    <row r="3967" spans="2:9">
      <c r="B3967">
        <f t="shared" si="434"/>
        <v>3949</v>
      </c>
      <c r="C3967" s="38">
        <f t="shared" ca="1" si="429"/>
        <v>0.17381968523578101</v>
      </c>
      <c r="D3967" s="38">
        <f t="shared" ca="1" si="430"/>
        <v>6.3027083550318677E-2</v>
      </c>
      <c r="E3967" s="38">
        <f t="shared" ca="1" si="431"/>
        <v>0.14738713090330444</v>
      </c>
      <c r="F3967" s="38">
        <f t="shared" ca="1" si="435"/>
        <v>3.4002638960164137E-2</v>
      </c>
      <c r="G3967" s="24">
        <f t="shared" ca="1" si="432"/>
        <v>8092.1946057726536</v>
      </c>
      <c r="H3967" s="24">
        <f t="shared" ca="1" si="433"/>
        <v>8785.3759090851363</v>
      </c>
      <c r="I3967" s="24">
        <f ca="1">H3967/'Option value'!$E$10</f>
        <v>426.47455869345316</v>
      </c>
    </row>
    <row r="3968" spans="2:9">
      <c r="B3968">
        <f t="shared" si="434"/>
        <v>3950</v>
      </c>
      <c r="C3968" s="38">
        <f t="shared" ca="1" si="429"/>
        <v>0.1864699848923683</v>
      </c>
      <c r="D3968" s="38">
        <f t="shared" ca="1" si="430"/>
        <v>6.9904335671486045E-2</v>
      </c>
      <c r="E3968" s="38">
        <f t="shared" ca="1" si="431"/>
        <v>0.14522918057444731</v>
      </c>
      <c r="F3968" s="38">
        <f t="shared" ca="1" si="435"/>
        <v>3.1177592971015099E-2</v>
      </c>
      <c r="G3968" s="24">
        <f t="shared" ca="1" si="432"/>
        <v>9018.8447395114854</v>
      </c>
      <c r="H3968" s="24">
        <f t="shared" ca="1" si="433"/>
        <v>9712.0260428239671</v>
      </c>
      <c r="I3968" s="24">
        <f ca="1">H3968/'Option value'!$E$10</f>
        <v>471.45757489436733</v>
      </c>
    </row>
    <row r="3969" spans="2:9">
      <c r="B3969">
        <f t="shared" si="434"/>
        <v>3951</v>
      </c>
      <c r="C3969" s="38">
        <f t="shared" ca="1" si="429"/>
        <v>0.21320371940230826</v>
      </c>
      <c r="D3969" s="38">
        <f t="shared" ca="1" si="430"/>
        <v>5.4359259352827358E-2</v>
      </c>
      <c r="E3969" s="38">
        <f t="shared" ca="1" si="431"/>
        <v>0.14755645393162814</v>
      </c>
      <c r="F3969" s="38">
        <f t="shared" ca="1" si="435"/>
        <v>5.1756776171606012E-2</v>
      </c>
      <c r="G3969" s="24">
        <f t="shared" ca="1" si="432"/>
        <v>8537.5761919942452</v>
      </c>
      <c r="H3969" s="24">
        <f t="shared" ca="1" si="433"/>
        <v>9230.7574953067269</v>
      </c>
      <c r="I3969" s="24">
        <f ca="1">H3969/'Option value'!$E$10</f>
        <v>448.09502404401582</v>
      </c>
    </row>
    <row r="3970" spans="2:9">
      <c r="B3970">
        <f t="shared" si="434"/>
        <v>3952</v>
      </c>
      <c r="C3970" s="38">
        <f t="shared" ca="1" si="429"/>
        <v>0.31901824902656589</v>
      </c>
      <c r="D3970" s="38">
        <f t="shared" ca="1" si="430"/>
        <v>6.1723400300346967E-2</v>
      </c>
      <c r="E3970" s="38">
        <f t="shared" ca="1" si="431"/>
        <v>0.14356120728193683</v>
      </c>
      <c r="F3970" s="38">
        <f t="shared" ca="1" si="435"/>
        <v>2.8430853653733709E-2</v>
      </c>
      <c r="G3970" s="24">
        <f t="shared" ca="1" si="432"/>
        <v>8770.0523435665436</v>
      </c>
      <c r="H3970" s="24">
        <f t="shared" ca="1" si="433"/>
        <v>9463.2336468790254</v>
      </c>
      <c r="I3970" s="24">
        <f ca="1">H3970/'Option value'!$E$10</f>
        <v>459.38027412034103</v>
      </c>
    </row>
    <row r="3971" spans="2:9">
      <c r="B3971">
        <f t="shared" si="434"/>
        <v>3953</v>
      </c>
      <c r="C3971" s="38">
        <f t="shared" ca="1" si="429"/>
        <v>0.26637516308742049</v>
      </c>
      <c r="D3971" s="38">
        <f t="shared" ca="1" si="430"/>
        <v>6.5441148830328963E-2</v>
      </c>
      <c r="E3971" s="38">
        <f t="shared" ca="1" si="431"/>
        <v>0.14425160008433197</v>
      </c>
      <c r="F3971" s="38">
        <f t="shared" ca="1" si="435"/>
        <v>2.6764440024137869E-2</v>
      </c>
      <c r="G3971" s="24">
        <f t="shared" ca="1" si="432"/>
        <v>8748.1106983494356</v>
      </c>
      <c r="H3971" s="24">
        <f t="shared" ca="1" si="433"/>
        <v>9441.2920016619173</v>
      </c>
      <c r="I3971" s="24">
        <f ca="1">H3971/'Option value'!$E$10</f>
        <v>458.31514571174353</v>
      </c>
    </row>
    <row r="3972" spans="2:9">
      <c r="B3972">
        <f t="shared" si="434"/>
        <v>3954</v>
      </c>
      <c r="C3972" s="38">
        <f t="shared" ca="1" si="429"/>
        <v>5.5224123960194965E-2</v>
      </c>
      <c r="D3972" s="38">
        <f t="shared" ca="1" si="430"/>
        <v>6.4100471521595884E-2</v>
      </c>
      <c r="E3972" s="38">
        <f t="shared" ca="1" si="431"/>
        <v>0.14260258732812842</v>
      </c>
      <c r="F3972" s="38">
        <f t="shared" ca="1" si="435"/>
        <v>5.0713546661416864E-2</v>
      </c>
      <c r="G3972" s="24">
        <f t="shared" ca="1" si="432"/>
        <v>9129.2183559876248</v>
      </c>
      <c r="H3972" s="24">
        <f t="shared" ca="1" si="433"/>
        <v>9822.3996593001066</v>
      </c>
      <c r="I3972" s="24">
        <f ca="1">H3972/'Option value'!$E$10</f>
        <v>476.81551744175272</v>
      </c>
    </row>
    <row r="3973" spans="2:9">
      <c r="B3973">
        <f t="shared" si="434"/>
        <v>3955</v>
      </c>
      <c r="C3973" s="38">
        <f t="shared" ca="1" si="429"/>
        <v>0.17880481441447482</v>
      </c>
      <c r="D3973" s="38">
        <f t="shared" ca="1" si="430"/>
        <v>5.6213819817386504E-2</v>
      </c>
      <c r="E3973" s="38">
        <f t="shared" ca="1" si="431"/>
        <v>0.14187641842863738</v>
      </c>
      <c r="F3973" s="38">
        <f t="shared" ca="1" si="435"/>
        <v>4.2603581230703777E-2</v>
      </c>
      <c r="G3973" s="24">
        <f t="shared" ca="1" si="432"/>
        <v>8278.3911149470841</v>
      </c>
      <c r="H3973" s="24">
        <f t="shared" ca="1" si="433"/>
        <v>8971.5724182595659</v>
      </c>
      <c r="I3973" s="24">
        <f ca="1">H3973/'Option value'!$E$10</f>
        <v>435.51322418735754</v>
      </c>
    </row>
    <row r="3974" spans="2:9">
      <c r="B3974">
        <f t="shared" si="434"/>
        <v>3956</v>
      </c>
      <c r="C3974" s="38">
        <f t="shared" ca="1" si="429"/>
        <v>0.13976631305714493</v>
      </c>
      <c r="D3974" s="38">
        <f t="shared" ca="1" si="430"/>
        <v>5.9193803539865225E-2</v>
      </c>
      <c r="E3974" s="38">
        <f t="shared" ca="1" si="431"/>
        <v>0.14593825462891682</v>
      </c>
      <c r="F3974" s="38">
        <f t="shared" ca="1" si="435"/>
        <v>4.1256267212722429E-2</v>
      </c>
      <c r="G3974" s="24">
        <f t="shared" ca="1" si="432"/>
        <v>7993.0307025301745</v>
      </c>
      <c r="H3974" s="24">
        <f t="shared" ca="1" si="433"/>
        <v>8686.2120058426572</v>
      </c>
      <c r="I3974" s="24">
        <f ca="1">H3974/'Option value'!$E$10</f>
        <v>421.6607769826532</v>
      </c>
    </row>
    <row r="3975" spans="2:9">
      <c r="B3975">
        <f t="shared" si="434"/>
        <v>3957</v>
      </c>
      <c r="C3975" s="38">
        <f t="shared" ca="1" si="429"/>
        <v>0.30222152956299031</v>
      </c>
      <c r="D3975" s="38">
        <f t="shared" ca="1" si="430"/>
        <v>6.6736377872546104E-2</v>
      </c>
      <c r="E3975" s="38">
        <f t="shared" ca="1" si="431"/>
        <v>0.14349421835548948</v>
      </c>
      <c r="F3975" s="38">
        <f t="shared" ca="1" si="435"/>
        <v>4.3553065008875312E-2</v>
      </c>
      <c r="G3975" s="24">
        <f t="shared" ca="1" si="432"/>
        <v>10784.36361824931</v>
      </c>
      <c r="H3975" s="24">
        <f t="shared" ca="1" si="433"/>
        <v>11477.544921561792</v>
      </c>
      <c r="I3975" s="24">
        <f ca="1">H3975/'Option value'!$E$10</f>
        <v>557.16237483309669</v>
      </c>
    </row>
    <row r="3976" spans="2:9">
      <c r="B3976">
        <f t="shared" si="434"/>
        <v>3958</v>
      </c>
      <c r="C3976" s="38">
        <f t="shared" ca="1" si="429"/>
        <v>0.26546531379478522</v>
      </c>
      <c r="D3976" s="38">
        <f t="shared" ca="1" si="430"/>
        <v>5.5553564025107374E-2</v>
      </c>
      <c r="E3976" s="38">
        <f t="shared" ca="1" si="431"/>
        <v>0.14301778026959872</v>
      </c>
      <c r="F3976" s="38">
        <f t="shared" ca="1" si="435"/>
        <v>2.1026793322966641E-2</v>
      </c>
      <c r="G3976" s="24">
        <f t="shared" ca="1" si="432"/>
        <v>7147.0332713759963</v>
      </c>
      <c r="H3976" s="24">
        <f t="shared" ca="1" si="433"/>
        <v>7840.2145746884789</v>
      </c>
      <c r="I3976" s="24">
        <f ca="1">H3976/'Option value'!$E$10</f>
        <v>380.5929405188582</v>
      </c>
    </row>
    <row r="3977" spans="2:9">
      <c r="B3977">
        <f t="shared" si="434"/>
        <v>3959</v>
      </c>
      <c r="C3977" s="38">
        <f t="shared" ca="1" si="429"/>
        <v>0.26680717959638189</v>
      </c>
      <c r="D3977" s="38">
        <f t="shared" ca="1" si="430"/>
        <v>6.375783966600912E-2</v>
      </c>
      <c r="E3977" s="38">
        <f t="shared" ca="1" si="431"/>
        <v>0.14632882947928119</v>
      </c>
      <c r="F3977" s="38">
        <f t="shared" ca="1" si="435"/>
        <v>3.3527121021781903E-2</v>
      </c>
      <c r="G3977" s="24">
        <f t="shared" ca="1" si="432"/>
        <v>8880.1399193156449</v>
      </c>
      <c r="H3977" s="24">
        <f t="shared" ca="1" si="433"/>
        <v>9573.3212226281266</v>
      </c>
      <c r="I3977" s="24">
        <f ca="1">H3977/'Option value'!$E$10</f>
        <v>464.72433119554012</v>
      </c>
    </row>
    <row r="3978" spans="2:9">
      <c r="B3978">
        <f t="shared" si="434"/>
        <v>3960</v>
      </c>
      <c r="C3978" s="38">
        <f t="shared" ca="1" si="429"/>
        <v>0.29527808761828345</v>
      </c>
      <c r="D3978" s="38">
        <f t="shared" ca="1" si="430"/>
        <v>6.4974618044023338E-2</v>
      </c>
      <c r="E3978" s="38">
        <f t="shared" ca="1" si="431"/>
        <v>0.14804861893868518</v>
      </c>
      <c r="F3978" s="38">
        <f t="shared" ca="1" si="435"/>
        <v>2.8345511799160922E-2</v>
      </c>
      <c r="G3978" s="24">
        <f t="shared" ca="1" si="432"/>
        <v>8719.5225870489794</v>
      </c>
      <c r="H3978" s="24">
        <f t="shared" ca="1" si="433"/>
        <v>9412.7038903614612</v>
      </c>
      <c r="I3978" s="24">
        <f ca="1">H3978/'Option value'!$E$10</f>
        <v>456.92737331851748</v>
      </c>
    </row>
    <row r="3979" spans="2:9">
      <c r="B3979">
        <f t="shared" si="434"/>
        <v>3961</v>
      </c>
      <c r="C3979" s="38">
        <f t="shared" ca="1" si="429"/>
        <v>0.27414868974729373</v>
      </c>
      <c r="D3979" s="38">
        <f t="shared" ca="1" si="430"/>
        <v>6.47216947310367E-2</v>
      </c>
      <c r="E3979" s="38">
        <f t="shared" ca="1" si="431"/>
        <v>0.14537499741417209</v>
      </c>
      <c r="F3979" s="38">
        <f t="shared" ca="1" si="435"/>
        <v>5.2494087294353231E-2</v>
      </c>
      <c r="G3979" s="24">
        <f t="shared" ca="1" si="432"/>
        <v>11011.206497097312</v>
      </c>
      <c r="H3979" s="24">
        <f t="shared" ca="1" si="433"/>
        <v>11704.387800409793</v>
      </c>
      <c r="I3979" s="24">
        <f ca="1">H3979/'Option value'!$E$10</f>
        <v>568.17416506843654</v>
      </c>
    </row>
    <row r="3980" spans="2:9">
      <c r="B3980">
        <f t="shared" si="434"/>
        <v>3962</v>
      </c>
      <c r="C3980" s="38">
        <f t="shared" ca="1" si="429"/>
        <v>0.26140625942991669</v>
      </c>
      <c r="D3980" s="38">
        <f t="shared" ca="1" si="430"/>
        <v>6.2089134250979013E-2</v>
      </c>
      <c r="E3980" s="38">
        <f t="shared" ca="1" si="431"/>
        <v>0.14314565641627144</v>
      </c>
      <c r="F3980" s="38">
        <f t="shared" ca="1" si="435"/>
        <v>4.307696217695018E-2</v>
      </c>
      <c r="G3980" s="24">
        <f t="shared" ca="1" si="432"/>
        <v>9706.5239384648121</v>
      </c>
      <c r="H3980" s="24">
        <f t="shared" ca="1" si="433"/>
        <v>10399.705241777294</v>
      </c>
      <c r="I3980" s="24">
        <f ca="1">H3980/'Option value'!$E$10</f>
        <v>504.8400602804511</v>
      </c>
    </row>
    <row r="3981" spans="2:9">
      <c r="B3981">
        <f t="shared" si="434"/>
        <v>3963</v>
      </c>
      <c r="C3981" s="38">
        <f t="shared" ca="1" si="429"/>
        <v>0.3745160365871873</v>
      </c>
      <c r="D3981" s="38">
        <f t="shared" ca="1" si="430"/>
        <v>5.1630983912635479E-2</v>
      </c>
      <c r="E3981" s="38">
        <f t="shared" ca="1" si="431"/>
        <v>0.14750434676391261</v>
      </c>
      <c r="F3981" s="38">
        <f t="shared" ca="1" si="435"/>
        <v>4.1751399853792621E-2</v>
      </c>
      <c r="G3981" s="24">
        <f t="shared" ca="1" si="432"/>
        <v>8322.6017041777068</v>
      </c>
      <c r="H3981" s="24">
        <f t="shared" ca="1" si="433"/>
        <v>9015.7830074901885</v>
      </c>
      <c r="I3981" s="24">
        <f ca="1">H3981/'Option value'!$E$10</f>
        <v>437.6593692956402</v>
      </c>
    </row>
    <row r="3982" spans="2:9">
      <c r="B3982">
        <f t="shared" si="434"/>
        <v>3964</v>
      </c>
      <c r="C3982" s="38">
        <f t="shared" ca="1" si="429"/>
        <v>0.2893000219192452</v>
      </c>
      <c r="D3982" s="38">
        <f t="shared" ca="1" si="430"/>
        <v>6.5146964783891176E-2</v>
      </c>
      <c r="E3982" s="38">
        <f t="shared" ca="1" si="431"/>
        <v>0.14434981834938318</v>
      </c>
      <c r="F3982" s="38">
        <f t="shared" ca="1" si="435"/>
        <v>4.2332184948006689E-2</v>
      </c>
      <c r="G3982" s="24">
        <f t="shared" ca="1" si="432"/>
        <v>10210.906722994192</v>
      </c>
      <c r="H3982" s="24">
        <f t="shared" ca="1" si="433"/>
        <v>10904.088026306674</v>
      </c>
      <c r="I3982" s="24">
        <f ca="1">H3982/'Option value'!$E$10</f>
        <v>529.32466147119771</v>
      </c>
    </row>
    <row r="3983" spans="2:9">
      <c r="B3983">
        <f t="shared" si="434"/>
        <v>3965</v>
      </c>
      <c r="C3983" s="38">
        <f t="shared" ca="1" si="429"/>
        <v>0.23166875190326564</v>
      </c>
      <c r="D3983" s="38">
        <f t="shared" ca="1" si="430"/>
        <v>6.4602031179171862E-2</v>
      </c>
      <c r="E3983" s="38">
        <f t="shared" ca="1" si="431"/>
        <v>0.14524011358048125</v>
      </c>
      <c r="F3983" s="38">
        <f t="shared" ca="1" si="435"/>
        <v>3.4130364195510333E-2</v>
      </c>
      <c r="G3983" s="24">
        <f t="shared" ca="1" si="432"/>
        <v>8881.3565414829154</v>
      </c>
      <c r="H3983" s="24">
        <f t="shared" ca="1" si="433"/>
        <v>9574.5378447953972</v>
      </c>
      <c r="I3983" s="24">
        <f ca="1">H3983/'Option value'!$E$10</f>
        <v>464.7833905240484</v>
      </c>
    </row>
    <row r="3984" spans="2:9">
      <c r="B3984">
        <f t="shared" si="434"/>
        <v>3966</v>
      </c>
      <c r="C3984" s="38">
        <f t="shared" ca="1" si="429"/>
        <v>0.26242009524559912</v>
      </c>
      <c r="D3984" s="38">
        <f t="shared" ca="1" si="430"/>
        <v>6.6280103439303226E-2</v>
      </c>
      <c r="E3984" s="38">
        <f t="shared" ca="1" si="431"/>
        <v>0.14392654998428078</v>
      </c>
      <c r="F3984" s="38">
        <f t="shared" ca="1" si="435"/>
        <v>2.2554845718332026E-2</v>
      </c>
      <c r="G3984" s="24">
        <f t="shared" ca="1" si="432"/>
        <v>8549.8993688125756</v>
      </c>
      <c r="H3984" s="24">
        <f t="shared" ca="1" si="433"/>
        <v>9243.0806721250574</v>
      </c>
      <c r="I3984" s="24">
        <f ca="1">H3984/'Option value'!$E$10</f>
        <v>448.69323651092509</v>
      </c>
    </row>
    <row r="3985" spans="2:9">
      <c r="B3985">
        <f t="shared" si="434"/>
        <v>3967</v>
      </c>
      <c r="C3985" s="38">
        <f t="shared" ca="1" si="429"/>
        <v>0.32547727175679864</v>
      </c>
      <c r="D3985" s="38">
        <f t="shared" ca="1" si="430"/>
        <v>5.9803582277623064E-2</v>
      </c>
      <c r="E3985" s="38">
        <f t="shared" ca="1" si="431"/>
        <v>0.14283590415547545</v>
      </c>
      <c r="F3985" s="38">
        <f t="shared" ca="1" si="435"/>
        <v>3.9653336895110372E-2</v>
      </c>
      <c r="G3985" s="24">
        <f t="shared" ca="1" si="432"/>
        <v>9527.6222967934264</v>
      </c>
      <c r="H3985" s="24">
        <f t="shared" ca="1" si="433"/>
        <v>10220.803600105908</v>
      </c>
      <c r="I3985" s="24">
        <f ca="1">H3985/'Option value'!$E$10</f>
        <v>496.15551456824795</v>
      </c>
    </row>
    <row r="3986" spans="2:9">
      <c r="B3986">
        <f t="shared" si="434"/>
        <v>3968</v>
      </c>
      <c r="C3986" s="38">
        <f t="shared" ca="1" si="429"/>
        <v>0.11307899768888809</v>
      </c>
      <c r="D3986" s="38">
        <f t="shared" ca="1" si="430"/>
        <v>5.7755890444496111E-2</v>
      </c>
      <c r="E3986" s="38">
        <f t="shared" ca="1" si="431"/>
        <v>0.14690884620293204</v>
      </c>
      <c r="F3986" s="38">
        <f t="shared" ca="1" si="435"/>
        <v>5.8669815691263422E-2</v>
      </c>
      <c r="G3986" s="24">
        <f t="shared" ca="1" si="432"/>
        <v>9035.5152075348105</v>
      </c>
      <c r="H3986" s="24">
        <f t="shared" ca="1" si="433"/>
        <v>9728.6965108472923</v>
      </c>
      <c r="I3986" s="24">
        <f ca="1">H3986/'Option value'!$E$10</f>
        <v>472.26682091491705</v>
      </c>
    </row>
    <row r="3987" spans="2:9">
      <c r="B3987">
        <f t="shared" si="434"/>
        <v>3969</v>
      </c>
      <c r="C3987" s="38">
        <f t="shared" ref="C3987:C4050" ca="1" si="436">_xlfn.NORM.INV(RAND(),$F$6,$G$6)</f>
        <v>0.47161200747222909</v>
      </c>
      <c r="D3987" s="38">
        <f t="shared" ref="D3987:D4050" ca="1" si="437">_xlfn.NORM.INV(RAND(),$F$7,$G$7)</f>
        <v>6.5694413683738684E-2</v>
      </c>
      <c r="E3987" s="38">
        <f t="shared" ref="E3987:E4050" ca="1" si="438">_xlfn.NORM.INV(RAND(),$F$8,$G$8)</f>
        <v>0.1450836160073844</v>
      </c>
      <c r="F3987" s="38">
        <f t="shared" ca="1" si="435"/>
        <v>2.0762218663045843E-2</v>
      </c>
      <c r="G3987" s="24">
        <f t="shared" ref="G3987:G4050" ca="1" si="439">IF(E3987&gt;F3987,($C$12*(1+C3987)*D3987)/(E3987-F3987),0)</f>
        <v>9644.2233069391241</v>
      </c>
      <c r="H3987" s="24">
        <f t="shared" ref="H3987:H4050" ca="1" si="440">G3987+$C$13</f>
        <v>10337.404610251606</v>
      </c>
      <c r="I3987" s="24">
        <f ca="1">H3987/'Option value'!$E$10</f>
        <v>501.81575777920415</v>
      </c>
    </row>
    <row r="3988" spans="2:9">
      <c r="B3988">
        <f t="shared" ref="B3988:B4051" si="441">B3987+1</f>
        <v>3970</v>
      </c>
      <c r="C3988" s="38">
        <f t="shared" ca="1" si="436"/>
        <v>0.20759502539733099</v>
      </c>
      <c r="D3988" s="38">
        <f t="shared" ca="1" si="437"/>
        <v>6.5674994408364468E-2</v>
      </c>
      <c r="E3988" s="38">
        <f t="shared" ca="1" si="438"/>
        <v>0.14796985507842617</v>
      </c>
      <c r="F3988" s="38">
        <f t="shared" ref="F3988:F4051" ca="1" si="442">RAND()*($E$9-$D$9)+$D$9</f>
        <v>5.7359452301043085E-2</v>
      </c>
      <c r="G3988" s="24">
        <f t="shared" ca="1" si="439"/>
        <v>10855.121172171876</v>
      </c>
      <c r="H3988" s="24">
        <f t="shared" ca="1" si="440"/>
        <v>11548.302475484357</v>
      </c>
      <c r="I3988" s="24">
        <f ca="1">H3988/'Option value'!$E$10</f>
        <v>560.59720754778425</v>
      </c>
    </row>
    <row r="3989" spans="2:9">
      <c r="B3989">
        <f t="shared" si="441"/>
        <v>3971</v>
      </c>
      <c r="C3989" s="38">
        <f t="shared" ca="1" si="436"/>
        <v>0.37004283556431794</v>
      </c>
      <c r="D3989" s="38">
        <f t="shared" ca="1" si="437"/>
        <v>6.6264493480023501E-2</v>
      </c>
      <c r="E3989" s="38">
        <f t="shared" ca="1" si="438"/>
        <v>0.13994074244348173</v>
      </c>
      <c r="F3989" s="38">
        <f t="shared" ca="1" si="442"/>
        <v>2.7255422544994939E-2</v>
      </c>
      <c r="G3989" s="24">
        <f t="shared" ca="1" si="439"/>
        <v>9991.6925816471048</v>
      </c>
      <c r="H3989" s="24">
        <f t="shared" ca="1" si="440"/>
        <v>10684.873884959587</v>
      </c>
      <c r="I3989" s="24">
        <f ca="1">H3989/'Option value'!$E$10</f>
        <v>518.68319829900906</v>
      </c>
    </row>
    <row r="3990" spans="2:9">
      <c r="B3990">
        <f t="shared" si="441"/>
        <v>3972</v>
      </c>
      <c r="C3990" s="38">
        <f t="shared" ca="1" si="436"/>
        <v>8.3212692676075561E-2</v>
      </c>
      <c r="D3990" s="38">
        <f t="shared" ca="1" si="437"/>
        <v>5.9589809772445296E-2</v>
      </c>
      <c r="E3990" s="38">
        <f t="shared" ca="1" si="438"/>
        <v>0.14640634921549112</v>
      </c>
      <c r="F3990" s="38">
        <f t="shared" ca="1" si="442"/>
        <v>5.6444151860308406E-2</v>
      </c>
      <c r="G3990" s="24">
        <f t="shared" ca="1" si="439"/>
        <v>8898.5052593532655</v>
      </c>
      <c r="H3990" s="24">
        <f t="shared" ca="1" si="440"/>
        <v>9591.6865626657473</v>
      </c>
      <c r="I3990" s="24">
        <f ca="1">H3990/'Option value'!$E$10</f>
        <v>465.61585255658963</v>
      </c>
    </row>
    <row r="3991" spans="2:9">
      <c r="B3991">
        <f t="shared" si="441"/>
        <v>3973</v>
      </c>
      <c r="C3991" s="38">
        <f t="shared" ca="1" si="436"/>
        <v>0.33937587649741163</v>
      </c>
      <c r="D3991" s="38">
        <f t="shared" ca="1" si="437"/>
        <v>5.8642110076231636E-2</v>
      </c>
      <c r="E3991" s="38">
        <f t="shared" ca="1" si="438"/>
        <v>0.14795937731306391</v>
      </c>
      <c r="F3991" s="38">
        <f t="shared" ca="1" si="442"/>
        <v>5.1282411824091129E-2</v>
      </c>
      <c r="G3991" s="24">
        <f t="shared" ca="1" si="439"/>
        <v>10075.820639584803</v>
      </c>
      <c r="H3991" s="24">
        <f t="shared" ca="1" si="440"/>
        <v>10769.001942897285</v>
      </c>
      <c r="I3991" s="24">
        <f ca="1">H3991/'Option value'!$E$10</f>
        <v>522.7670846066643</v>
      </c>
    </row>
    <row r="3992" spans="2:9">
      <c r="B3992">
        <f t="shared" si="441"/>
        <v>3974</v>
      </c>
      <c r="C3992" s="38">
        <f t="shared" ca="1" si="436"/>
        <v>0.29755985376295152</v>
      </c>
      <c r="D3992" s="38">
        <f t="shared" ca="1" si="437"/>
        <v>6.3081535309334191E-2</v>
      </c>
      <c r="E3992" s="38">
        <f t="shared" ca="1" si="438"/>
        <v>0.14321190003230366</v>
      </c>
      <c r="F3992" s="38">
        <f t="shared" ca="1" si="442"/>
        <v>2.2457342531004554E-2</v>
      </c>
      <c r="G3992" s="24">
        <f t="shared" ca="1" si="439"/>
        <v>8406.5442040958042</v>
      </c>
      <c r="H3992" s="24">
        <f t="shared" ca="1" si="440"/>
        <v>9099.7255074082859</v>
      </c>
      <c r="I3992" s="24">
        <f ca="1">H3992/'Option value'!$E$10</f>
        <v>441.73424793244101</v>
      </c>
    </row>
    <row r="3993" spans="2:9">
      <c r="B3993">
        <f t="shared" si="441"/>
        <v>3975</v>
      </c>
      <c r="C3993" s="38">
        <f t="shared" ca="1" si="436"/>
        <v>0.26362241553797028</v>
      </c>
      <c r="D3993" s="38">
        <f t="shared" ca="1" si="437"/>
        <v>5.5004101985665202E-2</v>
      </c>
      <c r="E3993" s="38">
        <f t="shared" ca="1" si="438"/>
        <v>0.1446923020820203</v>
      </c>
      <c r="F3993" s="38">
        <f t="shared" ca="1" si="442"/>
        <v>5.1142613526272404E-2</v>
      </c>
      <c r="G3993" s="24">
        <f t="shared" ca="1" si="439"/>
        <v>9214.2805408520326</v>
      </c>
      <c r="H3993" s="24">
        <f t="shared" ca="1" si="440"/>
        <v>9907.4618441645143</v>
      </c>
      <c r="I3993" s="24">
        <f ca="1">H3993/'Option value'!$E$10</f>
        <v>480.94474971672395</v>
      </c>
    </row>
    <row r="3994" spans="2:9">
      <c r="B3994">
        <f t="shared" si="441"/>
        <v>3976</v>
      </c>
      <c r="C3994" s="38">
        <f t="shared" ca="1" si="436"/>
        <v>0.24201697805311695</v>
      </c>
      <c r="D3994" s="38">
        <f t="shared" ca="1" si="437"/>
        <v>6.4414933677943556E-2</v>
      </c>
      <c r="E3994" s="38">
        <f t="shared" ca="1" si="438"/>
        <v>0.14499297333162556</v>
      </c>
      <c r="F3994" s="38">
        <f t="shared" ca="1" si="442"/>
        <v>4.2536600828587498E-2</v>
      </c>
      <c r="G3994" s="24">
        <f t="shared" ca="1" si="439"/>
        <v>9684.2612745637434</v>
      </c>
      <c r="H3994" s="24">
        <f t="shared" ca="1" si="440"/>
        <v>10377.442577876225</v>
      </c>
      <c r="I3994" s="24">
        <f ca="1">H3994/'Option value'!$E$10</f>
        <v>503.75934844059344</v>
      </c>
    </row>
    <row r="3995" spans="2:9">
      <c r="B3995">
        <f t="shared" si="441"/>
        <v>3977</v>
      </c>
      <c r="C3995" s="38">
        <f t="shared" ca="1" si="436"/>
        <v>0.13069248747984458</v>
      </c>
      <c r="D3995" s="38">
        <f t="shared" ca="1" si="437"/>
        <v>5.7441765646836285E-2</v>
      </c>
      <c r="E3995" s="38">
        <f t="shared" ca="1" si="438"/>
        <v>0.1434941342122221</v>
      </c>
      <c r="F3995" s="38">
        <f t="shared" ca="1" si="442"/>
        <v>4.4332273399060929E-2</v>
      </c>
      <c r="G3995" s="24">
        <f t="shared" ca="1" si="439"/>
        <v>8123.0475670579663</v>
      </c>
      <c r="H3995" s="24">
        <f t="shared" ca="1" si="440"/>
        <v>8816.2288703704489</v>
      </c>
      <c r="I3995" s="24">
        <f ca="1">H3995/'Option value'!$E$10</f>
        <v>427.97227526070139</v>
      </c>
    </row>
    <row r="3996" spans="2:9">
      <c r="B3996">
        <f t="shared" si="441"/>
        <v>3978</v>
      </c>
      <c r="C3996" s="38">
        <f t="shared" ca="1" si="436"/>
        <v>0.24615037773631204</v>
      </c>
      <c r="D3996" s="38">
        <f t="shared" ca="1" si="437"/>
        <v>7.3823941182841718E-2</v>
      </c>
      <c r="E3996" s="38">
        <f t="shared" ca="1" si="438"/>
        <v>0.14338734315823964</v>
      </c>
      <c r="F3996" s="38">
        <f t="shared" ca="1" si="442"/>
        <v>5.4444668239599217E-2</v>
      </c>
      <c r="G3996" s="24">
        <f t="shared" ca="1" si="439"/>
        <v>12827.702244382543</v>
      </c>
      <c r="H3996" s="24">
        <f t="shared" ca="1" si="440"/>
        <v>13520.883547695024</v>
      </c>
      <c r="I3996" s="24">
        <f ca="1">H3996/'Option value'!$E$10</f>
        <v>656.3535702764575</v>
      </c>
    </row>
    <row r="3997" spans="2:9">
      <c r="B3997">
        <f t="shared" si="441"/>
        <v>3979</v>
      </c>
      <c r="C3997" s="38">
        <f t="shared" ca="1" si="436"/>
        <v>0.21818681648116978</v>
      </c>
      <c r="D3997" s="38">
        <f t="shared" ca="1" si="437"/>
        <v>5.8092663771703336E-2</v>
      </c>
      <c r="E3997" s="38">
        <f t="shared" ca="1" si="438"/>
        <v>0.14650802167662927</v>
      </c>
      <c r="F3997" s="38">
        <f t="shared" ca="1" si="442"/>
        <v>2.5106332844698754E-2</v>
      </c>
      <c r="G3997" s="24">
        <f t="shared" ca="1" si="439"/>
        <v>7229.3930072099993</v>
      </c>
      <c r="H3997" s="24">
        <f t="shared" ca="1" si="440"/>
        <v>7922.5743105224819</v>
      </c>
      <c r="I3997" s="24">
        <f ca="1">H3997/'Option value'!$E$10</f>
        <v>384.5909859476933</v>
      </c>
    </row>
    <row r="3998" spans="2:9">
      <c r="B3998">
        <f t="shared" si="441"/>
        <v>3980</v>
      </c>
      <c r="C3998" s="38">
        <f t="shared" ca="1" si="436"/>
        <v>0.11208460146186641</v>
      </c>
      <c r="D3998" s="38">
        <f t="shared" ca="1" si="437"/>
        <v>6.70363365793743E-2</v>
      </c>
      <c r="E3998" s="38">
        <f t="shared" ca="1" si="438"/>
        <v>0.14492978202929144</v>
      </c>
      <c r="F3998" s="38">
        <f t="shared" ca="1" si="442"/>
        <v>5.9250489338626838E-2</v>
      </c>
      <c r="G3998" s="24">
        <f t="shared" ca="1" si="439"/>
        <v>10791.04750353101</v>
      </c>
      <c r="H3998" s="24">
        <f t="shared" ca="1" si="440"/>
        <v>11484.228806843492</v>
      </c>
      <c r="I3998" s="24">
        <f ca="1">H3998/'Option value'!$E$10</f>
        <v>557.48683528366462</v>
      </c>
    </row>
    <row r="3999" spans="2:9">
      <c r="B3999">
        <f t="shared" si="441"/>
        <v>3981</v>
      </c>
      <c r="C3999" s="38">
        <f t="shared" ca="1" si="436"/>
        <v>0.26518718597064328</v>
      </c>
      <c r="D3999" s="38">
        <f t="shared" ca="1" si="437"/>
        <v>5.7403337402627735E-2</v>
      </c>
      <c r="E3999" s="38">
        <f t="shared" ca="1" si="438"/>
        <v>0.14304930533418794</v>
      </c>
      <c r="F3999" s="38">
        <f t="shared" ca="1" si="442"/>
        <v>5.3216914012722064E-2</v>
      </c>
      <c r="G3999" s="24">
        <f t="shared" ca="1" si="439"/>
        <v>10026.522751481953</v>
      </c>
      <c r="H3999" s="24">
        <f t="shared" ca="1" si="440"/>
        <v>10719.704054794434</v>
      </c>
      <c r="I3999" s="24">
        <f ca="1">H3999/'Option value'!$E$10</f>
        <v>520.37398324244828</v>
      </c>
    </row>
    <row r="4000" spans="2:9">
      <c r="B4000">
        <f t="shared" si="441"/>
        <v>3982</v>
      </c>
      <c r="C4000" s="38">
        <f t="shared" ca="1" si="436"/>
        <v>0.13971034347188754</v>
      </c>
      <c r="D4000" s="38">
        <f t="shared" ca="1" si="437"/>
        <v>5.5696841513091663E-2</v>
      </c>
      <c r="E4000" s="38">
        <f t="shared" ca="1" si="438"/>
        <v>0.14765958935893725</v>
      </c>
      <c r="F4000" s="38">
        <f t="shared" ca="1" si="442"/>
        <v>3.7528345738652213E-2</v>
      </c>
      <c r="G4000" s="24">
        <f t="shared" ca="1" si="439"/>
        <v>7148.3513567422197</v>
      </c>
      <c r="H4000" s="24">
        <f t="shared" ca="1" si="440"/>
        <v>7841.5326600547023</v>
      </c>
      <c r="I4000" s="24">
        <f ca="1">H4000/'Option value'!$E$10</f>
        <v>380.65692524537388</v>
      </c>
    </row>
    <row r="4001" spans="2:9">
      <c r="B4001">
        <f t="shared" si="441"/>
        <v>3983</v>
      </c>
      <c r="C4001" s="38">
        <f t="shared" ca="1" si="436"/>
        <v>0.28107662187664451</v>
      </c>
      <c r="D4001" s="38">
        <f t="shared" ca="1" si="437"/>
        <v>7.2224178977977935E-2</v>
      </c>
      <c r="E4001" s="38">
        <f t="shared" ca="1" si="438"/>
        <v>0.14815437628315958</v>
      </c>
      <c r="F4001" s="38">
        <f t="shared" ca="1" si="442"/>
        <v>5.3951015231617022E-2</v>
      </c>
      <c r="G4001" s="24">
        <f t="shared" ca="1" si="439"/>
        <v>12180.993129361577</v>
      </c>
      <c r="H4001" s="24">
        <f t="shared" ca="1" si="440"/>
        <v>12874.174432674059</v>
      </c>
      <c r="I4001" s="24">
        <f ca="1">H4001/'Option value'!$E$10</f>
        <v>624.95992391621644</v>
      </c>
    </row>
    <row r="4002" spans="2:9">
      <c r="B4002">
        <f t="shared" si="441"/>
        <v>3984</v>
      </c>
      <c r="C4002" s="38">
        <f t="shared" ca="1" si="436"/>
        <v>0.36474572794953797</v>
      </c>
      <c r="D4002" s="38">
        <f t="shared" ca="1" si="437"/>
        <v>6.9319686539323161E-2</v>
      </c>
      <c r="E4002" s="38">
        <f t="shared" ca="1" si="438"/>
        <v>0.14735380856875549</v>
      </c>
      <c r="F4002" s="38">
        <f t="shared" ca="1" si="442"/>
        <v>5.3610767741622836E-2</v>
      </c>
      <c r="G4002" s="24">
        <f t="shared" ca="1" si="439"/>
        <v>12515.859335663145</v>
      </c>
      <c r="H4002" s="24">
        <f t="shared" ca="1" si="440"/>
        <v>13209.040638975626</v>
      </c>
      <c r="I4002" s="24">
        <f ca="1">H4002/'Option value'!$E$10</f>
        <v>641.21556499881672</v>
      </c>
    </row>
    <row r="4003" spans="2:9">
      <c r="B4003">
        <f t="shared" si="441"/>
        <v>3985</v>
      </c>
      <c r="C4003" s="38">
        <f t="shared" ca="1" si="436"/>
        <v>8.1465677991663654E-2</v>
      </c>
      <c r="D4003" s="38">
        <f t="shared" ca="1" si="437"/>
        <v>7.0268247426503463E-2</v>
      </c>
      <c r="E4003" s="38">
        <f t="shared" ca="1" si="438"/>
        <v>0.14196479486829416</v>
      </c>
      <c r="F4003" s="38">
        <f t="shared" ca="1" si="442"/>
        <v>3.1487552044619754E-2</v>
      </c>
      <c r="G4003" s="24">
        <f t="shared" ca="1" si="439"/>
        <v>8530.8128140321278</v>
      </c>
      <c r="H4003" s="24">
        <f t="shared" ca="1" si="440"/>
        <v>9223.9941173446095</v>
      </c>
      <c r="I4003" s="24">
        <f ca="1">H4003/'Option value'!$E$10</f>
        <v>447.76670472546647</v>
      </c>
    </row>
    <row r="4004" spans="2:9">
      <c r="B4004">
        <f t="shared" si="441"/>
        <v>3986</v>
      </c>
      <c r="C4004" s="38">
        <f t="shared" ca="1" si="436"/>
        <v>3.1012690813737309E-2</v>
      </c>
      <c r="D4004" s="38">
        <f t="shared" ca="1" si="437"/>
        <v>6.1546935882247814E-2</v>
      </c>
      <c r="E4004" s="38">
        <f t="shared" ca="1" si="438"/>
        <v>0.14256995935274788</v>
      </c>
      <c r="F4004" s="38">
        <f t="shared" ca="1" si="442"/>
        <v>4.5901303144853633E-2</v>
      </c>
      <c r="G4004" s="24">
        <f t="shared" ca="1" si="439"/>
        <v>8140.9697843368313</v>
      </c>
      <c r="H4004" s="24">
        <f t="shared" ca="1" si="440"/>
        <v>8834.1510876493139</v>
      </c>
      <c r="I4004" s="24">
        <f ca="1">H4004/'Option value'!$E$10</f>
        <v>428.84228580821912</v>
      </c>
    </row>
    <row r="4005" spans="2:9">
      <c r="B4005">
        <f t="shared" si="441"/>
        <v>3987</v>
      </c>
      <c r="C4005" s="38">
        <f t="shared" ca="1" si="436"/>
        <v>0.28643311783053294</v>
      </c>
      <c r="D4005" s="38">
        <f t="shared" ca="1" si="437"/>
        <v>5.6523190979487867E-2</v>
      </c>
      <c r="E4005" s="38">
        <f t="shared" ca="1" si="438"/>
        <v>0.14561274013962364</v>
      </c>
      <c r="F4005" s="38">
        <f t="shared" ca="1" si="442"/>
        <v>5.3537764991096831E-2</v>
      </c>
      <c r="G4005" s="24">
        <f t="shared" ca="1" si="439"/>
        <v>9794.0800696404185</v>
      </c>
      <c r="H4005" s="24">
        <f t="shared" ca="1" si="440"/>
        <v>10487.2613729529</v>
      </c>
      <c r="I4005" s="24">
        <f ca="1">H4005/'Option value'!$E$10</f>
        <v>509.09035791033494</v>
      </c>
    </row>
    <row r="4006" spans="2:9">
      <c r="B4006">
        <f t="shared" si="441"/>
        <v>3988</v>
      </c>
      <c r="C4006" s="38">
        <f t="shared" ca="1" si="436"/>
        <v>0.13995450216968972</v>
      </c>
      <c r="D4006" s="38">
        <f t="shared" ca="1" si="437"/>
        <v>7.3851279936215777E-2</v>
      </c>
      <c r="E4006" s="38">
        <f t="shared" ca="1" si="438"/>
        <v>0.14397395079849873</v>
      </c>
      <c r="F4006" s="38">
        <f t="shared" ca="1" si="442"/>
        <v>2.4176858419525715E-2</v>
      </c>
      <c r="G4006" s="24">
        <f t="shared" ca="1" si="439"/>
        <v>8715.4666266632212</v>
      </c>
      <c r="H4006" s="24">
        <f t="shared" ca="1" si="440"/>
        <v>9408.6479299757029</v>
      </c>
      <c r="I4006" s="24">
        <f ca="1">H4006/'Option value'!$E$10</f>
        <v>456.73048203765546</v>
      </c>
    </row>
    <row r="4007" spans="2:9">
      <c r="B4007">
        <f t="shared" si="441"/>
        <v>3989</v>
      </c>
      <c r="C4007" s="38">
        <f t="shared" ca="1" si="436"/>
        <v>0.17377020808879817</v>
      </c>
      <c r="D4007" s="38">
        <f t="shared" ca="1" si="437"/>
        <v>6.0541999392488534E-2</v>
      </c>
      <c r="E4007" s="38">
        <f t="shared" ca="1" si="438"/>
        <v>0.14812021655192398</v>
      </c>
      <c r="F4007" s="38">
        <f t="shared" ca="1" si="442"/>
        <v>3.1647642598656746E-2</v>
      </c>
      <c r="G4007" s="24">
        <f t="shared" ca="1" si="439"/>
        <v>7566.7179409164819</v>
      </c>
      <c r="H4007" s="24">
        <f t="shared" ca="1" si="440"/>
        <v>8259.8992442289637</v>
      </c>
      <c r="I4007" s="24">
        <f ca="1">H4007/'Option value'!$E$10</f>
        <v>400.96598272956129</v>
      </c>
    </row>
    <row r="4008" spans="2:9">
      <c r="B4008">
        <f t="shared" si="441"/>
        <v>3990</v>
      </c>
      <c r="C4008" s="38">
        <f t="shared" ca="1" si="436"/>
        <v>0.3195582221749953</v>
      </c>
      <c r="D4008" s="38">
        <f t="shared" ca="1" si="437"/>
        <v>5.987874457427983E-2</v>
      </c>
      <c r="E4008" s="38">
        <f t="shared" ca="1" si="438"/>
        <v>0.14485497806048159</v>
      </c>
      <c r="F4008" s="38">
        <f t="shared" ca="1" si="442"/>
        <v>4.660545370022233E-2</v>
      </c>
      <c r="G4008" s="24">
        <f t="shared" ca="1" si="439"/>
        <v>9973.8346415205069</v>
      </c>
      <c r="H4008" s="24">
        <f t="shared" ca="1" si="440"/>
        <v>10667.015944832989</v>
      </c>
      <c r="I4008" s="24">
        <f ca="1">H4008/'Option value'!$E$10</f>
        <v>517.81630800160133</v>
      </c>
    </row>
    <row r="4009" spans="2:9">
      <c r="B4009">
        <f t="shared" si="441"/>
        <v>3991</v>
      </c>
      <c r="C4009" s="38">
        <f t="shared" ca="1" si="436"/>
        <v>0.25730124850479325</v>
      </c>
      <c r="D4009" s="38">
        <f t="shared" ca="1" si="437"/>
        <v>6.2376218892182242E-2</v>
      </c>
      <c r="E4009" s="38">
        <f t="shared" ca="1" si="438"/>
        <v>0.14293361095345597</v>
      </c>
      <c r="F4009" s="38">
        <f t="shared" ca="1" si="442"/>
        <v>5.2658075150247702E-2</v>
      </c>
      <c r="G4009" s="24">
        <f t="shared" ca="1" si="439"/>
        <v>10774.067551334134</v>
      </c>
      <c r="H4009" s="24">
        <f t="shared" ca="1" si="440"/>
        <v>11467.248854646616</v>
      </c>
      <c r="I4009" s="24">
        <f ca="1">H4009/'Option value'!$E$10</f>
        <v>556.66256575954446</v>
      </c>
    </row>
    <row r="4010" spans="2:9">
      <c r="B4010">
        <f t="shared" si="441"/>
        <v>3992</v>
      </c>
      <c r="C4010" s="38">
        <f t="shared" ca="1" si="436"/>
        <v>7.2322942035735582E-2</v>
      </c>
      <c r="D4010" s="38">
        <f t="shared" ca="1" si="437"/>
        <v>6.6456170911719015E-2</v>
      </c>
      <c r="E4010" s="38">
        <f t="shared" ca="1" si="438"/>
        <v>0.14260173458267894</v>
      </c>
      <c r="F4010" s="38">
        <f t="shared" ca="1" si="442"/>
        <v>3.5977613224687059E-2</v>
      </c>
      <c r="G4010" s="24">
        <f t="shared" ca="1" si="439"/>
        <v>8288.8985368188478</v>
      </c>
      <c r="H4010" s="24">
        <f t="shared" ca="1" si="440"/>
        <v>8982.0798401313295</v>
      </c>
      <c r="I4010" s="24">
        <f ca="1">H4010/'Option value'!$E$10</f>
        <v>436.02329321025866</v>
      </c>
    </row>
    <row r="4011" spans="2:9">
      <c r="B4011">
        <f t="shared" si="441"/>
        <v>3993</v>
      </c>
      <c r="C4011" s="38">
        <f t="shared" ca="1" si="436"/>
        <v>5.6956585262252057E-2</v>
      </c>
      <c r="D4011" s="38">
        <f t="shared" ca="1" si="437"/>
        <v>5.5515511056687672E-2</v>
      </c>
      <c r="E4011" s="38">
        <f t="shared" ca="1" si="438"/>
        <v>0.14760180938287645</v>
      </c>
      <c r="F4011" s="38">
        <f t="shared" ca="1" si="442"/>
        <v>2.1224354506368358E-2</v>
      </c>
      <c r="G4011" s="24">
        <f t="shared" ca="1" si="439"/>
        <v>5758.2864194507947</v>
      </c>
      <c r="H4011" s="24">
        <f t="shared" ca="1" si="440"/>
        <v>6451.4677227632774</v>
      </c>
      <c r="I4011" s="24">
        <f ca="1">H4011/'Option value'!$E$10</f>
        <v>313.17804479433386</v>
      </c>
    </row>
    <row r="4012" spans="2:9">
      <c r="B4012">
        <f t="shared" si="441"/>
        <v>3994</v>
      </c>
      <c r="C4012" s="38">
        <f t="shared" ca="1" si="436"/>
        <v>0.29399566557662399</v>
      </c>
      <c r="D4012" s="38">
        <f t="shared" ca="1" si="437"/>
        <v>6.506696820646625E-2</v>
      </c>
      <c r="E4012" s="38">
        <f t="shared" ca="1" si="438"/>
        <v>0.14041626059115861</v>
      </c>
      <c r="F4012" s="38">
        <f t="shared" ca="1" si="442"/>
        <v>4.6593469501387479E-2</v>
      </c>
      <c r="G4012" s="24">
        <f t="shared" ca="1" si="439"/>
        <v>11129.519667517765</v>
      </c>
      <c r="H4012" s="24">
        <f t="shared" ca="1" si="440"/>
        <v>11822.700970830247</v>
      </c>
      <c r="I4012" s="24">
        <f ca="1">H4012/'Option value'!$E$10</f>
        <v>573.91752285583721</v>
      </c>
    </row>
    <row r="4013" spans="2:9">
      <c r="B4013">
        <f t="shared" si="441"/>
        <v>3995</v>
      </c>
      <c r="C4013" s="38">
        <f t="shared" ca="1" si="436"/>
        <v>0.15562846411559614</v>
      </c>
      <c r="D4013" s="38">
        <f t="shared" ca="1" si="437"/>
        <v>5.900675050046341E-2</v>
      </c>
      <c r="E4013" s="38">
        <f t="shared" ca="1" si="438"/>
        <v>0.14274624168880884</v>
      </c>
      <c r="F4013" s="38">
        <f t="shared" ca="1" si="442"/>
        <v>2.3267711601707899E-2</v>
      </c>
      <c r="G4013" s="24">
        <f t="shared" ca="1" si="439"/>
        <v>7078.1772663803267</v>
      </c>
      <c r="H4013" s="24">
        <f t="shared" ca="1" si="440"/>
        <v>7771.3585696928094</v>
      </c>
      <c r="I4013" s="24">
        <f ca="1">H4013/'Option value'!$E$10</f>
        <v>377.25041600450527</v>
      </c>
    </row>
    <row r="4014" spans="2:9">
      <c r="B4014">
        <f t="shared" si="441"/>
        <v>3996</v>
      </c>
      <c r="C4014" s="38">
        <f t="shared" ca="1" si="436"/>
        <v>0.29871610435897034</v>
      </c>
      <c r="D4014" s="38">
        <f t="shared" ca="1" si="437"/>
        <v>5.1607323411623988E-2</v>
      </c>
      <c r="E4014" s="38">
        <f t="shared" ca="1" si="438"/>
        <v>0.14748239887044007</v>
      </c>
      <c r="F4014" s="38">
        <f t="shared" ca="1" si="442"/>
        <v>2.9404970459310377E-2</v>
      </c>
      <c r="G4014" s="24">
        <f t="shared" ca="1" si="439"/>
        <v>7039.6335395676224</v>
      </c>
      <c r="H4014" s="24">
        <f t="shared" ca="1" si="440"/>
        <v>7732.8148428801051</v>
      </c>
      <c r="I4014" s="24">
        <f ca="1">H4014/'Option value'!$E$10</f>
        <v>375.37936130485946</v>
      </c>
    </row>
    <row r="4015" spans="2:9">
      <c r="B4015">
        <f t="shared" si="441"/>
        <v>3997</v>
      </c>
      <c r="C4015" s="38">
        <f t="shared" ca="1" si="436"/>
        <v>0.33505407397767323</v>
      </c>
      <c r="D4015" s="38">
        <f t="shared" ca="1" si="437"/>
        <v>6.1375229580604776E-2</v>
      </c>
      <c r="E4015" s="38">
        <f t="shared" ca="1" si="438"/>
        <v>0.14975295754327647</v>
      </c>
      <c r="F4015" s="38">
        <f t="shared" ca="1" si="442"/>
        <v>4.632859983157659E-2</v>
      </c>
      <c r="G4015" s="24">
        <f t="shared" ca="1" si="439"/>
        <v>9825.6328124636893</v>
      </c>
      <c r="H4015" s="24">
        <f t="shared" ca="1" si="440"/>
        <v>10518.814115776171</v>
      </c>
      <c r="I4015" s="24">
        <f ca="1">H4015/'Option value'!$E$10</f>
        <v>510.62204445515391</v>
      </c>
    </row>
    <row r="4016" spans="2:9">
      <c r="B4016">
        <f t="shared" si="441"/>
        <v>3998</v>
      </c>
      <c r="C4016" s="38">
        <f t="shared" ca="1" si="436"/>
        <v>0.24541958766189353</v>
      </c>
      <c r="D4016" s="38">
        <f t="shared" ca="1" si="437"/>
        <v>5.6660300766826266E-2</v>
      </c>
      <c r="E4016" s="38">
        <f t="shared" ca="1" si="438"/>
        <v>0.14537306959032653</v>
      </c>
      <c r="F4016" s="38">
        <f t="shared" ca="1" si="442"/>
        <v>2.1410117482528648E-2</v>
      </c>
      <c r="G4016" s="24">
        <f t="shared" ca="1" si="439"/>
        <v>7059.8265976941284</v>
      </c>
      <c r="H4016" s="24">
        <f t="shared" ca="1" si="440"/>
        <v>7753.0079010066111</v>
      </c>
      <c r="I4016" s="24">
        <f ca="1">H4016/'Option value'!$E$10</f>
        <v>376.3596068449811</v>
      </c>
    </row>
    <row r="4017" spans="2:9">
      <c r="B4017">
        <f t="shared" si="441"/>
        <v>3999</v>
      </c>
      <c r="C4017" s="38">
        <f t="shared" ca="1" si="436"/>
        <v>0.18719650145193831</v>
      </c>
      <c r="D4017" s="38">
        <f t="shared" ca="1" si="437"/>
        <v>5.6126849814234589E-2</v>
      </c>
      <c r="E4017" s="38">
        <f t="shared" ca="1" si="438"/>
        <v>0.14250237371074057</v>
      </c>
      <c r="F4017" s="38">
        <f t="shared" ca="1" si="442"/>
        <v>3.9950500536061931E-2</v>
      </c>
      <c r="G4017" s="24">
        <f t="shared" ca="1" si="439"/>
        <v>8058.2559052275392</v>
      </c>
      <c r="H4017" s="24">
        <f t="shared" ca="1" si="440"/>
        <v>8751.4372085400209</v>
      </c>
      <c r="I4017" s="24">
        <f ca="1">H4017/'Option value'!$E$10</f>
        <v>424.82704895825344</v>
      </c>
    </row>
    <row r="4018" spans="2:9">
      <c r="B4018">
        <f t="shared" si="441"/>
        <v>4000</v>
      </c>
      <c r="C4018" s="38">
        <f t="shared" ca="1" si="436"/>
        <v>0.23830830111749104</v>
      </c>
      <c r="D4018" s="38">
        <f t="shared" ca="1" si="437"/>
        <v>6.8092455098072144E-2</v>
      </c>
      <c r="E4018" s="38">
        <f t="shared" ca="1" si="438"/>
        <v>0.14452259120852357</v>
      </c>
      <c r="F4018" s="38">
        <f t="shared" ca="1" si="442"/>
        <v>3.8916725463433478E-2</v>
      </c>
      <c r="G4018" s="24">
        <f t="shared" ca="1" si="439"/>
        <v>9902.186758147911</v>
      </c>
      <c r="H4018" s="24">
        <f t="shared" ca="1" si="440"/>
        <v>10595.368061460393</v>
      </c>
      <c r="I4018" s="24">
        <f ca="1">H4018/'Option value'!$E$10</f>
        <v>514.33825541069859</v>
      </c>
    </row>
    <row r="4019" spans="2:9">
      <c r="B4019">
        <f t="shared" si="441"/>
        <v>4001</v>
      </c>
      <c r="C4019" s="38">
        <f t="shared" ca="1" si="436"/>
        <v>0.31645787391143371</v>
      </c>
      <c r="D4019" s="38">
        <f t="shared" ca="1" si="437"/>
        <v>6.4679394740225729E-2</v>
      </c>
      <c r="E4019" s="38">
        <f t="shared" ca="1" si="438"/>
        <v>0.14267106573359745</v>
      </c>
      <c r="F4019" s="38">
        <f t="shared" ca="1" si="442"/>
        <v>4.9051587517030121E-2</v>
      </c>
      <c r="G4019" s="24">
        <f t="shared" ca="1" si="439"/>
        <v>11279.713637140323</v>
      </c>
      <c r="H4019" s="24">
        <f t="shared" ca="1" si="440"/>
        <v>11972.894940452805</v>
      </c>
      <c r="I4019" s="24">
        <f ca="1">H4019/'Option value'!$E$10</f>
        <v>581.20849225499046</v>
      </c>
    </row>
    <row r="4020" spans="2:9">
      <c r="B4020">
        <f t="shared" si="441"/>
        <v>4002</v>
      </c>
      <c r="C4020" s="38">
        <f t="shared" ca="1" si="436"/>
        <v>0.13064776663059879</v>
      </c>
      <c r="D4020" s="38">
        <f t="shared" ca="1" si="437"/>
        <v>6.8750131542089157E-2</v>
      </c>
      <c r="E4020" s="38">
        <f t="shared" ca="1" si="438"/>
        <v>0.14253343942870114</v>
      </c>
      <c r="F4020" s="38">
        <f t="shared" ca="1" si="442"/>
        <v>3.7631428395358324E-2</v>
      </c>
      <c r="G4020" s="24">
        <f t="shared" ca="1" si="439"/>
        <v>9189.8500593477656</v>
      </c>
      <c r="H4020" s="24">
        <f t="shared" ca="1" si="440"/>
        <v>9883.0313626602474</v>
      </c>
      <c r="I4020" s="24">
        <f ca="1">H4020/'Option value'!$E$10</f>
        <v>479.75880401263333</v>
      </c>
    </row>
    <row r="4021" spans="2:9">
      <c r="B4021">
        <f t="shared" si="441"/>
        <v>4003</v>
      </c>
      <c r="C4021" s="38">
        <f t="shared" ca="1" si="436"/>
        <v>0.26521177021874925</v>
      </c>
      <c r="D4021" s="38">
        <f t="shared" ca="1" si="437"/>
        <v>5.3272941591252204E-2</v>
      </c>
      <c r="E4021" s="38">
        <f t="shared" ca="1" si="438"/>
        <v>0.14609513490183268</v>
      </c>
      <c r="F4021" s="38">
        <f t="shared" ca="1" si="442"/>
        <v>2.3210121666337766E-2</v>
      </c>
      <c r="G4021" s="24">
        <f t="shared" ca="1" si="439"/>
        <v>6802.4030026128758</v>
      </c>
      <c r="H4021" s="24">
        <f t="shared" ca="1" si="440"/>
        <v>7495.5843059253584</v>
      </c>
      <c r="I4021" s="24">
        <f ca="1">H4021/'Option value'!$E$10</f>
        <v>363.86331582161932</v>
      </c>
    </row>
    <row r="4022" spans="2:9">
      <c r="B4022">
        <f t="shared" si="441"/>
        <v>4004</v>
      </c>
      <c r="C4022" s="38">
        <f t="shared" ca="1" si="436"/>
        <v>0.18808367046925126</v>
      </c>
      <c r="D4022" s="38">
        <f t="shared" ca="1" si="437"/>
        <v>5.7849873969280763E-2</v>
      </c>
      <c r="E4022" s="38">
        <f t="shared" ca="1" si="438"/>
        <v>0.14705949674049343</v>
      </c>
      <c r="F4022" s="38">
        <f t="shared" ca="1" si="442"/>
        <v>5.5659402598405169E-2</v>
      </c>
      <c r="G4022" s="24">
        <f t="shared" ca="1" si="439"/>
        <v>9325.9735138905726</v>
      </c>
      <c r="H4022" s="24">
        <f t="shared" ca="1" si="440"/>
        <v>10019.154817203054</v>
      </c>
      <c r="I4022" s="24">
        <f ca="1">H4022/'Option value'!$E$10</f>
        <v>486.36673869917735</v>
      </c>
    </row>
    <row r="4023" spans="2:9">
      <c r="B4023">
        <f t="shared" si="441"/>
        <v>4005</v>
      </c>
      <c r="C4023" s="38">
        <f t="shared" ca="1" si="436"/>
        <v>0.20545742477554274</v>
      </c>
      <c r="D4023" s="38">
        <f t="shared" ca="1" si="437"/>
        <v>5.1322236058598023E-2</v>
      </c>
      <c r="E4023" s="38">
        <f t="shared" ca="1" si="438"/>
        <v>0.14756315278513221</v>
      </c>
      <c r="F4023" s="38">
        <f t="shared" ca="1" si="442"/>
        <v>3.3807837917930017E-2</v>
      </c>
      <c r="G4023" s="24">
        <f t="shared" ca="1" si="439"/>
        <v>6744.9250184858693</v>
      </c>
      <c r="H4023" s="24">
        <f t="shared" ca="1" si="440"/>
        <v>7438.1063217983519</v>
      </c>
      <c r="I4023" s="24">
        <f ca="1">H4023/'Option value'!$E$10</f>
        <v>361.07312241739572</v>
      </c>
    </row>
    <row r="4024" spans="2:9">
      <c r="B4024">
        <f t="shared" si="441"/>
        <v>4006</v>
      </c>
      <c r="C4024" s="38">
        <f t="shared" ca="1" si="436"/>
        <v>0.18938308426818876</v>
      </c>
      <c r="D4024" s="38">
        <f t="shared" ca="1" si="437"/>
        <v>6.5331043495907071E-2</v>
      </c>
      <c r="E4024" s="38">
        <f t="shared" ca="1" si="438"/>
        <v>0.14334315273123643</v>
      </c>
      <c r="F4024" s="38">
        <f t="shared" ca="1" si="442"/>
        <v>5.3316289319146476E-2</v>
      </c>
      <c r="G4024" s="24">
        <f t="shared" ca="1" si="439"/>
        <v>10704.357622375301</v>
      </c>
      <c r="H4024" s="24">
        <f t="shared" ca="1" si="440"/>
        <v>11397.538925687782</v>
      </c>
      <c r="I4024" s="24">
        <f ca="1">H4024/'Option value'!$E$10</f>
        <v>553.2785886256205</v>
      </c>
    </row>
    <row r="4025" spans="2:9">
      <c r="B4025">
        <f t="shared" si="441"/>
        <v>4007</v>
      </c>
      <c r="C4025" s="38">
        <f t="shared" ca="1" si="436"/>
        <v>0.29222089036932258</v>
      </c>
      <c r="D4025" s="38">
        <f t="shared" ca="1" si="437"/>
        <v>6.0253775103498664E-2</v>
      </c>
      <c r="E4025" s="38">
        <f t="shared" ca="1" si="438"/>
        <v>0.14773275059047916</v>
      </c>
      <c r="F4025" s="38">
        <f t="shared" ca="1" si="442"/>
        <v>3.4193478170162314E-2</v>
      </c>
      <c r="G4025" s="24">
        <f t="shared" ca="1" si="439"/>
        <v>8504.8427816274962</v>
      </c>
      <c r="H4025" s="24">
        <f t="shared" ca="1" si="440"/>
        <v>9198.0240849399779</v>
      </c>
      <c r="I4025" s="24">
        <f ca="1">H4025/'Option value'!$E$10</f>
        <v>446.50602354077557</v>
      </c>
    </row>
    <row r="4026" spans="2:9">
      <c r="B4026">
        <f t="shared" si="441"/>
        <v>4008</v>
      </c>
      <c r="C4026" s="38">
        <f t="shared" ca="1" si="436"/>
        <v>0.31417068603064319</v>
      </c>
      <c r="D4026" s="38">
        <f t="shared" ca="1" si="437"/>
        <v>6.8483544287673587E-2</v>
      </c>
      <c r="E4026" s="38">
        <f t="shared" ca="1" si="438"/>
        <v>0.14591666021418501</v>
      </c>
      <c r="F4026" s="38">
        <f t="shared" ca="1" si="442"/>
        <v>2.2596655428964843E-2</v>
      </c>
      <c r="G4026" s="24">
        <f t="shared" ca="1" si="439"/>
        <v>9050.985062622256</v>
      </c>
      <c r="H4026" s="24">
        <f t="shared" ca="1" si="440"/>
        <v>9744.1663659347378</v>
      </c>
      <c r="I4026" s="24">
        <f ca="1">H4026/'Option value'!$E$10</f>
        <v>473.01778475411345</v>
      </c>
    </row>
    <row r="4027" spans="2:9">
      <c r="B4027">
        <f t="shared" si="441"/>
        <v>4009</v>
      </c>
      <c r="C4027" s="38">
        <f t="shared" ca="1" si="436"/>
        <v>0.11080725474133653</v>
      </c>
      <c r="D4027" s="38">
        <f t="shared" ca="1" si="437"/>
        <v>6.098875235573141E-2</v>
      </c>
      <c r="E4027" s="38">
        <f t="shared" ca="1" si="438"/>
        <v>0.14277098180790851</v>
      </c>
      <c r="F4027" s="38">
        <f t="shared" ca="1" si="442"/>
        <v>4.1215281515306373E-2</v>
      </c>
      <c r="G4027" s="24">
        <f t="shared" ca="1" si="439"/>
        <v>8273.2381927461902</v>
      </c>
      <c r="H4027" s="24">
        <f t="shared" ca="1" si="440"/>
        <v>8966.4194960586719</v>
      </c>
      <c r="I4027" s="24">
        <f ca="1">H4027/'Option value'!$E$10</f>
        <v>435.2630823329452</v>
      </c>
    </row>
    <row r="4028" spans="2:9">
      <c r="B4028">
        <f t="shared" si="441"/>
        <v>4010</v>
      </c>
      <c r="C4028" s="38">
        <f t="shared" ca="1" si="436"/>
        <v>0.14413984880562905</v>
      </c>
      <c r="D4028" s="38">
        <f t="shared" ca="1" si="437"/>
        <v>6.1223263930405454E-2</v>
      </c>
      <c r="E4028" s="38">
        <f t="shared" ca="1" si="438"/>
        <v>0.14683372099716402</v>
      </c>
      <c r="F4028" s="38">
        <f t="shared" ca="1" si="442"/>
        <v>4.982208618873453E-2</v>
      </c>
      <c r="G4028" s="24">
        <f t="shared" ca="1" si="439"/>
        <v>8954.9495666469429</v>
      </c>
      <c r="H4028" s="24">
        <f t="shared" ca="1" si="440"/>
        <v>9648.1308699594247</v>
      </c>
      <c r="I4028" s="24">
        <f ca="1">H4028/'Option value'!$E$10</f>
        <v>468.35586747375845</v>
      </c>
    </row>
    <row r="4029" spans="2:9">
      <c r="B4029">
        <f t="shared" si="441"/>
        <v>4011</v>
      </c>
      <c r="C4029" s="38">
        <f t="shared" ca="1" si="436"/>
        <v>1.0798409145250848E-2</v>
      </c>
      <c r="D4029" s="38">
        <f t="shared" ca="1" si="437"/>
        <v>5.9624251095315287E-2</v>
      </c>
      <c r="E4029" s="38">
        <f t="shared" ca="1" si="438"/>
        <v>0.14119243274051807</v>
      </c>
      <c r="F4029" s="38">
        <f t="shared" ca="1" si="442"/>
        <v>5.3009846331898591E-2</v>
      </c>
      <c r="G4029" s="24">
        <f t="shared" ca="1" si="439"/>
        <v>8476.0992057630883</v>
      </c>
      <c r="H4029" s="24">
        <f t="shared" ca="1" si="440"/>
        <v>9169.2805090755701</v>
      </c>
      <c r="I4029" s="24">
        <f ca="1">H4029/'Option value'!$E$10</f>
        <v>445.11070432405677</v>
      </c>
    </row>
    <row r="4030" spans="2:9">
      <c r="B4030">
        <f t="shared" si="441"/>
        <v>4012</v>
      </c>
      <c r="C4030" s="38">
        <f t="shared" ca="1" si="436"/>
        <v>0.33884672394128013</v>
      </c>
      <c r="D4030" s="38">
        <f t="shared" ca="1" si="437"/>
        <v>7.3884606531270547E-2</v>
      </c>
      <c r="E4030" s="38">
        <f t="shared" ca="1" si="438"/>
        <v>0.14493011950586784</v>
      </c>
      <c r="F4030" s="38">
        <f t="shared" ca="1" si="442"/>
        <v>2.5409772470736267E-2</v>
      </c>
      <c r="G4030" s="24">
        <f t="shared" ca="1" si="439"/>
        <v>10264.418634721556</v>
      </c>
      <c r="H4030" s="24">
        <f t="shared" ca="1" si="440"/>
        <v>10957.599938034038</v>
      </c>
      <c r="I4030" s="24">
        <f ca="1">H4030/'Option value'!$E$10</f>
        <v>531.92232708903089</v>
      </c>
    </row>
    <row r="4031" spans="2:9">
      <c r="B4031">
        <f t="shared" si="441"/>
        <v>4013</v>
      </c>
      <c r="C4031" s="38">
        <f t="shared" ca="1" si="436"/>
        <v>0.31848713835518627</v>
      </c>
      <c r="D4031" s="38">
        <f t="shared" ca="1" si="437"/>
        <v>6.2832788997088121E-2</v>
      </c>
      <c r="E4031" s="38">
        <f t="shared" ca="1" si="438"/>
        <v>0.14430549219213346</v>
      </c>
      <c r="F4031" s="38">
        <f t="shared" ca="1" si="442"/>
        <v>4.3705835862462773E-2</v>
      </c>
      <c r="G4031" s="24">
        <f t="shared" ca="1" si="439"/>
        <v>10213.088961444671</v>
      </c>
      <c r="H4031" s="24">
        <f t="shared" ca="1" si="440"/>
        <v>10906.270264757153</v>
      </c>
      <c r="I4031" s="24">
        <f ca="1">H4031/'Option value'!$E$10</f>
        <v>529.43059537656075</v>
      </c>
    </row>
    <row r="4032" spans="2:9">
      <c r="B4032">
        <f t="shared" si="441"/>
        <v>4014</v>
      </c>
      <c r="C4032" s="38">
        <f t="shared" ca="1" si="436"/>
        <v>0.19332062299408825</v>
      </c>
      <c r="D4032" s="38">
        <f t="shared" ca="1" si="437"/>
        <v>5.9263656523448456E-2</v>
      </c>
      <c r="E4032" s="38">
        <f t="shared" ca="1" si="438"/>
        <v>0.14902172695320787</v>
      </c>
      <c r="F4032" s="38">
        <f t="shared" ca="1" si="442"/>
        <v>4.6149352373155039E-2</v>
      </c>
      <c r="G4032" s="24">
        <f t="shared" ca="1" si="439"/>
        <v>8525.8600975533063</v>
      </c>
      <c r="H4032" s="24">
        <f t="shared" ca="1" si="440"/>
        <v>9219.0414008657881</v>
      </c>
      <c r="I4032" s="24">
        <f ca="1">H4032/'Option value'!$E$10</f>
        <v>447.52628159542655</v>
      </c>
    </row>
    <row r="4033" spans="2:9">
      <c r="B4033">
        <f t="shared" si="441"/>
        <v>4015</v>
      </c>
      <c r="C4033" s="38">
        <f t="shared" ca="1" si="436"/>
        <v>0.12805300375723627</v>
      </c>
      <c r="D4033" s="38">
        <f t="shared" ca="1" si="437"/>
        <v>5.7633521083565266E-2</v>
      </c>
      <c r="E4033" s="38">
        <f t="shared" ca="1" si="438"/>
        <v>0.14028752230208219</v>
      </c>
      <c r="F4033" s="38">
        <f t="shared" ca="1" si="442"/>
        <v>3.081124883161869E-2</v>
      </c>
      <c r="G4033" s="24">
        <f t="shared" ca="1" si="439"/>
        <v>7365.0556159025036</v>
      </c>
      <c r="H4033" s="24">
        <f t="shared" ca="1" si="440"/>
        <v>8058.2369192149863</v>
      </c>
      <c r="I4033" s="24">
        <f ca="1">H4033/'Option value'!$E$10</f>
        <v>391.17654947645559</v>
      </c>
    </row>
    <row r="4034" spans="2:9">
      <c r="B4034">
        <f t="shared" si="441"/>
        <v>4016</v>
      </c>
      <c r="C4034" s="38">
        <f t="shared" ca="1" si="436"/>
        <v>0.16235408932316608</v>
      </c>
      <c r="D4034" s="38">
        <f t="shared" ca="1" si="437"/>
        <v>5.7497373309563143E-2</v>
      </c>
      <c r="E4034" s="38">
        <f t="shared" ca="1" si="438"/>
        <v>0.14419542779337916</v>
      </c>
      <c r="F4034" s="38">
        <f t="shared" ca="1" si="442"/>
        <v>2.9611786834929259E-2</v>
      </c>
      <c r="G4034" s="24">
        <f t="shared" ca="1" si="439"/>
        <v>7233.6120239772445</v>
      </c>
      <c r="H4034" s="24">
        <f t="shared" ca="1" si="440"/>
        <v>7926.7933272897271</v>
      </c>
      <c r="I4034" s="24">
        <f ca="1">H4034/'Option value'!$E$10</f>
        <v>384.79579258687994</v>
      </c>
    </row>
    <row r="4035" spans="2:9">
      <c r="B4035">
        <f t="shared" si="441"/>
        <v>4017</v>
      </c>
      <c r="C4035" s="38">
        <f t="shared" ca="1" si="436"/>
        <v>0.19708936891532552</v>
      </c>
      <c r="D4035" s="38">
        <f t="shared" ca="1" si="437"/>
        <v>6.9315915217347479E-2</v>
      </c>
      <c r="E4035" s="38">
        <f t="shared" ca="1" si="438"/>
        <v>0.14453711334089758</v>
      </c>
      <c r="F4035" s="38">
        <f t="shared" ca="1" si="442"/>
        <v>2.7846738332598563E-2</v>
      </c>
      <c r="G4035" s="24">
        <f t="shared" ca="1" si="439"/>
        <v>8818.9296277860758</v>
      </c>
      <c r="H4035" s="24">
        <f t="shared" ca="1" si="440"/>
        <v>9512.1109310985576</v>
      </c>
      <c r="I4035" s="24">
        <f ca="1">H4035/'Option value'!$E$10</f>
        <v>461.75295782031827</v>
      </c>
    </row>
    <row r="4036" spans="2:9">
      <c r="B4036">
        <f t="shared" si="441"/>
        <v>4018</v>
      </c>
      <c r="C4036" s="38">
        <f t="shared" ca="1" si="436"/>
        <v>0.22092638567529452</v>
      </c>
      <c r="D4036" s="38">
        <f t="shared" ca="1" si="437"/>
        <v>6.6511649031320702E-2</v>
      </c>
      <c r="E4036" s="38">
        <f t="shared" ca="1" si="438"/>
        <v>0.14650990238571465</v>
      </c>
      <c r="F4036" s="38">
        <f t="shared" ca="1" si="442"/>
        <v>3.1953447066740304E-2</v>
      </c>
      <c r="G4036" s="24">
        <f t="shared" ca="1" si="439"/>
        <v>8791.4195213200255</v>
      </c>
      <c r="H4036" s="24">
        <f t="shared" ca="1" si="440"/>
        <v>9484.6008246325073</v>
      </c>
      <c r="I4036" s="24">
        <f ca="1">H4036/'Option value'!$E$10</f>
        <v>460.41751575885957</v>
      </c>
    </row>
    <row r="4037" spans="2:9">
      <c r="B4037">
        <f t="shared" si="441"/>
        <v>4019</v>
      </c>
      <c r="C4037" s="38">
        <f t="shared" ca="1" si="436"/>
        <v>0.37257180209464058</v>
      </c>
      <c r="D4037" s="38">
        <f t="shared" ca="1" si="437"/>
        <v>6.4229430360226505E-2</v>
      </c>
      <c r="E4037" s="38">
        <f t="shared" ca="1" si="438"/>
        <v>0.14222953171678632</v>
      </c>
      <c r="F4037" s="38">
        <f t="shared" ca="1" si="442"/>
        <v>3.9767429799217269E-2</v>
      </c>
      <c r="G4037" s="24">
        <f t="shared" ca="1" si="439"/>
        <v>10670.806851199561</v>
      </c>
      <c r="H4037" s="24">
        <f t="shared" ca="1" si="440"/>
        <v>11363.988154512042</v>
      </c>
      <c r="I4037" s="24">
        <f ca="1">H4037/'Option value'!$E$10</f>
        <v>551.64991041320593</v>
      </c>
    </row>
    <row r="4038" spans="2:9">
      <c r="B4038">
        <f t="shared" si="441"/>
        <v>4020</v>
      </c>
      <c r="C4038" s="38">
        <f t="shared" ca="1" si="436"/>
        <v>0.24642388734038972</v>
      </c>
      <c r="D4038" s="38">
        <f t="shared" ca="1" si="437"/>
        <v>8.0005261598900632E-2</v>
      </c>
      <c r="E4038" s="38">
        <f t="shared" ca="1" si="438"/>
        <v>0.146769523096239</v>
      </c>
      <c r="F4038" s="38">
        <f t="shared" ca="1" si="442"/>
        <v>4.8571482781553779E-2</v>
      </c>
      <c r="G4038" s="24">
        <f t="shared" ca="1" si="439"/>
        <v>12594.266214231682</v>
      </c>
      <c r="H4038" s="24">
        <f t="shared" ca="1" si="440"/>
        <v>13287.447517544164</v>
      </c>
      <c r="I4038" s="24">
        <f ca="1">H4038/'Option value'!$E$10</f>
        <v>645.0217241526293</v>
      </c>
    </row>
    <row r="4039" spans="2:9">
      <c r="B4039">
        <f t="shared" si="441"/>
        <v>4021</v>
      </c>
      <c r="C4039" s="38">
        <f t="shared" ca="1" si="436"/>
        <v>0.18973276821054319</v>
      </c>
      <c r="D4039" s="38">
        <f t="shared" ca="1" si="437"/>
        <v>7.7518368468514856E-2</v>
      </c>
      <c r="E4039" s="38">
        <f t="shared" ca="1" si="438"/>
        <v>0.14519820646675519</v>
      </c>
      <c r="F4039" s="38">
        <f t="shared" ca="1" si="442"/>
        <v>2.099133765078879E-2</v>
      </c>
      <c r="G4039" s="24">
        <f t="shared" ca="1" si="439"/>
        <v>9208.7314931359597</v>
      </c>
      <c r="H4039" s="24">
        <f t="shared" ca="1" si="440"/>
        <v>9901.9127964484414</v>
      </c>
      <c r="I4039" s="24">
        <f ca="1">H4039/'Option value'!$E$10</f>
        <v>480.67537846837092</v>
      </c>
    </row>
    <row r="4040" spans="2:9">
      <c r="B4040">
        <f t="shared" si="441"/>
        <v>4022</v>
      </c>
      <c r="C4040" s="38">
        <f t="shared" ca="1" si="436"/>
        <v>0.39898758945218177</v>
      </c>
      <c r="D4040" s="38">
        <f t="shared" ca="1" si="437"/>
        <v>6.980059342223674E-2</v>
      </c>
      <c r="E4040" s="38">
        <f t="shared" ca="1" si="438"/>
        <v>0.14752427275632354</v>
      </c>
      <c r="F4040" s="38">
        <f t="shared" ca="1" si="442"/>
        <v>4.8235925963839174E-2</v>
      </c>
      <c r="G4040" s="24">
        <f t="shared" ca="1" si="439"/>
        <v>12197.36651613605</v>
      </c>
      <c r="H4040" s="24">
        <f t="shared" ca="1" si="440"/>
        <v>12890.547819448531</v>
      </c>
      <c r="I4040" s="24">
        <f ca="1">H4040/'Option value'!$E$10</f>
        <v>625.75474851691899</v>
      </c>
    </row>
    <row r="4041" spans="2:9">
      <c r="B4041">
        <f t="shared" si="441"/>
        <v>4023</v>
      </c>
      <c r="C4041" s="38">
        <f t="shared" ca="1" si="436"/>
        <v>0.34061623624158366</v>
      </c>
      <c r="D4041" s="38">
        <f t="shared" ca="1" si="437"/>
        <v>6.7460509832795126E-2</v>
      </c>
      <c r="E4041" s="38">
        <f t="shared" ca="1" si="438"/>
        <v>0.14050670769110438</v>
      </c>
      <c r="F4041" s="38">
        <f t="shared" ca="1" si="442"/>
        <v>4.6444930706495254E-2</v>
      </c>
      <c r="G4041" s="24">
        <f t="shared" ca="1" si="439"/>
        <v>11924.283468141424</v>
      </c>
      <c r="H4041" s="24">
        <f t="shared" ca="1" si="440"/>
        <v>12617.464771453906</v>
      </c>
      <c r="I4041" s="24">
        <f ca="1">H4041/'Option value'!$E$10</f>
        <v>612.49828987640319</v>
      </c>
    </row>
    <row r="4042" spans="2:9">
      <c r="B4042">
        <f t="shared" si="441"/>
        <v>4024</v>
      </c>
      <c r="C4042" s="38">
        <f t="shared" ca="1" si="436"/>
        <v>0.23510639918437981</v>
      </c>
      <c r="D4042" s="38">
        <f t="shared" ca="1" si="437"/>
        <v>6.6780197847438785E-2</v>
      </c>
      <c r="E4042" s="38">
        <f t="shared" ca="1" si="438"/>
        <v>0.14268740406051225</v>
      </c>
      <c r="F4042" s="38">
        <f t="shared" ca="1" si="442"/>
        <v>4.3861351415600644E-2</v>
      </c>
      <c r="G4042" s="24">
        <f t="shared" ca="1" si="439"/>
        <v>10350.754334491648</v>
      </c>
      <c r="H4042" s="24">
        <f t="shared" ca="1" si="440"/>
        <v>11043.93563780413</v>
      </c>
      <c r="I4042" s="24">
        <f ca="1">H4042/'Option value'!$E$10</f>
        <v>536.11338047592858</v>
      </c>
    </row>
    <row r="4043" spans="2:9">
      <c r="B4043">
        <f t="shared" si="441"/>
        <v>4025</v>
      </c>
      <c r="C4043" s="38">
        <f t="shared" ca="1" si="436"/>
        <v>0.23074417742933351</v>
      </c>
      <c r="D4043" s="38">
        <f t="shared" ca="1" si="437"/>
        <v>7.5308657188188757E-2</v>
      </c>
      <c r="E4043" s="38">
        <f t="shared" ca="1" si="438"/>
        <v>0.14550936015815033</v>
      </c>
      <c r="F4043" s="38">
        <f t="shared" ca="1" si="442"/>
        <v>3.8272025030852252E-2</v>
      </c>
      <c r="G4043" s="24">
        <f t="shared" ca="1" si="439"/>
        <v>10719.09345594638</v>
      </c>
      <c r="H4043" s="24">
        <f t="shared" ca="1" si="440"/>
        <v>11412.274759258862</v>
      </c>
      <c r="I4043" s="24">
        <f ca="1">H4043/'Option value'!$E$10</f>
        <v>553.9939203523719</v>
      </c>
    </row>
    <row r="4044" spans="2:9">
      <c r="B4044">
        <f t="shared" si="441"/>
        <v>4026</v>
      </c>
      <c r="C4044" s="38">
        <f t="shared" ca="1" si="436"/>
        <v>0.20296779554213507</v>
      </c>
      <c r="D4044" s="38">
        <f t="shared" ca="1" si="437"/>
        <v>6.9225035004425645E-2</v>
      </c>
      <c r="E4044" s="38">
        <f t="shared" ca="1" si="438"/>
        <v>0.14432816730767448</v>
      </c>
      <c r="F4044" s="38">
        <f t="shared" ca="1" si="442"/>
        <v>3.5743000995034829E-2</v>
      </c>
      <c r="G4044" s="24">
        <f t="shared" ca="1" si="439"/>
        <v>9511.2601606787575</v>
      </c>
      <c r="H4044" s="24">
        <f t="shared" ca="1" si="440"/>
        <v>10204.441463991239</v>
      </c>
      <c r="I4044" s="24">
        <f ca="1">H4044/'Option value'!$E$10</f>
        <v>495.36123611607957</v>
      </c>
    </row>
    <row r="4045" spans="2:9">
      <c r="B4045">
        <f t="shared" si="441"/>
        <v>4027</v>
      </c>
      <c r="C4045" s="38">
        <f t="shared" ca="1" si="436"/>
        <v>0.33151541824658215</v>
      </c>
      <c r="D4045" s="38">
        <f t="shared" ca="1" si="437"/>
        <v>6.4697349178625949E-2</v>
      </c>
      <c r="E4045" s="38">
        <f t="shared" ca="1" si="438"/>
        <v>0.14435923838243298</v>
      </c>
      <c r="F4045" s="38">
        <f t="shared" ca="1" si="442"/>
        <v>5.3028067028153936E-2</v>
      </c>
      <c r="G4045" s="24">
        <f t="shared" ca="1" si="439"/>
        <v>11697.82272942847</v>
      </c>
      <c r="H4045" s="24">
        <f t="shared" ca="1" si="440"/>
        <v>12391.004032740952</v>
      </c>
      <c r="I4045" s="24">
        <f ca="1">H4045/'Option value'!$E$10</f>
        <v>601.50505013305587</v>
      </c>
    </row>
    <row r="4046" spans="2:9">
      <c r="B4046">
        <f t="shared" si="441"/>
        <v>4028</v>
      </c>
      <c r="C4046" s="38">
        <f t="shared" ca="1" si="436"/>
        <v>1.877523115049351E-2</v>
      </c>
      <c r="D4046" s="38">
        <f t="shared" ca="1" si="437"/>
        <v>5.349194638844925E-2</v>
      </c>
      <c r="E4046" s="38">
        <f t="shared" ca="1" si="438"/>
        <v>0.14501475617551193</v>
      </c>
      <c r="F4046" s="38">
        <f t="shared" ca="1" si="442"/>
        <v>5.030359330358336E-2</v>
      </c>
      <c r="G4046" s="24">
        <f t="shared" ca="1" si="439"/>
        <v>7136.0352429516061</v>
      </c>
      <c r="H4046" s="24">
        <f t="shared" ca="1" si="440"/>
        <v>7829.2165462640887</v>
      </c>
      <c r="I4046" s="24">
        <f ca="1">H4046/'Option value'!$E$10</f>
        <v>380.0590556438878</v>
      </c>
    </row>
    <row r="4047" spans="2:9">
      <c r="B4047">
        <f t="shared" si="441"/>
        <v>4029</v>
      </c>
      <c r="C4047" s="38">
        <f t="shared" ca="1" si="436"/>
        <v>0.15308599919320767</v>
      </c>
      <c r="D4047" s="38">
        <f t="shared" ca="1" si="437"/>
        <v>6.9399260632266077E-2</v>
      </c>
      <c r="E4047" s="38">
        <f t="shared" ca="1" si="438"/>
        <v>0.14018269106618669</v>
      </c>
      <c r="F4047" s="38">
        <f t="shared" ca="1" si="442"/>
        <v>4.3470552265079371E-2</v>
      </c>
      <c r="G4047" s="24">
        <f t="shared" ca="1" si="439"/>
        <v>10261.879992420814</v>
      </c>
      <c r="H4047" s="24">
        <f t="shared" ca="1" si="440"/>
        <v>10955.061295733296</v>
      </c>
      <c r="I4047" s="24">
        <f ca="1">H4047/'Option value'!$E$10</f>
        <v>531.79909202588817</v>
      </c>
    </row>
    <row r="4048" spans="2:9">
      <c r="B4048">
        <f t="shared" si="441"/>
        <v>4030</v>
      </c>
      <c r="C4048" s="38">
        <f t="shared" ca="1" si="436"/>
        <v>0.3887811089406511</v>
      </c>
      <c r="D4048" s="38">
        <f t="shared" ca="1" si="437"/>
        <v>6.5823077353524329E-2</v>
      </c>
      <c r="E4048" s="38">
        <f t="shared" ca="1" si="438"/>
        <v>0.14904019412353506</v>
      </c>
      <c r="F4048" s="38">
        <f t="shared" ca="1" si="442"/>
        <v>3.6177256815139794E-2</v>
      </c>
      <c r="G4048" s="24">
        <f t="shared" ca="1" si="439"/>
        <v>10045.047873703161</v>
      </c>
      <c r="H4048" s="24">
        <f t="shared" ca="1" si="440"/>
        <v>10738.229177015643</v>
      </c>
      <c r="I4048" s="24">
        <f ca="1">H4048/'Option value'!$E$10</f>
        <v>521.27326102017673</v>
      </c>
    </row>
    <row r="4049" spans="2:9">
      <c r="B4049">
        <f t="shared" si="441"/>
        <v>4031</v>
      </c>
      <c r="C4049" s="38">
        <f t="shared" ca="1" si="436"/>
        <v>0.26612077476075702</v>
      </c>
      <c r="D4049" s="38">
        <f t="shared" ca="1" si="437"/>
        <v>6.4298809014490213E-2</v>
      </c>
      <c r="E4049" s="38">
        <f t="shared" ca="1" si="438"/>
        <v>0.14208620243568651</v>
      </c>
      <c r="F4049" s="38">
        <f t="shared" ca="1" si="442"/>
        <v>3.5945702569091693E-2</v>
      </c>
      <c r="G4049" s="24">
        <f t="shared" ca="1" si="439"/>
        <v>9512.3607394527262</v>
      </c>
      <c r="H4049" s="24">
        <f t="shared" ca="1" si="440"/>
        <v>10205.542042765208</v>
      </c>
      <c r="I4049" s="24">
        <f ca="1">H4049/'Option value'!$E$10</f>
        <v>495.4146622701557</v>
      </c>
    </row>
    <row r="4050" spans="2:9">
      <c r="B4050">
        <f t="shared" si="441"/>
        <v>4032</v>
      </c>
      <c r="C4050" s="38">
        <f t="shared" ca="1" si="436"/>
        <v>0.15652864493462382</v>
      </c>
      <c r="D4050" s="38">
        <f t="shared" ca="1" si="437"/>
        <v>6.4292084321183232E-2</v>
      </c>
      <c r="E4050" s="38">
        <f t="shared" ca="1" si="438"/>
        <v>0.14851754800043687</v>
      </c>
      <c r="F4050" s="38">
        <f t="shared" ca="1" si="442"/>
        <v>3.7819639853780687E-2</v>
      </c>
      <c r="G4050" s="24">
        <f t="shared" ca="1" si="439"/>
        <v>8330.4001307798098</v>
      </c>
      <c r="H4050" s="24">
        <f t="shared" ca="1" si="440"/>
        <v>9023.5814340922916</v>
      </c>
      <c r="I4050" s="24">
        <f ca="1">H4050/'Option value'!$E$10</f>
        <v>438.03793369380054</v>
      </c>
    </row>
    <row r="4051" spans="2:9">
      <c r="B4051">
        <f t="shared" si="441"/>
        <v>4033</v>
      </c>
      <c r="C4051" s="38">
        <f t="shared" ref="C4051:C4114" ca="1" si="443">_xlfn.NORM.INV(RAND(),$F$6,$G$6)</f>
        <v>6.6996963578118296E-2</v>
      </c>
      <c r="D4051" s="38">
        <f t="shared" ref="D4051:D4114" ca="1" si="444">_xlfn.NORM.INV(RAND(),$F$7,$G$7)</f>
        <v>6.2737157541490479E-2</v>
      </c>
      <c r="E4051" s="38">
        <f t="shared" ref="E4051:E4114" ca="1" si="445">_xlfn.NORM.INV(RAND(),$F$8,$G$8)</f>
        <v>0.14497770497142409</v>
      </c>
      <c r="F4051" s="38">
        <f t="shared" ca="1" si="442"/>
        <v>2.6874078517477525E-2</v>
      </c>
      <c r="G4051" s="24">
        <f t="shared" ref="G4051:G4114" ca="1" si="446">IF(E4051&gt;F4051,($C$12*(1+C4051)*D4051)/(E4051-F4051),0)</f>
        <v>7029.3661429353879</v>
      </c>
      <c r="H4051" s="24">
        <f t="shared" ref="H4051:H4114" ca="1" si="447">G4051+$C$13</f>
        <v>7722.5474462478705</v>
      </c>
      <c r="I4051" s="24">
        <f ca="1">H4051/'Option value'!$E$10</f>
        <v>374.88094399261507</v>
      </c>
    </row>
    <row r="4052" spans="2:9">
      <c r="B4052">
        <f t="shared" ref="B4052:B4115" si="448">B4051+1</f>
        <v>4034</v>
      </c>
      <c r="C4052" s="38">
        <f t="shared" ca="1" si="443"/>
        <v>0.10419572979529405</v>
      </c>
      <c r="D4052" s="38">
        <f t="shared" ca="1" si="444"/>
        <v>5.3608871978255611E-2</v>
      </c>
      <c r="E4052" s="38">
        <f t="shared" ca="1" si="445"/>
        <v>0.14819488311390422</v>
      </c>
      <c r="F4052" s="38">
        <f t="shared" ref="F4052:F4115" ca="1" si="449">RAND()*($E$9-$D$9)+$D$9</f>
        <v>2.1490562816238977E-2</v>
      </c>
      <c r="G4052" s="24">
        <f t="shared" ca="1" si="446"/>
        <v>5794.0559636867401</v>
      </c>
      <c r="H4052" s="24">
        <f t="shared" ca="1" si="447"/>
        <v>6487.2372669992228</v>
      </c>
      <c r="I4052" s="24">
        <f ca="1">H4052/'Option value'!$E$10</f>
        <v>314.91443043685547</v>
      </c>
    </row>
    <row r="4053" spans="2:9">
      <c r="B4053">
        <f t="shared" si="448"/>
        <v>4035</v>
      </c>
      <c r="C4053" s="38">
        <f t="shared" ca="1" si="443"/>
        <v>0.10607841323006631</v>
      </c>
      <c r="D4053" s="38">
        <f t="shared" ca="1" si="444"/>
        <v>6.817251761561996E-2</v>
      </c>
      <c r="E4053" s="38">
        <f t="shared" ca="1" si="445"/>
        <v>0.14523913125071508</v>
      </c>
      <c r="F4053" s="38">
        <f t="shared" ca="1" si="449"/>
        <v>5.9961610899635545E-2</v>
      </c>
      <c r="G4053" s="24">
        <f t="shared" ca="1" si="446"/>
        <v>10966.0964785916</v>
      </c>
      <c r="H4053" s="24">
        <f t="shared" ca="1" si="447"/>
        <v>11659.277781904082</v>
      </c>
      <c r="I4053" s="24">
        <f ca="1">H4053/'Option value'!$E$10</f>
        <v>565.98435834485826</v>
      </c>
    </row>
    <row r="4054" spans="2:9">
      <c r="B4054">
        <f t="shared" si="448"/>
        <v>4036</v>
      </c>
      <c r="C4054" s="38">
        <f t="shared" ca="1" si="443"/>
        <v>0.26221378032783704</v>
      </c>
      <c r="D4054" s="38">
        <f t="shared" ca="1" si="444"/>
        <v>6.5256531535299173E-2</v>
      </c>
      <c r="E4054" s="38">
        <f t="shared" ca="1" si="445"/>
        <v>0.14667425348015203</v>
      </c>
      <c r="F4054" s="38">
        <f t="shared" ca="1" si="449"/>
        <v>5.8970382813109082E-2</v>
      </c>
      <c r="G4054" s="24">
        <f t="shared" ca="1" si="446"/>
        <v>11647.414208832455</v>
      </c>
      <c r="H4054" s="24">
        <f t="shared" ca="1" si="447"/>
        <v>12340.595512144937</v>
      </c>
      <c r="I4054" s="24">
        <f ca="1">H4054/'Option value'!$E$10</f>
        <v>599.05803457014258</v>
      </c>
    </row>
    <row r="4055" spans="2:9">
      <c r="B4055">
        <f t="shared" si="448"/>
        <v>4037</v>
      </c>
      <c r="C4055" s="38">
        <f t="shared" ca="1" si="443"/>
        <v>0.2225237050033434</v>
      </c>
      <c r="D4055" s="38">
        <f t="shared" ca="1" si="444"/>
        <v>6.5395644302018482E-2</v>
      </c>
      <c r="E4055" s="38">
        <f t="shared" ca="1" si="445"/>
        <v>0.14301525920748315</v>
      </c>
      <c r="F4055" s="38">
        <f t="shared" ca="1" si="449"/>
        <v>4.6975428907569394E-2</v>
      </c>
      <c r="G4055" s="24">
        <f t="shared" ca="1" si="446"/>
        <v>10323.955044283852</v>
      </c>
      <c r="H4055" s="24">
        <f t="shared" ca="1" si="447"/>
        <v>11017.136347596334</v>
      </c>
      <c r="I4055" s="24">
        <f ca="1">H4055/'Option value'!$E$10</f>
        <v>534.81244405807445</v>
      </c>
    </row>
    <row r="4056" spans="2:9">
      <c r="B4056">
        <f t="shared" si="448"/>
        <v>4038</v>
      </c>
      <c r="C4056" s="38">
        <f t="shared" ca="1" si="443"/>
        <v>0.42181033802187895</v>
      </c>
      <c r="D4056" s="38">
        <f t="shared" ca="1" si="444"/>
        <v>6.6620126910136565E-2</v>
      </c>
      <c r="E4056" s="38">
        <f t="shared" ca="1" si="445"/>
        <v>0.14593080719760643</v>
      </c>
      <c r="F4056" s="38">
        <f t="shared" ca="1" si="449"/>
        <v>3.0437261656957447E-2</v>
      </c>
      <c r="G4056" s="24">
        <f t="shared" ca="1" si="446"/>
        <v>10171.401229893137</v>
      </c>
      <c r="H4056" s="24">
        <f t="shared" ca="1" si="447"/>
        <v>10864.582533205619</v>
      </c>
      <c r="I4056" s="24">
        <f ca="1">H4056/'Option value'!$E$10</f>
        <v>527.40691908765143</v>
      </c>
    </row>
    <row r="4057" spans="2:9">
      <c r="B4057">
        <f t="shared" si="448"/>
        <v>4039</v>
      </c>
      <c r="C4057" s="38">
        <f t="shared" ca="1" si="443"/>
        <v>0.21875372773755328</v>
      </c>
      <c r="D4057" s="38">
        <f t="shared" ca="1" si="444"/>
        <v>5.7673998960049919E-2</v>
      </c>
      <c r="E4057" s="38">
        <f t="shared" ca="1" si="445"/>
        <v>0.14545975774299483</v>
      </c>
      <c r="F4057" s="38">
        <f t="shared" ca="1" si="449"/>
        <v>3.3142278344451888E-2</v>
      </c>
      <c r="G4057" s="24">
        <f t="shared" ca="1" si="446"/>
        <v>7761.3997195284019</v>
      </c>
      <c r="H4057" s="24">
        <f t="shared" ca="1" si="447"/>
        <v>8454.5810228408845</v>
      </c>
      <c r="I4057" s="24">
        <f ca="1">H4057/'Option value'!$E$10</f>
        <v>410.41655450683902</v>
      </c>
    </row>
    <row r="4058" spans="2:9">
      <c r="B4058">
        <f t="shared" si="448"/>
        <v>4040</v>
      </c>
      <c r="C4058" s="38">
        <f t="shared" ca="1" si="443"/>
        <v>0.28548709663641586</v>
      </c>
      <c r="D4058" s="38">
        <f t="shared" ca="1" si="444"/>
        <v>6.7405805096650701E-2</v>
      </c>
      <c r="E4058" s="38">
        <f t="shared" ca="1" si="445"/>
        <v>0.14287215590012906</v>
      </c>
      <c r="F4058" s="38">
        <f t="shared" ca="1" si="449"/>
        <v>4.3112723052246983E-2</v>
      </c>
      <c r="G4058" s="24">
        <f t="shared" ca="1" si="446"/>
        <v>10772.150871073491</v>
      </c>
      <c r="H4058" s="24">
        <f t="shared" ca="1" si="447"/>
        <v>11465.332174385972</v>
      </c>
      <c r="I4058" s="24">
        <f ca="1">H4058/'Option value'!$E$10</f>
        <v>556.56952302844525</v>
      </c>
    </row>
    <row r="4059" spans="2:9">
      <c r="B4059">
        <f t="shared" si="448"/>
        <v>4041</v>
      </c>
      <c r="C4059" s="38">
        <f t="shared" ca="1" si="443"/>
        <v>0.20650062720010073</v>
      </c>
      <c r="D4059" s="38">
        <f t="shared" ca="1" si="444"/>
        <v>4.7766925234380586E-2</v>
      </c>
      <c r="E4059" s="38">
        <f t="shared" ca="1" si="445"/>
        <v>0.14266249097686717</v>
      </c>
      <c r="F4059" s="38">
        <f t="shared" ca="1" si="449"/>
        <v>3.810842842661534E-2</v>
      </c>
      <c r="G4059" s="24">
        <f t="shared" ca="1" si="446"/>
        <v>6836.0511401172853</v>
      </c>
      <c r="H4059" s="24">
        <f t="shared" ca="1" si="447"/>
        <v>7529.232443429768</v>
      </c>
      <c r="I4059" s="24">
        <f ca="1">H4059/'Option value'!$E$10</f>
        <v>365.49672055484308</v>
      </c>
    </row>
    <row r="4060" spans="2:9">
      <c r="B4060">
        <f t="shared" si="448"/>
        <v>4042</v>
      </c>
      <c r="C4060" s="38">
        <f t="shared" ca="1" si="443"/>
        <v>0.21851940304438541</v>
      </c>
      <c r="D4060" s="38">
        <f t="shared" ca="1" si="444"/>
        <v>5.8564539672781371E-2</v>
      </c>
      <c r="E4060" s="38">
        <f t="shared" ca="1" si="445"/>
        <v>0.14513702933496789</v>
      </c>
      <c r="F4060" s="38">
        <f t="shared" ca="1" si="449"/>
        <v>4.1786371475738847E-2</v>
      </c>
      <c r="G4060" s="24">
        <f t="shared" ca="1" si="446"/>
        <v>8563.3819367599936</v>
      </c>
      <c r="H4060" s="24">
        <f t="shared" ca="1" si="447"/>
        <v>9256.5632400724753</v>
      </c>
      <c r="I4060" s="24">
        <f ca="1">H4060/'Option value'!$E$10</f>
        <v>449.34773010060559</v>
      </c>
    </row>
    <row r="4061" spans="2:9">
      <c r="B4061">
        <f t="shared" si="448"/>
        <v>4043</v>
      </c>
      <c r="C4061" s="38">
        <f t="shared" ca="1" si="443"/>
        <v>0.24821134050971211</v>
      </c>
      <c r="D4061" s="38">
        <f t="shared" ca="1" si="444"/>
        <v>6.5814268383732805E-2</v>
      </c>
      <c r="E4061" s="38">
        <f t="shared" ca="1" si="445"/>
        <v>0.14732207815648318</v>
      </c>
      <c r="F4061" s="38">
        <f t="shared" ca="1" si="449"/>
        <v>4.9561592539130561E-2</v>
      </c>
      <c r="G4061" s="24">
        <f t="shared" ca="1" si="446"/>
        <v>10421.64339436336</v>
      </c>
      <c r="H4061" s="24">
        <f t="shared" ca="1" si="447"/>
        <v>11114.824697675842</v>
      </c>
      <c r="I4061" s="24">
        <f ca="1">H4061/'Option value'!$E$10</f>
        <v>539.55459697455535</v>
      </c>
    </row>
    <row r="4062" spans="2:9">
      <c r="B4062">
        <f t="shared" si="448"/>
        <v>4044</v>
      </c>
      <c r="C4062" s="38">
        <f t="shared" ca="1" si="443"/>
        <v>0.29637613185715983</v>
      </c>
      <c r="D4062" s="38">
        <f t="shared" ca="1" si="444"/>
        <v>6.631390881817778E-2</v>
      </c>
      <c r="E4062" s="38">
        <f t="shared" ca="1" si="445"/>
        <v>0.1456326911846067</v>
      </c>
      <c r="F4062" s="38">
        <f t="shared" ca="1" si="449"/>
        <v>4.1495150206233067E-2</v>
      </c>
      <c r="G4062" s="24">
        <f t="shared" ca="1" si="446"/>
        <v>10238.108145324833</v>
      </c>
      <c r="H4062" s="24">
        <f t="shared" ca="1" si="447"/>
        <v>10931.289448637315</v>
      </c>
      <c r="I4062" s="24">
        <f ca="1">H4062/'Option value'!$E$10</f>
        <v>530.645118865889</v>
      </c>
    </row>
    <row r="4063" spans="2:9">
      <c r="B4063">
        <f t="shared" si="448"/>
        <v>4045</v>
      </c>
      <c r="C4063" s="38">
        <f t="shared" ca="1" si="443"/>
        <v>0.19109644967628323</v>
      </c>
      <c r="D4063" s="38">
        <f t="shared" ca="1" si="444"/>
        <v>6.8216474719723308E-2</v>
      </c>
      <c r="E4063" s="38">
        <f t="shared" ca="1" si="445"/>
        <v>0.14491761452053248</v>
      </c>
      <c r="F4063" s="38">
        <f t="shared" ca="1" si="449"/>
        <v>2.862201658329222E-2</v>
      </c>
      <c r="G4063" s="24">
        <f t="shared" ca="1" si="446"/>
        <v>8664.9149294358122</v>
      </c>
      <c r="H4063" s="24">
        <f t="shared" ca="1" si="447"/>
        <v>9358.0962327482939</v>
      </c>
      <c r="I4063" s="24">
        <f ca="1">H4063/'Option value'!$E$10</f>
        <v>454.27651615282974</v>
      </c>
    </row>
    <row r="4064" spans="2:9">
      <c r="B4064">
        <f t="shared" si="448"/>
        <v>4046</v>
      </c>
      <c r="C4064" s="38">
        <f t="shared" ca="1" si="443"/>
        <v>0.19491011187978691</v>
      </c>
      <c r="D4064" s="38">
        <f t="shared" ca="1" si="444"/>
        <v>6.2504912295458709E-2</v>
      </c>
      <c r="E4064" s="38">
        <f t="shared" ca="1" si="445"/>
        <v>0.14686032880797892</v>
      </c>
      <c r="F4064" s="38">
        <f t="shared" ca="1" si="449"/>
        <v>2.0554361419644365E-2</v>
      </c>
      <c r="G4064" s="24">
        <f t="shared" ca="1" si="446"/>
        <v>7333.5945197562796</v>
      </c>
      <c r="H4064" s="24">
        <f t="shared" ca="1" si="447"/>
        <v>8026.7758230687623</v>
      </c>
      <c r="I4064" s="24">
        <f ca="1">H4064/'Option value'!$E$10</f>
        <v>389.64931179945444</v>
      </c>
    </row>
    <row r="4065" spans="2:9">
      <c r="B4065">
        <f t="shared" si="448"/>
        <v>4047</v>
      </c>
      <c r="C4065" s="38">
        <f t="shared" ca="1" si="443"/>
        <v>0.12465011453995807</v>
      </c>
      <c r="D4065" s="38">
        <f t="shared" ca="1" si="444"/>
        <v>6.1756367317312488E-2</v>
      </c>
      <c r="E4065" s="38">
        <f t="shared" ca="1" si="445"/>
        <v>0.14403869951909687</v>
      </c>
      <c r="F4065" s="38">
        <f t="shared" ca="1" si="449"/>
        <v>2.4213053575053132E-2</v>
      </c>
      <c r="G4065" s="24">
        <f t="shared" ca="1" si="446"/>
        <v>7188.5412879391752</v>
      </c>
      <c r="H4065" s="24">
        <f t="shared" ca="1" si="447"/>
        <v>7881.7225912516578</v>
      </c>
      <c r="I4065" s="24">
        <f ca="1">H4065/'Option value'!$E$10</f>
        <v>382.60789277920668</v>
      </c>
    </row>
    <row r="4066" spans="2:9">
      <c r="B4066">
        <f t="shared" si="448"/>
        <v>4048</v>
      </c>
      <c r="C4066" s="38">
        <f t="shared" ca="1" si="443"/>
        <v>0.33943883756296434</v>
      </c>
      <c r="D4066" s="38">
        <f t="shared" ca="1" si="444"/>
        <v>5.902559075717756E-2</v>
      </c>
      <c r="E4066" s="38">
        <f t="shared" ca="1" si="445"/>
        <v>0.14601201125917437</v>
      </c>
      <c r="F4066" s="38">
        <f t="shared" ca="1" si="449"/>
        <v>4.8152224854198192E-2</v>
      </c>
      <c r="G4066" s="24">
        <f t="shared" ca="1" si="446"/>
        <v>10019.599053478343</v>
      </c>
      <c r="H4066" s="24">
        <f t="shared" ca="1" si="447"/>
        <v>10712.780356790825</v>
      </c>
      <c r="I4066" s="24">
        <f ca="1">H4066/'Option value'!$E$10</f>
        <v>520.03788139761286</v>
      </c>
    </row>
    <row r="4067" spans="2:9">
      <c r="B4067">
        <f t="shared" si="448"/>
        <v>4049</v>
      </c>
      <c r="C4067" s="38">
        <f t="shared" ca="1" si="443"/>
        <v>0.25053607500613329</v>
      </c>
      <c r="D4067" s="38">
        <f t="shared" ca="1" si="444"/>
        <v>6.0168006102965056E-2</v>
      </c>
      <c r="E4067" s="38">
        <f t="shared" ca="1" si="445"/>
        <v>0.14467550419949571</v>
      </c>
      <c r="F4067" s="38">
        <f t="shared" ca="1" si="449"/>
        <v>5.4249456859866804E-2</v>
      </c>
      <c r="G4067" s="24">
        <f t="shared" ca="1" si="446"/>
        <v>10319.524194057691</v>
      </c>
      <c r="H4067" s="24">
        <f t="shared" ca="1" si="447"/>
        <v>11012.705497370172</v>
      </c>
      <c r="I4067" s="24">
        <f ca="1">H4067/'Option value'!$E$10</f>
        <v>534.59735424127052</v>
      </c>
    </row>
    <row r="4068" spans="2:9">
      <c r="B4068">
        <f t="shared" si="448"/>
        <v>4050</v>
      </c>
      <c r="C4068" s="38">
        <f t="shared" ca="1" si="443"/>
        <v>0.4487645851045452</v>
      </c>
      <c r="D4068" s="38">
        <f t="shared" ca="1" si="444"/>
        <v>6.1470674123097514E-2</v>
      </c>
      <c r="E4068" s="38">
        <f t="shared" ca="1" si="445"/>
        <v>0.14939402536373453</v>
      </c>
      <c r="F4068" s="38">
        <f t="shared" ca="1" si="449"/>
        <v>3.1061470279311516E-2</v>
      </c>
      <c r="G4068" s="24">
        <f t="shared" ca="1" si="446"/>
        <v>9333.6805268796979</v>
      </c>
      <c r="H4068" s="24">
        <f t="shared" ca="1" si="447"/>
        <v>10026.86183019218</v>
      </c>
      <c r="I4068" s="24">
        <f ca="1">H4068/'Option value'!$E$10</f>
        <v>486.74086554330967</v>
      </c>
    </row>
    <row r="4069" spans="2:9">
      <c r="B4069">
        <f t="shared" si="448"/>
        <v>4051</v>
      </c>
      <c r="C4069" s="38">
        <f t="shared" ca="1" si="443"/>
        <v>0.23967544628674536</v>
      </c>
      <c r="D4069" s="38">
        <f t="shared" ca="1" si="444"/>
        <v>5.3915022388421149E-2</v>
      </c>
      <c r="E4069" s="38">
        <f t="shared" ca="1" si="445"/>
        <v>0.1495207728308833</v>
      </c>
      <c r="F4069" s="38">
        <f t="shared" ca="1" si="449"/>
        <v>4.2393634625271848E-2</v>
      </c>
      <c r="G4069" s="24">
        <f t="shared" ca="1" si="446"/>
        <v>7737.660361692072</v>
      </c>
      <c r="H4069" s="24">
        <f t="shared" ca="1" si="447"/>
        <v>8430.8416650045547</v>
      </c>
      <c r="I4069" s="24">
        <f ca="1">H4069/'Option value'!$E$10</f>
        <v>409.2641584953667</v>
      </c>
    </row>
    <row r="4070" spans="2:9">
      <c r="B4070">
        <f t="shared" si="448"/>
        <v>4052</v>
      </c>
      <c r="C4070" s="38">
        <f t="shared" ca="1" si="443"/>
        <v>0.37672922840933482</v>
      </c>
      <c r="D4070" s="38">
        <f t="shared" ca="1" si="444"/>
        <v>5.2953565937485861E-2</v>
      </c>
      <c r="E4070" s="38">
        <f t="shared" ca="1" si="445"/>
        <v>0.14812525381853472</v>
      </c>
      <c r="F4070" s="38">
        <f t="shared" ca="1" si="449"/>
        <v>3.2678616900656397E-2</v>
      </c>
      <c r="G4070" s="24">
        <f t="shared" ca="1" si="446"/>
        <v>7831.6601768606442</v>
      </c>
      <c r="H4070" s="24">
        <f t="shared" ca="1" si="447"/>
        <v>8524.8414801731269</v>
      </c>
      <c r="I4070" s="24">
        <f ca="1">H4070/'Option value'!$E$10</f>
        <v>413.8272563190838</v>
      </c>
    </row>
    <row r="4071" spans="2:9">
      <c r="B4071">
        <f t="shared" si="448"/>
        <v>4053</v>
      </c>
      <c r="C4071" s="38">
        <f t="shared" ca="1" si="443"/>
        <v>0.33819198748427937</v>
      </c>
      <c r="D4071" s="38">
        <f t="shared" ca="1" si="444"/>
        <v>6.5637428796567171E-2</v>
      </c>
      <c r="E4071" s="38">
        <f t="shared" ca="1" si="445"/>
        <v>0.1420975576733339</v>
      </c>
      <c r="F4071" s="38">
        <f t="shared" ca="1" si="449"/>
        <v>3.9842936248294804E-2</v>
      </c>
      <c r="G4071" s="24">
        <f t="shared" ca="1" si="446"/>
        <v>10653.15919691546</v>
      </c>
      <c r="H4071" s="24">
        <f t="shared" ca="1" si="447"/>
        <v>11346.340500227941</v>
      </c>
      <c r="I4071" s="24">
        <f ca="1">H4071/'Option value'!$E$10</f>
        <v>550.7932281664049</v>
      </c>
    </row>
    <row r="4072" spans="2:9">
      <c r="B4072">
        <f t="shared" si="448"/>
        <v>4054</v>
      </c>
      <c r="C4072" s="38">
        <f t="shared" ca="1" si="443"/>
        <v>0.25656897421092933</v>
      </c>
      <c r="D4072" s="38">
        <f t="shared" ca="1" si="444"/>
        <v>6.9936462520624312E-2</v>
      </c>
      <c r="E4072" s="38">
        <f t="shared" ca="1" si="445"/>
        <v>0.1446642601553928</v>
      </c>
      <c r="F4072" s="38">
        <f t="shared" ca="1" si="449"/>
        <v>3.9685170212098761E-2</v>
      </c>
      <c r="G4072" s="24">
        <f t="shared" ca="1" si="446"/>
        <v>10381.941251237215</v>
      </c>
      <c r="H4072" s="24">
        <f t="shared" ca="1" si="447"/>
        <v>11075.122554549696</v>
      </c>
      <c r="I4072" s="24">
        <f ca="1">H4072/'Option value'!$E$10</f>
        <v>537.62730847328623</v>
      </c>
    </row>
    <row r="4073" spans="2:9">
      <c r="B4073">
        <f t="shared" si="448"/>
        <v>4055</v>
      </c>
      <c r="C4073" s="38">
        <f t="shared" ca="1" si="443"/>
        <v>0.23835336072898861</v>
      </c>
      <c r="D4073" s="38">
        <f t="shared" ca="1" si="444"/>
        <v>6.8465244145332754E-2</v>
      </c>
      <c r="E4073" s="38">
        <f t="shared" ca="1" si="445"/>
        <v>0.14595806689146587</v>
      </c>
      <c r="F4073" s="38">
        <f t="shared" ca="1" si="449"/>
        <v>4.7922183909126628E-2</v>
      </c>
      <c r="G4073" s="24">
        <f t="shared" ca="1" si="446"/>
        <v>10725.586762108062</v>
      </c>
      <c r="H4073" s="24">
        <f t="shared" ca="1" si="447"/>
        <v>11418.768065420543</v>
      </c>
      <c r="I4073" s="24">
        <f ca="1">H4073/'Option value'!$E$10</f>
        <v>554.30912938934671</v>
      </c>
    </row>
    <row r="4074" spans="2:9">
      <c r="B4074">
        <f t="shared" si="448"/>
        <v>4056</v>
      </c>
      <c r="C4074" s="38">
        <f t="shared" ca="1" si="443"/>
        <v>0.26652824449076568</v>
      </c>
      <c r="D4074" s="38">
        <f t="shared" ca="1" si="444"/>
        <v>6.6660327225506383E-2</v>
      </c>
      <c r="E4074" s="38">
        <f t="shared" ca="1" si="445"/>
        <v>0.14532019664001639</v>
      </c>
      <c r="F4074" s="38">
        <f t="shared" ca="1" si="449"/>
        <v>3.8142720236726255E-2</v>
      </c>
      <c r="G4074" s="24">
        <f t="shared" ca="1" si="446"/>
        <v>9769.4512573433622</v>
      </c>
      <c r="H4074" s="24">
        <f t="shared" ca="1" si="447"/>
        <v>10462.632560655844</v>
      </c>
      <c r="I4074" s="24">
        <f ca="1">H4074/'Option value'!$E$10</f>
        <v>507.89478449785645</v>
      </c>
    </row>
    <row r="4075" spans="2:9">
      <c r="B4075">
        <f t="shared" si="448"/>
        <v>4057</v>
      </c>
      <c r="C4075" s="38">
        <f t="shared" ca="1" si="443"/>
        <v>0.20085751724845344</v>
      </c>
      <c r="D4075" s="38">
        <f t="shared" ca="1" si="444"/>
        <v>6.2579835789412078E-2</v>
      </c>
      <c r="E4075" s="38">
        <f t="shared" ca="1" si="445"/>
        <v>0.14984177661930531</v>
      </c>
      <c r="F4075" s="38">
        <f t="shared" ca="1" si="449"/>
        <v>5.3994919628080021E-2</v>
      </c>
      <c r="G4075" s="24">
        <f t="shared" ca="1" si="446"/>
        <v>9723.8757536740195</v>
      </c>
      <c r="H4075" s="24">
        <f t="shared" ca="1" si="447"/>
        <v>10417.057056986501</v>
      </c>
      <c r="I4075" s="24">
        <f ca="1">H4075/'Option value'!$E$10</f>
        <v>505.68238140711168</v>
      </c>
    </row>
    <row r="4076" spans="2:9">
      <c r="B4076">
        <f t="shared" si="448"/>
        <v>4058</v>
      </c>
      <c r="C4076" s="38">
        <f t="shared" ca="1" si="443"/>
        <v>0.28240430061068328</v>
      </c>
      <c r="D4076" s="38">
        <f t="shared" ca="1" si="444"/>
        <v>6.4894293223598673E-2</v>
      </c>
      <c r="E4076" s="38">
        <f t="shared" ca="1" si="445"/>
        <v>0.14392899560539621</v>
      </c>
      <c r="F4076" s="38">
        <f t="shared" ca="1" si="449"/>
        <v>4.2267925947285859E-2</v>
      </c>
      <c r="G4076" s="24">
        <f t="shared" ca="1" si="446"/>
        <v>10152.387237038096</v>
      </c>
      <c r="H4076" s="24">
        <f t="shared" ca="1" si="447"/>
        <v>10845.568540350578</v>
      </c>
      <c r="I4076" s="24">
        <f ca="1">H4076/'Option value'!$E$10</f>
        <v>526.48390972575612</v>
      </c>
    </row>
    <row r="4077" spans="2:9">
      <c r="B4077">
        <f t="shared" si="448"/>
        <v>4059</v>
      </c>
      <c r="C4077" s="38">
        <f t="shared" ca="1" si="443"/>
        <v>0.17302367915284914</v>
      </c>
      <c r="D4077" s="38">
        <f t="shared" ca="1" si="444"/>
        <v>6.9179396872471502E-2</v>
      </c>
      <c r="E4077" s="38">
        <f t="shared" ca="1" si="445"/>
        <v>0.14740379587372499</v>
      </c>
      <c r="F4077" s="38">
        <f t="shared" ca="1" si="449"/>
        <v>4.4254964056076845E-2</v>
      </c>
      <c r="G4077" s="24">
        <f t="shared" ca="1" si="446"/>
        <v>9756.8721318840289</v>
      </c>
      <c r="H4077" s="24">
        <f t="shared" ca="1" si="447"/>
        <v>10450.053435196511</v>
      </c>
      <c r="I4077" s="24">
        <f ca="1">H4077/'Option value'!$E$10</f>
        <v>507.28414733963643</v>
      </c>
    </row>
    <row r="4078" spans="2:9">
      <c r="B4078">
        <f t="shared" si="448"/>
        <v>4060</v>
      </c>
      <c r="C4078" s="38">
        <f t="shared" ca="1" si="443"/>
        <v>0.17983241967944927</v>
      </c>
      <c r="D4078" s="38">
        <f t="shared" ca="1" si="444"/>
        <v>6.6261469185395314E-2</v>
      </c>
      <c r="E4078" s="38">
        <f t="shared" ca="1" si="445"/>
        <v>0.14557817820355093</v>
      </c>
      <c r="F4078" s="38">
        <f t="shared" ca="1" si="449"/>
        <v>2.7689121250617527E-2</v>
      </c>
      <c r="G4078" s="24">
        <f t="shared" ca="1" si="446"/>
        <v>8224.306175646876</v>
      </c>
      <c r="H4078" s="24">
        <f t="shared" ca="1" si="447"/>
        <v>8917.4874789593578</v>
      </c>
      <c r="I4078" s="24">
        <f ca="1">H4078/'Option value'!$E$10</f>
        <v>432.88774169705619</v>
      </c>
    </row>
    <row r="4079" spans="2:9">
      <c r="B4079">
        <f t="shared" si="448"/>
        <v>4061</v>
      </c>
      <c r="C4079" s="38">
        <f t="shared" ca="1" si="443"/>
        <v>0.17686200927562296</v>
      </c>
      <c r="D4079" s="38">
        <f t="shared" ca="1" si="444"/>
        <v>5.6225971936217312E-2</v>
      </c>
      <c r="E4079" s="38">
        <f t="shared" ca="1" si="445"/>
        <v>0.14566637371846361</v>
      </c>
      <c r="F4079" s="38">
        <f t="shared" ca="1" si="449"/>
        <v>4.2991346559032417E-2</v>
      </c>
      <c r="G4079" s="24">
        <f t="shared" ca="1" si="446"/>
        <v>7992.6181586759894</v>
      </c>
      <c r="H4079" s="24">
        <f t="shared" ca="1" si="447"/>
        <v>8685.7994619884721</v>
      </c>
      <c r="I4079" s="24">
        <f ca="1">H4079/'Option value'!$E$10</f>
        <v>421.64075058196465</v>
      </c>
    </row>
    <row r="4080" spans="2:9">
      <c r="B4080">
        <f t="shared" si="448"/>
        <v>4062</v>
      </c>
      <c r="C4080" s="38">
        <f t="shared" ca="1" si="443"/>
        <v>0.32411047721797703</v>
      </c>
      <c r="D4080" s="38">
        <f t="shared" ca="1" si="444"/>
        <v>6.5404653361313334E-2</v>
      </c>
      <c r="E4080" s="38">
        <f t="shared" ca="1" si="445"/>
        <v>0.14347037353785547</v>
      </c>
      <c r="F4080" s="38">
        <f t="shared" ca="1" si="449"/>
        <v>5.7904348049629059E-2</v>
      </c>
      <c r="G4080" s="24">
        <f t="shared" ca="1" si="446"/>
        <v>12552.287777998716</v>
      </c>
      <c r="H4080" s="24">
        <f t="shared" ca="1" si="447"/>
        <v>13245.469081311197</v>
      </c>
      <c r="I4080" s="24">
        <f ca="1">H4080/'Option value'!$E$10</f>
        <v>642.98393598598045</v>
      </c>
    </row>
    <row r="4081" spans="2:9">
      <c r="B4081">
        <f t="shared" si="448"/>
        <v>4063</v>
      </c>
      <c r="C4081" s="38">
        <f t="shared" ca="1" si="443"/>
        <v>0.15810332546177058</v>
      </c>
      <c r="D4081" s="38">
        <f t="shared" ca="1" si="444"/>
        <v>6.259565626643529E-2</v>
      </c>
      <c r="E4081" s="38">
        <f t="shared" ca="1" si="445"/>
        <v>0.14678853518394744</v>
      </c>
      <c r="F4081" s="38">
        <f t="shared" ca="1" si="449"/>
        <v>3.5297806005794082E-2</v>
      </c>
      <c r="G4081" s="24">
        <f t="shared" ca="1" si="446"/>
        <v>8063.8813059377753</v>
      </c>
      <c r="H4081" s="24">
        <f t="shared" ca="1" si="447"/>
        <v>8757.0626092502571</v>
      </c>
      <c r="I4081" s="24">
        <f ca="1">H4081/'Option value'!$E$10</f>
        <v>425.10012666263378</v>
      </c>
    </row>
    <row r="4082" spans="2:9">
      <c r="B4082">
        <f t="shared" si="448"/>
        <v>4064</v>
      </c>
      <c r="C4082" s="38">
        <f t="shared" ca="1" si="443"/>
        <v>0.21612313212285386</v>
      </c>
      <c r="D4082" s="38">
        <f t="shared" ca="1" si="444"/>
        <v>6.0764894310109549E-2</v>
      </c>
      <c r="E4082" s="38">
        <f t="shared" ca="1" si="445"/>
        <v>0.1438192353687717</v>
      </c>
      <c r="F4082" s="38">
        <f t="shared" ca="1" si="449"/>
        <v>5.4287007555635994E-2</v>
      </c>
      <c r="G4082" s="24">
        <f t="shared" ca="1" si="446"/>
        <v>10236.282946727832</v>
      </c>
      <c r="H4082" s="24">
        <f t="shared" ca="1" si="447"/>
        <v>10929.464250040313</v>
      </c>
      <c r="I4082" s="24">
        <f ca="1">H4082/'Option value'!$E$10</f>
        <v>530.55651699224813</v>
      </c>
    </row>
    <row r="4083" spans="2:9">
      <c r="B4083">
        <f t="shared" si="448"/>
        <v>4065</v>
      </c>
      <c r="C4083" s="38">
        <f t="shared" ca="1" si="443"/>
        <v>0.3849843805443483</v>
      </c>
      <c r="D4083" s="38">
        <f t="shared" ca="1" si="444"/>
        <v>6.5817500407815324E-2</v>
      </c>
      <c r="E4083" s="38">
        <f t="shared" ca="1" si="445"/>
        <v>0.14138500185425928</v>
      </c>
      <c r="F4083" s="38">
        <f t="shared" ca="1" si="449"/>
        <v>5.1967114460665237E-2</v>
      </c>
      <c r="G4083" s="24">
        <f t="shared" ca="1" si="446"/>
        <v>12643.090081851091</v>
      </c>
      <c r="H4083" s="24">
        <f t="shared" ca="1" si="447"/>
        <v>13336.271385163573</v>
      </c>
      <c r="I4083" s="24">
        <f ca="1">H4083/'Option value'!$E$10</f>
        <v>647.39181481376556</v>
      </c>
    </row>
    <row r="4084" spans="2:9">
      <c r="B4084">
        <f t="shared" si="448"/>
        <v>4066</v>
      </c>
      <c r="C4084" s="38">
        <f t="shared" ca="1" si="443"/>
        <v>8.3954402015279983E-2</v>
      </c>
      <c r="D4084" s="38">
        <f t="shared" ca="1" si="444"/>
        <v>6.3350227953001784E-2</v>
      </c>
      <c r="E4084" s="38">
        <f t="shared" ca="1" si="445"/>
        <v>0.14705345719119597</v>
      </c>
      <c r="F4084" s="38">
        <f t="shared" ca="1" si="449"/>
        <v>3.6991145391699953E-2</v>
      </c>
      <c r="G4084" s="24">
        <f t="shared" ca="1" si="446"/>
        <v>7737.7009603799315</v>
      </c>
      <c r="H4084" s="24">
        <f t="shared" ca="1" si="447"/>
        <v>8430.8822636924142</v>
      </c>
      <c r="I4084" s="24">
        <f ca="1">H4084/'Option value'!$E$10</f>
        <v>409.26612930545696</v>
      </c>
    </row>
    <row r="4085" spans="2:9">
      <c r="B4085">
        <f t="shared" si="448"/>
        <v>4067</v>
      </c>
      <c r="C4085" s="38">
        <f t="shared" ca="1" si="443"/>
        <v>0.22607204482942156</v>
      </c>
      <c r="D4085" s="38">
        <f t="shared" ca="1" si="444"/>
        <v>5.640837614584681E-2</v>
      </c>
      <c r="E4085" s="38">
        <f t="shared" ca="1" si="445"/>
        <v>0.14751190692780947</v>
      </c>
      <c r="F4085" s="38">
        <f t="shared" ca="1" si="449"/>
        <v>5.4214790295702087E-2</v>
      </c>
      <c r="G4085" s="24">
        <f t="shared" ca="1" si="446"/>
        <v>9193.5394264699808</v>
      </c>
      <c r="H4085" s="24">
        <f t="shared" ca="1" si="447"/>
        <v>9886.7207297824625</v>
      </c>
      <c r="I4085" s="24">
        <f ca="1">H4085/'Option value'!$E$10</f>
        <v>479.93789950400298</v>
      </c>
    </row>
    <row r="4086" spans="2:9">
      <c r="B4086">
        <f t="shared" si="448"/>
        <v>4068</v>
      </c>
      <c r="C4086" s="38">
        <f t="shared" ca="1" si="443"/>
        <v>0.34978361568941613</v>
      </c>
      <c r="D4086" s="38">
        <f t="shared" ca="1" si="444"/>
        <v>6.501571219608146E-2</v>
      </c>
      <c r="E4086" s="38">
        <f t="shared" ca="1" si="445"/>
        <v>0.14606743084138804</v>
      </c>
      <c r="F4086" s="38">
        <f t="shared" ca="1" si="449"/>
        <v>5.3834719388484192E-2</v>
      </c>
      <c r="G4086" s="24">
        <f t="shared" ca="1" si="446"/>
        <v>11800.186656337573</v>
      </c>
      <c r="H4086" s="24">
        <f t="shared" ca="1" si="447"/>
        <v>12493.367959650055</v>
      </c>
      <c r="I4086" s="24">
        <f ca="1">H4086/'Option value'!$E$10</f>
        <v>606.47417279854631</v>
      </c>
    </row>
    <row r="4087" spans="2:9">
      <c r="B4087">
        <f t="shared" si="448"/>
        <v>4069</v>
      </c>
      <c r="C4087" s="38">
        <f t="shared" ca="1" si="443"/>
        <v>0.17017332327806273</v>
      </c>
      <c r="D4087" s="38">
        <f t="shared" ca="1" si="444"/>
        <v>5.6644269865604439E-2</v>
      </c>
      <c r="E4087" s="38">
        <f t="shared" ca="1" si="445"/>
        <v>0.14474820918886924</v>
      </c>
      <c r="F4087" s="38">
        <f t="shared" ca="1" si="449"/>
        <v>5.5426646616372491E-2</v>
      </c>
      <c r="G4087" s="24">
        <f t="shared" ca="1" si="446"/>
        <v>9203.2504613712772</v>
      </c>
      <c r="H4087" s="24">
        <f t="shared" ca="1" si="447"/>
        <v>9896.431764683759</v>
      </c>
      <c r="I4087" s="24">
        <f ca="1">H4087/'Option value'!$E$10</f>
        <v>480.40930896523099</v>
      </c>
    </row>
    <row r="4088" spans="2:9">
      <c r="B4088">
        <f t="shared" si="448"/>
        <v>4070</v>
      </c>
      <c r="C4088" s="38">
        <f t="shared" ca="1" si="443"/>
        <v>0.25569966898544849</v>
      </c>
      <c r="D4088" s="38">
        <f t="shared" ca="1" si="444"/>
        <v>4.8719701077752794E-2</v>
      </c>
      <c r="E4088" s="38">
        <f t="shared" ca="1" si="445"/>
        <v>0.14426983260196996</v>
      </c>
      <c r="F4088" s="38">
        <f t="shared" ca="1" si="449"/>
        <v>3.8523863703482375E-2</v>
      </c>
      <c r="G4088" s="24">
        <f t="shared" ca="1" si="446"/>
        <v>7174.9346661494446</v>
      </c>
      <c r="H4088" s="24">
        <f t="shared" ca="1" si="447"/>
        <v>7868.1159694619273</v>
      </c>
      <c r="I4088" s="24">
        <f ca="1">H4088/'Option value'!$E$10</f>
        <v>381.94737715834594</v>
      </c>
    </row>
    <row r="4089" spans="2:9">
      <c r="B4089">
        <f t="shared" si="448"/>
        <v>4071</v>
      </c>
      <c r="C4089" s="38">
        <f t="shared" ca="1" si="443"/>
        <v>0.29211790025231166</v>
      </c>
      <c r="D4089" s="38">
        <f t="shared" ca="1" si="444"/>
        <v>6.1552400483636048E-2</v>
      </c>
      <c r="E4089" s="38">
        <f t="shared" ca="1" si="445"/>
        <v>0.14644616576543748</v>
      </c>
      <c r="F4089" s="38">
        <f t="shared" ca="1" si="449"/>
        <v>3.5342342405779603E-2</v>
      </c>
      <c r="G4089" s="24">
        <f t="shared" ca="1" si="446"/>
        <v>8877.8848987273377</v>
      </c>
      <c r="H4089" s="24">
        <f t="shared" ca="1" si="447"/>
        <v>9571.0662020398195</v>
      </c>
      <c r="I4089" s="24">
        <f ca="1">H4089/'Option value'!$E$10</f>
        <v>464.61486417669022</v>
      </c>
    </row>
    <row r="4090" spans="2:9">
      <c r="B4090">
        <f t="shared" si="448"/>
        <v>4072</v>
      </c>
      <c r="C4090" s="38">
        <f t="shared" ca="1" si="443"/>
        <v>0.24557394160694174</v>
      </c>
      <c r="D4090" s="38">
        <f t="shared" ca="1" si="444"/>
        <v>6.3038090647598105E-2</v>
      </c>
      <c r="E4090" s="38">
        <f t="shared" ca="1" si="445"/>
        <v>0.14702918560736661</v>
      </c>
      <c r="F4090" s="38">
        <f t="shared" ca="1" si="449"/>
        <v>3.905818292800009E-2</v>
      </c>
      <c r="G4090" s="24">
        <f t="shared" ca="1" si="446"/>
        <v>9018.9671813941222</v>
      </c>
      <c r="H4090" s="24">
        <f t="shared" ca="1" si="447"/>
        <v>9712.148484706604</v>
      </c>
      <c r="I4090" s="24">
        <f ca="1">H4090/'Option value'!$E$10</f>
        <v>471.46351867507781</v>
      </c>
    </row>
    <row r="4091" spans="2:9">
      <c r="B4091">
        <f t="shared" si="448"/>
        <v>4073</v>
      </c>
      <c r="C4091" s="38">
        <f t="shared" ca="1" si="443"/>
        <v>0.20218618903062402</v>
      </c>
      <c r="D4091" s="38">
        <f t="shared" ca="1" si="444"/>
        <v>6.8749847439095721E-2</v>
      </c>
      <c r="E4091" s="38">
        <f t="shared" ca="1" si="445"/>
        <v>0.14514608423848405</v>
      </c>
      <c r="F4091" s="38">
        <f t="shared" ca="1" si="449"/>
        <v>5.8057429812247319E-2</v>
      </c>
      <c r="G4091" s="24">
        <f t="shared" ca="1" si="446"/>
        <v>11769.913456497501</v>
      </c>
      <c r="H4091" s="24">
        <f t="shared" ca="1" si="447"/>
        <v>12463.094759809983</v>
      </c>
      <c r="I4091" s="24">
        <f ca="1">H4091/'Option value'!$E$10</f>
        <v>605.00459999077577</v>
      </c>
    </row>
    <row r="4092" spans="2:9">
      <c r="B4092">
        <f t="shared" si="448"/>
        <v>4074</v>
      </c>
      <c r="C4092" s="38">
        <f t="shared" ca="1" si="443"/>
        <v>0.21952563575354517</v>
      </c>
      <c r="D4092" s="38">
        <f t="shared" ca="1" si="444"/>
        <v>6.1532263727185843E-2</v>
      </c>
      <c r="E4092" s="38">
        <f t="shared" ca="1" si="445"/>
        <v>0.14147313034399078</v>
      </c>
      <c r="F4092" s="38">
        <f t="shared" ca="1" si="449"/>
        <v>4.0757721379840357E-2</v>
      </c>
      <c r="G4092" s="24">
        <f t="shared" ca="1" si="446"/>
        <v>9240.3683331825541</v>
      </c>
      <c r="H4092" s="24">
        <f t="shared" ca="1" si="447"/>
        <v>9933.5496364950359</v>
      </c>
      <c r="I4092" s="24">
        <f ca="1">H4092/'Option value'!$E$10</f>
        <v>482.2111474026716</v>
      </c>
    </row>
    <row r="4093" spans="2:9">
      <c r="B4093">
        <f t="shared" si="448"/>
        <v>4075</v>
      </c>
      <c r="C4093" s="38">
        <f t="shared" ca="1" si="443"/>
        <v>0.27999057103282959</v>
      </c>
      <c r="D4093" s="38">
        <f t="shared" ca="1" si="444"/>
        <v>6.9731126490658712E-2</v>
      </c>
      <c r="E4093" s="38">
        <f t="shared" ca="1" si="445"/>
        <v>0.14428043305680743</v>
      </c>
      <c r="F4093" s="38">
        <f t="shared" ca="1" si="449"/>
        <v>4.7738096959227122E-2</v>
      </c>
      <c r="G4093" s="24">
        <f t="shared" ca="1" si="446"/>
        <v>11465.870304307207</v>
      </c>
      <c r="H4093" s="24">
        <f t="shared" ca="1" si="447"/>
        <v>12159.051607619689</v>
      </c>
      <c r="I4093" s="24">
        <f ca="1">H4093/'Option value'!$E$10</f>
        <v>590.24522367085865</v>
      </c>
    </row>
    <row r="4094" spans="2:9">
      <c r="B4094">
        <f t="shared" si="448"/>
        <v>4076</v>
      </c>
      <c r="C4094" s="38">
        <f t="shared" ca="1" si="443"/>
        <v>0.44513788780324437</v>
      </c>
      <c r="D4094" s="38">
        <f t="shared" ca="1" si="444"/>
        <v>6.7820682298523893E-2</v>
      </c>
      <c r="E4094" s="38">
        <f t="shared" ca="1" si="445"/>
        <v>0.14193025675610402</v>
      </c>
      <c r="F4094" s="38">
        <f t="shared" ca="1" si="449"/>
        <v>2.9785427099944341E-2</v>
      </c>
      <c r="G4094" s="24">
        <f t="shared" ca="1" si="446"/>
        <v>10838.858910582534</v>
      </c>
      <c r="H4094" s="24">
        <f t="shared" ca="1" si="447"/>
        <v>11532.040213895016</v>
      </c>
      <c r="I4094" s="24">
        <f ca="1">H4094/'Option value'!$E$10</f>
        <v>559.80777737354447</v>
      </c>
    </row>
    <row r="4095" spans="2:9">
      <c r="B4095">
        <f t="shared" si="448"/>
        <v>4077</v>
      </c>
      <c r="C4095" s="38">
        <f t="shared" ca="1" si="443"/>
        <v>0.19463939535768615</v>
      </c>
      <c r="D4095" s="38">
        <f t="shared" ca="1" si="444"/>
        <v>6.8612079577478238E-2</v>
      </c>
      <c r="E4095" s="38">
        <f t="shared" ca="1" si="445"/>
        <v>0.14775729772574803</v>
      </c>
      <c r="F4095" s="38">
        <f t="shared" ca="1" si="449"/>
        <v>3.64432284350771E-2</v>
      </c>
      <c r="G4095" s="24">
        <f t="shared" ca="1" si="446"/>
        <v>9132.2697717342162</v>
      </c>
      <c r="H4095" s="24">
        <f t="shared" ca="1" si="447"/>
        <v>9825.451075046698</v>
      </c>
      <c r="I4095" s="24">
        <f ca="1">H4095/'Option value'!$E$10</f>
        <v>476.96364441974259</v>
      </c>
    </row>
    <row r="4096" spans="2:9">
      <c r="B4096">
        <f t="shared" si="448"/>
        <v>4078</v>
      </c>
      <c r="C4096" s="38">
        <f t="shared" ca="1" si="443"/>
        <v>0.11417431921045615</v>
      </c>
      <c r="D4096" s="38">
        <f t="shared" ca="1" si="444"/>
        <v>6.5598313232350283E-2</v>
      </c>
      <c r="E4096" s="38">
        <f t="shared" ca="1" si="445"/>
        <v>0.14484714147214614</v>
      </c>
      <c r="F4096" s="38">
        <f t="shared" ca="1" si="449"/>
        <v>3.1005988155314607E-2</v>
      </c>
      <c r="G4096" s="24">
        <f t="shared" ca="1" si="446"/>
        <v>7962.2884419363791</v>
      </c>
      <c r="H4096" s="24">
        <f t="shared" ca="1" si="447"/>
        <v>8655.4697452488617</v>
      </c>
      <c r="I4096" s="24">
        <f ca="1">H4096/'Option value'!$E$10</f>
        <v>420.1684342353816</v>
      </c>
    </row>
    <row r="4097" spans="2:9">
      <c r="B4097">
        <f t="shared" si="448"/>
        <v>4079</v>
      </c>
      <c r="C4097" s="38">
        <f t="shared" ca="1" si="443"/>
        <v>0.17141220572176713</v>
      </c>
      <c r="D4097" s="38">
        <f t="shared" ca="1" si="444"/>
        <v>6.0010116557201544E-2</v>
      </c>
      <c r="E4097" s="38">
        <f t="shared" ca="1" si="445"/>
        <v>0.14193233550929499</v>
      </c>
      <c r="F4097" s="38">
        <f t="shared" ca="1" si="449"/>
        <v>2.4035953523950541E-2</v>
      </c>
      <c r="G4097" s="24">
        <f t="shared" ca="1" si="446"/>
        <v>7394.7775558711091</v>
      </c>
      <c r="H4097" s="24">
        <f t="shared" ca="1" si="447"/>
        <v>8087.9588591835918</v>
      </c>
      <c r="I4097" s="24">
        <f ca="1">H4097/'Option value'!$E$10</f>
        <v>392.61936209629084</v>
      </c>
    </row>
    <row r="4098" spans="2:9">
      <c r="B4098">
        <f t="shared" si="448"/>
        <v>4080</v>
      </c>
      <c r="C4098" s="38">
        <f t="shared" ca="1" si="443"/>
        <v>0.23646912082724028</v>
      </c>
      <c r="D4098" s="38">
        <f t="shared" ca="1" si="444"/>
        <v>5.6423852221602337E-2</v>
      </c>
      <c r="E4098" s="38">
        <f t="shared" ca="1" si="445"/>
        <v>0.14709404063836526</v>
      </c>
      <c r="F4098" s="38">
        <f t="shared" ca="1" si="449"/>
        <v>2.580168617097077E-2</v>
      </c>
      <c r="G4098" s="24">
        <f t="shared" ca="1" si="446"/>
        <v>7133.521239812394</v>
      </c>
      <c r="H4098" s="24">
        <f t="shared" ca="1" si="447"/>
        <v>7826.7025431248767</v>
      </c>
      <c r="I4098" s="24">
        <f ca="1">H4098/'Option value'!$E$10</f>
        <v>379.93701665654737</v>
      </c>
    </row>
    <row r="4099" spans="2:9">
      <c r="B4099">
        <f t="shared" si="448"/>
        <v>4081</v>
      </c>
      <c r="C4099" s="38">
        <f t="shared" ca="1" si="443"/>
        <v>6.114392466231458E-2</v>
      </c>
      <c r="D4099" s="38">
        <f t="shared" ca="1" si="444"/>
        <v>5.9664798708047792E-2</v>
      </c>
      <c r="E4099" s="38">
        <f t="shared" ca="1" si="445"/>
        <v>0.14693846027607985</v>
      </c>
      <c r="F4099" s="38">
        <f t="shared" ca="1" si="449"/>
        <v>3.3844908147886058E-2</v>
      </c>
      <c r="G4099" s="24">
        <f t="shared" ca="1" si="446"/>
        <v>6942.9814292766459</v>
      </c>
      <c r="H4099" s="24">
        <f t="shared" ca="1" si="447"/>
        <v>7636.1627325891286</v>
      </c>
      <c r="I4099" s="24">
        <f ca="1">H4099/'Option value'!$E$10</f>
        <v>370.68751129073439</v>
      </c>
    </row>
    <row r="4100" spans="2:9">
      <c r="B4100">
        <f t="shared" si="448"/>
        <v>4082</v>
      </c>
      <c r="C4100" s="38">
        <f t="shared" ca="1" si="443"/>
        <v>0.24664353519227686</v>
      </c>
      <c r="D4100" s="38">
        <f t="shared" ca="1" si="444"/>
        <v>7.1401253297164818E-2</v>
      </c>
      <c r="E4100" s="38">
        <f t="shared" ca="1" si="445"/>
        <v>0.14366400334488943</v>
      </c>
      <c r="F4100" s="38">
        <f t="shared" ca="1" si="449"/>
        <v>3.7569978181027044E-2</v>
      </c>
      <c r="G4100" s="24">
        <f t="shared" ca="1" si="446"/>
        <v>10405.155485985088</v>
      </c>
      <c r="H4100" s="24">
        <f t="shared" ca="1" si="447"/>
        <v>11098.336789297569</v>
      </c>
      <c r="I4100" s="24">
        <f ca="1">H4100/'Option value'!$E$10</f>
        <v>538.75421307269755</v>
      </c>
    </row>
    <row r="4101" spans="2:9">
      <c r="B4101">
        <f t="shared" si="448"/>
        <v>4083</v>
      </c>
      <c r="C4101" s="38">
        <f t="shared" ca="1" si="443"/>
        <v>0.24971743374041236</v>
      </c>
      <c r="D4101" s="38">
        <f t="shared" ca="1" si="444"/>
        <v>5.6808607814570609E-2</v>
      </c>
      <c r="E4101" s="38">
        <f t="shared" ca="1" si="445"/>
        <v>0.14229323363237709</v>
      </c>
      <c r="F4101" s="38">
        <f t="shared" ca="1" si="449"/>
        <v>4.7815297761563437E-2</v>
      </c>
      <c r="G4101" s="24">
        <f t="shared" ca="1" si="446"/>
        <v>9319.3785961798585</v>
      </c>
      <c r="H4101" s="24">
        <f t="shared" ca="1" si="447"/>
        <v>10012.55989949234</v>
      </c>
      <c r="I4101" s="24">
        <f ca="1">H4101/'Option value'!$E$10</f>
        <v>486.04659706273492</v>
      </c>
    </row>
    <row r="4102" spans="2:9">
      <c r="B4102">
        <f t="shared" si="448"/>
        <v>4084</v>
      </c>
      <c r="C4102" s="38">
        <f t="shared" ca="1" si="443"/>
        <v>0.17603480119115716</v>
      </c>
      <c r="D4102" s="38">
        <f t="shared" ca="1" si="444"/>
        <v>5.9981764730139941E-2</v>
      </c>
      <c r="E4102" s="38">
        <f t="shared" ca="1" si="445"/>
        <v>0.14708245481269502</v>
      </c>
      <c r="F4102" s="38">
        <f t="shared" ca="1" si="449"/>
        <v>4.3037771150779683E-2</v>
      </c>
      <c r="G4102" s="24">
        <f t="shared" ca="1" si="446"/>
        <v>8408.3522127827982</v>
      </c>
      <c r="H4102" s="24">
        <f t="shared" ca="1" si="447"/>
        <v>9101.53351609528</v>
      </c>
      <c r="I4102" s="24">
        <f ca="1">H4102/'Option value'!$E$10</f>
        <v>441.82201534443107</v>
      </c>
    </row>
    <row r="4103" spans="2:9">
      <c r="B4103">
        <f t="shared" si="448"/>
        <v>4085</v>
      </c>
      <c r="C4103" s="38">
        <f t="shared" ca="1" si="443"/>
        <v>0.30566641638560826</v>
      </c>
      <c r="D4103" s="38">
        <f t="shared" ca="1" si="444"/>
        <v>7.6426903696384912E-2</v>
      </c>
      <c r="E4103" s="38">
        <f t="shared" ca="1" si="445"/>
        <v>0.14889177168190332</v>
      </c>
      <c r="F4103" s="38">
        <f t="shared" ca="1" si="449"/>
        <v>4.4484468568391347E-2</v>
      </c>
      <c r="G4103" s="24">
        <f t="shared" ca="1" si="446"/>
        <v>11853.292398706913</v>
      </c>
      <c r="H4103" s="24">
        <f t="shared" ca="1" si="447"/>
        <v>12546.473702019395</v>
      </c>
      <c r="I4103" s="24">
        <f ca="1">H4103/'Option value'!$E$10</f>
        <v>609.05212145725216</v>
      </c>
    </row>
    <row r="4104" spans="2:9">
      <c r="B4104">
        <f t="shared" si="448"/>
        <v>4086</v>
      </c>
      <c r="C4104" s="38">
        <f t="shared" ca="1" si="443"/>
        <v>0.27718038681478152</v>
      </c>
      <c r="D4104" s="38">
        <f t="shared" ca="1" si="444"/>
        <v>6.0428367735327143E-2</v>
      </c>
      <c r="E4104" s="38">
        <f t="shared" ca="1" si="445"/>
        <v>0.14674789849809405</v>
      </c>
      <c r="F4104" s="38">
        <f t="shared" ca="1" si="449"/>
        <v>5.2398829780442732E-2</v>
      </c>
      <c r="G4104" s="24">
        <f t="shared" ca="1" si="446"/>
        <v>10144.878804414044</v>
      </c>
      <c r="H4104" s="24">
        <f t="shared" ca="1" si="447"/>
        <v>10838.060107726526</v>
      </c>
      <c r="I4104" s="24">
        <f ca="1">H4104/'Option value'!$E$10</f>
        <v>526.11942270517113</v>
      </c>
    </row>
    <row r="4105" spans="2:9">
      <c r="B4105">
        <f t="shared" si="448"/>
        <v>4087</v>
      </c>
      <c r="C4105" s="38">
        <f t="shared" ca="1" si="443"/>
        <v>9.0352871024840381E-2</v>
      </c>
      <c r="D4105" s="38">
        <f t="shared" ca="1" si="444"/>
        <v>6.0230018333836115E-2</v>
      </c>
      <c r="E4105" s="38">
        <f t="shared" ca="1" si="445"/>
        <v>0.14782072816928826</v>
      </c>
      <c r="F4105" s="38">
        <f t="shared" ca="1" si="449"/>
        <v>2.5989864515183869E-2</v>
      </c>
      <c r="G4105" s="24">
        <f t="shared" ca="1" si="446"/>
        <v>6685.1956319579631</v>
      </c>
      <c r="H4105" s="24">
        <f t="shared" ca="1" si="447"/>
        <v>7378.3769352704458</v>
      </c>
      <c r="I4105" s="24">
        <f ca="1">H4105/'Option value'!$E$10</f>
        <v>358.17363763448765</v>
      </c>
    </row>
    <row r="4106" spans="2:9">
      <c r="B4106">
        <f t="shared" si="448"/>
        <v>4088</v>
      </c>
      <c r="C4106" s="38">
        <f t="shared" ca="1" si="443"/>
        <v>0.25807739467967705</v>
      </c>
      <c r="D4106" s="38">
        <f t="shared" ca="1" si="444"/>
        <v>6.8680905252312852E-2</v>
      </c>
      <c r="E4106" s="38">
        <f t="shared" ca="1" si="445"/>
        <v>0.14463604767492108</v>
      </c>
      <c r="F4106" s="38">
        <f t="shared" ca="1" si="449"/>
        <v>4.4568987495194182E-2</v>
      </c>
      <c r="G4106" s="24">
        <f t="shared" ca="1" si="446"/>
        <v>10708.868989171457</v>
      </c>
      <c r="H4106" s="24">
        <f t="shared" ca="1" si="447"/>
        <v>11402.050292483938</v>
      </c>
      <c r="I4106" s="24">
        <f ca="1">H4106/'Option value'!$E$10</f>
        <v>553.49758701378335</v>
      </c>
    </row>
    <row r="4107" spans="2:9">
      <c r="B4107">
        <f t="shared" si="448"/>
        <v>4089</v>
      </c>
      <c r="C4107" s="38">
        <f t="shared" ca="1" si="443"/>
        <v>0.26889030755286281</v>
      </c>
      <c r="D4107" s="38">
        <f t="shared" ca="1" si="444"/>
        <v>6.1052894887524592E-2</v>
      </c>
      <c r="E4107" s="38">
        <f t="shared" ca="1" si="445"/>
        <v>0.14359098533149378</v>
      </c>
      <c r="F4107" s="38">
        <f t="shared" ca="1" si="449"/>
        <v>3.5119220512048605E-2</v>
      </c>
      <c r="G4107" s="24">
        <f t="shared" ca="1" si="446"/>
        <v>8857.374591778158</v>
      </c>
      <c r="H4107" s="24">
        <f t="shared" ca="1" si="447"/>
        <v>9550.5558950906398</v>
      </c>
      <c r="I4107" s="24">
        <f ca="1">H4107/'Option value'!$E$10</f>
        <v>463.61921820828343</v>
      </c>
    </row>
    <row r="4108" spans="2:9">
      <c r="B4108">
        <f t="shared" si="448"/>
        <v>4090</v>
      </c>
      <c r="C4108" s="38">
        <f t="shared" ca="1" si="443"/>
        <v>0.15899328691814352</v>
      </c>
      <c r="D4108" s="38">
        <f t="shared" ca="1" si="444"/>
        <v>6.2302866311894023E-2</v>
      </c>
      <c r="E4108" s="38">
        <f t="shared" ca="1" si="445"/>
        <v>0.14355899590486815</v>
      </c>
      <c r="F4108" s="38">
        <f t="shared" ca="1" si="449"/>
        <v>4.1823793716393706E-2</v>
      </c>
      <c r="G4108" s="24">
        <f t="shared" ca="1" si="446"/>
        <v>8802.5615825872028</v>
      </c>
      <c r="H4108" s="24">
        <f t="shared" ca="1" si="447"/>
        <v>9495.7428858996846</v>
      </c>
      <c r="I4108" s="24">
        <f ca="1">H4108/'Option value'!$E$10</f>
        <v>460.95839251940214</v>
      </c>
    </row>
    <row r="4109" spans="2:9">
      <c r="B4109">
        <f t="shared" si="448"/>
        <v>4091</v>
      </c>
      <c r="C4109" s="38">
        <f t="shared" ca="1" si="443"/>
        <v>0.36571952793248075</v>
      </c>
      <c r="D4109" s="38">
        <f t="shared" ca="1" si="444"/>
        <v>6.6020909687784693E-2</v>
      </c>
      <c r="E4109" s="38">
        <f t="shared" ca="1" si="445"/>
        <v>0.14888069652620026</v>
      </c>
      <c r="F4109" s="38">
        <f t="shared" ca="1" si="449"/>
        <v>5.7262990363024027E-2</v>
      </c>
      <c r="G4109" s="24">
        <f t="shared" ca="1" si="446"/>
        <v>12205.483446985727</v>
      </c>
      <c r="H4109" s="24">
        <f t="shared" ca="1" si="447"/>
        <v>12898.664750298209</v>
      </c>
      <c r="I4109" s="24">
        <f ca="1">H4109/'Option value'!$E$10</f>
        <v>626.14877428632076</v>
      </c>
    </row>
    <row r="4110" spans="2:9">
      <c r="B4110">
        <f t="shared" si="448"/>
        <v>4092</v>
      </c>
      <c r="C4110" s="38">
        <f t="shared" ca="1" si="443"/>
        <v>0.16044741408105842</v>
      </c>
      <c r="D4110" s="38">
        <f t="shared" ca="1" si="444"/>
        <v>6.1422784624271504E-2</v>
      </c>
      <c r="E4110" s="38">
        <f t="shared" ca="1" si="445"/>
        <v>0.14276812265560695</v>
      </c>
      <c r="F4110" s="38">
        <f t="shared" ca="1" si="449"/>
        <v>4.115980378120615E-2</v>
      </c>
      <c r="G4110" s="24">
        <f t="shared" ca="1" si="446"/>
        <v>8699.9564254639317</v>
      </c>
      <c r="H4110" s="24">
        <f t="shared" ca="1" si="447"/>
        <v>9393.1377287764135</v>
      </c>
      <c r="I4110" s="24">
        <f ca="1">H4110/'Option value'!$E$10</f>
        <v>455.97755964934044</v>
      </c>
    </row>
    <row r="4111" spans="2:9">
      <c r="B4111">
        <f t="shared" si="448"/>
        <v>4093</v>
      </c>
      <c r="C4111" s="38">
        <f t="shared" ca="1" si="443"/>
        <v>0.21509079650482096</v>
      </c>
      <c r="D4111" s="38">
        <f t="shared" ca="1" si="444"/>
        <v>6.1882302391515515E-2</v>
      </c>
      <c r="E4111" s="38">
        <f t="shared" ca="1" si="445"/>
        <v>0.14302618158185276</v>
      </c>
      <c r="F4111" s="38">
        <f t="shared" ca="1" si="449"/>
        <v>5.2988766506711041E-2</v>
      </c>
      <c r="G4111" s="24">
        <f t="shared" ca="1" si="446"/>
        <v>10357.228405527554</v>
      </c>
      <c r="H4111" s="24">
        <f t="shared" ca="1" si="447"/>
        <v>11050.409708840036</v>
      </c>
      <c r="I4111" s="24">
        <f ca="1">H4111/'Option value'!$E$10</f>
        <v>536.42765576893373</v>
      </c>
    </row>
    <row r="4112" spans="2:9">
      <c r="B4112">
        <f t="shared" si="448"/>
        <v>4094</v>
      </c>
      <c r="C4112" s="38">
        <f t="shared" ca="1" si="443"/>
        <v>0.1267057363776663</v>
      </c>
      <c r="D4112" s="38">
        <f t="shared" ca="1" si="444"/>
        <v>5.6351797948325788E-2</v>
      </c>
      <c r="E4112" s="38">
        <f t="shared" ca="1" si="445"/>
        <v>0.14851429149729176</v>
      </c>
      <c r="F4112" s="38">
        <f t="shared" ca="1" si="449"/>
        <v>5.1489713613322038E-2</v>
      </c>
      <c r="G4112" s="24">
        <f t="shared" ca="1" si="446"/>
        <v>8115.7357412577885</v>
      </c>
      <c r="H4112" s="24">
        <f t="shared" ca="1" si="447"/>
        <v>8808.9170445702712</v>
      </c>
      <c r="I4112" s="24">
        <f ca="1">H4112/'Option value'!$E$10</f>
        <v>427.61733226069276</v>
      </c>
    </row>
    <row r="4113" spans="2:9">
      <c r="B4113">
        <f t="shared" si="448"/>
        <v>4095</v>
      </c>
      <c r="C4113" s="38">
        <f t="shared" ca="1" si="443"/>
        <v>0.29101396854445288</v>
      </c>
      <c r="D4113" s="38">
        <f t="shared" ca="1" si="444"/>
        <v>6.724051295792205E-2</v>
      </c>
      <c r="E4113" s="38">
        <f t="shared" ca="1" si="445"/>
        <v>0.1443828385612447</v>
      </c>
      <c r="F4113" s="38">
        <f t="shared" ca="1" si="449"/>
        <v>5.2682742490035003E-2</v>
      </c>
      <c r="G4113" s="24">
        <f t="shared" ca="1" si="446"/>
        <v>11740.417614438304</v>
      </c>
      <c r="H4113" s="24">
        <f t="shared" ca="1" si="447"/>
        <v>12433.598917750785</v>
      </c>
      <c r="I4113" s="24">
        <f ca="1">H4113/'Option value'!$E$10</f>
        <v>603.57276299761088</v>
      </c>
    </row>
    <row r="4114" spans="2:9">
      <c r="B4114">
        <f t="shared" si="448"/>
        <v>4096</v>
      </c>
      <c r="C4114" s="38">
        <f t="shared" ca="1" si="443"/>
        <v>0.25647630366264462</v>
      </c>
      <c r="D4114" s="38">
        <f t="shared" ca="1" si="444"/>
        <v>6.1617472743095161E-2</v>
      </c>
      <c r="E4114" s="38">
        <f t="shared" ca="1" si="445"/>
        <v>0.14184898975058538</v>
      </c>
      <c r="F4114" s="38">
        <f t="shared" ca="1" si="449"/>
        <v>2.8948617820034443E-2</v>
      </c>
      <c r="G4114" s="24">
        <f t="shared" ca="1" si="446"/>
        <v>8504.6058010076886</v>
      </c>
      <c r="H4114" s="24">
        <f t="shared" ca="1" si="447"/>
        <v>9197.7871043201703</v>
      </c>
      <c r="I4114" s="24">
        <f ca="1">H4114/'Option value'!$E$10</f>
        <v>446.49451962719269</v>
      </c>
    </row>
    <row r="4115" spans="2:9">
      <c r="B4115">
        <f t="shared" si="448"/>
        <v>4097</v>
      </c>
      <c r="C4115" s="38">
        <f t="shared" ref="C4115:C4178" ca="1" si="450">_xlfn.NORM.INV(RAND(),$F$6,$G$6)</f>
        <v>0.2491117159005829</v>
      </c>
      <c r="D4115" s="38">
        <f t="shared" ref="D4115:D4178" ca="1" si="451">_xlfn.NORM.INV(RAND(),$F$7,$G$7)</f>
        <v>6.9620553161116511E-2</v>
      </c>
      <c r="E4115" s="38">
        <f t="shared" ref="E4115:E4178" ca="1" si="452">_xlfn.NORM.INV(RAND(),$F$8,$G$8)</f>
        <v>0.14034275716871697</v>
      </c>
      <c r="F4115" s="38">
        <f t="shared" ca="1" si="449"/>
        <v>3.4433984631943339E-2</v>
      </c>
      <c r="G4115" s="24">
        <f t="shared" ref="G4115:G4178" ca="1" si="453">IF(E4115&gt;F4115,($C$12*(1+C4115)*D4115)/(E4115-F4115),0)</f>
        <v>10183.52639848642</v>
      </c>
      <c r="H4115" s="24">
        <f t="shared" ref="H4115:H4178" ca="1" si="454">G4115+$C$13</f>
        <v>10876.707701798901</v>
      </c>
      <c r="I4115" s="24">
        <f ca="1">H4115/'Option value'!$E$10</f>
        <v>527.995519504801</v>
      </c>
    </row>
    <row r="4116" spans="2:9">
      <c r="B4116">
        <f t="shared" ref="B4116:B4179" si="455">B4115+1</f>
        <v>4098</v>
      </c>
      <c r="C4116" s="38">
        <f t="shared" ca="1" si="450"/>
        <v>0.25261139633793228</v>
      </c>
      <c r="D4116" s="38">
        <f t="shared" ca="1" si="451"/>
        <v>5.7058830661309554E-2</v>
      </c>
      <c r="E4116" s="38">
        <f t="shared" ca="1" si="452"/>
        <v>0.14596835249887061</v>
      </c>
      <c r="F4116" s="38">
        <f t="shared" ref="F4116:F4179" ca="1" si="456">RAND()*($E$9-$D$9)+$D$9</f>
        <v>3.3869722373797768E-2</v>
      </c>
      <c r="G4116" s="24">
        <f t="shared" ca="1" si="453"/>
        <v>7907.3378913264796</v>
      </c>
      <c r="H4116" s="24">
        <f t="shared" ca="1" si="454"/>
        <v>8600.5191946389623</v>
      </c>
      <c r="I4116" s="24">
        <f ca="1">H4116/'Option value'!$E$10</f>
        <v>417.50093177859037</v>
      </c>
    </row>
    <row r="4117" spans="2:9">
      <c r="B4117">
        <f t="shared" si="455"/>
        <v>4099</v>
      </c>
      <c r="C4117" s="38">
        <f t="shared" ca="1" si="450"/>
        <v>0.28313106099306629</v>
      </c>
      <c r="D4117" s="38">
        <f t="shared" ca="1" si="451"/>
        <v>6.2762093721373785E-2</v>
      </c>
      <c r="E4117" s="38">
        <f t="shared" ca="1" si="452"/>
        <v>0.14578859140437073</v>
      </c>
      <c r="F4117" s="38">
        <f t="shared" ca="1" si="456"/>
        <v>5.1976629999629195E-2</v>
      </c>
      <c r="G4117" s="24">
        <f t="shared" ca="1" si="453"/>
        <v>10646.371138109333</v>
      </c>
      <c r="H4117" s="24">
        <f t="shared" ca="1" si="454"/>
        <v>11339.552441421814</v>
      </c>
      <c r="I4117" s="24">
        <f ca="1">H4117/'Option value'!$E$10</f>
        <v>550.46371074863168</v>
      </c>
    </row>
    <row r="4118" spans="2:9">
      <c r="B4118">
        <f t="shared" si="455"/>
        <v>4100</v>
      </c>
      <c r="C4118" s="38">
        <f t="shared" ca="1" si="450"/>
        <v>0.25359743675482271</v>
      </c>
      <c r="D4118" s="38">
        <f t="shared" ca="1" si="451"/>
        <v>7.4967431842170029E-2</v>
      </c>
      <c r="E4118" s="38">
        <f t="shared" ca="1" si="452"/>
        <v>0.1437639876955423</v>
      </c>
      <c r="F4118" s="38">
        <f t="shared" ca="1" si="456"/>
        <v>3.8289236723423062E-2</v>
      </c>
      <c r="G4118" s="24">
        <f t="shared" ca="1" si="453"/>
        <v>11050.288001223063</v>
      </c>
      <c r="H4118" s="24">
        <f t="shared" ca="1" si="454"/>
        <v>11743.469304535545</v>
      </c>
      <c r="I4118" s="24">
        <f ca="1">H4118/'Option value'!$E$10</f>
        <v>570.07132546289051</v>
      </c>
    </row>
    <row r="4119" spans="2:9">
      <c r="B4119">
        <f t="shared" si="455"/>
        <v>4101</v>
      </c>
      <c r="C4119" s="38">
        <f t="shared" ca="1" si="450"/>
        <v>4.6401073213917871E-2</v>
      </c>
      <c r="D4119" s="38">
        <f t="shared" ca="1" si="451"/>
        <v>6.5861465926556409E-2</v>
      </c>
      <c r="E4119" s="38">
        <f t="shared" ca="1" si="452"/>
        <v>0.14465641136004032</v>
      </c>
      <c r="F4119" s="38">
        <f t="shared" ca="1" si="456"/>
        <v>2.039921407315139E-2</v>
      </c>
      <c r="G4119" s="24">
        <f t="shared" ca="1" si="453"/>
        <v>6878.5895022906634</v>
      </c>
      <c r="H4119" s="24">
        <f t="shared" ca="1" si="454"/>
        <v>7571.7708056031461</v>
      </c>
      <c r="I4119" s="24">
        <f ca="1">H4119/'Option value'!$E$10</f>
        <v>367.56168959238573</v>
      </c>
    </row>
    <row r="4120" spans="2:9">
      <c r="B4120">
        <f t="shared" si="455"/>
        <v>4102</v>
      </c>
      <c r="C4120" s="38">
        <f t="shared" ca="1" si="450"/>
        <v>0.32221827850410178</v>
      </c>
      <c r="D4120" s="38">
        <f t="shared" ca="1" si="451"/>
        <v>5.9462364182507103E-2</v>
      </c>
      <c r="E4120" s="38">
        <f t="shared" ca="1" si="452"/>
        <v>0.14188634447532655</v>
      </c>
      <c r="F4120" s="38">
        <f t="shared" ca="1" si="456"/>
        <v>3.7929202169328324E-2</v>
      </c>
      <c r="G4120" s="24">
        <f t="shared" ca="1" si="453"/>
        <v>9379.5580003675714</v>
      </c>
      <c r="H4120" s="24">
        <f t="shared" ca="1" si="454"/>
        <v>10072.739303680053</v>
      </c>
      <c r="I4120" s="24">
        <f ca="1">H4120/'Option value'!$E$10</f>
        <v>488.96792736310937</v>
      </c>
    </row>
    <row r="4121" spans="2:9">
      <c r="B4121">
        <f t="shared" si="455"/>
        <v>4103</v>
      </c>
      <c r="C4121" s="38">
        <f t="shared" ca="1" si="450"/>
        <v>0.16732144665240406</v>
      </c>
      <c r="D4121" s="38">
        <f t="shared" ca="1" si="451"/>
        <v>5.7776667751250628E-2</v>
      </c>
      <c r="E4121" s="38">
        <f t="shared" ca="1" si="452"/>
        <v>0.14244524196655847</v>
      </c>
      <c r="F4121" s="38">
        <f t="shared" ca="1" si="456"/>
        <v>2.5843828045160933E-2</v>
      </c>
      <c r="G4121" s="24">
        <f t="shared" ca="1" si="453"/>
        <v>7173.4902970369176</v>
      </c>
      <c r="H4121" s="24">
        <f t="shared" ca="1" si="454"/>
        <v>7866.6716003494003</v>
      </c>
      <c r="I4121" s="24">
        <f ca="1">H4121/'Option value'!$E$10</f>
        <v>381.87726215288347</v>
      </c>
    </row>
    <row r="4122" spans="2:9">
      <c r="B4122">
        <f t="shared" si="455"/>
        <v>4104</v>
      </c>
      <c r="C4122" s="38">
        <f t="shared" ca="1" si="450"/>
        <v>0.18384015734684378</v>
      </c>
      <c r="D4122" s="38">
        <f t="shared" ca="1" si="451"/>
        <v>6.4153422382831546E-2</v>
      </c>
      <c r="E4122" s="38">
        <f t="shared" ca="1" si="452"/>
        <v>0.14454172335725263</v>
      </c>
      <c r="F4122" s="38">
        <f t="shared" ca="1" si="456"/>
        <v>4.8536270714411453E-2</v>
      </c>
      <c r="G4122" s="24">
        <f t="shared" ca="1" si="453"/>
        <v>9810.8892800176163</v>
      </c>
      <c r="H4122" s="24">
        <f t="shared" ca="1" si="454"/>
        <v>10504.070583330098</v>
      </c>
      <c r="I4122" s="24">
        <f ca="1">H4122/'Option value'!$E$10</f>
        <v>509.90633899660668</v>
      </c>
    </row>
    <row r="4123" spans="2:9">
      <c r="B4123">
        <f t="shared" si="455"/>
        <v>4105</v>
      </c>
      <c r="C4123" s="38">
        <f t="shared" ca="1" si="450"/>
        <v>0.27244815974300651</v>
      </c>
      <c r="D4123" s="38">
        <f t="shared" ca="1" si="451"/>
        <v>7.0202849136737897E-2</v>
      </c>
      <c r="E4123" s="38">
        <f t="shared" ca="1" si="452"/>
        <v>0.14326371082372769</v>
      </c>
      <c r="F4123" s="38">
        <f t="shared" ca="1" si="456"/>
        <v>2.8345127536684285E-2</v>
      </c>
      <c r="G4123" s="24">
        <f t="shared" ca="1" si="453"/>
        <v>9640.4198762223223</v>
      </c>
      <c r="H4123" s="24">
        <f t="shared" ca="1" si="454"/>
        <v>10333.601179534804</v>
      </c>
      <c r="I4123" s="24">
        <f ca="1">H4123/'Option value'!$E$10</f>
        <v>501.63112522013608</v>
      </c>
    </row>
    <row r="4124" spans="2:9">
      <c r="B4124">
        <f t="shared" si="455"/>
        <v>4106</v>
      </c>
      <c r="C4124" s="38">
        <f t="shared" ca="1" si="450"/>
        <v>0.26575060706239734</v>
      </c>
      <c r="D4124" s="38">
        <f t="shared" ca="1" si="451"/>
        <v>6.3674833305044767E-2</v>
      </c>
      <c r="E4124" s="38">
        <f t="shared" ca="1" si="452"/>
        <v>0.14439959925082449</v>
      </c>
      <c r="F4124" s="38">
        <f t="shared" ca="1" si="456"/>
        <v>3.724584644451219E-2</v>
      </c>
      <c r="G4124" s="24">
        <f t="shared" ca="1" si="453"/>
        <v>9328.2451735467403</v>
      </c>
      <c r="H4124" s="24">
        <f t="shared" ca="1" si="454"/>
        <v>10021.426476859222</v>
      </c>
      <c r="I4124" s="24">
        <f ca="1">H4124/'Option value'!$E$10</f>
        <v>486.47701343976803</v>
      </c>
    </row>
    <row r="4125" spans="2:9">
      <c r="B4125">
        <f t="shared" si="455"/>
        <v>4107</v>
      </c>
      <c r="C4125" s="38">
        <f t="shared" ca="1" si="450"/>
        <v>0.34702589563167763</v>
      </c>
      <c r="D4125" s="38">
        <f t="shared" ca="1" si="451"/>
        <v>5.8853987612382613E-2</v>
      </c>
      <c r="E4125" s="38">
        <f t="shared" ca="1" si="452"/>
        <v>0.14541046058378576</v>
      </c>
      <c r="F4125" s="38">
        <f t="shared" ca="1" si="456"/>
        <v>2.4566884899791756E-2</v>
      </c>
      <c r="G4125" s="24">
        <f t="shared" ca="1" si="453"/>
        <v>8136.1631348461842</v>
      </c>
      <c r="H4125" s="24">
        <f t="shared" ca="1" si="454"/>
        <v>8829.3444381586669</v>
      </c>
      <c r="I4125" s="24">
        <f ca="1">H4125/'Option value'!$E$10</f>
        <v>428.60895330867311</v>
      </c>
    </row>
    <row r="4126" spans="2:9">
      <c r="B4126">
        <f t="shared" si="455"/>
        <v>4108</v>
      </c>
      <c r="C4126" s="38">
        <f t="shared" ca="1" si="450"/>
        <v>0.30229877566472368</v>
      </c>
      <c r="D4126" s="38">
        <f t="shared" ca="1" si="451"/>
        <v>6.0077210950296868E-2</v>
      </c>
      <c r="E4126" s="38">
        <f t="shared" ca="1" si="452"/>
        <v>0.14536963988610832</v>
      </c>
      <c r="F4126" s="38">
        <f t="shared" ca="1" si="456"/>
        <v>3.1783227886710508E-2</v>
      </c>
      <c r="G4126" s="24">
        <f t="shared" ca="1" si="453"/>
        <v>8542.5079284513176</v>
      </c>
      <c r="H4126" s="24">
        <f t="shared" ca="1" si="454"/>
        <v>9235.6892317637994</v>
      </c>
      <c r="I4126" s="24">
        <f ca="1">H4126/'Option value'!$E$10</f>
        <v>448.33442872639802</v>
      </c>
    </row>
    <row r="4127" spans="2:9">
      <c r="B4127">
        <f t="shared" si="455"/>
        <v>4109</v>
      </c>
      <c r="C4127" s="38">
        <f t="shared" ca="1" si="450"/>
        <v>0.36746235038567809</v>
      </c>
      <c r="D4127" s="38">
        <f t="shared" ca="1" si="451"/>
        <v>6.2519617186696824E-2</v>
      </c>
      <c r="E4127" s="38">
        <f t="shared" ca="1" si="452"/>
        <v>0.14384708556897299</v>
      </c>
      <c r="F4127" s="38">
        <f t="shared" ca="1" si="456"/>
        <v>5.9759060445947393E-2</v>
      </c>
      <c r="G4127" s="24">
        <f t="shared" ca="1" si="453"/>
        <v>12609.240031350164</v>
      </c>
      <c r="H4127" s="24">
        <f t="shared" ca="1" si="454"/>
        <v>13302.421334662646</v>
      </c>
      <c r="I4127" s="24">
        <f ca="1">H4127/'Option value'!$E$10</f>
        <v>645.74860847876914</v>
      </c>
    </row>
    <row r="4128" spans="2:9">
      <c r="B4128">
        <f t="shared" si="455"/>
        <v>4110</v>
      </c>
      <c r="C4128" s="38">
        <f t="shared" ca="1" si="450"/>
        <v>0.44449008470793011</v>
      </c>
      <c r="D4128" s="38">
        <f t="shared" ca="1" si="451"/>
        <v>6.4131307904927118E-2</v>
      </c>
      <c r="E4128" s="38">
        <f t="shared" ca="1" si="452"/>
        <v>0.14274138861110786</v>
      </c>
      <c r="F4128" s="38">
        <f t="shared" ca="1" si="456"/>
        <v>4.0696433393518583E-2</v>
      </c>
      <c r="G4128" s="24">
        <f t="shared" ca="1" si="453"/>
        <v>11258.602850754069</v>
      </c>
      <c r="H4128" s="24">
        <f t="shared" ca="1" si="454"/>
        <v>11951.78415406655</v>
      </c>
      <c r="I4128" s="24">
        <f ca="1">H4128/'Option value'!$E$10</f>
        <v>580.1836967993471</v>
      </c>
    </row>
    <row r="4129" spans="2:9">
      <c r="B4129">
        <f t="shared" si="455"/>
        <v>4111</v>
      </c>
      <c r="C4129" s="38">
        <f t="shared" ca="1" si="450"/>
        <v>0.32129313196947279</v>
      </c>
      <c r="D4129" s="38">
        <f t="shared" ca="1" si="451"/>
        <v>6.8580687966928719E-2</v>
      </c>
      <c r="E4129" s="38">
        <f t="shared" ca="1" si="452"/>
        <v>0.14575295945565575</v>
      </c>
      <c r="F4129" s="38">
        <f t="shared" ca="1" si="456"/>
        <v>5.3772194800843942E-2</v>
      </c>
      <c r="G4129" s="24">
        <f t="shared" ca="1" si="453"/>
        <v>12217.866520303962</v>
      </c>
      <c r="H4129" s="24">
        <f t="shared" ca="1" si="454"/>
        <v>12911.047823616444</v>
      </c>
      <c r="I4129" s="24">
        <f ca="1">H4129/'Option value'!$E$10</f>
        <v>626.74989435031273</v>
      </c>
    </row>
    <row r="4130" spans="2:9">
      <c r="B4130">
        <f t="shared" si="455"/>
        <v>4112</v>
      </c>
      <c r="C4130" s="38">
        <f t="shared" ca="1" si="450"/>
        <v>0.10498110610210627</v>
      </c>
      <c r="D4130" s="38">
        <f t="shared" ca="1" si="451"/>
        <v>6.9741353707632847E-2</v>
      </c>
      <c r="E4130" s="38">
        <f t="shared" ca="1" si="452"/>
        <v>0.14634991868980204</v>
      </c>
      <c r="F4130" s="38">
        <f t="shared" ca="1" si="456"/>
        <v>5.0006639312500899E-2</v>
      </c>
      <c r="G4130" s="24">
        <f t="shared" ca="1" si="453"/>
        <v>9920.0800564414094</v>
      </c>
      <c r="H4130" s="24">
        <f t="shared" ca="1" si="454"/>
        <v>10613.261359753891</v>
      </c>
      <c r="I4130" s="24">
        <f ca="1">H4130/'Option value'!$E$10</f>
        <v>515.20686212397527</v>
      </c>
    </row>
    <row r="4131" spans="2:9">
      <c r="B4131">
        <f t="shared" si="455"/>
        <v>4113</v>
      </c>
      <c r="C4131" s="38">
        <f t="shared" ca="1" si="450"/>
        <v>0.20469767194812374</v>
      </c>
      <c r="D4131" s="38">
        <f t="shared" ca="1" si="451"/>
        <v>5.4976645991584902E-2</v>
      </c>
      <c r="E4131" s="38">
        <f t="shared" ca="1" si="452"/>
        <v>0.14856698741693428</v>
      </c>
      <c r="F4131" s="38">
        <f t="shared" ca="1" si="456"/>
        <v>4.8567886788715341E-2</v>
      </c>
      <c r="G4131" s="24">
        <f t="shared" ca="1" si="453"/>
        <v>8213.9412978548862</v>
      </c>
      <c r="H4131" s="24">
        <f t="shared" ca="1" si="454"/>
        <v>8907.122601167368</v>
      </c>
      <c r="I4131" s="24">
        <f ca="1">H4131/'Option value'!$E$10</f>
        <v>432.38459228967804</v>
      </c>
    </row>
    <row r="4132" spans="2:9">
      <c r="B4132">
        <f t="shared" si="455"/>
        <v>4114</v>
      </c>
      <c r="C4132" s="38">
        <f t="shared" ca="1" si="450"/>
        <v>0.19171351274080886</v>
      </c>
      <c r="D4132" s="38">
        <f t="shared" ca="1" si="451"/>
        <v>7.5119846455855455E-2</v>
      </c>
      <c r="E4132" s="38">
        <f t="shared" ca="1" si="452"/>
        <v>0.14702011521296099</v>
      </c>
      <c r="F4132" s="38">
        <f t="shared" ca="1" si="456"/>
        <v>4.4681465980175014E-2</v>
      </c>
      <c r="G4132" s="24">
        <f t="shared" ca="1" si="453"/>
        <v>10848.71378876107</v>
      </c>
      <c r="H4132" s="24">
        <f t="shared" ca="1" si="454"/>
        <v>11541.895092073551</v>
      </c>
      <c r="I4132" s="24">
        <f ca="1">H4132/'Option value'!$E$10</f>
        <v>560.28616951813353</v>
      </c>
    </row>
    <row r="4133" spans="2:9">
      <c r="B4133">
        <f t="shared" si="455"/>
        <v>4115</v>
      </c>
      <c r="C4133" s="38">
        <f t="shared" ca="1" si="450"/>
        <v>7.7740564775882759E-3</v>
      </c>
      <c r="D4133" s="38">
        <f t="shared" ca="1" si="451"/>
        <v>4.6357966059007299E-2</v>
      </c>
      <c r="E4133" s="38">
        <f t="shared" ca="1" si="452"/>
        <v>0.14331135312171134</v>
      </c>
      <c r="F4133" s="38">
        <f t="shared" ca="1" si="456"/>
        <v>4.4078416602488499E-2</v>
      </c>
      <c r="G4133" s="24">
        <f t="shared" ca="1" si="453"/>
        <v>5838.7930269642447</v>
      </c>
      <c r="H4133" s="24">
        <f t="shared" ca="1" si="454"/>
        <v>6531.9743302767274</v>
      </c>
      <c r="I4133" s="24">
        <f ca="1">H4133/'Option value'!$E$10</f>
        <v>317.08613253770517</v>
      </c>
    </row>
    <row r="4134" spans="2:9">
      <c r="B4134">
        <f t="shared" si="455"/>
        <v>4116</v>
      </c>
      <c r="C4134" s="38">
        <f t="shared" ca="1" si="450"/>
        <v>0.11296677974012115</v>
      </c>
      <c r="D4134" s="38">
        <f t="shared" ca="1" si="451"/>
        <v>6.5491985519515045E-2</v>
      </c>
      <c r="E4134" s="38">
        <f t="shared" ca="1" si="452"/>
        <v>0.14015267813871593</v>
      </c>
      <c r="F4134" s="38">
        <f t="shared" ca="1" si="456"/>
        <v>3.8666074753770124E-2</v>
      </c>
      <c r="G4134" s="24">
        <f t="shared" ca="1" si="453"/>
        <v>8907.4423038259756</v>
      </c>
      <c r="H4134" s="24">
        <f t="shared" ca="1" si="454"/>
        <v>9600.6236071384574</v>
      </c>
      <c r="I4134" s="24">
        <f ca="1">H4134/'Option value'!$E$10</f>
        <v>466.04968966691536</v>
      </c>
    </row>
    <row r="4135" spans="2:9">
      <c r="B4135">
        <f t="shared" si="455"/>
        <v>4117</v>
      </c>
      <c r="C4135" s="38">
        <f t="shared" ca="1" si="450"/>
        <v>9.8101043806789773E-2</v>
      </c>
      <c r="D4135" s="38">
        <f t="shared" ca="1" si="451"/>
        <v>5.8755048180741953E-2</v>
      </c>
      <c r="E4135" s="38">
        <f t="shared" ca="1" si="452"/>
        <v>0.14019143697491598</v>
      </c>
      <c r="F4135" s="38">
        <f t="shared" ca="1" si="456"/>
        <v>5.7190053915036385E-2</v>
      </c>
      <c r="G4135" s="24">
        <f t="shared" ca="1" si="453"/>
        <v>9640.3663649939626</v>
      </c>
      <c r="H4135" s="24">
        <f t="shared" ca="1" si="454"/>
        <v>10333.547668306444</v>
      </c>
      <c r="I4135" s="24">
        <f ca="1">H4135/'Option value'!$E$10</f>
        <v>501.62852758769145</v>
      </c>
    </row>
    <row r="4136" spans="2:9">
      <c r="B4136">
        <f t="shared" si="455"/>
        <v>4118</v>
      </c>
      <c r="C4136" s="38">
        <f t="shared" ca="1" si="450"/>
        <v>0.13213052877264309</v>
      </c>
      <c r="D4136" s="38">
        <f t="shared" ca="1" si="451"/>
        <v>6.789881519677865E-2</v>
      </c>
      <c r="E4136" s="38">
        <f t="shared" ca="1" si="452"/>
        <v>0.14996183387621104</v>
      </c>
      <c r="F4136" s="38">
        <f t="shared" ca="1" si="456"/>
        <v>2.1018914470398994E-2</v>
      </c>
      <c r="G4136" s="24">
        <f t="shared" ca="1" si="453"/>
        <v>7393.5425347504761</v>
      </c>
      <c r="H4136" s="24">
        <f t="shared" ca="1" si="454"/>
        <v>8086.7238380629587</v>
      </c>
      <c r="I4136" s="24">
        <f ca="1">H4136/'Option value'!$E$10</f>
        <v>392.55940961470668</v>
      </c>
    </row>
    <row r="4137" spans="2:9">
      <c r="B4137">
        <f t="shared" si="455"/>
        <v>4119</v>
      </c>
      <c r="C4137" s="38">
        <f t="shared" ca="1" si="450"/>
        <v>0.16193273420946938</v>
      </c>
      <c r="D4137" s="38">
        <f t="shared" ca="1" si="451"/>
        <v>5.5872343291976656E-2</v>
      </c>
      <c r="E4137" s="38">
        <f t="shared" ca="1" si="452"/>
        <v>0.14462106754366719</v>
      </c>
      <c r="F4137" s="38">
        <f t="shared" ca="1" si="456"/>
        <v>4.4371977893414134E-2</v>
      </c>
      <c r="G4137" s="24">
        <f t="shared" ca="1" si="453"/>
        <v>8031.3548038942272</v>
      </c>
      <c r="H4137" s="24">
        <f t="shared" ca="1" si="454"/>
        <v>8724.5361072067099</v>
      </c>
      <c r="I4137" s="24">
        <f ca="1">H4137/'Option value'!$E$10</f>
        <v>423.52117025275288</v>
      </c>
    </row>
    <row r="4138" spans="2:9">
      <c r="B4138">
        <f t="shared" si="455"/>
        <v>4120</v>
      </c>
      <c r="C4138" s="38">
        <f t="shared" ca="1" si="450"/>
        <v>0.18243705547001909</v>
      </c>
      <c r="D4138" s="38">
        <f t="shared" ca="1" si="451"/>
        <v>5.939472012970827E-2</v>
      </c>
      <c r="E4138" s="38">
        <f t="shared" ca="1" si="452"/>
        <v>0.14718440281479248</v>
      </c>
      <c r="F4138" s="38">
        <f t="shared" ca="1" si="456"/>
        <v>3.4706532848858836E-2</v>
      </c>
      <c r="G4138" s="24">
        <f t="shared" ca="1" si="453"/>
        <v>7743.7293394202306</v>
      </c>
      <c r="H4138" s="24">
        <f t="shared" ca="1" si="454"/>
        <v>8436.9106427327133</v>
      </c>
      <c r="I4138" s="24">
        <f ca="1">H4138/'Option value'!$E$10</f>
        <v>409.55876906469479</v>
      </c>
    </row>
    <row r="4139" spans="2:9">
      <c r="B4139">
        <f t="shared" si="455"/>
        <v>4121</v>
      </c>
      <c r="C4139" s="38">
        <f t="shared" ca="1" si="450"/>
        <v>0.18852130080650831</v>
      </c>
      <c r="D4139" s="38">
        <f t="shared" ca="1" si="451"/>
        <v>5.7727732538534027E-2</v>
      </c>
      <c r="E4139" s="38">
        <f t="shared" ca="1" si="452"/>
        <v>0.14437574148677521</v>
      </c>
      <c r="F4139" s="38">
        <f t="shared" ca="1" si="456"/>
        <v>2.4138777164725213E-2</v>
      </c>
      <c r="G4139" s="24">
        <f t="shared" ca="1" si="453"/>
        <v>7076.929071773995</v>
      </c>
      <c r="H4139" s="24">
        <f t="shared" ca="1" si="454"/>
        <v>7770.1103750864777</v>
      </c>
      <c r="I4139" s="24">
        <f ca="1">H4139/'Option value'!$E$10</f>
        <v>377.18982403332416</v>
      </c>
    </row>
    <row r="4140" spans="2:9">
      <c r="B4140">
        <f t="shared" si="455"/>
        <v>4122</v>
      </c>
      <c r="C4140" s="38">
        <f t="shared" ca="1" si="450"/>
        <v>0.3489691960399951</v>
      </c>
      <c r="D4140" s="38">
        <f t="shared" ca="1" si="451"/>
        <v>6.3489371212873236E-2</v>
      </c>
      <c r="E4140" s="38">
        <f t="shared" ca="1" si="452"/>
        <v>0.14497229812566026</v>
      </c>
      <c r="F4140" s="38">
        <f t="shared" ca="1" si="456"/>
        <v>4.212335029705648E-2</v>
      </c>
      <c r="G4140" s="24">
        <f t="shared" ca="1" si="453"/>
        <v>10327.48522281759</v>
      </c>
      <c r="H4140" s="24">
        <f t="shared" ca="1" si="454"/>
        <v>11020.666526130071</v>
      </c>
      <c r="I4140" s="24">
        <f ca="1">H4140/'Option value'!$E$10</f>
        <v>534.98381194806166</v>
      </c>
    </row>
    <row r="4141" spans="2:9">
      <c r="B4141">
        <f t="shared" si="455"/>
        <v>4123</v>
      </c>
      <c r="C4141" s="38">
        <f t="shared" ca="1" si="450"/>
        <v>0.28627323519895576</v>
      </c>
      <c r="D4141" s="38">
        <f t="shared" ca="1" si="451"/>
        <v>6.8031172616237229E-2</v>
      </c>
      <c r="E4141" s="38">
        <f t="shared" ca="1" si="452"/>
        <v>0.14506269281145637</v>
      </c>
      <c r="F4141" s="38">
        <f t="shared" ca="1" si="456"/>
        <v>2.1781806937843529E-2</v>
      </c>
      <c r="G4141" s="24">
        <f t="shared" ca="1" si="453"/>
        <v>8803.1240134225445</v>
      </c>
      <c r="H4141" s="24">
        <f t="shared" ca="1" si="454"/>
        <v>9496.3053167350263</v>
      </c>
      <c r="I4141" s="24">
        <f ca="1">H4141/'Option value'!$E$10</f>
        <v>460.98569498713715</v>
      </c>
    </row>
    <row r="4142" spans="2:9">
      <c r="B4142">
        <f t="shared" si="455"/>
        <v>4124</v>
      </c>
      <c r="C4142" s="38">
        <f t="shared" ca="1" si="450"/>
        <v>5.8873773274166263E-2</v>
      </c>
      <c r="D4142" s="38">
        <f t="shared" ca="1" si="451"/>
        <v>6.9094940569677146E-2</v>
      </c>
      <c r="E4142" s="38">
        <f t="shared" ca="1" si="452"/>
        <v>0.14057355213429162</v>
      </c>
      <c r="F4142" s="38">
        <f t="shared" ca="1" si="456"/>
        <v>3.5870013170823757E-2</v>
      </c>
      <c r="G4142" s="24">
        <f t="shared" ca="1" si="453"/>
        <v>8666.0353259438689</v>
      </c>
      <c r="H4142" s="24">
        <f t="shared" ca="1" si="454"/>
        <v>9359.2166292563506</v>
      </c>
      <c r="I4142" s="24">
        <f ca="1">H4142/'Option value'!$E$10</f>
        <v>454.33090433283252</v>
      </c>
    </row>
    <row r="4143" spans="2:9">
      <c r="B4143">
        <f t="shared" si="455"/>
        <v>4125</v>
      </c>
      <c r="C4143" s="38">
        <f t="shared" ca="1" si="450"/>
        <v>0.23668805948790356</v>
      </c>
      <c r="D4143" s="38">
        <f t="shared" ca="1" si="451"/>
        <v>6.6037452063568577E-2</v>
      </c>
      <c r="E4143" s="38">
        <f t="shared" ca="1" si="452"/>
        <v>0.14579635525305817</v>
      </c>
      <c r="F4143" s="38">
        <f t="shared" ca="1" si="456"/>
        <v>5.0355301921738316E-2</v>
      </c>
      <c r="G4143" s="24">
        <f t="shared" ca="1" si="453"/>
        <v>10612.229393510715</v>
      </c>
      <c r="H4143" s="24">
        <f t="shared" ca="1" si="454"/>
        <v>11305.410696823197</v>
      </c>
      <c r="I4143" s="24">
        <f ca="1">H4143/'Option value'!$E$10</f>
        <v>548.80634450598041</v>
      </c>
    </row>
    <row r="4144" spans="2:9">
      <c r="B4144">
        <f t="shared" si="455"/>
        <v>4126</v>
      </c>
      <c r="C4144" s="38">
        <f t="shared" ca="1" si="450"/>
        <v>0.26405052394910405</v>
      </c>
      <c r="D4144" s="38">
        <f t="shared" ca="1" si="451"/>
        <v>7.0220325110909795E-2</v>
      </c>
      <c r="E4144" s="38">
        <f t="shared" ca="1" si="452"/>
        <v>0.14319225770802466</v>
      </c>
      <c r="F4144" s="38">
        <f t="shared" ca="1" si="456"/>
        <v>4.8307593030981248E-2</v>
      </c>
      <c r="G4144" s="24">
        <f t="shared" ca="1" si="453"/>
        <v>11601.726376787603</v>
      </c>
      <c r="H4144" s="24">
        <f t="shared" ca="1" si="454"/>
        <v>12294.907680100085</v>
      </c>
      <c r="I4144" s="24">
        <f ca="1">H4144/'Option value'!$E$10</f>
        <v>596.84017864563509</v>
      </c>
    </row>
    <row r="4145" spans="2:9">
      <c r="B4145">
        <f t="shared" si="455"/>
        <v>4127</v>
      </c>
      <c r="C4145" s="38">
        <f t="shared" ca="1" si="450"/>
        <v>0.11196786988390735</v>
      </c>
      <c r="D4145" s="38">
        <f t="shared" ca="1" si="451"/>
        <v>5.7732920918130363E-2</v>
      </c>
      <c r="E4145" s="38">
        <f t="shared" ca="1" si="452"/>
        <v>0.14779005974755594</v>
      </c>
      <c r="F4145" s="38">
        <f t="shared" ca="1" si="456"/>
        <v>3.6058455289386462E-2</v>
      </c>
      <c r="G4145" s="24">
        <f t="shared" ca="1" si="453"/>
        <v>7125.7586837666149</v>
      </c>
      <c r="H4145" s="24">
        <f t="shared" ca="1" si="454"/>
        <v>7818.9399870790976</v>
      </c>
      <c r="I4145" s="24">
        <f ca="1">H4145/'Option value'!$E$10</f>
        <v>379.56019354752897</v>
      </c>
    </row>
    <row r="4146" spans="2:9">
      <c r="B4146">
        <f t="shared" si="455"/>
        <v>4128</v>
      </c>
      <c r="C4146" s="38">
        <f t="shared" ca="1" si="450"/>
        <v>0.16796616987256494</v>
      </c>
      <c r="D4146" s="38">
        <f t="shared" ca="1" si="451"/>
        <v>6.6264164472803824E-2</v>
      </c>
      <c r="E4146" s="38">
        <f t="shared" ca="1" si="452"/>
        <v>0.14295737318333271</v>
      </c>
      <c r="F4146" s="38">
        <f t="shared" ca="1" si="456"/>
        <v>5.9665665244520258E-2</v>
      </c>
      <c r="G4146" s="24">
        <f t="shared" ca="1" si="453"/>
        <v>11523.876600870897</v>
      </c>
      <c r="H4146" s="24">
        <f t="shared" ca="1" si="454"/>
        <v>12217.057904183379</v>
      </c>
      <c r="I4146" s="24">
        <f ca="1">H4146/'Option value'!$E$10</f>
        <v>593.06106330987268</v>
      </c>
    </row>
    <row r="4147" spans="2:9">
      <c r="B4147">
        <f t="shared" si="455"/>
        <v>4129</v>
      </c>
      <c r="C4147" s="38">
        <f t="shared" ca="1" si="450"/>
        <v>0.18582659958818171</v>
      </c>
      <c r="D4147" s="38">
        <f t="shared" ca="1" si="451"/>
        <v>6.5096632319699865E-2</v>
      </c>
      <c r="E4147" s="38">
        <f t="shared" ca="1" si="452"/>
        <v>0.14015858435039058</v>
      </c>
      <c r="F4147" s="38">
        <f t="shared" ca="1" si="456"/>
        <v>2.1845635898932431E-2</v>
      </c>
      <c r="G4147" s="24">
        <f t="shared" ca="1" si="453"/>
        <v>8091.6820371099702</v>
      </c>
      <c r="H4147" s="24">
        <f t="shared" ca="1" si="454"/>
        <v>8784.8633404224529</v>
      </c>
      <c r="I4147" s="24">
        <f ca="1">H4147/'Option value'!$E$10</f>
        <v>426.44967671953651</v>
      </c>
    </row>
    <row r="4148" spans="2:9">
      <c r="B4148">
        <f t="shared" si="455"/>
        <v>4130</v>
      </c>
      <c r="C4148" s="38">
        <f t="shared" ca="1" si="450"/>
        <v>0.25711300693435979</v>
      </c>
      <c r="D4148" s="38">
        <f t="shared" ca="1" si="451"/>
        <v>5.9877877323544638E-2</v>
      </c>
      <c r="E4148" s="38">
        <f t="shared" ca="1" si="452"/>
        <v>0.14843864454025135</v>
      </c>
      <c r="F4148" s="38">
        <f t="shared" ca="1" si="456"/>
        <v>5.432365216274361E-2</v>
      </c>
      <c r="G4148" s="24">
        <f t="shared" ca="1" si="453"/>
        <v>9919.123133290881</v>
      </c>
      <c r="H4148" s="24">
        <f t="shared" ca="1" si="454"/>
        <v>10612.304436603363</v>
      </c>
      <c r="I4148" s="24">
        <f ca="1">H4148/'Option value'!$E$10</f>
        <v>515.16040954385255</v>
      </c>
    </row>
    <row r="4149" spans="2:9">
      <c r="B4149">
        <f t="shared" si="455"/>
        <v>4131</v>
      </c>
      <c r="C4149" s="38">
        <f t="shared" ca="1" si="450"/>
        <v>0.34282199036872485</v>
      </c>
      <c r="D4149" s="38">
        <f t="shared" ca="1" si="451"/>
        <v>6.8241466162215936E-2</v>
      </c>
      <c r="E4149" s="38">
        <f t="shared" ca="1" si="452"/>
        <v>0.14871334823380875</v>
      </c>
      <c r="F4149" s="38">
        <f t="shared" ca="1" si="456"/>
        <v>5.3241232728231766E-2</v>
      </c>
      <c r="G4149" s="24">
        <f t="shared" ca="1" si="453"/>
        <v>11903.690449109266</v>
      </c>
      <c r="H4149" s="24">
        <f t="shared" ca="1" si="454"/>
        <v>12596.871752421748</v>
      </c>
      <c r="I4149" s="24">
        <f ca="1">H4149/'Option value'!$E$10</f>
        <v>611.4986287583373</v>
      </c>
    </row>
    <row r="4150" spans="2:9">
      <c r="B4150">
        <f t="shared" si="455"/>
        <v>4132</v>
      </c>
      <c r="C4150" s="38">
        <f t="shared" ca="1" si="450"/>
        <v>3.3883791110842387E-2</v>
      </c>
      <c r="D4150" s="38">
        <f t="shared" ca="1" si="451"/>
        <v>6.099656638871187E-2</v>
      </c>
      <c r="E4150" s="38">
        <f t="shared" ca="1" si="452"/>
        <v>0.14958488082675406</v>
      </c>
      <c r="F4150" s="38">
        <f t="shared" ca="1" si="456"/>
        <v>2.5480255216434804E-2</v>
      </c>
      <c r="G4150" s="24">
        <f t="shared" ca="1" si="453"/>
        <v>6302.0308259768017</v>
      </c>
      <c r="H4150" s="24">
        <f t="shared" ca="1" si="454"/>
        <v>6995.2121292892843</v>
      </c>
      <c r="I4150" s="24">
        <f ca="1">H4150/'Option value'!$E$10</f>
        <v>339.57340433443125</v>
      </c>
    </row>
    <row r="4151" spans="2:9">
      <c r="B4151">
        <f t="shared" si="455"/>
        <v>4133</v>
      </c>
      <c r="C4151" s="38">
        <f t="shared" ca="1" si="450"/>
        <v>0.1319744572397083</v>
      </c>
      <c r="D4151" s="38">
        <f t="shared" ca="1" si="451"/>
        <v>6.131934117223526E-2</v>
      </c>
      <c r="E4151" s="38">
        <f t="shared" ca="1" si="452"/>
        <v>0.14525323956579908</v>
      </c>
      <c r="F4151" s="38">
        <f t="shared" ca="1" si="456"/>
        <v>3.5396105769165853E-2</v>
      </c>
      <c r="G4151" s="24">
        <f t="shared" ca="1" si="453"/>
        <v>7836.0503907533348</v>
      </c>
      <c r="H4151" s="24">
        <f t="shared" ca="1" si="454"/>
        <v>8529.2316940658166</v>
      </c>
      <c r="I4151" s="24">
        <f ca="1">H4151/'Option value'!$E$10</f>
        <v>414.04037349834056</v>
      </c>
    </row>
    <row r="4152" spans="2:9">
      <c r="B4152">
        <f t="shared" si="455"/>
        <v>4134</v>
      </c>
      <c r="C4152" s="38">
        <f t="shared" ca="1" si="450"/>
        <v>0.28735599791350519</v>
      </c>
      <c r="D4152" s="38">
        <f t="shared" ca="1" si="451"/>
        <v>6.1576737241332127E-2</v>
      </c>
      <c r="E4152" s="38">
        <f t="shared" ca="1" si="452"/>
        <v>0.15201889952849576</v>
      </c>
      <c r="F4152" s="38">
        <f t="shared" ca="1" si="456"/>
        <v>4.5566180639449838E-2</v>
      </c>
      <c r="G4152" s="24">
        <f t="shared" ca="1" si="453"/>
        <v>9235.2775669319781</v>
      </c>
      <c r="H4152" s="24">
        <f t="shared" ca="1" si="454"/>
        <v>9928.4588702444598</v>
      </c>
      <c r="I4152" s="24">
        <f ca="1">H4152/'Option value'!$E$10</f>
        <v>481.96402282740092</v>
      </c>
    </row>
    <row r="4153" spans="2:9">
      <c r="B4153">
        <f t="shared" si="455"/>
        <v>4135</v>
      </c>
      <c r="C4153" s="38">
        <f t="shared" ca="1" si="450"/>
        <v>0.20956725847365279</v>
      </c>
      <c r="D4153" s="38">
        <f t="shared" ca="1" si="451"/>
        <v>6.8866489200920644E-2</v>
      </c>
      <c r="E4153" s="38">
        <f t="shared" ca="1" si="452"/>
        <v>0.14553064211783559</v>
      </c>
      <c r="F4153" s="38">
        <f t="shared" ca="1" si="456"/>
        <v>3.0737593695792542E-2</v>
      </c>
      <c r="G4153" s="24">
        <f t="shared" ca="1" si="453"/>
        <v>8999.4041037693041</v>
      </c>
      <c r="H4153" s="24">
        <f t="shared" ca="1" si="454"/>
        <v>9692.5854070817859</v>
      </c>
      <c r="I4153" s="24">
        <f ca="1">H4153/'Option value'!$E$10</f>
        <v>470.513854712708</v>
      </c>
    </row>
    <row r="4154" spans="2:9">
      <c r="B4154">
        <f t="shared" si="455"/>
        <v>4136</v>
      </c>
      <c r="C4154" s="38">
        <f t="shared" ca="1" si="450"/>
        <v>0.21765456674421441</v>
      </c>
      <c r="D4154" s="38">
        <f t="shared" ca="1" si="451"/>
        <v>5.9640660938936683E-2</v>
      </c>
      <c r="E4154" s="38">
        <f t="shared" ca="1" si="452"/>
        <v>0.14316342293202605</v>
      </c>
      <c r="F4154" s="38">
        <f t="shared" ca="1" si="456"/>
        <v>4.6672012774999661E-2</v>
      </c>
      <c r="G4154" s="24">
        <f t="shared" ca="1" si="453"/>
        <v>9334.0317329495065</v>
      </c>
      <c r="H4154" s="24">
        <f t="shared" ca="1" si="454"/>
        <v>10027.213036261988</v>
      </c>
      <c r="I4154" s="24">
        <f ca="1">H4154/'Option value'!$E$10</f>
        <v>486.75791438164987</v>
      </c>
    </row>
    <row r="4155" spans="2:9">
      <c r="B4155">
        <f t="shared" si="455"/>
        <v>4137</v>
      </c>
      <c r="C4155" s="38">
        <f t="shared" ca="1" si="450"/>
        <v>0.18572830359642395</v>
      </c>
      <c r="D4155" s="38">
        <f t="shared" ca="1" si="451"/>
        <v>5.5178142771804717E-2</v>
      </c>
      <c r="E4155" s="38">
        <f t="shared" ca="1" si="452"/>
        <v>0.1475592988441089</v>
      </c>
      <c r="F4155" s="38">
        <f t="shared" ca="1" si="456"/>
        <v>2.4770358785166296E-2</v>
      </c>
      <c r="G4155" s="24">
        <f t="shared" ca="1" si="453"/>
        <v>6608.2184573106642</v>
      </c>
      <c r="H4155" s="24">
        <f t="shared" ca="1" si="454"/>
        <v>7301.3997606231469</v>
      </c>
      <c r="I4155" s="24">
        <f ca="1">H4155/'Option value'!$E$10</f>
        <v>354.4368815836479</v>
      </c>
    </row>
    <row r="4156" spans="2:9">
      <c r="B4156">
        <f t="shared" si="455"/>
        <v>4138</v>
      </c>
      <c r="C4156" s="38">
        <f t="shared" ca="1" si="450"/>
        <v>0.12777340289795269</v>
      </c>
      <c r="D4156" s="38">
        <f t="shared" ca="1" si="451"/>
        <v>6.3277381437129104E-2</v>
      </c>
      <c r="E4156" s="38">
        <f t="shared" ca="1" si="452"/>
        <v>0.14422120217964779</v>
      </c>
      <c r="F4156" s="38">
        <f t="shared" ca="1" si="456"/>
        <v>2.1089678906529876E-2</v>
      </c>
      <c r="G4156" s="24">
        <f t="shared" ca="1" si="453"/>
        <v>7187.741859578914</v>
      </c>
      <c r="H4156" s="24">
        <f t="shared" ca="1" si="454"/>
        <v>7880.9231628913967</v>
      </c>
      <c r="I4156" s="24">
        <f ca="1">H4156/'Option value'!$E$10</f>
        <v>382.56908557725222</v>
      </c>
    </row>
    <row r="4157" spans="2:9">
      <c r="B4157">
        <f t="shared" si="455"/>
        <v>4139</v>
      </c>
      <c r="C4157" s="38">
        <f t="shared" ca="1" si="450"/>
        <v>0.23101267355291918</v>
      </c>
      <c r="D4157" s="38">
        <f t="shared" ca="1" si="451"/>
        <v>7.9653355264954109E-2</v>
      </c>
      <c r="E4157" s="38">
        <f t="shared" ca="1" si="452"/>
        <v>0.15007555216855922</v>
      </c>
      <c r="F4157" s="38">
        <f t="shared" ca="1" si="456"/>
        <v>2.6305250349081703E-2</v>
      </c>
      <c r="G4157" s="24">
        <f t="shared" ca="1" si="453"/>
        <v>9825.2028471688209</v>
      </c>
      <c r="H4157" s="24">
        <f t="shared" ca="1" si="454"/>
        <v>10518.384150481303</v>
      </c>
      <c r="I4157" s="24">
        <f ca="1">H4157/'Option value'!$E$10</f>
        <v>510.60117235346127</v>
      </c>
    </row>
    <row r="4158" spans="2:9">
      <c r="B4158">
        <f t="shared" si="455"/>
        <v>4140</v>
      </c>
      <c r="C4158" s="38">
        <f t="shared" ca="1" si="450"/>
        <v>0.25199309302012635</v>
      </c>
      <c r="D4158" s="38">
        <f t="shared" ca="1" si="451"/>
        <v>5.8919500384252359E-2</v>
      </c>
      <c r="E4158" s="38">
        <f t="shared" ca="1" si="452"/>
        <v>0.14741762693319069</v>
      </c>
      <c r="F4158" s="38">
        <f t="shared" ca="1" si="456"/>
        <v>3.9575182042648843E-2</v>
      </c>
      <c r="G4158" s="24">
        <f t="shared" ca="1" si="453"/>
        <v>8483.2573129162356</v>
      </c>
      <c r="H4158" s="24">
        <f t="shared" ca="1" si="454"/>
        <v>9176.4386162287174</v>
      </c>
      <c r="I4158" s="24">
        <f ca="1">H4158/'Option value'!$E$10</f>
        <v>445.45818525382123</v>
      </c>
    </row>
    <row r="4159" spans="2:9">
      <c r="B4159">
        <f t="shared" si="455"/>
        <v>4141</v>
      </c>
      <c r="C4159" s="38">
        <f t="shared" ca="1" si="450"/>
        <v>0.24650962081792274</v>
      </c>
      <c r="D4159" s="38">
        <f t="shared" ca="1" si="451"/>
        <v>5.2374399995280402E-2</v>
      </c>
      <c r="E4159" s="38">
        <f t="shared" ca="1" si="452"/>
        <v>0.14619716610471753</v>
      </c>
      <c r="F4159" s="38">
        <f t="shared" ca="1" si="456"/>
        <v>5.8182935404485867E-2</v>
      </c>
      <c r="G4159" s="24">
        <f t="shared" ca="1" si="453"/>
        <v>9199.2659622094834</v>
      </c>
      <c r="H4159" s="24">
        <f t="shared" ca="1" si="454"/>
        <v>9892.4472655219652</v>
      </c>
      <c r="I4159" s="24">
        <f ca="1">H4159/'Option value'!$E$10</f>
        <v>480.21588667582353</v>
      </c>
    </row>
    <row r="4160" spans="2:9">
      <c r="B4160">
        <f t="shared" si="455"/>
        <v>4142</v>
      </c>
      <c r="C4160" s="38">
        <f t="shared" ca="1" si="450"/>
        <v>0.29430523376243789</v>
      </c>
      <c r="D4160" s="38">
        <f t="shared" ca="1" si="451"/>
        <v>7.1728389929121408E-2</v>
      </c>
      <c r="E4160" s="38">
        <f t="shared" ca="1" si="452"/>
        <v>0.14461232583468769</v>
      </c>
      <c r="F4160" s="38">
        <f t="shared" ca="1" si="456"/>
        <v>3.8832928879896957E-2</v>
      </c>
      <c r="G4160" s="24">
        <f t="shared" ca="1" si="453"/>
        <v>10884.74050482627</v>
      </c>
      <c r="H4160" s="24">
        <f t="shared" ca="1" si="454"/>
        <v>11577.921808138752</v>
      </c>
      <c r="I4160" s="24">
        <f ca="1">H4160/'Option value'!$E$10</f>
        <v>562.03503923003643</v>
      </c>
    </row>
    <row r="4161" spans="2:9">
      <c r="B4161">
        <f t="shared" si="455"/>
        <v>4143</v>
      </c>
      <c r="C4161" s="38">
        <f t="shared" ca="1" si="450"/>
        <v>0.15143926143935271</v>
      </c>
      <c r="D4161" s="38">
        <f t="shared" ca="1" si="451"/>
        <v>6.3331483598175642E-2</v>
      </c>
      <c r="E4161" s="38">
        <f t="shared" ca="1" si="452"/>
        <v>0.14365888169020916</v>
      </c>
      <c r="F4161" s="38">
        <f t="shared" ca="1" si="456"/>
        <v>5.8970215025269584E-2</v>
      </c>
      <c r="G4161" s="24">
        <f t="shared" ca="1" si="453"/>
        <v>10678.906330520836</v>
      </c>
      <c r="H4161" s="24">
        <f t="shared" ca="1" si="454"/>
        <v>11372.087633833318</v>
      </c>
      <c r="I4161" s="24">
        <f ca="1">H4161/'Option value'!$E$10</f>
        <v>552.0430890210348</v>
      </c>
    </row>
    <row r="4162" spans="2:9">
      <c r="B4162">
        <f t="shared" si="455"/>
        <v>4144</v>
      </c>
      <c r="C4162" s="38">
        <f t="shared" ca="1" si="450"/>
        <v>0.22120038650982329</v>
      </c>
      <c r="D4162" s="38">
        <f t="shared" ca="1" si="451"/>
        <v>5.3019214561748129E-2</v>
      </c>
      <c r="E4162" s="38">
        <f t="shared" ca="1" si="452"/>
        <v>0.14286624795920297</v>
      </c>
      <c r="F4162" s="38">
        <f t="shared" ca="1" si="456"/>
        <v>5.7768098778462382E-2</v>
      </c>
      <c r="G4162" s="24">
        <f t="shared" ca="1" si="453"/>
        <v>9436.0771925068038</v>
      </c>
      <c r="H4162" s="24">
        <f t="shared" ca="1" si="454"/>
        <v>10129.258495819286</v>
      </c>
      <c r="I4162" s="24">
        <f ca="1">H4162/'Option value'!$E$10</f>
        <v>491.71157746695559</v>
      </c>
    </row>
    <row r="4163" spans="2:9">
      <c r="B4163">
        <f t="shared" si="455"/>
        <v>4145</v>
      </c>
      <c r="C4163" s="38">
        <f t="shared" ca="1" si="450"/>
        <v>0.13212020053037554</v>
      </c>
      <c r="D4163" s="38">
        <f t="shared" ca="1" si="451"/>
        <v>6.7467681269939503E-2</v>
      </c>
      <c r="E4163" s="38">
        <f t="shared" ca="1" si="452"/>
        <v>0.14710383962494683</v>
      </c>
      <c r="F4163" s="38">
        <f t="shared" ca="1" si="456"/>
        <v>5.4526952907760204E-2</v>
      </c>
      <c r="G4163" s="24">
        <f t="shared" ca="1" si="453"/>
        <v>10232.391052979385</v>
      </c>
      <c r="H4163" s="24">
        <f t="shared" ca="1" si="454"/>
        <v>10925.572356291867</v>
      </c>
      <c r="I4163" s="24">
        <f ca="1">H4163/'Option value'!$E$10</f>
        <v>530.36759011125559</v>
      </c>
    </row>
    <row r="4164" spans="2:9">
      <c r="B4164">
        <f t="shared" si="455"/>
        <v>4146</v>
      </c>
      <c r="C4164" s="38">
        <f t="shared" ca="1" si="450"/>
        <v>9.3105039374193427E-2</v>
      </c>
      <c r="D4164" s="38">
        <f t="shared" ca="1" si="451"/>
        <v>6.1233465887647796E-2</v>
      </c>
      <c r="E4164" s="38">
        <f t="shared" ca="1" si="452"/>
        <v>0.14098140878883406</v>
      </c>
      <c r="F4164" s="38">
        <f t="shared" ca="1" si="456"/>
        <v>3.5779087567361742E-2</v>
      </c>
      <c r="G4164" s="24">
        <f t="shared" ca="1" si="453"/>
        <v>7890.7229039583963</v>
      </c>
      <c r="H4164" s="24">
        <f t="shared" ca="1" si="454"/>
        <v>8583.904207270878</v>
      </c>
      <c r="I4164" s="24">
        <f ca="1">H4164/'Option value'!$E$10</f>
        <v>416.6943789937319</v>
      </c>
    </row>
    <row r="4165" spans="2:9">
      <c r="B4165">
        <f t="shared" si="455"/>
        <v>4147</v>
      </c>
      <c r="C4165" s="38">
        <f t="shared" ca="1" si="450"/>
        <v>0.11806550169635648</v>
      </c>
      <c r="D4165" s="38">
        <f t="shared" ca="1" si="451"/>
        <v>6.7990522555510607E-2</v>
      </c>
      <c r="E4165" s="38">
        <f t="shared" ca="1" si="452"/>
        <v>0.1390331625621283</v>
      </c>
      <c r="F4165" s="38">
        <f t="shared" ca="1" si="456"/>
        <v>4.150948629559148E-2</v>
      </c>
      <c r="G4165" s="24">
        <f t="shared" ca="1" si="453"/>
        <v>9667.1162045239798</v>
      </c>
      <c r="H4165" s="24">
        <f t="shared" ca="1" si="454"/>
        <v>10360.297507836462</v>
      </c>
      <c r="I4165" s="24">
        <f ca="1">H4165/'Option value'!$E$10</f>
        <v>502.92706348720685</v>
      </c>
    </row>
    <row r="4166" spans="2:9">
      <c r="B4166">
        <f t="shared" si="455"/>
        <v>4148</v>
      </c>
      <c r="C4166" s="38">
        <f t="shared" ca="1" si="450"/>
        <v>0.1237227546236267</v>
      </c>
      <c r="D4166" s="38">
        <f t="shared" ca="1" si="451"/>
        <v>7.3148158228562146E-2</v>
      </c>
      <c r="E4166" s="38">
        <f t="shared" ca="1" si="452"/>
        <v>0.14807584924393946</v>
      </c>
      <c r="F4166" s="38">
        <f t="shared" ca="1" si="456"/>
        <v>3.7288400167924597E-2</v>
      </c>
      <c r="G4166" s="24">
        <f t="shared" ca="1" si="453"/>
        <v>9201.60073443697</v>
      </c>
      <c r="H4166" s="24">
        <f t="shared" ca="1" si="454"/>
        <v>9894.7820377494518</v>
      </c>
      <c r="I4166" s="24">
        <f ca="1">H4166/'Option value'!$E$10</f>
        <v>480.32922513346853</v>
      </c>
    </row>
    <row r="4167" spans="2:9">
      <c r="B4167">
        <f t="shared" si="455"/>
        <v>4149</v>
      </c>
      <c r="C4167" s="38">
        <f t="shared" ca="1" si="450"/>
        <v>0.27829271885759976</v>
      </c>
      <c r="D4167" s="38">
        <f t="shared" ca="1" si="451"/>
        <v>5.988287007524612E-2</v>
      </c>
      <c r="E4167" s="38">
        <f t="shared" ca="1" si="452"/>
        <v>0.14368573815413352</v>
      </c>
      <c r="F4167" s="38">
        <f t="shared" ca="1" si="456"/>
        <v>3.3011080318020122E-2</v>
      </c>
      <c r="G4167" s="24">
        <f t="shared" ca="1" si="453"/>
        <v>8577.803854062131</v>
      </c>
      <c r="H4167" s="24">
        <f t="shared" ca="1" si="454"/>
        <v>9270.9851573746128</v>
      </c>
      <c r="I4167" s="24">
        <f ca="1">H4167/'Option value'!$E$10</f>
        <v>450.04782317352488</v>
      </c>
    </row>
    <row r="4168" spans="2:9">
      <c r="B4168">
        <f t="shared" si="455"/>
        <v>4150</v>
      </c>
      <c r="C4168" s="38">
        <f t="shared" ca="1" si="450"/>
        <v>0.1978770631440383</v>
      </c>
      <c r="D4168" s="38">
        <f t="shared" ca="1" si="451"/>
        <v>6.6501970994878756E-2</v>
      </c>
      <c r="E4168" s="38">
        <f t="shared" ca="1" si="452"/>
        <v>0.14575631966675157</v>
      </c>
      <c r="F4168" s="38">
        <f t="shared" ca="1" si="456"/>
        <v>4.8835589039883845E-2</v>
      </c>
      <c r="G4168" s="24">
        <f t="shared" ca="1" si="453"/>
        <v>10193.456262212329</v>
      </c>
      <c r="H4168" s="24">
        <f t="shared" ca="1" si="454"/>
        <v>10886.63756552481</v>
      </c>
      <c r="I4168" s="24">
        <f ca="1">H4168/'Option value'!$E$10</f>
        <v>528.47755172450536</v>
      </c>
    </row>
    <row r="4169" spans="2:9">
      <c r="B4169">
        <f t="shared" si="455"/>
        <v>4151</v>
      </c>
      <c r="C4169" s="38">
        <f t="shared" ca="1" si="450"/>
        <v>0.44492754751237473</v>
      </c>
      <c r="D4169" s="38">
        <f t="shared" ca="1" si="451"/>
        <v>7.1871981123458245E-2</v>
      </c>
      <c r="E4169" s="38">
        <f t="shared" ca="1" si="452"/>
        <v>0.14559508478087882</v>
      </c>
      <c r="F4169" s="38">
        <f t="shared" ca="1" si="456"/>
        <v>2.7354586660382967E-2</v>
      </c>
      <c r="G4169" s="24">
        <f t="shared" ca="1" si="453"/>
        <v>10892.581381067883</v>
      </c>
      <c r="H4169" s="24">
        <f t="shared" ca="1" si="454"/>
        <v>11585.762684380365</v>
      </c>
      <c r="I4169" s="24">
        <f ca="1">H4169/'Option value'!$E$10</f>
        <v>562.41566429030888</v>
      </c>
    </row>
    <row r="4170" spans="2:9">
      <c r="B4170">
        <f t="shared" si="455"/>
        <v>4152</v>
      </c>
      <c r="C4170" s="38">
        <f t="shared" ca="1" si="450"/>
        <v>0.26587469917723844</v>
      </c>
      <c r="D4170" s="38">
        <f t="shared" ca="1" si="451"/>
        <v>6.6142864767666468E-2</v>
      </c>
      <c r="E4170" s="38">
        <f t="shared" ca="1" si="452"/>
        <v>0.14885794576018085</v>
      </c>
      <c r="F4170" s="38">
        <f t="shared" ca="1" si="456"/>
        <v>4.6898671674652274E-2</v>
      </c>
      <c r="G4170" s="24">
        <f t="shared" ca="1" si="453"/>
        <v>10184.468350601539</v>
      </c>
      <c r="H4170" s="24">
        <f t="shared" ca="1" si="454"/>
        <v>10877.649653914021</v>
      </c>
      <c r="I4170" s="24">
        <f ca="1">H4170/'Option value'!$E$10</f>
        <v>528.04124533563208</v>
      </c>
    </row>
    <row r="4171" spans="2:9">
      <c r="B4171">
        <f t="shared" si="455"/>
        <v>4153</v>
      </c>
      <c r="C4171" s="38">
        <f t="shared" ca="1" si="450"/>
        <v>0.26037106142671074</v>
      </c>
      <c r="D4171" s="38">
        <f t="shared" ca="1" si="451"/>
        <v>6.4073764037325148E-2</v>
      </c>
      <c r="E4171" s="38">
        <f t="shared" ca="1" si="452"/>
        <v>0.14715118089184237</v>
      </c>
      <c r="F4171" s="38">
        <f t="shared" ca="1" si="456"/>
        <v>3.8595084022273976E-2</v>
      </c>
      <c r="G4171" s="24">
        <f t="shared" ca="1" si="453"/>
        <v>9226.0502893709945</v>
      </c>
      <c r="H4171" s="24">
        <f t="shared" ca="1" si="454"/>
        <v>9919.2315926834763</v>
      </c>
      <c r="I4171" s="24">
        <f ca="1">H4171/'Option value'!$E$10</f>
        <v>481.51609673220753</v>
      </c>
    </row>
    <row r="4172" spans="2:9">
      <c r="B4172">
        <f t="shared" si="455"/>
        <v>4154</v>
      </c>
      <c r="C4172" s="38">
        <f t="shared" ca="1" si="450"/>
        <v>1.7944607126532064E-2</v>
      </c>
      <c r="D4172" s="38">
        <f t="shared" ca="1" si="451"/>
        <v>5.84905775868204E-2</v>
      </c>
      <c r="E4172" s="38">
        <f t="shared" ca="1" si="452"/>
        <v>0.15113650206242668</v>
      </c>
      <c r="F4172" s="38">
        <f t="shared" ca="1" si="456"/>
        <v>2.0304676781780717E-2</v>
      </c>
      <c r="G4172" s="24">
        <f t="shared" ca="1" si="453"/>
        <v>5644.0133493966059</v>
      </c>
      <c r="H4172" s="24">
        <f t="shared" ca="1" si="454"/>
        <v>6337.1946527090886</v>
      </c>
      <c r="I4172" s="24">
        <f ca="1">H4172/'Option value'!$E$10</f>
        <v>307.63080838393631</v>
      </c>
    </row>
    <row r="4173" spans="2:9">
      <c r="B4173">
        <f t="shared" si="455"/>
        <v>4155</v>
      </c>
      <c r="C4173" s="38">
        <f t="shared" ca="1" si="450"/>
        <v>0.28813588474186802</v>
      </c>
      <c r="D4173" s="38">
        <f t="shared" ca="1" si="451"/>
        <v>6.5468585634976012E-2</v>
      </c>
      <c r="E4173" s="38">
        <f t="shared" ca="1" si="452"/>
        <v>0.14374350465150382</v>
      </c>
      <c r="F4173" s="38">
        <f t="shared" ca="1" si="456"/>
        <v>4.6585686615209121E-2</v>
      </c>
      <c r="G4173" s="24">
        <f t="shared" ca="1" si="453"/>
        <v>10764.85691251623</v>
      </c>
      <c r="H4173" s="24">
        <f t="shared" ca="1" si="454"/>
        <v>11458.038215828712</v>
      </c>
      <c r="I4173" s="24">
        <f ca="1">H4173/'Option value'!$E$10</f>
        <v>556.21544737032582</v>
      </c>
    </row>
    <row r="4174" spans="2:9">
      <c r="B4174">
        <f t="shared" si="455"/>
        <v>4156</v>
      </c>
      <c r="C4174" s="38">
        <f t="shared" ca="1" si="450"/>
        <v>0.24856162960401604</v>
      </c>
      <c r="D4174" s="38">
        <f t="shared" ca="1" si="451"/>
        <v>6.1581514858482324E-2</v>
      </c>
      <c r="E4174" s="38">
        <f t="shared" ca="1" si="452"/>
        <v>0.14137177774183277</v>
      </c>
      <c r="F4174" s="38">
        <f t="shared" ca="1" si="456"/>
        <v>2.103360560249912E-2</v>
      </c>
      <c r="G4174" s="24">
        <f t="shared" ca="1" si="453"/>
        <v>7924.0702759403639</v>
      </c>
      <c r="H4174" s="24">
        <f t="shared" ca="1" si="454"/>
        <v>8617.2515792528466</v>
      </c>
      <c r="I4174" s="24">
        <f ca="1">H4174/'Option value'!$E$10</f>
        <v>418.31318345887604</v>
      </c>
    </row>
    <row r="4175" spans="2:9">
      <c r="B4175">
        <f t="shared" si="455"/>
        <v>4157</v>
      </c>
      <c r="C4175" s="38">
        <f t="shared" ca="1" si="450"/>
        <v>0.10258906941503415</v>
      </c>
      <c r="D4175" s="38">
        <f t="shared" ca="1" si="451"/>
        <v>7.0224078886062344E-2</v>
      </c>
      <c r="E4175" s="38">
        <f t="shared" ca="1" si="452"/>
        <v>0.1431524417647192</v>
      </c>
      <c r="F4175" s="38">
        <f t="shared" ca="1" si="456"/>
        <v>3.9038020172019794E-2</v>
      </c>
      <c r="G4175" s="24">
        <f t="shared" ca="1" si="453"/>
        <v>9223.1701412807688</v>
      </c>
      <c r="H4175" s="24">
        <f t="shared" ca="1" si="454"/>
        <v>9916.3514445932506</v>
      </c>
      <c r="I4175" s="24">
        <f ca="1">H4175/'Option value'!$E$10</f>
        <v>481.37628371811894</v>
      </c>
    </row>
    <row r="4176" spans="2:9">
      <c r="B4176">
        <f t="shared" si="455"/>
        <v>4158</v>
      </c>
      <c r="C4176" s="38">
        <f t="shared" ca="1" si="450"/>
        <v>0.36112315645268434</v>
      </c>
      <c r="D4176" s="38">
        <f t="shared" ca="1" si="451"/>
        <v>5.7994153372340519E-2</v>
      </c>
      <c r="E4176" s="38">
        <f t="shared" ca="1" si="452"/>
        <v>0.14392619076736271</v>
      </c>
      <c r="F4176" s="38">
        <f t="shared" ca="1" si="456"/>
        <v>5.3749778477113971E-2</v>
      </c>
      <c r="G4176" s="24">
        <f t="shared" ca="1" si="453"/>
        <v>10856.255591677806</v>
      </c>
      <c r="H4176" s="24">
        <f t="shared" ca="1" si="454"/>
        <v>11549.436894990287</v>
      </c>
      <c r="I4176" s="24">
        <f ca="1">H4176/'Option value'!$E$10</f>
        <v>560.65227645583911</v>
      </c>
    </row>
    <row r="4177" spans="2:9">
      <c r="B4177">
        <f t="shared" si="455"/>
        <v>4159</v>
      </c>
      <c r="C4177" s="38">
        <f t="shared" ca="1" si="450"/>
        <v>0.24736678809519286</v>
      </c>
      <c r="D4177" s="38">
        <f t="shared" ca="1" si="451"/>
        <v>6.0121410313265247E-2</v>
      </c>
      <c r="E4177" s="38">
        <f t="shared" ca="1" si="452"/>
        <v>0.14574372440364441</v>
      </c>
      <c r="F4177" s="38">
        <f t="shared" ca="1" si="456"/>
        <v>2.3760947782839385E-2</v>
      </c>
      <c r="G4177" s="24">
        <f t="shared" ca="1" si="453"/>
        <v>7624.5847869775134</v>
      </c>
      <c r="H4177" s="24">
        <f t="shared" ca="1" si="454"/>
        <v>8317.7660902899952</v>
      </c>
      <c r="I4177" s="24">
        <f ca="1">H4177/'Option value'!$E$10</f>
        <v>403.77505292669878</v>
      </c>
    </row>
    <row r="4178" spans="2:9">
      <c r="B4178">
        <f t="shared" si="455"/>
        <v>4160</v>
      </c>
      <c r="C4178" s="38">
        <f t="shared" ca="1" si="450"/>
        <v>0.30436463158261939</v>
      </c>
      <c r="D4178" s="38">
        <f t="shared" ca="1" si="451"/>
        <v>6.7888504250862319E-2</v>
      </c>
      <c r="E4178" s="38">
        <f t="shared" ca="1" si="452"/>
        <v>0.14484600089997127</v>
      </c>
      <c r="F4178" s="38">
        <f t="shared" ca="1" si="456"/>
        <v>4.9238852220698563E-2</v>
      </c>
      <c r="G4178" s="24">
        <f t="shared" ca="1" si="453"/>
        <v>11486.726086382325</v>
      </c>
      <c r="H4178" s="24">
        <f t="shared" ca="1" si="454"/>
        <v>12179.907389694807</v>
      </c>
      <c r="I4178" s="24">
        <f ca="1">H4178/'Option value'!$E$10</f>
        <v>591.25764027644686</v>
      </c>
    </row>
    <row r="4179" spans="2:9">
      <c r="B4179">
        <f t="shared" si="455"/>
        <v>4161</v>
      </c>
      <c r="C4179" s="38">
        <f t="shared" ref="C4179:C4242" ca="1" si="457">_xlfn.NORM.INV(RAND(),$F$6,$G$6)</f>
        <v>0.10386415420177644</v>
      </c>
      <c r="D4179" s="38">
        <f t="shared" ref="D4179:D4242" ca="1" si="458">_xlfn.NORM.INV(RAND(),$F$7,$G$7)</f>
        <v>5.6639081516794872E-2</v>
      </c>
      <c r="E4179" s="38">
        <f t="shared" ref="E4179:E4242" ca="1" si="459">_xlfn.NORM.INV(RAND(),$F$8,$G$8)</f>
        <v>0.14722875382775133</v>
      </c>
      <c r="F4179" s="38">
        <f t="shared" ca="1" si="456"/>
        <v>3.74519992973424E-2</v>
      </c>
      <c r="G4179" s="24">
        <f t="shared" ref="G4179:G4242" ca="1" si="460">IF(E4179&gt;F4179,($C$12*(1+C4179)*D4179)/(E4179-F4179),0)</f>
        <v>7063.3840860659275</v>
      </c>
      <c r="H4179" s="24">
        <f t="shared" ref="H4179:H4242" ca="1" si="461">G4179+$C$13</f>
        <v>7756.5653893784101</v>
      </c>
      <c r="I4179" s="24">
        <f ca="1">H4179/'Option value'!$E$10</f>
        <v>376.5323004552626</v>
      </c>
    </row>
    <row r="4180" spans="2:9">
      <c r="B4180">
        <f t="shared" ref="B4180:B4243" si="462">B4179+1</f>
        <v>4162</v>
      </c>
      <c r="C4180" s="38">
        <f t="shared" ca="1" si="457"/>
        <v>0.31762626366121838</v>
      </c>
      <c r="D4180" s="38">
        <f t="shared" ca="1" si="458"/>
        <v>7.1122341846123344E-2</v>
      </c>
      <c r="E4180" s="38">
        <f t="shared" ca="1" si="459"/>
        <v>0.14122082272988412</v>
      </c>
      <c r="F4180" s="38">
        <f t="shared" ref="F4180:F4243" ca="1" si="463">RAND()*($E$9-$D$9)+$D$9</f>
        <v>2.2811724942573757E-2</v>
      </c>
      <c r="G4180" s="24">
        <f t="shared" ca="1" si="460"/>
        <v>9815.3230008254905</v>
      </c>
      <c r="H4180" s="24">
        <f t="shared" ca="1" si="461"/>
        <v>10508.504304137972</v>
      </c>
      <c r="I4180" s="24">
        <f ca="1">H4180/'Option value'!$E$10</f>
        <v>510.12156816203748</v>
      </c>
    </row>
    <row r="4181" spans="2:9">
      <c r="B4181">
        <f t="shared" si="462"/>
        <v>4163</v>
      </c>
      <c r="C4181" s="38">
        <f t="shared" ca="1" si="457"/>
        <v>0.18421886600293852</v>
      </c>
      <c r="D4181" s="38">
        <f t="shared" ca="1" si="458"/>
        <v>5.6391527210927578E-2</v>
      </c>
      <c r="E4181" s="38">
        <f t="shared" ca="1" si="459"/>
        <v>0.14485022007940196</v>
      </c>
      <c r="F4181" s="38">
        <f t="shared" ca="1" si="463"/>
        <v>4.3000468174037083E-2</v>
      </c>
      <c r="G4181" s="24">
        <f t="shared" ca="1" si="460"/>
        <v>8131.6229599104599</v>
      </c>
      <c r="H4181" s="24">
        <f t="shared" ca="1" si="461"/>
        <v>8824.8042632229426</v>
      </c>
      <c r="I4181" s="24">
        <f ca="1">H4181/'Option value'!$E$10</f>
        <v>428.38855646713313</v>
      </c>
    </row>
    <row r="4182" spans="2:9">
      <c r="B4182">
        <f t="shared" si="462"/>
        <v>4164</v>
      </c>
      <c r="C4182" s="38">
        <f t="shared" ca="1" si="457"/>
        <v>9.922118578670816E-2</v>
      </c>
      <c r="D4182" s="38">
        <f t="shared" ca="1" si="458"/>
        <v>6.4000527911075647E-2</v>
      </c>
      <c r="E4182" s="38">
        <f t="shared" ca="1" si="459"/>
        <v>0.14379334689755724</v>
      </c>
      <c r="F4182" s="38">
        <f t="shared" ca="1" si="463"/>
        <v>5.4583625230063659E-2</v>
      </c>
      <c r="G4182" s="24">
        <f t="shared" ca="1" si="460"/>
        <v>9780.2023177046867</v>
      </c>
      <c r="H4182" s="24">
        <f t="shared" ca="1" si="461"/>
        <v>10473.383621017168</v>
      </c>
      <c r="I4182" s="24">
        <f ca="1">H4182/'Option value'!$E$10</f>
        <v>508.41668063190133</v>
      </c>
    </row>
    <row r="4183" spans="2:9">
      <c r="B4183">
        <f t="shared" si="462"/>
        <v>4165</v>
      </c>
      <c r="C4183" s="38">
        <f t="shared" ca="1" si="457"/>
        <v>0.18692553479414314</v>
      </c>
      <c r="D4183" s="38">
        <f t="shared" ca="1" si="458"/>
        <v>7.0700387586392896E-2</v>
      </c>
      <c r="E4183" s="38">
        <f t="shared" ca="1" si="459"/>
        <v>0.14547207375832152</v>
      </c>
      <c r="F4183" s="38">
        <f t="shared" ca="1" si="463"/>
        <v>5.1081867760351528E-2</v>
      </c>
      <c r="G4183" s="24">
        <f t="shared" ca="1" si="460"/>
        <v>11025.789850953026</v>
      </c>
      <c r="H4183" s="24">
        <f t="shared" ca="1" si="461"/>
        <v>11718.971154265508</v>
      </c>
      <c r="I4183" s="24">
        <f ca="1">H4183/'Option value'!$E$10</f>
        <v>568.88209486725759</v>
      </c>
    </row>
    <row r="4184" spans="2:9">
      <c r="B4184">
        <f t="shared" si="462"/>
        <v>4166</v>
      </c>
      <c r="C4184" s="38">
        <f t="shared" ca="1" si="457"/>
        <v>9.3660991379588832E-2</v>
      </c>
      <c r="D4184" s="38">
        <f t="shared" ca="1" si="458"/>
        <v>7.0740659951591109E-2</v>
      </c>
      <c r="E4184" s="38">
        <f t="shared" ca="1" si="459"/>
        <v>0.14741258306989768</v>
      </c>
      <c r="F4184" s="38">
        <f t="shared" ca="1" si="463"/>
        <v>2.9236209155626802E-2</v>
      </c>
      <c r="G4184" s="24">
        <f t="shared" ca="1" si="460"/>
        <v>8119.1870320295866</v>
      </c>
      <c r="H4184" s="24">
        <f t="shared" ca="1" si="461"/>
        <v>8812.3683353420693</v>
      </c>
      <c r="I4184" s="24">
        <f ca="1">H4184/'Option value'!$E$10</f>
        <v>427.78487064767324</v>
      </c>
    </row>
    <row r="4185" spans="2:9">
      <c r="B4185">
        <f t="shared" si="462"/>
        <v>4167</v>
      </c>
      <c r="C4185" s="38">
        <f t="shared" ca="1" si="457"/>
        <v>0.23616792272397627</v>
      </c>
      <c r="D4185" s="38">
        <f t="shared" ca="1" si="458"/>
        <v>6.3134641861963367E-2</v>
      </c>
      <c r="E4185" s="38">
        <f t="shared" ca="1" si="459"/>
        <v>0.1451042353090683</v>
      </c>
      <c r="F4185" s="38">
        <f t="shared" ca="1" si="463"/>
        <v>2.414553962715274E-2</v>
      </c>
      <c r="G4185" s="24">
        <f t="shared" ca="1" si="460"/>
        <v>8002.0170584127891</v>
      </c>
      <c r="H4185" s="24">
        <f t="shared" ca="1" si="461"/>
        <v>8695.1983617252718</v>
      </c>
      <c r="I4185" s="24">
        <f ca="1">H4185/'Option value'!$E$10</f>
        <v>422.09700785074131</v>
      </c>
    </row>
    <row r="4186" spans="2:9">
      <c r="B4186">
        <f t="shared" si="462"/>
        <v>4168</v>
      </c>
      <c r="C4186" s="38">
        <f t="shared" ca="1" si="457"/>
        <v>0.22521760622421011</v>
      </c>
      <c r="D4186" s="38">
        <f t="shared" ca="1" si="458"/>
        <v>7.0762692339818009E-2</v>
      </c>
      <c r="E4186" s="38">
        <f t="shared" ca="1" si="459"/>
        <v>0.14586552238831194</v>
      </c>
      <c r="F4186" s="38">
        <f t="shared" ca="1" si="463"/>
        <v>2.9124413131585127E-2</v>
      </c>
      <c r="G4186" s="24">
        <f t="shared" ca="1" si="460"/>
        <v>9210.540966008577</v>
      </c>
      <c r="H4186" s="24">
        <f t="shared" ca="1" si="461"/>
        <v>9903.7222693210588</v>
      </c>
      <c r="I4186" s="24">
        <f ca="1">H4186/'Option value'!$E$10</f>
        <v>480.76321695733293</v>
      </c>
    </row>
    <row r="4187" spans="2:9">
      <c r="B4187">
        <f t="shared" si="462"/>
        <v>4169</v>
      </c>
      <c r="C4187" s="38">
        <f t="shared" ca="1" si="457"/>
        <v>0.19568757652169119</v>
      </c>
      <c r="D4187" s="38">
        <f t="shared" ca="1" si="458"/>
        <v>5.8433102337040042E-2</v>
      </c>
      <c r="E4187" s="38">
        <f t="shared" ca="1" si="459"/>
        <v>0.1489452792049826</v>
      </c>
      <c r="F4187" s="38">
        <f t="shared" ca="1" si="463"/>
        <v>5.243440804411649E-2</v>
      </c>
      <c r="G4187" s="24">
        <f t="shared" ca="1" si="460"/>
        <v>8978.2522366878511</v>
      </c>
      <c r="H4187" s="24">
        <f t="shared" ca="1" si="461"/>
        <v>9671.4335400003329</v>
      </c>
      <c r="I4187" s="24">
        <f ca="1">H4187/'Option value'!$E$10</f>
        <v>469.48706504855983</v>
      </c>
    </row>
    <row r="4188" spans="2:9">
      <c r="B4188">
        <f t="shared" si="462"/>
        <v>4170</v>
      </c>
      <c r="C4188" s="38">
        <f t="shared" ca="1" si="457"/>
        <v>0.22394855491347812</v>
      </c>
      <c r="D4188" s="38">
        <f t="shared" ca="1" si="458"/>
        <v>6.0483368191418689E-2</v>
      </c>
      <c r="E4188" s="38">
        <f t="shared" ca="1" si="459"/>
        <v>0.14392352589171351</v>
      </c>
      <c r="F4188" s="38">
        <f t="shared" ca="1" si="463"/>
        <v>2.6601963075334752E-2</v>
      </c>
      <c r="G4188" s="24">
        <f t="shared" ca="1" si="460"/>
        <v>7825.5103350585505</v>
      </c>
      <c r="H4188" s="24">
        <f t="shared" ca="1" si="461"/>
        <v>8518.6916383710322</v>
      </c>
      <c r="I4188" s="24">
        <f ca="1">H4188/'Option value'!$E$10</f>
        <v>413.52872030927335</v>
      </c>
    </row>
    <row r="4189" spans="2:9">
      <c r="B4189">
        <f t="shared" si="462"/>
        <v>4171</v>
      </c>
      <c r="C4189" s="38">
        <f t="shared" ca="1" si="457"/>
        <v>0.19398850110022289</v>
      </c>
      <c r="D4189" s="38">
        <f t="shared" ca="1" si="458"/>
        <v>5.6210137558277348E-2</v>
      </c>
      <c r="E4189" s="38">
        <f t="shared" ca="1" si="459"/>
        <v>0.14053798635811138</v>
      </c>
      <c r="F4189" s="38">
        <f t="shared" ca="1" si="463"/>
        <v>3.7363986762154175E-2</v>
      </c>
      <c r="G4189" s="24">
        <f t="shared" ca="1" si="460"/>
        <v>8067.4429455761137</v>
      </c>
      <c r="H4189" s="24">
        <f t="shared" ca="1" si="461"/>
        <v>8760.6242488885964</v>
      </c>
      <c r="I4189" s="24">
        <f ca="1">H4189/'Option value'!$E$10</f>
        <v>425.27302179070853</v>
      </c>
    </row>
    <row r="4190" spans="2:9">
      <c r="B4190">
        <f t="shared" si="462"/>
        <v>4172</v>
      </c>
      <c r="C4190" s="38">
        <f t="shared" ca="1" si="457"/>
        <v>0.45951520698784137</v>
      </c>
      <c r="D4190" s="38">
        <f t="shared" ca="1" si="458"/>
        <v>6.7171495922931271E-2</v>
      </c>
      <c r="E4190" s="38">
        <f t="shared" ca="1" si="459"/>
        <v>0.14528289213491694</v>
      </c>
      <c r="F4190" s="38">
        <f t="shared" ca="1" si="463"/>
        <v>2.8512807306002592E-2</v>
      </c>
      <c r="G4190" s="24">
        <f t="shared" ca="1" si="460"/>
        <v>10412.461909749505</v>
      </c>
      <c r="H4190" s="24">
        <f t="shared" ca="1" si="461"/>
        <v>11105.643213061987</v>
      </c>
      <c r="I4190" s="24">
        <f ca="1">H4190/'Option value'!$E$10</f>
        <v>539.10889383796052</v>
      </c>
    </row>
    <row r="4191" spans="2:9">
      <c r="B4191">
        <f t="shared" si="462"/>
        <v>4173</v>
      </c>
      <c r="C4191" s="38">
        <f t="shared" ca="1" si="457"/>
        <v>0.15792562439995905</v>
      </c>
      <c r="D4191" s="38">
        <f t="shared" ca="1" si="458"/>
        <v>6.8320402982573275E-2</v>
      </c>
      <c r="E4191" s="38">
        <f t="shared" ca="1" si="459"/>
        <v>0.14153499896081795</v>
      </c>
      <c r="F4191" s="38">
        <f t="shared" ca="1" si="463"/>
        <v>3.3111779266671991E-2</v>
      </c>
      <c r="G4191" s="24">
        <f t="shared" ca="1" si="460"/>
        <v>9048.9911023317727</v>
      </c>
      <c r="H4191" s="24">
        <f t="shared" ca="1" si="461"/>
        <v>9742.1724056442545</v>
      </c>
      <c r="I4191" s="24">
        <f ca="1">H4191/'Option value'!$E$10</f>
        <v>472.92099056525501</v>
      </c>
    </row>
    <row r="4192" spans="2:9">
      <c r="B4192">
        <f t="shared" si="462"/>
        <v>4174</v>
      </c>
      <c r="C4192" s="38">
        <f t="shared" ca="1" si="457"/>
        <v>0.18153962186608866</v>
      </c>
      <c r="D4192" s="38">
        <f t="shared" ca="1" si="458"/>
        <v>6.0735620419026727E-2</v>
      </c>
      <c r="E4192" s="38">
        <f t="shared" ca="1" si="459"/>
        <v>0.14521163914811408</v>
      </c>
      <c r="F4192" s="38">
        <f t="shared" ca="1" si="463"/>
        <v>2.4711284371686536E-2</v>
      </c>
      <c r="G4192" s="24">
        <f t="shared" ca="1" si="460"/>
        <v>7385.7535748975006</v>
      </c>
      <c r="H4192" s="24">
        <f t="shared" ca="1" si="461"/>
        <v>8078.9348782099833</v>
      </c>
      <c r="I4192" s="24">
        <f ca="1">H4192/'Option value'!$E$10</f>
        <v>392.1813047674749</v>
      </c>
    </row>
    <row r="4193" spans="2:9">
      <c r="B4193">
        <f t="shared" si="462"/>
        <v>4175</v>
      </c>
      <c r="C4193" s="38">
        <f t="shared" ca="1" si="457"/>
        <v>0.15989890833119205</v>
      </c>
      <c r="D4193" s="38">
        <f t="shared" ca="1" si="458"/>
        <v>6.3037110982762878E-2</v>
      </c>
      <c r="E4193" s="38">
        <f t="shared" ca="1" si="459"/>
        <v>0.14168821442604557</v>
      </c>
      <c r="F4193" s="38">
        <f t="shared" ca="1" si="463"/>
        <v>3.8006308998166746E-2</v>
      </c>
      <c r="G4193" s="24">
        <f t="shared" ca="1" si="460"/>
        <v>8745.9068531571247</v>
      </c>
      <c r="H4193" s="24">
        <f t="shared" ca="1" si="461"/>
        <v>9439.0881564696065</v>
      </c>
      <c r="I4193" s="24">
        <f ca="1">H4193/'Option value'!$E$10</f>
        <v>458.20816293541776</v>
      </c>
    </row>
    <row r="4194" spans="2:9">
      <c r="B4194">
        <f t="shared" si="462"/>
        <v>4176</v>
      </c>
      <c r="C4194" s="38">
        <f t="shared" ca="1" si="457"/>
        <v>3.365332674779814E-2</v>
      </c>
      <c r="D4194" s="38">
        <f t="shared" ca="1" si="458"/>
        <v>5.5103358454183654E-2</v>
      </c>
      <c r="E4194" s="38">
        <f t="shared" ca="1" si="459"/>
        <v>0.14265550984125733</v>
      </c>
      <c r="F4194" s="38">
        <f t="shared" ca="1" si="463"/>
        <v>3.2526993169999421E-2</v>
      </c>
      <c r="G4194" s="24">
        <f t="shared" ca="1" si="460"/>
        <v>6414.2305063153563</v>
      </c>
      <c r="H4194" s="24">
        <f t="shared" ca="1" si="461"/>
        <v>7107.4118096278389</v>
      </c>
      <c r="I4194" s="24">
        <f ca="1">H4194/'Option value'!$E$10</f>
        <v>345.01999075863296</v>
      </c>
    </row>
    <row r="4195" spans="2:9">
      <c r="B4195">
        <f t="shared" si="462"/>
        <v>4177</v>
      </c>
      <c r="C4195" s="38">
        <f t="shared" ca="1" si="457"/>
        <v>0.2683602114525675</v>
      </c>
      <c r="D4195" s="38">
        <f t="shared" ca="1" si="458"/>
        <v>6.4174267453839751E-2</v>
      </c>
      <c r="E4195" s="38">
        <f t="shared" ca="1" si="459"/>
        <v>0.14479682891816176</v>
      </c>
      <c r="F4195" s="38">
        <f t="shared" ca="1" si="463"/>
        <v>4.7993353677384012E-2</v>
      </c>
      <c r="G4195" s="24">
        <f t="shared" ca="1" si="460"/>
        <v>10428.070479174114</v>
      </c>
      <c r="H4195" s="24">
        <f t="shared" ca="1" si="461"/>
        <v>11121.251782486595</v>
      </c>
      <c r="I4195" s="24">
        <f ca="1">H4195/'Option value'!$E$10</f>
        <v>539.86659138284438</v>
      </c>
    </row>
    <row r="4196" spans="2:9">
      <c r="B4196">
        <f t="shared" si="462"/>
        <v>4178</v>
      </c>
      <c r="C4196" s="38">
        <f t="shared" ca="1" si="457"/>
        <v>0.23501401097771946</v>
      </c>
      <c r="D4196" s="38">
        <f t="shared" ca="1" si="458"/>
        <v>5.5761249098826376E-2</v>
      </c>
      <c r="E4196" s="38">
        <f t="shared" ca="1" si="459"/>
        <v>0.14264015425245524</v>
      </c>
      <c r="F4196" s="38">
        <f t="shared" ca="1" si="463"/>
        <v>4.059682524247471E-2</v>
      </c>
      <c r="G4196" s="24">
        <f t="shared" ca="1" si="460"/>
        <v>8369.7239978101788</v>
      </c>
      <c r="H4196" s="24">
        <f t="shared" ca="1" si="461"/>
        <v>9062.9053011226606</v>
      </c>
      <c r="I4196" s="24">
        <f ca="1">H4196/'Option value'!$E$10</f>
        <v>439.94685927779904</v>
      </c>
    </row>
    <row r="4197" spans="2:9">
      <c r="B4197">
        <f t="shared" si="462"/>
        <v>4179</v>
      </c>
      <c r="C4197" s="38">
        <f t="shared" ca="1" si="457"/>
        <v>0.13443724171622443</v>
      </c>
      <c r="D4197" s="38">
        <f t="shared" ca="1" si="458"/>
        <v>5.756261291690408E-2</v>
      </c>
      <c r="E4197" s="38">
        <f t="shared" ca="1" si="459"/>
        <v>0.14472024192311483</v>
      </c>
      <c r="F4197" s="38">
        <f t="shared" ca="1" si="463"/>
        <v>5.2962853569141877E-2</v>
      </c>
      <c r="G4197" s="24">
        <f t="shared" ca="1" si="460"/>
        <v>8826.1500732590539</v>
      </c>
      <c r="H4197" s="24">
        <f t="shared" ca="1" si="461"/>
        <v>9519.3313765715357</v>
      </c>
      <c r="I4197" s="24">
        <f ca="1">H4197/'Option value'!$E$10</f>
        <v>462.10346488211337</v>
      </c>
    </row>
    <row r="4198" spans="2:9">
      <c r="B4198">
        <f t="shared" si="462"/>
        <v>4180</v>
      </c>
      <c r="C4198" s="38">
        <f t="shared" ca="1" si="457"/>
        <v>0.38799383984073521</v>
      </c>
      <c r="D4198" s="38">
        <f t="shared" ca="1" si="458"/>
        <v>4.7821736279703972E-2</v>
      </c>
      <c r="E4198" s="38">
        <f t="shared" ca="1" si="459"/>
        <v>0.14053068017297154</v>
      </c>
      <c r="F4198" s="38">
        <f t="shared" ca="1" si="463"/>
        <v>2.9031557976825891E-2</v>
      </c>
      <c r="G4198" s="24">
        <f t="shared" ca="1" si="460"/>
        <v>7382.9989610781986</v>
      </c>
      <c r="H4198" s="24">
        <f t="shared" ca="1" si="461"/>
        <v>8076.1802643906813</v>
      </c>
      <c r="I4198" s="24">
        <f ca="1">H4198/'Option value'!$E$10</f>
        <v>392.04758565003306</v>
      </c>
    </row>
    <row r="4199" spans="2:9">
      <c r="B4199">
        <f t="shared" si="462"/>
        <v>4181</v>
      </c>
      <c r="C4199" s="38">
        <f t="shared" ca="1" si="457"/>
        <v>5.2308417741786684E-2</v>
      </c>
      <c r="D4199" s="38">
        <f t="shared" ca="1" si="458"/>
        <v>6.7398819760871614E-2</v>
      </c>
      <c r="E4199" s="38">
        <f t="shared" ca="1" si="459"/>
        <v>0.14926538547619134</v>
      </c>
      <c r="F4199" s="38">
        <f t="shared" ca="1" si="463"/>
        <v>2.8347000409309993E-2</v>
      </c>
      <c r="G4199" s="24">
        <f t="shared" ca="1" si="460"/>
        <v>7274.3530413145936</v>
      </c>
      <c r="H4199" s="24">
        <f t="shared" ca="1" si="461"/>
        <v>7967.5343446270763</v>
      </c>
      <c r="I4199" s="24">
        <f ca="1">H4199/'Option value'!$E$10</f>
        <v>386.77351187510078</v>
      </c>
    </row>
    <row r="4200" spans="2:9">
      <c r="B4200">
        <f t="shared" si="462"/>
        <v>4182</v>
      </c>
      <c r="C4200" s="38">
        <f t="shared" ca="1" si="457"/>
        <v>0.37181680201337286</v>
      </c>
      <c r="D4200" s="38">
        <f t="shared" ca="1" si="458"/>
        <v>5.4351372757832736E-2</v>
      </c>
      <c r="E4200" s="38">
        <f t="shared" ca="1" si="459"/>
        <v>0.14528438215842968</v>
      </c>
      <c r="F4200" s="38">
        <f t="shared" ca="1" si="463"/>
        <v>5.1631024412588294E-2</v>
      </c>
      <c r="G4200" s="24">
        <f t="shared" ca="1" si="460"/>
        <v>9873.5802302554112</v>
      </c>
      <c r="H4200" s="24">
        <f t="shared" ca="1" si="461"/>
        <v>10566.761533567893</v>
      </c>
      <c r="I4200" s="24">
        <f ca="1">H4200/'Option value'!$E$10</f>
        <v>512.94958900815016</v>
      </c>
    </row>
    <row r="4201" spans="2:9">
      <c r="B4201">
        <f t="shared" si="462"/>
        <v>4183</v>
      </c>
      <c r="C4201" s="38">
        <f t="shared" ca="1" si="457"/>
        <v>0.24714392679635572</v>
      </c>
      <c r="D4201" s="38">
        <f t="shared" ca="1" si="458"/>
        <v>6.1679912808527831E-2</v>
      </c>
      <c r="E4201" s="38">
        <f t="shared" ca="1" si="459"/>
        <v>0.14227821405555541</v>
      </c>
      <c r="F4201" s="38">
        <f t="shared" ca="1" si="463"/>
        <v>4.3484753284462212E-2</v>
      </c>
      <c r="G4201" s="24">
        <f t="shared" ca="1" si="460"/>
        <v>9656.583605974738</v>
      </c>
      <c r="H4201" s="24">
        <f t="shared" ca="1" si="461"/>
        <v>10349.76490928722</v>
      </c>
      <c r="I4201" s="24">
        <f ca="1">H4201/'Option value'!$E$10</f>
        <v>502.41577229549608</v>
      </c>
    </row>
    <row r="4202" spans="2:9">
      <c r="B4202">
        <f t="shared" si="462"/>
        <v>4184</v>
      </c>
      <c r="C4202" s="38">
        <f t="shared" ca="1" si="457"/>
        <v>0.35187146955173165</v>
      </c>
      <c r="D4202" s="38">
        <f t="shared" ca="1" si="458"/>
        <v>5.6919127195276142E-2</v>
      </c>
      <c r="E4202" s="38">
        <f t="shared" ca="1" si="459"/>
        <v>0.14565305211272789</v>
      </c>
      <c r="F4202" s="38">
        <f t="shared" ca="1" si="463"/>
        <v>5.2451377990652706E-2</v>
      </c>
      <c r="G4202" s="24">
        <f t="shared" ca="1" si="460"/>
        <v>10239.088529039349</v>
      </c>
      <c r="H4202" s="24">
        <f t="shared" ca="1" si="461"/>
        <v>10932.269832351831</v>
      </c>
      <c r="I4202" s="24">
        <f ca="1">H4202/'Option value'!$E$10</f>
        <v>530.69271030834125</v>
      </c>
    </row>
    <row r="4203" spans="2:9">
      <c r="B4203">
        <f t="shared" si="462"/>
        <v>4185</v>
      </c>
      <c r="C4203" s="38">
        <f t="shared" ca="1" si="457"/>
        <v>0.31825548534584169</v>
      </c>
      <c r="D4203" s="38">
        <f t="shared" ca="1" si="458"/>
        <v>7.7724940100242862E-2</v>
      </c>
      <c r="E4203" s="38">
        <f t="shared" ca="1" si="459"/>
        <v>0.14633083365734548</v>
      </c>
      <c r="F4203" s="38">
        <f t="shared" ca="1" si="463"/>
        <v>2.1425897264490977E-2</v>
      </c>
      <c r="G4203" s="24">
        <f t="shared" ca="1" si="460"/>
        <v>10173.532046205612</v>
      </c>
      <c r="H4203" s="24">
        <f t="shared" ca="1" si="461"/>
        <v>10866.713349518093</v>
      </c>
      <c r="I4203" s="24">
        <f ca="1">H4203/'Option value'!$E$10</f>
        <v>527.51035677272296</v>
      </c>
    </row>
    <row r="4204" spans="2:9">
      <c r="B4204">
        <f t="shared" si="462"/>
        <v>4186</v>
      </c>
      <c r="C4204" s="38">
        <f t="shared" ca="1" si="457"/>
        <v>0.17303922061298127</v>
      </c>
      <c r="D4204" s="38">
        <f t="shared" ca="1" si="458"/>
        <v>6.8561640098638646E-2</v>
      </c>
      <c r="E4204" s="38">
        <f t="shared" ca="1" si="459"/>
        <v>0.14332963902534779</v>
      </c>
      <c r="F4204" s="38">
        <f t="shared" ca="1" si="463"/>
        <v>5.3017805914799626E-2</v>
      </c>
      <c r="G4204" s="24">
        <f t="shared" ca="1" si="460"/>
        <v>11044.357355021551</v>
      </c>
      <c r="H4204" s="24">
        <f t="shared" ca="1" si="461"/>
        <v>11737.538658334033</v>
      </c>
      <c r="I4204" s="24">
        <f ca="1">H4204/'Option value'!$E$10</f>
        <v>569.78343001621522</v>
      </c>
    </row>
    <row r="4205" spans="2:9">
      <c r="B4205">
        <f t="shared" si="462"/>
        <v>4187</v>
      </c>
      <c r="C4205" s="38">
        <f t="shared" ca="1" si="457"/>
        <v>0.36662605561817346</v>
      </c>
      <c r="D4205" s="38">
        <f t="shared" ca="1" si="458"/>
        <v>6.0652720508017254E-2</v>
      </c>
      <c r="E4205" s="38">
        <f t="shared" ca="1" si="459"/>
        <v>0.14744104875995831</v>
      </c>
      <c r="F4205" s="38">
        <f t="shared" ca="1" si="463"/>
        <v>4.4690137917734914E-2</v>
      </c>
      <c r="G4205" s="24">
        <f t="shared" ca="1" si="460"/>
        <v>10004.737042377785</v>
      </c>
      <c r="H4205" s="24">
        <f t="shared" ca="1" si="461"/>
        <v>10697.918345690267</v>
      </c>
      <c r="I4205" s="24">
        <f ca="1">H4205/'Option value'!$E$10</f>
        <v>519.31642454807115</v>
      </c>
    </row>
    <row r="4206" spans="2:9">
      <c r="B4206">
        <f t="shared" si="462"/>
        <v>4188</v>
      </c>
      <c r="C4206" s="38">
        <f t="shared" ca="1" si="457"/>
        <v>5.4077751622924469E-2</v>
      </c>
      <c r="D4206" s="38">
        <f t="shared" ca="1" si="458"/>
        <v>6.1404493789220443E-2</v>
      </c>
      <c r="E4206" s="38">
        <f t="shared" ca="1" si="459"/>
        <v>0.14490817625876429</v>
      </c>
      <c r="F4206" s="38">
        <f t="shared" ca="1" si="463"/>
        <v>3.3173069490596938E-2</v>
      </c>
      <c r="G4206" s="24">
        <f t="shared" ca="1" si="460"/>
        <v>7184.1357611237927</v>
      </c>
      <c r="H4206" s="24">
        <f t="shared" ca="1" si="461"/>
        <v>7877.3170644362754</v>
      </c>
      <c r="I4206" s="24">
        <f ca="1">H4206/'Option value'!$E$10</f>
        <v>382.39403225418812</v>
      </c>
    </row>
    <row r="4207" spans="2:9">
      <c r="B4207">
        <f t="shared" si="462"/>
        <v>4189</v>
      </c>
      <c r="C4207" s="38">
        <f t="shared" ca="1" si="457"/>
        <v>7.7820485257268868E-2</v>
      </c>
      <c r="D4207" s="38">
        <f t="shared" ca="1" si="458"/>
        <v>5.7444336010862129E-2</v>
      </c>
      <c r="E4207" s="38">
        <f t="shared" ca="1" si="459"/>
        <v>0.14722816233511121</v>
      </c>
      <c r="F4207" s="38">
        <f t="shared" ca="1" si="463"/>
        <v>3.9133630850148989E-2</v>
      </c>
      <c r="G4207" s="24">
        <f t="shared" ca="1" si="460"/>
        <v>7103.6458356280746</v>
      </c>
      <c r="H4207" s="24">
        <f t="shared" ca="1" si="461"/>
        <v>7796.8271389405572</v>
      </c>
      <c r="I4207" s="24">
        <f ca="1">H4207/'Option value'!$E$10</f>
        <v>378.48675431750274</v>
      </c>
    </row>
    <row r="4208" spans="2:9">
      <c r="B4208">
        <f t="shared" si="462"/>
        <v>4190</v>
      </c>
      <c r="C4208" s="38">
        <f t="shared" ca="1" si="457"/>
        <v>0.17447524788142205</v>
      </c>
      <c r="D4208" s="38">
        <f t="shared" ca="1" si="458"/>
        <v>6.1970101343127797E-2</v>
      </c>
      <c r="E4208" s="38">
        <f t="shared" ca="1" si="459"/>
        <v>0.14377589526857426</v>
      </c>
      <c r="F4208" s="38">
        <f t="shared" ca="1" si="463"/>
        <v>4.4053602886705928E-2</v>
      </c>
      <c r="G4208" s="24">
        <f t="shared" ca="1" si="460"/>
        <v>9051.5967594208323</v>
      </c>
      <c r="H4208" s="24">
        <f t="shared" ca="1" si="461"/>
        <v>9744.7780627333141</v>
      </c>
      <c r="I4208" s="24">
        <f ca="1">H4208/'Option value'!$E$10</f>
        <v>473.04747877346182</v>
      </c>
    </row>
    <row r="4209" spans="2:9">
      <c r="B4209">
        <f t="shared" si="462"/>
        <v>4191</v>
      </c>
      <c r="C4209" s="38">
        <f t="shared" ca="1" si="457"/>
        <v>0.10592954690213426</v>
      </c>
      <c r="D4209" s="38">
        <f t="shared" ca="1" si="458"/>
        <v>6.4824581562982986E-2</v>
      </c>
      <c r="E4209" s="38">
        <f t="shared" ca="1" si="459"/>
        <v>0.14346041499998058</v>
      </c>
      <c r="F4209" s="38">
        <f t="shared" ca="1" si="463"/>
        <v>4.710783967770088E-2</v>
      </c>
      <c r="G4209" s="24">
        <f t="shared" ca="1" si="460"/>
        <v>9227.7375294992289</v>
      </c>
      <c r="H4209" s="24">
        <f t="shared" ca="1" si="461"/>
        <v>9920.9188328117107</v>
      </c>
      <c r="I4209" s="24">
        <f ca="1">H4209/'Option value'!$E$10</f>
        <v>481.59800159280144</v>
      </c>
    </row>
    <row r="4210" spans="2:9">
      <c r="B4210">
        <f t="shared" si="462"/>
        <v>4192</v>
      </c>
      <c r="C4210" s="38">
        <f t="shared" ca="1" si="457"/>
        <v>0.20733219851559576</v>
      </c>
      <c r="D4210" s="38">
        <f t="shared" ca="1" si="458"/>
        <v>6.6199038709896976E-2</v>
      </c>
      <c r="E4210" s="38">
        <f t="shared" ca="1" si="459"/>
        <v>0.14327489702007173</v>
      </c>
      <c r="F4210" s="38">
        <f t="shared" ca="1" si="463"/>
        <v>3.6035631589197425E-2</v>
      </c>
      <c r="G4210" s="24">
        <f t="shared" ca="1" si="460"/>
        <v>9243.0651119992726</v>
      </c>
      <c r="H4210" s="24">
        <f t="shared" ca="1" si="461"/>
        <v>9936.2464153117544</v>
      </c>
      <c r="I4210" s="24">
        <f ca="1">H4210/'Option value'!$E$10</f>
        <v>482.34205899571617</v>
      </c>
    </row>
    <row r="4211" spans="2:9">
      <c r="B4211">
        <f t="shared" si="462"/>
        <v>4193</v>
      </c>
      <c r="C4211" s="38">
        <f t="shared" ca="1" si="457"/>
        <v>0.20316883774736599</v>
      </c>
      <c r="D4211" s="38">
        <f t="shared" ca="1" si="458"/>
        <v>6.4400842483698859E-2</v>
      </c>
      <c r="E4211" s="38">
        <f t="shared" ca="1" si="459"/>
        <v>0.1407415549175626</v>
      </c>
      <c r="F4211" s="38">
        <f t="shared" ca="1" si="463"/>
        <v>5.4901482544379293E-2</v>
      </c>
      <c r="G4211" s="24">
        <f t="shared" ca="1" si="460"/>
        <v>11194.879560191595</v>
      </c>
      <c r="H4211" s="24">
        <f t="shared" ca="1" si="461"/>
        <v>11888.060863504077</v>
      </c>
      <c r="I4211" s="24">
        <f ca="1">H4211/'Option value'!$E$10</f>
        <v>577.09033317980948</v>
      </c>
    </row>
    <row r="4212" spans="2:9">
      <c r="B4212">
        <f t="shared" si="462"/>
        <v>4194</v>
      </c>
      <c r="C4212" s="38">
        <f t="shared" ca="1" si="457"/>
        <v>0.1934785301452564</v>
      </c>
      <c r="D4212" s="38">
        <f t="shared" ca="1" si="458"/>
        <v>6.3117301351224661E-2</v>
      </c>
      <c r="E4212" s="38">
        <f t="shared" ca="1" si="459"/>
        <v>0.14317356845589901</v>
      </c>
      <c r="F4212" s="38">
        <f t="shared" ca="1" si="463"/>
        <v>5.6876428786380925E-2</v>
      </c>
      <c r="G4212" s="24">
        <f t="shared" ca="1" si="460"/>
        <v>10825.750363366118</v>
      </c>
      <c r="H4212" s="24">
        <f t="shared" ca="1" si="461"/>
        <v>11518.9316666786</v>
      </c>
      <c r="I4212" s="24">
        <f ca="1">H4212/'Option value'!$E$10</f>
        <v>559.17144013002905</v>
      </c>
    </row>
    <row r="4213" spans="2:9">
      <c r="B4213">
        <f t="shared" si="462"/>
        <v>4195</v>
      </c>
      <c r="C4213" s="38">
        <f t="shared" ca="1" si="457"/>
        <v>0.24280000015241215</v>
      </c>
      <c r="D4213" s="38">
        <f t="shared" ca="1" si="458"/>
        <v>6.3911690300370708E-2</v>
      </c>
      <c r="E4213" s="38">
        <f t="shared" ca="1" si="459"/>
        <v>0.14490621470733092</v>
      </c>
      <c r="F4213" s="38">
        <f t="shared" ca="1" si="463"/>
        <v>2.9582930397186569E-2</v>
      </c>
      <c r="G4213" s="24">
        <f t="shared" ca="1" si="460"/>
        <v>8541.9283240340992</v>
      </c>
      <c r="H4213" s="24">
        <f t="shared" ca="1" si="461"/>
        <v>9235.109627346581</v>
      </c>
      <c r="I4213" s="24">
        <f ca="1">H4213/'Option value'!$E$10</f>
        <v>448.30629258963984</v>
      </c>
    </row>
    <row r="4214" spans="2:9">
      <c r="B4214">
        <f t="shared" si="462"/>
        <v>4196</v>
      </c>
      <c r="C4214" s="38">
        <f t="shared" ca="1" si="457"/>
        <v>0.38220786277180058</v>
      </c>
      <c r="D4214" s="38">
        <f t="shared" ca="1" si="458"/>
        <v>7.2273664497365067E-2</v>
      </c>
      <c r="E4214" s="38">
        <f t="shared" ca="1" si="459"/>
        <v>0.14139689448161719</v>
      </c>
      <c r="F4214" s="38">
        <f t="shared" ca="1" si="463"/>
        <v>5.7389557718420595E-2</v>
      </c>
      <c r="G4214" s="24">
        <f t="shared" ca="1" si="460"/>
        <v>14747.812062958776</v>
      </c>
      <c r="H4214" s="24">
        <f t="shared" ca="1" si="461"/>
        <v>15440.993366271257</v>
      </c>
      <c r="I4214" s="24">
        <f ca="1">H4214/'Option value'!$E$10</f>
        <v>749.5627847704493</v>
      </c>
    </row>
    <row r="4215" spans="2:9">
      <c r="B4215">
        <f t="shared" si="462"/>
        <v>4197</v>
      </c>
      <c r="C4215" s="38">
        <f t="shared" ca="1" si="457"/>
        <v>0.34930715250009936</v>
      </c>
      <c r="D4215" s="38">
        <f t="shared" ca="1" si="458"/>
        <v>6.3167437552378566E-2</v>
      </c>
      <c r="E4215" s="38">
        <f t="shared" ca="1" si="459"/>
        <v>0.14508711288964693</v>
      </c>
      <c r="F4215" s="38">
        <f t="shared" ca="1" si="463"/>
        <v>4.7080123802955814E-2</v>
      </c>
      <c r="G4215" s="24">
        <f t="shared" ca="1" si="460"/>
        <v>10785.453524594837</v>
      </c>
      <c r="H4215" s="24">
        <f t="shared" ca="1" si="461"/>
        <v>11478.634827907319</v>
      </c>
      <c r="I4215" s="24">
        <f ca="1">H4215/'Option value'!$E$10</f>
        <v>557.21528290812228</v>
      </c>
    </row>
    <row r="4216" spans="2:9">
      <c r="B4216">
        <f t="shared" si="462"/>
        <v>4198</v>
      </c>
      <c r="C4216" s="38">
        <f t="shared" ca="1" si="457"/>
        <v>0.35132525203209591</v>
      </c>
      <c r="D4216" s="38">
        <f t="shared" ca="1" si="458"/>
        <v>6.2533617839990285E-2</v>
      </c>
      <c r="E4216" s="38">
        <f t="shared" ca="1" si="459"/>
        <v>0.14118793483500638</v>
      </c>
      <c r="F4216" s="38">
        <f t="shared" ca="1" si="463"/>
        <v>4.0124551096721126E-2</v>
      </c>
      <c r="G4216" s="24">
        <f t="shared" ca="1" si="460"/>
        <v>10369.814547350064</v>
      </c>
      <c r="H4216" s="24">
        <f t="shared" ca="1" si="461"/>
        <v>11062.995850662546</v>
      </c>
      <c r="I4216" s="24">
        <f ca="1">H4216/'Option value'!$E$10</f>
        <v>537.03863352730798</v>
      </c>
    </row>
    <row r="4217" spans="2:9">
      <c r="B4217">
        <f t="shared" si="462"/>
        <v>4199</v>
      </c>
      <c r="C4217" s="38">
        <f t="shared" ca="1" si="457"/>
        <v>0.33853302412425151</v>
      </c>
      <c r="D4217" s="38">
        <f t="shared" ca="1" si="458"/>
        <v>5.2860622531341758E-2</v>
      </c>
      <c r="E4217" s="38">
        <f t="shared" ca="1" si="459"/>
        <v>0.14777719990296945</v>
      </c>
      <c r="F4217" s="38">
        <f t="shared" ca="1" si="463"/>
        <v>2.1087578830471122E-2</v>
      </c>
      <c r="G4217" s="24">
        <f t="shared" ca="1" si="460"/>
        <v>6926.4659501982214</v>
      </c>
      <c r="H4217" s="24">
        <f t="shared" ca="1" si="461"/>
        <v>7619.6472535107041</v>
      </c>
      <c r="I4217" s="24">
        <f ca="1">H4217/'Option value'!$E$10</f>
        <v>369.88578900537397</v>
      </c>
    </row>
    <row r="4218" spans="2:9">
      <c r="B4218">
        <f t="shared" si="462"/>
        <v>4200</v>
      </c>
      <c r="C4218" s="38">
        <f t="shared" ca="1" si="457"/>
        <v>0.21519268234890854</v>
      </c>
      <c r="D4218" s="38">
        <f t="shared" ca="1" si="458"/>
        <v>6.7665717228776706E-2</v>
      </c>
      <c r="E4218" s="38">
        <f t="shared" ca="1" si="459"/>
        <v>0.14507903732484023</v>
      </c>
      <c r="F4218" s="38">
        <f t="shared" ca="1" si="463"/>
        <v>2.3813635728061517E-2</v>
      </c>
      <c r="G4218" s="24">
        <f t="shared" ca="1" si="460"/>
        <v>8409.463745705425</v>
      </c>
      <c r="H4218" s="24">
        <f t="shared" ca="1" si="461"/>
        <v>9102.6450490179068</v>
      </c>
      <c r="I4218" s="24">
        <f ca="1">H4218/'Option value'!$E$10</f>
        <v>441.87597325329642</v>
      </c>
    </row>
    <row r="4219" spans="2:9">
      <c r="B4219">
        <f t="shared" si="462"/>
        <v>4201</v>
      </c>
      <c r="C4219" s="38">
        <f t="shared" ca="1" si="457"/>
        <v>0.29140019504175735</v>
      </c>
      <c r="D4219" s="38">
        <f t="shared" ca="1" si="458"/>
        <v>6.1608621838179597E-2</v>
      </c>
      <c r="E4219" s="38">
        <f t="shared" ca="1" si="459"/>
        <v>0.14306123928489264</v>
      </c>
      <c r="F4219" s="38">
        <f t="shared" ca="1" si="463"/>
        <v>5.1774981757822955E-2</v>
      </c>
      <c r="G4219" s="24">
        <f t="shared" ca="1" si="460"/>
        <v>10809.069661621685</v>
      </c>
      <c r="H4219" s="24">
        <f t="shared" ca="1" si="461"/>
        <v>11502.250964934166</v>
      </c>
      <c r="I4219" s="24">
        <f ca="1">H4219/'Option value'!$E$10</f>
        <v>558.36169732690121</v>
      </c>
    </row>
    <row r="4220" spans="2:9">
      <c r="B4220">
        <f t="shared" si="462"/>
        <v>4202</v>
      </c>
      <c r="C4220" s="38">
        <f t="shared" ca="1" si="457"/>
        <v>0.1228312081348378</v>
      </c>
      <c r="D4220" s="38">
        <f t="shared" ca="1" si="458"/>
        <v>6.2745522784599911E-2</v>
      </c>
      <c r="E4220" s="38">
        <f t="shared" ca="1" si="459"/>
        <v>0.14546746684236153</v>
      </c>
      <c r="F4220" s="38">
        <f t="shared" ca="1" si="463"/>
        <v>5.5134339217316225E-2</v>
      </c>
      <c r="G4220" s="24">
        <f t="shared" ca="1" si="460"/>
        <v>9672.5625471919138</v>
      </c>
      <c r="H4220" s="24">
        <f t="shared" ca="1" si="461"/>
        <v>10365.743850504396</v>
      </c>
      <c r="I4220" s="24">
        <f ca="1">H4220/'Option value'!$E$10</f>
        <v>503.19144905361139</v>
      </c>
    </row>
    <row r="4221" spans="2:9">
      <c r="B4221">
        <f t="shared" si="462"/>
        <v>4203</v>
      </c>
      <c r="C4221" s="38">
        <f t="shared" ca="1" si="457"/>
        <v>0.23115860528211227</v>
      </c>
      <c r="D4221" s="38">
        <f t="shared" ca="1" si="458"/>
        <v>5.5754608891634742E-2</v>
      </c>
      <c r="E4221" s="38">
        <f t="shared" ca="1" si="459"/>
        <v>0.1453524552578655</v>
      </c>
      <c r="F4221" s="38">
        <f t="shared" ca="1" si="463"/>
        <v>3.6236896024863935E-2</v>
      </c>
      <c r="G4221" s="24">
        <f t="shared" ca="1" si="460"/>
        <v>7801.8837088929904</v>
      </c>
      <c r="H4221" s="24">
        <f t="shared" ca="1" si="461"/>
        <v>8495.0650122054722</v>
      </c>
      <c r="I4221" s="24">
        <f ca="1">H4221/'Option value'!$E$10</f>
        <v>412.38179670900348</v>
      </c>
    </row>
    <row r="4222" spans="2:9">
      <c r="B4222">
        <f t="shared" si="462"/>
        <v>4204</v>
      </c>
      <c r="C4222" s="38">
        <f t="shared" ca="1" si="457"/>
        <v>0.24666001621823422</v>
      </c>
      <c r="D4222" s="38">
        <f t="shared" ca="1" si="458"/>
        <v>6.1407600105194381E-2</v>
      </c>
      <c r="E4222" s="38">
        <f t="shared" ca="1" si="459"/>
        <v>0.14514476774832274</v>
      </c>
      <c r="F4222" s="38">
        <f t="shared" ca="1" si="463"/>
        <v>4.165260556721552E-2</v>
      </c>
      <c r="G4222" s="24">
        <f t="shared" ca="1" si="460"/>
        <v>9173.9014825879112</v>
      </c>
      <c r="H4222" s="24">
        <f t="shared" ca="1" si="461"/>
        <v>9867.082785900393</v>
      </c>
      <c r="I4222" s="24">
        <f ca="1">H4222/'Option value'!$E$10</f>
        <v>478.9846012573006</v>
      </c>
    </row>
    <row r="4223" spans="2:9">
      <c r="B4223">
        <f t="shared" si="462"/>
        <v>4205</v>
      </c>
      <c r="C4223" s="38">
        <f t="shared" ca="1" si="457"/>
        <v>0.16603101883749424</v>
      </c>
      <c r="D4223" s="38">
        <f t="shared" ca="1" si="458"/>
        <v>5.7062543016258266E-2</v>
      </c>
      <c r="E4223" s="38">
        <f t="shared" ca="1" si="459"/>
        <v>0.14410105282533031</v>
      </c>
      <c r="F4223" s="38">
        <f t="shared" ca="1" si="463"/>
        <v>3.3265412882139106E-2</v>
      </c>
      <c r="G4223" s="24">
        <f t="shared" ca="1" si="460"/>
        <v>7445.1451587512238</v>
      </c>
      <c r="H4223" s="24">
        <f t="shared" ca="1" si="461"/>
        <v>8138.3264620637065</v>
      </c>
      <c r="I4223" s="24">
        <f ca="1">H4223/'Option value'!$E$10</f>
        <v>395.0643913623158</v>
      </c>
    </row>
    <row r="4224" spans="2:9">
      <c r="B4224">
        <f t="shared" si="462"/>
        <v>4206</v>
      </c>
      <c r="C4224" s="38">
        <f t="shared" ca="1" si="457"/>
        <v>0.32852415672388535</v>
      </c>
      <c r="D4224" s="38">
        <f t="shared" ca="1" si="458"/>
        <v>5.8618062698253912E-2</v>
      </c>
      <c r="E4224" s="38">
        <f t="shared" ca="1" si="459"/>
        <v>0.14498888275603825</v>
      </c>
      <c r="F4224" s="38">
        <f t="shared" ca="1" si="463"/>
        <v>5.9777268013508175E-2</v>
      </c>
      <c r="G4224" s="24">
        <f t="shared" ca="1" si="460"/>
        <v>11334.268548877541</v>
      </c>
      <c r="H4224" s="24">
        <f t="shared" ca="1" si="461"/>
        <v>12027.449852190022</v>
      </c>
      <c r="I4224" s="24">
        <f ca="1">H4224/'Option value'!$E$10</f>
        <v>583.85678894126318</v>
      </c>
    </row>
    <row r="4225" spans="2:9">
      <c r="B4225">
        <f t="shared" si="462"/>
        <v>4207</v>
      </c>
      <c r="C4225" s="38">
        <f t="shared" ca="1" si="457"/>
        <v>0.2975888807085561</v>
      </c>
      <c r="D4225" s="38">
        <f t="shared" ca="1" si="458"/>
        <v>5.554900338306281E-2</v>
      </c>
      <c r="E4225" s="38">
        <f t="shared" ca="1" si="459"/>
        <v>0.14193263787104377</v>
      </c>
      <c r="F4225" s="38">
        <f t="shared" ca="1" si="463"/>
        <v>4.8654361797392173E-2</v>
      </c>
      <c r="G4225" s="24">
        <f t="shared" ca="1" si="460"/>
        <v>9583.5023277669716</v>
      </c>
      <c r="H4225" s="24">
        <f t="shared" ca="1" si="461"/>
        <v>10276.683631079453</v>
      </c>
      <c r="I4225" s="24">
        <f ca="1">H4225/'Option value'!$E$10</f>
        <v>498.86813743104136</v>
      </c>
    </row>
    <row r="4226" spans="2:9">
      <c r="B4226">
        <f t="shared" si="462"/>
        <v>4208</v>
      </c>
      <c r="C4226" s="38">
        <f t="shared" ca="1" si="457"/>
        <v>0.23304193806980339</v>
      </c>
      <c r="D4226" s="38">
        <f t="shared" ca="1" si="458"/>
        <v>6.0543643206186423E-2</v>
      </c>
      <c r="E4226" s="38">
        <f t="shared" ca="1" si="459"/>
        <v>0.14658504014916893</v>
      </c>
      <c r="F4226" s="38">
        <f t="shared" ca="1" si="463"/>
        <v>3.049951335508324E-2</v>
      </c>
      <c r="G4226" s="24">
        <f t="shared" ca="1" si="460"/>
        <v>7975.5326877220195</v>
      </c>
      <c r="H4226" s="24">
        <f t="shared" ca="1" si="461"/>
        <v>8668.7139910345013</v>
      </c>
      <c r="I4226" s="24">
        <f ca="1">H4226/'Option value'!$E$10</f>
        <v>420.81135878808254</v>
      </c>
    </row>
    <row r="4227" spans="2:9">
      <c r="B4227">
        <f t="shared" si="462"/>
        <v>4209</v>
      </c>
      <c r="C4227" s="38">
        <f t="shared" ca="1" si="457"/>
        <v>4.9027592734446512E-2</v>
      </c>
      <c r="D4227" s="38">
        <f t="shared" ca="1" si="458"/>
        <v>4.7396748937095376E-2</v>
      </c>
      <c r="E4227" s="38">
        <f t="shared" ca="1" si="459"/>
        <v>0.14767285224409002</v>
      </c>
      <c r="F4227" s="38">
        <f t="shared" ca="1" si="463"/>
        <v>3.6480373591316353E-2</v>
      </c>
      <c r="G4227" s="24">
        <f t="shared" ca="1" si="460"/>
        <v>5545.6368949459957</v>
      </c>
      <c r="H4227" s="24">
        <f t="shared" ca="1" si="461"/>
        <v>6238.8181982584783</v>
      </c>
      <c r="I4227" s="24">
        <f ca="1">H4227/'Option value'!$E$10</f>
        <v>302.85525234264458</v>
      </c>
    </row>
    <row r="4228" spans="2:9">
      <c r="B4228">
        <f t="shared" si="462"/>
        <v>4210</v>
      </c>
      <c r="C4228" s="38">
        <f t="shared" ca="1" si="457"/>
        <v>5.6867523804566666E-2</v>
      </c>
      <c r="D4228" s="38">
        <f t="shared" ca="1" si="458"/>
        <v>6.6094099002206669E-2</v>
      </c>
      <c r="E4228" s="38">
        <f t="shared" ca="1" si="459"/>
        <v>0.14943948972218082</v>
      </c>
      <c r="F4228" s="38">
        <f t="shared" ca="1" si="463"/>
        <v>4.3839154472140526E-2</v>
      </c>
      <c r="G4228" s="24">
        <f t="shared" ca="1" si="460"/>
        <v>8203.6914801650491</v>
      </c>
      <c r="H4228" s="24">
        <f t="shared" ca="1" si="461"/>
        <v>8896.8727834775309</v>
      </c>
      <c r="I4228" s="24">
        <f ca="1">H4228/'Option value'!$E$10</f>
        <v>431.88702832415197</v>
      </c>
    </row>
    <row r="4229" spans="2:9">
      <c r="B4229">
        <f t="shared" si="462"/>
        <v>4211</v>
      </c>
      <c r="C4229" s="38">
        <f t="shared" ca="1" si="457"/>
        <v>0.3037144319447701</v>
      </c>
      <c r="D4229" s="38">
        <f t="shared" ca="1" si="458"/>
        <v>6.5137812939029982E-2</v>
      </c>
      <c r="E4229" s="38">
        <f t="shared" ca="1" si="459"/>
        <v>0.14719422528983364</v>
      </c>
      <c r="F4229" s="38">
        <f t="shared" ca="1" si="463"/>
        <v>2.4383047900016223E-2</v>
      </c>
      <c r="G4229" s="24">
        <f t="shared" ca="1" si="460"/>
        <v>8575.6910700751996</v>
      </c>
      <c r="H4229" s="24">
        <f t="shared" ca="1" si="461"/>
        <v>9268.8723733876814</v>
      </c>
      <c r="I4229" s="24">
        <f ca="1">H4229/'Option value'!$E$10</f>
        <v>449.94526084406215</v>
      </c>
    </row>
    <row r="4230" spans="2:9">
      <c r="B4230">
        <f t="shared" si="462"/>
        <v>4212</v>
      </c>
      <c r="C4230" s="38">
        <f t="shared" ca="1" si="457"/>
        <v>5.3698501400986781E-2</v>
      </c>
      <c r="D4230" s="38">
        <f t="shared" ca="1" si="458"/>
        <v>5.966213208199625E-2</v>
      </c>
      <c r="E4230" s="38">
        <f t="shared" ca="1" si="459"/>
        <v>0.14609232387492688</v>
      </c>
      <c r="F4230" s="38">
        <f t="shared" ca="1" si="463"/>
        <v>5.7186502847306364E-2</v>
      </c>
      <c r="G4230" s="24">
        <f t="shared" ca="1" si="460"/>
        <v>8769.5298662777204</v>
      </c>
      <c r="H4230" s="24">
        <f t="shared" ca="1" si="461"/>
        <v>9462.7111695902022</v>
      </c>
      <c r="I4230" s="24">
        <f ca="1">H4230/'Option value'!$E$10</f>
        <v>459.35491114515543</v>
      </c>
    </row>
    <row r="4231" spans="2:9">
      <c r="B4231">
        <f t="shared" si="462"/>
        <v>4213</v>
      </c>
      <c r="C4231" s="38">
        <f t="shared" ca="1" si="457"/>
        <v>0.30625544187469028</v>
      </c>
      <c r="D4231" s="38">
        <f t="shared" ca="1" si="458"/>
        <v>6.3222318689983723E-2</v>
      </c>
      <c r="E4231" s="38">
        <f t="shared" ca="1" si="459"/>
        <v>0.14304089318581822</v>
      </c>
      <c r="F4231" s="38">
        <f t="shared" ca="1" si="463"/>
        <v>5.6483899717923988E-2</v>
      </c>
      <c r="G4231" s="24">
        <f t="shared" ca="1" si="460"/>
        <v>11832.806054036679</v>
      </c>
      <c r="H4231" s="24">
        <f t="shared" ca="1" si="461"/>
        <v>12525.98735734916</v>
      </c>
      <c r="I4231" s="24">
        <f ca="1">H4231/'Option value'!$E$10</f>
        <v>608.05763870626993</v>
      </c>
    </row>
    <row r="4232" spans="2:9">
      <c r="B4232">
        <f t="shared" si="462"/>
        <v>4214</v>
      </c>
      <c r="C4232" s="38">
        <f t="shared" ca="1" si="457"/>
        <v>0.23435278828224212</v>
      </c>
      <c r="D4232" s="38">
        <f t="shared" ca="1" si="458"/>
        <v>5.5963774464030731E-2</v>
      </c>
      <c r="E4232" s="38">
        <f t="shared" ca="1" si="459"/>
        <v>0.14254642048232688</v>
      </c>
      <c r="F4232" s="38">
        <f t="shared" ca="1" si="463"/>
        <v>4.4711362861755782E-2</v>
      </c>
      <c r="G4232" s="24">
        <f t="shared" ca="1" si="460"/>
        <v>8756.7544516092421</v>
      </c>
      <c r="H4232" s="24">
        <f t="shared" ca="1" si="461"/>
        <v>9449.9357549217239</v>
      </c>
      <c r="I4232" s="24">
        <f ca="1">H4232/'Option value'!$E$10</f>
        <v>458.73474538454968</v>
      </c>
    </row>
    <row r="4233" spans="2:9">
      <c r="B4233">
        <f t="shared" si="462"/>
        <v>4215</v>
      </c>
      <c r="C4233" s="38">
        <f t="shared" ca="1" si="457"/>
        <v>0.14956917776060777</v>
      </c>
      <c r="D4233" s="38">
        <f t="shared" ca="1" si="458"/>
        <v>7.6971876871427813E-2</v>
      </c>
      <c r="E4233" s="38">
        <f t="shared" ca="1" si="459"/>
        <v>0.14591164600881551</v>
      </c>
      <c r="F4233" s="38">
        <f t="shared" ca="1" si="463"/>
        <v>2.9555898271846549E-2</v>
      </c>
      <c r="G4233" s="24">
        <f t="shared" ca="1" si="460"/>
        <v>9431.2818304584889</v>
      </c>
      <c r="H4233" s="24">
        <f t="shared" ca="1" si="461"/>
        <v>10124.463133770971</v>
      </c>
      <c r="I4233" s="24">
        <f ca="1">H4233/'Option value'!$E$10</f>
        <v>491.47879290150343</v>
      </c>
    </row>
    <row r="4234" spans="2:9">
      <c r="B4234">
        <f t="shared" si="462"/>
        <v>4216</v>
      </c>
      <c r="C4234" s="38">
        <f t="shared" ca="1" si="457"/>
        <v>0.20869825068510039</v>
      </c>
      <c r="D4234" s="38">
        <f t="shared" ca="1" si="458"/>
        <v>7.4632205156756143E-2</v>
      </c>
      <c r="E4234" s="38">
        <f t="shared" ca="1" si="459"/>
        <v>0.14493334746890951</v>
      </c>
      <c r="F4234" s="38">
        <f t="shared" ca="1" si="463"/>
        <v>2.7496936329112154E-2</v>
      </c>
      <c r="G4234" s="24">
        <f t="shared" ca="1" si="460"/>
        <v>9526.4868777513038</v>
      </c>
      <c r="H4234" s="24">
        <f t="shared" ca="1" si="461"/>
        <v>10219.668181063786</v>
      </c>
      <c r="I4234" s="24">
        <f ca="1">H4234/'Option value'!$E$10</f>
        <v>496.1003971390187</v>
      </c>
    </row>
    <row r="4235" spans="2:9">
      <c r="B4235">
        <f t="shared" si="462"/>
        <v>4217</v>
      </c>
      <c r="C4235" s="38">
        <f t="shared" ca="1" si="457"/>
        <v>0.34167463476882043</v>
      </c>
      <c r="D4235" s="38">
        <f t="shared" ca="1" si="458"/>
        <v>5.33331985721677E-2</v>
      </c>
      <c r="E4235" s="38">
        <f t="shared" ca="1" si="459"/>
        <v>0.14092777185669267</v>
      </c>
      <c r="F4235" s="38">
        <f t="shared" ca="1" si="463"/>
        <v>5.9189265295060287E-2</v>
      </c>
      <c r="G4235" s="24">
        <f t="shared" ca="1" si="460"/>
        <v>10856.992008323894</v>
      </c>
      <c r="H4235" s="24">
        <f t="shared" ca="1" si="461"/>
        <v>11550.173311636376</v>
      </c>
      <c r="I4235" s="24">
        <f ca="1">H4235/'Option value'!$E$10</f>
        <v>560.6880248367172</v>
      </c>
    </row>
    <row r="4236" spans="2:9">
      <c r="B4236">
        <f t="shared" si="462"/>
        <v>4218</v>
      </c>
      <c r="C4236" s="38">
        <f t="shared" ca="1" si="457"/>
        <v>0.27051125726041536</v>
      </c>
      <c r="D4236" s="38">
        <f t="shared" ca="1" si="458"/>
        <v>6.3839398298641839E-2</v>
      </c>
      <c r="E4236" s="38">
        <f t="shared" ca="1" si="459"/>
        <v>0.14368402881727899</v>
      </c>
      <c r="F4236" s="38">
        <f t="shared" ca="1" si="463"/>
        <v>4.4312184744777015E-2</v>
      </c>
      <c r="G4236" s="24">
        <f t="shared" ca="1" si="460"/>
        <v>10122.675851196514</v>
      </c>
      <c r="H4236" s="24">
        <f t="shared" ca="1" si="461"/>
        <v>10815.857154508996</v>
      </c>
      <c r="I4236" s="24">
        <f ca="1">H4236/'Option value'!$E$10</f>
        <v>525.04160944218427</v>
      </c>
    </row>
    <row r="4237" spans="2:9">
      <c r="B4237">
        <f t="shared" si="462"/>
        <v>4219</v>
      </c>
      <c r="C4237" s="38">
        <f t="shared" ca="1" si="457"/>
        <v>0.16084306066782478</v>
      </c>
      <c r="D4237" s="38">
        <f t="shared" ca="1" si="458"/>
        <v>6.0870917268034869E-2</v>
      </c>
      <c r="E4237" s="38">
        <f t="shared" ca="1" si="459"/>
        <v>0.14581201519239007</v>
      </c>
      <c r="F4237" s="38">
        <f t="shared" ca="1" si="463"/>
        <v>2.1935011874530438E-2</v>
      </c>
      <c r="G4237" s="24">
        <f t="shared" ca="1" si="460"/>
        <v>7074.3092642239153</v>
      </c>
      <c r="H4237" s="24">
        <f t="shared" ca="1" si="461"/>
        <v>7767.490567536398</v>
      </c>
      <c r="I4237" s="24">
        <f ca="1">H4237/'Option value'!$E$10</f>
        <v>377.06264890953383</v>
      </c>
    </row>
    <row r="4238" spans="2:9">
      <c r="B4238">
        <f t="shared" si="462"/>
        <v>4220</v>
      </c>
      <c r="C4238" s="38">
        <f t="shared" ca="1" si="457"/>
        <v>0.19186598049731318</v>
      </c>
      <c r="D4238" s="38">
        <f t="shared" ca="1" si="458"/>
        <v>5.0312167737033356E-2</v>
      </c>
      <c r="E4238" s="38">
        <f t="shared" ca="1" si="459"/>
        <v>0.14783772385527494</v>
      </c>
      <c r="F4238" s="38">
        <f t="shared" ca="1" si="463"/>
        <v>4.2433886321860875E-2</v>
      </c>
      <c r="G4238" s="24">
        <f t="shared" ca="1" si="460"/>
        <v>7055.6236517988791</v>
      </c>
      <c r="H4238" s="24">
        <f t="shared" ca="1" si="461"/>
        <v>7748.8049551113618</v>
      </c>
      <c r="I4238" s="24">
        <f ca="1">H4238/'Option value'!$E$10</f>
        <v>376.15558034521172</v>
      </c>
    </row>
    <row r="4239" spans="2:9">
      <c r="B4239">
        <f t="shared" si="462"/>
        <v>4221</v>
      </c>
      <c r="C4239" s="38">
        <f t="shared" ca="1" si="457"/>
        <v>0.18758181906371121</v>
      </c>
      <c r="D4239" s="38">
        <f t="shared" ca="1" si="458"/>
        <v>5.8098468346221385E-2</v>
      </c>
      <c r="E4239" s="38">
        <f t="shared" ca="1" si="459"/>
        <v>0.14229259066088651</v>
      </c>
      <c r="F4239" s="38">
        <f t="shared" ca="1" si="463"/>
        <v>5.3745083331589255E-2</v>
      </c>
      <c r="G4239" s="24">
        <f t="shared" ca="1" si="460"/>
        <v>9663.6960178990939</v>
      </c>
      <c r="H4239" s="24">
        <f t="shared" ca="1" si="461"/>
        <v>10356.877321211576</v>
      </c>
      <c r="I4239" s="24">
        <f ca="1">H4239/'Option value'!$E$10</f>
        <v>502.76103501027063</v>
      </c>
    </row>
    <row r="4240" spans="2:9">
      <c r="B4240">
        <f t="shared" si="462"/>
        <v>4222</v>
      </c>
      <c r="C4240" s="38">
        <f t="shared" ca="1" si="457"/>
        <v>0.26098791857038994</v>
      </c>
      <c r="D4240" s="38">
        <f t="shared" ca="1" si="458"/>
        <v>6.6456160482823906E-2</v>
      </c>
      <c r="E4240" s="38">
        <f t="shared" ca="1" si="459"/>
        <v>0.14142596681739603</v>
      </c>
      <c r="F4240" s="38">
        <f t="shared" ca="1" si="463"/>
        <v>3.1863410320277695E-2</v>
      </c>
      <c r="G4240" s="24">
        <f t="shared" ca="1" si="460"/>
        <v>9485.831182193202</v>
      </c>
      <c r="H4240" s="24">
        <f t="shared" ca="1" si="461"/>
        <v>10179.012485505684</v>
      </c>
      <c r="I4240" s="24">
        <f ca="1">H4240/'Option value'!$E$10</f>
        <v>494.12681968474192</v>
      </c>
    </row>
    <row r="4241" spans="2:9">
      <c r="B4241">
        <f t="shared" si="462"/>
        <v>4223</v>
      </c>
      <c r="C4241" s="38">
        <f t="shared" ca="1" si="457"/>
        <v>0.2928964480554882</v>
      </c>
      <c r="D4241" s="38">
        <f t="shared" ca="1" si="458"/>
        <v>5.7965853387220032E-2</v>
      </c>
      <c r="E4241" s="38">
        <f t="shared" ca="1" si="459"/>
        <v>0.14717770077702433</v>
      </c>
      <c r="F4241" s="38">
        <f t="shared" ca="1" si="463"/>
        <v>3.4215801295367249E-2</v>
      </c>
      <c r="G4241" s="24">
        <f t="shared" ca="1" si="460"/>
        <v>8228.020530228534</v>
      </c>
      <c r="H4241" s="24">
        <f t="shared" ca="1" si="461"/>
        <v>8921.2018335410157</v>
      </c>
      <c r="I4241" s="24">
        <f ca="1">H4241/'Option value'!$E$10</f>
        <v>433.06805017189396</v>
      </c>
    </row>
    <row r="4242" spans="2:9">
      <c r="B4242">
        <f t="shared" si="462"/>
        <v>4224</v>
      </c>
      <c r="C4242" s="38">
        <f t="shared" ca="1" si="457"/>
        <v>2.187682579326275E-2</v>
      </c>
      <c r="D4242" s="38">
        <f t="shared" ca="1" si="458"/>
        <v>5.7547631083657833E-2</v>
      </c>
      <c r="E4242" s="38">
        <f t="shared" ca="1" si="459"/>
        <v>0.14351163142857534</v>
      </c>
      <c r="F4242" s="38">
        <f t="shared" ca="1" si="463"/>
        <v>2.6757084733849988E-2</v>
      </c>
      <c r="G4242" s="24">
        <f t="shared" ca="1" si="460"/>
        <v>6246.5982610505544</v>
      </c>
      <c r="H4242" s="24">
        <f t="shared" ca="1" si="461"/>
        <v>6939.779564363037</v>
      </c>
      <c r="I4242" s="24">
        <f ca="1">H4242/'Option value'!$E$10</f>
        <v>336.88250312441926</v>
      </c>
    </row>
    <row r="4243" spans="2:9">
      <c r="B4243">
        <f t="shared" si="462"/>
        <v>4225</v>
      </c>
      <c r="C4243" s="38">
        <f t="shared" ref="C4243:C4306" ca="1" si="464">_xlfn.NORM.INV(RAND(),$F$6,$G$6)</f>
        <v>0.18060199610251582</v>
      </c>
      <c r="D4243" s="38">
        <f t="shared" ref="D4243:D4306" ca="1" si="465">_xlfn.NORM.INV(RAND(),$F$7,$G$7)</f>
        <v>7.0543544000286548E-2</v>
      </c>
      <c r="E4243" s="38">
        <f t="shared" ref="E4243:E4306" ca="1" si="466">_xlfn.NORM.INV(RAND(),$F$8,$G$8)</f>
        <v>0.14539668822787144</v>
      </c>
      <c r="F4243" s="38">
        <f t="shared" ca="1" si="463"/>
        <v>2.4578574659303229E-2</v>
      </c>
      <c r="G4243" s="24">
        <f t="shared" ref="G4243:G4306" ca="1" si="467">IF(E4243&gt;F4243,($C$12*(1+C4243)*D4243)/(E4243-F4243),0)</f>
        <v>8549.0944213691437</v>
      </c>
      <c r="H4243" s="24">
        <f t="shared" ref="H4243:H4306" ca="1" si="468">G4243+$C$13</f>
        <v>9242.2757246816254</v>
      </c>
      <c r="I4243" s="24">
        <f ca="1">H4243/'Option value'!$E$10</f>
        <v>448.65416139231189</v>
      </c>
    </row>
    <row r="4244" spans="2:9">
      <c r="B4244">
        <f t="shared" ref="B4244:B4307" si="469">B4243+1</f>
        <v>4226</v>
      </c>
      <c r="C4244" s="38">
        <f t="shared" ca="1" si="464"/>
        <v>0.10678327130554693</v>
      </c>
      <c r="D4244" s="38">
        <f t="shared" ca="1" si="465"/>
        <v>6.1227450528329154E-2</v>
      </c>
      <c r="E4244" s="38">
        <f t="shared" ca="1" si="466"/>
        <v>0.14482499528966863</v>
      </c>
      <c r="F4244" s="38">
        <f t="shared" ref="F4244:F4307" ca="1" si="470">RAND()*($E$9-$D$9)+$D$9</f>
        <v>4.142253106053434E-2</v>
      </c>
      <c r="G4244" s="24">
        <f t="shared" ca="1" si="467"/>
        <v>8127.7296698417813</v>
      </c>
      <c r="H4244" s="24">
        <f t="shared" ca="1" si="468"/>
        <v>8820.910973154263</v>
      </c>
      <c r="I4244" s="24">
        <f ca="1">H4244/'Option value'!$E$10</f>
        <v>428.19956180360498</v>
      </c>
    </row>
    <row r="4245" spans="2:9">
      <c r="B4245">
        <f t="shared" si="469"/>
        <v>4227</v>
      </c>
      <c r="C4245" s="38">
        <f t="shared" ca="1" si="464"/>
        <v>0.34527090987454989</v>
      </c>
      <c r="D4245" s="38">
        <f t="shared" ca="1" si="465"/>
        <v>6.2479803437443485E-2</v>
      </c>
      <c r="E4245" s="38">
        <f t="shared" ca="1" si="466"/>
        <v>0.14388508311682507</v>
      </c>
      <c r="F4245" s="38">
        <f t="shared" ca="1" si="470"/>
        <v>3.3536051114100726E-2</v>
      </c>
      <c r="G4245" s="24">
        <f t="shared" ca="1" si="467"/>
        <v>9446.5288378078658</v>
      </c>
      <c r="H4245" s="24">
        <f t="shared" ca="1" si="468"/>
        <v>10139.710141120348</v>
      </c>
      <c r="I4245" s="24">
        <f ca="1">H4245/'Option value'!$E$10</f>
        <v>492.21893888933721</v>
      </c>
    </row>
    <row r="4246" spans="2:9">
      <c r="B4246">
        <f t="shared" si="469"/>
        <v>4228</v>
      </c>
      <c r="C4246" s="38">
        <f t="shared" ca="1" si="464"/>
        <v>0.20794378079070749</v>
      </c>
      <c r="D4246" s="38">
        <f t="shared" ca="1" si="465"/>
        <v>6.7506490426730459E-2</v>
      </c>
      <c r="E4246" s="38">
        <f t="shared" ca="1" si="466"/>
        <v>0.14223267556769459</v>
      </c>
      <c r="F4246" s="38">
        <f t="shared" ca="1" si="470"/>
        <v>3.9463236972571245E-2</v>
      </c>
      <c r="G4246" s="24">
        <f t="shared" ca="1" si="467"/>
        <v>9840.5561796597431</v>
      </c>
      <c r="H4246" s="24">
        <f t="shared" ca="1" si="468"/>
        <v>10533.737482972225</v>
      </c>
      <c r="I4246" s="24">
        <f ca="1">H4246/'Option value'!$E$10</f>
        <v>511.34647975593322</v>
      </c>
    </row>
    <row r="4247" spans="2:9">
      <c r="B4247">
        <f t="shared" si="469"/>
        <v>4229</v>
      </c>
      <c r="C4247" s="38">
        <f t="shared" ca="1" si="464"/>
        <v>0.17481334825713729</v>
      </c>
      <c r="D4247" s="38">
        <f t="shared" ca="1" si="465"/>
        <v>7.4380676533567253E-2</v>
      </c>
      <c r="E4247" s="38">
        <f t="shared" ca="1" si="466"/>
        <v>0.14747222319551093</v>
      </c>
      <c r="F4247" s="38">
        <f t="shared" ca="1" si="470"/>
        <v>2.0878774185593342E-2</v>
      </c>
      <c r="G4247" s="24">
        <f t="shared" ca="1" si="467"/>
        <v>8560.6973018821627</v>
      </c>
      <c r="H4247" s="24">
        <f t="shared" ca="1" si="468"/>
        <v>9253.8786051946445</v>
      </c>
      <c r="I4247" s="24">
        <f ca="1">H4247/'Option value'!$E$10</f>
        <v>449.21740801915746</v>
      </c>
    </row>
    <row r="4248" spans="2:9">
      <c r="B4248">
        <f t="shared" si="469"/>
        <v>4230</v>
      </c>
      <c r="C4248" s="38">
        <f t="shared" ca="1" si="464"/>
        <v>0.19559400897075971</v>
      </c>
      <c r="D4248" s="38">
        <f t="shared" ca="1" si="465"/>
        <v>7.0081367939349867E-2</v>
      </c>
      <c r="E4248" s="38">
        <f t="shared" ca="1" si="466"/>
        <v>0.14704991533836068</v>
      </c>
      <c r="F4248" s="38">
        <f t="shared" ca="1" si="470"/>
        <v>2.8290032025235841E-2</v>
      </c>
      <c r="G4248" s="24">
        <f t="shared" ca="1" si="467"/>
        <v>8749.997222070946</v>
      </c>
      <c r="H4248" s="24">
        <f t="shared" ca="1" si="468"/>
        <v>9443.1785253834278</v>
      </c>
      <c r="I4248" s="24">
        <f ca="1">H4248/'Option value'!$E$10</f>
        <v>458.40672453317609</v>
      </c>
    </row>
    <row r="4249" spans="2:9">
      <c r="B4249">
        <f t="shared" si="469"/>
        <v>4231</v>
      </c>
      <c r="C4249" s="38">
        <f t="shared" ca="1" si="464"/>
        <v>0.3345547317296908</v>
      </c>
      <c r="D4249" s="38">
        <f t="shared" ca="1" si="465"/>
        <v>5.8124632652475541E-2</v>
      </c>
      <c r="E4249" s="38">
        <f t="shared" ca="1" si="466"/>
        <v>0.14687676981349729</v>
      </c>
      <c r="F4249" s="38">
        <f t="shared" ca="1" si="470"/>
        <v>4.1473507303788147E-2</v>
      </c>
      <c r="G4249" s="24">
        <f t="shared" ca="1" si="467"/>
        <v>9127.1236415943149</v>
      </c>
      <c r="H4249" s="24">
        <f t="shared" ca="1" si="468"/>
        <v>9820.3049449067967</v>
      </c>
      <c r="I4249" s="24">
        <f ca="1">H4249/'Option value'!$E$10</f>
        <v>476.71383227702893</v>
      </c>
    </row>
    <row r="4250" spans="2:9">
      <c r="B4250">
        <f t="shared" si="469"/>
        <v>4232</v>
      </c>
      <c r="C4250" s="38">
        <f t="shared" ca="1" si="464"/>
        <v>0.22589794163779844</v>
      </c>
      <c r="D4250" s="38">
        <f t="shared" ca="1" si="465"/>
        <v>6.6420056721240711E-2</v>
      </c>
      <c r="E4250" s="38">
        <f t="shared" ca="1" si="466"/>
        <v>0.14011795202526584</v>
      </c>
      <c r="F4250" s="38">
        <f t="shared" ca="1" si="470"/>
        <v>4.0268163358691621E-2</v>
      </c>
      <c r="G4250" s="24">
        <f t="shared" ca="1" si="467"/>
        <v>10113.413977221649</v>
      </c>
      <c r="H4250" s="24">
        <f t="shared" ca="1" si="468"/>
        <v>10806.595280534131</v>
      </c>
      <c r="I4250" s="24">
        <f ca="1">H4250/'Option value'!$E$10</f>
        <v>524.59200390942385</v>
      </c>
    </row>
    <row r="4251" spans="2:9">
      <c r="B4251">
        <f t="shared" si="469"/>
        <v>4233</v>
      </c>
      <c r="C4251" s="38">
        <f t="shared" ca="1" si="464"/>
        <v>0.19440047866650026</v>
      </c>
      <c r="D4251" s="38">
        <f t="shared" ca="1" si="465"/>
        <v>6.109756196166781E-2</v>
      </c>
      <c r="E4251" s="38">
        <f t="shared" ca="1" si="466"/>
        <v>0.14916304097096755</v>
      </c>
      <c r="F4251" s="38">
        <f t="shared" ca="1" si="470"/>
        <v>2.5566187711151614E-2</v>
      </c>
      <c r="G4251" s="24">
        <f t="shared" ca="1" si="467"/>
        <v>7322.4735600011763</v>
      </c>
      <c r="H4251" s="24">
        <f t="shared" ca="1" si="468"/>
        <v>8015.654863313659</v>
      </c>
      <c r="I4251" s="24">
        <f ca="1">H4251/'Option value'!$E$10</f>
        <v>389.10945938415819</v>
      </c>
    </row>
    <row r="4252" spans="2:9">
      <c r="B4252">
        <f t="shared" si="469"/>
        <v>4234</v>
      </c>
      <c r="C4252" s="38">
        <f t="shared" ca="1" si="464"/>
        <v>0.21524920601610648</v>
      </c>
      <c r="D4252" s="38">
        <f t="shared" ca="1" si="465"/>
        <v>6.357987510876123E-2</v>
      </c>
      <c r="E4252" s="38">
        <f t="shared" ca="1" si="466"/>
        <v>0.14864113268621726</v>
      </c>
      <c r="F4252" s="38">
        <f t="shared" ca="1" si="470"/>
        <v>2.4979596437768842E-2</v>
      </c>
      <c r="G4252" s="24">
        <f t="shared" ca="1" si="467"/>
        <v>7748.9303241265397</v>
      </c>
      <c r="H4252" s="24">
        <f t="shared" ca="1" si="468"/>
        <v>8442.1116274390224</v>
      </c>
      <c r="I4252" s="24">
        <f ca="1">H4252/'Option value'!$E$10</f>
        <v>409.81124405043795</v>
      </c>
    </row>
    <row r="4253" spans="2:9">
      <c r="B4253">
        <f t="shared" si="469"/>
        <v>4235</v>
      </c>
      <c r="C4253" s="38">
        <f t="shared" ca="1" si="464"/>
        <v>0.27170187199361517</v>
      </c>
      <c r="D4253" s="38">
        <f t="shared" ca="1" si="465"/>
        <v>7.2329998546123653E-2</v>
      </c>
      <c r="E4253" s="38">
        <f t="shared" ca="1" si="466"/>
        <v>0.14837750734077595</v>
      </c>
      <c r="F4253" s="38">
        <f t="shared" ca="1" si="470"/>
        <v>4.9019133960833162E-2</v>
      </c>
      <c r="G4253" s="24">
        <f t="shared" ca="1" si="467"/>
        <v>11481.289580443286</v>
      </c>
      <c r="H4253" s="24">
        <f t="shared" ca="1" si="468"/>
        <v>12174.470883755768</v>
      </c>
      <c r="I4253" s="24">
        <f ca="1">H4253/'Option value'!$E$10</f>
        <v>590.99373222115378</v>
      </c>
    </row>
    <row r="4254" spans="2:9">
      <c r="B4254">
        <f t="shared" si="469"/>
        <v>4236</v>
      </c>
      <c r="C4254" s="38">
        <f t="shared" ca="1" si="464"/>
        <v>0.25211158246084892</v>
      </c>
      <c r="D4254" s="38">
        <f t="shared" ca="1" si="465"/>
        <v>6.2597938890212548E-2</v>
      </c>
      <c r="E4254" s="38">
        <f t="shared" ca="1" si="466"/>
        <v>0.14311473383622114</v>
      </c>
      <c r="F4254" s="38">
        <f t="shared" ca="1" si="470"/>
        <v>4.7191884268417292E-2</v>
      </c>
      <c r="G4254" s="24">
        <f t="shared" ca="1" si="467"/>
        <v>10133.801001458723</v>
      </c>
      <c r="H4254" s="24">
        <f t="shared" ca="1" si="468"/>
        <v>10826.982304771205</v>
      </c>
      <c r="I4254" s="24">
        <f ca="1">H4254/'Option value'!$E$10</f>
        <v>525.58166528015556</v>
      </c>
    </row>
    <row r="4255" spans="2:9">
      <c r="B4255">
        <f t="shared" si="469"/>
        <v>4237</v>
      </c>
      <c r="C4255" s="38">
        <f t="shared" ca="1" si="464"/>
        <v>0.1757123142250181</v>
      </c>
      <c r="D4255" s="38">
        <f t="shared" ca="1" si="465"/>
        <v>7.3073484346396683E-2</v>
      </c>
      <c r="E4255" s="38">
        <f t="shared" ca="1" si="466"/>
        <v>0.14402207921735632</v>
      </c>
      <c r="F4255" s="38">
        <f t="shared" ca="1" si="470"/>
        <v>3.1850796770711176E-2</v>
      </c>
      <c r="G4255" s="24">
        <f t="shared" ca="1" si="467"/>
        <v>9498.8400528632756</v>
      </c>
      <c r="H4255" s="24">
        <f t="shared" ca="1" si="468"/>
        <v>10192.021356175757</v>
      </c>
      <c r="I4255" s="24">
        <f ca="1">H4255/'Option value'!$E$10</f>
        <v>494.75831826095907</v>
      </c>
    </row>
    <row r="4256" spans="2:9">
      <c r="B4256">
        <f t="shared" si="469"/>
        <v>4238</v>
      </c>
      <c r="C4256" s="38">
        <f t="shared" ca="1" si="464"/>
        <v>0.12687405796819926</v>
      </c>
      <c r="D4256" s="38">
        <f t="shared" ca="1" si="465"/>
        <v>7.4373787810222969E-2</v>
      </c>
      <c r="E4256" s="38">
        <f t="shared" ca="1" si="466"/>
        <v>0.14504472051934211</v>
      </c>
      <c r="F4256" s="38">
        <f t="shared" ca="1" si="470"/>
        <v>5.285603611794161E-2</v>
      </c>
      <c r="G4256" s="24">
        <f t="shared" ca="1" si="467"/>
        <v>11274.805039022456</v>
      </c>
      <c r="H4256" s="24">
        <f t="shared" ca="1" si="468"/>
        <v>11967.986342334938</v>
      </c>
      <c r="I4256" s="24">
        <f ca="1">H4256/'Option value'!$E$10</f>
        <v>580.97021079295814</v>
      </c>
    </row>
    <row r="4257" spans="2:9">
      <c r="B4257">
        <f t="shared" si="469"/>
        <v>4239</v>
      </c>
      <c r="C4257" s="38">
        <f t="shared" ca="1" si="464"/>
        <v>0.33379188570781082</v>
      </c>
      <c r="D4257" s="38">
        <f t="shared" ca="1" si="465"/>
        <v>5.9992606405645306E-2</v>
      </c>
      <c r="E4257" s="38">
        <f t="shared" ca="1" si="466"/>
        <v>0.14559002240341459</v>
      </c>
      <c r="F4257" s="38">
        <f t="shared" ca="1" si="470"/>
        <v>4.8238914914126747E-2</v>
      </c>
      <c r="G4257" s="24">
        <f t="shared" ca="1" si="467"/>
        <v>10193.804065374441</v>
      </c>
      <c r="H4257" s="24">
        <f t="shared" ca="1" si="468"/>
        <v>10886.985368686923</v>
      </c>
      <c r="I4257" s="24">
        <f ca="1">H4257/'Option value'!$E$10</f>
        <v>528.49443537315153</v>
      </c>
    </row>
    <row r="4258" spans="2:9">
      <c r="B4258">
        <f t="shared" si="469"/>
        <v>4240</v>
      </c>
      <c r="C4258" s="38">
        <f t="shared" ca="1" si="464"/>
        <v>0.25100380592803673</v>
      </c>
      <c r="D4258" s="38">
        <f t="shared" ca="1" si="465"/>
        <v>6.1637332347245867E-2</v>
      </c>
      <c r="E4258" s="38">
        <f t="shared" ca="1" si="466"/>
        <v>0.14498386339708111</v>
      </c>
      <c r="F4258" s="38">
        <f t="shared" ca="1" si="470"/>
        <v>3.2225613907430145E-2</v>
      </c>
      <c r="G4258" s="24">
        <f t="shared" ca="1" si="467"/>
        <v>8480.9698048960599</v>
      </c>
      <c r="H4258" s="24">
        <f t="shared" ca="1" si="468"/>
        <v>9174.1511082085417</v>
      </c>
      <c r="I4258" s="24">
        <f ca="1">H4258/'Option value'!$E$10</f>
        <v>445.34714117517188</v>
      </c>
    </row>
    <row r="4259" spans="2:9">
      <c r="B4259">
        <f t="shared" si="469"/>
        <v>4241</v>
      </c>
      <c r="C4259" s="38">
        <f t="shared" ca="1" si="464"/>
        <v>0.17920753659574956</v>
      </c>
      <c r="D4259" s="38">
        <f t="shared" ca="1" si="465"/>
        <v>6.9292715886756631E-2</v>
      </c>
      <c r="E4259" s="38">
        <f t="shared" ca="1" si="466"/>
        <v>0.14534615910924636</v>
      </c>
      <c r="F4259" s="38">
        <f t="shared" ca="1" si="470"/>
        <v>5.5332590312876392E-2</v>
      </c>
      <c r="G4259" s="24">
        <f t="shared" ca="1" si="467"/>
        <v>11257.999523975172</v>
      </c>
      <c r="H4259" s="24">
        <f t="shared" ca="1" si="468"/>
        <v>11951.180827287653</v>
      </c>
      <c r="I4259" s="24">
        <f ca="1">H4259/'Option value'!$E$10</f>
        <v>580.15440909163362</v>
      </c>
    </row>
    <row r="4260" spans="2:9">
      <c r="B4260">
        <f t="shared" si="469"/>
        <v>4242</v>
      </c>
      <c r="C4260" s="38">
        <f t="shared" ca="1" si="464"/>
        <v>0.31872081832257815</v>
      </c>
      <c r="D4260" s="38">
        <f t="shared" ca="1" si="465"/>
        <v>5.4123793609985101E-2</v>
      </c>
      <c r="E4260" s="38">
        <f t="shared" ca="1" si="466"/>
        <v>0.14515214405835147</v>
      </c>
      <c r="F4260" s="38">
        <f t="shared" ca="1" si="470"/>
        <v>4.7165805092821561E-2</v>
      </c>
      <c r="G4260" s="24">
        <f t="shared" ca="1" si="467"/>
        <v>9033.726477702925</v>
      </c>
      <c r="H4260" s="24">
        <f t="shared" ca="1" si="468"/>
        <v>9726.9077810154067</v>
      </c>
      <c r="I4260" s="24">
        <f ca="1">H4260/'Option value'!$E$10</f>
        <v>472.1799893696799</v>
      </c>
    </row>
    <row r="4261" spans="2:9">
      <c r="B4261">
        <f t="shared" si="469"/>
        <v>4243</v>
      </c>
      <c r="C4261" s="38">
        <f t="shared" ca="1" si="464"/>
        <v>0.29818839161391769</v>
      </c>
      <c r="D4261" s="38">
        <f t="shared" ca="1" si="465"/>
        <v>5.6463702542406187E-2</v>
      </c>
      <c r="E4261" s="38">
        <f t="shared" ca="1" si="466"/>
        <v>0.14176556542492427</v>
      </c>
      <c r="F4261" s="38">
        <f t="shared" ca="1" si="470"/>
        <v>2.8185663644958697E-2</v>
      </c>
      <c r="G4261" s="24">
        <f t="shared" ca="1" si="467"/>
        <v>8003.8135385484975</v>
      </c>
      <c r="H4261" s="24">
        <f t="shared" ca="1" si="468"/>
        <v>8696.9948418609802</v>
      </c>
      <c r="I4261" s="24">
        <f ca="1">H4261/'Option value'!$E$10</f>
        <v>422.18421562431939</v>
      </c>
    </row>
    <row r="4262" spans="2:9">
      <c r="B4262">
        <f t="shared" si="469"/>
        <v>4244</v>
      </c>
      <c r="C4262" s="38">
        <f t="shared" ca="1" si="464"/>
        <v>0.22286753916270297</v>
      </c>
      <c r="D4262" s="38">
        <f t="shared" ca="1" si="465"/>
        <v>5.4704935858758873E-2</v>
      </c>
      <c r="E4262" s="38">
        <f t="shared" ca="1" si="466"/>
        <v>0.14761479140654013</v>
      </c>
      <c r="F4262" s="38">
        <f t="shared" ca="1" si="470"/>
        <v>5.3297012302460284E-2</v>
      </c>
      <c r="G4262" s="24">
        <f t="shared" ca="1" si="467"/>
        <v>8796.3751090604892</v>
      </c>
      <c r="H4262" s="24">
        <f t="shared" ca="1" si="468"/>
        <v>9489.556412372971</v>
      </c>
      <c r="I4262" s="24">
        <f ca="1">H4262/'Option value'!$E$10</f>
        <v>460.65807827053254</v>
      </c>
    </row>
    <row r="4263" spans="2:9">
      <c r="B4263">
        <f t="shared" si="469"/>
        <v>4245</v>
      </c>
      <c r="C4263" s="38">
        <f t="shared" ca="1" si="464"/>
        <v>8.1266138832685658E-2</v>
      </c>
      <c r="D4263" s="38">
        <f t="shared" ca="1" si="465"/>
        <v>8.5117223418932728E-2</v>
      </c>
      <c r="E4263" s="38">
        <f t="shared" ca="1" si="466"/>
        <v>0.1431558045198249</v>
      </c>
      <c r="F4263" s="38">
        <f t="shared" ca="1" si="470"/>
        <v>5.3491542010981372E-2</v>
      </c>
      <c r="G4263" s="24">
        <f t="shared" ca="1" si="467"/>
        <v>12729.813676487414</v>
      </c>
      <c r="H4263" s="24">
        <f t="shared" ca="1" si="468"/>
        <v>13422.994979799896</v>
      </c>
      <c r="I4263" s="24">
        <f ca="1">H4263/'Option value'!$E$10</f>
        <v>651.60169804853865</v>
      </c>
    </row>
    <row r="4264" spans="2:9">
      <c r="B4264">
        <f t="shared" si="469"/>
        <v>4246</v>
      </c>
      <c r="C4264" s="38">
        <f t="shared" ca="1" si="464"/>
        <v>0.1253456980001833</v>
      </c>
      <c r="D4264" s="38">
        <f t="shared" ca="1" si="465"/>
        <v>6.0224359748172522E-2</v>
      </c>
      <c r="E4264" s="38">
        <f t="shared" ca="1" si="466"/>
        <v>0.14732598609476755</v>
      </c>
      <c r="F4264" s="38">
        <f t="shared" ca="1" si="470"/>
        <v>2.9422655162391117E-2</v>
      </c>
      <c r="G4264" s="24">
        <f t="shared" ca="1" si="467"/>
        <v>7128.9152021513346</v>
      </c>
      <c r="H4264" s="24">
        <f t="shared" ca="1" si="468"/>
        <v>7822.0965054638173</v>
      </c>
      <c r="I4264" s="24">
        <f ca="1">H4264/'Option value'!$E$10</f>
        <v>379.71342259533088</v>
      </c>
    </row>
    <row r="4265" spans="2:9">
      <c r="B4265">
        <f t="shared" si="469"/>
        <v>4247</v>
      </c>
      <c r="C4265" s="38">
        <f t="shared" ca="1" si="464"/>
        <v>9.6272035547039642E-2</v>
      </c>
      <c r="D4265" s="38">
        <f t="shared" ca="1" si="465"/>
        <v>6.2661899584548361E-2</v>
      </c>
      <c r="E4265" s="38">
        <f t="shared" ca="1" si="466"/>
        <v>0.14305583808594993</v>
      </c>
      <c r="F4265" s="38">
        <f t="shared" ca="1" si="470"/>
        <v>3.7908912013615098E-2</v>
      </c>
      <c r="G4265" s="24">
        <f t="shared" ca="1" si="467"/>
        <v>8102.4561310953477</v>
      </c>
      <c r="H4265" s="24">
        <f t="shared" ca="1" si="468"/>
        <v>8795.6374344078304</v>
      </c>
      <c r="I4265" s="24">
        <f ca="1">H4265/'Option value'!$E$10</f>
        <v>426.97269099067137</v>
      </c>
    </row>
    <row r="4266" spans="2:9">
      <c r="B4266">
        <f t="shared" si="469"/>
        <v>4248</v>
      </c>
      <c r="C4266" s="38">
        <f t="shared" ca="1" si="464"/>
        <v>0.1919821724313158</v>
      </c>
      <c r="D4266" s="38">
        <f t="shared" ca="1" si="465"/>
        <v>7.2021984088033592E-2</v>
      </c>
      <c r="E4266" s="38">
        <f t="shared" ca="1" si="466"/>
        <v>0.14653984527544589</v>
      </c>
      <c r="F4266" s="38">
        <f t="shared" ca="1" si="470"/>
        <v>5.0873810703898549E-2</v>
      </c>
      <c r="G4266" s="24">
        <f t="shared" ca="1" si="467"/>
        <v>11129.315281191788</v>
      </c>
      <c r="H4266" s="24">
        <f t="shared" ca="1" si="468"/>
        <v>11822.49658450427</v>
      </c>
      <c r="I4266" s="24">
        <f ca="1">H4266/'Option value'!$E$10</f>
        <v>573.90760118952767</v>
      </c>
    </row>
    <row r="4267" spans="2:9">
      <c r="B4267">
        <f t="shared" si="469"/>
        <v>4249</v>
      </c>
      <c r="C4267" s="38">
        <f t="shared" ca="1" si="464"/>
        <v>0.38282563069103681</v>
      </c>
      <c r="D4267" s="38">
        <f t="shared" ca="1" si="465"/>
        <v>7.0514918819630498E-2</v>
      </c>
      <c r="E4267" s="38">
        <f t="shared" ca="1" si="466"/>
        <v>0.14501004798065648</v>
      </c>
      <c r="F4267" s="38">
        <f t="shared" ca="1" si="470"/>
        <v>4.8099036848654075E-2</v>
      </c>
      <c r="G4267" s="24">
        <f t="shared" ca="1" si="467"/>
        <v>12478.623536835741</v>
      </c>
      <c r="H4267" s="24">
        <f t="shared" ca="1" si="468"/>
        <v>13171.804840148223</v>
      </c>
      <c r="I4267" s="24">
        <f ca="1">H4267/'Option value'!$E$10</f>
        <v>639.4080019489428</v>
      </c>
    </row>
    <row r="4268" spans="2:9">
      <c r="B4268">
        <f t="shared" si="469"/>
        <v>4250</v>
      </c>
      <c r="C4268" s="38">
        <f t="shared" ca="1" si="464"/>
        <v>0.24737600177179953</v>
      </c>
      <c r="D4268" s="38">
        <f t="shared" ca="1" si="465"/>
        <v>6.6007271681323934E-2</v>
      </c>
      <c r="E4268" s="38">
        <f t="shared" ca="1" si="466"/>
        <v>0.14432809829601337</v>
      </c>
      <c r="F4268" s="38">
        <f t="shared" ca="1" si="470"/>
        <v>2.0902076460550454E-2</v>
      </c>
      <c r="G4268" s="24">
        <f t="shared" ca="1" si="467"/>
        <v>8273.2055002414436</v>
      </c>
      <c r="H4268" s="24">
        <f t="shared" ca="1" si="468"/>
        <v>8966.3868035539253</v>
      </c>
      <c r="I4268" s="24">
        <f ca="1">H4268/'Option value'!$E$10</f>
        <v>435.26149531815167</v>
      </c>
    </row>
    <row r="4269" spans="2:9">
      <c r="B4269">
        <f t="shared" si="469"/>
        <v>4251</v>
      </c>
      <c r="C4269" s="38">
        <f t="shared" ca="1" si="464"/>
        <v>9.9710153353498365E-2</v>
      </c>
      <c r="D4269" s="38">
        <f t="shared" ca="1" si="465"/>
        <v>6.4700085177723521E-2</v>
      </c>
      <c r="E4269" s="38">
        <f t="shared" ca="1" si="466"/>
        <v>0.14325589088104454</v>
      </c>
      <c r="F4269" s="38">
        <f t="shared" ca="1" si="470"/>
        <v>5.3878921687475628E-2</v>
      </c>
      <c r="G4269" s="24">
        <f t="shared" ca="1" si="467"/>
        <v>9872.9932607932969</v>
      </c>
      <c r="H4269" s="24">
        <f t="shared" ca="1" si="468"/>
        <v>10566.174564105779</v>
      </c>
      <c r="I4269" s="24">
        <f ca="1">H4269/'Option value'!$E$10</f>
        <v>512.92109534494068</v>
      </c>
    </row>
    <row r="4270" spans="2:9">
      <c r="B4270">
        <f t="shared" si="469"/>
        <v>4252</v>
      </c>
      <c r="C4270" s="38">
        <f t="shared" ca="1" si="464"/>
        <v>0.30496991069022583</v>
      </c>
      <c r="D4270" s="38">
        <f t="shared" ca="1" si="465"/>
        <v>6.7987108027715223E-2</v>
      </c>
      <c r="E4270" s="38">
        <f t="shared" ca="1" si="466"/>
        <v>0.14208914542444195</v>
      </c>
      <c r="F4270" s="38">
        <f t="shared" ca="1" si="470"/>
        <v>4.3741819230880025E-2</v>
      </c>
      <c r="G4270" s="24">
        <f t="shared" ca="1" si="467"/>
        <v>11188.088311544618</v>
      </c>
      <c r="H4270" s="24">
        <f t="shared" ca="1" si="468"/>
        <v>11881.269614857099</v>
      </c>
      <c r="I4270" s="24">
        <f ca="1">H4270/'Option value'!$E$10</f>
        <v>576.76066091539315</v>
      </c>
    </row>
    <row r="4271" spans="2:9">
      <c r="B4271">
        <f t="shared" si="469"/>
        <v>4253</v>
      </c>
      <c r="C4271" s="38">
        <f t="shared" ca="1" si="464"/>
        <v>6.5301152764602965E-2</v>
      </c>
      <c r="D4271" s="38">
        <f t="shared" ca="1" si="465"/>
        <v>6.3857911435272821E-2</v>
      </c>
      <c r="E4271" s="38">
        <f t="shared" ca="1" si="466"/>
        <v>0.14163135812560848</v>
      </c>
      <c r="F4271" s="38">
        <f t="shared" ca="1" si="470"/>
        <v>2.6346674822720205E-2</v>
      </c>
      <c r="G4271" s="24">
        <f t="shared" ca="1" si="467"/>
        <v>7318.243794497319</v>
      </c>
      <c r="H4271" s="24">
        <f t="shared" ca="1" si="468"/>
        <v>8011.4250978098016</v>
      </c>
      <c r="I4271" s="24">
        <f ca="1">H4271/'Option value'!$E$10</f>
        <v>388.90413096164082</v>
      </c>
    </row>
    <row r="4272" spans="2:9">
      <c r="B4272">
        <f t="shared" si="469"/>
        <v>4254</v>
      </c>
      <c r="C4272" s="38">
        <f t="shared" ca="1" si="464"/>
        <v>0.10944566304036253</v>
      </c>
      <c r="D4272" s="38">
        <f t="shared" ca="1" si="465"/>
        <v>7.044281077163761E-2</v>
      </c>
      <c r="E4272" s="38">
        <f t="shared" ca="1" si="466"/>
        <v>0.14448526956629049</v>
      </c>
      <c r="F4272" s="38">
        <f t="shared" ca="1" si="470"/>
        <v>5.8396159546694526E-2</v>
      </c>
      <c r="G4272" s="24">
        <f t="shared" ca="1" si="467"/>
        <v>11258.638431658255</v>
      </c>
      <c r="H4272" s="24">
        <f t="shared" ca="1" si="468"/>
        <v>11951.819734970737</v>
      </c>
      <c r="I4272" s="24">
        <f ca="1">H4272/'Option value'!$E$10</f>
        <v>580.18542402770561</v>
      </c>
    </row>
    <row r="4273" spans="2:9">
      <c r="B4273">
        <f t="shared" si="469"/>
        <v>4255</v>
      </c>
      <c r="C4273" s="38">
        <f t="shared" ca="1" si="464"/>
        <v>0.24035993366616354</v>
      </c>
      <c r="D4273" s="38">
        <f t="shared" ca="1" si="465"/>
        <v>7.0195702451743364E-2</v>
      </c>
      <c r="E4273" s="38">
        <f t="shared" ca="1" si="466"/>
        <v>0.14381574201231534</v>
      </c>
      <c r="F4273" s="38">
        <f t="shared" ca="1" si="470"/>
        <v>3.2647910083009386E-2</v>
      </c>
      <c r="G4273" s="24">
        <f t="shared" ca="1" si="467"/>
        <v>9713.3825786581019</v>
      </c>
      <c r="H4273" s="24">
        <f t="shared" ca="1" si="468"/>
        <v>10406.563881970584</v>
      </c>
      <c r="I4273" s="24">
        <f ca="1">H4273/'Option value'!$E$10</f>
        <v>505.17300397915449</v>
      </c>
    </row>
    <row r="4274" spans="2:9">
      <c r="B4274">
        <f t="shared" si="469"/>
        <v>4256</v>
      </c>
      <c r="C4274" s="38">
        <f t="shared" ca="1" si="464"/>
        <v>0.14883356923221541</v>
      </c>
      <c r="D4274" s="38">
        <f t="shared" ca="1" si="465"/>
        <v>6.1464154566884005E-2</v>
      </c>
      <c r="E4274" s="38">
        <f t="shared" ca="1" si="466"/>
        <v>0.14314619583219571</v>
      </c>
      <c r="F4274" s="38">
        <f t="shared" ca="1" si="470"/>
        <v>3.1507991945842959E-2</v>
      </c>
      <c r="G4274" s="24">
        <f t="shared" ca="1" si="467"/>
        <v>7844.3608911705869</v>
      </c>
      <c r="H4274" s="24">
        <f t="shared" ca="1" si="468"/>
        <v>8537.5421944830687</v>
      </c>
      <c r="I4274" s="24">
        <f ca="1">H4274/'Option value'!$E$10</f>
        <v>414.44379584869262</v>
      </c>
    </row>
    <row r="4275" spans="2:9">
      <c r="B4275">
        <f t="shared" si="469"/>
        <v>4257</v>
      </c>
      <c r="C4275" s="38">
        <f t="shared" ca="1" si="464"/>
        <v>0.38498162843085737</v>
      </c>
      <c r="D4275" s="38">
        <f t="shared" ca="1" si="465"/>
        <v>6.2187755228226421E-2</v>
      </c>
      <c r="E4275" s="38">
        <f t="shared" ca="1" si="466"/>
        <v>0.1407825964421848</v>
      </c>
      <c r="F4275" s="38">
        <f t="shared" ca="1" si="470"/>
        <v>4.3755597380449998E-2</v>
      </c>
      <c r="G4275" s="24">
        <f t="shared" ca="1" si="467"/>
        <v>11008.994901342337</v>
      </c>
      <c r="H4275" s="24">
        <f t="shared" ca="1" si="468"/>
        <v>11702.176204654819</v>
      </c>
      <c r="I4275" s="24">
        <f ca="1">H4275/'Option value'!$E$10</f>
        <v>568.06680605120482</v>
      </c>
    </row>
    <row r="4276" spans="2:9">
      <c r="B4276">
        <f t="shared" si="469"/>
        <v>4258</v>
      </c>
      <c r="C4276" s="38">
        <f t="shared" ca="1" si="464"/>
        <v>0.21070419279080979</v>
      </c>
      <c r="D4276" s="38">
        <f t="shared" ca="1" si="465"/>
        <v>6.0598150879468238E-2</v>
      </c>
      <c r="E4276" s="38">
        <f t="shared" ca="1" si="466"/>
        <v>0.1458153484383522</v>
      </c>
      <c r="F4276" s="38">
        <f t="shared" ca="1" si="470"/>
        <v>3.6167296927765394E-2</v>
      </c>
      <c r="G4276" s="24">
        <f t="shared" ca="1" si="467"/>
        <v>8298.2760290842834</v>
      </c>
      <c r="H4276" s="24">
        <f t="shared" ca="1" si="468"/>
        <v>8991.4573323967652</v>
      </c>
      <c r="I4276" s="24">
        <f ca="1">H4276/'Option value'!$E$10</f>
        <v>436.47851128139632</v>
      </c>
    </row>
    <row r="4277" spans="2:9">
      <c r="B4277">
        <f t="shared" si="469"/>
        <v>4259</v>
      </c>
      <c r="C4277" s="38">
        <f t="shared" ca="1" si="464"/>
        <v>0.18023736120636141</v>
      </c>
      <c r="D4277" s="38">
        <f t="shared" ca="1" si="465"/>
        <v>6.4856048183451184E-2</v>
      </c>
      <c r="E4277" s="38">
        <f t="shared" ca="1" si="466"/>
        <v>0.14496728105457576</v>
      </c>
      <c r="F4277" s="38">
        <f t="shared" ca="1" si="470"/>
        <v>5.5423905689051881E-2</v>
      </c>
      <c r="G4277" s="24">
        <f t="shared" ca="1" si="467"/>
        <v>10601.754827691704</v>
      </c>
      <c r="H4277" s="24">
        <f t="shared" ca="1" si="468"/>
        <v>11294.936131004186</v>
      </c>
      <c r="I4277" s="24">
        <f ca="1">H4277/'Option value'!$E$10</f>
        <v>548.29787043709632</v>
      </c>
    </row>
    <row r="4278" spans="2:9">
      <c r="B4278">
        <f t="shared" si="469"/>
        <v>4260</v>
      </c>
      <c r="C4278" s="38">
        <f t="shared" ca="1" si="464"/>
        <v>0.39471892080141574</v>
      </c>
      <c r="D4278" s="38">
        <f t="shared" ca="1" si="465"/>
        <v>5.8978079171488861E-2</v>
      </c>
      <c r="E4278" s="38">
        <f t="shared" ca="1" si="466"/>
        <v>0.14723297761600126</v>
      </c>
      <c r="F4278" s="38">
        <f t="shared" ca="1" si="470"/>
        <v>5.7169483697846191E-2</v>
      </c>
      <c r="G4278" s="24">
        <f t="shared" ca="1" si="467"/>
        <v>11327.130462023795</v>
      </c>
      <c r="H4278" s="24">
        <f t="shared" ca="1" si="468"/>
        <v>12020.311765336277</v>
      </c>
      <c r="I4278" s="24">
        <f ca="1">H4278/'Option value'!$E$10</f>
        <v>583.51027987069301</v>
      </c>
    </row>
    <row r="4279" spans="2:9">
      <c r="B4279">
        <f t="shared" si="469"/>
        <v>4261</v>
      </c>
      <c r="C4279" s="38">
        <f t="shared" ca="1" si="464"/>
        <v>0.15631185393246663</v>
      </c>
      <c r="D4279" s="38">
        <f t="shared" ca="1" si="465"/>
        <v>6.6610774549736407E-2</v>
      </c>
      <c r="E4279" s="38">
        <f t="shared" ca="1" si="466"/>
        <v>0.14660142565775836</v>
      </c>
      <c r="F4279" s="38">
        <f t="shared" ca="1" si="470"/>
        <v>4.0745705818008286E-2</v>
      </c>
      <c r="G4279" s="24">
        <f t="shared" ca="1" si="467"/>
        <v>9023.9464310159183</v>
      </c>
      <c r="H4279" s="24">
        <f t="shared" ca="1" si="468"/>
        <v>9717.1277343284</v>
      </c>
      <c r="I4279" s="24">
        <f ca="1">H4279/'Option value'!$E$10</f>
        <v>471.70522982176698</v>
      </c>
    </row>
    <row r="4280" spans="2:9">
      <c r="B4280">
        <f t="shared" si="469"/>
        <v>4262</v>
      </c>
      <c r="C4280" s="38">
        <f t="shared" ca="1" si="464"/>
        <v>0.33605487611607399</v>
      </c>
      <c r="D4280" s="38">
        <f t="shared" ca="1" si="465"/>
        <v>6.8600508556116768E-2</v>
      </c>
      <c r="E4280" s="38">
        <f t="shared" ca="1" si="466"/>
        <v>0.14296696984900345</v>
      </c>
      <c r="F4280" s="38">
        <f t="shared" ca="1" si="470"/>
        <v>2.1695704118040844E-2</v>
      </c>
      <c r="G4280" s="24">
        <f t="shared" ca="1" si="467"/>
        <v>9373.1398761738856</v>
      </c>
      <c r="H4280" s="24">
        <f t="shared" ca="1" si="468"/>
        <v>10066.321179486367</v>
      </c>
      <c r="I4280" s="24">
        <f ca="1">H4280/'Option value'!$E$10</f>
        <v>488.65636793623139</v>
      </c>
    </row>
    <row r="4281" spans="2:9">
      <c r="B4281">
        <f t="shared" si="469"/>
        <v>4263</v>
      </c>
      <c r="C4281" s="38">
        <f t="shared" ca="1" si="464"/>
        <v>0.19243937949807621</v>
      </c>
      <c r="D4281" s="38">
        <f t="shared" ca="1" si="465"/>
        <v>5.7994078345594613E-2</v>
      </c>
      <c r="E4281" s="38">
        <f t="shared" ca="1" si="466"/>
        <v>0.14397918995405801</v>
      </c>
      <c r="F4281" s="38">
        <f t="shared" ca="1" si="470"/>
        <v>4.5100331839067004E-2</v>
      </c>
      <c r="G4281" s="24">
        <f t="shared" ca="1" si="467"/>
        <v>8673.769866825909</v>
      </c>
      <c r="H4281" s="24">
        <f t="shared" ca="1" si="468"/>
        <v>9366.9511701383908</v>
      </c>
      <c r="I4281" s="24">
        <f ca="1">H4281/'Option value'!$E$10</f>
        <v>454.70636748244613</v>
      </c>
    </row>
    <row r="4282" spans="2:9">
      <c r="B4282">
        <f t="shared" si="469"/>
        <v>4264</v>
      </c>
      <c r="C4282" s="38">
        <f t="shared" ca="1" si="464"/>
        <v>0.16489980874485335</v>
      </c>
      <c r="D4282" s="38">
        <f t="shared" ca="1" si="465"/>
        <v>5.526479316710254E-2</v>
      </c>
      <c r="E4282" s="38">
        <f t="shared" ca="1" si="466"/>
        <v>0.14677713897334138</v>
      </c>
      <c r="F4282" s="38">
        <f t="shared" ca="1" si="470"/>
        <v>2.924719400397607E-2</v>
      </c>
      <c r="G4282" s="24">
        <f t="shared" ca="1" si="467"/>
        <v>6793.2870640505616</v>
      </c>
      <c r="H4282" s="24">
        <f t="shared" ca="1" si="468"/>
        <v>7486.4683673630443</v>
      </c>
      <c r="I4282" s="24">
        <f ca="1">H4282/'Option value'!$E$10</f>
        <v>363.42079453218662</v>
      </c>
    </row>
    <row r="4283" spans="2:9">
      <c r="B4283">
        <f t="shared" si="469"/>
        <v>4265</v>
      </c>
      <c r="C4283" s="38">
        <f t="shared" ca="1" si="464"/>
        <v>0.23594241865374166</v>
      </c>
      <c r="D4283" s="38">
        <f t="shared" ca="1" si="465"/>
        <v>5.9344902715195186E-2</v>
      </c>
      <c r="E4283" s="38">
        <f t="shared" ca="1" si="466"/>
        <v>0.14259434651190592</v>
      </c>
      <c r="F4283" s="38">
        <f t="shared" ca="1" si="470"/>
        <v>3.4925804517713863E-2</v>
      </c>
      <c r="G4283" s="24">
        <f t="shared" ca="1" si="467"/>
        <v>8448.5894175398407</v>
      </c>
      <c r="H4283" s="24">
        <f t="shared" ca="1" si="468"/>
        <v>9141.7707208523225</v>
      </c>
      <c r="I4283" s="24">
        <f ca="1">H4283/'Option value'!$E$10</f>
        <v>443.77527771127774</v>
      </c>
    </row>
    <row r="4284" spans="2:9">
      <c r="B4284">
        <f t="shared" si="469"/>
        <v>4266</v>
      </c>
      <c r="C4284" s="38">
        <f t="shared" ca="1" si="464"/>
        <v>0.14074958934034709</v>
      </c>
      <c r="D4284" s="38">
        <f t="shared" ca="1" si="465"/>
        <v>5.7922748837939041E-2</v>
      </c>
      <c r="E4284" s="38">
        <f t="shared" ca="1" si="466"/>
        <v>0.14185572089604764</v>
      </c>
      <c r="F4284" s="38">
        <f t="shared" ca="1" si="470"/>
        <v>4.3396373646106365E-2</v>
      </c>
      <c r="G4284" s="24">
        <f t="shared" ca="1" si="467"/>
        <v>8322.8853026457928</v>
      </c>
      <c r="H4284" s="24">
        <f t="shared" ca="1" si="468"/>
        <v>9016.0666059582745</v>
      </c>
      <c r="I4284" s="24">
        <f ca="1">H4284/'Option value'!$E$10</f>
        <v>437.67313621156671</v>
      </c>
    </row>
    <row r="4285" spans="2:9">
      <c r="B4285">
        <f t="shared" si="469"/>
        <v>4267</v>
      </c>
      <c r="C4285" s="38">
        <f t="shared" ca="1" si="464"/>
        <v>0.40972261746940031</v>
      </c>
      <c r="D4285" s="38">
        <f t="shared" ca="1" si="465"/>
        <v>6.2077988767510875E-2</v>
      </c>
      <c r="E4285" s="38">
        <f t="shared" ca="1" si="466"/>
        <v>0.13883013812153253</v>
      </c>
      <c r="F4285" s="38">
        <f t="shared" ca="1" si="470"/>
        <v>4.8567878426467294E-2</v>
      </c>
      <c r="G4285" s="24">
        <f t="shared" ca="1" si="467"/>
        <v>12024.208010132497</v>
      </c>
      <c r="H4285" s="24">
        <f t="shared" ca="1" si="468"/>
        <v>12717.389313444979</v>
      </c>
      <c r="I4285" s="24">
        <f ca="1">H4285/'Option value'!$E$10</f>
        <v>617.34899579829994</v>
      </c>
    </row>
    <row r="4286" spans="2:9">
      <c r="B4286">
        <f t="shared" si="469"/>
        <v>4268</v>
      </c>
      <c r="C4286" s="38">
        <f t="shared" ca="1" si="464"/>
        <v>0.19932152725540525</v>
      </c>
      <c r="D4286" s="38">
        <f t="shared" ca="1" si="465"/>
        <v>7.6106744580147087E-2</v>
      </c>
      <c r="E4286" s="38">
        <f t="shared" ca="1" si="466"/>
        <v>0.14440921921208547</v>
      </c>
      <c r="F4286" s="38">
        <f t="shared" ca="1" si="470"/>
        <v>2.7736176677096325E-2</v>
      </c>
      <c r="G4286" s="24">
        <f t="shared" ca="1" si="467"/>
        <v>9702.4101209972832</v>
      </c>
      <c r="H4286" s="24">
        <f t="shared" ca="1" si="468"/>
        <v>10395.591424309765</v>
      </c>
      <c r="I4286" s="24">
        <f ca="1">H4286/'Option value'!$E$10</f>
        <v>504.64036040338664</v>
      </c>
    </row>
    <row r="4287" spans="2:9">
      <c r="B4287">
        <f t="shared" si="469"/>
        <v>4269</v>
      </c>
      <c r="C4287" s="38">
        <f t="shared" ca="1" si="464"/>
        <v>0.2972926921167785</v>
      </c>
      <c r="D4287" s="38">
        <f t="shared" ca="1" si="465"/>
        <v>5.3756595356174913E-2</v>
      </c>
      <c r="E4287" s="38">
        <f t="shared" ca="1" si="466"/>
        <v>0.14617327055846421</v>
      </c>
      <c r="F4287" s="38">
        <f t="shared" ca="1" si="470"/>
        <v>3.4029870172398696E-2</v>
      </c>
      <c r="G4287" s="24">
        <f t="shared" ca="1" si="467"/>
        <v>7712.3615901243284</v>
      </c>
      <c r="H4287" s="24">
        <f t="shared" ca="1" si="468"/>
        <v>8405.5428934368101</v>
      </c>
      <c r="I4287" s="24">
        <f ca="1">H4287/'Option value'!$E$10</f>
        <v>408.03606278819461</v>
      </c>
    </row>
    <row r="4288" spans="2:9">
      <c r="B4288">
        <f t="shared" si="469"/>
        <v>4270</v>
      </c>
      <c r="C4288" s="38">
        <f t="shared" ca="1" si="464"/>
        <v>0.38385842318591173</v>
      </c>
      <c r="D4288" s="38">
        <f t="shared" ca="1" si="465"/>
        <v>6.0836351981647045E-2</v>
      </c>
      <c r="E4288" s="38">
        <f t="shared" ca="1" si="466"/>
        <v>0.14134703941194732</v>
      </c>
      <c r="F4288" s="38">
        <f t="shared" ca="1" si="470"/>
        <v>5.0811219306652888E-2</v>
      </c>
      <c r="G4288" s="24">
        <f t="shared" ca="1" si="467"/>
        <v>11532.561050992857</v>
      </c>
      <c r="H4288" s="24">
        <f t="shared" ca="1" si="468"/>
        <v>12225.742354305339</v>
      </c>
      <c r="I4288" s="24">
        <f ca="1">H4288/'Option value'!$E$10</f>
        <v>593.48263855851155</v>
      </c>
    </row>
    <row r="4289" spans="2:9">
      <c r="B4289">
        <f t="shared" si="469"/>
        <v>4271</v>
      </c>
      <c r="C4289" s="38">
        <f t="shared" ca="1" si="464"/>
        <v>-2.9282849499308705E-2</v>
      </c>
      <c r="D4289" s="38">
        <f t="shared" ca="1" si="465"/>
        <v>5.1672692384125057E-2</v>
      </c>
      <c r="E4289" s="38">
        <f t="shared" ca="1" si="466"/>
        <v>0.14535843407299093</v>
      </c>
      <c r="F4289" s="38">
        <f t="shared" ca="1" si="470"/>
        <v>4.3327969418415976E-2</v>
      </c>
      <c r="G4289" s="24">
        <f t="shared" ca="1" si="467"/>
        <v>6096.9875188700871</v>
      </c>
      <c r="H4289" s="24">
        <f t="shared" ca="1" si="468"/>
        <v>6790.1688221825698</v>
      </c>
      <c r="I4289" s="24">
        <f ca="1">H4289/'Option value'!$E$10</f>
        <v>329.61984573701795</v>
      </c>
    </row>
    <row r="4290" spans="2:9">
      <c r="B4290">
        <f t="shared" si="469"/>
        <v>4272</v>
      </c>
      <c r="C4290" s="38">
        <f t="shared" ca="1" si="464"/>
        <v>0.31766874776264159</v>
      </c>
      <c r="D4290" s="38">
        <f t="shared" ca="1" si="465"/>
        <v>5.5993321373389006E-2</v>
      </c>
      <c r="E4290" s="38">
        <f t="shared" ca="1" si="466"/>
        <v>0.14825283252228327</v>
      </c>
      <c r="F4290" s="38">
        <f t="shared" ca="1" si="470"/>
        <v>2.7023125887860572E-2</v>
      </c>
      <c r="G4290" s="24">
        <f t="shared" ca="1" si="467"/>
        <v>7547.8767097964173</v>
      </c>
      <c r="H4290" s="24">
        <f t="shared" ca="1" si="468"/>
        <v>8241.0580131088991</v>
      </c>
      <c r="I4290" s="24">
        <f ca="1">H4290/'Option value'!$E$10</f>
        <v>400.05135985965529</v>
      </c>
    </row>
    <row r="4291" spans="2:9">
      <c r="B4291">
        <f t="shared" si="469"/>
        <v>4273</v>
      </c>
      <c r="C4291" s="38">
        <f t="shared" ca="1" si="464"/>
        <v>7.4715737012918032E-2</v>
      </c>
      <c r="D4291" s="38">
        <f t="shared" ca="1" si="465"/>
        <v>7.4222538588572501E-2</v>
      </c>
      <c r="E4291" s="38">
        <f t="shared" ca="1" si="466"/>
        <v>0.14687637017934999</v>
      </c>
      <c r="F4291" s="38">
        <f t="shared" ca="1" si="470"/>
        <v>2.280359773219439E-2</v>
      </c>
      <c r="G4291" s="24">
        <f t="shared" ca="1" si="467"/>
        <v>7973.4137822357161</v>
      </c>
      <c r="H4291" s="24">
        <f t="shared" ca="1" si="468"/>
        <v>8666.5950855481988</v>
      </c>
      <c r="I4291" s="24">
        <f ca="1">H4291/'Option value'!$E$10</f>
        <v>420.70849929845622</v>
      </c>
    </row>
    <row r="4292" spans="2:9">
      <c r="B4292">
        <f t="shared" si="469"/>
        <v>4274</v>
      </c>
      <c r="C4292" s="38">
        <f t="shared" ca="1" si="464"/>
        <v>0.24987240516981712</v>
      </c>
      <c r="D4292" s="38">
        <f t="shared" ca="1" si="465"/>
        <v>7.0569306285239289E-2</v>
      </c>
      <c r="E4292" s="38">
        <f t="shared" ca="1" si="466"/>
        <v>0.14489095147485079</v>
      </c>
      <c r="F4292" s="38">
        <f t="shared" ca="1" si="470"/>
        <v>5.3846457743331563E-2</v>
      </c>
      <c r="G4292" s="24">
        <f t="shared" ca="1" si="467"/>
        <v>12014.873967255637</v>
      </c>
      <c r="H4292" s="24">
        <f t="shared" ca="1" si="468"/>
        <v>12708.055270568118</v>
      </c>
      <c r="I4292" s="24">
        <f ca="1">H4292/'Option value'!$E$10</f>
        <v>616.89588692078246</v>
      </c>
    </row>
    <row r="4293" spans="2:9">
      <c r="B4293">
        <f t="shared" si="469"/>
        <v>4275</v>
      </c>
      <c r="C4293" s="38">
        <f t="shared" ca="1" si="464"/>
        <v>0.27606306124199065</v>
      </c>
      <c r="D4293" s="38">
        <f t="shared" ca="1" si="465"/>
        <v>6.1711705528170457E-2</v>
      </c>
      <c r="E4293" s="38">
        <f t="shared" ca="1" si="466"/>
        <v>0.14769607266159884</v>
      </c>
      <c r="F4293" s="38">
        <f t="shared" ca="1" si="470"/>
        <v>4.3504300018906011E-2</v>
      </c>
      <c r="G4293" s="24">
        <f t="shared" ca="1" si="467"/>
        <v>9373.4104853158024</v>
      </c>
      <c r="H4293" s="24">
        <f t="shared" ca="1" si="468"/>
        <v>10066.591788628284</v>
      </c>
      <c r="I4293" s="24">
        <f ca="1">H4293/'Option value'!$E$10</f>
        <v>488.66950430234385</v>
      </c>
    </row>
    <row r="4294" spans="2:9">
      <c r="B4294">
        <f t="shared" si="469"/>
        <v>4276</v>
      </c>
      <c r="C4294" s="38">
        <f t="shared" ca="1" si="464"/>
        <v>0.2778210293803135</v>
      </c>
      <c r="D4294" s="38">
        <f t="shared" ca="1" si="465"/>
        <v>6.3513157925251806E-2</v>
      </c>
      <c r="E4294" s="38">
        <f t="shared" ca="1" si="466"/>
        <v>0.14463248013087851</v>
      </c>
      <c r="F4294" s="38">
        <f t="shared" ca="1" si="470"/>
        <v>4.1427665011510031E-2</v>
      </c>
      <c r="G4294" s="24">
        <f t="shared" ca="1" si="467"/>
        <v>9752.7064968392842</v>
      </c>
      <c r="H4294" s="24">
        <f t="shared" ca="1" si="468"/>
        <v>10445.887800151766</v>
      </c>
      <c r="I4294" s="24">
        <f ca="1">H4294/'Option value'!$E$10</f>
        <v>507.08193204620221</v>
      </c>
    </row>
    <row r="4295" spans="2:9">
      <c r="B4295">
        <f t="shared" si="469"/>
        <v>4277</v>
      </c>
      <c r="C4295" s="38">
        <f t="shared" ca="1" si="464"/>
        <v>0.27013401090296968</v>
      </c>
      <c r="D4295" s="38">
        <f t="shared" ca="1" si="465"/>
        <v>6.0632624798280785E-2</v>
      </c>
      <c r="E4295" s="38">
        <f t="shared" ca="1" si="466"/>
        <v>0.14530489440520525</v>
      </c>
      <c r="F4295" s="38">
        <f t="shared" ca="1" si="470"/>
        <v>3.1642758635454855E-2</v>
      </c>
      <c r="G4295" s="24">
        <f t="shared" ca="1" si="467"/>
        <v>8402.9441926647196</v>
      </c>
      <c r="H4295" s="24">
        <f t="shared" ca="1" si="468"/>
        <v>9096.1254959772014</v>
      </c>
      <c r="I4295" s="24">
        <f ca="1">H4295/'Option value'!$E$10</f>
        <v>441.55949009598061</v>
      </c>
    </row>
    <row r="4296" spans="2:9">
      <c r="B4296">
        <f t="shared" si="469"/>
        <v>4278</v>
      </c>
      <c r="C4296" s="38">
        <f t="shared" ca="1" si="464"/>
        <v>0.1668824793034869</v>
      </c>
      <c r="D4296" s="38">
        <f t="shared" ca="1" si="465"/>
        <v>5.6532530442874686E-2</v>
      </c>
      <c r="E4296" s="38">
        <f t="shared" ca="1" si="466"/>
        <v>0.1422745669032266</v>
      </c>
      <c r="F4296" s="38">
        <f t="shared" ca="1" si="470"/>
        <v>3.0985297960454107E-2</v>
      </c>
      <c r="G4296" s="24">
        <f t="shared" ca="1" si="467"/>
        <v>7351.2912868413414</v>
      </c>
      <c r="H4296" s="24">
        <f t="shared" ca="1" si="468"/>
        <v>8044.4725901538241</v>
      </c>
      <c r="I4296" s="24">
        <f ca="1">H4296/'Option value'!$E$10</f>
        <v>390.50837816280699</v>
      </c>
    </row>
    <row r="4297" spans="2:9">
      <c r="B4297">
        <f t="shared" si="469"/>
        <v>4279</v>
      </c>
      <c r="C4297" s="38">
        <f t="shared" ca="1" si="464"/>
        <v>0.21133228971886797</v>
      </c>
      <c r="D4297" s="38">
        <f t="shared" ca="1" si="465"/>
        <v>5.5427815759360552E-2</v>
      </c>
      <c r="E4297" s="38">
        <f t="shared" ca="1" si="466"/>
        <v>0.14486502313336919</v>
      </c>
      <c r="F4297" s="38">
        <f t="shared" ca="1" si="470"/>
        <v>4.033703016370957E-2</v>
      </c>
      <c r="G4297" s="24">
        <f t="shared" ca="1" si="467"/>
        <v>7966.174656760174</v>
      </c>
      <c r="H4297" s="24">
        <f t="shared" ca="1" si="468"/>
        <v>8659.3559600726567</v>
      </c>
      <c r="I4297" s="24">
        <f ca="1">H4297/'Option value'!$E$10</f>
        <v>420.35708544042018</v>
      </c>
    </row>
    <row r="4298" spans="2:9">
      <c r="B4298">
        <f t="shared" si="469"/>
        <v>4280</v>
      </c>
      <c r="C4298" s="38">
        <f t="shared" ca="1" si="464"/>
        <v>0.31790199114344997</v>
      </c>
      <c r="D4298" s="38">
        <f t="shared" ca="1" si="465"/>
        <v>6.1467801977428654E-2</v>
      </c>
      <c r="E4298" s="38">
        <f t="shared" ca="1" si="466"/>
        <v>0.14472831233386893</v>
      </c>
      <c r="F4298" s="38">
        <f t="shared" ca="1" si="470"/>
        <v>2.3369716188515938E-2</v>
      </c>
      <c r="G4298" s="24">
        <f t="shared" ca="1" si="467"/>
        <v>8278.4995686883503</v>
      </c>
      <c r="H4298" s="24">
        <f t="shared" ca="1" si="468"/>
        <v>8971.6808720008321</v>
      </c>
      <c r="I4298" s="24">
        <f ca="1">H4298/'Option value'!$E$10</f>
        <v>435.51848893207921</v>
      </c>
    </row>
    <row r="4299" spans="2:9">
      <c r="B4299">
        <f t="shared" si="469"/>
        <v>4281</v>
      </c>
      <c r="C4299" s="38">
        <f t="shared" ca="1" si="464"/>
        <v>0.4328311518947156</v>
      </c>
      <c r="D4299" s="38">
        <f t="shared" ca="1" si="465"/>
        <v>6.1279736635848715E-2</v>
      </c>
      <c r="E4299" s="38">
        <f t="shared" ca="1" si="466"/>
        <v>0.14517037768380592</v>
      </c>
      <c r="F4299" s="38">
        <f t="shared" ca="1" si="470"/>
        <v>2.1925936104396908E-2</v>
      </c>
      <c r="G4299" s="24">
        <f t="shared" ca="1" si="467"/>
        <v>8835.5978482660848</v>
      </c>
      <c r="H4299" s="24">
        <f t="shared" ca="1" si="468"/>
        <v>9528.7791515785666</v>
      </c>
      <c r="I4299" s="24">
        <f ca="1">H4299/'Option value'!$E$10</f>
        <v>462.56209473682361</v>
      </c>
    </row>
    <row r="4300" spans="2:9">
      <c r="B4300">
        <f t="shared" si="469"/>
        <v>4282</v>
      </c>
      <c r="C4300" s="38">
        <f t="shared" ca="1" si="464"/>
        <v>0.25050783641030677</v>
      </c>
      <c r="D4300" s="38">
        <f t="shared" ca="1" si="465"/>
        <v>6.5387605877668023E-2</v>
      </c>
      <c r="E4300" s="38">
        <f t="shared" ca="1" si="466"/>
        <v>0.14613868174397279</v>
      </c>
      <c r="F4300" s="38">
        <f t="shared" ca="1" si="470"/>
        <v>5.6328699585415726E-2</v>
      </c>
      <c r="G4300" s="24">
        <f t="shared" ca="1" si="467"/>
        <v>11291.421526294051</v>
      </c>
      <c r="H4300" s="24">
        <f t="shared" ca="1" si="468"/>
        <v>11984.602829606532</v>
      </c>
      <c r="I4300" s="24">
        <f ca="1">H4300/'Option value'!$E$10</f>
        <v>581.77683638866654</v>
      </c>
    </row>
    <row r="4301" spans="2:9">
      <c r="B4301">
        <f t="shared" si="469"/>
        <v>4283</v>
      </c>
      <c r="C4301" s="38">
        <f t="shared" ca="1" si="464"/>
        <v>8.3731143785334361E-2</v>
      </c>
      <c r="D4301" s="38">
        <f t="shared" ca="1" si="465"/>
        <v>6.9300211997452732E-2</v>
      </c>
      <c r="E4301" s="38">
        <f t="shared" ca="1" si="466"/>
        <v>0.14510443727264016</v>
      </c>
      <c r="F4301" s="38">
        <f t="shared" ca="1" si="470"/>
        <v>4.9200589676878556E-2</v>
      </c>
      <c r="G4301" s="24">
        <f t="shared" ca="1" si="467"/>
        <v>9712.0623757437443</v>
      </c>
      <c r="H4301" s="24">
        <f t="shared" ca="1" si="468"/>
        <v>10405.243679056226</v>
      </c>
      <c r="I4301" s="24">
        <f ca="1">H4301/'Option value'!$E$10</f>
        <v>505.10891645904007</v>
      </c>
    </row>
    <row r="4302" spans="2:9">
      <c r="B4302">
        <f t="shared" si="469"/>
        <v>4284</v>
      </c>
      <c r="C4302" s="38">
        <f t="shared" ca="1" si="464"/>
        <v>0.32611879354339735</v>
      </c>
      <c r="D4302" s="38">
        <f t="shared" ca="1" si="465"/>
        <v>6.9068736113521143E-2</v>
      </c>
      <c r="E4302" s="38">
        <f t="shared" ca="1" si="466"/>
        <v>0.14392923137691196</v>
      </c>
      <c r="F4302" s="38">
        <f t="shared" ca="1" si="470"/>
        <v>4.7437581147033982E-2</v>
      </c>
      <c r="G4302" s="24">
        <f t="shared" ca="1" si="467"/>
        <v>11772.415496450052</v>
      </c>
      <c r="H4302" s="24">
        <f t="shared" ca="1" si="468"/>
        <v>12465.596799762534</v>
      </c>
      <c r="I4302" s="24">
        <f ca="1">H4302/'Option value'!$E$10</f>
        <v>605.12605824089962</v>
      </c>
    </row>
    <row r="4303" spans="2:9">
      <c r="B4303">
        <f t="shared" si="469"/>
        <v>4285</v>
      </c>
      <c r="C4303" s="38">
        <f t="shared" ca="1" si="464"/>
        <v>0.30346952080852185</v>
      </c>
      <c r="D4303" s="38">
        <f t="shared" ca="1" si="465"/>
        <v>5.484915133904722E-2</v>
      </c>
      <c r="E4303" s="38">
        <f t="shared" ca="1" si="466"/>
        <v>0.1467204713869717</v>
      </c>
      <c r="F4303" s="38">
        <f t="shared" ca="1" si="470"/>
        <v>3.6577258842334523E-2</v>
      </c>
      <c r="G4303" s="24">
        <f t="shared" ca="1" si="467"/>
        <v>8050.1584793500306</v>
      </c>
      <c r="H4303" s="24">
        <f t="shared" ca="1" si="468"/>
        <v>8743.3397826625132</v>
      </c>
      <c r="I4303" s="24">
        <f ca="1">H4303/'Option value'!$E$10</f>
        <v>424.4339700321608</v>
      </c>
    </row>
    <row r="4304" spans="2:9">
      <c r="B4304">
        <f t="shared" si="469"/>
        <v>4286</v>
      </c>
      <c r="C4304" s="38">
        <f t="shared" ca="1" si="464"/>
        <v>0.13675653370632671</v>
      </c>
      <c r="D4304" s="38">
        <f t="shared" ca="1" si="465"/>
        <v>6.9869672879980929E-2</v>
      </c>
      <c r="E4304" s="38">
        <f t="shared" ca="1" si="466"/>
        <v>0.14127446804168164</v>
      </c>
      <c r="F4304" s="38">
        <f t="shared" ca="1" si="470"/>
        <v>4.277871420668606E-2</v>
      </c>
      <c r="G4304" s="24">
        <f t="shared" ca="1" si="467"/>
        <v>10000.691661581644</v>
      </c>
      <c r="H4304" s="24">
        <f t="shared" ca="1" si="468"/>
        <v>10693.872964894126</v>
      </c>
      <c r="I4304" s="24">
        <f ca="1">H4304/'Option value'!$E$10</f>
        <v>519.12004683952068</v>
      </c>
    </row>
    <row r="4305" spans="2:9">
      <c r="B4305">
        <f t="shared" si="469"/>
        <v>4287</v>
      </c>
      <c r="C4305" s="38">
        <f t="shared" ca="1" si="464"/>
        <v>0.36951722965511591</v>
      </c>
      <c r="D4305" s="38">
        <f t="shared" ca="1" si="465"/>
        <v>6.4359719567416096E-2</v>
      </c>
      <c r="E4305" s="38">
        <f t="shared" ca="1" si="466"/>
        <v>0.14661134185407793</v>
      </c>
      <c r="F4305" s="38">
        <f t="shared" ca="1" si="470"/>
        <v>2.6602586741763527E-2</v>
      </c>
      <c r="G4305" s="24">
        <f t="shared" ca="1" si="467"/>
        <v>9108.777414670325</v>
      </c>
      <c r="H4305" s="24">
        <f t="shared" ca="1" si="468"/>
        <v>9801.9587179828068</v>
      </c>
      <c r="I4305" s="24">
        <f ca="1">H4305/'Option value'!$E$10</f>
        <v>475.82323873702944</v>
      </c>
    </row>
    <row r="4306" spans="2:9">
      <c r="B4306">
        <f t="shared" si="469"/>
        <v>4288</v>
      </c>
      <c r="C4306" s="38">
        <f t="shared" ca="1" si="464"/>
        <v>0.14088732968848799</v>
      </c>
      <c r="D4306" s="38">
        <f t="shared" ca="1" si="465"/>
        <v>6.5563933425257265E-2</v>
      </c>
      <c r="E4306" s="38">
        <f t="shared" ca="1" si="466"/>
        <v>0.14926839287612476</v>
      </c>
      <c r="F4306" s="38">
        <f t="shared" ca="1" si="470"/>
        <v>4.0569161728192915E-2</v>
      </c>
      <c r="G4306" s="24">
        <f t="shared" ca="1" si="467"/>
        <v>8534.3934804239234</v>
      </c>
      <c r="H4306" s="24">
        <f t="shared" ca="1" si="468"/>
        <v>9227.5747837364052</v>
      </c>
      <c r="I4306" s="24">
        <f ca="1">H4306/'Option value'!$E$10</f>
        <v>447.94052348234976</v>
      </c>
    </row>
    <row r="4307" spans="2:9">
      <c r="B4307">
        <f t="shared" si="469"/>
        <v>4289</v>
      </c>
      <c r="C4307" s="38">
        <f t="shared" ref="C4307:C4370" ca="1" si="471">_xlfn.NORM.INV(RAND(),$F$6,$G$6)</f>
        <v>0.39105537639990773</v>
      </c>
      <c r="D4307" s="38">
        <f t="shared" ref="D4307:D4370" ca="1" si="472">_xlfn.NORM.INV(RAND(),$F$7,$G$7)</f>
        <v>6.5452339374566348E-2</v>
      </c>
      <c r="E4307" s="38">
        <f t="shared" ref="E4307:E4370" ca="1" si="473">_xlfn.NORM.INV(RAND(),$F$8,$G$8)</f>
        <v>0.14285615066068494</v>
      </c>
      <c r="F4307" s="38">
        <f t="shared" ca="1" si="470"/>
        <v>4.31768033816569E-2</v>
      </c>
      <c r="G4307" s="24">
        <f t="shared" ref="G4307:G4370" ca="1" si="474">IF(E4307&gt;F4307,($C$12*(1+C4307)*D4307)/(E4307-F4307),0)</f>
        <v>11328.066349304188</v>
      </c>
      <c r="H4307" s="24">
        <f t="shared" ref="H4307:H4370" ca="1" si="475">G4307+$C$13</f>
        <v>12021.24765261667</v>
      </c>
      <c r="I4307" s="24">
        <f ca="1">H4307/'Option value'!$E$10</f>
        <v>583.55571129207135</v>
      </c>
    </row>
    <row r="4308" spans="2:9">
      <c r="B4308">
        <f t="shared" ref="B4308:B4371" si="476">B4307+1</f>
        <v>4290</v>
      </c>
      <c r="C4308" s="38">
        <f t="shared" ca="1" si="471"/>
        <v>0.24461567431091991</v>
      </c>
      <c r="D4308" s="38">
        <f t="shared" ca="1" si="472"/>
        <v>5.6279733788071565E-2</v>
      </c>
      <c r="E4308" s="38">
        <f t="shared" ca="1" si="473"/>
        <v>0.14886272552233207</v>
      </c>
      <c r="F4308" s="38">
        <f t="shared" ref="F4308:F4371" ca="1" si="477">RAND()*($E$9-$D$9)+$D$9</f>
        <v>3.3353514425737814E-2</v>
      </c>
      <c r="G4308" s="24">
        <f t="shared" ca="1" si="474"/>
        <v>7520.7657113718442</v>
      </c>
      <c r="H4308" s="24">
        <f t="shared" ca="1" si="475"/>
        <v>8213.9470146843269</v>
      </c>
      <c r="I4308" s="24">
        <f ca="1">H4308/'Option value'!$E$10</f>
        <v>398.73529197496731</v>
      </c>
    </row>
    <row r="4309" spans="2:9">
      <c r="B4309">
        <f t="shared" si="476"/>
        <v>4291</v>
      </c>
      <c r="C4309" s="38">
        <f t="shared" ca="1" si="471"/>
        <v>0.27027037031648427</v>
      </c>
      <c r="D4309" s="38">
        <f t="shared" ca="1" si="472"/>
        <v>6.1734182947326313E-2</v>
      </c>
      <c r="E4309" s="38">
        <f t="shared" ca="1" si="473"/>
        <v>0.14771396137452836</v>
      </c>
      <c r="F4309" s="38">
        <f t="shared" ca="1" si="477"/>
        <v>5.8492582269472057E-2</v>
      </c>
      <c r="G4309" s="24">
        <f t="shared" ca="1" si="474"/>
        <v>10900.447250970823</v>
      </c>
      <c r="H4309" s="24">
        <f t="shared" ca="1" si="475"/>
        <v>11593.628554283305</v>
      </c>
      <c r="I4309" s="24">
        <f ca="1">H4309/'Option value'!$E$10</f>
        <v>562.79750263511187</v>
      </c>
    </row>
    <row r="4310" spans="2:9">
      <c r="B4310">
        <f t="shared" si="476"/>
        <v>4292</v>
      </c>
      <c r="C4310" s="38">
        <f t="shared" ca="1" si="471"/>
        <v>0.10679993664871487</v>
      </c>
      <c r="D4310" s="38">
        <f t="shared" ca="1" si="472"/>
        <v>7.4541998146948188E-2</v>
      </c>
      <c r="E4310" s="38">
        <f t="shared" ca="1" si="473"/>
        <v>0.14434844229865113</v>
      </c>
      <c r="F4310" s="38">
        <f t="shared" ca="1" si="477"/>
        <v>2.9845357582212718E-2</v>
      </c>
      <c r="G4310" s="24">
        <f t="shared" ca="1" si="474"/>
        <v>8936.0243971766631</v>
      </c>
      <c r="H4310" s="24">
        <f t="shared" ca="1" si="475"/>
        <v>9629.2057004891449</v>
      </c>
      <c r="I4310" s="24">
        <f ca="1">H4310/'Option value'!$E$10</f>
        <v>467.43716992665748</v>
      </c>
    </row>
    <row r="4311" spans="2:9">
      <c r="B4311">
        <f t="shared" si="476"/>
        <v>4293</v>
      </c>
      <c r="C4311" s="38">
        <f t="shared" ca="1" si="471"/>
        <v>0.32938505046823729</v>
      </c>
      <c r="D4311" s="38">
        <f t="shared" ca="1" si="472"/>
        <v>5.8323089285597089E-2</v>
      </c>
      <c r="E4311" s="38">
        <f t="shared" ca="1" si="473"/>
        <v>0.14478102342728438</v>
      </c>
      <c r="F4311" s="38">
        <f t="shared" ca="1" si="477"/>
        <v>3.6900866518774805E-2</v>
      </c>
      <c r="G4311" s="24">
        <f t="shared" ca="1" si="474"/>
        <v>8913.3532340073089</v>
      </c>
      <c r="H4311" s="24">
        <f t="shared" ca="1" si="475"/>
        <v>9606.5345373197906</v>
      </c>
      <c r="I4311" s="24">
        <f ca="1">H4311/'Option value'!$E$10</f>
        <v>466.33662802523253</v>
      </c>
    </row>
    <row r="4312" spans="2:9">
      <c r="B4312">
        <f t="shared" si="476"/>
        <v>4294</v>
      </c>
      <c r="C4312" s="38">
        <f t="shared" ca="1" si="471"/>
        <v>0.34266896719062362</v>
      </c>
      <c r="D4312" s="38">
        <f t="shared" ca="1" si="472"/>
        <v>6.4140353260226532E-2</v>
      </c>
      <c r="E4312" s="38">
        <f t="shared" ca="1" si="473"/>
        <v>0.1430239196876717</v>
      </c>
      <c r="F4312" s="38">
        <f t="shared" ca="1" si="477"/>
        <v>5.1510086021109319E-2</v>
      </c>
      <c r="G4312" s="24">
        <f t="shared" ca="1" si="474"/>
        <v>11670.915551142783</v>
      </c>
      <c r="H4312" s="24">
        <f t="shared" ca="1" si="475"/>
        <v>12364.096854455265</v>
      </c>
      <c r="I4312" s="24">
        <f ca="1">H4312/'Option value'!$E$10</f>
        <v>600.19887642986725</v>
      </c>
    </row>
    <row r="4313" spans="2:9">
      <c r="B4313">
        <f t="shared" si="476"/>
        <v>4295</v>
      </c>
      <c r="C4313" s="38">
        <f t="shared" ca="1" si="471"/>
        <v>0.21558694574660259</v>
      </c>
      <c r="D4313" s="38">
        <f t="shared" ca="1" si="472"/>
        <v>5.9483286446842955E-2</v>
      </c>
      <c r="E4313" s="38">
        <f t="shared" ca="1" si="473"/>
        <v>0.14393508781660799</v>
      </c>
      <c r="F4313" s="38">
        <f t="shared" ca="1" si="477"/>
        <v>2.6080123914881286E-2</v>
      </c>
      <c r="G4313" s="24">
        <f t="shared" ca="1" si="474"/>
        <v>7608.9456225729582</v>
      </c>
      <c r="H4313" s="24">
        <f t="shared" ca="1" si="475"/>
        <v>8302.1269258854409</v>
      </c>
      <c r="I4313" s="24">
        <f ca="1">H4313/'Option value'!$E$10</f>
        <v>403.01587018861363</v>
      </c>
    </row>
    <row r="4314" spans="2:9">
      <c r="B4314">
        <f t="shared" si="476"/>
        <v>4296</v>
      </c>
      <c r="C4314" s="38">
        <f t="shared" ca="1" si="471"/>
        <v>0.26186024676890696</v>
      </c>
      <c r="D4314" s="38">
        <f t="shared" ca="1" si="472"/>
        <v>6.1614778667269242E-2</v>
      </c>
      <c r="E4314" s="38">
        <f t="shared" ca="1" si="473"/>
        <v>0.1414604128482532</v>
      </c>
      <c r="F4314" s="38">
        <f t="shared" ca="1" si="477"/>
        <v>3.8751145138272006E-2</v>
      </c>
      <c r="G4314" s="24">
        <f t="shared" ca="1" si="474"/>
        <v>9388.1040745002319</v>
      </c>
      <c r="H4314" s="24">
        <f t="shared" ca="1" si="475"/>
        <v>10081.285377812714</v>
      </c>
      <c r="I4314" s="24">
        <f ca="1">H4314/'Option value'!$E$10</f>
        <v>489.38278533071423</v>
      </c>
    </row>
    <row r="4315" spans="2:9">
      <c r="B4315">
        <f t="shared" si="476"/>
        <v>4297</v>
      </c>
      <c r="C4315" s="38">
        <f t="shared" ca="1" si="471"/>
        <v>0.28318835605944914</v>
      </c>
      <c r="D4315" s="38">
        <f t="shared" ca="1" si="472"/>
        <v>6.3530777379864206E-2</v>
      </c>
      <c r="E4315" s="38">
        <f t="shared" ca="1" si="473"/>
        <v>0.14193256735147167</v>
      </c>
      <c r="F4315" s="38">
        <f t="shared" ca="1" si="477"/>
        <v>4.3271207757332036E-2</v>
      </c>
      <c r="G4315" s="24">
        <f t="shared" ca="1" si="474"/>
        <v>10247.522026699771</v>
      </c>
      <c r="H4315" s="24">
        <f t="shared" ca="1" si="475"/>
        <v>10940.703330012253</v>
      </c>
      <c r="I4315" s="24">
        <f ca="1">H4315/'Option value'!$E$10</f>
        <v>531.10210339865307</v>
      </c>
    </row>
    <row r="4316" spans="2:9">
      <c r="B4316">
        <f t="shared" si="476"/>
        <v>4298</v>
      </c>
      <c r="C4316" s="38">
        <f t="shared" ca="1" si="471"/>
        <v>0.25869582945416919</v>
      </c>
      <c r="D4316" s="38">
        <f t="shared" ca="1" si="472"/>
        <v>7.4638875747805505E-2</v>
      </c>
      <c r="E4316" s="38">
        <f t="shared" ca="1" si="473"/>
        <v>0.14192871168990864</v>
      </c>
      <c r="F4316" s="38">
        <f t="shared" ca="1" si="477"/>
        <v>5.9750580009409429E-2</v>
      </c>
      <c r="G4316" s="24">
        <f t="shared" ca="1" si="474"/>
        <v>14178.196657126004</v>
      </c>
      <c r="H4316" s="24">
        <f t="shared" ca="1" si="475"/>
        <v>14871.377960438485</v>
      </c>
      <c r="I4316" s="24">
        <f ca="1">H4316/'Option value'!$E$10</f>
        <v>721.91155147759628</v>
      </c>
    </row>
    <row r="4317" spans="2:9">
      <c r="B4317">
        <f t="shared" si="476"/>
        <v>4299</v>
      </c>
      <c r="C4317" s="38">
        <f t="shared" ca="1" si="471"/>
        <v>0.19787118064136516</v>
      </c>
      <c r="D4317" s="38">
        <f t="shared" ca="1" si="472"/>
        <v>6.4423989550988242E-2</v>
      </c>
      <c r="E4317" s="38">
        <f t="shared" ca="1" si="473"/>
        <v>0.14381473555185376</v>
      </c>
      <c r="F4317" s="38">
        <f t="shared" ca="1" si="477"/>
        <v>5.4270660586123551E-2</v>
      </c>
      <c r="G4317" s="24">
        <f t="shared" ca="1" si="474"/>
        <v>10688.389077687089</v>
      </c>
      <c r="H4317" s="24">
        <f t="shared" ca="1" si="475"/>
        <v>11381.57038099957</v>
      </c>
      <c r="I4317" s="24">
        <f ca="1">H4317/'Option value'!$E$10</f>
        <v>552.50341655337718</v>
      </c>
    </row>
    <row r="4318" spans="2:9">
      <c r="B4318">
        <f t="shared" si="476"/>
        <v>4300</v>
      </c>
      <c r="C4318" s="38">
        <f t="shared" ca="1" si="471"/>
        <v>0.29813847269618832</v>
      </c>
      <c r="D4318" s="38">
        <f t="shared" ca="1" si="472"/>
        <v>5.7587010257167739E-2</v>
      </c>
      <c r="E4318" s="38">
        <f t="shared" ca="1" si="473"/>
        <v>0.14395029568715675</v>
      </c>
      <c r="F4318" s="38">
        <f t="shared" ca="1" si="477"/>
        <v>3.8153804248782619E-2</v>
      </c>
      <c r="G4318" s="24">
        <f t="shared" ca="1" si="474"/>
        <v>8763.2593443185979</v>
      </c>
      <c r="H4318" s="24">
        <f t="shared" ca="1" si="475"/>
        <v>9456.4406476310796</v>
      </c>
      <c r="I4318" s="24">
        <f ca="1">H4318/'Option value'!$E$10</f>
        <v>459.0505168752951</v>
      </c>
    </row>
    <row r="4319" spans="2:9">
      <c r="B4319">
        <f t="shared" si="476"/>
        <v>4301</v>
      </c>
      <c r="C4319" s="38">
        <f t="shared" ca="1" si="471"/>
        <v>-4.7085572425903943E-2</v>
      </c>
      <c r="D4319" s="38">
        <f t="shared" ca="1" si="472"/>
        <v>7.2176226165156621E-2</v>
      </c>
      <c r="E4319" s="38">
        <f t="shared" ca="1" si="473"/>
        <v>0.14206519502016218</v>
      </c>
      <c r="F4319" s="38">
        <f t="shared" ca="1" si="477"/>
        <v>3.5820659631144912E-2</v>
      </c>
      <c r="G4319" s="24">
        <f t="shared" ca="1" si="474"/>
        <v>8028.4710965829072</v>
      </c>
      <c r="H4319" s="24">
        <f t="shared" ca="1" si="475"/>
        <v>8721.652399895389</v>
      </c>
      <c r="I4319" s="24">
        <f ca="1">H4319/'Option value'!$E$10</f>
        <v>423.3811844609412</v>
      </c>
    </row>
    <row r="4320" spans="2:9">
      <c r="B4320">
        <f t="shared" si="476"/>
        <v>4302</v>
      </c>
      <c r="C4320" s="38">
        <f t="shared" ca="1" si="471"/>
        <v>0.1355390864617205</v>
      </c>
      <c r="D4320" s="38">
        <f t="shared" ca="1" si="472"/>
        <v>6.3846270397815819E-2</v>
      </c>
      <c r="E4320" s="38">
        <f t="shared" ca="1" si="473"/>
        <v>0.13941674468586365</v>
      </c>
      <c r="F4320" s="38">
        <f t="shared" ca="1" si="477"/>
        <v>4.0514717593239213E-2</v>
      </c>
      <c r="G4320" s="24">
        <f t="shared" ca="1" si="474"/>
        <v>9091.2542671404481</v>
      </c>
      <c r="H4320" s="24">
        <f t="shared" ca="1" si="475"/>
        <v>9784.4355704529298</v>
      </c>
      <c r="I4320" s="24">
        <f ca="1">H4320/'Option value'!$E$10</f>
        <v>474.97260050742375</v>
      </c>
    </row>
    <row r="4321" spans="2:9">
      <c r="B4321">
        <f t="shared" si="476"/>
        <v>4303</v>
      </c>
      <c r="C4321" s="38">
        <f t="shared" ca="1" si="471"/>
        <v>0.26661625930720406</v>
      </c>
      <c r="D4321" s="38">
        <f t="shared" ca="1" si="472"/>
        <v>6.3654387930472289E-2</v>
      </c>
      <c r="E4321" s="38">
        <f t="shared" ca="1" si="473"/>
        <v>0.14234426644709472</v>
      </c>
      <c r="F4321" s="38">
        <f t="shared" ca="1" si="477"/>
        <v>2.0786247588304267E-2</v>
      </c>
      <c r="G4321" s="24">
        <f t="shared" ca="1" si="474"/>
        <v>8225.8572518330311</v>
      </c>
      <c r="H4321" s="24">
        <f t="shared" ca="1" si="475"/>
        <v>8919.0385551455129</v>
      </c>
      <c r="I4321" s="24">
        <f ca="1">H4321/'Option value'!$E$10</f>
        <v>432.96303665754914</v>
      </c>
    </row>
    <row r="4322" spans="2:9">
      <c r="B4322">
        <f t="shared" si="476"/>
        <v>4304</v>
      </c>
      <c r="C4322" s="38">
        <f t="shared" ca="1" si="471"/>
        <v>0.24876699360700574</v>
      </c>
      <c r="D4322" s="38">
        <f t="shared" ca="1" si="472"/>
        <v>7.0522640620781382E-2</v>
      </c>
      <c r="E4322" s="38">
        <f t="shared" ca="1" si="473"/>
        <v>0.14303652338168718</v>
      </c>
      <c r="F4322" s="38">
        <f t="shared" ca="1" si="477"/>
        <v>5.1006356642444399E-2</v>
      </c>
      <c r="G4322" s="24">
        <f t="shared" ca="1" si="474"/>
        <v>11867.825301214138</v>
      </c>
      <c r="H4322" s="24">
        <f t="shared" ca="1" si="475"/>
        <v>12561.006604526619</v>
      </c>
      <c r="I4322" s="24">
        <f ca="1">H4322/'Option value'!$E$10</f>
        <v>609.75760216148637</v>
      </c>
    </row>
    <row r="4323" spans="2:9">
      <c r="B4323">
        <f t="shared" si="476"/>
        <v>4305</v>
      </c>
      <c r="C4323" s="38">
        <f t="shared" ca="1" si="471"/>
        <v>0.19748660621431813</v>
      </c>
      <c r="D4323" s="38">
        <f t="shared" ca="1" si="472"/>
        <v>6.0128592860963316E-2</v>
      </c>
      <c r="E4323" s="38">
        <f t="shared" ca="1" si="473"/>
        <v>0.14419078623935164</v>
      </c>
      <c r="F4323" s="38">
        <f t="shared" ca="1" si="477"/>
        <v>4.0042417305941221E-2</v>
      </c>
      <c r="G4323" s="24">
        <f t="shared" ca="1" si="474"/>
        <v>8574.1407622727311</v>
      </c>
      <c r="H4323" s="24">
        <f t="shared" ca="1" si="475"/>
        <v>9267.3220655852128</v>
      </c>
      <c r="I4323" s="24">
        <f ca="1">H4323/'Option value'!$E$10</f>
        <v>449.87000318374817</v>
      </c>
    </row>
    <row r="4324" spans="2:9">
      <c r="B4324">
        <f t="shared" si="476"/>
        <v>4306</v>
      </c>
      <c r="C4324" s="38">
        <f t="shared" ca="1" si="471"/>
        <v>3.7957910307314435E-2</v>
      </c>
      <c r="D4324" s="38">
        <f t="shared" ca="1" si="472"/>
        <v>6.6017041922605074E-2</v>
      </c>
      <c r="E4324" s="38">
        <f t="shared" ca="1" si="473"/>
        <v>0.1494568095316231</v>
      </c>
      <c r="F4324" s="38">
        <f t="shared" ca="1" si="477"/>
        <v>2.7211364095444626E-2</v>
      </c>
      <c r="G4324" s="24">
        <f t="shared" ca="1" si="474"/>
        <v>6951.7555640277305</v>
      </c>
      <c r="H4324" s="24">
        <f t="shared" ca="1" si="475"/>
        <v>7644.9368673402132</v>
      </c>
      <c r="I4324" s="24">
        <f ca="1">H4324/'Option value'!$E$10</f>
        <v>371.11344016214622</v>
      </c>
    </row>
    <row r="4325" spans="2:9">
      <c r="B4325">
        <f t="shared" si="476"/>
        <v>4307</v>
      </c>
      <c r="C4325" s="38">
        <f t="shared" ca="1" si="471"/>
        <v>2.6579371178135358E-3</v>
      </c>
      <c r="D4325" s="38">
        <f t="shared" ca="1" si="472"/>
        <v>7.0492406843915695E-2</v>
      </c>
      <c r="E4325" s="38">
        <f t="shared" ca="1" si="473"/>
        <v>0.14757484665028683</v>
      </c>
      <c r="F4325" s="38">
        <f t="shared" ca="1" si="477"/>
        <v>4.5893492052884052E-2</v>
      </c>
      <c r="G4325" s="24">
        <f t="shared" ca="1" si="474"/>
        <v>8620.752737313087</v>
      </c>
      <c r="H4325" s="24">
        <f t="shared" ca="1" si="475"/>
        <v>9313.9340406255687</v>
      </c>
      <c r="I4325" s="24">
        <f ca="1">H4325/'Option value'!$E$10</f>
        <v>452.13272041871687</v>
      </c>
    </row>
    <row r="4326" spans="2:9">
      <c r="B4326">
        <f t="shared" si="476"/>
        <v>4308</v>
      </c>
      <c r="C4326" s="38">
        <f t="shared" ca="1" si="471"/>
        <v>0.3153774267297097</v>
      </c>
      <c r="D4326" s="38">
        <f t="shared" ca="1" si="472"/>
        <v>6.3344255352596926E-2</v>
      </c>
      <c r="E4326" s="38">
        <f t="shared" ca="1" si="473"/>
        <v>0.14816379968893528</v>
      </c>
      <c r="F4326" s="38">
        <f t="shared" ca="1" si="477"/>
        <v>2.6711298909677543E-2</v>
      </c>
      <c r="G4326" s="24">
        <f t="shared" ca="1" si="474"/>
        <v>8508.294914046588</v>
      </c>
      <c r="H4326" s="24">
        <f t="shared" ca="1" si="475"/>
        <v>9201.4762173590698</v>
      </c>
      <c r="I4326" s="24">
        <f ca="1">H4326/'Option value'!$E$10</f>
        <v>446.67360278442084</v>
      </c>
    </row>
    <row r="4327" spans="2:9">
      <c r="B4327">
        <f t="shared" si="476"/>
        <v>4309</v>
      </c>
      <c r="C4327" s="38">
        <f t="shared" ca="1" si="471"/>
        <v>0.23160033848622971</v>
      </c>
      <c r="D4327" s="38">
        <f t="shared" ca="1" si="472"/>
        <v>7.1975468534805714E-2</v>
      </c>
      <c r="E4327" s="38">
        <f t="shared" ca="1" si="473"/>
        <v>0.14352238863369352</v>
      </c>
      <c r="F4327" s="38">
        <f t="shared" ca="1" si="477"/>
        <v>5.3653436337799232E-2</v>
      </c>
      <c r="G4327" s="24">
        <f t="shared" ca="1" si="474"/>
        <v>12233.085142009169</v>
      </c>
      <c r="H4327" s="24">
        <f t="shared" ca="1" si="475"/>
        <v>12926.266445321651</v>
      </c>
      <c r="I4327" s="24">
        <f ca="1">H4327/'Option value'!$E$10</f>
        <v>627.4886623942549</v>
      </c>
    </row>
    <row r="4328" spans="2:9">
      <c r="B4328">
        <f t="shared" si="476"/>
        <v>4310</v>
      </c>
      <c r="C4328" s="38">
        <f t="shared" ca="1" si="471"/>
        <v>0.1400196835060552</v>
      </c>
      <c r="D4328" s="38">
        <f t="shared" ca="1" si="472"/>
        <v>5.3644075960233954E-2</v>
      </c>
      <c r="E4328" s="38">
        <f t="shared" ca="1" si="473"/>
        <v>0.1484052942612091</v>
      </c>
      <c r="F4328" s="38">
        <f t="shared" ca="1" si="477"/>
        <v>5.9239635623059381E-2</v>
      </c>
      <c r="G4328" s="24">
        <f t="shared" ca="1" si="474"/>
        <v>8506.0488714279581</v>
      </c>
      <c r="H4328" s="24">
        <f t="shared" ca="1" si="475"/>
        <v>9199.2301747404399</v>
      </c>
      <c r="I4328" s="24">
        <f ca="1">H4328/'Option value'!$E$10</f>
        <v>446.56457158934171</v>
      </c>
    </row>
    <row r="4329" spans="2:9">
      <c r="B4329">
        <f t="shared" si="476"/>
        <v>4311</v>
      </c>
      <c r="C4329" s="38">
        <f t="shared" ca="1" si="471"/>
        <v>8.9320219524640337E-2</v>
      </c>
      <c r="D4329" s="38">
        <f t="shared" ca="1" si="472"/>
        <v>6.4631829318908193E-2</v>
      </c>
      <c r="E4329" s="38">
        <f t="shared" ca="1" si="473"/>
        <v>0.14583986543587024</v>
      </c>
      <c r="F4329" s="38">
        <f t="shared" ca="1" si="477"/>
        <v>3.3486946428420233E-2</v>
      </c>
      <c r="G4329" s="24">
        <f t="shared" ca="1" si="474"/>
        <v>7771.5747717754211</v>
      </c>
      <c r="H4329" s="24">
        <f t="shared" ca="1" si="475"/>
        <v>8464.7560750879038</v>
      </c>
      <c r="I4329" s="24">
        <f ca="1">H4329/'Option value'!$E$10</f>
        <v>410.91048908193704</v>
      </c>
    </row>
    <row r="4330" spans="2:9">
      <c r="B4330">
        <f t="shared" si="476"/>
        <v>4312</v>
      </c>
      <c r="C4330" s="38">
        <f t="shared" ca="1" si="471"/>
        <v>0.16052102146922181</v>
      </c>
      <c r="D4330" s="38">
        <f t="shared" ca="1" si="472"/>
        <v>6.6308740092232282E-2</v>
      </c>
      <c r="E4330" s="38">
        <f t="shared" ca="1" si="473"/>
        <v>0.14628204347021451</v>
      </c>
      <c r="F4330" s="38">
        <f t="shared" ca="1" si="477"/>
        <v>2.9782012995925006E-2</v>
      </c>
      <c r="G4330" s="24">
        <f t="shared" ca="1" si="474"/>
        <v>8191.9845693180732</v>
      </c>
      <c r="H4330" s="24">
        <f t="shared" ca="1" si="475"/>
        <v>8885.1658726305559</v>
      </c>
      <c r="I4330" s="24">
        <f ca="1">H4330/'Option value'!$E$10</f>
        <v>431.3187316810949</v>
      </c>
    </row>
    <row r="4331" spans="2:9">
      <c r="B4331">
        <f t="shared" si="476"/>
        <v>4313</v>
      </c>
      <c r="C4331" s="38">
        <f t="shared" ca="1" si="471"/>
        <v>0.19509411608712304</v>
      </c>
      <c r="D4331" s="38">
        <f t="shared" ca="1" si="472"/>
        <v>6.3961989406306596E-2</v>
      </c>
      <c r="E4331" s="38">
        <f t="shared" ca="1" si="473"/>
        <v>0.1461491735873722</v>
      </c>
      <c r="F4331" s="38">
        <f t="shared" ca="1" si="477"/>
        <v>5.743094452790462E-2</v>
      </c>
      <c r="G4331" s="24">
        <f t="shared" ca="1" si="474"/>
        <v>10685.690325744552</v>
      </c>
      <c r="H4331" s="24">
        <f t="shared" ca="1" si="475"/>
        <v>11378.871629057034</v>
      </c>
      <c r="I4331" s="24">
        <f ca="1">H4331/'Option value'!$E$10</f>
        <v>552.37240917752592</v>
      </c>
    </row>
    <row r="4332" spans="2:9">
      <c r="B4332">
        <f t="shared" si="476"/>
        <v>4314</v>
      </c>
      <c r="C4332" s="38">
        <f t="shared" ca="1" si="471"/>
        <v>0.33181200591740989</v>
      </c>
      <c r="D4332" s="38">
        <f t="shared" ca="1" si="472"/>
        <v>6.1620377716728458E-2</v>
      </c>
      <c r="E4332" s="38">
        <f t="shared" ca="1" si="473"/>
        <v>0.14614518212398675</v>
      </c>
      <c r="F4332" s="38">
        <f t="shared" ca="1" si="477"/>
        <v>4.4801046904463265E-2</v>
      </c>
      <c r="G4332" s="24">
        <f t="shared" ca="1" si="474"/>
        <v>10042.920790769353</v>
      </c>
      <c r="H4332" s="24">
        <f t="shared" ca="1" si="475"/>
        <v>10736.102094081834</v>
      </c>
      <c r="I4332" s="24">
        <f ca="1">H4332/'Option value'!$E$10</f>
        <v>521.17000456707933</v>
      </c>
    </row>
    <row r="4333" spans="2:9">
      <c r="B4333">
        <f t="shared" si="476"/>
        <v>4315</v>
      </c>
      <c r="C4333" s="38">
        <f t="shared" ca="1" si="471"/>
        <v>0.24770506852960766</v>
      </c>
      <c r="D4333" s="38">
        <f t="shared" ca="1" si="472"/>
        <v>6.1034156483345883E-2</v>
      </c>
      <c r="E4333" s="38">
        <f t="shared" ca="1" si="473"/>
        <v>0.14736270846941199</v>
      </c>
      <c r="F4333" s="38">
        <f t="shared" ca="1" si="477"/>
        <v>4.6257618895737221E-2</v>
      </c>
      <c r="G4333" s="24">
        <f t="shared" ca="1" si="474"/>
        <v>9341.2123468799091</v>
      </c>
      <c r="H4333" s="24">
        <f t="shared" ca="1" si="475"/>
        <v>10034.393650192391</v>
      </c>
      <c r="I4333" s="24">
        <f ca="1">H4333/'Option value'!$E$10</f>
        <v>487.106487873417</v>
      </c>
    </row>
    <row r="4334" spans="2:9">
      <c r="B4334">
        <f t="shared" si="476"/>
        <v>4316</v>
      </c>
      <c r="C4334" s="38">
        <f t="shared" ca="1" si="471"/>
        <v>0.34192841543762148</v>
      </c>
      <c r="D4334" s="38">
        <f t="shared" ca="1" si="472"/>
        <v>6.3851920654109773E-2</v>
      </c>
      <c r="E4334" s="38">
        <f t="shared" ca="1" si="473"/>
        <v>0.14476462114874644</v>
      </c>
      <c r="F4334" s="38">
        <f t="shared" ca="1" si="477"/>
        <v>4.6181933816568405E-2</v>
      </c>
      <c r="G4334" s="24">
        <f t="shared" ca="1" si="474"/>
        <v>10779.386365684026</v>
      </c>
      <c r="H4334" s="24">
        <f t="shared" ca="1" si="475"/>
        <v>11472.567668996508</v>
      </c>
      <c r="I4334" s="24">
        <f ca="1">H4334/'Option value'!$E$10</f>
        <v>556.92076063089837</v>
      </c>
    </row>
    <row r="4335" spans="2:9">
      <c r="B4335">
        <f t="shared" si="476"/>
        <v>4317</v>
      </c>
      <c r="C4335" s="38">
        <f t="shared" ca="1" si="471"/>
        <v>0.14805024361364177</v>
      </c>
      <c r="D4335" s="38">
        <f t="shared" ca="1" si="472"/>
        <v>6.4844404118565832E-2</v>
      </c>
      <c r="E4335" s="38">
        <f t="shared" ca="1" si="473"/>
        <v>0.14624836159876298</v>
      </c>
      <c r="F4335" s="38">
        <f t="shared" ca="1" si="477"/>
        <v>2.2550274365749492E-2</v>
      </c>
      <c r="G4335" s="24">
        <f t="shared" ca="1" si="474"/>
        <v>7463.8308998595066</v>
      </c>
      <c r="H4335" s="24">
        <f t="shared" ca="1" si="475"/>
        <v>8157.0122031719893</v>
      </c>
      <c r="I4335" s="24">
        <f ca="1">H4335/'Option value'!$E$10</f>
        <v>395.97146617339752</v>
      </c>
    </row>
    <row r="4336" spans="2:9">
      <c r="B4336">
        <f t="shared" si="476"/>
        <v>4318</v>
      </c>
      <c r="C4336" s="38">
        <f t="shared" ca="1" si="471"/>
        <v>0.23439609701219596</v>
      </c>
      <c r="D4336" s="38">
        <f t="shared" ca="1" si="472"/>
        <v>6.4056877097243115E-2</v>
      </c>
      <c r="E4336" s="38">
        <f t="shared" ca="1" si="473"/>
        <v>0.14224452325646811</v>
      </c>
      <c r="F4336" s="38">
        <f t="shared" ca="1" si="477"/>
        <v>5.622813207387696E-2</v>
      </c>
      <c r="G4336" s="24">
        <f t="shared" ca="1" si="474"/>
        <v>11400.672260926074</v>
      </c>
      <c r="H4336" s="24">
        <f t="shared" ca="1" si="475"/>
        <v>12093.853564238556</v>
      </c>
      <c r="I4336" s="24">
        <f ca="1">H4336/'Option value'!$E$10</f>
        <v>587.08027010866772</v>
      </c>
    </row>
    <row r="4337" spans="2:9">
      <c r="B4337">
        <f t="shared" si="476"/>
        <v>4319</v>
      </c>
      <c r="C4337" s="38">
        <f t="shared" ca="1" si="471"/>
        <v>0.25313596855007259</v>
      </c>
      <c r="D4337" s="38">
        <f t="shared" ca="1" si="472"/>
        <v>6.1509962058491567E-2</v>
      </c>
      <c r="E4337" s="38">
        <f t="shared" ca="1" si="473"/>
        <v>0.14356010031071212</v>
      </c>
      <c r="F4337" s="38">
        <f t="shared" ca="1" si="477"/>
        <v>5.1582493928538919E-2</v>
      </c>
      <c r="G4337" s="24">
        <f t="shared" ca="1" si="474"/>
        <v>10393.28719671042</v>
      </c>
      <c r="H4337" s="24">
        <f t="shared" ca="1" si="475"/>
        <v>11086.468500022902</v>
      </c>
      <c r="I4337" s="24">
        <f ca="1">H4337/'Option value'!$E$10</f>
        <v>538.1780825253835</v>
      </c>
    </row>
    <row r="4338" spans="2:9">
      <c r="B4338">
        <f t="shared" si="476"/>
        <v>4320</v>
      </c>
      <c r="C4338" s="38">
        <f t="shared" ca="1" si="471"/>
        <v>3.1068212863840344E-2</v>
      </c>
      <c r="D4338" s="38">
        <f t="shared" ca="1" si="472"/>
        <v>5.7556675430797864E-2</v>
      </c>
      <c r="E4338" s="38">
        <f t="shared" ca="1" si="473"/>
        <v>0.14547709064504596</v>
      </c>
      <c r="F4338" s="38">
        <f t="shared" ca="1" si="477"/>
        <v>2.0545810901327122E-2</v>
      </c>
      <c r="G4338" s="24">
        <f t="shared" ca="1" si="474"/>
        <v>5891.193485457733</v>
      </c>
      <c r="H4338" s="24">
        <f t="shared" ca="1" si="475"/>
        <v>6584.3747887702157</v>
      </c>
      <c r="I4338" s="24">
        <f ca="1">H4338/'Option value'!$E$10</f>
        <v>319.62984411505897</v>
      </c>
    </row>
    <row r="4339" spans="2:9">
      <c r="B4339">
        <f t="shared" si="476"/>
        <v>4321</v>
      </c>
      <c r="C4339" s="38">
        <f t="shared" ca="1" si="471"/>
        <v>0.23647635180909499</v>
      </c>
      <c r="D4339" s="38">
        <f t="shared" ca="1" si="472"/>
        <v>7.6902933414496152E-2</v>
      </c>
      <c r="E4339" s="38">
        <f t="shared" ca="1" si="473"/>
        <v>0.14643532207943222</v>
      </c>
      <c r="F4339" s="38">
        <f t="shared" ca="1" si="477"/>
        <v>5.3754004355431345E-2</v>
      </c>
      <c r="G4339" s="24">
        <f t="shared" ca="1" si="474"/>
        <v>12724.124143167257</v>
      </c>
      <c r="H4339" s="24">
        <f t="shared" ca="1" si="475"/>
        <v>13417.305446479739</v>
      </c>
      <c r="I4339" s="24">
        <f ca="1">H4339/'Option value'!$E$10</f>
        <v>651.32550711066688</v>
      </c>
    </row>
    <row r="4340" spans="2:9">
      <c r="B4340">
        <f t="shared" si="476"/>
        <v>4322</v>
      </c>
      <c r="C4340" s="38">
        <f t="shared" ca="1" si="471"/>
        <v>0.31995932257798504</v>
      </c>
      <c r="D4340" s="38">
        <f t="shared" ca="1" si="472"/>
        <v>6.6694374324052827E-2</v>
      </c>
      <c r="E4340" s="38">
        <f t="shared" ca="1" si="473"/>
        <v>0.14554062790432387</v>
      </c>
      <c r="F4340" s="38">
        <f t="shared" ca="1" si="477"/>
        <v>5.878683036126818E-2</v>
      </c>
      <c r="G4340" s="24">
        <f t="shared" ca="1" si="474"/>
        <v>12584.982981676692</v>
      </c>
      <c r="H4340" s="24">
        <f t="shared" ca="1" si="475"/>
        <v>13278.164284989174</v>
      </c>
      <c r="I4340" s="24">
        <f ca="1">H4340/'Option value'!$E$10</f>
        <v>644.57108179559089</v>
      </c>
    </row>
    <row r="4341" spans="2:9">
      <c r="B4341">
        <f t="shared" si="476"/>
        <v>4323</v>
      </c>
      <c r="C4341" s="38">
        <f t="shared" ca="1" si="471"/>
        <v>0.28528920955033865</v>
      </c>
      <c r="D4341" s="38">
        <f t="shared" ca="1" si="472"/>
        <v>6.7269995405438349E-2</v>
      </c>
      <c r="E4341" s="38">
        <f t="shared" ca="1" si="473"/>
        <v>0.14074368919118377</v>
      </c>
      <c r="F4341" s="38">
        <f t="shared" ca="1" si="477"/>
        <v>4.9114262666970762E-2</v>
      </c>
      <c r="G4341" s="24">
        <f t="shared" ca="1" si="474"/>
        <v>11702.500487033723</v>
      </c>
      <c r="H4341" s="24">
        <f t="shared" ca="1" si="475"/>
        <v>12395.681790346205</v>
      </c>
      <c r="I4341" s="24">
        <f ca="1">H4341/'Option value'!$E$10</f>
        <v>601.73212574496142</v>
      </c>
    </row>
    <row r="4342" spans="2:9">
      <c r="B4342">
        <f t="shared" si="476"/>
        <v>4324</v>
      </c>
      <c r="C4342" s="38">
        <f t="shared" ca="1" si="471"/>
        <v>0.26053422368896151</v>
      </c>
      <c r="D4342" s="38">
        <f t="shared" ca="1" si="472"/>
        <v>5.1422585585086826E-2</v>
      </c>
      <c r="E4342" s="38">
        <f t="shared" ca="1" si="473"/>
        <v>0.15141735083949442</v>
      </c>
      <c r="F4342" s="38">
        <f t="shared" ca="1" si="477"/>
        <v>3.4587315509500977E-2</v>
      </c>
      <c r="G4342" s="24">
        <f t="shared" ca="1" si="474"/>
        <v>6880.9027489823848</v>
      </c>
      <c r="H4342" s="24">
        <f t="shared" ca="1" si="475"/>
        <v>7574.0840522948674</v>
      </c>
      <c r="I4342" s="24">
        <f ca="1">H4342/'Option value'!$E$10</f>
        <v>367.67398312111004</v>
      </c>
    </row>
    <row r="4343" spans="2:9">
      <c r="B4343">
        <f t="shared" si="476"/>
        <v>4325</v>
      </c>
      <c r="C4343" s="38">
        <f t="shared" ca="1" si="471"/>
        <v>0.23116488929954243</v>
      </c>
      <c r="D4343" s="38">
        <f t="shared" ca="1" si="472"/>
        <v>5.9009405436697457E-2</v>
      </c>
      <c r="E4343" s="38">
        <f t="shared" ca="1" si="473"/>
        <v>0.14703394784099122</v>
      </c>
      <c r="F4343" s="38">
        <f t="shared" ca="1" si="477"/>
        <v>4.5601684501997447E-2</v>
      </c>
      <c r="G4343" s="24">
        <f t="shared" ca="1" si="474"/>
        <v>8882.85802804175</v>
      </c>
      <c r="H4343" s="24">
        <f t="shared" ca="1" si="475"/>
        <v>9576.0393313542318</v>
      </c>
      <c r="I4343" s="24">
        <f ca="1">H4343/'Option value'!$E$10</f>
        <v>464.85627822107921</v>
      </c>
    </row>
    <row r="4344" spans="2:9">
      <c r="B4344">
        <f t="shared" si="476"/>
        <v>4326</v>
      </c>
      <c r="C4344" s="38">
        <f t="shared" ca="1" si="471"/>
        <v>0.41442876751643998</v>
      </c>
      <c r="D4344" s="38">
        <f t="shared" ca="1" si="472"/>
        <v>6.1753659108035118E-2</v>
      </c>
      <c r="E4344" s="38">
        <f t="shared" ca="1" si="473"/>
        <v>0.14509605548016954</v>
      </c>
      <c r="F4344" s="38">
        <f t="shared" ca="1" si="477"/>
        <v>5.8550658468000574E-2</v>
      </c>
      <c r="G4344" s="24">
        <f t="shared" ca="1" si="474"/>
        <v>12516.738501626767</v>
      </c>
      <c r="H4344" s="24">
        <f t="shared" ca="1" si="475"/>
        <v>13209.919804939249</v>
      </c>
      <c r="I4344" s="24">
        <f ca="1">H4344/'Option value'!$E$10</f>
        <v>641.25824295821587</v>
      </c>
    </row>
    <row r="4345" spans="2:9">
      <c r="B4345">
        <f t="shared" si="476"/>
        <v>4327</v>
      </c>
      <c r="C4345" s="38">
        <f t="shared" ca="1" si="471"/>
        <v>0.11562355824166892</v>
      </c>
      <c r="D4345" s="38">
        <f t="shared" ca="1" si="472"/>
        <v>5.8965771935316373E-2</v>
      </c>
      <c r="E4345" s="38">
        <f t="shared" ca="1" si="473"/>
        <v>0.14792266741899379</v>
      </c>
      <c r="F4345" s="38">
        <f t="shared" ca="1" si="477"/>
        <v>2.3684349563605114E-2</v>
      </c>
      <c r="G4345" s="24">
        <f t="shared" ca="1" si="474"/>
        <v>6566.7953074984662</v>
      </c>
      <c r="H4345" s="24">
        <f t="shared" ca="1" si="475"/>
        <v>7259.9766108109488</v>
      </c>
      <c r="I4345" s="24">
        <f ca="1">H4345/'Option value'!$E$10</f>
        <v>352.42604906849266</v>
      </c>
    </row>
    <row r="4346" spans="2:9">
      <c r="B4346">
        <f t="shared" si="476"/>
        <v>4328</v>
      </c>
      <c r="C4346" s="38">
        <f t="shared" ca="1" si="471"/>
        <v>0.21882512549001654</v>
      </c>
      <c r="D4346" s="38">
        <f t="shared" ca="1" si="472"/>
        <v>6.4406134574320428E-2</v>
      </c>
      <c r="E4346" s="38">
        <f t="shared" ca="1" si="473"/>
        <v>0.14716837230619828</v>
      </c>
      <c r="F4346" s="38">
        <f t="shared" ca="1" si="477"/>
        <v>5.59108873916601E-2</v>
      </c>
      <c r="G4346" s="24">
        <f t="shared" ca="1" si="474"/>
        <v>10668.208993751128</v>
      </c>
      <c r="H4346" s="24">
        <f t="shared" ca="1" si="475"/>
        <v>11361.39029706361</v>
      </c>
      <c r="I4346" s="24">
        <f ca="1">H4346/'Option value'!$E$10</f>
        <v>551.52380082833054</v>
      </c>
    </row>
    <row r="4347" spans="2:9">
      <c r="B4347">
        <f t="shared" si="476"/>
        <v>4329</v>
      </c>
      <c r="C4347" s="38">
        <f t="shared" ca="1" si="471"/>
        <v>0.19265014368538477</v>
      </c>
      <c r="D4347" s="38">
        <f t="shared" ca="1" si="472"/>
        <v>5.9131275545073039E-2</v>
      </c>
      <c r="E4347" s="38">
        <f t="shared" ca="1" si="473"/>
        <v>0.14160508578090036</v>
      </c>
      <c r="F4347" s="38">
        <f t="shared" ca="1" si="477"/>
        <v>4.5640034733164192E-2</v>
      </c>
      <c r="G4347" s="24">
        <f t="shared" ca="1" si="474"/>
        <v>9113.990896497</v>
      </c>
      <c r="H4347" s="24">
        <f t="shared" ca="1" si="475"/>
        <v>9807.1721998094818</v>
      </c>
      <c r="I4347" s="24">
        <f ca="1">H4347/'Option value'!$E$10</f>
        <v>476.07632037910105</v>
      </c>
    </row>
    <row r="4348" spans="2:9">
      <c r="B4348">
        <f t="shared" si="476"/>
        <v>4330</v>
      </c>
      <c r="C4348" s="38">
        <f t="shared" ca="1" si="471"/>
        <v>0.22707451218667493</v>
      </c>
      <c r="D4348" s="38">
        <f t="shared" ca="1" si="472"/>
        <v>5.8190564769512773E-2</v>
      </c>
      <c r="E4348" s="38">
        <f t="shared" ca="1" si="473"/>
        <v>0.14689697833596721</v>
      </c>
      <c r="F4348" s="38">
        <f t="shared" ca="1" si="477"/>
        <v>5.6702418694434084E-2</v>
      </c>
      <c r="G4348" s="24">
        <f t="shared" ca="1" si="474"/>
        <v>9818.2603018193095</v>
      </c>
      <c r="H4348" s="24">
        <f t="shared" ca="1" si="475"/>
        <v>10511.441605131791</v>
      </c>
      <c r="I4348" s="24">
        <f ca="1">H4348/'Option value'!$E$10</f>
        <v>510.26415558892188</v>
      </c>
    </row>
    <row r="4349" spans="2:9">
      <c r="B4349">
        <f t="shared" si="476"/>
        <v>4331</v>
      </c>
      <c r="C4349" s="38">
        <f t="shared" ca="1" si="471"/>
        <v>0.13096989437647807</v>
      </c>
      <c r="D4349" s="38">
        <f t="shared" ca="1" si="472"/>
        <v>6.4021808405178085E-2</v>
      </c>
      <c r="E4349" s="38">
        <f t="shared" ca="1" si="473"/>
        <v>0.1471205580631901</v>
      </c>
      <c r="F4349" s="38">
        <f t="shared" ca="1" si="477"/>
        <v>3.6780511965125065E-2</v>
      </c>
      <c r="G4349" s="24">
        <f t="shared" ca="1" si="474"/>
        <v>8138.3656342120266</v>
      </c>
      <c r="H4349" s="24">
        <f t="shared" ca="1" si="475"/>
        <v>8831.5469375245084</v>
      </c>
      <c r="I4349" s="24">
        <f ca="1">H4349/'Option value'!$E$10</f>
        <v>428.71587075361685</v>
      </c>
    </row>
    <row r="4350" spans="2:9">
      <c r="B4350">
        <f t="shared" si="476"/>
        <v>4332</v>
      </c>
      <c r="C4350" s="38">
        <f t="shared" ca="1" si="471"/>
        <v>0.43416146130557187</v>
      </c>
      <c r="D4350" s="38">
        <f t="shared" ca="1" si="472"/>
        <v>6.436325893707355E-2</v>
      </c>
      <c r="E4350" s="38">
        <f t="shared" ca="1" si="473"/>
        <v>0.14148234012749267</v>
      </c>
      <c r="F4350" s="38">
        <f t="shared" ca="1" si="477"/>
        <v>3.9221707087055968E-2</v>
      </c>
      <c r="G4350" s="24">
        <f t="shared" ca="1" si="474"/>
        <v>11194.867913450775</v>
      </c>
      <c r="H4350" s="24">
        <f t="shared" ca="1" si="475"/>
        <v>11888.049216763256</v>
      </c>
      <c r="I4350" s="24">
        <f ca="1">H4350/'Option value'!$E$10</f>
        <v>577.08976780404157</v>
      </c>
    </row>
    <row r="4351" spans="2:9">
      <c r="B4351">
        <f t="shared" si="476"/>
        <v>4333</v>
      </c>
      <c r="C4351" s="38">
        <f t="shared" ca="1" si="471"/>
        <v>0.2774249002176884</v>
      </c>
      <c r="D4351" s="38">
        <f t="shared" ca="1" si="472"/>
        <v>6.6814332870802143E-2</v>
      </c>
      <c r="E4351" s="38">
        <f t="shared" ca="1" si="473"/>
        <v>0.13919649145086149</v>
      </c>
      <c r="F4351" s="38">
        <f t="shared" ca="1" si="477"/>
        <v>5.8957634058831518E-2</v>
      </c>
      <c r="G4351" s="24">
        <f t="shared" ca="1" si="474"/>
        <v>13192.030750360678</v>
      </c>
      <c r="H4351" s="24">
        <f t="shared" ca="1" si="475"/>
        <v>13885.21205367316</v>
      </c>
      <c r="I4351" s="24">
        <f ca="1">H4351/'Option value'!$E$10</f>
        <v>674.03942008122135</v>
      </c>
    </row>
    <row r="4352" spans="2:9">
      <c r="B4352">
        <f t="shared" si="476"/>
        <v>4334</v>
      </c>
      <c r="C4352" s="38">
        <f t="shared" ca="1" si="471"/>
        <v>0.18346702014560839</v>
      </c>
      <c r="D4352" s="38">
        <f t="shared" ca="1" si="472"/>
        <v>5.4669110831002239E-2</v>
      </c>
      <c r="E4352" s="38">
        <f t="shared" ca="1" si="473"/>
        <v>0.14908181959172562</v>
      </c>
      <c r="F4352" s="38">
        <f t="shared" ca="1" si="477"/>
        <v>2.2578637127645053E-2</v>
      </c>
      <c r="G4352" s="24">
        <f t="shared" ca="1" si="474"/>
        <v>6342.9033776450651</v>
      </c>
      <c r="H4352" s="24">
        <f t="shared" ca="1" si="475"/>
        <v>7036.0846809575478</v>
      </c>
      <c r="I4352" s="24">
        <f ca="1">H4352/'Option value'!$E$10</f>
        <v>341.55750878434696</v>
      </c>
    </row>
    <row r="4353" spans="2:9">
      <c r="B4353">
        <f t="shared" si="476"/>
        <v>4335</v>
      </c>
      <c r="C4353" s="38">
        <f t="shared" ca="1" si="471"/>
        <v>0.23597006711752908</v>
      </c>
      <c r="D4353" s="38">
        <f t="shared" ca="1" si="472"/>
        <v>6.5131248138244058E-2</v>
      </c>
      <c r="E4353" s="38">
        <f t="shared" ca="1" si="473"/>
        <v>0.14616123668101563</v>
      </c>
      <c r="F4353" s="38">
        <f t="shared" ca="1" si="477"/>
        <v>3.5789680718725368E-2</v>
      </c>
      <c r="G4353" s="24">
        <f t="shared" ca="1" si="474"/>
        <v>9045.4789160739383</v>
      </c>
      <c r="H4353" s="24">
        <f t="shared" ca="1" si="475"/>
        <v>9738.6602193864201</v>
      </c>
      <c r="I4353" s="24">
        <f ca="1">H4353/'Option value'!$E$10</f>
        <v>472.75049608671941</v>
      </c>
    </row>
    <row r="4354" spans="2:9">
      <c r="B4354">
        <f t="shared" si="476"/>
        <v>4336</v>
      </c>
      <c r="C4354" s="38">
        <f t="shared" ca="1" si="471"/>
        <v>0.45916653262379181</v>
      </c>
      <c r="D4354" s="38">
        <f t="shared" ca="1" si="472"/>
        <v>6.5020550415369874E-2</v>
      </c>
      <c r="E4354" s="38">
        <f t="shared" ca="1" si="473"/>
        <v>0.14693803860763094</v>
      </c>
      <c r="F4354" s="38">
        <f t="shared" ca="1" si="477"/>
        <v>3.347703503074273E-2</v>
      </c>
      <c r="G4354" s="24">
        <f t="shared" ca="1" si="474"/>
        <v>10370.513422198837</v>
      </c>
      <c r="H4354" s="24">
        <f t="shared" ca="1" si="475"/>
        <v>11063.694725511319</v>
      </c>
      <c r="I4354" s="24">
        <f ca="1">H4354/'Option value'!$E$10</f>
        <v>537.07255949084072</v>
      </c>
    </row>
    <row r="4355" spans="2:9">
      <c r="B4355">
        <f t="shared" si="476"/>
        <v>4337</v>
      </c>
      <c r="C4355" s="38">
        <f t="shared" ca="1" si="471"/>
        <v>0.17810570896812006</v>
      </c>
      <c r="D4355" s="38">
        <f t="shared" ca="1" si="472"/>
        <v>6.3900241432812824E-2</v>
      </c>
      <c r="E4355" s="38">
        <f t="shared" ca="1" si="473"/>
        <v>0.144815628156547</v>
      </c>
      <c r="F4355" s="38">
        <f t="shared" ca="1" si="477"/>
        <v>2.4291136244688625E-2</v>
      </c>
      <c r="G4355" s="24">
        <f t="shared" ca="1" si="474"/>
        <v>7746.4518737046119</v>
      </c>
      <c r="H4355" s="24">
        <f t="shared" ca="1" si="475"/>
        <v>8439.6331770170946</v>
      </c>
      <c r="I4355" s="24">
        <f ca="1">H4355/'Option value'!$E$10</f>
        <v>409.6909309231599</v>
      </c>
    </row>
    <row r="4356" spans="2:9">
      <c r="B4356">
        <f t="shared" si="476"/>
        <v>4338</v>
      </c>
      <c r="C4356" s="38">
        <f t="shared" ca="1" si="471"/>
        <v>0.24913944752202935</v>
      </c>
      <c r="D4356" s="38">
        <f t="shared" ca="1" si="472"/>
        <v>5.1655256351010412E-2</v>
      </c>
      <c r="E4356" s="38">
        <f t="shared" ca="1" si="473"/>
        <v>0.13755926067107901</v>
      </c>
      <c r="F4356" s="38">
        <f t="shared" ca="1" si="477"/>
        <v>5.2359279328388103E-2</v>
      </c>
      <c r="G4356" s="24">
        <f t="shared" ca="1" si="474"/>
        <v>9392.4160462285054</v>
      </c>
      <c r="H4356" s="24">
        <f t="shared" ca="1" si="475"/>
        <v>10085.597349540987</v>
      </c>
      <c r="I4356" s="24">
        <f ca="1">H4356/'Option value'!$E$10</f>
        <v>489.59210434664982</v>
      </c>
    </row>
    <row r="4357" spans="2:9">
      <c r="B4357">
        <f t="shared" si="476"/>
        <v>4339</v>
      </c>
      <c r="C4357" s="38">
        <f t="shared" ca="1" si="471"/>
        <v>0.23064974910313982</v>
      </c>
      <c r="D4357" s="38">
        <f t="shared" ca="1" si="472"/>
        <v>6.4124032382383678E-2</v>
      </c>
      <c r="E4357" s="38">
        <f t="shared" ca="1" si="473"/>
        <v>0.14562930926770876</v>
      </c>
      <c r="F4357" s="38">
        <f t="shared" ca="1" si="477"/>
        <v>4.8795291187802098E-2</v>
      </c>
      <c r="G4357" s="24">
        <f t="shared" ca="1" si="474"/>
        <v>10106.917391348587</v>
      </c>
      <c r="H4357" s="24">
        <f t="shared" ca="1" si="475"/>
        <v>10800.098694661068</v>
      </c>
      <c r="I4357" s="24">
        <f ca="1">H4357/'Option value'!$E$10</f>
        <v>524.27663566315857</v>
      </c>
    </row>
    <row r="4358" spans="2:9">
      <c r="B4358">
        <f t="shared" si="476"/>
        <v>4340</v>
      </c>
      <c r="C4358" s="38">
        <f t="shared" ca="1" si="471"/>
        <v>0.20953299035460685</v>
      </c>
      <c r="D4358" s="38">
        <f t="shared" ca="1" si="472"/>
        <v>6.3652068880175133E-2</v>
      </c>
      <c r="E4358" s="38">
        <f t="shared" ca="1" si="473"/>
        <v>0.14667730749810023</v>
      </c>
      <c r="F4358" s="38">
        <f t="shared" ca="1" si="477"/>
        <v>2.6121661188029156E-2</v>
      </c>
      <c r="G4358" s="24">
        <f t="shared" ca="1" si="474"/>
        <v>7920.1619779014773</v>
      </c>
      <c r="H4358" s="24">
        <f t="shared" ca="1" si="475"/>
        <v>8613.3432812139599</v>
      </c>
      <c r="I4358" s="24">
        <f ca="1">H4358/'Option value'!$E$10</f>
        <v>418.12346025310484</v>
      </c>
    </row>
    <row r="4359" spans="2:9">
      <c r="B4359">
        <f t="shared" si="476"/>
        <v>4341</v>
      </c>
      <c r="C4359" s="38">
        <f t="shared" ca="1" si="471"/>
        <v>0.27147598808434065</v>
      </c>
      <c r="D4359" s="38">
        <f t="shared" ca="1" si="472"/>
        <v>6.7876717822272267E-2</v>
      </c>
      <c r="E4359" s="38">
        <f t="shared" ca="1" si="473"/>
        <v>0.14540165295070517</v>
      </c>
      <c r="F4359" s="38">
        <f t="shared" ca="1" si="477"/>
        <v>4.8875038327845788E-2</v>
      </c>
      <c r="G4359" s="24">
        <f t="shared" ca="1" si="474"/>
        <v>11088.512711813497</v>
      </c>
      <c r="H4359" s="24">
        <f t="shared" ca="1" si="475"/>
        <v>11781.694015125979</v>
      </c>
      <c r="I4359" s="24">
        <f ca="1">H4359/'Option value'!$E$10</f>
        <v>571.92689393815431</v>
      </c>
    </row>
    <row r="4360" spans="2:9">
      <c r="B4360">
        <f t="shared" si="476"/>
        <v>4342</v>
      </c>
      <c r="C4360" s="38">
        <f t="shared" ca="1" si="471"/>
        <v>0.45102507104791367</v>
      </c>
      <c r="D4360" s="38">
        <f t="shared" ca="1" si="472"/>
        <v>6.8112857896013859E-2</v>
      </c>
      <c r="E4360" s="38">
        <f t="shared" ca="1" si="473"/>
        <v>0.14446085324890803</v>
      </c>
      <c r="F4360" s="38">
        <f t="shared" ca="1" si="477"/>
        <v>5.9768769046098028E-2</v>
      </c>
      <c r="G4360" s="24">
        <f t="shared" ca="1" si="474"/>
        <v>14472.800492904125</v>
      </c>
      <c r="H4360" s="24">
        <f t="shared" ca="1" si="475"/>
        <v>15165.981796216607</v>
      </c>
      <c r="I4360" s="24">
        <f ca="1">H4360/'Option value'!$E$10</f>
        <v>736.21270855420414</v>
      </c>
    </row>
    <row r="4361" spans="2:9">
      <c r="B4361">
        <f t="shared" si="476"/>
        <v>4343</v>
      </c>
      <c r="C4361" s="38">
        <f t="shared" ca="1" si="471"/>
        <v>0.42544963501841709</v>
      </c>
      <c r="D4361" s="38">
        <f t="shared" ca="1" si="472"/>
        <v>5.5446641625246186E-2</v>
      </c>
      <c r="E4361" s="38">
        <f t="shared" ca="1" si="473"/>
        <v>0.15022552952813986</v>
      </c>
      <c r="F4361" s="38">
        <f t="shared" ca="1" si="477"/>
        <v>5.0995265228816464E-2</v>
      </c>
      <c r="G4361" s="24">
        <f t="shared" ca="1" si="474"/>
        <v>9878.1212383851307</v>
      </c>
      <c r="H4361" s="24">
        <f t="shared" ca="1" si="475"/>
        <v>10571.302541697612</v>
      </c>
      <c r="I4361" s="24">
        <f ca="1">H4361/'Option value'!$E$10</f>
        <v>513.17002629600051</v>
      </c>
    </row>
    <row r="4362" spans="2:9">
      <c r="B4362">
        <f t="shared" si="476"/>
        <v>4344</v>
      </c>
      <c r="C4362" s="38">
        <f t="shared" ca="1" si="471"/>
        <v>0.29605116033883072</v>
      </c>
      <c r="D4362" s="38">
        <f t="shared" ca="1" si="472"/>
        <v>5.5287542031332244E-2</v>
      </c>
      <c r="E4362" s="38">
        <f t="shared" ca="1" si="473"/>
        <v>0.14832463297957363</v>
      </c>
      <c r="F4362" s="38">
        <f t="shared" ca="1" si="477"/>
        <v>5.1508043816088145E-2</v>
      </c>
      <c r="G4362" s="24">
        <f t="shared" ca="1" si="474"/>
        <v>9178.9081944957998</v>
      </c>
      <c r="H4362" s="24">
        <f t="shared" ca="1" si="475"/>
        <v>9872.0894978082815</v>
      </c>
      <c r="I4362" s="24">
        <f ca="1">H4362/'Option value'!$E$10</f>
        <v>479.22764552467385</v>
      </c>
    </row>
    <row r="4363" spans="2:9">
      <c r="B4363">
        <f t="shared" si="476"/>
        <v>4345</v>
      </c>
      <c r="C4363" s="38">
        <f t="shared" ca="1" si="471"/>
        <v>0.3622011962391623</v>
      </c>
      <c r="D4363" s="38">
        <f t="shared" ca="1" si="472"/>
        <v>5.8856533222299945E-2</v>
      </c>
      <c r="E4363" s="38">
        <f t="shared" ca="1" si="473"/>
        <v>0.15256033561574273</v>
      </c>
      <c r="F4363" s="38">
        <f t="shared" ca="1" si="477"/>
        <v>2.1612904815662363E-2</v>
      </c>
      <c r="G4363" s="24">
        <f t="shared" ca="1" si="474"/>
        <v>7593.2960012115072</v>
      </c>
      <c r="H4363" s="24">
        <f t="shared" ca="1" si="475"/>
        <v>8286.477304523989</v>
      </c>
      <c r="I4363" s="24">
        <f ca="1">H4363/'Option value'!$E$10</f>
        <v>402.25617983126159</v>
      </c>
    </row>
    <row r="4364" spans="2:9">
      <c r="B4364">
        <f t="shared" si="476"/>
        <v>4346</v>
      </c>
      <c r="C4364" s="38">
        <f t="shared" ca="1" si="471"/>
        <v>0.28820338039004839</v>
      </c>
      <c r="D4364" s="38">
        <f t="shared" ca="1" si="472"/>
        <v>6.2018633517902204E-2</v>
      </c>
      <c r="E4364" s="38">
        <f t="shared" ca="1" si="473"/>
        <v>0.14561117064561852</v>
      </c>
      <c r="F4364" s="38">
        <f t="shared" ca="1" si="477"/>
        <v>3.2725544196906896E-2</v>
      </c>
      <c r="G4364" s="24">
        <f t="shared" ca="1" si="474"/>
        <v>8777.2679565001999</v>
      </c>
      <c r="H4364" s="24">
        <f t="shared" ca="1" si="475"/>
        <v>9470.4492598126817</v>
      </c>
      <c r="I4364" s="24">
        <f ca="1">H4364/'Option value'!$E$10</f>
        <v>459.73054659284861</v>
      </c>
    </row>
    <row r="4365" spans="2:9">
      <c r="B4365">
        <f t="shared" si="476"/>
        <v>4347</v>
      </c>
      <c r="C4365" s="38">
        <f t="shared" ca="1" si="471"/>
        <v>0.24565134834813168</v>
      </c>
      <c r="D4365" s="38">
        <f t="shared" ca="1" si="472"/>
        <v>5.4774545767666882E-2</v>
      </c>
      <c r="E4365" s="38">
        <f t="shared" ca="1" si="473"/>
        <v>0.15098355151863654</v>
      </c>
      <c r="F4365" s="38">
        <f t="shared" ca="1" si="477"/>
        <v>5.1845403224673348E-2</v>
      </c>
      <c r="G4365" s="24">
        <f t="shared" ca="1" si="474"/>
        <v>8535.4389651164074</v>
      </c>
      <c r="H4365" s="24">
        <f t="shared" ca="1" si="475"/>
        <v>9228.6202684288892</v>
      </c>
      <c r="I4365" s="24">
        <f ca="1">H4365/'Option value'!$E$10</f>
        <v>447.99127516645092</v>
      </c>
    </row>
    <row r="4366" spans="2:9">
      <c r="B4366">
        <f t="shared" si="476"/>
        <v>4348</v>
      </c>
      <c r="C4366" s="38">
        <f t="shared" ca="1" si="471"/>
        <v>0.25021063625238199</v>
      </c>
      <c r="D4366" s="38">
        <f t="shared" ca="1" si="472"/>
        <v>5.9664999212123725E-2</v>
      </c>
      <c r="E4366" s="38">
        <f t="shared" ca="1" si="473"/>
        <v>0.13977727179477634</v>
      </c>
      <c r="F4366" s="38">
        <f t="shared" ca="1" si="477"/>
        <v>4.1443560587355974E-2</v>
      </c>
      <c r="G4366" s="24">
        <f t="shared" ca="1" si="474"/>
        <v>9407.8801309384271</v>
      </c>
      <c r="H4366" s="24">
        <f t="shared" ca="1" si="475"/>
        <v>10101.061434250909</v>
      </c>
      <c r="I4366" s="24">
        <f ca="1">H4366/'Option value'!$E$10</f>
        <v>490.34278807043245</v>
      </c>
    </row>
    <row r="4367" spans="2:9">
      <c r="B4367">
        <f t="shared" si="476"/>
        <v>4349</v>
      </c>
      <c r="C4367" s="38">
        <f t="shared" ca="1" si="471"/>
        <v>0.33812095550760901</v>
      </c>
      <c r="D4367" s="38">
        <f t="shared" ca="1" si="472"/>
        <v>6.1858901615841247E-2</v>
      </c>
      <c r="E4367" s="38">
        <f t="shared" ca="1" si="473"/>
        <v>0.14249065034928851</v>
      </c>
      <c r="F4367" s="38">
        <f t="shared" ca="1" si="477"/>
        <v>4.2616187484622342E-2</v>
      </c>
      <c r="G4367" s="24">
        <f t="shared" ca="1" si="474"/>
        <v>10278.612566718046</v>
      </c>
      <c r="H4367" s="24">
        <f t="shared" ca="1" si="475"/>
        <v>10971.793870030528</v>
      </c>
      <c r="I4367" s="24">
        <f ca="1">H4367/'Option value'!$E$10</f>
        <v>532.61135291410324</v>
      </c>
    </row>
    <row r="4368" spans="2:9">
      <c r="B4368">
        <f t="shared" si="476"/>
        <v>4350</v>
      </c>
      <c r="C4368" s="38">
        <f t="shared" ca="1" si="471"/>
        <v>0.23239760263829784</v>
      </c>
      <c r="D4368" s="38">
        <f t="shared" ca="1" si="472"/>
        <v>7.0799890583554542E-2</v>
      </c>
      <c r="E4368" s="38">
        <f t="shared" ca="1" si="473"/>
        <v>0.14310015152541281</v>
      </c>
      <c r="F4368" s="38">
        <f t="shared" ca="1" si="477"/>
        <v>2.3091241794425274E-2</v>
      </c>
      <c r="G4368" s="24">
        <f t="shared" ca="1" si="474"/>
        <v>9016.9843918753959</v>
      </c>
      <c r="H4368" s="24">
        <f t="shared" ca="1" si="475"/>
        <v>9710.1656951878776</v>
      </c>
      <c r="I4368" s="24">
        <f ca="1">H4368/'Option value'!$E$10</f>
        <v>471.36726675669308</v>
      </c>
    </row>
    <row r="4369" spans="2:9">
      <c r="B4369">
        <f t="shared" si="476"/>
        <v>4351</v>
      </c>
      <c r="C4369" s="38">
        <f t="shared" ca="1" si="471"/>
        <v>0.23047602843849591</v>
      </c>
      <c r="D4369" s="38">
        <f t="shared" ca="1" si="472"/>
        <v>6.122780249532582E-2</v>
      </c>
      <c r="E4369" s="38">
        <f t="shared" ca="1" si="473"/>
        <v>0.14252650619383084</v>
      </c>
      <c r="F4369" s="38">
        <f t="shared" ca="1" si="477"/>
        <v>2.3984023134781814E-2</v>
      </c>
      <c r="G4369" s="24">
        <f t="shared" ca="1" si="474"/>
        <v>7882.0500247071504</v>
      </c>
      <c r="H4369" s="24">
        <f t="shared" ca="1" si="475"/>
        <v>8575.2313280196322</v>
      </c>
      <c r="I4369" s="24">
        <f ca="1">H4369/'Option value'!$E$10</f>
        <v>416.27336543784617</v>
      </c>
    </row>
    <row r="4370" spans="2:9">
      <c r="B4370">
        <f t="shared" si="476"/>
        <v>4352</v>
      </c>
      <c r="C4370" s="38">
        <f t="shared" ca="1" si="471"/>
        <v>0.2367965059929375</v>
      </c>
      <c r="D4370" s="38">
        <f t="shared" ca="1" si="472"/>
        <v>6.7392567641306883E-2</v>
      </c>
      <c r="E4370" s="38">
        <f t="shared" ca="1" si="473"/>
        <v>0.14766228276159646</v>
      </c>
      <c r="F4370" s="38">
        <f t="shared" ca="1" si="477"/>
        <v>3.0051517608768813E-2</v>
      </c>
      <c r="G4370" s="24">
        <f t="shared" ca="1" si="474"/>
        <v>8789.3053843464386</v>
      </c>
      <c r="H4370" s="24">
        <f t="shared" ca="1" si="475"/>
        <v>9482.4866876589203</v>
      </c>
      <c r="I4370" s="24">
        <f ca="1">H4370/'Option value'!$E$10</f>
        <v>460.314887750433</v>
      </c>
    </row>
    <row r="4371" spans="2:9">
      <c r="B4371">
        <f t="shared" si="476"/>
        <v>4353</v>
      </c>
      <c r="C4371" s="38">
        <f t="shared" ref="C4371:C4434" ca="1" si="478">_xlfn.NORM.INV(RAND(),$F$6,$G$6)</f>
        <v>0.26776631955162156</v>
      </c>
      <c r="D4371" s="38">
        <f t="shared" ref="D4371:D4434" ca="1" si="479">_xlfn.NORM.INV(RAND(),$F$7,$G$7)</f>
        <v>5.8362574677475076E-2</v>
      </c>
      <c r="E4371" s="38">
        <f t="shared" ref="E4371:E4434" ca="1" si="480">_xlfn.NORM.INV(RAND(),$F$8,$G$8)</f>
        <v>0.1447204365430724</v>
      </c>
      <c r="F4371" s="38">
        <f t="shared" ca="1" si="477"/>
        <v>2.7773955157222613E-2</v>
      </c>
      <c r="G4371" s="24">
        <f t="shared" ref="G4371:G4434" ca="1" si="481">IF(E4371&gt;F4371,($C$12*(1+C4371)*D4371)/(E4371-F4371),0)</f>
        <v>7846.5341583450208</v>
      </c>
      <c r="H4371" s="24">
        <f t="shared" ref="H4371:H4434" ca="1" si="482">G4371+$C$13</f>
        <v>8539.7154616575026</v>
      </c>
      <c r="I4371" s="24">
        <f ca="1">H4371/'Option value'!$E$10</f>
        <v>414.54929425521857</v>
      </c>
    </row>
    <row r="4372" spans="2:9">
      <c r="B4372">
        <f t="shared" ref="B4372:B4435" si="483">B4371+1</f>
        <v>4354</v>
      </c>
      <c r="C4372" s="38">
        <f t="shared" ca="1" si="478"/>
        <v>0.23609916957933891</v>
      </c>
      <c r="D4372" s="38">
        <f t="shared" ca="1" si="479"/>
        <v>5.9165038146737306E-2</v>
      </c>
      <c r="E4372" s="38">
        <f t="shared" ca="1" si="480"/>
        <v>0.14645443343924242</v>
      </c>
      <c r="F4372" s="38">
        <f t="shared" ref="F4372:F4435" ca="1" si="484">RAND()*($E$9-$D$9)+$D$9</f>
        <v>4.3084558543857412E-2</v>
      </c>
      <c r="G4372" s="24">
        <f t="shared" ca="1" si="481"/>
        <v>8774.3680966306219</v>
      </c>
      <c r="H4372" s="24">
        <f t="shared" ca="1" si="482"/>
        <v>9467.5493999431037</v>
      </c>
      <c r="I4372" s="24">
        <f ca="1">H4372/'Option value'!$E$10</f>
        <v>459.58977669626717</v>
      </c>
    </row>
    <row r="4373" spans="2:9">
      <c r="B4373">
        <f t="shared" si="483"/>
        <v>4355</v>
      </c>
      <c r="C4373" s="38">
        <f t="shared" ca="1" si="478"/>
        <v>0.10293846613963649</v>
      </c>
      <c r="D4373" s="38">
        <f t="shared" ca="1" si="479"/>
        <v>7.6438548319475524E-2</v>
      </c>
      <c r="E4373" s="38">
        <f t="shared" ca="1" si="480"/>
        <v>0.14799525706196701</v>
      </c>
      <c r="F4373" s="38">
        <f t="shared" ca="1" si="484"/>
        <v>3.2847481317435798E-2</v>
      </c>
      <c r="G4373" s="24">
        <f t="shared" ca="1" si="481"/>
        <v>9080.2862073870638</v>
      </c>
      <c r="H4373" s="24">
        <f t="shared" ca="1" si="482"/>
        <v>9773.4675106995455</v>
      </c>
      <c r="I4373" s="24">
        <f ca="1">H4373/'Option value'!$E$10</f>
        <v>474.44017042230803</v>
      </c>
    </row>
    <row r="4374" spans="2:9">
      <c r="B4374">
        <f t="shared" si="483"/>
        <v>4356</v>
      </c>
      <c r="C4374" s="38">
        <f t="shared" ca="1" si="478"/>
        <v>0.3652393011221966</v>
      </c>
      <c r="D4374" s="38">
        <f t="shared" ca="1" si="479"/>
        <v>5.9129343937767045E-2</v>
      </c>
      <c r="E4374" s="38">
        <f t="shared" ca="1" si="480"/>
        <v>0.14659770691193283</v>
      </c>
      <c r="F4374" s="38">
        <f t="shared" ca="1" si="484"/>
        <v>5.2664357870453787E-2</v>
      </c>
      <c r="G4374" s="24">
        <f t="shared" ca="1" si="481"/>
        <v>10658.188879303672</v>
      </c>
      <c r="H4374" s="24">
        <f t="shared" ca="1" si="482"/>
        <v>11351.370182616154</v>
      </c>
      <c r="I4374" s="24">
        <f ca="1">H4374/'Option value'!$E$10</f>
        <v>551.03738750563855</v>
      </c>
    </row>
    <row r="4375" spans="2:9">
      <c r="B4375">
        <f t="shared" si="483"/>
        <v>4357</v>
      </c>
      <c r="C4375" s="38">
        <f t="shared" ca="1" si="478"/>
        <v>0.13121766866732676</v>
      </c>
      <c r="D4375" s="38">
        <f t="shared" ca="1" si="479"/>
        <v>5.9781207872891338E-2</v>
      </c>
      <c r="E4375" s="38">
        <f t="shared" ca="1" si="480"/>
        <v>0.14983803702117809</v>
      </c>
      <c r="F4375" s="38">
        <f t="shared" ca="1" si="484"/>
        <v>2.5706806256269425E-2</v>
      </c>
      <c r="G4375" s="24">
        <f t="shared" ca="1" si="481"/>
        <v>6756.4906618150744</v>
      </c>
      <c r="H4375" s="24">
        <f t="shared" ca="1" si="482"/>
        <v>7449.6719651275571</v>
      </c>
      <c r="I4375" s="24">
        <f ca="1">H4375/'Option value'!$E$10</f>
        <v>361.63456141395903</v>
      </c>
    </row>
    <row r="4376" spans="2:9">
      <c r="B4376">
        <f t="shared" si="483"/>
        <v>4358</v>
      </c>
      <c r="C4376" s="38">
        <f t="shared" ca="1" si="478"/>
        <v>0.13233567984593173</v>
      </c>
      <c r="D4376" s="38">
        <f t="shared" ca="1" si="479"/>
        <v>6.3366933251543939E-2</v>
      </c>
      <c r="E4376" s="38">
        <f t="shared" ca="1" si="480"/>
        <v>0.13995607963039347</v>
      </c>
      <c r="F4376" s="38">
        <f t="shared" ca="1" si="484"/>
        <v>5.0550525570297017E-2</v>
      </c>
      <c r="G4376" s="24">
        <f t="shared" ca="1" si="481"/>
        <v>9953.246486781547</v>
      </c>
      <c r="H4376" s="24">
        <f t="shared" ca="1" si="482"/>
        <v>10646.427790094029</v>
      </c>
      <c r="I4376" s="24">
        <f ca="1">H4376/'Option value'!$E$10</f>
        <v>516.81688301427323</v>
      </c>
    </row>
    <row r="4377" spans="2:9">
      <c r="B4377">
        <f t="shared" si="483"/>
        <v>4359</v>
      </c>
      <c r="C4377" s="38">
        <f t="shared" ca="1" si="478"/>
        <v>0.15759920935451427</v>
      </c>
      <c r="D4377" s="38">
        <f t="shared" ca="1" si="479"/>
        <v>5.8070653516965949E-2</v>
      </c>
      <c r="E4377" s="38">
        <f t="shared" ca="1" si="480"/>
        <v>0.14583567484228693</v>
      </c>
      <c r="F4377" s="38">
        <f t="shared" ca="1" si="484"/>
        <v>3.3483497904112314E-2</v>
      </c>
      <c r="G4377" s="24">
        <f t="shared" ca="1" si="481"/>
        <v>7420.3573423680864</v>
      </c>
      <c r="H4377" s="24">
        <f t="shared" ca="1" si="482"/>
        <v>8113.5386456805691</v>
      </c>
      <c r="I4377" s="24">
        <f ca="1">H4377/'Option value'!$E$10</f>
        <v>393.86109930488198</v>
      </c>
    </row>
    <row r="4378" spans="2:9">
      <c r="B4378">
        <f t="shared" si="483"/>
        <v>4360</v>
      </c>
      <c r="C4378" s="38">
        <f t="shared" ca="1" si="478"/>
        <v>0.20025439207024062</v>
      </c>
      <c r="D4378" s="38">
        <f t="shared" ca="1" si="479"/>
        <v>5.3846344800816834E-2</v>
      </c>
      <c r="E4378" s="38">
        <f t="shared" ca="1" si="480"/>
        <v>0.146311012138723</v>
      </c>
      <c r="F4378" s="38">
        <f t="shared" ca="1" si="484"/>
        <v>3.433935085507786E-2</v>
      </c>
      <c r="G4378" s="24">
        <f t="shared" ca="1" si="481"/>
        <v>7158.3476569762643</v>
      </c>
      <c r="H4378" s="24">
        <f t="shared" ca="1" si="482"/>
        <v>7851.5289602887469</v>
      </c>
      <c r="I4378" s="24">
        <f ca="1">H4378/'Option value'!$E$10</f>
        <v>381.14218253828864</v>
      </c>
    </row>
    <row r="4379" spans="2:9">
      <c r="B4379">
        <f t="shared" si="483"/>
        <v>4361</v>
      </c>
      <c r="C4379" s="38">
        <f t="shared" ca="1" si="478"/>
        <v>0.19596406680375675</v>
      </c>
      <c r="D4379" s="38">
        <f t="shared" ca="1" si="479"/>
        <v>5.7143971252182943E-2</v>
      </c>
      <c r="E4379" s="38">
        <f t="shared" ca="1" si="480"/>
        <v>0.14601837196640743</v>
      </c>
      <c r="F4379" s="38">
        <f t="shared" ca="1" si="484"/>
        <v>2.7612089875037004E-2</v>
      </c>
      <c r="G4379" s="24">
        <f t="shared" ca="1" si="481"/>
        <v>7158.2223122490659</v>
      </c>
      <c r="H4379" s="24">
        <f t="shared" ca="1" si="482"/>
        <v>7851.4036155615486</v>
      </c>
      <c r="I4379" s="24">
        <f ca="1">H4379/'Option value'!$E$10</f>
        <v>381.13609784279362</v>
      </c>
    </row>
    <row r="4380" spans="2:9">
      <c r="B4380">
        <f t="shared" si="483"/>
        <v>4362</v>
      </c>
      <c r="C4380" s="38">
        <f t="shared" ca="1" si="478"/>
        <v>0.38073050416001863</v>
      </c>
      <c r="D4380" s="38">
        <f t="shared" ca="1" si="479"/>
        <v>5.6840617126595591E-2</v>
      </c>
      <c r="E4380" s="38">
        <f t="shared" ca="1" si="480"/>
        <v>0.14232840913834008</v>
      </c>
      <c r="F4380" s="38">
        <f t="shared" ca="1" si="484"/>
        <v>4.2055535969753574E-2</v>
      </c>
      <c r="G4380" s="24">
        <f t="shared" ca="1" si="481"/>
        <v>9706.789727428577</v>
      </c>
      <c r="H4380" s="24">
        <f t="shared" ca="1" si="482"/>
        <v>10399.971030741059</v>
      </c>
      <c r="I4380" s="24">
        <f ca="1">H4380/'Option value'!$E$10</f>
        <v>504.85296265733291</v>
      </c>
    </row>
    <row r="4381" spans="2:9">
      <c r="B4381">
        <f t="shared" si="483"/>
        <v>4363</v>
      </c>
      <c r="C4381" s="38">
        <f t="shared" ca="1" si="478"/>
        <v>0.37469398447507463</v>
      </c>
      <c r="D4381" s="38">
        <f t="shared" ca="1" si="479"/>
        <v>7.570110388619003E-2</v>
      </c>
      <c r="E4381" s="38">
        <f t="shared" ca="1" si="480"/>
        <v>0.14525391456600525</v>
      </c>
      <c r="F4381" s="38">
        <f t="shared" ca="1" si="484"/>
        <v>2.2907361574519017E-2</v>
      </c>
      <c r="G4381" s="24">
        <f t="shared" ca="1" si="481"/>
        <v>10548.917202051089</v>
      </c>
      <c r="H4381" s="24">
        <f t="shared" ca="1" si="482"/>
        <v>11242.09850536357</v>
      </c>
      <c r="I4381" s="24">
        <f ca="1">H4381/'Option value'!$E$10</f>
        <v>545.73293715357136</v>
      </c>
    </row>
    <row r="4382" spans="2:9">
      <c r="B4382">
        <f t="shared" si="483"/>
        <v>4364</v>
      </c>
      <c r="C4382" s="38">
        <f t="shared" ca="1" si="478"/>
        <v>0.25272387804071988</v>
      </c>
      <c r="D4382" s="38">
        <f t="shared" ca="1" si="479"/>
        <v>5.7936201161130269E-2</v>
      </c>
      <c r="E4382" s="38">
        <f t="shared" ca="1" si="480"/>
        <v>0.14531989737347431</v>
      </c>
      <c r="F4382" s="38">
        <f t="shared" ca="1" si="484"/>
        <v>2.0428304805600744E-2</v>
      </c>
      <c r="G4382" s="24">
        <f t="shared" ca="1" si="481"/>
        <v>7207.1497211841697</v>
      </c>
      <c r="H4382" s="24">
        <f t="shared" ca="1" si="482"/>
        <v>7900.3310244966524</v>
      </c>
      <c r="I4382" s="24">
        <f ca="1">H4382/'Option value'!$E$10</f>
        <v>383.51121478139089</v>
      </c>
    </row>
    <row r="4383" spans="2:9">
      <c r="B4383">
        <f t="shared" si="483"/>
        <v>4365</v>
      </c>
      <c r="C4383" s="38">
        <f t="shared" ca="1" si="478"/>
        <v>0.20879274162487116</v>
      </c>
      <c r="D4383" s="38">
        <f t="shared" ca="1" si="479"/>
        <v>5.9399715606910611E-2</v>
      </c>
      <c r="E4383" s="38">
        <f t="shared" ca="1" si="480"/>
        <v>0.14907928954743457</v>
      </c>
      <c r="F4383" s="38">
        <f t="shared" ca="1" si="484"/>
        <v>4.8784393004532724E-2</v>
      </c>
      <c r="G4383" s="24">
        <f t="shared" ca="1" si="481"/>
        <v>8878.6871073192142</v>
      </c>
      <c r="H4383" s="24">
        <f t="shared" ca="1" si="482"/>
        <v>9571.868410631696</v>
      </c>
      <c r="I4383" s="24">
        <f ca="1">H4383/'Option value'!$E$10</f>
        <v>464.65380634134442</v>
      </c>
    </row>
    <row r="4384" spans="2:9">
      <c r="B4384">
        <f t="shared" si="483"/>
        <v>4366</v>
      </c>
      <c r="C4384" s="38">
        <f t="shared" ca="1" si="478"/>
        <v>0.12618510098648217</v>
      </c>
      <c r="D4384" s="38">
        <f t="shared" ca="1" si="479"/>
        <v>7.0518305123666025E-2</v>
      </c>
      <c r="E4384" s="38">
        <f t="shared" ca="1" si="480"/>
        <v>0.14267916736828759</v>
      </c>
      <c r="F4384" s="38">
        <f t="shared" ca="1" si="484"/>
        <v>3.0967902613559056E-2</v>
      </c>
      <c r="G4384" s="24">
        <f t="shared" ca="1" si="481"/>
        <v>8816.6997489548303</v>
      </c>
      <c r="H4384" s="24">
        <f t="shared" ca="1" si="482"/>
        <v>9509.881052267312</v>
      </c>
      <c r="I4384" s="24">
        <f ca="1">H4384/'Option value'!$E$10</f>
        <v>461.64471127511223</v>
      </c>
    </row>
    <row r="4385" spans="2:9">
      <c r="B4385">
        <f t="shared" si="483"/>
        <v>4367</v>
      </c>
      <c r="C4385" s="38">
        <f t="shared" ca="1" si="478"/>
        <v>0.1495381092141802</v>
      </c>
      <c r="D4385" s="38">
        <f t="shared" ca="1" si="479"/>
        <v>6.1998039724338337E-2</v>
      </c>
      <c r="E4385" s="38">
        <f t="shared" ca="1" si="480"/>
        <v>0.14389956184242583</v>
      </c>
      <c r="F4385" s="38">
        <f t="shared" ca="1" si="484"/>
        <v>3.6441670325861625E-2</v>
      </c>
      <c r="G4385" s="24">
        <f t="shared" ca="1" si="481"/>
        <v>8225.3501265812392</v>
      </c>
      <c r="H4385" s="24">
        <f t="shared" ca="1" si="482"/>
        <v>8918.531429893721</v>
      </c>
      <c r="I4385" s="24">
        <f ca="1">H4385/'Option value'!$E$10</f>
        <v>432.93841892687965</v>
      </c>
    </row>
    <row r="4386" spans="2:9">
      <c r="B4386">
        <f t="shared" si="483"/>
        <v>4368</v>
      </c>
      <c r="C4386" s="38">
        <f t="shared" ca="1" si="478"/>
        <v>0.23486002157626784</v>
      </c>
      <c r="D4386" s="38">
        <f t="shared" ca="1" si="479"/>
        <v>5.7694928993414843E-2</v>
      </c>
      <c r="E4386" s="38">
        <f t="shared" ca="1" si="480"/>
        <v>0.14034624590586128</v>
      </c>
      <c r="F4386" s="38">
        <f t="shared" ca="1" si="484"/>
        <v>2.3876902381285266E-2</v>
      </c>
      <c r="G4386" s="24">
        <f t="shared" ca="1" si="481"/>
        <v>7586.3892658493514</v>
      </c>
      <c r="H4386" s="24">
        <f t="shared" ca="1" si="482"/>
        <v>8279.5705691618332</v>
      </c>
      <c r="I4386" s="24">
        <f ca="1">H4386/'Option value'!$E$10</f>
        <v>401.92090141562295</v>
      </c>
    </row>
    <row r="4387" spans="2:9">
      <c r="B4387">
        <f t="shared" si="483"/>
        <v>4369</v>
      </c>
      <c r="C4387" s="38">
        <f t="shared" ca="1" si="478"/>
        <v>0.30423784407117577</v>
      </c>
      <c r="D4387" s="38">
        <f t="shared" ca="1" si="479"/>
        <v>5.2184306087107626E-2</v>
      </c>
      <c r="E4387" s="38">
        <f t="shared" ca="1" si="480"/>
        <v>0.14619662052003723</v>
      </c>
      <c r="F4387" s="38">
        <f t="shared" ca="1" si="484"/>
        <v>2.5044114113164692E-2</v>
      </c>
      <c r="G4387" s="24">
        <f t="shared" ca="1" si="481"/>
        <v>6967.1583944163021</v>
      </c>
      <c r="H4387" s="24">
        <f t="shared" ca="1" si="482"/>
        <v>7660.3396977287848</v>
      </c>
      <c r="I4387" s="24">
        <f ca="1">H4387/'Option value'!$E$10</f>
        <v>371.86115037518368</v>
      </c>
    </row>
    <row r="4388" spans="2:9">
      <c r="B4388">
        <f t="shared" si="483"/>
        <v>4370</v>
      </c>
      <c r="C4388" s="38">
        <f t="shared" ca="1" si="478"/>
        <v>0.13109994513049433</v>
      </c>
      <c r="D4388" s="38">
        <f t="shared" ca="1" si="479"/>
        <v>5.7046467856462113E-2</v>
      </c>
      <c r="E4388" s="38">
        <f t="shared" ca="1" si="480"/>
        <v>0.14518756743556641</v>
      </c>
      <c r="F4388" s="38">
        <f t="shared" ca="1" si="484"/>
        <v>5.15275803156304E-2</v>
      </c>
      <c r="G4388" s="24">
        <f t="shared" ca="1" si="481"/>
        <v>8544.1137937477815</v>
      </c>
      <c r="H4388" s="24">
        <f t="shared" ca="1" si="482"/>
        <v>9237.2950970602633</v>
      </c>
      <c r="I4388" s="24">
        <f ca="1">H4388/'Option value'!$E$10</f>
        <v>448.41238335243992</v>
      </c>
    </row>
    <row r="4389" spans="2:9">
      <c r="B4389">
        <f t="shared" si="483"/>
        <v>4371</v>
      </c>
      <c r="C4389" s="38">
        <f t="shared" ca="1" si="478"/>
        <v>7.9055742996401696E-2</v>
      </c>
      <c r="D4389" s="38">
        <f t="shared" ca="1" si="479"/>
        <v>7.174388021635536E-2</v>
      </c>
      <c r="E4389" s="38">
        <f t="shared" ca="1" si="480"/>
        <v>0.13883058218454297</v>
      </c>
      <c r="F4389" s="38">
        <f t="shared" ca="1" si="484"/>
        <v>2.3188263323154344E-2</v>
      </c>
      <c r="G4389" s="24">
        <f t="shared" ca="1" si="481"/>
        <v>8302.3937659263192</v>
      </c>
      <c r="H4389" s="24">
        <f t="shared" ca="1" si="482"/>
        <v>8995.575069238801</v>
      </c>
      <c r="I4389" s="24">
        <f ca="1">H4389/'Option value'!$E$10</f>
        <v>436.67840141935926</v>
      </c>
    </row>
    <row r="4390" spans="2:9">
      <c r="B4390">
        <f t="shared" si="483"/>
        <v>4372</v>
      </c>
      <c r="C4390" s="38">
        <f t="shared" ca="1" si="478"/>
        <v>0.47931983010835949</v>
      </c>
      <c r="D4390" s="38">
        <f t="shared" ca="1" si="479"/>
        <v>6.1174455655913208E-2</v>
      </c>
      <c r="E4390" s="38">
        <f t="shared" ca="1" si="480"/>
        <v>0.14447051009496104</v>
      </c>
      <c r="F4390" s="38">
        <f t="shared" ca="1" si="484"/>
        <v>5.4137846542395049E-2</v>
      </c>
      <c r="G4390" s="24">
        <f t="shared" ca="1" si="481"/>
        <v>12424.495219997692</v>
      </c>
      <c r="H4390" s="24">
        <f t="shared" ca="1" si="482"/>
        <v>13117.676523310174</v>
      </c>
      <c r="I4390" s="24">
        <f ca="1">H4390/'Option value'!$E$10</f>
        <v>636.78041375292105</v>
      </c>
    </row>
    <row r="4391" spans="2:9">
      <c r="B4391">
        <f t="shared" si="483"/>
        <v>4373</v>
      </c>
      <c r="C4391" s="38">
        <f t="shared" ca="1" si="478"/>
        <v>0.28278087930010665</v>
      </c>
      <c r="D4391" s="38">
        <f t="shared" ca="1" si="479"/>
        <v>6.3839199218958087E-2</v>
      </c>
      <c r="E4391" s="38">
        <f t="shared" ca="1" si="480"/>
        <v>0.14556943014704149</v>
      </c>
      <c r="F4391" s="38">
        <f t="shared" ca="1" si="484"/>
        <v>3.3121847806157401E-2</v>
      </c>
      <c r="G4391" s="24">
        <f t="shared" ca="1" si="481"/>
        <v>9031.9424774328199</v>
      </c>
      <c r="H4391" s="24">
        <f t="shared" ca="1" si="482"/>
        <v>9725.1237807453017</v>
      </c>
      <c r="I4391" s="24">
        <f ca="1">H4391/'Option value'!$E$10</f>
        <v>472.09338741482043</v>
      </c>
    </row>
    <row r="4392" spans="2:9">
      <c r="B4392">
        <f t="shared" si="483"/>
        <v>4374</v>
      </c>
      <c r="C4392" s="38">
        <f t="shared" ca="1" si="478"/>
        <v>0.28426884164104138</v>
      </c>
      <c r="D4392" s="38">
        <f t="shared" ca="1" si="479"/>
        <v>5.7489061642632497E-2</v>
      </c>
      <c r="E4392" s="38">
        <f t="shared" ca="1" si="480"/>
        <v>0.14511339792166911</v>
      </c>
      <c r="F4392" s="38">
        <f t="shared" ca="1" si="484"/>
        <v>5.6733339631379442E-2</v>
      </c>
      <c r="G4392" s="24">
        <f t="shared" ca="1" si="481"/>
        <v>10360.441412863349</v>
      </c>
      <c r="H4392" s="24">
        <f t="shared" ca="1" si="482"/>
        <v>11053.622716175831</v>
      </c>
      <c r="I4392" s="24">
        <f ca="1">H4392/'Option value'!$E$10</f>
        <v>536.58362699882673</v>
      </c>
    </row>
    <row r="4393" spans="2:9">
      <c r="B4393">
        <f t="shared" si="483"/>
        <v>4375</v>
      </c>
      <c r="C4393" s="38">
        <f t="shared" ca="1" si="478"/>
        <v>0.24465342328044531</v>
      </c>
      <c r="D4393" s="38">
        <f t="shared" ca="1" si="479"/>
        <v>5.2513956617463789E-2</v>
      </c>
      <c r="E4393" s="38">
        <f t="shared" ca="1" si="480"/>
        <v>0.14250458348606057</v>
      </c>
      <c r="F4393" s="38">
        <f t="shared" ca="1" si="484"/>
        <v>2.8107419366369516E-2</v>
      </c>
      <c r="G4393" s="24">
        <f t="shared" ca="1" si="481"/>
        <v>7085.9698036181908</v>
      </c>
      <c r="H4393" s="24">
        <f t="shared" ca="1" si="482"/>
        <v>7779.1511069306734</v>
      </c>
      <c r="I4393" s="24">
        <f ca="1">H4393/'Option value'!$E$10</f>
        <v>377.62869451119769</v>
      </c>
    </row>
    <row r="4394" spans="2:9">
      <c r="B4394">
        <f t="shared" si="483"/>
        <v>4376</v>
      </c>
      <c r="C4394" s="38">
        <f t="shared" ca="1" si="478"/>
        <v>9.8490871191023621E-2</v>
      </c>
      <c r="D4394" s="38">
        <f t="shared" ca="1" si="479"/>
        <v>6.8458230126164671E-2</v>
      </c>
      <c r="E4394" s="38">
        <f t="shared" ca="1" si="480"/>
        <v>0.14623355569221391</v>
      </c>
      <c r="F4394" s="38">
        <f t="shared" ca="1" si="484"/>
        <v>5.7649213205605107E-2</v>
      </c>
      <c r="G4394" s="24">
        <f t="shared" ca="1" si="481"/>
        <v>10528.258266111865</v>
      </c>
      <c r="H4394" s="24">
        <f t="shared" ca="1" si="482"/>
        <v>11221.439569424347</v>
      </c>
      <c r="I4394" s="24">
        <f ca="1">H4394/'Option value'!$E$10</f>
        <v>544.73007618564782</v>
      </c>
    </row>
    <row r="4395" spans="2:9">
      <c r="B4395">
        <f t="shared" si="483"/>
        <v>4377</v>
      </c>
      <c r="C4395" s="38">
        <f t="shared" ca="1" si="478"/>
        <v>0.30745107975047464</v>
      </c>
      <c r="D4395" s="38">
        <f t="shared" ca="1" si="479"/>
        <v>5.8274993119737377E-2</v>
      </c>
      <c r="E4395" s="38">
        <f t="shared" ca="1" si="480"/>
        <v>0.14185877043509629</v>
      </c>
      <c r="F4395" s="38">
        <f t="shared" ca="1" si="484"/>
        <v>2.5755296294859575E-2</v>
      </c>
      <c r="G4395" s="24">
        <f t="shared" ca="1" si="481"/>
        <v>8138.6775174354525</v>
      </c>
      <c r="H4395" s="24">
        <f t="shared" ca="1" si="482"/>
        <v>8831.8588207479352</v>
      </c>
      <c r="I4395" s="24">
        <f ca="1">H4395/'Option value'!$E$10</f>
        <v>428.73101071591913</v>
      </c>
    </row>
    <row r="4396" spans="2:9">
      <c r="B4396">
        <f t="shared" si="483"/>
        <v>4378</v>
      </c>
      <c r="C4396" s="38">
        <f t="shared" ca="1" si="478"/>
        <v>0.21027161751052834</v>
      </c>
      <c r="D4396" s="38">
        <f t="shared" ca="1" si="479"/>
        <v>5.9503870614126653E-2</v>
      </c>
      <c r="E4396" s="38">
        <f t="shared" ca="1" si="480"/>
        <v>0.14183071708150927</v>
      </c>
      <c r="F4396" s="38">
        <f t="shared" ca="1" si="484"/>
        <v>4.5697618364197626E-2</v>
      </c>
      <c r="G4396" s="24">
        <f t="shared" ca="1" si="481"/>
        <v>9290.6585825288948</v>
      </c>
      <c r="H4396" s="24">
        <f t="shared" ca="1" si="482"/>
        <v>9983.8398858413766</v>
      </c>
      <c r="I4396" s="24">
        <f ca="1">H4396/'Option value'!$E$10</f>
        <v>484.65242164278521</v>
      </c>
    </row>
    <row r="4397" spans="2:9">
      <c r="B4397">
        <f t="shared" si="483"/>
        <v>4379</v>
      </c>
      <c r="C4397" s="38">
        <f t="shared" ca="1" si="478"/>
        <v>0.37026160840320244</v>
      </c>
      <c r="D4397" s="38">
        <f t="shared" ca="1" si="479"/>
        <v>5.698119433325835E-2</v>
      </c>
      <c r="E4397" s="38">
        <f t="shared" ca="1" si="480"/>
        <v>0.14641592597682748</v>
      </c>
      <c r="F4397" s="38">
        <f t="shared" ca="1" si="484"/>
        <v>2.1839252205636525E-2</v>
      </c>
      <c r="G4397" s="24">
        <f t="shared" ca="1" si="481"/>
        <v>7773.0181849399942</v>
      </c>
      <c r="H4397" s="24">
        <f t="shared" ca="1" si="482"/>
        <v>8466.1994882524759</v>
      </c>
      <c r="I4397" s="24">
        <f ca="1">H4397/'Option value'!$E$10</f>
        <v>410.98055768215897</v>
      </c>
    </row>
    <row r="4398" spans="2:9">
      <c r="B4398">
        <f t="shared" si="483"/>
        <v>4380</v>
      </c>
      <c r="C4398" s="38">
        <f t="shared" ca="1" si="478"/>
        <v>0.21937470514086796</v>
      </c>
      <c r="D4398" s="38">
        <f t="shared" ca="1" si="479"/>
        <v>6.0807643300098642E-2</v>
      </c>
      <c r="E4398" s="38">
        <f t="shared" ca="1" si="480"/>
        <v>0.14250437735581953</v>
      </c>
      <c r="F4398" s="38">
        <f t="shared" ca="1" si="484"/>
        <v>4.2608212298432153E-2</v>
      </c>
      <c r="G4398" s="24">
        <f t="shared" ca="1" si="481"/>
        <v>9205.2993113711946</v>
      </c>
      <c r="H4398" s="24">
        <f t="shared" ca="1" si="482"/>
        <v>9898.4806146836763</v>
      </c>
      <c r="I4398" s="24">
        <f ca="1">H4398/'Option value'!$E$10</f>
        <v>480.50876770309105</v>
      </c>
    </row>
    <row r="4399" spans="2:9">
      <c r="B4399">
        <f t="shared" si="483"/>
        <v>4381</v>
      </c>
      <c r="C4399" s="38">
        <f t="shared" ca="1" si="478"/>
        <v>0.20836760643473365</v>
      </c>
      <c r="D4399" s="38">
        <f t="shared" ca="1" si="479"/>
        <v>6.7853710386883634E-2</v>
      </c>
      <c r="E4399" s="38">
        <f t="shared" ca="1" si="480"/>
        <v>0.15010219743993541</v>
      </c>
      <c r="F4399" s="38">
        <f t="shared" ca="1" si="484"/>
        <v>5.2842382871664886E-2</v>
      </c>
      <c r="G4399" s="24">
        <f t="shared" ca="1" si="481"/>
        <v>10455.158346547296</v>
      </c>
      <c r="H4399" s="24">
        <f t="shared" ca="1" si="482"/>
        <v>11148.339649859778</v>
      </c>
      <c r="I4399" s="24">
        <f ca="1">H4399/'Option value'!$E$10</f>
        <v>541.18153640096</v>
      </c>
    </row>
    <row r="4400" spans="2:9">
      <c r="B4400">
        <f t="shared" si="483"/>
        <v>4382</v>
      </c>
      <c r="C4400" s="38">
        <f t="shared" ca="1" si="478"/>
        <v>0.13500591025854231</v>
      </c>
      <c r="D4400" s="38">
        <f t="shared" ca="1" si="479"/>
        <v>5.9007442110035009E-2</v>
      </c>
      <c r="E4400" s="38">
        <f t="shared" ca="1" si="480"/>
        <v>0.14474271215481913</v>
      </c>
      <c r="F4400" s="38">
        <f t="shared" ca="1" si="484"/>
        <v>4.2422068796568332E-2</v>
      </c>
      <c r="G4400" s="24">
        <f t="shared" ca="1" si="481"/>
        <v>8117.7005474071721</v>
      </c>
      <c r="H4400" s="24">
        <f t="shared" ca="1" si="482"/>
        <v>8810.8818507196538</v>
      </c>
      <c r="I4400" s="24">
        <f ca="1">H4400/'Option value'!$E$10</f>
        <v>427.71271119998318</v>
      </c>
    </row>
    <row r="4401" spans="2:9">
      <c r="B4401">
        <f t="shared" si="483"/>
        <v>4383</v>
      </c>
      <c r="C4401" s="38">
        <f t="shared" ca="1" si="478"/>
        <v>0.3870603914307893</v>
      </c>
      <c r="D4401" s="38">
        <f t="shared" ca="1" si="479"/>
        <v>6.0392749263382312E-2</v>
      </c>
      <c r="E4401" s="38">
        <f t="shared" ca="1" si="480"/>
        <v>0.14297307595592923</v>
      </c>
      <c r="F4401" s="38">
        <f t="shared" ca="1" si="484"/>
        <v>2.5754502396580423E-2</v>
      </c>
      <c r="G4401" s="24">
        <f t="shared" ca="1" si="481"/>
        <v>8862.8850268194237</v>
      </c>
      <c r="H4401" s="24">
        <f t="shared" ca="1" si="482"/>
        <v>9556.0663301319055</v>
      </c>
      <c r="I4401" s="24">
        <f ca="1">H4401/'Option value'!$E$10</f>
        <v>463.88671505494682</v>
      </c>
    </row>
    <row r="4402" spans="2:9">
      <c r="B4402">
        <f t="shared" si="483"/>
        <v>4384</v>
      </c>
      <c r="C4402" s="38">
        <f t="shared" ca="1" si="478"/>
        <v>0.39186971007178983</v>
      </c>
      <c r="D4402" s="38">
        <f t="shared" ca="1" si="479"/>
        <v>6.1038490537132582E-2</v>
      </c>
      <c r="E4402" s="38">
        <f t="shared" ca="1" si="480"/>
        <v>0.1468082394565379</v>
      </c>
      <c r="F4402" s="38">
        <f t="shared" ca="1" si="484"/>
        <v>4.7192584502069916E-2</v>
      </c>
      <c r="G4402" s="24">
        <f t="shared" ca="1" si="481"/>
        <v>10577.088813340692</v>
      </c>
      <c r="H4402" s="24">
        <f t="shared" ca="1" si="482"/>
        <v>11270.270116653173</v>
      </c>
      <c r="I4402" s="24">
        <f ca="1">H4402/'Option value'!$E$10</f>
        <v>547.1004910996686</v>
      </c>
    </row>
    <row r="4403" spans="2:9">
      <c r="B4403">
        <f t="shared" si="483"/>
        <v>4385</v>
      </c>
      <c r="C4403" s="38">
        <f t="shared" ca="1" si="478"/>
        <v>3.378195427476724E-2</v>
      </c>
      <c r="D4403" s="38">
        <f t="shared" ca="1" si="479"/>
        <v>7.5463225966187847E-2</v>
      </c>
      <c r="E4403" s="38">
        <f t="shared" ca="1" si="480"/>
        <v>0.14711258518675729</v>
      </c>
      <c r="F4403" s="38">
        <f t="shared" ca="1" si="484"/>
        <v>2.9444391187646801E-2</v>
      </c>
      <c r="G4403" s="24">
        <f t="shared" ca="1" si="481"/>
        <v>8222.36217879797</v>
      </c>
      <c r="H4403" s="24">
        <f t="shared" ca="1" si="482"/>
        <v>8915.5434821104518</v>
      </c>
      <c r="I4403" s="24">
        <f ca="1">H4403/'Option value'!$E$10</f>
        <v>432.79337291798305</v>
      </c>
    </row>
    <row r="4404" spans="2:9">
      <c r="B4404">
        <f t="shared" si="483"/>
        <v>4386</v>
      </c>
      <c r="C4404" s="38">
        <f t="shared" ca="1" si="478"/>
        <v>0.11361349842815163</v>
      </c>
      <c r="D4404" s="38">
        <f t="shared" ca="1" si="479"/>
        <v>5.2139403720441832E-2</v>
      </c>
      <c r="E4404" s="38">
        <f t="shared" ca="1" si="480"/>
        <v>0.14564362810677045</v>
      </c>
      <c r="F4404" s="38">
        <f t="shared" ca="1" si="484"/>
        <v>2.6623594688929671E-2</v>
      </c>
      <c r="G4404" s="24">
        <f t="shared" ca="1" si="481"/>
        <v>6050.2295948638784</v>
      </c>
      <c r="H4404" s="24">
        <f t="shared" ca="1" si="482"/>
        <v>6743.4108981763611</v>
      </c>
      <c r="I4404" s="24">
        <f ca="1">H4404/'Option value'!$E$10</f>
        <v>327.35004360079421</v>
      </c>
    </row>
    <row r="4405" spans="2:9">
      <c r="B4405">
        <f t="shared" si="483"/>
        <v>4387</v>
      </c>
      <c r="C4405" s="38">
        <f t="shared" ca="1" si="478"/>
        <v>0.13094211088466962</v>
      </c>
      <c r="D4405" s="38">
        <f t="shared" ca="1" si="479"/>
        <v>8.0071729195006339E-2</v>
      </c>
      <c r="E4405" s="38">
        <f t="shared" ca="1" si="480"/>
        <v>0.14100466137206805</v>
      </c>
      <c r="F4405" s="38">
        <f t="shared" ca="1" si="484"/>
        <v>3.9651208665773111E-2</v>
      </c>
      <c r="G4405" s="24">
        <f t="shared" ca="1" si="481"/>
        <v>11080.833053625673</v>
      </c>
      <c r="H4405" s="24">
        <f t="shared" ca="1" si="482"/>
        <v>11774.014356938154</v>
      </c>
      <c r="I4405" s="24">
        <f ca="1">H4405/'Option value'!$E$10</f>
        <v>571.55409499699772</v>
      </c>
    </row>
    <row r="4406" spans="2:9">
      <c r="B4406">
        <f t="shared" si="483"/>
        <v>4388</v>
      </c>
      <c r="C4406" s="38">
        <f t="shared" ca="1" si="478"/>
        <v>0.23890175557951607</v>
      </c>
      <c r="D4406" s="38">
        <f t="shared" ca="1" si="479"/>
        <v>6.6985507107311562E-2</v>
      </c>
      <c r="E4406" s="38">
        <f t="shared" ca="1" si="480"/>
        <v>0.1491502683275984</v>
      </c>
      <c r="F4406" s="38">
        <f t="shared" ca="1" si="484"/>
        <v>5.0122628665183445E-2</v>
      </c>
      <c r="G4406" s="24">
        <f t="shared" ca="1" si="481"/>
        <v>10393.280943923761</v>
      </c>
      <c r="H4406" s="24">
        <f t="shared" ca="1" si="482"/>
        <v>11086.462247236243</v>
      </c>
      <c r="I4406" s="24">
        <f ca="1">H4406/'Option value'!$E$10</f>
        <v>538.17777899205055</v>
      </c>
    </row>
    <row r="4407" spans="2:9">
      <c r="B4407">
        <f t="shared" si="483"/>
        <v>4389</v>
      </c>
      <c r="C4407" s="38">
        <f t="shared" ca="1" si="478"/>
        <v>0.13242612410908317</v>
      </c>
      <c r="D4407" s="38">
        <f t="shared" ca="1" si="479"/>
        <v>7.0468446518325775E-2</v>
      </c>
      <c r="E4407" s="38">
        <f t="shared" ca="1" si="480"/>
        <v>0.14540117016428955</v>
      </c>
      <c r="F4407" s="38">
        <f t="shared" ca="1" si="484"/>
        <v>5.4415681968883287E-2</v>
      </c>
      <c r="G4407" s="24">
        <f t="shared" ca="1" si="481"/>
        <v>10877.368064991275</v>
      </c>
      <c r="H4407" s="24">
        <f t="shared" ca="1" si="482"/>
        <v>11570.549368303757</v>
      </c>
      <c r="I4407" s="24">
        <f ca="1">H4407/'Option value'!$E$10</f>
        <v>561.67715380115317</v>
      </c>
    </row>
    <row r="4408" spans="2:9">
      <c r="B4408">
        <f t="shared" si="483"/>
        <v>4390</v>
      </c>
      <c r="C4408" s="38">
        <f t="shared" ca="1" si="478"/>
        <v>0.23074078546846924</v>
      </c>
      <c r="D4408" s="38">
        <f t="shared" ca="1" si="479"/>
        <v>7.2130877569237084E-2</v>
      </c>
      <c r="E4408" s="38">
        <f t="shared" ca="1" si="480"/>
        <v>0.14856301140027281</v>
      </c>
      <c r="F4408" s="38">
        <f t="shared" ca="1" si="484"/>
        <v>3.9936338662189583E-2</v>
      </c>
      <c r="G4408" s="24">
        <f t="shared" ca="1" si="481"/>
        <v>10135.442368707147</v>
      </c>
      <c r="H4408" s="24">
        <f t="shared" ca="1" si="482"/>
        <v>10828.623672019628</v>
      </c>
      <c r="I4408" s="24">
        <f ca="1">H4408/'Option value'!$E$10</f>
        <v>525.66134330192369</v>
      </c>
    </row>
    <row r="4409" spans="2:9">
      <c r="B4409">
        <f t="shared" si="483"/>
        <v>4391</v>
      </c>
      <c r="C4409" s="38">
        <f t="shared" ca="1" si="478"/>
        <v>0.27886508723222231</v>
      </c>
      <c r="D4409" s="38">
        <f t="shared" ca="1" si="479"/>
        <v>6.591063224348935E-2</v>
      </c>
      <c r="E4409" s="38">
        <f t="shared" ca="1" si="480"/>
        <v>0.14663650173230638</v>
      </c>
      <c r="F4409" s="38">
        <f t="shared" ca="1" si="484"/>
        <v>4.7821063118092894E-2</v>
      </c>
      <c r="G4409" s="24">
        <f t="shared" ca="1" si="481"/>
        <v>10579.052761287132</v>
      </c>
      <c r="H4409" s="24">
        <f t="shared" ca="1" si="482"/>
        <v>11272.234064599614</v>
      </c>
      <c r="I4409" s="24">
        <f ca="1">H4409/'Option value'!$E$10</f>
        <v>547.19582837862197</v>
      </c>
    </row>
    <row r="4410" spans="2:9">
      <c r="B4410">
        <f t="shared" si="483"/>
        <v>4392</v>
      </c>
      <c r="C4410" s="38">
        <f t="shared" ca="1" si="478"/>
        <v>0.20320506031697483</v>
      </c>
      <c r="D4410" s="38">
        <f t="shared" ca="1" si="479"/>
        <v>7.33864645941497E-2</v>
      </c>
      <c r="E4410" s="38">
        <f t="shared" ca="1" si="480"/>
        <v>0.14571052684791005</v>
      </c>
      <c r="F4410" s="38">
        <f t="shared" ca="1" si="484"/>
        <v>3.2095438031458028E-2</v>
      </c>
      <c r="G4410" s="24">
        <f t="shared" ca="1" si="481"/>
        <v>9638.5339242696646</v>
      </c>
      <c r="H4410" s="24">
        <f t="shared" ca="1" si="482"/>
        <v>10331.715227582146</v>
      </c>
      <c r="I4410" s="24">
        <f ca="1">H4410/'Option value'!$E$10</f>
        <v>501.53957415447309</v>
      </c>
    </row>
    <row r="4411" spans="2:9">
      <c r="B4411">
        <f t="shared" si="483"/>
        <v>4393</v>
      </c>
      <c r="C4411" s="38">
        <f t="shared" ca="1" si="478"/>
        <v>0.15694130619474644</v>
      </c>
      <c r="D4411" s="38">
        <f t="shared" ca="1" si="479"/>
        <v>6.0324142355056933E-2</v>
      </c>
      <c r="E4411" s="38">
        <f t="shared" ca="1" si="480"/>
        <v>0.14810304339911551</v>
      </c>
      <c r="F4411" s="38">
        <f t="shared" ca="1" si="484"/>
        <v>5.3395937900850315E-2</v>
      </c>
      <c r="G4411" s="24">
        <f t="shared" ca="1" si="481"/>
        <v>9139.265548788424</v>
      </c>
      <c r="H4411" s="24">
        <f t="shared" ca="1" si="482"/>
        <v>9832.4468521009057</v>
      </c>
      <c r="I4411" s="24">
        <f ca="1">H4411/'Option value'!$E$10</f>
        <v>477.30324524761676</v>
      </c>
    </row>
    <row r="4412" spans="2:9">
      <c r="B4412">
        <f t="shared" si="483"/>
        <v>4394</v>
      </c>
      <c r="C4412" s="38">
        <f t="shared" ca="1" si="478"/>
        <v>0.2203511881702109</v>
      </c>
      <c r="D4412" s="38">
        <f t="shared" ca="1" si="479"/>
        <v>7.847222256373354E-2</v>
      </c>
      <c r="E4412" s="38">
        <f t="shared" ca="1" si="480"/>
        <v>0.1455512715448892</v>
      </c>
      <c r="F4412" s="38">
        <f t="shared" ca="1" si="484"/>
        <v>5.3183063978438583E-2</v>
      </c>
      <c r="G4412" s="24">
        <f t="shared" ca="1" si="481"/>
        <v>12857.888114746518</v>
      </c>
      <c r="H4412" s="24">
        <f t="shared" ca="1" si="482"/>
        <v>13551.069418059</v>
      </c>
      <c r="I4412" s="24">
        <f ca="1">H4412/'Option value'!$E$10</f>
        <v>657.81890378927176</v>
      </c>
    </row>
    <row r="4413" spans="2:9">
      <c r="B4413">
        <f t="shared" si="483"/>
        <v>4395</v>
      </c>
      <c r="C4413" s="38">
        <f t="shared" ca="1" si="478"/>
        <v>0.40422949655604012</v>
      </c>
      <c r="D4413" s="38">
        <f t="shared" ca="1" si="479"/>
        <v>5.9487909857002197E-2</v>
      </c>
      <c r="E4413" s="38">
        <f t="shared" ca="1" si="480"/>
        <v>0.14353491569186133</v>
      </c>
      <c r="F4413" s="38">
        <f t="shared" ca="1" si="484"/>
        <v>5.6817430470555305E-2</v>
      </c>
      <c r="G4413" s="24">
        <f t="shared" ca="1" si="481"/>
        <v>11946.797522606235</v>
      </c>
      <c r="H4413" s="24">
        <f t="shared" ca="1" si="482"/>
        <v>12639.978825918717</v>
      </c>
      <c r="I4413" s="24">
        <f ca="1">H4413/'Option value'!$E$10</f>
        <v>613.59120514168524</v>
      </c>
    </row>
    <row r="4414" spans="2:9">
      <c r="B4414">
        <f t="shared" si="483"/>
        <v>4396</v>
      </c>
      <c r="C4414" s="38">
        <f t="shared" ca="1" si="478"/>
        <v>7.5064238104854214E-2</v>
      </c>
      <c r="D4414" s="38">
        <f t="shared" ca="1" si="479"/>
        <v>6.0008347228240187E-2</v>
      </c>
      <c r="E4414" s="38">
        <f t="shared" ca="1" si="480"/>
        <v>0.14070512273141761</v>
      </c>
      <c r="F4414" s="38">
        <f t="shared" ca="1" si="484"/>
        <v>4.752450214694641E-2</v>
      </c>
      <c r="G4414" s="24">
        <f t="shared" ca="1" si="481"/>
        <v>8586.4146843072249</v>
      </c>
      <c r="H4414" s="24">
        <f t="shared" ca="1" si="482"/>
        <v>9279.5959876197066</v>
      </c>
      <c r="I4414" s="24">
        <f ca="1">H4414/'Option value'!$E$10</f>
        <v>450.46582464173332</v>
      </c>
    </row>
    <row r="4415" spans="2:9">
      <c r="B4415">
        <f t="shared" si="483"/>
        <v>4397</v>
      </c>
      <c r="C4415" s="38">
        <f t="shared" ca="1" si="478"/>
        <v>0.15078716087905578</v>
      </c>
      <c r="D4415" s="38">
        <f t="shared" ca="1" si="479"/>
        <v>6.9042743269748172E-2</v>
      </c>
      <c r="E4415" s="38">
        <f t="shared" ca="1" si="480"/>
        <v>0.14216048471794598</v>
      </c>
      <c r="F4415" s="38">
        <f t="shared" ca="1" si="484"/>
        <v>5.0022765792941695E-2</v>
      </c>
      <c r="G4415" s="24">
        <f t="shared" ca="1" si="481"/>
        <v>10694.659636137296</v>
      </c>
      <c r="H4415" s="24">
        <f t="shared" ca="1" si="482"/>
        <v>11387.840939449778</v>
      </c>
      <c r="I4415" s="24">
        <f ca="1">H4415/'Option value'!$E$10</f>
        <v>552.80781259464936</v>
      </c>
    </row>
    <row r="4416" spans="2:9">
      <c r="B4416">
        <f t="shared" si="483"/>
        <v>4398</v>
      </c>
      <c r="C4416" s="38">
        <f t="shared" ca="1" si="478"/>
        <v>0.16416364185587407</v>
      </c>
      <c r="D4416" s="38">
        <f t="shared" ca="1" si="479"/>
        <v>6.5866457887801988E-2</v>
      </c>
      <c r="E4416" s="38">
        <f t="shared" ca="1" si="480"/>
        <v>0.14070724480984104</v>
      </c>
      <c r="F4416" s="38">
        <f t="shared" ca="1" si="484"/>
        <v>2.3662687186994859E-2</v>
      </c>
      <c r="G4416" s="24">
        <f t="shared" ca="1" si="481"/>
        <v>8124.9087636181475</v>
      </c>
      <c r="H4416" s="24">
        <f t="shared" ca="1" si="482"/>
        <v>8818.0900669306302</v>
      </c>
      <c r="I4416" s="24">
        <f ca="1">H4416/'Option value'!$E$10</f>
        <v>428.06262460828299</v>
      </c>
    </row>
    <row r="4417" spans="2:9">
      <c r="B4417">
        <f t="shared" si="483"/>
        <v>4399</v>
      </c>
      <c r="C4417" s="38">
        <f t="shared" ca="1" si="478"/>
        <v>0.23893574455328911</v>
      </c>
      <c r="D4417" s="38">
        <f t="shared" ca="1" si="479"/>
        <v>6.5130815405863005E-2</v>
      </c>
      <c r="E4417" s="38">
        <f t="shared" ca="1" si="480"/>
        <v>0.14347226438332494</v>
      </c>
      <c r="F4417" s="38">
        <f t="shared" ca="1" si="484"/>
        <v>2.122564737819007E-2</v>
      </c>
      <c r="G4417" s="24">
        <f t="shared" ca="1" si="481"/>
        <v>8186.3408970210339</v>
      </c>
      <c r="H4417" s="24">
        <f t="shared" ca="1" si="482"/>
        <v>8879.5222003335166</v>
      </c>
      <c r="I4417" s="24">
        <f ca="1">H4417/'Option value'!$E$10</f>
        <v>431.04476700648138</v>
      </c>
    </row>
    <row r="4418" spans="2:9">
      <c r="B4418">
        <f t="shared" si="483"/>
        <v>4400</v>
      </c>
      <c r="C4418" s="38">
        <f t="shared" ca="1" si="478"/>
        <v>0.23465319711901825</v>
      </c>
      <c r="D4418" s="38">
        <f t="shared" ca="1" si="479"/>
        <v>6.0171644016614338E-2</v>
      </c>
      <c r="E4418" s="38">
        <f t="shared" ca="1" si="480"/>
        <v>0.14258757891962193</v>
      </c>
      <c r="F4418" s="38">
        <f t="shared" ca="1" si="484"/>
        <v>4.829293023192608E-2</v>
      </c>
      <c r="G4418" s="24">
        <f t="shared" ca="1" si="481"/>
        <v>9771.049037601133</v>
      </c>
      <c r="H4418" s="24">
        <f t="shared" ca="1" si="482"/>
        <v>10464.230340913615</v>
      </c>
      <c r="I4418" s="24">
        <f ca="1">H4418/'Option value'!$E$10</f>
        <v>507.97234664629195</v>
      </c>
    </row>
    <row r="4419" spans="2:9">
      <c r="B4419">
        <f t="shared" si="483"/>
        <v>4401</v>
      </c>
      <c r="C4419" s="38">
        <f t="shared" ca="1" si="478"/>
        <v>0.2966341850403349</v>
      </c>
      <c r="D4419" s="38">
        <f t="shared" ca="1" si="479"/>
        <v>5.5474550624317526E-2</v>
      </c>
      <c r="E4419" s="38">
        <f t="shared" ca="1" si="480"/>
        <v>0.1416632425789662</v>
      </c>
      <c r="F4419" s="38">
        <f t="shared" ca="1" si="484"/>
        <v>4.3261320138345064E-2</v>
      </c>
      <c r="G4419" s="24">
        <f t="shared" ca="1" si="481"/>
        <v>9065.6522081708772</v>
      </c>
      <c r="H4419" s="24">
        <f t="shared" ca="1" si="482"/>
        <v>9758.833511483359</v>
      </c>
      <c r="I4419" s="24">
        <f ca="1">H4419/'Option value'!$E$10</f>
        <v>473.72978211084262</v>
      </c>
    </row>
    <row r="4420" spans="2:9">
      <c r="B4420">
        <f t="shared" si="483"/>
        <v>4402</v>
      </c>
      <c r="C4420" s="38">
        <f t="shared" ca="1" si="478"/>
        <v>0.18444278459830149</v>
      </c>
      <c r="D4420" s="38">
        <f t="shared" ca="1" si="479"/>
        <v>5.3070164688309399E-2</v>
      </c>
      <c r="E4420" s="38">
        <f t="shared" ca="1" si="480"/>
        <v>0.1455985673590543</v>
      </c>
      <c r="F4420" s="38">
        <f t="shared" ca="1" si="484"/>
        <v>3.4067566538445129E-2</v>
      </c>
      <c r="G4420" s="24">
        <f t="shared" ca="1" si="481"/>
        <v>6989.7283803862383</v>
      </c>
      <c r="H4420" s="24">
        <f t="shared" ca="1" si="482"/>
        <v>7682.909683698721</v>
      </c>
      <c r="I4420" s="24">
        <f ca="1">H4420/'Option value'!$E$10</f>
        <v>372.95678076207383</v>
      </c>
    </row>
    <row r="4421" spans="2:9">
      <c r="B4421">
        <f t="shared" si="483"/>
        <v>4403</v>
      </c>
      <c r="C4421" s="38">
        <f t="shared" ca="1" si="478"/>
        <v>0.10772876938094858</v>
      </c>
      <c r="D4421" s="38">
        <f t="shared" ca="1" si="479"/>
        <v>6.5337244871394293E-2</v>
      </c>
      <c r="E4421" s="38">
        <f t="shared" ca="1" si="480"/>
        <v>0.14734767086726799</v>
      </c>
      <c r="F4421" s="38">
        <f t="shared" ca="1" si="484"/>
        <v>4.9690374691989891E-2</v>
      </c>
      <c r="G4421" s="24">
        <f t="shared" ca="1" si="481"/>
        <v>9191.3844833184121</v>
      </c>
      <c r="H4421" s="24">
        <f t="shared" ca="1" si="482"/>
        <v>9884.5657866308939</v>
      </c>
      <c r="I4421" s="24">
        <f ca="1">H4421/'Option value'!$E$10</f>
        <v>479.83329061315015</v>
      </c>
    </row>
    <row r="4422" spans="2:9">
      <c r="B4422">
        <f t="shared" si="483"/>
        <v>4404</v>
      </c>
      <c r="C4422" s="38">
        <f t="shared" ca="1" si="478"/>
        <v>0.27599186437511919</v>
      </c>
      <c r="D4422" s="38">
        <f t="shared" ca="1" si="479"/>
        <v>6.0109290557411939E-2</v>
      </c>
      <c r="E4422" s="38">
        <f t="shared" ca="1" si="480"/>
        <v>0.14399363396337816</v>
      </c>
      <c r="F4422" s="38">
        <f t="shared" ca="1" si="484"/>
        <v>3.4739153177731706E-2</v>
      </c>
      <c r="G4422" s="24">
        <f t="shared" ca="1" si="481"/>
        <v>8706.4603583015814</v>
      </c>
      <c r="H4422" s="24">
        <f t="shared" ca="1" si="482"/>
        <v>9399.6416616140632</v>
      </c>
      <c r="I4422" s="24">
        <f ca="1">H4422/'Option value'!$E$10</f>
        <v>456.29328454437194</v>
      </c>
    </row>
    <row r="4423" spans="2:9">
      <c r="B4423">
        <f t="shared" si="483"/>
        <v>4405</v>
      </c>
      <c r="C4423" s="38">
        <f t="shared" ca="1" si="478"/>
        <v>0.21124910507084074</v>
      </c>
      <c r="D4423" s="38">
        <f t="shared" ca="1" si="479"/>
        <v>6.3586184404949744E-2</v>
      </c>
      <c r="E4423" s="38">
        <f t="shared" ca="1" si="480"/>
        <v>0.14878466792389811</v>
      </c>
      <c r="F4423" s="38">
        <f t="shared" ca="1" si="484"/>
        <v>4.5897914722753001E-2</v>
      </c>
      <c r="G4423" s="24">
        <f t="shared" ca="1" si="481"/>
        <v>9283.8507247861526</v>
      </c>
      <c r="H4423" s="24">
        <f t="shared" ca="1" si="482"/>
        <v>9977.0320280986343</v>
      </c>
      <c r="I4423" s="24">
        <f ca="1">H4423/'Option value'!$E$10</f>
        <v>484.32194311158418</v>
      </c>
    </row>
    <row r="4424" spans="2:9">
      <c r="B4424">
        <f t="shared" si="483"/>
        <v>4406</v>
      </c>
      <c r="C4424" s="38">
        <f t="shared" ca="1" si="478"/>
        <v>0.18975170349004047</v>
      </c>
      <c r="D4424" s="38">
        <f t="shared" ca="1" si="479"/>
        <v>5.823880610992091E-2</v>
      </c>
      <c r="E4424" s="38">
        <f t="shared" ca="1" si="480"/>
        <v>0.14320796796726007</v>
      </c>
      <c r="F4424" s="38">
        <f t="shared" ca="1" si="484"/>
        <v>4.7431140062598409E-2</v>
      </c>
      <c r="G4424" s="24">
        <f t="shared" ca="1" si="481"/>
        <v>8972.216121515552</v>
      </c>
      <c r="H4424" s="24">
        <f t="shared" ca="1" si="482"/>
        <v>9665.3974248280338</v>
      </c>
      <c r="I4424" s="24">
        <f ca="1">H4424/'Option value'!$E$10</f>
        <v>469.19404974893365</v>
      </c>
    </row>
    <row r="4425" spans="2:9">
      <c r="B4425">
        <f t="shared" si="483"/>
        <v>4407</v>
      </c>
      <c r="C4425" s="38">
        <f t="shared" ca="1" si="478"/>
        <v>0.17951627600653636</v>
      </c>
      <c r="D4425" s="38">
        <f t="shared" ca="1" si="479"/>
        <v>6.4435597526824637E-2</v>
      </c>
      <c r="E4425" s="38">
        <f t="shared" ca="1" si="480"/>
        <v>0.14123041896568692</v>
      </c>
      <c r="F4425" s="38">
        <f t="shared" ca="1" si="484"/>
        <v>5.1225049781658802E-2</v>
      </c>
      <c r="G4425" s="24">
        <f t="shared" ca="1" si="481"/>
        <v>10472.557593497131</v>
      </c>
      <c r="H4425" s="24">
        <f t="shared" ca="1" si="482"/>
        <v>11165.738896809613</v>
      </c>
      <c r="I4425" s="24">
        <f ca="1">H4425/'Option value'!$E$10</f>
        <v>542.02616003930154</v>
      </c>
    </row>
    <row r="4426" spans="2:9">
      <c r="B4426">
        <f t="shared" si="483"/>
        <v>4408</v>
      </c>
      <c r="C4426" s="38">
        <f t="shared" ca="1" si="478"/>
        <v>0.35210474907673484</v>
      </c>
      <c r="D4426" s="38">
        <f t="shared" ca="1" si="479"/>
        <v>6.8150468116316948E-2</v>
      </c>
      <c r="E4426" s="38">
        <f t="shared" ca="1" si="480"/>
        <v>0.14835765931571845</v>
      </c>
      <c r="F4426" s="38">
        <f t="shared" ca="1" si="484"/>
        <v>4.6398601710769316E-2</v>
      </c>
      <c r="G4426" s="24">
        <f t="shared" ca="1" si="481"/>
        <v>11208.429013188943</v>
      </c>
      <c r="H4426" s="24">
        <f t="shared" ca="1" si="482"/>
        <v>11901.610316501425</v>
      </c>
      <c r="I4426" s="24">
        <f ca="1">H4426/'Option value'!$E$10</f>
        <v>577.74807361657395</v>
      </c>
    </row>
    <row r="4427" spans="2:9">
      <c r="B4427">
        <f t="shared" si="483"/>
        <v>4409</v>
      </c>
      <c r="C4427" s="38">
        <f t="shared" ca="1" si="478"/>
        <v>0.26201061527195602</v>
      </c>
      <c r="D4427" s="38">
        <f t="shared" ca="1" si="479"/>
        <v>6.1620329287171059E-2</v>
      </c>
      <c r="E4427" s="38">
        <f t="shared" ca="1" si="480"/>
        <v>0.14690525622145884</v>
      </c>
      <c r="F4427" s="38">
        <f t="shared" ca="1" si="484"/>
        <v>2.2872609038972303E-2</v>
      </c>
      <c r="G4427" s="24">
        <f t="shared" ca="1" si="481"/>
        <v>7775.7517497762656</v>
      </c>
      <c r="H4427" s="24">
        <f t="shared" ca="1" si="482"/>
        <v>8468.9330530887473</v>
      </c>
      <c r="I4427" s="24">
        <f ca="1">H4427/'Option value'!$E$10</f>
        <v>411.11325500430809</v>
      </c>
    </row>
    <row r="4428" spans="2:9">
      <c r="B4428">
        <f t="shared" si="483"/>
        <v>4410</v>
      </c>
      <c r="C4428" s="38">
        <f t="shared" ca="1" si="478"/>
        <v>0.31894820654869283</v>
      </c>
      <c r="D4428" s="38">
        <f t="shared" ca="1" si="479"/>
        <v>7.3035614379071884E-2</v>
      </c>
      <c r="E4428" s="38">
        <f t="shared" ca="1" si="480"/>
        <v>0.14391599905109606</v>
      </c>
      <c r="F4428" s="38">
        <f t="shared" ca="1" si="484"/>
        <v>2.7507906180760724E-2</v>
      </c>
      <c r="G4428" s="24">
        <f t="shared" ca="1" si="481"/>
        <v>10262.912619376892</v>
      </c>
      <c r="H4428" s="24">
        <f t="shared" ca="1" si="482"/>
        <v>10956.093922689373</v>
      </c>
      <c r="I4428" s="24">
        <f ca="1">H4428/'Option value'!$E$10</f>
        <v>531.8492195480278</v>
      </c>
    </row>
    <row r="4429" spans="2:9">
      <c r="B4429">
        <f t="shared" si="483"/>
        <v>4411</v>
      </c>
      <c r="C4429" s="38">
        <f t="shared" ca="1" si="478"/>
        <v>0.33071979691515657</v>
      </c>
      <c r="D4429" s="38">
        <f t="shared" ca="1" si="479"/>
        <v>6.0787910782422482E-2</v>
      </c>
      <c r="E4429" s="38">
        <f t="shared" ca="1" si="480"/>
        <v>0.1439830168142015</v>
      </c>
      <c r="F4429" s="38">
        <f t="shared" ca="1" si="484"/>
        <v>4.5645090476957889E-2</v>
      </c>
      <c r="G4429" s="24">
        <f t="shared" ca="1" si="481"/>
        <v>10201.738005001695</v>
      </c>
      <c r="H4429" s="24">
        <f t="shared" ca="1" si="482"/>
        <v>10894.919308314176</v>
      </c>
      <c r="I4429" s="24">
        <f ca="1">H4429/'Option value'!$E$10</f>
        <v>528.87957807350369</v>
      </c>
    </row>
    <row r="4430" spans="2:9">
      <c r="B4430">
        <f t="shared" si="483"/>
        <v>4412</v>
      </c>
      <c r="C4430" s="38">
        <f t="shared" ca="1" si="478"/>
        <v>0.36321613428248756</v>
      </c>
      <c r="D4430" s="38">
        <f t="shared" ca="1" si="479"/>
        <v>6.5040421845724505E-2</v>
      </c>
      <c r="E4430" s="38">
        <f t="shared" ca="1" si="480"/>
        <v>0.1449768851595841</v>
      </c>
      <c r="F4430" s="38">
        <f t="shared" ca="1" si="484"/>
        <v>5.4620863722338986E-2</v>
      </c>
      <c r="G4430" s="24">
        <f t="shared" ca="1" si="481"/>
        <v>12169.769257612692</v>
      </c>
      <c r="H4430" s="24">
        <f t="shared" ca="1" si="482"/>
        <v>12862.950560925174</v>
      </c>
      <c r="I4430" s="24">
        <f ca="1">H4430/'Option value'!$E$10</f>
        <v>624.41507577306663</v>
      </c>
    </row>
    <row r="4431" spans="2:9">
      <c r="B4431">
        <f t="shared" si="483"/>
        <v>4413</v>
      </c>
      <c r="C4431" s="38">
        <f t="shared" ca="1" si="478"/>
        <v>0.33101328409046726</v>
      </c>
      <c r="D4431" s="38">
        <f t="shared" ca="1" si="479"/>
        <v>6.2869385238186484E-2</v>
      </c>
      <c r="E4431" s="38">
        <f t="shared" ca="1" si="480"/>
        <v>0.14978271641651747</v>
      </c>
      <c r="F4431" s="38">
        <f t="shared" ca="1" si="484"/>
        <v>3.7349633455401432E-2</v>
      </c>
      <c r="G4431" s="24">
        <f t="shared" ca="1" si="481"/>
        <v>9230.3647074611672</v>
      </c>
      <c r="H4431" s="24">
        <f t="shared" ca="1" si="482"/>
        <v>9923.546010773649</v>
      </c>
      <c r="I4431" s="24">
        <f ca="1">H4431/'Option value'!$E$10</f>
        <v>481.72553450357515</v>
      </c>
    </row>
    <row r="4432" spans="2:9">
      <c r="B4432">
        <f t="shared" si="483"/>
        <v>4414</v>
      </c>
      <c r="C4432" s="38">
        <f t="shared" ca="1" si="478"/>
        <v>0.26418488052748679</v>
      </c>
      <c r="D4432" s="38">
        <f t="shared" ca="1" si="479"/>
        <v>5.5051793740495528E-2</v>
      </c>
      <c r="E4432" s="38">
        <f t="shared" ca="1" si="480"/>
        <v>0.14593970699332265</v>
      </c>
      <c r="F4432" s="38">
        <f t="shared" ca="1" si="484"/>
        <v>3.1963833715890934E-2</v>
      </c>
      <c r="G4432" s="24">
        <f t="shared" ca="1" si="481"/>
        <v>7572.8702237013349</v>
      </c>
      <c r="H4432" s="24">
        <f t="shared" ca="1" si="482"/>
        <v>8266.0515270138167</v>
      </c>
      <c r="I4432" s="24">
        <f ca="1">H4432/'Option value'!$E$10</f>
        <v>401.26463723368039</v>
      </c>
    </row>
    <row r="4433" spans="2:9">
      <c r="B4433">
        <f t="shared" si="483"/>
        <v>4415</v>
      </c>
      <c r="C4433" s="38">
        <f t="shared" ca="1" si="478"/>
        <v>0.17679370413960196</v>
      </c>
      <c r="D4433" s="38">
        <f t="shared" ca="1" si="479"/>
        <v>5.4935149670237236E-2</v>
      </c>
      <c r="E4433" s="38">
        <f t="shared" ca="1" si="480"/>
        <v>0.14203852639951697</v>
      </c>
      <c r="F4433" s="38">
        <f t="shared" ca="1" si="484"/>
        <v>5.4051531031265407E-2</v>
      </c>
      <c r="G4433" s="24">
        <f t="shared" ca="1" si="481"/>
        <v>9112.2061773964724</v>
      </c>
      <c r="H4433" s="24">
        <f t="shared" ca="1" si="482"/>
        <v>9805.3874807089542</v>
      </c>
      <c r="I4433" s="24">
        <f ca="1">H4433/'Option value'!$E$10</f>
        <v>475.98968352956086</v>
      </c>
    </row>
    <row r="4434" spans="2:9">
      <c r="B4434">
        <f t="shared" si="483"/>
        <v>4416</v>
      </c>
      <c r="C4434" s="38">
        <f t="shared" ca="1" si="478"/>
        <v>0.17468298135447427</v>
      </c>
      <c r="D4434" s="38">
        <f t="shared" ca="1" si="479"/>
        <v>6.9225312928948388E-2</v>
      </c>
      <c r="E4434" s="38">
        <f t="shared" ca="1" si="480"/>
        <v>0.14286561158628139</v>
      </c>
      <c r="F4434" s="38">
        <f t="shared" ca="1" si="484"/>
        <v>2.3425604074328935E-2</v>
      </c>
      <c r="G4434" s="24">
        <f t="shared" ca="1" si="481"/>
        <v>8443.5904345080817</v>
      </c>
      <c r="H4434" s="24">
        <f t="shared" ca="1" si="482"/>
        <v>9136.7717378205634</v>
      </c>
      <c r="I4434" s="24">
        <f ca="1">H4434/'Option value'!$E$10</f>
        <v>443.53260863206617</v>
      </c>
    </row>
    <row r="4435" spans="2:9">
      <c r="B4435">
        <f t="shared" si="483"/>
        <v>4417</v>
      </c>
      <c r="C4435" s="38">
        <f t="shared" ref="C4435:C4498" ca="1" si="485">_xlfn.NORM.INV(RAND(),$F$6,$G$6)</f>
        <v>0.13451191271607765</v>
      </c>
      <c r="D4435" s="38">
        <f t="shared" ref="D4435:D4498" ca="1" si="486">_xlfn.NORM.INV(RAND(),$F$7,$G$7)</f>
        <v>5.7091398222020424E-2</v>
      </c>
      <c r="E4435" s="38">
        <f t="shared" ref="E4435:E4498" ca="1" si="487">_xlfn.NORM.INV(RAND(),$F$8,$G$8)</f>
        <v>0.14703601811717129</v>
      </c>
      <c r="F4435" s="38">
        <f t="shared" ca="1" si="484"/>
        <v>4.946022798747296E-2</v>
      </c>
      <c r="G4435" s="24">
        <f t="shared" ref="G4435:G4498" ca="1" si="488">IF(E4435&gt;F4435,($C$12*(1+C4435)*D4435)/(E4435-F4435),0)</f>
        <v>8232.4488306263265</v>
      </c>
      <c r="H4435" s="24">
        <f t="shared" ref="H4435:H4498" ca="1" si="489">G4435+$C$13</f>
        <v>8925.6301339388083</v>
      </c>
      <c r="I4435" s="24">
        <f ca="1">H4435/'Option value'!$E$10</f>
        <v>433.28301621062172</v>
      </c>
    </row>
    <row r="4436" spans="2:9">
      <c r="B4436">
        <f t="shared" ref="B4436:B4499" si="490">B4435+1</f>
        <v>4418</v>
      </c>
      <c r="C4436" s="38">
        <f t="shared" ca="1" si="485"/>
        <v>9.5905720383752557E-2</v>
      </c>
      <c r="D4436" s="38">
        <f t="shared" ca="1" si="486"/>
        <v>5.1961995076876349E-2</v>
      </c>
      <c r="E4436" s="38">
        <f t="shared" ca="1" si="487"/>
        <v>0.14536571450742394</v>
      </c>
      <c r="F4436" s="38">
        <f t="shared" ref="F4436:F4499" ca="1" si="491">RAND()*($E$9-$D$9)+$D$9</f>
        <v>5.3922075704676747E-2</v>
      </c>
      <c r="G4436" s="24">
        <f t="shared" ca="1" si="488"/>
        <v>7723.1930128105923</v>
      </c>
      <c r="H4436" s="24">
        <f t="shared" ca="1" si="489"/>
        <v>8416.3743161230741</v>
      </c>
      <c r="I4436" s="24">
        <f ca="1">H4436/'Option value'!$E$10</f>
        <v>408.56186000597444</v>
      </c>
    </row>
    <row r="4437" spans="2:9">
      <c r="B4437">
        <f t="shared" si="490"/>
        <v>4419</v>
      </c>
      <c r="C4437" s="38">
        <f t="shared" ca="1" si="485"/>
        <v>0.1578488342742938</v>
      </c>
      <c r="D4437" s="38">
        <f t="shared" ca="1" si="486"/>
        <v>5.9425383184424523E-2</v>
      </c>
      <c r="E4437" s="38">
        <f t="shared" ca="1" si="487"/>
        <v>0.14598549987502604</v>
      </c>
      <c r="F4437" s="38">
        <f t="shared" ca="1" si="491"/>
        <v>3.940128398630198E-2</v>
      </c>
      <c r="G4437" s="24">
        <f t="shared" ca="1" si="488"/>
        <v>8006.1244347033598</v>
      </c>
      <c r="H4437" s="24">
        <f t="shared" ca="1" si="489"/>
        <v>8699.3057380158425</v>
      </c>
      <c r="I4437" s="24">
        <f ca="1">H4437/'Option value'!$E$10</f>
        <v>422.29639504931271</v>
      </c>
    </row>
    <row r="4438" spans="2:9">
      <c r="B4438">
        <f t="shared" si="490"/>
        <v>4420</v>
      </c>
      <c r="C4438" s="38">
        <f t="shared" ca="1" si="485"/>
        <v>0.17072903339236631</v>
      </c>
      <c r="D4438" s="38">
        <f t="shared" ca="1" si="486"/>
        <v>6.7949620835236271E-2</v>
      </c>
      <c r="E4438" s="38">
        <f t="shared" ca="1" si="487"/>
        <v>0.14524403812646089</v>
      </c>
      <c r="F4438" s="38">
        <f t="shared" ca="1" si="491"/>
        <v>4.6877032378296768E-2</v>
      </c>
      <c r="G4438" s="24">
        <f t="shared" ca="1" si="488"/>
        <v>10029.640150005345</v>
      </c>
      <c r="H4438" s="24">
        <f t="shared" ca="1" si="489"/>
        <v>10722.821453317827</v>
      </c>
      <c r="I4438" s="24">
        <f ca="1">H4438/'Option value'!$E$10</f>
        <v>520.52531326785561</v>
      </c>
    </row>
    <row r="4439" spans="2:9">
      <c r="B4439">
        <f t="shared" si="490"/>
        <v>4421</v>
      </c>
      <c r="C4439" s="38">
        <f t="shared" ca="1" si="485"/>
        <v>0.46291996043768413</v>
      </c>
      <c r="D4439" s="38">
        <f t="shared" ca="1" si="486"/>
        <v>7.0856009126887151E-2</v>
      </c>
      <c r="E4439" s="38">
        <f t="shared" ca="1" si="487"/>
        <v>0.1471816377834364</v>
      </c>
      <c r="F4439" s="38">
        <f t="shared" ca="1" si="491"/>
        <v>2.5426928073193536E-2</v>
      </c>
      <c r="G4439" s="24">
        <f t="shared" ca="1" si="488"/>
        <v>10558.515466748253</v>
      </c>
      <c r="H4439" s="24">
        <f t="shared" ca="1" si="489"/>
        <v>11251.696770060735</v>
      </c>
      <c r="I4439" s="24">
        <f ca="1">H4439/'Option value'!$E$10</f>
        <v>546.1988723330453</v>
      </c>
    </row>
    <row r="4440" spans="2:9">
      <c r="B4440">
        <f t="shared" si="490"/>
        <v>4422</v>
      </c>
      <c r="C4440" s="38">
        <f t="shared" ca="1" si="485"/>
        <v>0.23561237784958486</v>
      </c>
      <c r="D4440" s="38">
        <f t="shared" ca="1" si="486"/>
        <v>5.7336832106440583E-2</v>
      </c>
      <c r="E4440" s="38">
        <f t="shared" ca="1" si="487"/>
        <v>0.14995544868782837</v>
      </c>
      <c r="F4440" s="38">
        <f t="shared" ca="1" si="491"/>
        <v>5.3581535011279657E-2</v>
      </c>
      <c r="G4440" s="24">
        <f t="shared" ca="1" si="488"/>
        <v>9116.9133170058431</v>
      </c>
      <c r="H4440" s="24">
        <f t="shared" ca="1" si="489"/>
        <v>9810.0946203183248</v>
      </c>
      <c r="I4440" s="24">
        <f ca="1">H4440/'Option value'!$E$10</f>
        <v>476.21818545234584</v>
      </c>
    </row>
    <row r="4441" spans="2:9">
      <c r="B4441">
        <f t="shared" si="490"/>
        <v>4423</v>
      </c>
      <c r="C4441" s="38">
        <f t="shared" ca="1" si="485"/>
        <v>0.33873489637664761</v>
      </c>
      <c r="D4441" s="38">
        <f t="shared" ca="1" si="486"/>
        <v>6.7816950039074814E-2</v>
      </c>
      <c r="E4441" s="38">
        <f t="shared" ca="1" si="487"/>
        <v>0.1460911621505521</v>
      </c>
      <c r="F4441" s="38">
        <f t="shared" ca="1" si="491"/>
        <v>2.6144337077774669E-2</v>
      </c>
      <c r="G4441" s="24">
        <f t="shared" ca="1" si="488"/>
        <v>9387.1867579134741</v>
      </c>
      <c r="H4441" s="24">
        <f t="shared" ca="1" si="489"/>
        <v>10080.368061225956</v>
      </c>
      <c r="I4441" s="24">
        <f ca="1">H4441/'Option value'!$E$10</f>
        <v>489.3382553993182</v>
      </c>
    </row>
    <row r="4442" spans="2:9">
      <c r="B4442">
        <f t="shared" si="490"/>
        <v>4424</v>
      </c>
      <c r="C4442" s="38">
        <f t="shared" ca="1" si="485"/>
        <v>0.31446785134209632</v>
      </c>
      <c r="D4442" s="38">
        <f t="shared" ca="1" si="486"/>
        <v>6.4188420537765148E-2</v>
      </c>
      <c r="E4442" s="38">
        <f t="shared" ca="1" si="487"/>
        <v>0.14362325044348703</v>
      </c>
      <c r="F4442" s="38">
        <f t="shared" ca="1" si="491"/>
        <v>5.4718834653910448E-2</v>
      </c>
      <c r="G4442" s="24">
        <f t="shared" ca="1" si="488"/>
        <v>11769.952290839276</v>
      </c>
      <c r="H4442" s="24">
        <f t="shared" ca="1" si="489"/>
        <v>12463.133594151757</v>
      </c>
      <c r="I4442" s="24">
        <f ca="1">H4442/'Option value'!$E$10</f>
        <v>605.00648515299793</v>
      </c>
    </row>
    <row r="4443" spans="2:9">
      <c r="B4443">
        <f t="shared" si="490"/>
        <v>4425</v>
      </c>
      <c r="C4443" s="38">
        <f t="shared" ca="1" si="485"/>
        <v>0.29365417344792699</v>
      </c>
      <c r="D4443" s="38">
        <f t="shared" ca="1" si="486"/>
        <v>6.3417940589225591E-2</v>
      </c>
      <c r="E4443" s="38">
        <f t="shared" ca="1" si="487"/>
        <v>0.1437521958315148</v>
      </c>
      <c r="F4443" s="38">
        <f t="shared" ca="1" si="491"/>
        <v>4.6802903479928867E-2</v>
      </c>
      <c r="G4443" s="24">
        <f t="shared" ca="1" si="488"/>
        <v>10494.869970282278</v>
      </c>
      <c r="H4443" s="24">
        <f t="shared" ca="1" si="489"/>
        <v>11188.05127359476</v>
      </c>
      <c r="I4443" s="24">
        <f ca="1">H4443/'Option value'!$E$10</f>
        <v>543.10928512595922</v>
      </c>
    </row>
    <row r="4444" spans="2:9">
      <c r="B4444">
        <f t="shared" si="490"/>
        <v>4426</v>
      </c>
      <c r="C4444" s="38">
        <f t="shared" ca="1" si="485"/>
        <v>0.19588084085923296</v>
      </c>
      <c r="D4444" s="38">
        <f t="shared" ca="1" si="486"/>
        <v>5.5275732922525592E-2</v>
      </c>
      <c r="E4444" s="38">
        <f t="shared" ca="1" si="487"/>
        <v>0.14580875929707332</v>
      </c>
      <c r="F4444" s="38">
        <f t="shared" ca="1" si="491"/>
        <v>4.1381299158982726E-2</v>
      </c>
      <c r="G4444" s="24">
        <f t="shared" ca="1" si="488"/>
        <v>7850.5318414194153</v>
      </c>
      <c r="H4444" s="24">
        <f t="shared" ca="1" si="489"/>
        <v>8543.713144731897</v>
      </c>
      <c r="I4444" s="24">
        <f ca="1">H4444/'Option value'!$E$10</f>
        <v>414.74335654038333</v>
      </c>
    </row>
    <row r="4445" spans="2:9">
      <c r="B4445">
        <f t="shared" si="490"/>
        <v>4427</v>
      </c>
      <c r="C4445" s="38">
        <f t="shared" ca="1" si="485"/>
        <v>0.28571208161896033</v>
      </c>
      <c r="D4445" s="38">
        <f t="shared" ca="1" si="486"/>
        <v>6.4889417919293507E-2</v>
      </c>
      <c r="E4445" s="38">
        <f t="shared" ca="1" si="487"/>
        <v>0.14484237191229163</v>
      </c>
      <c r="F4445" s="38">
        <f t="shared" ca="1" si="491"/>
        <v>4.9742209848417367E-2</v>
      </c>
      <c r="G4445" s="24">
        <f t="shared" ca="1" si="488"/>
        <v>10879.9706326794</v>
      </c>
      <c r="H4445" s="24">
        <f t="shared" ca="1" si="489"/>
        <v>11573.151935991882</v>
      </c>
      <c r="I4445" s="24">
        <f ca="1">H4445/'Option value'!$E$10</f>
        <v>561.80349203844082</v>
      </c>
    </row>
    <row r="4446" spans="2:9">
      <c r="B4446">
        <f t="shared" si="490"/>
        <v>4428</v>
      </c>
      <c r="C4446" s="38">
        <f t="shared" ca="1" si="485"/>
        <v>0.15493337219287553</v>
      </c>
      <c r="D4446" s="38">
        <f t="shared" ca="1" si="486"/>
        <v>7.4854808993258179E-2</v>
      </c>
      <c r="E4446" s="38">
        <f t="shared" ca="1" si="487"/>
        <v>0.14551596217640345</v>
      </c>
      <c r="F4446" s="38">
        <f t="shared" ca="1" si="491"/>
        <v>3.6174885281799879E-2</v>
      </c>
      <c r="G4446" s="24">
        <f t="shared" ca="1" si="488"/>
        <v>9805.8369375646762</v>
      </c>
      <c r="H4446" s="24">
        <f t="shared" ca="1" si="489"/>
        <v>10499.018240877158</v>
      </c>
      <c r="I4446" s="24">
        <f ca="1">H4446/'Option value'!$E$10</f>
        <v>509.66107965423095</v>
      </c>
    </row>
    <row r="4447" spans="2:9">
      <c r="B4447">
        <f t="shared" si="490"/>
        <v>4429</v>
      </c>
      <c r="C4447" s="38">
        <f t="shared" ca="1" si="485"/>
        <v>0.31456331665128479</v>
      </c>
      <c r="D4447" s="38">
        <f t="shared" ca="1" si="486"/>
        <v>5.8900949287859841E-2</v>
      </c>
      <c r="E4447" s="38">
        <f t="shared" ca="1" si="487"/>
        <v>0.14253961677712376</v>
      </c>
      <c r="F4447" s="38">
        <f t="shared" ca="1" si="491"/>
        <v>5.786871641405833E-2</v>
      </c>
      <c r="G4447" s="24">
        <f t="shared" ca="1" si="488"/>
        <v>11341.252042243696</v>
      </c>
      <c r="H4447" s="24">
        <f t="shared" ca="1" si="489"/>
        <v>12034.433345556177</v>
      </c>
      <c r="I4447" s="24">
        <f ca="1">H4447/'Option value'!$E$10</f>
        <v>584.19579347360082</v>
      </c>
    </row>
    <row r="4448" spans="2:9">
      <c r="B4448">
        <f t="shared" si="490"/>
        <v>4430</v>
      </c>
      <c r="C4448" s="38">
        <f t="shared" ca="1" si="485"/>
        <v>8.505494256608867E-2</v>
      </c>
      <c r="D4448" s="38">
        <f t="shared" ca="1" si="486"/>
        <v>5.4094315467145437E-2</v>
      </c>
      <c r="E4448" s="38">
        <f t="shared" ca="1" si="487"/>
        <v>0.1411983555901149</v>
      </c>
      <c r="F4448" s="38">
        <f t="shared" ca="1" si="491"/>
        <v>5.6911869680910457E-2</v>
      </c>
      <c r="G4448" s="24">
        <f t="shared" ca="1" si="488"/>
        <v>8636.4803312958356</v>
      </c>
      <c r="H4448" s="24">
        <f t="shared" ca="1" si="489"/>
        <v>9329.6616346083174</v>
      </c>
      <c r="I4448" s="24">
        <f ca="1">H4448/'Option value'!$E$10</f>
        <v>452.89619585477266</v>
      </c>
    </row>
    <row r="4449" spans="2:9">
      <c r="B4449">
        <f t="shared" si="490"/>
        <v>4431</v>
      </c>
      <c r="C4449" s="38">
        <f t="shared" ca="1" si="485"/>
        <v>8.2482324865162299E-2</v>
      </c>
      <c r="D4449" s="38">
        <f t="shared" ca="1" si="486"/>
        <v>6.5156912607018877E-2</v>
      </c>
      <c r="E4449" s="38">
        <f t="shared" ca="1" si="487"/>
        <v>0.14592033710460708</v>
      </c>
      <c r="F4449" s="38">
        <f t="shared" ca="1" si="491"/>
        <v>5.9301542590123282E-2</v>
      </c>
      <c r="G4449" s="24">
        <f t="shared" ca="1" si="488"/>
        <v>10098.585640425741</v>
      </c>
      <c r="H4449" s="24">
        <f t="shared" ca="1" si="489"/>
        <v>10791.766943738223</v>
      </c>
      <c r="I4449" s="24">
        <f ca="1">H4449/'Option value'!$E$10</f>
        <v>523.87218173486519</v>
      </c>
    </row>
    <row r="4450" spans="2:9">
      <c r="B4450">
        <f t="shared" si="490"/>
        <v>4432</v>
      </c>
      <c r="C4450" s="38">
        <f t="shared" ca="1" si="485"/>
        <v>9.2228536239917641E-2</v>
      </c>
      <c r="D4450" s="38">
        <f t="shared" ca="1" si="486"/>
        <v>6.3940028387737866E-2</v>
      </c>
      <c r="E4450" s="38">
        <f t="shared" ca="1" si="487"/>
        <v>0.14449654711635429</v>
      </c>
      <c r="F4450" s="38">
        <f t="shared" ca="1" si="491"/>
        <v>2.5659788120197265E-2</v>
      </c>
      <c r="G4450" s="24">
        <f t="shared" ca="1" si="488"/>
        <v>7288.3114281681346</v>
      </c>
      <c r="H4450" s="24">
        <f t="shared" ca="1" si="489"/>
        <v>7981.4927314806173</v>
      </c>
      <c r="I4450" s="24">
        <f ca="1">H4450/'Option value'!$E$10</f>
        <v>387.45110346993283</v>
      </c>
    </row>
    <row r="4451" spans="2:9">
      <c r="B4451">
        <f t="shared" si="490"/>
        <v>4433</v>
      </c>
      <c r="C4451" s="38">
        <f t="shared" ca="1" si="485"/>
        <v>8.3584487956483627E-2</v>
      </c>
      <c r="D4451" s="38">
        <f t="shared" ca="1" si="486"/>
        <v>6.1777476906088299E-2</v>
      </c>
      <c r="E4451" s="38">
        <f t="shared" ca="1" si="487"/>
        <v>0.14392939964851675</v>
      </c>
      <c r="F4451" s="38">
        <f t="shared" ca="1" si="491"/>
        <v>3.1894846449581384E-2</v>
      </c>
      <c r="G4451" s="24">
        <f t="shared" ca="1" si="488"/>
        <v>7410.241068972553</v>
      </c>
      <c r="H4451" s="24">
        <f t="shared" ca="1" si="489"/>
        <v>8103.4223722850356</v>
      </c>
      <c r="I4451" s="24">
        <f ca="1">H4451/'Option value'!$E$10</f>
        <v>393.37001807208907</v>
      </c>
    </row>
    <row r="4452" spans="2:9">
      <c r="B4452">
        <f t="shared" si="490"/>
        <v>4434</v>
      </c>
      <c r="C4452" s="38">
        <f t="shared" ca="1" si="485"/>
        <v>0.23929807400882872</v>
      </c>
      <c r="D4452" s="38">
        <f t="shared" ca="1" si="486"/>
        <v>5.6753664627362491E-2</v>
      </c>
      <c r="E4452" s="38">
        <f t="shared" ca="1" si="487"/>
        <v>0.14694069076560903</v>
      </c>
      <c r="F4452" s="38">
        <f t="shared" ca="1" si="491"/>
        <v>2.7701992364937571E-2</v>
      </c>
      <c r="G4452" s="24">
        <f t="shared" ca="1" si="488"/>
        <v>7315.4969641667922</v>
      </c>
      <c r="H4452" s="24">
        <f t="shared" ca="1" si="489"/>
        <v>8008.6782674792748</v>
      </c>
      <c r="I4452" s="24">
        <f ca="1">H4452/'Option value'!$E$10</f>
        <v>388.7707896834599</v>
      </c>
    </row>
    <row r="4453" spans="2:9">
      <c r="B4453">
        <f t="shared" si="490"/>
        <v>4435</v>
      </c>
      <c r="C4453" s="38">
        <f t="shared" ca="1" si="485"/>
        <v>0.11752299545829251</v>
      </c>
      <c r="D4453" s="38">
        <f t="shared" ca="1" si="486"/>
        <v>6.0800226886989724E-2</v>
      </c>
      <c r="E4453" s="38">
        <f t="shared" ca="1" si="487"/>
        <v>0.14233764651967643</v>
      </c>
      <c r="F4453" s="38">
        <f t="shared" ca="1" si="491"/>
        <v>3.3323387982849242E-2</v>
      </c>
      <c r="G4453" s="24">
        <f t="shared" ca="1" si="488"/>
        <v>7729.8263908825647</v>
      </c>
      <c r="H4453" s="24">
        <f t="shared" ca="1" si="489"/>
        <v>8423.0076941950465</v>
      </c>
      <c r="I4453" s="24">
        <f ca="1">H4453/'Option value'!$E$10</f>
        <v>408.88386865024495</v>
      </c>
    </row>
    <row r="4454" spans="2:9">
      <c r="B4454">
        <f t="shared" si="490"/>
        <v>4436</v>
      </c>
      <c r="C4454" s="38">
        <f t="shared" ca="1" si="485"/>
        <v>0.3159621216540508</v>
      </c>
      <c r="D4454" s="38">
        <f t="shared" ca="1" si="486"/>
        <v>6.9435521995975025E-2</v>
      </c>
      <c r="E4454" s="38">
        <f t="shared" ca="1" si="487"/>
        <v>0.14440869532389677</v>
      </c>
      <c r="F4454" s="38">
        <f t="shared" ca="1" si="491"/>
        <v>3.5856848202050082E-2</v>
      </c>
      <c r="G4454" s="24">
        <f t="shared" ca="1" si="488"/>
        <v>10439.489278168172</v>
      </c>
      <c r="H4454" s="24">
        <f t="shared" ca="1" si="489"/>
        <v>11132.670581480654</v>
      </c>
      <c r="I4454" s="24">
        <f ca="1">H4454/'Option value'!$E$10</f>
        <v>540.42090201362396</v>
      </c>
    </row>
    <row r="4455" spans="2:9">
      <c r="B4455">
        <f t="shared" si="490"/>
        <v>4437</v>
      </c>
      <c r="C4455" s="38">
        <f t="shared" ca="1" si="485"/>
        <v>0.17770969959383234</v>
      </c>
      <c r="D4455" s="38">
        <f t="shared" ca="1" si="486"/>
        <v>6.2357351443225087E-2</v>
      </c>
      <c r="E4455" s="38">
        <f t="shared" ca="1" si="487"/>
        <v>0.14673775995891658</v>
      </c>
      <c r="F4455" s="38">
        <f t="shared" ca="1" si="491"/>
        <v>3.9937144656414778E-2</v>
      </c>
      <c r="G4455" s="24">
        <f t="shared" ca="1" si="488"/>
        <v>8527.9281905751213</v>
      </c>
      <c r="H4455" s="24">
        <f t="shared" ca="1" si="489"/>
        <v>9221.1094938876031</v>
      </c>
      <c r="I4455" s="24">
        <f ca="1">H4455/'Option value'!$E$10</f>
        <v>447.62667446056321</v>
      </c>
    </row>
    <row r="4456" spans="2:9">
      <c r="B4456">
        <f t="shared" si="490"/>
        <v>4438</v>
      </c>
      <c r="C4456" s="38">
        <f t="shared" ca="1" si="485"/>
        <v>0.28488467940001977</v>
      </c>
      <c r="D4456" s="38">
        <f t="shared" ca="1" si="486"/>
        <v>5.8806394817105548E-2</v>
      </c>
      <c r="E4456" s="38">
        <f t="shared" ca="1" si="487"/>
        <v>0.14263205156246803</v>
      </c>
      <c r="F4456" s="38">
        <f t="shared" ca="1" si="491"/>
        <v>2.0700646546276784E-2</v>
      </c>
      <c r="G4456" s="24">
        <f t="shared" ca="1" si="488"/>
        <v>7685.3651154776744</v>
      </c>
      <c r="H4456" s="24">
        <f t="shared" ca="1" si="489"/>
        <v>8378.5464187901562</v>
      </c>
      <c r="I4456" s="24">
        <f ca="1">H4456/'Option value'!$E$10</f>
        <v>406.72555431020174</v>
      </c>
    </row>
    <row r="4457" spans="2:9">
      <c r="B4457">
        <f t="shared" si="490"/>
        <v>4439</v>
      </c>
      <c r="C4457" s="38">
        <f t="shared" ca="1" si="485"/>
        <v>0.38576534094969128</v>
      </c>
      <c r="D4457" s="38">
        <f t="shared" ca="1" si="486"/>
        <v>5.2401736525730248E-2</v>
      </c>
      <c r="E4457" s="38">
        <f t="shared" ca="1" si="487"/>
        <v>0.14657590751838481</v>
      </c>
      <c r="F4457" s="38">
        <f t="shared" ca="1" si="491"/>
        <v>4.1304031085824457E-2</v>
      </c>
      <c r="G4457" s="24">
        <f t="shared" ca="1" si="488"/>
        <v>8554.8891582719061</v>
      </c>
      <c r="H4457" s="24">
        <f t="shared" ca="1" si="489"/>
        <v>9248.0704615843879</v>
      </c>
      <c r="I4457" s="24">
        <f ca="1">H4457/'Option value'!$E$10</f>
        <v>448.93545930021298</v>
      </c>
    </row>
    <row r="4458" spans="2:9">
      <c r="B4458">
        <f t="shared" si="490"/>
        <v>4440</v>
      </c>
      <c r="C4458" s="38">
        <f t="shared" ca="1" si="485"/>
        <v>0.23332128312806252</v>
      </c>
      <c r="D4458" s="38">
        <f t="shared" ca="1" si="486"/>
        <v>5.739868613968413E-2</v>
      </c>
      <c r="E4458" s="38">
        <f t="shared" ca="1" si="487"/>
        <v>0.14365802360909255</v>
      </c>
      <c r="F4458" s="38">
        <f t="shared" ca="1" si="491"/>
        <v>4.2621093316021944E-2</v>
      </c>
      <c r="G4458" s="24">
        <f t="shared" ca="1" si="488"/>
        <v>8689.3924326228771</v>
      </c>
      <c r="H4458" s="24">
        <f t="shared" ca="1" si="489"/>
        <v>9382.5737359353589</v>
      </c>
      <c r="I4458" s="24">
        <f ca="1">H4458/'Option value'!$E$10</f>
        <v>455.46474446288147</v>
      </c>
    </row>
    <row r="4459" spans="2:9">
      <c r="B4459">
        <f t="shared" si="490"/>
        <v>4441</v>
      </c>
      <c r="C4459" s="38">
        <f t="shared" ca="1" si="485"/>
        <v>0.21711585733129721</v>
      </c>
      <c r="D4459" s="38">
        <f t="shared" ca="1" si="486"/>
        <v>6.2227167848341362E-2</v>
      </c>
      <c r="E4459" s="38">
        <f t="shared" ca="1" si="487"/>
        <v>0.14662515259816564</v>
      </c>
      <c r="F4459" s="38">
        <f t="shared" ca="1" si="491"/>
        <v>5.9116331355819118E-2</v>
      </c>
      <c r="G4459" s="24">
        <f t="shared" ca="1" si="488"/>
        <v>10733.750571338162</v>
      </c>
      <c r="H4459" s="24">
        <f t="shared" ca="1" si="489"/>
        <v>11426.931874650643</v>
      </c>
      <c r="I4459" s="24">
        <f ca="1">H4459/'Option value'!$E$10</f>
        <v>554.70543080828361</v>
      </c>
    </row>
    <row r="4460" spans="2:9">
      <c r="B4460">
        <f t="shared" si="490"/>
        <v>4442</v>
      </c>
      <c r="C4460" s="38">
        <f t="shared" ca="1" si="485"/>
        <v>0.24922482154892062</v>
      </c>
      <c r="D4460" s="38">
        <f t="shared" ca="1" si="486"/>
        <v>6.0163273100628321E-2</v>
      </c>
      <c r="E4460" s="38">
        <f t="shared" ca="1" si="487"/>
        <v>0.14761695571623604</v>
      </c>
      <c r="F4460" s="38">
        <f t="shared" ca="1" si="491"/>
        <v>2.8017313512895728E-2</v>
      </c>
      <c r="G4460" s="24">
        <f t="shared" ca="1" si="488"/>
        <v>7793.518250040227</v>
      </c>
      <c r="H4460" s="24">
        <f t="shared" ca="1" si="489"/>
        <v>8486.6995533527097</v>
      </c>
      <c r="I4460" s="24">
        <f ca="1">H4460/'Option value'!$E$10</f>
        <v>411.97570647343247</v>
      </c>
    </row>
    <row r="4461" spans="2:9">
      <c r="B4461">
        <f t="shared" si="490"/>
        <v>4443</v>
      </c>
      <c r="C4461" s="38">
        <f t="shared" ca="1" si="485"/>
        <v>0.23394203917558709</v>
      </c>
      <c r="D4461" s="38">
        <f t="shared" ca="1" si="486"/>
        <v>6.0481070462443443E-2</v>
      </c>
      <c r="E4461" s="38">
        <f t="shared" ca="1" si="487"/>
        <v>0.1437960133311921</v>
      </c>
      <c r="F4461" s="38">
        <f t="shared" ca="1" si="491"/>
        <v>2.1149101025098333E-2</v>
      </c>
      <c r="G4461" s="24">
        <f t="shared" ca="1" si="488"/>
        <v>7546.5592712363177</v>
      </c>
      <c r="H4461" s="24">
        <f t="shared" ca="1" si="489"/>
        <v>8239.7405745487995</v>
      </c>
      <c r="I4461" s="24">
        <f ca="1">H4461/'Option value'!$E$10</f>
        <v>399.98740653149508</v>
      </c>
    </row>
    <row r="4462" spans="2:9">
      <c r="B4462">
        <f t="shared" si="490"/>
        <v>4444</v>
      </c>
      <c r="C4462" s="38">
        <f t="shared" ca="1" si="485"/>
        <v>0.18562215531617199</v>
      </c>
      <c r="D4462" s="38">
        <f t="shared" ca="1" si="486"/>
        <v>6.5527672545252866E-2</v>
      </c>
      <c r="E4462" s="38">
        <f t="shared" ca="1" si="487"/>
        <v>0.14398161885648866</v>
      </c>
      <c r="F4462" s="38">
        <f t="shared" ca="1" si="491"/>
        <v>5.1627917211456653E-2</v>
      </c>
      <c r="G4462" s="24">
        <f t="shared" ca="1" si="488"/>
        <v>10432.97384361834</v>
      </c>
      <c r="H4462" s="24">
        <f t="shared" ca="1" si="489"/>
        <v>11126.155146930822</v>
      </c>
      <c r="I4462" s="24">
        <f ca="1">H4462/'Option value'!$E$10</f>
        <v>540.10461878304955</v>
      </c>
    </row>
    <row r="4463" spans="2:9">
      <c r="B4463">
        <f t="shared" si="490"/>
        <v>4445</v>
      </c>
      <c r="C4463" s="38">
        <f t="shared" ca="1" si="485"/>
        <v>0.1153308315708325</v>
      </c>
      <c r="D4463" s="38">
        <f t="shared" ca="1" si="486"/>
        <v>6.5784064735390085E-2</v>
      </c>
      <c r="E4463" s="38">
        <f t="shared" ca="1" si="487"/>
        <v>0.14609983477603114</v>
      </c>
      <c r="F4463" s="38">
        <f t="shared" ca="1" si="491"/>
        <v>4.5777941567355193E-2</v>
      </c>
      <c r="G4463" s="24">
        <f t="shared" ca="1" si="488"/>
        <v>9070.2669669910047</v>
      </c>
      <c r="H4463" s="24">
        <f t="shared" ca="1" si="489"/>
        <v>9763.4482703034864</v>
      </c>
      <c r="I4463" s="24">
        <f ca="1">H4463/'Option value'!$E$10</f>
        <v>473.95379952929545</v>
      </c>
    </row>
    <row r="4464" spans="2:9">
      <c r="B4464">
        <f t="shared" si="490"/>
        <v>4446</v>
      </c>
      <c r="C4464" s="38">
        <f t="shared" ca="1" si="485"/>
        <v>0.30409045185317118</v>
      </c>
      <c r="D4464" s="38">
        <f t="shared" ca="1" si="486"/>
        <v>6.9428558356856684E-2</v>
      </c>
      <c r="E4464" s="38">
        <f t="shared" ca="1" si="487"/>
        <v>0.14887654228296951</v>
      </c>
      <c r="F4464" s="38">
        <f t="shared" ca="1" si="491"/>
        <v>3.2855191768671757E-2</v>
      </c>
      <c r="G4464" s="24">
        <f t="shared" ca="1" si="488"/>
        <v>9678.3054182379383</v>
      </c>
      <c r="H4464" s="24">
        <f t="shared" ca="1" si="489"/>
        <v>10371.48672155042</v>
      </c>
      <c r="I4464" s="24">
        <f ca="1">H4464/'Option value'!$E$10</f>
        <v>503.47022920147668</v>
      </c>
    </row>
    <row r="4465" spans="2:9">
      <c r="B4465">
        <f t="shared" si="490"/>
        <v>4447</v>
      </c>
      <c r="C4465" s="38">
        <f t="shared" ca="1" si="485"/>
        <v>0.21650810310877869</v>
      </c>
      <c r="D4465" s="38">
        <f t="shared" ca="1" si="486"/>
        <v>6.6087287814613829E-2</v>
      </c>
      <c r="E4465" s="38">
        <f t="shared" ca="1" si="487"/>
        <v>0.14786051300204386</v>
      </c>
      <c r="F4465" s="38">
        <f t="shared" ca="1" si="491"/>
        <v>2.2839135138505762E-2</v>
      </c>
      <c r="G4465" s="24">
        <f t="shared" ca="1" si="488"/>
        <v>7975.1714998412099</v>
      </c>
      <c r="H4465" s="24">
        <f t="shared" ca="1" si="489"/>
        <v>8668.3528031536916</v>
      </c>
      <c r="I4465" s="24">
        <f ca="1">H4465/'Option value'!$E$10</f>
        <v>420.79382539581025</v>
      </c>
    </row>
    <row r="4466" spans="2:9">
      <c r="B4466">
        <f t="shared" si="490"/>
        <v>4448</v>
      </c>
      <c r="C4466" s="38">
        <f t="shared" ca="1" si="485"/>
        <v>0.11909614034058601</v>
      </c>
      <c r="D4466" s="38">
        <f t="shared" ca="1" si="486"/>
        <v>4.4924033475639044E-2</v>
      </c>
      <c r="E4466" s="38">
        <f t="shared" ca="1" si="487"/>
        <v>0.14503307391803469</v>
      </c>
      <c r="F4466" s="38">
        <f t="shared" ca="1" si="491"/>
        <v>3.6476715371440108E-2</v>
      </c>
      <c r="G4466" s="24">
        <f t="shared" ca="1" si="488"/>
        <v>5743.574387271593</v>
      </c>
      <c r="H4466" s="24">
        <f t="shared" ca="1" si="489"/>
        <v>6436.7556905840756</v>
      </c>
      <c r="I4466" s="24">
        <f ca="1">H4466/'Option value'!$E$10</f>
        <v>312.46386847495512</v>
      </c>
    </row>
    <row r="4467" spans="2:9">
      <c r="B4467">
        <f t="shared" si="490"/>
        <v>4449</v>
      </c>
      <c r="C4467" s="38">
        <f t="shared" ca="1" si="485"/>
        <v>2.6720991921356324E-2</v>
      </c>
      <c r="D4467" s="38">
        <f t="shared" ca="1" si="486"/>
        <v>6.8825578324263142E-2</v>
      </c>
      <c r="E4467" s="38">
        <f t="shared" ca="1" si="487"/>
        <v>0.14284883687365912</v>
      </c>
      <c r="F4467" s="38">
        <f t="shared" ca="1" si="491"/>
        <v>5.3965963449220999E-2</v>
      </c>
      <c r="G4467" s="24">
        <f t="shared" ca="1" si="488"/>
        <v>9859.9701820948831</v>
      </c>
      <c r="H4467" s="24">
        <f t="shared" ca="1" si="489"/>
        <v>10553.151485407365</v>
      </c>
      <c r="I4467" s="24">
        <f ca="1">H4467/'Option value'!$E$10</f>
        <v>512.28890705860988</v>
      </c>
    </row>
    <row r="4468" spans="2:9">
      <c r="B4468">
        <f t="shared" si="490"/>
        <v>4450</v>
      </c>
      <c r="C4468" s="38">
        <f t="shared" ca="1" si="485"/>
        <v>0.35409972186437239</v>
      </c>
      <c r="D4468" s="38">
        <f t="shared" ca="1" si="486"/>
        <v>6.2624266374130294E-2</v>
      </c>
      <c r="E4468" s="38">
        <f t="shared" ca="1" si="487"/>
        <v>0.14082345465893312</v>
      </c>
      <c r="F4468" s="38">
        <f t="shared" ca="1" si="491"/>
        <v>5.7582473333021689E-2</v>
      </c>
      <c r="G4468" s="24">
        <f t="shared" ca="1" si="488"/>
        <v>12634.192378300111</v>
      </c>
      <c r="H4468" s="24">
        <f t="shared" ca="1" si="489"/>
        <v>13327.373681612593</v>
      </c>
      <c r="I4468" s="24">
        <f ca="1">H4468/'Option value'!$E$10</f>
        <v>646.95988745692193</v>
      </c>
    </row>
    <row r="4469" spans="2:9">
      <c r="B4469">
        <f t="shared" si="490"/>
        <v>4451</v>
      </c>
      <c r="C4469" s="38">
        <f t="shared" ca="1" si="485"/>
        <v>0.1294717623895259</v>
      </c>
      <c r="D4469" s="38">
        <f t="shared" ca="1" si="486"/>
        <v>5.5366667602257287E-2</v>
      </c>
      <c r="E4469" s="38">
        <f t="shared" ca="1" si="487"/>
        <v>0.14440349381321296</v>
      </c>
      <c r="F4469" s="38">
        <f t="shared" ca="1" si="491"/>
        <v>2.7162357306679076E-2</v>
      </c>
      <c r="G4469" s="24">
        <f t="shared" ca="1" si="488"/>
        <v>6615.0802917813062</v>
      </c>
      <c r="H4469" s="24">
        <f t="shared" ca="1" si="489"/>
        <v>7308.2615950937889</v>
      </c>
      <c r="I4469" s="24">
        <f ca="1">H4469/'Option value'!$E$10</f>
        <v>354.76998034435866</v>
      </c>
    </row>
    <row r="4470" spans="2:9">
      <c r="B4470">
        <f t="shared" si="490"/>
        <v>4452</v>
      </c>
      <c r="C4470" s="38">
        <f t="shared" ca="1" si="485"/>
        <v>0.13039265160903113</v>
      </c>
      <c r="D4470" s="38">
        <f t="shared" ca="1" si="486"/>
        <v>4.7793506419102648E-2</v>
      </c>
      <c r="E4470" s="38">
        <f t="shared" ca="1" si="487"/>
        <v>0.14607259464283273</v>
      </c>
      <c r="F4470" s="38">
        <f t="shared" ca="1" si="491"/>
        <v>2.3980245236252952E-2</v>
      </c>
      <c r="G4470" s="24">
        <f t="shared" ca="1" si="488"/>
        <v>5487.8362702406457</v>
      </c>
      <c r="H4470" s="24">
        <f t="shared" ca="1" si="489"/>
        <v>6181.0175735531284</v>
      </c>
      <c r="I4470" s="24">
        <f ca="1">H4470/'Option value'!$E$10</f>
        <v>300.04939677442371</v>
      </c>
    </row>
    <row r="4471" spans="2:9">
      <c r="B4471">
        <f t="shared" si="490"/>
        <v>4453</v>
      </c>
      <c r="C4471" s="38">
        <f t="shared" ca="1" si="485"/>
        <v>0.20238609983554151</v>
      </c>
      <c r="D4471" s="38">
        <f t="shared" ca="1" si="486"/>
        <v>7.4636189645115744E-2</v>
      </c>
      <c r="E4471" s="38">
        <f t="shared" ca="1" si="487"/>
        <v>0.14602244170199333</v>
      </c>
      <c r="F4471" s="38">
        <f t="shared" ca="1" si="491"/>
        <v>5.6595853074535213E-2</v>
      </c>
      <c r="G4471" s="24">
        <f t="shared" ca="1" si="488"/>
        <v>12445.665357230824</v>
      </c>
      <c r="H4471" s="24">
        <f t="shared" ca="1" si="489"/>
        <v>13138.846660543306</v>
      </c>
      <c r="I4471" s="24">
        <f ca="1">H4471/'Option value'!$E$10</f>
        <v>637.80809031763613</v>
      </c>
    </row>
    <row r="4472" spans="2:9">
      <c r="B4472">
        <f t="shared" si="490"/>
        <v>4454</v>
      </c>
      <c r="C4472" s="38">
        <f t="shared" ca="1" si="485"/>
        <v>0.14765795828805217</v>
      </c>
      <c r="D4472" s="38">
        <f t="shared" ca="1" si="486"/>
        <v>6.8219853216980833E-2</v>
      </c>
      <c r="E4472" s="38">
        <f t="shared" ca="1" si="487"/>
        <v>0.14397534580472721</v>
      </c>
      <c r="F4472" s="38">
        <f t="shared" ca="1" si="491"/>
        <v>4.6168301313926158E-2</v>
      </c>
      <c r="G4472" s="24">
        <f t="shared" ca="1" si="488"/>
        <v>9927.6051200103357</v>
      </c>
      <c r="H4472" s="24">
        <f t="shared" ca="1" si="489"/>
        <v>10620.786423322817</v>
      </c>
      <c r="I4472" s="24">
        <f ca="1">H4472/'Option value'!$E$10</f>
        <v>515.57215647198143</v>
      </c>
    </row>
    <row r="4473" spans="2:9">
      <c r="B4473">
        <f t="shared" si="490"/>
        <v>4455</v>
      </c>
      <c r="C4473" s="38">
        <f t="shared" ca="1" si="485"/>
        <v>0.39595102398813542</v>
      </c>
      <c r="D4473" s="38">
        <f t="shared" ca="1" si="486"/>
        <v>5.2968163432869426E-2</v>
      </c>
      <c r="E4473" s="38">
        <f t="shared" ca="1" si="487"/>
        <v>0.14968937154910161</v>
      </c>
      <c r="F4473" s="38">
        <f t="shared" ca="1" si="491"/>
        <v>5.2147154888744746E-2</v>
      </c>
      <c r="G4473" s="24">
        <f t="shared" ca="1" si="488"/>
        <v>9401.2121366400461</v>
      </c>
      <c r="H4473" s="24">
        <f t="shared" ca="1" si="489"/>
        <v>10094.393439952528</v>
      </c>
      <c r="I4473" s="24">
        <f ca="1">H4473/'Option value'!$E$10</f>
        <v>490.01909902682172</v>
      </c>
    </row>
    <row r="4474" spans="2:9">
      <c r="B4474">
        <f t="shared" si="490"/>
        <v>4456</v>
      </c>
      <c r="C4474" s="38">
        <f t="shared" ca="1" si="485"/>
        <v>0.19429016267903659</v>
      </c>
      <c r="D4474" s="38">
        <f t="shared" ca="1" si="486"/>
        <v>6.9738224707716415E-2</v>
      </c>
      <c r="E4474" s="38">
        <f t="shared" ca="1" si="487"/>
        <v>0.14417887490394229</v>
      </c>
      <c r="F4474" s="38">
        <f t="shared" ca="1" si="491"/>
        <v>3.3813073983457051E-2</v>
      </c>
      <c r="G4474" s="24">
        <f t="shared" ca="1" si="488"/>
        <v>9359.1756950584531</v>
      </c>
      <c r="H4474" s="24">
        <f t="shared" ca="1" si="489"/>
        <v>10052.356998370935</v>
      </c>
      <c r="I4474" s="24">
        <f ca="1">H4474/'Option value'!$E$10</f>
        <v>487.97849506655018</v>
      </c>
    </row>
    <row r="4475" spans="2:9">
      <c r="B4475">
        <f t="shared" si="490"/>
        <v>4457</v>
      </c>
      <c r="C4475" s="38">
        <f t="shared" ca="1" si="485"/>
        <v>0.29247772137314171</v>
      </c>
      <c r="D4475" s="38">
        <f t="shared" ca="1" si="486"/>
        <v>7.3666280330647066E-2</v>
      </c>
      <c r="E4475" s="38">
        <f t="shared" ca="1" si="487"/>
        <v>0.14797627201459965</v>
      </c>
      <c r="F4475" s="38">
        <f t="shared" ca="1" si="491"/>
        <v>4.1347016638540943E-2</v>
      </c>
      <c r="G4475" s="24">
        <f t="shared" ca="1" si="488"/>
        <v>11074.058352471127</v>
      </c>
      <c r="H4475" s="24">
        <f t="shared" ca="1" si="489"/>
        <v>11767.239655783609</v>
      </c>
      <c r="I4475" s="24">
        <f ca="1">H4475/'Option value'!$E$10</f>
        <v>571.22522600891307</v>
      </c>
    </row>
    <row r="4476" spans="2:9">
      <c r="B4476">
        <f t="shared" si="490"/>
        <v>4458</v>
      </c>
      <c r="C4476" s="38">
        <f t="shared" ca="1" si="485"/>
        <v>0.10673959227757579</v>
      </c>
      <c r="D4476" s="38">
        <f t="shared" ca="1" si="486"/>
        <v>6.7986207325655093E-2</v>
      </c>
      <c r="E4476" s="38">
        <f t="shared" ca="1" si="487"/>
        <v>0.14717092869915738</v>
      </c>
      <c r="F4476" s="38">
        <f t="shared" ca="1" si="491"/>
        <v>2.9724784031764623E-2</v>
      </c>
      <c r="G4476" s="24">
        <f t="shared" ca="1" si="488"/>
        <v>7945.4568366698086</v>
      </c>
      <c r="H4476" s="24">
        <f t="shared" ca="1" si="489"/>
        <v>8638.6381399822912</v>
      </c>
      <c r="I4476" s="24">
        <f ca="1">H4476/'Option value'!$E$10</f>
        <v>419.35136601855783</v>
      </c>
    </row>
    <row r="4477" spans="2:9">
      <c r="B4477">
        <f t="shared" si="490"/>
        <v>4459</v>
      </c>
      <c r="C4477" s="38">
        <f t="shared" ca="1" si="485"/>
        <v>0.21926294776741084</v>
      </c>
      <c r="D4477" s="38">
        <f t="shared" ca="1" si="486"/>
        <v>6.7557912610875473E-2</v>
      </c>
      <c r="E4477" s="38">
        <f t="shared" ca="1" si="487"/>
        <v>0.14278313518778341</v>
      </c>
      <c r="F4477" s="38">
        <f t="shared" ca="1" si="491"/>
        <v>2.0371389003294445E-2</v>
      </c>
      <c r="G4477" s="24">
        <f t="shared" ca="1" si="488"/>
        <v>8345.298632048818</v>
      </c>
      <c r="H4477" s="24">
        <f t="shared" ca="1" si="489"/>
        <v>9038.4799353612998</v>
      </c>
      <c r="I4477" s="24">
        <f ca="1">H4477/'Option value'!$E$10</f>
        <v>438.76116191074266</v>
      </c>
    </row>
    <row r="4478" spans="2:9">
      <c r="B4478">
        <f t="shared" si="490"/>
        <v>4460</v>
      </c>
      <c r="C4478" s="38">
        <f t="shared" ca="1" si="485"/>
        <v>0.33716226693205781</v>
      </c>
      <c r="D4478" s="38">
        <f t="shared" ca="1" si="486"/>
        <v>5.8993788318721464E-2</v>
      </c>
      <c r="E4478" s="38">
        <f t="shared" ca="1" si="487"/>
        <v>0.14506298196780268</v>
      </c>
      <c r="F4478" s="38">
        <f t="shared" ca="1" si="491"/>
        <v>4.7038294677126898E-2</v>
      </c>
      <c r="G4478" s="24">
        <f t="shared" ca="1" si="488"/>
        <v>9980.3623607494555</v>
      </c>
      <c r="H4478" s="24">
        <f t="shared" ca="1" si="489"/>
        <v>10673.543664061937</v>
      </c>
      <c r="I4478" s="24">
        <f ca="1">H4478/'Option value'!$E$10</f>
        <v>518.13318757582215</v>
      </c>
    </row>
    <row r="4479" spans="2:9">
      <c r="B4479">
        <f t="shared" si="490"/>
        <v>4461</v>
      </c>
      <c r="C4479" s="38">
        <f t="shared" ca="1" si="485"/>
        <v>0.21630137981048611</v>
      </c>
      <c r="D4479" s="38">
        <f t="shared" ca="1" si="486"/>
        <v>4.772218051605924E-2</v>
      </c>
      <c r="E4479" s="38">
        <f t="shared" ca="1" si="487"/>
        <v>0.1523879501884241</v>
      </c>
      <c r="F4479" s="38">
        <f t="shared" ca="1" si="491"/>
        <v>4.1669263730184439E-2</v>
      </c>
      <c r="G4479" s="24">
        <f t="shared" ca="1" si="488"/>
        <v>6501.7749162754853</v>
      </c>
      <c r="H4479" s="24">
        <f t="shared" ca="1" si="489"/>
        <v>7194.956219587968</v>
      </c>
      <c r="I4479" s="24">
        <f ca="1">H4479/'Option value'!$E$10</f>
        <v>349.26971939747415</v>
      </c>
    </row>
    <row r="4480" spans="2:9">
      <c r="B4480">
        <f t="shared" si="490"/>
        <v>4462</v>
      </c>
      <c r="C4480" s="38">
        <f t="shared" ca="1" si="485"/>
        <v>0.10696330722618552</v>
      </c>
      <c r="D4480" s="38">
        <f t="shared" ca="1" si="486"/>
        <v>5.2269663600508325E-2</v>
      </c>
      <c r="E4480" s="38">
        <f t="shared" ca="1" si="487"/>
        <v>0.14301713614054995</v>
      </c>
      <c r="F4480" s="38">
        <f t="shared" ca="1" si="491"/>
        <v>2.8519805497661883E-2</v>
      </c>
      <c r="G4480" s="24">
        <f t="shared" ca="1" si="488"/>
        <v>6267.2778018559256</v>
      </c>
      <c r="H4480" s="24">
        <f t="shared" ca="1" si="489"/>
        <v>6960.4591051684083</v>
      </c>
      <c r="I4480" s="24">
        <f ca="1">H4480/'Option value'!$E$10</f>
        <v>337.8863643285635</v>
      </c>
    </row>
    <row r="4481" spans="2:9">
      <c r="B4481">
        <f t="shared" si="490"/>
        <v>4463</v>
      </c>
      <c r="C4481" s="38">
        <f t="shared" ca="1" si="485"/>
        <v>0.27366605186339443</v>
      </c>
      <c r="D4481" s="38">
        <f t="shared" ca="1" si="486"/>
        <v>6.6514122773221176E-2</v>
      </c>
      <c r="E4481" s="38">
        <f t="shared" ca="1" si="487"/>
        <v>0.14562848104730131</v>
      </c>
      <c r="F4481" s="38">
        <f t="shared" ca="1" si="491"/>
        <v>2.4354662005787554E-2</v>
      </c>
      <c r="G4481" s="24">
        <f t="shared" ca="1" si="488"/>
        <v>8663.5076598011146</v>
      </c>
      <c r="H4481" s="24">
        <f t="shared" ca="1" si="489"/>
        <v>9356.6889631135964</v>
      </c>
      <c r="I4481" s="24">
        <f ca="1">H4481/'Option value'!$E$10</f>
        <v>454.20820209289298</v>
      </c>
    </row>
    <row r="4482" spans="2:9">
      <c r="B4482">
        <f t="shared" si="490"/>
        <v>4464</v>
      </c>
      <c r="C4482" s="38">
        <f t="shared" ca="1" si="485"/>
        <v>0.31774676587529554</v>
      </c>
      <c r="D4482" s="38">
        <f t="shared" ca="1" si="486"/>
        <v>6.7185799019470985E-2</v>
      </c>
      <c r="E4482" s="38">
        <f t="shared" ca="1" si="487"/>
        <v>0.14994129991073643</v>
      </c>
      <c r="F4482" s="38">
        <f t="shared" ca="1" si="491"/>
        <v>3.1678309713143171E-2</v>
      </c>
      <c r="G4482" s="24">
        <f t="shared" ca="1" si="488"/>
        <v>9284.3598894434235</v>
      </c>
      <c r="H4482" s="24">
        <f t="shared" ca="1" si="489"/>
        <v>9977.5411927559053</v>
      </c>
      <c r="I4482" s="24">
        <f ca="1">H4482/'Option value'!$E$10</f>
        <v>484.34665984251961</v>
      </c>
    </row>
    <row r="4483" spans="2:9">
      <c r="B4483">
        <f t="shared" si="490"/>
        <v>4465</v>
      </c>
      <c r="C4483" s="38">
        <f t="shared" ca="1" si="485"/>
        <v>0.25555707370392122</v>
      </c>
      <c r="D4483" s="38">
        <f t="shared" ca="1" si="486"/>
        <v>6.3917726334681998E-2</v>
      </c>
      <c r="E4483" s="38">
        <f t="shared" ca="1" si="487"/>
        <v>0.14455472624812918</v>
      </c>
      <c r="F4483" s="38">
        <f t="shared" ca="1" si="491"/>
        <v>4.858415752807578E-2</v>
      </c>
      <c r="G4483" s="24">
        <f t="shared" ca="1" si="488"/>
        <v>10370.77197776546</v>
      </c>
      <c r="H4483" s="24">
        <f t="shared" ca="1" si="489"/>
        <v>11063.953281077942</v>
      </c>
      <c r="I4483" s="24">
        <f ca="1">H4483/'Option value'!$E$10</f>
        <v>537.08511073193893</v>
      </c>
    </row>
    <row r="4484" spans="2:9">
      <c r="B4484">
        <f t="shared" si="490"/>
        <v>4466</v>
      </c>
      <c r="C4484" s="38">
        <f t="shared" ca="1" si="485"/>
        <v>0.14957662736827892</v>
      </c>
      <c r="D4484" s="38">
        <f t="shared" ca="1" si="486"/>
        <v>6.2589410171895996E-2</v>
      </c>
      <c r="E4484" s="38">
        <f t="shared" ca="1" si="487"/>
        <v>0.14305309290962054</v>
      </c>
      <c r="F4484" s="38">
        <f t="shared" ca="1" si="491"/>
        <v>5.8355967254063459E-2</v>
      </c>
      <c r="G4484" s="24">
        <f t="shared" ca="1" si="488"/>
        <v>10535.653743860177</v>
      </c>
      <c r="H4484" s="24">
        <f t="shared" ca="1" si="489"/>
        <v>11228.835047172659</v>
      </c>
      <c r="I4484" s="24">
        <f ca="1">H4484/'Option value'!$E$10</f>
        <v>545.08907995983782</v>
      </c>
    </row>
    <row r="4485" spans="2:9">
      <c r="B4485">
        <f t="shared" si="490"/>
        <v>4467</v>
      </c>
      <c r="C4485" s="38">
        <f t="shared" ca="1" si="485"/>
        <v>0.15842039829406901</v>
      </c>
      <c r="D4485" s="38">
        <f t="shared" ca="1" si="486"/>
        <v>6.2446505463504082E-2</v>
      </c>
      <c r="E4485" s="38">
        <f t="shared" ca="1" si="487"/>
        <v>0.1458462410306087</v>
      </c>
      <c r="F4485" s="38">
        <f t="shared" ca="1" si="491"/>
        <v>4.3781459933034741E-2</v>
      </c>
      <c r="G4485" s="24">
        <f t="shared" ca="1" si="488"/>
        <v>8790.0188158580568</v>
      </c>
      <c r="H4485" s="24">
        <f t="shared" ca="1" si="489"/>
        <v>9483.2001191705385</v>
      </c>
      <c r="I4485" s="24">
        <f ca="1">H4485/'Option value'!$E$10</f>
        <v>460.34952034808435</v>
      </c>
    </row>
    <row r="4486" spans="2:9">
      <c r="B4486">
        <f t="shared" si="490"/>
        <v>4468</v>
      </c>
      <c r="C4486" s="38">
        <f t="shared" ca="1" si="485"/>
        <v>0.20086875441231139</v>
      </c>
      <c r="D4486" s="38">
        <f t="shared" ca="1" si="486"/>
        <v>6.7273087864444442E-2</v>
      </c>
      <c r="E4486" s="38">
        <f t="shared" ca="1" si="487"/>
        <v>0.14923912236020559</v>
      </c>
      <c r="F4486" s="38">
        <f t="shared" ca="1" si="491"/>
        <v>5.5128721253983576E-2</v>
      </c>
      <c r="G4486" s="24">
        <f t="shared" ca="1" si="488"/>
        <v>10646.102907889621</v>
      </c>
      <c r="H4486" s="24">
        <f t="shared" ca="1" si="489"/>
        <v>11339.284211202103</v>
      </c>
      <c r="I4486" s="24">
        <f ca="1">H4486/'Option value'!$E$10</f>
        <v>550.45068986417971</v>
      </c>
    </row>
    <row r="4487" spans="2:9">
      <c r="B4487">
        <f t="shared" si="490"/>
        <v>4469</v>
      </c>
      <c r="C4487" s="38">
        <f t="shared" ca="1" si="485"/>
        <v>0.12135264376306194</v>
      </c>
      <c r="D4487" s="38">
        <f t="shared" ca="1" si="486"/>
        <v>7.3763509649201836E-2</v>
      </c>
      <c r="E4487" s="38">
        <f t="shared" ca="1" si="487"/>
        <v>0.14515710037778423</v>
      </c>
      <c r="F4487" s="38">
        <f t="shared" ca="1" si="491"/>
        <v>2.4577980370942051E-2</v>
      </c>
      <c r="G4487" s="24">
        <f t="shared" ca="1" si="488"/>
        <v>8507.5214011321877</v>
      </c>
      <c r="H4487" s="24">
        <f t="shared" ca="1" si="489"/>
        <v>9200.7027044446695</v>
      </c>
      <c r="I4487" s="24">
        <f ca="1">H4487/'Option value'!$E$10</f>
        <v>446.63605361381889</v>
      </c>
    </row>
    <row r="4488" spans="2:9">
      <c r="B4488">
        <f t="shared" si="490"/>
        <v>4470</v>
      </c>
      <c r="C4488" s="38">
        <f t="shared" ca="1" si="485"/>
        <v>0.27575581186254683</v>
      </c>
      <c r="D4488" s="38">
        <f t="shared" ca="1" si="486"/>
        <v>5.9870767173608133E-2</v>
      </c>
      <c r="E4488" s="38">
        <f t="shared" ca="1" si="487"/>
        <v>0.14660946788031043</v>
      </c>
      <c r="F4488" s="38">
        <f t="shared" ca="1" si="491"/>
        <v>5.7974204298333665E-2</v>
      </c>
      <c r="G4488" s="24">
        <f t="shared" ca="1" si="488"/>
        <v>10687.280668367661</v>
      </c>
      <c r="H4488" s="24">
        <f t="shared" ca="1" si="489"/>
        <v>11380.461971680143</v>
      </c>
      <c r="I4488" s="24">
        <f ca="1">H4488/'Option value'!$E$10</f>
        <v>552.44961027573504</v>
      </c>
    </row>
    <row r="4489" spans="2:9">
      <c r="B4489">
        <f t="shared" si="490"/>
        <v>4471</v>
      </c>
      <c r="C4489" s="38">
        <f t="shared" ca="1" si="485"/>
        <v>0.18540130108322281</v>
      </c>
      <c r="D4489" s="38">
        <f t="shared" ca="1" si="486"/>
        <v>6.9056411525389827E-2</v>
      </c>
      <c r="E4489" s="38">
        <f t="shared" ca="1" si="487"/>
        <v>0.14668435361332904</v>
      </c>
      <c r="F4489" s="38">
        <f t="shared" ca="1" si="491"/>
        <v>4.0827893012412755E-2</v>
      </c>
      <c r="G4489" s="24">
        <f t="shared" ca="1" si="488"/>
        <v>9590.5478006121157</v>
      </c>
      <c r="H4489" s="24">
        <f t="shared" ca="1" si="489"/>
        <v>10283.729103924597</v>
      </c>
      <c r="I4489" s="24">
        <f ca="1">H4489/'Option value'!$E$10</f>
        <v>499.2101506759513</v>
      </c>
    </row>
    <row r="4490" spans="2:9">
      <c r="B4490">
        <f t="shared" si="490"/>
        <v>4472</v>
      </c>
      <c r="C4490" s="38">
        <f t="shared" ca="1" si="485"/>
        <v>0.16342562732870958</v>
      </c>
      <c r="D4490" s="38">
        <f t="shared" ca="1" si="486"/>
        <v>5.8212797572202567E-2</v>
      </c>
      <c r="E4490" s="38">
        <f t="shared" ca="1" si="487"/>
        <v>0.14752737590409745</v>
      </c>
      <c r="F4490" s="38">
        <f t="shared" ca="1" si="491"/>
        <v>5.9269778557915653E-2</v>
      </c>
      <c r="G4490" s="24">
        <f t="shared" ca="1" si="488"/>
        <v>9516.9190090850261</v>
      </c>
      <c r="H4490" s="24">
        <f t="shared" ca="1" si="489"/>
        <v>10210.100312397508</v>
      </c>
      <c r="I4490" s="24">
        <f ca="1">H4490/'Option value'!$E$10</f>
        <v>495.63593749502462</v>
      </c>
    </row>
    <row r="4491" spans="2:9">
      <c r="B4491">
        <f t="shared" si="490"/>
        <v>4473</v>
      </c>
      <c r="C4491" s="38">
        <f t="shared" ca="1" si="485"/>
        <v>0.20843347128674744</v>
      </c>
      <c r="D4491" s="38">
        <f t="shared" ca="1" si="486"/>
        <v>5.4472802920226028E-2</v>
      </c>
      <c r="E4491" s="38">
        <f t="shared" ca="1" si="487"/>
        <v>0.14726620159949977</v>
      </c>
      <c r="F4491" s="38">
        <f t="shared" ca="1" si="491"/>
        <v>3.395602989376853E-2</v>
      </c>
      <c r="G4491" s="24">
        <f t="shared" ca="1" si="488"/>
        <v>7204.8500692591015</v>
      </c>
      <c r="H4491" s="24">
        <f t="shared" ca="1" si="489"/>
        <v>7898.0313725715841</v>
      </c>
      <c r="I4491" s="24">
        <f ca="1">H4491/'Option value'!$E$10</f>
        <v>383.39958119279532</v>
      </c>
    </row>
    <row r="4492" spans="2:9">
      <c r="B4492">
        <f t="shared" si="490"/>
        <v>4474</v>
      </c>
      <c r="C4492" s="38">
        <f t="shared" ca="1" si="485"/>
        <v>0.36813131566743296</v>
      </c>
      <c r="D4492" s="38">
        <f t="shared" ca="1" si="486"/>
        <v>6.5887955791566394E-2</v>
      </c>
      <c r="E4492" s="38">
        <f t="shared" ca="1" si="487"/>
        <v>0.14075466514978263</v>
      </c>
      <c r="F4492" s="38">
        <f t="shared" ca="1" si="491"/>
        <v>4.7563469172353448E-2</v>
      </c>
      <c r="G4492" s="24">
        <f t="shared" ca="1" si="488"/>
        <v>11996.38261505777</v>
      </c>
      <c r="H4492" s="24">
        <f t="shared" ca="1" si="489"/>
        <v>12689.563918370251</v>
      </c>
      <c r="I4492" s="24">
        <f ca="1">H4492/'Option value'!$E$10</f>
        <v>615.99824846457523</v>
      </c>
    </row>
    <row r="4493" spans="2:9">
      <c r="B4493">
        <f t="shared" si="490"/>
        <v>4475</v>
      </c>
      <c r="C4493" s="38">
        <f t="shared" ca="1" si="485"/>
        <v>0.28679210735348348</v>
      </c>
      <c r="D4493" s="38">
        <f t="shared" ca="1" si="486"/>
        <v>6.0780662287648647E-2</v>
      </c>
      <c r="E4493" s="38">
        <f t="shared" ca="1" si="487"/>
        <v>0.1481947898620733</v>
      </c>
      <c r="F4493" s="38">
        <f t="shared" ca="1" si="491"/>
        <v>3.703547632711781E-2</v>
      </c>
      <c r="G4493" s="24">
        <f t="shared" ca="1" si="488"/>
        <v>8726.0829518291757</v>
      </c>
      <c r="H4493" s="24">
        <f t="shared" ca="1" si="489"/>
        <v>9419.2642551416575</v>
      </c>
      <c r="I4493" s="24">
        <f ca="1">H4493/'Option value'!$E$10</f>
        <v>457.24583762823579</v>
      </c>
    </row>
    <row r="4494" spans="2:9">
      <c r="B4494">
        <f t="shared" si="490"/>
        <v>4476</v>
      </c>
      <c r="C4494" s="38">
        <f t="shared" ca="1" si="485"/>
        <v>0.32093250974172571</v>
      </c>
      <c r="D4494" s="38">
        <f t="shared" ca="1" si="486"/>
        <v>7.1759237617558369E-2</v>
      </c>
      <c r="E4494" s="38">
        <f t="shared" ca="1" si="487"/>
        <v>0.14456476830676632</v>
      </c>
      <c r="F4494" s="38">
        <f t="shared" ca="1" si="491"/>
        <v>2.0820241161932995E-2</v>
      </c>
      <c r="G4494" s="24">
        <f t="shared" ca="1" si="488"/>
        <v>9500.0047235201546</v>
      </c>
      <c r="H4494" s="24">
        <f t="shared" ca="1" si="489"/>
        <v>10193.186026832636</v>
      </c>
      <c r="I4494" s="24">
        <f ca="1">H4494/'Option value'!$E$10</f>
        <v>494.81485567148718</v>
      </c>
    </row>
    <row r="4495" spans="2:9">
      <c r="B4495">
        <f t="shared" si="490"/>
        <v>4477</v>
      </c>
      <c r="C4495" s="38">
        <f t="shared" ca="1" si="485"/>
        <v>0.41808579460205575</v>
      </c>
      <c r="D4495" s="38">
        <f t="shared" ca="1" si="486"/>
        <v>6.6630884921853123E-2</v>
      </c>
      <c r="E4495" s="38">
        <f t="shared" ca="1" si="487"/>
        <v>0.14130782296068006</v>
      </c>
      <c r="F4495" s="38">
        <f t="shared" ca="1" si="491"/>
        <v>2.0115079688603058E-2</v>
      </c>
      <c r="G4495" s="24">
        <f t="shared" ca="1" si="488"/>
        <v>9669.2513209144254</v>
      </c>
      <c r="H4495" s="24">
        <f t="shared" ca="1" si="489"/>
        <v>10362.432624226907</v>
      </c>
      <c r="I4495" s="24">
        <f ca="1">H4495/'Option value'!$E$10</f>
        <v>503.03070991392752</v>
      </c>
    </row>
    <row r="4496" spans="2:9">
      <c r="B4496">
        <f t="shared" si="490"/>
        <v>4478</v>
      </c>
      <c r="C4496" s="38">
        <f t="shared" ca="1" si="485"/>
        <v>5.9979398819495294E-2</v>
      </c>
      <c r="D4496" s="38">
        <f t="shared" ca="1" si="486"/>
        <v>6.2801405973391081E-2</v>
      </c>
      <c r="E4496" s="38">
        <f t="shared" ca="1" si="487"/>
        <v>0.14488538220833039</v>
      </c>
      <c r="F4496" s="38">
        <f t="shared" ca="1" si="491"/>
        <v>4.9071599202518745E-2</v>
      </c>
      <c r="G4496" s="24">
        <f t="shared" ca="1" si="488"/>
        <v>8616.4858751570555</v>
      </c>
      <c r="H4496" s="24">
        <f t="shared" ca="1" si="489"/>
        <v>9309.6671784695372</v>
      </c>
      <c r="I4496" s="24">
        <f ca="1">H4496/'Option value'!$E$10</f>
        <v>451.92559118784158</v>
      </c>
    </row>
    <row r="4497" spans="2:9">
      <c r="B4497">
        <f t="shared" si="490"/>
        <v>4479</v>
      </c>
      <c r="C4497" s="38">
        <f t="shared" ca="1" si="485"/>
        <v>0.14215986076400011</v>
      </c>
      <c r="D4497" s="38">
        <f t="shared" ca="1" si="486"/>
        <v>6.1127461766196795E-2</v>
      </c>
      <c r="E4497" s="38">
        <f t="shared" ca="1" si="487"/>
        <v>0.14657005158775352</v>
      </c>
      <c r="F4497" s="38">
        <f t="shared" ca="1" si="491"/>
        <v>4.9097119705126285E-2</v>
      </c>
      <c r="G4497" s="24">
        <f t="shared" ca="1" si="488"/>
        <v>8883.2238006391653</v>
      </c>
      <c r="H4497" s="24">
        <f t="shared" ca="1" si="489"/>
        <v>9576.4051039516471</v>
      </c>
      <c r="I4497" s="24">
        <f ca="1">H4497/'Option value'!$E$10</f>
        <v>464.87403417241001</v>
      </c>
    </row>
    <row r="4498" spans="2:9">
      <c r="B4498">
        <f t="shared" si="490"/>
        <v>4480</v>
      </c>
      <c r="C4498" s="38">
        <f t="shared" ca="1" si="485"/>
        <v>0.31204822035030622</v>
      </c>
      <c r="D4498" s="38">
        <f t="shared" ca="1" si="486"/>
        <v>5.7039018906396941E-2</v>
      </c>
      <c r="E4498" s="38">
        <f t="shared" ca="1" si="487"/>
        <v>0.14381148968927177</v>
      </c>
      <c r="F4498" s="38">
        <f t="shared" ca="1" si="491"/>
        <v>4.60773121525676E-2</v>
      </c>
      <c r="G4498" s="24">
        <f t="shared" ca="1" si="488"/>
        <v>9496.569645937323</v>
      </c>
      <c r="H4498" s="24">
        <f t="shared" ca="1" si="489"/>
        <v>10189.750949249805</v>
      </c>
      <c r="I4498" s="24">
        <f ca="1">H4498/'Option value'!$E$10</f>
        <v>494.64810433251478</v>
      </c>
    </row>
    <row r="4499" spans="2:9">
      <c r="B4499">
        <f t="shared" si="490"/>
        <v>4481</v>
      </c>
      <c r="C4499" s="38">
        <f t="shared" ref="C4499:C4562" ca="1" si="492">_xlfn.NORM.INV(RAND(),$F$6,$G$6)</f>
        <v>0.19554697629794271</v>
      </c>
      <c r="D4499" s="38">
        <f t="shared" ref="D4499:D4562" ca="1" si="493">_xlfn.NORM.INV(RAND(),$F$7,$G$7)</f>
        <v>6.5984350335995715E-2</v>
      </c>
      <c r="E4499" s="38">
        <f t="shared" ref="E4499:E4562" ca="1" si="494">_xlfn.NORM.INV(RAND(),$F$8,$G$8)</f>
        <v>0.14566829984214683</v>
      </c>
      <c r="F4499" s="38">
        <f t="shared" ca="1" si="491"/>
        <v>3.6182468951300506E-2</v>
      </c>
      <c r="G4499" s="24">
        <f t="shared" ref="G4499:G4562" ca="1" si="495">IF(E4499&gt;F4499,($C$12*(1+C4499)*D4499)/(E4499-F4499),0)</f>
        <v>8935.9565569687365</v>
      </c>
      <c r="H4499" s="24">
        <f t="shared" ref="H4499:H4562" ca="1" si="496">G4499+$C$13</f>
        <v>9629.1378602812183</v>
      </c>
      <c r="I4499" s="24">
        <f ca="1">H4499/'Option value'!$E$10</f>
        <v>467.43387671268044</v>
      </c>
    </row>
    <row r="4500" spans="2:9">
      <c r="B4500">
        <f t="shared" ref="B4500:B4563" si="497">B4499+1</f>
        <v>4482</v>
      </c>
      <c r="C4500" s="38">
        <f t="shared" ca="1" si="492"/>
        <v>0.24351929209596937</v>
      </c>
      <c r="D4500" s="38">
        <f t="shared" ca="1" si="493"/>
        <v>6.0014450538786283E-2</v>
      </c>
      <c r="E4500" s="38">
        <f t="shared" ca="1" si="494"/>
        <v>0.14594651673823913</v>
      </c>
      <c r="F4500" s="38">
        <f t="shared" ref="F4500:F4563" ca="1" si="498">RAND()*($E$9-$D$9)+$D$9</f>
        <v>3.3731075355503098E-2</v>
      </c>
      <c r="G4500" s="24">
        <f t="shared" ca="1" si="495"/>
        <v>8247.9708315728312</v>
      </c>
      <c r="H4500" s="24">
        <f t="shared" ca="1" si="496"/>
        <v>8941.152134885313</v>
      </c>
      <c r="I4500" s="24">
        <f ca="1">H4500/'Option value'!$E$10</f>
        <v>434.03651140219961</v>
      </c>
    </row>
    <row r="4501" spans="2:9">
      <c r="B4501">
        <f t="shared" si="497"/>
        <v>4483</v>
      </c>
      <c r="C4501" s="38">
        <f t="shared" ca="1" si="492"/>
        <v>0.29991340950891421</v>
      </c>
      <c r="D4501" s="38">
        <f t="shared" ca="1" si="493"/>
        <v>6.5419201162501564E-2</v>
      </c>
      <c r="E4501" s="38">
        <f t="shared" ca="1" si="494"/>
        <v>0.14281425560960845</v>
      </c>
      <c r="F4501" s="38">
        <f t="shared" ca="1" si="498"/>
        <v>4.9645106729145905E-2</v>
      </c>
      <c r="G4501" s="24">
        <f t="shared" ca="1" si="495"/>
        <v>11319.80405071635</v>
      </c>
      <c r="H4501" s="24">
        <f t="shared" ca="1" si="496"/>
        <v>12012.985354028831</v>
      </c>
      <c r="I4501" s="24">
        <f ca="1">H4501/'Option value'!$E$10</f>
        <v>583.15462883635098</v>
      </c>
    </row>
    <row r="4502" spans="2:9">
      <c r="B4502">
        <f t="shared" si="497"/>
        <v>4484</v>
      </c>
      <c r="C4502" s="38">
        <f t="shared" ca="1" si="492"/>
        <v>0.27250756727915593</v>
      </c>
      <c r="D4502" s="38">
        <f t="shared" ca="1" si="493"/>
        <v>5.8924655727136357E-2</v>
      </c>
      <c r="E4502" s="38">
        <f t="shared" ca="1" si="494"/>
        <v>0.14535803227645205</v>
      </c>
      <c r="F4502" s="38">
        <f t="shared" ca="1" si="498"/>
        <v>4.6033400505932909E-2</v>
      </c>
      <c r="G4502" s="24">
        <f t="shared" ca="1" si="495"/>
        <v>9362.5002138288964</v>
      </c>
      <c r="H4502" s="24">
        <f t="shared" ca="1" si="496"/>
        <v>10055.681517141378</v>
      </c>
      <c r="I4502" s="24">
        <f ca="1">H4502/'Option value'!$E$10</f>
        <v>488.1398794728824</v>
      </c>
    </row>
    <row r="4503" spans="2:9">
      <c r="B4503">
        <f t="shared" si="497"/>
        <v>4485</v>
      </c>
      <c r="C4503" s="38">
        <f t="shared" ca="1" si="492"/>
        <v>0.21080456567977729</v>
      </c>
      <c r="D4503" s="38">
        <f t="shared" ca="1" si="493"/>
        <v>5.771486030770559E-2</v>
      </c>
      <c r="E4503" s="38">
        <f t="shared" ca="1" si="494"/>
        <v>0.14244658914238262</v>
      </c>
      <c r="F4503" s="38">
        <f t="shared" ca="1" si="498"/>
        <v>5.1949000611223414E-2</v>
      </c>
      <c r="G4503" s="24">
        <f t="shared" ca="1" si="495"/>
        <v>9576.7040984203923</v>
      </c>
      <c r="H4503" s="24">
        <f t="shared" ca="1" si="496"/>
        <v>10269.885401732874</v>
      </c>
      <c r="I4503" s="24">
        <f ca="1">H4503/'Option value'!$E$10</f>
        <v>498.53812629771232</v>
      </c>
    </row>
    <row r="4504" spans="2:9">
      <c r="B4504">
        <f t="shared" si="497"/>
        <v>4486</v>
      </c>
      <c r="C4504" s="38">
        <f t="shared" ca="1" si="492"/>
        <v>0.3248678432591362</v>
      </c>
      <c r="D4504" s="38">
        <f t="shared" ca="1" si="493"/>
        <v>7.1640226509880181E-2</v>
      </c>
      <c r="E4504" s="38">
        <f t="shared" ca="1" si="494"/>
        <v>0.14703349737733948</v>
      </c>
      <c r="F4504" s="38">
        <f t="shared" ca="1" si="498"/>
        <v>4.968485556696528E-2</v>
      </c>
      <c r="G4504" s="24">
        <f t="shared" ca="1" si="495"/>
        <v>12091.800956144356</v>
      </c>
      <c r="H4504" s="24">
        <f t="shared" ca="1" si="496"/>
        <v>12784.982259456838</v>
      </c>
      <c r="I4504" s="24">
        <f ca="1">H4504/'Option value'!$E$10</f>
        <v>620.63020676974941</v>
      </c>
    </row>
    <row r="4505" spans="2:9">
      <c r="B4505">
        <f t="shared" si="497"/>
        <v>4487</v>
      </c>
      <c r="C4505" s="38">
        <f t="shared" ca="1" si="492"/>
        <v>0.2454056471199686</v>
      </c>
      <c r="D4505" s="38">
        <f t="shared" ca="1" si="493"/>
        <v>6.8129721526947726E-2</v>
      </c>
      <c r="E4505" s="38">
        <f t="shared" ca="1" si="494"/>
        <v>0.14465824663371374</v>
      </c>
      <c r="F4505" s="38">
        <f t="shared" ca="1" si="498"/>
        <v>4.8764391727949205E-2</v>
      </c>
      <c r="G4505" s="24">
        <f t="shared" ca="1" si="495"/>
        <v>10973.572664375219</v>
      </c>
      <c r="H4505" s="24">
        <f t="shared" ca="1" si="496"/>
        <v>11666.7539676877</v>
      </c>
      <c r="I4505" s="24">
        <f ca="1">H4505/'Option value'!$E$10</f>
        <v>566.34727998483982</v>
      </c>
    </row>
    <row r="4506" spans="2:9">
      <c r="B4506">
        <f t="shared" si="497"/>
        <v>4488</v>
      </c>
      <c r="C4506" s="38">
        <f t="shared" ca="1" si="492"/>
        <v>0.38832587347799497</v>
      </c>
      <c r="D4506" s="38">
        <f t="shared" ca="1" si="493"/>
        <v>6.822136014199244E-2</v>
      </c>
      <c r="E4506" s="38">
        <f t="shared" ca="1" si="494"/>
        <v>0.14205780978783217</v>
      </c>
      <c r="F4506" s="38">
        <f t="shared" ca="1" si="498"/>
        <v>4.0495955696043702E-2</v>
      </c>
      <c r="G4506" s="24">
        <f t="shared" ca="1" si="495"/>
        <v>11565.716626577947</v>
      </c>
      <c r="H4506" s="24">
        <f t="shared" ca="1" si="496"/>
        <v>12258.897929890429</v>
      </c>
      <c r="I4506" s="24">
        <f ca="1">H4506/'Option value'!$E$10</f>
        <v>595.09213251895278</v>
      </c>
    </row>
    <row r="4507" spans="2:9">
      <c r="B4507">
        <f t="shared" si="497"/>
        <v>4489</v>
      </c>
      <c r="C4507" s="38">
        <f t="shared" ca="1" si="492"/>
        <v>0.17051171976350077</v>
      </c>
      <c r="D4507" s="38">
        <f t="shared" ca="1" si="493"/>
        <v>6.5528535765760024E-2</v>
      </c>
      <c r="E4507" s="38">
        <f t="shared" ca="1" si="494"/>
        <v>0.14397748364794893</v>
      </c>
      <c r="F4507" s="38">
        <f t="shared" ca="1" si="498"/>
        <v>2.5412033038896307E-2</v>
      </c>
      <c r="G4507" s="24">
        <f t="shared" ca="1" si="495"/>
        <v>8023.049114921816</v>
      </c>
      <c r="H4507" s="24">
        <f t="shared" ca="1" si="496"/>
        <v>8716.2304182342978</v>
      </c>
      <c r="I4507" s="24">
        <f ca="1">H4507/'Option value'!$E$10</f>
        <v>423.11798146768433</v>
      </c>
    </row>
    <row r="4508" spans="2:9">
      <c r="B4508">
        <f t="shared" si="497"/>
        <v>4490</v>
      </c>
      <c r="C4508" s="38">
        <f t="shared" ca="1" si="492"/>
        <v>0.27303933723050433</v>
      </c>
      <c r="D4508" s="38">
        <f t="shared" ca="1" si="493"/>
        <v>5.5173435065448355E-2</v>
      </c>
      <c r="E4508" s="38">
        <f t="shared" ca="1" si="494"/>
        <v>0.14551192688300166</v>
      </c>
      <c r="F4508" s="38">
        <f t="shared" ca="1" si="498"/>
        <v>3.8382189752755827E-2</v>
      </c>
      <c r="G4508" s="24">
        <f t="shared" ca="1" si="495"/>
        <v>8131.172694399469</v>
      </c>
      <c r="H4508" s="24">
        <f t="shared" ca="1" si="496"/>
        <v>8824.3539977119508</v>
      </c>
      <c r="I4508" s="24">
        <f ca="1">H4508/'Option value'!$E$10</f>
        <v>428.36669891805582</v>
      </c>
    </row>
    <row r="4509" spans="2:9">
      <c r="B4509">
        <f t="shared" si="497"/>
        <v>4491</v>
      </c>
      <c r="C4509" s="38">
        <f t="shared" ca="1" si="492"/>
        <v>0.24045226168372316</v>
      </c>
      <c r="D4509" s="38">
        <f t="shared" ca="1" si="493"/>
        <v>5.9043170851834366E-2</v>
      </c>
      <c r="E4509" s="38">
        <f t="shared" ca="1" si="494"/>
        <v>0.14453114786030449</v>
      </c>
      <c r="F4509" s="38">
        <f t="shared" ca="1" si="498"/>
        <v>2.8891908927799907E-2</v>
      </c>
      <c r="G4509" s="24">
        <f t="shared" ca="1" si="495"/>
        <v>7854.8135409914594</v>
      </c>
      <c r="H4509" s="24">
        <f t="shared" ca="1" si="496"/>
        <v>8547.9948443039411</v>
      </c>
      <c r="I4509" s="24">
        <f ca="1">H4509/'Option value'!$E$10</f>
        <v>414.95120603417189</v>
      </c>
    </row>
    <row r="4510" spans="2:9">
      <c r="B4510">
        <f t="shared" si="497"/>
        <v>4492</v>
      </c>
      <c r="C4510" s="38">
        <f t="shared" ca="1" si="492"/>
        <v>0.1556150803009996</v>
      </c>
      <c r="D4510" s="38">
        <f t="shared" ca="1" si="493"/>
        <v>7.4658826859612074E-2</v>
      </c>
      <c r="E4510" s="38">
        <f t="shared" ca="1" si="494"/>
        <v>0.14278867877453508</v>
      </c>
      <c r="F4510" s="38">
        <f t="shared" ca="1" si="498"/>
        <v>5.7794206597859846E-2</v>
      </c>
      <c r="G4510" s="24">
        <f t="shared" ca="1" si="495"/>
        <v>12589.110849194465</v>
      </c>
      <c r="H4510" s="24">
        <f t="shared" ca="1" si="496"/>
        <v>13282.292152506947</v>
      </c>
      <c r="I4510" s="24">
        <f ca="1">H4510/'Option value'!$E$10</f>
        <v>644.77146371392939</v>
      </c>
    </row>
    <row r="4511" spans="2:9">
      <c r="B4511">
        <f t="shared" si="497"/>
        <v>4493</v>
      </c>
      <c r="C4511" s="38">
        <f t="shared" ca="1" si="492"/>
        <v>0.25126192016375282</v>
      </c>
      <c r="D4511" s="38">
        <f t="shared" ca="1" si="493"/>
        <v>6.7932400287626482E-2</v>
      </c>
      <c r="E4511" s="38">
        <f t="shared" ca="1" si="494"/>
        <v>0.14410384217965164</v>
      </c>
      <c r="F4511" s="38">
        <f t="shared" ca="1" si="498"/>
        <v>4.6652981669457819E-2</v>
      </c>
      <c r="G4511" s="24">
        <f t="shared" ca="1" si="495"/>
        <v>10817.599194842933</v>
      </c>
      <c r="H4511" s="24">
        <f t="shared" ca="1" si="496"/>
        <v>11510.780498155415</v>
      </c>
      <c r="I4511" s="24">
        <f ca="1">H4511/'Option value'!$E$10</f>
        <v>558.77575233764139</v>
      </c>
    </row>
    <row r="4512" spans="2:9">
      <c r="B4512">
        <f t="shared" si="497"/>
        <v>4494</v>
      </c>
      <c r="C4512" s="38">
        <f t="shared" ca="1" si="492"/>
        <v>0.24902839976831559</v>
      </c>
      <c r="D4512" s="38">
        <f t="shared" ca="1" si="493"/>
        <v>5.6326248656638815E-2</v>
      </c>
      <c r="E4512" s="38">
        <f t="shared" ca="1" si="494"/>
        <v>0.14215625133899218</v>
      </c>
      <c r="F4512" s="38">
        <f t="shared" ca="1" si="498"/>
        <v>5.0665309427867011E-2</v>
      </c>
      <c r="G4512" s="24">
        <f t="shared" ca="1" si="495"/>
        <v>9536.6626334401863</v>
      </c>
      <c r="H4512" s="24">
        <f t="shared" ca="1" si="496"/>
        <v>10229.843936752668</v>
      </c>
      <c r="I4512" s="24">
        <f ca="1">H4512/'Option value'!$E$10</f>
        <v>496.59436586177998</v>
      </c>
    </row>
    <row r="4513" spans="2:9">
      <c r="B4513">
        <f t="shared" si="497"/>
        <v>4495</v>
      </c>
      <c r="C4513" s="38">
        <f t="shared" ca="1" si="492"/>
        <v>0.27391937378025377</v>
      </c>
      <c r="D4513" s="38">
        <f t="shared" ca="1" si="493"/>
        <v>6.9392490556842115E-2</v>
      </c>
      <c r="E4513" s="38">
        <f t="shared" ca="1" si="494"/>
        <v>0.14795237783974874</v>
      </c>
      <c r="F4513" s="38">
        <f t="shared" ca="1" si="498"/>
        <v>4.7493301475427088E-2</v>
      </c>
      <c r="G4513" s="24">
        <f t="shared" ca="1" si="495"/>
        <v>10913.313054210021</v>
      </c>
      <c r="H4513" s="24">
        <f t="shared" ca="1" si="496"/>
        <v>11606.494357522502</v>
      </c>
      <c r="I4513" s="24">
        <f ca="1">H4513/'Option value'!$E$10</f>
        <v>563.42205619041272</v>
      </c>
    </row>
    <row r="4514" spans="2:9">
      <c r="B4514">
        <f t="shared" si="497"/>
        <v>4496</v>
      </c>
      <c r="C4514" s="38">
        <f t="shared" ca="1" si="492"/>
        <v>0.36839986718344864</v>
      </c>
      <c r="D4514" s="38">
        <f t="shared" ca="1" si="493"/>
        <v>5.457150753575437E-2</v>
      </c>
      <c r="E4514" s="38">
        <f t="shared" ca="1" si="494"/>
        <v>0.14625392508757196</v>
      </c>
      <c r="F4514" s="38">
        <f t="shared" ca="1" si="498"/>
        <v>3.5690279966352823E-2</v>
      </c>
      <c r="G4514" s="24">
        <f t="shared" ca="1" si="495"/>
        <v>8376.4114772826342</v>
      </c>
      <c r="H4514" s="24">
        <f t="shared" ca="1" si="496"/>
        <v>9069.592780595116</v>
      </c>
      <c r="I4514" s="24">
        <f ca="1">H4514/'Option value'!$E$10</f>
        <v>440.2714942036464</v>
      </c>
    </row>
    <row r="4515" spans="2:9">
      <c r="B4515">
        <f t="shared" si="497"/>
        <v>4497</v>
      </c>
      <c r="C4515" s="38">
        <f t="shared" ca="1" si="492"/>
        <v>0.12411186188679259</v>
      </c>
      <c r="D4515" s="38">
        <f t="shared" ca="1" si="493"/>
        <v>6.891274815456537E-2</v>
      </c>
      <c r="E4515" s="38">
        <f t="shared" ca="1" si="494"/>
        <v>0.14421819638925942</v>
      </c>
      <c r="F4515" s="38">
        <f t="shared" ca="1" si="498"/>
        <v>5.0396841991661778E-2</v>
      </c>
      <c r="G4515" s="24">
        <f t="shared" ca="1" si="495"/>
        <v>10239.972226695656</v>
      </c>
      <c r="H4515" s="24">
        <f t="shared" ca="1" si="496"/>
        <v>10933.153530008138</v>
      </c>
      <c r="I4515" s="24">
        <f ca="1">H4515/'Option value'!$E$10</f>
        <v>530.7356082528222</v>
      </c>
    </row>
    <row r="4516" spans="2:9">
      <c r="B4516">
        <f t="shared" si="497"/>
        <v>4498</v>
      </c>
      <c r="C4516" s="38">
        <f t="shared" ca="1" si="492"/>
        <v>0.20469947572267125</v>
      </c>
      <c r="D4516" s="38">
        <f t="shared" ca="1" si="493"/>
        <v>6.6215382659685323E-2</v>
      </c>
      <c r="E4516" s="38">
        <f t="shared" ca="1" si="494"/>
        <v>0.14322411703354743</v>
      </c>
      <c r="F4516" s="38">
        <f t="shared" ca="1" si="498"/>
        <v>5.6263243694046297E-2</v>
      </c>
      <c r="G4516" s="24">
        <f t="shared" ca="1" si="495"/>
        <v>11376.406418132743</v>
      </c>
      <c r="H4516" s="24">
        <f t="shared" ca="1" si="496"/>
        <v>12069.587721445225</v>
      </c>
      <c r="I4516" s="24">
        <f ca="1">H4516/'Option value'!$E$10</f>
        <v>585.9023165750109</v>
      </c>
    </row>
    <row r="4517" spans="2:9">
      <c r="B4517">
        <f t="shared" si="497"/>
        <v>4499</v>
      </c>
      <c r="C4517" s="38">
        <f t="shared" ca="1" si="492"/>
        <v>0.34838784517827898</v>
      </c>
      <c r="D4517" s="38">
        <f t="shared" ca="1" si="493"/>
        <v>6.7809057161919553E-2</v>
      </c>
      <c r="E4517" s="38">
        <f t="shared" ca="1" si="494"/>
        <v>0.14752268448027259</v>
      </c>
      <c r="F4517" s="38">
        <f t="shared" ca="1" si="498"/>
        <v>3.3189085768025678E-2</v>
      </c>
      <c r="G4517" s="24">
        <f t="shared" ca="1" si="495"/>
        <v>9917.9071531842001</v>
      </c>
      <c r="H4517" s="24">
        <f t="shared" ca="1" si="496"/>
        <v>10611.088456496682</v>
      </c>
      <c r="I4517" s="24">
        <f ca="1">H4517/'Option value'!$E$10</f>
        <v>515.101381383334</v>
      </c>
    </row>
    <row r="4518" spans="2:9">
      <c r="B4518">
        <f t="shared" si="497"/>
        <v>4500</v>
      </c>
      <c r="C4518" s="38">
        <f t="shared" ca="1" si="492"/>
        <v>8.2914177516523413E-2</v>
      </c>
      <c r="D4518" s="38">
        <f t="shared" ca="1" si="493"/>
        <v>5.8596298035448031E-2</v>
      </c>
      <c r="E4518" s="38">
        <f t="shared" ca="1" si="494"/>
        <v>0.1437944068598937</v>
      </c>
      <c r="F4518" s="38">
        <f t="shared" ca="1" si="498"/>
        <v>3.6376336055074315E-2</v>
      </c>
      <c r="G4518" s="24">
        <f t="shared" ca="1" si="495"/>
        <v>7326.1911757284142</v>
      </c>
      <c r="H4518" s="24">
        <f t="shared" ca="1" si="496"/>
        <v>8019.3724790408969</v>
      </c>
      <c r="I4518" s="24">
        <f ca="1">H4518/'Option value'!$E$10</f>
        <v>389.2899261670338</v>
      </c>
    </row>
    <row r="4519" spans="2:9">
      <c r="B4519">
        <f t="shared" si="497"/>
        <v>4501</v>
      </c>
      <c r="C4519" s="38">
        <f t="shared" ca="1" si="492"/>
        <v>0.25568255501013365</v>
      </c>
      <c r="D4519" s="38">
        <f t="shared" ca="1" si="493"/>
        <v>6.0149538456815553E-2</v>
      </c>
      <c r="E4519" s="38">
        <f t="shared" ca="1" si="494"/>
        <v>0.14501753687403215</v>
      </c>
      <c r="F4519" s="38">
        <f t="shared" ca="1" si="498"/>
        <v>2.7718933817420438E-2</v>
      </c>
      <c r="G4519" s="24">
        <f t="shared" ca="1" si="495"/>
        <v>7985.6578151351741</v>
      </c>
      <c r="H4519" s="24">
        <f t="shared" ca="1" si="496"/>
        <v>8678.8391184476568</v>
      </c>
      <c r="I4519" s="24">
        <f ca="1">H4519/'Option value'!$E$10</f>
        <v>421.30286982755615</v>
      </c>
    </row>
    <row r="4520" spans="2:9">
      <c r="B4520">
        <f t="shared" si="497"/>
        <v>4502</v>
      </c>
      <c r="C4520" s="38">
        <f t="shared" ca="1" si="492"/>
        <v>0.21361604003652548</v>
      </c>
      <c r="D4520" s="38">
        <f t="shared" ca="1" si="493"/>
        <v>6.6457872794095249E-2</v>
      </c>
      <c r="E4520" s="38">
        <f t="shared" ca="1" si="494"/>
        <v>0.14222355449425728</v>
      </c>
      <c r="F4520" s="38">
        <f t="shared" ca="1" si="498"/>
        <v>4.8039511828399384E-2</v>
      </c>
      <c r="G4520" s="24">
        <f t="shared" ca="1" si="495"/>
        <v>10620.422471834705</v>
      </c>
      <c r="H4520" s="24">
        <f t="shared" ca="1" si="496"/>
        <v>11313.603775147187</v>
      </c>
      <c r="I4520" s="24">
        <f ca="1">H4520/'Option value'!$E$10</f>
        <v>549.20406675471781</v>
      </c>
    </row>
    <row r="4521" spans="2:9">
      <c r="B4521">
        <f t="shared" si="497"/>
        <v>4503</v>
      </c>
      <c r="C4521" s="38">
        <f t="shared" ca="1" si="492"/>
        <v>0.28113411115457299</v>
      </c>
      <c r="D4521" s="38">
        <f t="shared" ca="1" si="493"/>
        <v>5.0752192224610977E-2</v>
      </c>
      <c r="E4521" s="38">
        <f t="shared" ca="1" si="494"/>
        <v>0.14000973486023852</v>
      </c>
      <c r="F4521" s="38">
        <f t="shared" ca="1" si="498"/>
        <v>5.2442404176159224E-2</v>
      </c>
      <c r="G4521" s="24">
        <f t="shared" ca="1" si="495"/>
        <v>9208.7072449739226</v>
      </c>
      <c r="H4521" s="24">
        <f t="shared" ca="1" si="496"/>
        <v>9901.8885482864043</v>
      </c>
      <c r="I4521" s="24">
        <f ca="1">H4521/'Option value'!$E$10</f>
        <v>480.67420137312638</v>
      </c>
    </row>
    <row r="4522" spans="2:9">
      <c r="B4522">
        <f t="shared" si="497"/>
        <v>4504</v>
      </c>
      <c r="C4522" s="38">
        <f t="shared" ca="1" si="492"/>
        <v>0.26275633748692045</v>
      </c>
      <c r="D4522" s="38">
        <f t="shared" ca="1" si="493"/>
        <v>6.5391896148304998E-2</v>
      </c>
      <c r="E4522" s="38">
        <f t="shared" ca="1" si="494"/>
        <v>0.14297054218160804</v>
      </c>
      <c r="F4522" s="38">
        <f t="shared" ca="1" si="498"/>
        <v>2.4759687408292728E-2</v>
      </c>
      <c r="G4522" s="24">
        <f t="shared" ca="1" si="495"/>
        <v>8663.1833614382449</v>
      </c>
      <c r="H4522" s="24">
        <f t="shared" ca="1" si="496"/>
        <v>9356.3646647507267</v>
      </c>
      <c r="I4522" s="24">
        <f ca="1">H4522/'Option value'!$E$10</f>
        <v>454.19245945391873</v>
      </c>
    </row>
    <row r="4523" spans="2:9">
      <c r="B4523">
        <f t="shared" si="497"/>
        <v>4505</v>
      </c>
      <c r="C4523" s="38">
        <f t="shared" ca="1" si="492"/>
        <v>0.26646178099795542</v>
      </c>
      <c r="D4523" s="38">
        <f t="shared" ca="1" si="493"/>
        <v>5.9009773987067221E-2</v>
      </c>
      <c r="E4523" s="38">
        <f t="shared" ca="1" si="494"/>
        <v>0.1479377189349963</v>
      </c>
      <c r="F4523" s="38">
        <f t="shared" ca="1" si="498"/>
        <v>5.0261178474384743E-2</v>
      </c>
      <c r="G4523" s="24">
        <f t="shared" ca="1" si="495"/>
        <v>9488.9279088236563</v>
      </c>
      <c r="H4523" s="24">
        <f t="shared" ca="1" si="496"/>
        <v>10182.109212136138</v>
      </c>
      <c r="I4523" s="24">
        <f ca="1">H4523/'Option value'!$E$10</f>
        <v>494.27714622020085</v>
      </c>
    </row>
    <row r="4524" spans="2:9">
      <c r="B4524">
        <f t="shared" si="497"/>
        <v>4506</v>
      </c>
      <c r="C4524" s="38">
        <f t="shared" ca="1" si="492"/>
        <v>0.17793521892091582</v>
      </c>
      <c r="D4524" s="38">
        <f t="shared" ca="1" si="493"/>
        <v>4.6496632254301742E-2</v>
      </c>
      <c r="E4524" s="38">
        <f t="shared" ca="1" si="494"/>
        <v>0.14650911184227691</v>
      </c>
      <c r="F4524" s="38">
        <f t="shared" ca="1" si="498"/>
        <v>5.2096314665796672E-2</v>
      </c>
      <c r="G4524" s="24">
        <f t="shared" ca="1" si="495"/>
        <v>7194.5463883628217</v>
      </c>
      <c r="H4524" s="24">
        <f t="shared" ca="1" si="496"/>
        <v>7887.7276916753044</v>
      </c>
      <c r="I4524" s="24">
        <f ca="1">H4524/'Option value'!$E$10</f>
        <v>382.89940250850992</v>
      </c>
    </row>
    <row r="4525" spans="2:9">
      <c r="B4525">
        <f t="shared" si="497"/>
        <v>4507</v>
      </c>
      <c r="C4525" s="38">
        <f t="shared" ca="1" si="492"/>
        <v>0.31200518360967106</v>
      </c>
      <c r="D4525" s="38">
        <f t="shared" ca="1" si="493"/>
        <v>6.6980302743144052E-2</v>
      </c>
      <c r="E4525" s="38">
        <f t="shared" ca="1" si="494"/>
        <v>0.14423749062662009</v>
      </c>
      <c r="F4525" s="38">
        <f t="shared" ca="1" si="498"/>
        <v>3.555276078934011E-2</v>
      </c>
      <c r="G4525" s="24">
        <f t="shared" ca="1" si="495"/>
        <v>10027.796309564164</v>
      </c>
      <c r="H4525" s="24">
        <f t="shared" ca="1" si="496"/>
        <v>10720.977612876646</v>
      </c>
      <c r="I4525" s="24">
        <f ca="1">H4525/'Option value'!$E$10</f>
        <v>520.43580645032262</v>
      </c>
    </row>
    <row r="4526" spans="2:9">
      <c r="B4526">
        <f t="shared" si="497"/>
        <v>4508</v>
      </c>
      <c r="C4526" s="38">
        <f t="shared" ca="1" si="492"/>
        <v>0.39701558987751623</v>
      </c>
      <c r="D4526" s="38">
        <f t="shared" ca="1" si="493"/>
        <v>5.7345565113537694E-2</v>
      </c>
      <c r="E4526" s="38">
        <f t="shared" ca="1" si="494"/>
        <v>0.14341799385073678</v>
      </c>
      <c r="F4526" s="38">
        <f t="shared" ca="1" si="498"/>
        <v>5.375915016920145E-2</v>
      </c>
      <c r="G4526" s="24">
        <f t="shared" ca="1" si="495"/>
        <v>11081.519953307625</v>
      </c>
      <c r="H4526" s="24">
        <f t="shared" ca="1" si="496"/>
        <v>11774.701256620107</v>
      </c>
      <c r="I4526" s="24">
        <f ca="1">H4526/'Option value'!$E$10</f>
        <v>571.58743964175267</v>
      </c>
    </row>
    <row r="4527" spans="2:9">
      <c r="B4527">
        <f t="shared" si="497"/>
        <v>4509</v>
      </c>
      <c r="C4527" s="38">
        <f t="shared" ca="1" si="492"/>
        <v>0.19743435708133789</v>
      </c>
      <c r="D4527" s="38">
        <f t="shared" ca="1" si="493"/>
        <v>6.604680853929025E-2</v>
      </c>
      <c r="E4527" s="38">
        <f t="shared" ca="1" si="494"/>
        <v>0.14745352702485504</v>
      </c>
      <c r="F4527" s="38">
        <f t="shared" ca="1" si="498"/>
        <v>3.6173954325428956E-2</v>
      </c>
      <c r="G4527" s="24">
        <f t="shared" ca="1" si="495"/>
        <v>8814.1305588223295</v>
      </c>
      <c r="H4527" s="24">
        <f t="shared" ca="1" si="496"/>
        <v>9507.3118621348112</v>
      </c>
      <c r="I4527" s="24">
        <f ca="1">H4527/'Option value'!$E$10</f>
        <v>461.51999330751505</v>
      </c>
    </row>
    <row r="4528" spans="2:9">
      <c r="B4528">
        <f t="shared" si="497"/>
        <v>4510</v>
      </c>
      <c r="C4528" s="38">
        <f t="shared" ca="1" si="492"/>
        <v>0.14216370206710618</v>
      </c>
      <c r="D4528" s="38">
        <f t="shared" ca="1" si="493"/>
        <v>6.9989614956310744E-2</v>
      </c>
      <c r="E4528" s="38">
        <f t="shared" ca="1" si="494"/>
        <v>0.14254299588247618</v>
      </c>
      <c r="F4528" s="38">
        <f t="shared" ca="1" si="498"/>
        <v>3.3839655148505204E-2</v>
      </c>
      <c r="G4528" s="24">
        <f t="shared" ca="1" si="495"/>
        <v>9120.3277184705748</v>
      </c>
      <c r="H4528" s="24">
        <f t="shared" ca="1" si="496"/>
        <v>9813.5090217830566</v>
      </c>
      <c r="I4528" s="24">
        <f ca="1">H4528/'Option value'!$E$10</f>
        <v>476.38393309626485</v>
      </c>
    </row>
    <row r="4529" spans="2:9">
      <c r="B4529">
        <f t="shared" si="497"/>
        <v>4511</v>
      </c>
      <c r="C4529" s="38">
        <f t="shared" ca="1" si="492"/>
        <v>0.47747383674606925</v>
      </c>
      <c r="D4529" s="38">
        <f t="shared" ca="1" si="493"/>
        <v>7.3655679494045653E-2</v>
      </c>
      <c r="E4529" s="38">
        <f t="shared" ca="1" si="494"/>
        <v>0.14079729388047921</v>
      </c>
      <c r="F4529" s="38">
        <f t="shared" ca="1" si="498"/>
        <v>5.7264065227945624E-2</v>
      </c>
      <c r="G4529" s="24">
        <f t="shared" ca="1" si="495"/>
        <v>16156.904150848848</v>
      </c>
      <c r="H4529" s="24">
        <f t="shared" ca="1" si="496"/>
        <v>16850.08545416133</v>
      </c>
      <c r="I4529" s="24">
        <f ca="1">H4529/'Option value'!$E$10</f>
        <v>817.96531330880237</v>
      </c>
    </row>
    <row r="4530" spans="2:9">
      <c r="B4530">
        <f t="shared" si="497"/>
        <v>4512</v>
      </c>
      <c r="C4530" s="38">
        <f t="shared" ca="1" si="492"/>
        <v>0.13788654159662778</v>
      </c>
      <c r="D4530" s="38">
        <f t="shared" ca="1" si="493"/>
        <v>6.1093624107766205E-2</v>
      </c>
      <c r="E4530" s="38">
        <f t="shared" ca="1" si="494"/>
        <v>0.14503953802944319</v>
      </c>
      <c r="F4530" s="38">
        <f t="shared" ca="1" si="498"/>
        <v>2.3198670715305559E-2</v>
      </c>
      <c r="G4530" s="24">
        <f t="shared" ca="1" si="495"/>
        <v>7076.0883101827276</v>
      </c>
      <c r="H4530" s="24">
        <f t="shared" ca="1" si="496"/>
        <v>7769.2696134952103</v>
      </c>
      <c r="I4530" s="24">
        <f ca="1">H4530/'Option value'!$E$10</f>
        <v>377.14901036384515</v>
      </c>
    </row>
    <row r="4531" spans="2:9">
      <c r="B4531">
        <f t="shared" si="497"/>
        <v>4513</v>
      </c>
      <c r="C4531" s="38">
        <f t="shared" ca="1" si="492"/>
        <v>0.10678170055312727</v>
      </c>
      <c r="D4531" s="38">
        <f t="shared" ca="1" si="493"/>
        <v>4.9038155686945667E-2</v>
      </c>
      <c r="E4531" s="38">
        <f t="shared" ca="1" si="494"/>
        <v>0.14683661827854749</v>
      </c>
      <c r="F4531" s="38">
        <f t="shared" ca="1" si="498"/>
        <v>5.3224420606675024E-2</v>
      </c>
      <c r="G4531" s="24">
        <f t="shared" ca="1" si="495"/>
        <v>7190.4328337237357</v>
      </c>
      <c r="H4531" s="24">
        <f t="shared" ca="1" si="496"/>
        <v>7883.6141370362184</v>
      </c>
      <c r="I4531" s="24">
        <f ca="1">H4531/'Option value'!$E$10</f>
        <v>382.69971539010766</v>
      </c>
    </row>
    <row r="4532" spans="2:9">
      <c r="B4532">
        <f t="shared" si="497"/>
        <v>4514</v>
      </c>
      <c r="C4532" s="38">
        <f t="shared" ca="1" si="492"/>
        <v>0.2220311740455162</v>
      </c>
      <c r="D4532" s="38">
        <f t="shared" ca="1" si="493"/>
        <v>6.4355668694996676E-2</v>
      </c>
      <c r="E4532" s="38">
        <f t="shared" ca="1" si="494"/>
        <v>0.14490859511294096</v>
      </c>
      <c r="F4532" s="38">
        <f t="shared" ca="1" si="498"/>
        <v>5.1558162899432408E-2</v>
      </c>
      <c r="G4532" s="24">
        <f t="shared" ca="1" si="495"/>
        <v>10448.263960902947</v>
      </c>
      <c r="H4532" s="24">
        <f t="shared" ca="1" si="496"/>
        <v>11141.445264215428</v>
      </c>
      <c r="I4532" s="24">
        <f ca="1">H4532/'Option value'!$E$10</f>
        <v>540.84685748618585</v>
      </c>
    </row>
    <row r="4533" spans="2:9">
      <c r="B4533">
        <f t="shared" si="497"/>
        <v>4515</v>
      </c>
      <c r="C4533" s="38">
        <f t="shared" ca="1" si="492"/>
        <v>0.12728304884032754</v>
      </c>
      <c r="D4533" s="38">
        <f t="shared" ca="1" si="493"/>
        <v>6.1286821104147356E-2</v>
      </c>
      <c r="E4533" s="38">
        <f t="shared" ca="1" si="494"/>
        <v>0.14565928203407902</v>
      </c>
      <c r="F4533" s="38">
        <f t="shared" ca="1" si="498"/>
        <v>4.9841197716890974E-2</v>
      </c>
      <c r="G4533" s="24">
        <f t="shared" ca="1" si="495"/>
        <v>8942.1914747552219</v>
      </c>
      <c r="H4533" s="24">
        <f t="shared" ca="1" si="496"/>
        <v>9635.3727780677036</v>
      </c>
      <c r="I4533" s="24">
        <f ca="1">H4533/'Option value'!$E$10</f>
        <v>467.73654262464578</v>
      </c>
    </row>
    <row r="4534" spans="2:9">
      <c r="B4534">
        <f t="shared" si="497"/>
        <v>4516</v>
      </c>
      <c r="C4534" s="38">
        <f t="shared" ca="1" si="492"/>
        <v>0.26628458782800291</v>
      </c>
      <c r="D4534" s="38">
        <f t="shared" ca="1" si="493"/>
        <v>6.1408675499168654E-2</v>
      </c>
      <c r="E4534" s="38">
        <f t="shared" ca="1" si="494"/>
        <v>0.1457710719867425</v>
      </c>
      <c r="F4534" s="38">
        <f t="shared" ca="1" si="498"/>
        <v>5.595748000230677E-2</v>
      </c>
      <c r="G4534" s="24">
        <f t="shared" ca="1" si="495"/>
        <v>10737.677657263384</v>
      </c>
      <c r="H4534" s="24">
        <f t="shared" ca="1" si="496"/>
        <v>11430.858960575866</v>
      </c>
      <c r="I4534" s="24">
        <f ca="1">H4534/'Option value'!$E$10</f>
        <v>554.89606604737207</v>
      </c>
    </row>
    <row r="4535" spans="2:9">
      <c r="B4535">
        <f t="shared" si="497"/>
        <v>4517</v>
      </c>
      <c r="C4535" s="38">
        <f t="shared" ca="1" si="492"/>
        <v>0.34077376191318554</v>
      </c>
      <c r="D4535" s="38">
        <f t="shared" ca="1" si="493"/>
        <v>6.2108076903458743E-2</v>
      </c>
      <c r="E4535" s="38">
        <f t="shared" ca="1" si="494"/>
        <v>0.14324156217708653</v>
      </c>
      <c r="F4535" s="38">
        <f t="shared" ca="1" si="498"/>
        <v>5.443863662932924E-2</v>
      </c>
      <c r="G4535" s="24">
        <f t="shared" ca="1" si="495"/>
        <v>11629.677936929815</v>
      </c>
      <c r="H4535" s="24">
        <f t="shared" ca="1" si="496"/>
        <v>12322.859240242296</v>
      </c>
      <c r="I4535" s="24">
        <f ca="1">H4535/'Option value'!$E$10</f>
        <v>598.1970504971988</v>
      </c>
    </row>
    <row r="4536" spans="2:9">
      <c r="B4536">
        <f t="shared" si="497"/>
        <v>4518</v>
      </c>
      <c r="C4536" s="38">
        <f t="shared" ca="1" si="492"/>
        <v>0.26754317249162757</v>
      </c>
      <c r="D4536" s="38">
        <f t="shared" ca="1" si="493"/>
        <v>6.2580524840833832E-2</v>
      </c>
      <c r="E4536" s="38">
        <f t="shared" ca="1" si="494"/>
        <v>0.14395546589501385</v>
      </c>
      <c r="F4536" s="38">
        <f t="shared" ca="1" si="498"/>
        <v>5.6016705728178379E-2</v>
      </c>
      <c r="G4536" s="24">
        <f t="shared" ca="1" si="495"/>
        <v>11186.983562707803</v>
      </c>
      <c r="H4536" s="24">
        <f t="shared" ca="1" si="496"/>
        <v>11880.164866020285</v>
      </c>
      <c r="I4536" s="24">
        <f ca="1">H4536/'Option value'!$E$10</f>
        <v>576.70703233108168</v>
      </c>
    </row>
    <row r="4537" spans="2:9">
      <c r="B4537">
        <f t="shared" si="497"/>
        <v>4519</v>
      </c>
      <c r="C4537" s="38">
        <f t="shared" ca="1" si="492"/>
        <v>0.10513671000399472</v>
      </c>
      <c r="D4537" s="38">
        <f t="shared" ca="1" si="493"/>
        <v>5.4894192449251172E-2</v>
      </c>
      <c r="E4537" s="38">
        <f t="shared" ca="1" si="494"/>
        <v>0.14416415745627054</v>
      </c>
      <c r="F4537" s="38">
        <f t="shared" ca="1" si="498"/>
        <v>2.0607861640266702E-2</v>
      </c>
      <c r="G4537" s="24">
        <f t="shared" ca="1" si="495"/>
        <v>6089.3214817316812</v>
      </c>
      <c r="H4537" s="24">
        <f t="shared" ca="1" si="496"/>
        <v>6782.5027850441638</v>
      </c>
      <c r="I4537" s="24">
        <f ca="1">H4537/'Option value'!$E$10</f>
        <v>329.24770801185258</v>
      </c>
    </row>
    <row r="4538" spans="2:9">
      <c r="B4538">
        <f t="shared" si="497"/>
        <v>4520</v>
      </c>
      <c r="C4538" s="38">
        <f t="shared" ca="1" si="492"/>
        <v>0.43999326125882987</v>
      </c>
      <c r="D4538" s="38">
        <f t="shared" ca="1" si="493"/>
        <v>5.4480729604414545E-2</v>
      </c>
      <c r="E4538" s="38">
        <f t="shared" ca="1" si="494"/>
        <v>0.14247698856229804</v>
      </c>
      <c r="F4538" s="38">
        <f t="shared" ca="1" si="498"/>
        <v>5.9077909914675375E-2</v>
      </c>
      <c r="G4538" s="24">
        <f t="shared" ca="1" si="495"/>
        <v>11666.309633281333</v>
      </c>
      <c r="H4538" s="24">
        <f t="shared" ca="1" si="496"/>
        <v>12359.490936593815</v>
      </c>
      <c r="I4538" s="24">
        <f ca="1">H4538/'Option value'!$E$10</f>
        <v>599.97528818416572</v>
      </c>
    </row>
    <row r="4539" spans="2:9">
      <c r="B4539">
        <f t="shared" si="497"/>
        <v>4521</v>
      </c>
      <c r="C4539" s="38">
        <f t="shared" ca="1" si="492"/>
        <v>8.8643545401349305E-2</v>
      </c>
      <c r="D4539" s="38">
        <f t="shared" ca="1" si="493"/>
        <v>6.0680354023280314E-2</v>
      </c>
      <c r="E4539" s="38">
        <f t="shared" ca="1" si="494"/>
        <v>0.14697635122648917</v>
      </c>
      <c r="F4539" s="38">
        <f t="shared" ca="1" si="498"/>
        <v>5.6274272088329899E-2</v>
      </c>
      <c r="G4539" s="24">
        <f t="shared" ca="1" si="495"/>
        <v>9032.4994192051472</v>
      </c>
      <c r="H4539" s="24">
        <f t="shared" ca="1" si="496"/>
        <v>9725.680722517629</v>
      </c>
      <c r="I4539" s="24">
        <f ca="1">H4539/'Option value'!$E$10</f>
        <v>472.12042342318585</v>
      </c>
    </row>
    <row r="4540" spans="2:9">
      <c r="B4540">
        <f t="shared" si="497"/>
        <v>4522</v>
      </c>
      <c r="C4540" s="38">
        <f t="shared" ca="1" si="492"/>
        <v>0.29170687105744875</v>
      </c>
      <c r="D4540" s="38">
        <f t="shared" ca="1" si="493"/>
        <v>6.4010312600629837E-2</v>
      </c>
      <c r="E4540" s="38">
        <f t="shared" ca="1" si="494"/>
        <v>0.14607990970881266</v>
      </c>
      <c r="F4540" s="38">
        <f t="shared" ca="1" si="498"/>
        <v>2.4664268786093495E-2</v>
      </c>
      <c r="G4540" s="24">
        <f t="shared" ca="1" si="495"/>
        <v>8445.6029058679469</v>
      </c>
      <c r="H4540" s="24">
        <f t="shared" ca="1" si="496"/>
        <v>9138.7842091804287</v>
      </c>
      <c r="I4540" s="24">
        <f ca="1">H4540/'Option value'!$E$10</f>
        <v>443.63030141652564</v>
      </c>
    </row>
    <row r="4541" spans="2:9">
      <c r="B4541">
        <f t="shared" si="497"/>
        <v>4523</v>
      </c>
      <c r="C4541" s="38">
        <f t="shared" ca="1" si="492"/>
        <v>0.22785249128814852</v>
      </c>
      <c r="D4541" s="38">
        <f t="shared" ca="1" si="493"/>
        <v>6.779981634211811E-2</v>
      </c>
      <c r="E4541" s="38">
        <f t="shared" ca="1" si="494"/>
        <v>0.14380746261890678</v>
      </c>
      <c r="F4541" s="38">
        <f t="shared" ca="1" si="498"/>
        <v>5.817862322542984E-2</v>
      </c>
      <c r="G4541" s="24">
        <f t="shared" ca="1" si="495"/>
        <v>12057.187991737839</v>
      </c>
      <c r="H4541" s="24">
        <f t="shared" ca="1" si="496"/>
        <v>12750.369295050321</v>
      </c>
      <c r="I4541" s="24">
        <f ca="1">H4541/'Option value'!$E$10</f>
        <v>618.94996577914173</v>
      </c>
    </row>
    <row r="4542" spans="2:9">
      <c r="B4542">
        <f t="shared" si="497"/>
        <v>4524</v>
      </c>
      <c r="C4542" s="38">
        <f t="shared" ca="1" si="492"/>
        <v>7.6590611128715874E-2</v>
      </c>
      <c r="D4542" s="38">
        <f t="shared" ca="1" si="493"/>
        <v>5.8951784319950788E-2</v>
      </c>
      <c r="E4542" s="38">
        <f t="shared" ca="1" si="494"/>
        <v>0.14243889011482025</v>
      </c>
      <c r="F4542" s="38">
        <f t="shared" ca="1" si="498"/>
        <v>4.2809057611331372E-2</v>
      </c>
      <c r="G4542" s="24">
        <f t="shared" ca="1" si="495"/>
        <v>7900.4079855204418</v>
      </c>
      <c r="H4542" s="24">
        <f t="shared" ca="1" si="496"/>
        <v>8593.5892888329236</v>
      </c>
      <c r="I4542" s="24">
        <f ca="1">H4542/'Option value'!$E$10</f>
        <v>417.16452858412248</v>
      </c>
    </row>
    <row r="4543" spans="2:9">
      <c r="B4543">
        <f t="shared" si="497"/>
        <v>4525</v>
      </c>
      <c r="C4543" s="38">
        <f t="shared" ca="1" si="492"/>
        <v>0.25555218842962812</v>
      </c>
      <c r="D4543" s="38">
        <f t="shared" ca="1" si="493"/>
        <v>7.5087849635816648E-2</v>
      </c>
      <c r="E4543" s="38">
        <f t="shared" ca="1" si="494"/>
        <v>0.14086116426528256</v>
      </c>
      <c r="F4543" s="38">
        <f t="shared" ca="1" si="498"/>
        <v>5.7752998619489154E-2</v>
      </c>
      <c r="G4543" s="24">
        <f t="shared" ca="1" si="495"/>
        <v>14068.639999040748</v>
      </c>
      <c r="H4543" s="24">
        <f t="shared" ca="1" si="496"/>
        <v>14761.82130235323</v>
      </c>
      <c r="I4543" s="24">
        <f ca="1">H4543/'Option value'!$E$10</f>
        <v>716.59326710452569</v>
      </c>
    </row>
    <row r="4544" spans="2:9">
      <c r="B4544">
        <f t="shared" si="497"/>
        <v>4526</v>
      </c>
      <c r="C4544" s="38">
        <f t="shared" ca="1" si="492"/>
        <v>0.25646967894640799</v>
      </c>
      <c r="D4544" s="38">
        <f t="shared" ca="1" si="493"/>
        <v>6.8561288672131279E-2</v>
      </c>
      <c r="E4544" s="38">
        <f t="shared" ca="1" si="494"/>
        <v>0.14299943585994296</v>
      </c>
      <c r="F4544" s="38">
        <f t="shared" ca="1" si="498"/>
        <v>3.683740522224066E-2</v>
      </c>
      <c r="G4544" s="24">
        <f t="shared" ca="1" si="495"/>
        <v>10063.594856184065</v>
      </c>
      <c r="H4544" s="24">
        <f t="shared" ca="1" si="496"/>
        <v>10756.776159496547</v>
      </c>
      <c r="I4544" s="24">
        <f ca="1">H4544/'Option value'!$E$10</f>
        <v>522.17359997556048</v>
      </c>
    </row>
    <row r="4545" spans="2:9">
      <c r="B4545">
        <f t="shared" si="497"/>
        <v>4527</v>
      </c>
      <c r="C4545" s="38">
        <f t="shared" ca="1" si="492"/>
        <v>0.36362875756821689</v>
      </c>
      <c r="D4545" s="38">
        <f t="shared" ca="1" si="493"/>
        <v>5.4401967990688069E-2</v>
      </c>
      <c r="E4545" s="38">
        <f t="shared" ca="1" si="494"/>
        <v>0.14250965505455632</v>
      </c>
      <c r="F4545" s="38">
        <f t="shared" ca="1" si="498"/>
        <v>4.0684039411006477E-2</v>
      </c>
      <c r="G4545" s="24">
        <f t="shared" ca="1" si="495"/>
        <v>9035.3523715375413</v>
      </c>
      <c r="H4545" s="24">
        <f t="shared" ca="1" si="496"/>
        <v>9728.5336748500231</v>
      </c>
      <c r="I4545" s="24">
        <f ca="1">H4545/'Option value'!$E$10</f>
        <v>472.25891625485548</v>
      </c>
    </row>
    <row r="4546" spans="2:9">
      <c r="B4546">
        <f t="shared" si="497"/>
        <v>4528</v>
      </c>
      <c r="C4546" s="38">
        <f t="shared" ca="1" si="492"/>
        <v>0.26008055559657967</v>
      </c>
      <c r="D4546" s="38">
        <f t="shared" ca="1" si="493"/>
        <v>6.6343101629791429E-2</v>
      </c>
      <c r="E4546" s="38">
        <f t="shared" ca="1" si="494"/>
        <v>0.14879919739070979</v>
      </c>
      <c r="F4546" s="38">
        <f t="shared" ca="1" si="498"/>
        <v>4.3111944435107859E-2</v>
      </c>
      <c r="G4546" s="24">
        <f t="shared" ca="1" si="495"/>
        <v>9809.8608831135098</v>
      </c>
      <c r="H4546" s="24">
        <f t="shared" ca="1" si="496"/>
        <v>10503.042186425992</v>
      </c>
      <c r="I4546" s="24">
        <f ca="1">H4546/'Option value'!$E$10</f>
        <v>509.85641681679567</v>
      </c>
    </row>
    <row r="4547" spans="2:9">
      <c r="B4547">
        <f t="shared" si="497"/>
        <v>4529</v>
      </c>
      <c r="C4547" s="38">
        <f t="shared" ca="1" si="492"/>
        <v>0.28310867988271632</v>
      </c>
      <c r="D4547" s="38">
        <f t="shared" ca="1" si="493"/>
        <v>5.5484795107873547E-2</v>
      </c>
      <c r="E4547" s="38">
        <f t="shared" ca="1" si="494"/>
        <v>0.14745826565402831</v>
      </c>
      <c r="F4547" s="38">
        <f t="shared" ca="1" si="498"/>
        <v>2.8431418425535461E-2</v>
      </c>
      <c r="G4547" s="24">
        <f t="shared" ca="1" si="495"/>
        <v>7417.9495635478643</v>
      </c>
      <c r="H4547" s="24">
        <f t="shared" ca="1" si="496"/>
        <v>8111.1308668603469</v>
      </c>
      <c r="I4547" s="24">
        <f ca="1">H4547/'Option value'!$E$10</f>
        <v>393.74421683788091</v>
      </c>
    </row>
    <row r="4548" spans="2:9">
      <c r="B4548">
        <f t="shared" si="497"/>
        <v>4530</v>
      </c>
      <c r="C4548" s="38">
        <f t="shared" ca="1" si="492"/>
        <v>0.14821106639013931</v>
      </c>
      <c r="D4548" s="38">
        <f t="shared" ca="1" si="493"/>
        <v>6.2189952416329956E-2</v>
      </c>
      <c r="E4548" s="38">
        <f t="shared" ca="1" si="494"/>
        <v>0.1410516037916662</v>
      </c>
      <c r="F4548" s="38">
        <f t="shared" ca="1" si="498"/>
        <v>5.4074928176595982E-2</v>
      </c>
      <c r="G4548" s="24">
        <f t="shared" ca="1" si="495"/>
        <v>10181.939809428204</v>
      </c>
      <c r="H4548" s="24">
        <f t="shared" ca="1" si="496"/>
        <v>10875.121112740686</v>
      </c>
      <c r="I4548" s="24">
        <f ca="1">H4548/'Option value'!$E$10</f>
        <v>527.91850061847981</v>
      </c>
    </row>
    <row r="4549" spans="2:9">
      <c r="B4549">
        <f t="shared" si="497"/>
        <v>4531</v>
      </c>
      <c r="C4549" s="38">
        <f t="shared" ca="1" si="492"/>
        <v>0.24728460805380989</v>
      </c>
      <c r="D4549" s="38">
        <f t="shared" ca="1" si="493"/>
        <v>6.9961951902430111E-2</v>
      </c>
      <c r="E4549" s="38">
        <f t="shared" ca="1" si="494"/>
        <v>0.14493272342920829</v>
      </c>
      <c r="F4549" s="38">
        <f t="shared" ca="1" si="498"/>
        <v>2.8242918547573923E-2</v>
      </c>
      <c r="G4549" s="24">
        <f t="shared" ca="1" si="495"/>
        <v>9274.4025820865209</v>
      </c>
      <c r="H4549" s="24">
        <f t="shared" ca="1" si="496"/>
        <v>9967.5838853990026</v>
      </c>
      <c r="I4549" s="24">
        <f ca="1">H4549/'Option value'!$E$10</f>
        <v>483.86329540771857</v>
      </c>
    </row>
    <row r="4550" spans="2:9">
      <c r="B4550">
        <f t="shared" si="497"/>
        <v>4532</v>
      </c>
      <c r="C4550" s="38">
        <f t="shared" ca="1" si="492"/>
        <v>0.16195913469256373</v>
      </c>
      <c r="D4550" s="38">
        <f t="shared" ca="1" si="493"/>
        <v>5.5960889150515017E-2</v>
      </c>
      <c r="E4550" s="38">
        <f t="shared" ca="1" si="494"/>
        <v>0.1417173267492742</v>
      </c>
      <c r="F4550" s="38">
        <f t="shared" ca="1" si="498"/>
        <v>2.9533337359039409E-2</v>
      </c>
      <c r="G4550" s="24">
        <f t="shared" ca="1" si="495"/>
        <v>7188.4616085982389</v>
      </c>
      <c r="H4550" s="24">
        <f t="shared" ca="1" si="496"/>
        <v>7881.6429119107215</v>
      </c>
      <c r="I4550" s="24">
        <f ca="1">H4550/'Option value'!$E$10</f>
        <v>382.60402485003499</v>
      </c>
    </row>
    <row r="4551" spans="2:9">
      <c r="B4551">
        <f t="shared" si="497"/>
        <v>4533</v>
      </c>
      <c r="C4551" s="38">
        <f t="shared" ca="1" si="492"/>
        <v>0.28879294245184972</v>
      </c>
      <c r="D4551" s="38">
        <f t="shared" ca="1" si="493"/>
        <v>6.2480175392894619E-2</v>
      </c>
      <c r="E4551" s="38">
        <f t="shared" ca="1" si="494"/>
        <v>0.14545319014806285</v>
      </c>
      <c r="F4551" s="38">
        <f t="shared" ca="1" si="498"/>
        <v>3.27759465688948E-2</v>
      </c>
      <c r="G4551" s="24">
        <f t="shared" ca="1" si="495"/>
        <v>8862.9959676500639</v>
      </c>
      <c r="H4551" s="24">
        <f t="shared" ca="1" si="496"/>
        <v>9556.1772709625457</v>
      </c>
      <c r="I4551" s="24">
        <f ca="1">H4551/'Option value'!$E$10</f>
        <v>463.89210053216237</v>
      </c>
    </row>
    <row r="4552" spans="2:9">
      <c r="B4552">
        <f t="shared" si="497"/>
        <v>4534</v>
      </c>
      <c r="C4552" s="38">
        <f t="shared" ca="1" si="492"/>
        <v>0.14465006970913152</v>
      </c>
      <c r="D4552" s="38">
        <f t="shared" ca="1" si="493"/>
        <v>6.2412033372934071E-2</v>
      </c>
      <c r="E4552" s="38">
        <f t="shared" ca="1" si="494"/>
        <v>0.14524114182837347</v>
      </c>
      <c r="F4552" s="38">
        <f t="shared" ca="1" si="498"/>
        <v>2.3653083944930597E-2</v>
      </c>
      <c r="G4552" s="24">
        <f t="shared" ca="1" si="495"/>
        <v>7286.878468601536</v>
      </c>
      <c r="H4552" s="24">
        <f t="shared" ca="1" si="496"/>
        <v>7980.0597719140187</v>
      </c>
      <c r="I4552" s="24">
        <f ca="1">H4552/'Option value'!$E$10</f>
        <v>387.38154232592319</v>
      </c>
    </row>
    <row r="4553" spans="2:9">
      <c r="B4553">
        <f t="shared" si="497"/>
        <v>4535</v>
      </c>
      <c r="C4553" s="38">
        <f t="shared" ca="1" si="492"/>
        <v>0.22400628174480314</v>
      </c>
      <c r="D4553" s="38">
        <f t="shared" ca="1" si="493"/>
        <v>6.2287117169779957E-2</v>
      </c>
      <c r="E4553" s="38">
        <f t="shared" ca="1" si="494"/>
        <v>0.14448625570539608</v>
      </c>
      <c r="F4553" s="38">
        <f t="shared" ca="1" si="498"/>
        <v>5.3062192989597495E-2</v>
      </c>
      <c r="G4553" s="24">
        <f t="shared" ca="1" si="495"/>
        <v>10342.195374892406</v>
      </c>
      <c r="H4553" s="24">
        <f t="shared" ca="1" si="496"/>
        <v>11035.376678204888</v>
      </c>
      <c r="I4553" s="24">
        <f ca="1">H4553/'Option value'!$E$10</f>
        <v>535.69789700023728</v>
      </c>
    </row>
    <row r="4554" spans="2:9">
      <c r="B4554">
        <f t="shared" si="497"/>
        <v>4536</v>
      </c>
      <c r="C4554" s="38">
        <f t="shared" ca="1" si="492"/>
        <v>0.37395507170413061</v>
      </c>
      <c r="D4554" s="38">
        <f t="shared" ca="1" si="493"/>
        <v>5.9655843688738198E-2</v>
      </c>
      <c r="E4554" s="38">
        <f t="shared" ca="1" si="494"/>
        <v>0.14574648632631415</v>
      </c>
      <c r="F4554" s="38">
        <f t="shared" ca="1" si="498"/>
        <v>5.5218283673815177E-2</v>
      </c>
      <c r="G4554" s="24">
        <f t="shared" ca="1" si="495"/>
        <v>11228.791105771237</v>
      </c>
      <c r="H4554" s="24">
        <f t="shared" ca="1" si="496"/>
        <v>11921.972409083719</v>
      </c>
      <c r="I4554" s="24">
        <f ca="1">H4554/'Option value'!$E$10</f>
        <v>578.73652471280184</v>
      </c>
    </row>
    <row r="4555" spans="2:9">
      <c r="B4555">
        <f t="shared" si="497"/>
        <v>4537</v>
      </c>
      <c r="C4555" s="38">
        <f t="shared" ca="1" si="492"/>
        <v>0.42484977086874792</v>
      </c>
      <c r="D4555" s="38">
        <f t="shared" ca="1" si="493"/>
        <v>6.2902260523057724E-2</v>
      </c>
      <c r="E4555" s="38">
        <f t="shared" ca="1" si="494"/>
        <v>0.1490486897169484</v>
      </c>
      <c r="F4555" s="38">
        <f t="shared" ca="1" si="498"/>
        <v>5.6177116024603249E-2</v>
      </c>
      <c r="G4555" s="24">
        <f t="shared" ca="1" si="495"/>
        <v>11968.615138155163</v>
      </c>
      <c r="H4555" s="24">
        <f t="shared" ca="1" si="496"/>
        <v>12661.796441467644</v>
      </c>
      <c r="I4555" s="24">
        <f ca="1">H4555/'Option value'!$E$10</f>
        <v>614.65031269260407</v>
      </c>
    </row>
    <row r="4556" spans="2:9">
      <c r="B4556">
        <f t="shared" si="497"/>
        <v>4538</v>
      </c>
      <c r="C4556" s="38">
        <f t="shared" ca="1" si="492"/>
        <v>0.29859009732275177</v>
      </c>
      <c r="D4556" s="38">
        <f t="shared" ca="1" si="493"/>
        <v>5.8861274011086546E-2</v>
      </c>
      <c r="E4556" s="38">
        <f t="shared" ca="1" si="494"/>
        <v>0.14731812820733692</v>
      </c>
      <c r="F4556" s="38">
        <f t="shared" ca="1" si="498"/>
        <v>4.1850741293791287E-2</v>
      </c>
      <c r="G4556" s="24">
        <f t="shared" ca="1" si="495"/>
        <v>8988.2456964948469</v>
      </c>
      <c r="H4556" s="24">
        <f t="shared" ca="1" si="496"/>
        <v>9681.4269998073287</v>
      </c>
      <c r="I4556" s="24">
        <f ca="1">H4556/'Option value'!$E$10</f>
        <v>469.97218445666641</v>
      </c>
    </row>
    <row r="4557" spans="2:9">
      <c r="B4557">
        <f t="shared" si="497"/>
        <v>4539</v>
      </c>
      <c r="C4557" s="38">
        <f t="shared" ca="1" si="492"/>
        <v>0.1818904933746987</v>
      </c>
      <c r="D4557" s="38">
        <f t="shared" ca="1" si="493"/>
        <v>7.0599264334078843E-2</v>
      </c>
      <c r="E4557" s="38">
        <f t="shared" ca="1" si="494"/>
        <v>0.14726540945423569</v>
      </c>
      <c r="F4557" s="38">
        <f t="shared" ca="1" si="498"/>
        <v>3.0289472247249746E-2</v>
      </c>
      <c r="G4557" s="24">
        <f t="shared" ca="1" si="495"/>
        <v>8846.5158177979301</v>
      </c>
      <c r="H4557" s="24">
        <f t="shared" ca="1" si="496"/>
        <v>9539.6971211104119</v>
      </c>
      <c r="I4557" s="24">
        <f ca="1">H4557/'Option value'!$E$10</f>
        <v>463.09209325778693</v>
      </c>
    </row>
    <row r="4558" spans="2:9">
      <c r="B4558">
        <f t="shared" si="497"/>
        <v>4540</v>
      </c>
      <c r="C4558" s="38">
        <f t="shared" ca="1" si="492"/>
        <v>0.40589026816887014</v>
      </c>
      <c r="D4558" s="38">
        <f t="shared" ca="1" si="493"/>
        <v>6.4121978364176796E-2</v>
      </c>
      <c r="E4558" s="38">
        <f t="shared" ca="1" si="494"/>
        <v>0.1440009550473127</v>
      </c>
      <c r="F4558" s="38">
        <f t="shared" ca="1" si="498"/>
        <v>3.9166013385240894E-2</v>
      </c>
      <c r="G4558" s="24">
        <f t="shared" ca="1" si="495"/>
        <v>10664.577555527889</v>
      </c>
      <c r="H4558" s="24">
        <f t="shared" ca="1" si="496"/>
        <v>11357.758858840371</v>
      </c>
      <c r="I4558" s="24">
        <f ca="1">H4558/'Option value'!$E$10</f>
        <v>551.34751741943546</v>
      </c>
    </row>
    <row r="4559" spans="2:9">
      <c r="B4559">
        <f t="shared" si="497"/>
        <v>4541</v>
      </c>
      <c r="C4559" s="38">
        <f t="shared" ca="1" si="492"/>
        <v>0.17300952537052763</v>
      </c>
      <c r="D4559" s="38">
        <f t="shared" ca="1" si="493"/>
        <v>5.3922639917111437E-2</v>
      </c>
      <c r="E4559" s="38">
        <f t="shared" ca="1" si="494"/>
        <v>0.14782088350033246</v>
      </c>
      <c r="F4559" s="38">
        <f t="shared" ca="1" si="498"/>
        <v>3.5294966706667597E-2</v>
      </c>
      <c r="G4559" s="24">
        <f t="shared" ca="1" si="495"/>
        <v>6971.2635501948034</v>
      </c>
      <c r="H4559" s="24">
        <f t="shared" ca="1" si="496"/>
        <v>7664.4448535072861</v>
      </c>
      <c r="I4559" s="24">
        <f ca="1">H4559/'Option value'!$E$10</f>
        <v>372.06042978190709</v>
      </c>
    </row>
    <row r="4560" spans="2:9">
      <c r="B4560">
        <f t="shared" si="497"/>
        <v>4542</v>
      </c>
      <c r="C4560" s="38">
        <f t="shared" ca="1" si="492"/>
        <v>0.28466221087729338</v>
      </c>
      <c r="D4560" s="38">
        <f t="shared" ca="1" si="493"/>
        <v>6.6001230089150265E-2</v>
      </c>
      <c r="E4560" s="38">
        <f t="shared" ca="1" si="494"/>
        <v>0.14807117432688363</v>
      </c>
      <c r="F4560" s="38">
        <f t="shared" ca="1" si="498"/>
        <v>2.0778025950030598E-2</v>
      </c>
      <c r="G4560" s="24">
        <f t="shared" ca="1" si="495"/>
        <v>8260.8992907967931</v>
      </c>
      <c r="H4560" s="24">
        <f t="shared" ca="1" si="496"/>
        <v>8954.0805941092749</v>
      </c>
      <c r="I4560" s="24">
        <f ca="1">H4560/'Option value'!$E$10</f>
        <v>434.66410651015894</v>
      </c>
    </row>
    <row r="4561" spans="2:9">
      <c r="B4561">
        <f t="shared" si="497"/>
        <v>4543</v>
      </c>
      <c r="C4561" s="38">
        <f t="shared" ca="1" si="492"/>
        <v>0.17521565828484417</v>
      </c>
      <c r="D4561" s="38">
        <f t="shared" ca="1" si="493"/>
        <v>5.8610656903398395E-2</v>
      </c>
      <c r="E4561" s="38">
        <f t="shared" ca="1" si="494"/>
        <v>0.14907600681143809</v>
      </c>
      <c r="F4561" s="38">
        <f t="shared" ca="1" si="498"/>
        <v>3.39598253036782E-2</v>
      </c>
      <c r="G4561" s="24">
        <f t="shared" ca="1" si="495"/>
        <v>7420.773221019117</v>
      </c>
      <c r="H4561" s="24">
        <f t="shared" ca="1" si="496"/>
        <v>8113.9545243315997</v>
      </c>
      <c r="I4561" s="24">
        <f ca="1">H4561/'Option value'!$E$10</f>
        <v>393.88128758891258</v>
      </c>
    </row>
    <row r="4562" spans="2:9">
      <c r="B4562">
        <f t="shared" si="497"/>
        <v>4544</v>
      </c>
      <c r="C4562" s="38">
        <f t="shared" ca="1" si="492"/>
        <v>0.15080803237751036</v>
      </c>
      <c r="D4562" s="38">
        <f t="shared" ca="1" si="493"/>
        <v>6.6328228092282601E-2</v>
      </c>
      <c r="E4562" s="38">
        <f t="shared" ca="1" si="494"/>
        <v>0.1441019632554684</v>
      </c>
      <c r="F4562" s="38">
        <f t="shared" ca="1" si="498"/>
        <v>4.780923091853348E-2</v>
      </c>
      <c r="G4562" s="24">
        <f t="shared" ca="1" si="495"/>
        <v>9831.0328395367687</v>
      </c>
      <c r="H4562" s="24">
        <f t="shared" ca="1" si="496"/>
        <v>10524.21414284925</v>
      </c>
      <c r="I4562" s="24">
        <f ca="1">H4562/'Option value'!$E$10</f>
        <v>510.88418169171115</v>
      </c>
    </row>
    <row r="4563" spans="2:9">
      <c r="B4563">
        <f t="shared" si="497"/>
        <v>4545</v>
      </c>
      <c r="C4563" s="38">
        <f t="shared" ref="C4563:C4626" ca="1" si="499">_xlfn.NORM.INV(RAND(),$F$6,$G$6)</f>
        <v>0.33676519401572103</v>
      </c>
      <c r="D4563" s="38">
        <f t="shared" ref="D4563:D4626" ca="1" si="500">_xlfn.NORM.INV(RAND(),$F$7,$G$7)</f>
        <v>6.5080893389101405E-2</v>
      </c>
      <c r="E4563" s="38">
        <f t="shared" ref="E4563:E4626" ca="1" si="501">_xlfn.NORM.INV(RAND(),$F$8,$G$8)</f>
        <v>0.14504109364117401</v>
      </c>
      <c r="F4563" s="38">
        <f t="shared" ca="1" si="498"/>
        <v>5.4163498284590661E-2</v>
      </c>
      <c r="G4563" s="24">
        <f t="shared" ref="G4563:G4626" ca="1" si="502">IF(E4563&gt;F4563,($C$12*(1+C4563)*D4563)/(E4563-F4563),0)</f>
        <v>11872.527521234051</v>
      </c>
      <c r="H4563" s="24">
        <f t="shared" ref="H4563:H4626" ca="1" si="503">G4563+$C$13</f>
        <v>12565.708824546533</v>
      </c>
      <c r="I4563" s="24">
        <f ca="1">H4563/'Option value'!$E$10</f>
        <v>609.98586526924908</v>
      </c>
    </row>
    <row r="4564" spans="2:9">
      <c r="B4564">
        <f t="shared" ref="B4564:B4627" si="504">B4563+1</f>
        <v>4546</v>
      </c>
      <c r="C4564" s="38">
        <f t="shared" ca="1" si="499"/>
        <v>0.38242256237210459</v>
      </c>
      <c r="D4564" s="38">
        <f t="shared" ca="1" si="500"/>
        <v>6.6063814754713179E-2</v>
      </c>
      <c r="E4564" s="38">
        <f t="shared" ca="1" si="501"/>
        <v>0.14699269282619809</v>
      </c>
      <c r="F4564" s="38">
        <f t="shared" ref="F4564:F4627" ca="1" si="505">RAND()*($E$9-$D$9)+$D$9</f>
        <v>5.0670247917470185E-2</v>
      </c>
      <c r="G4564" s="24">
        <f t="shared" ca="1" si="502"/>
        <v>11758.944492294435</v>
      </c>
      <c r="H4564" s="24">
        <f t="shared" ca="1" si="503"/>
        <v>12452.125795606917</v>
      </c>
      <c r="I4564" s="24">
        <f ca="1">H4564/'Option value'!$E$10</f>
        <v>604.47212600033572</v>
      </c>
    </row>
    <row r="4565" spans="2:9">
      <c r="B4565">
        <f t="shared" si="504"/>
        <v>4547</v>
      </c>
      <c r="C4565" s="38">
        <f t="shared" ca="1" si="499"/>
        <v>0.2415865803346558</v>
      </c>
      <c r="D4565" s="38">
        <f t="shared" ca="1" si="500"/>
        <v>6.3370559456236361E-2</v>
      </c>
      <c r="E4565" s="38">
        <f t="shared" ca="1" si="501"/>
        <v>0.14404706350171292</v>
      </c>
      <c r="F4565" s="38">
        <f t="shared" ca="1" si="505"/>
        <v>3.7954543763959625E-2</v>
      </c>
      <c r="G4565" s="24">
        <f t="shared" ca="1" si="502"/>
        <v>9197.5289556482658</v>
      </c>
      <c r="H4565" s="24">
        <f t="shared" ca="1" si="503"/>
        <v>9890.7102589607475</v>
      </c>
      <c r="I4565" s="24">
        <f ca="1">H4565/'Option value'!$E$10</f>
        <v>480.13156596896829</v>
      </c>
    </row>
    <row r="4566" spans="2:9">
      <c r="B4566">
        <f t="shared" si="504"/>
        <v>4548</v>
      </c>
      <c r="C4566" s="38">
        <f t="shared" ca="1" si="499"/>
        <v>0.16841243078416734</v>
      </c>
      <c r="D4566" s="38">
        <f t="shared" ca="1" si="500"/>
        <v>4.5831839744365645E-2</v>
      </c>
      <c r="E4566" s="38">
        <f t="shared" ca="1" si="501"/>
        <v>0.14152138601932746</v>
      </c>
      <c r="F4566" s="38">
        <f t="shared" ca="1" si="505"/>
        <v>4.6217314320674434E-2</v>
      </c>
      <c r="G4566" s="24">
        <f t="shared" ca="1" si="502"/>
        <v>6968.5654091161541</v>
      </c>
      <c r="H4566" s="24">
        <f t="shared" ca="1" si="503"/>
        <v>7661.7467124286368</v>
      </c>
      <c r="I4566" s="24">
        <f ca="1">H4566/'Option value'!$E$10</f>
        <v>371.92945205964253</v>
      </c>
    </row>
    <row r="4567" spans="2:9">
      <c r="B4567">
        <f t="shared" si="504"/>
        <v>4549</v>
      </c>
      <c r="C4567" s="38">
        <f t="shared" ca="1" si="499"/>
        <v>0.35017640620557461</v>
      </c>
      <c r="D4567" s="38">
        <f t="shared" ca="1" si="500"/>
        <v>6.8971180557217113E-2</v>
      </c>
      <c r="E4567" s="38">
        <f t="shared" ca="1" si="501"/>
        <v>0.14301348591968818</v>
      </c>
      <c r="F4567" s="38">
        <f t="shared" ca="1" si="505"/>
        <v>2.1971972026225334E-2</v>
      </c>
      <c r="G4567" s="24">
        <f t="shared" ca="1" si="502"/>
        <v>9541.4681358157577</v>
      </c>
      <c r="H4567" s="24">
        <f t="shared" ca="1" si="503"/>
        <v>10234.649439128239</v>
      </c>
      <c r="I4567" s="24">
        <f ca="1">H4567/'Option value'!$E$10</f>
        <v>496.82764267612811</v>
      </c>
    </row>
    <row r="4568" spans="2:9">
      <c r="B4568">
        <f t="shared" si="504"/>
        <v>4550</v>
      </c>
      <c r="C4568" s="38">
        <f t="shared" ca="1" si="499"/>
        <v>0.36108689557716234</v>
      </c>
      <c r="D4568" s="38">
        <f t="shared" ca="1" si="500"/>
        <v>6.2902880582388285E-2</v>
      </c>
      <c r="E4568" s="38">
        <f t="shared" ca="1" si="501"/>
        <v>0.14367151422595437</v>
      </c>
      <c r="F4568" s="38">
        <f t="shared" ca="1" si="505"/>
        <v>5.7885626433236193E-2</v>
      </c>
      <c r="G4568" s="24">
        <f t="shared" ca="1" si="502"/>
        <v>12377.470884424411</v>
      </c>
      <c r="H4568" s="24">
        <f t="shared" ca="1" si="503"/>
        <v>13070.652187736892</v>
      </c>
      <c r="I4568" s="24">
        <f ca="1">H4568/'Option value'!$E$10</f>
        <v>634.49767901635391</v>
      </c>
    </row>
    <row r="4569" spans="2:9">
      <c r="B4569">
        <f t="shared" si="504"/>
        <v>4551</v>
      </c>
      <c r="C4569" s="38">
        <f t="shared" ca="1" si="499"/>
        <v>0.25457053012353892</v>
      </c>
      <c r="D4569" s="38">
        <f t="shared" ca="1" si="500"/>
        <v>6.9452508909416205E-2</v>
      </c>
      <c r="E4569" s="38">
        <f t="shared" ca="1" si="501"/>
        <v>0.14941732221422396</v>
      </c>
      <c r="F4569" s="38">
        <f t="shared" ca="1" si="505"/>
        <v>2.2483868863589742E-2</v>
      </c>
      <c r="G4569" s="24">
        <f t="shared" ca="1" si="502"/>
        <v>8513.3071361825114</v>
      </c>
      <c r="H4569" s="24">
        <f t="shared" ca="1" si="503"/>
        <v>9206.4884394949931</v>
      </c>
      <c r="I4569" s="24">
        <f ca="1">H4569/'Option value'!$E$10</f>
        <v>446.91691453859187</v>
      </c>
    </row>
    <row r="4570" spans="2:9">
      <c r="B4570">
        <f t="shared" si="504"/>
        <v>4552</v>
      </c>
      <c r="C4570" s="38">
        <f t="shared" ca="1" si="499"/>
        <v>0.1433496138924768</v>
      </c>
      <c r="D4570" s="38">
        <f t="shared" ca="1" si="500"/>
        <v>6.7287454812764158E-2</v>
      </c>
      <c r="E4570" s="38">
        <f t="shared" ca="1" si="501"/>
        <v>0.14487909332544036</v>
      </c>
      <c r="F4570" s="38">
        <f t="shared" ca="1" si="505"/>
        <v>3.245566247456564E-2</v>
      </c>
      <c r="G4570" s="24">
        <f t="shared" ca="1" si="502"/>
        <v>8486.8727948489795</v>
      </c>
      <c r="H4570" s="24">
        <f t="shared" ca="1" si="503"/>
        <v>9180.0540981614613</v>
      </c>
      <c r="I4570" s="24">
        <f ca="1">H4570/'Option value'!$E$10</f>
        <v>445.63369408550778</v>
      </c>
    </row>
    <row r="4571" spans="2:9">
      <c r="B4571">
        <f t="shared" si="504"/>
        <v>4553</v>
      </c>
      <c r="C4571" s="38">
        <f t="shared" ca="1" si="499"/>
        <v>0.22769734799055349</v>
      </c>
      <c r="D4571" s="38">
        <f t="shared" ca="1" si="500"/>
        <v>6.2048990636815689E-2</v>
      </c>
      <c r="E4571" s="38">
        <f t="shared" ca="1" si="501"/>
        <v>0.14485803253398669</v>
      </c>
      <c r="F4571" s="38">
        <f t="shared" ca="1" si="505"/>
        <v>2.829724829782573E-2</v>
      </c>
      <c r="G4571" s="24">
        <f t="shared" ca="1" si="502"/>
        <v>8105.2227529491092</v>
      </c>
      <c r="H4571" s="24">
        <f t="shared" ca="1" si="503"/>
        <v>8798.4040562615919</v>
      </c>
      <c r="I4571" s="24">
        <f ca="1">H4571/'Option value'!$E$10</f>
        <v>427.10699302240732</v>
      </c>
    </row>
    <row r="4572" spans="2:9">
      <c r="B4572">
        <f t="shared" si="504"/>
        <v>4554</v>
      </c>
      <c r="C4572" s="38">
        <f t="shared" ca="1" si="499"/>
        <v>4.8022460271320927E-2</v>
      </c>
      <c r="D4572" s="38">
        <f t="shared" ca="1" si="500"/>
        <v>5.9433153645667071E-2</v>
      </c>
      <c r="E4572" s="38">
        <f t="shared" ca="1" si="501"/>
        <v>0.14625091402954168</v>
      </c>
      <c r="F4572" s="38">
        <f t="shared" ca="1" si="505"/>
        <v>5.4235854335495493E-2</v>
      </c>
      <c r="G4572" s="24">
        <f t="shared" ca="1" si="502"/>
        <v>8395.2151428549969</v>
      </c>
      <c r="H4572" s="24">
        <f t="shared" ca="1" si="503"/>
        <v>9088.3964461674786</v>
      </c>
      <c r="I4572" s="24">
        <f ca="1">H4572/'Option value'!$E$10</f>
        <v>441.18429350327563</v>
      </c>
    </row>
    <row r="4573" spans="2:9">
      <c r="B4573">
        <f t="shared" si="504"/>
        <v>4555</v>
      </c>
      <c r="C4573" s="38">
        <f t="shared" ca="1" si="499"/>
        <v>0.28451666859252245</v>
      </c>
      <c r="D4573" s="38">
        <f t="shared" ca="1" si="500"/>
        <v>6.3976791227050828E-2</v>
      </c>
      <c r="E4573" s="38">
        <f t="shared" ca="1" si="501"/>
        <v>0.14346897217251114</v>
      </c>
      <c r="F4573" s="38">
        <f t="shared" ca="1" si="505"/>
        <v>4.4143989245198773E-2</v>
      </c>
      <c r="G4573" s="24">
        <f t="shared" ca="1" si="502"/>
        <v>10261.12731544077</v>
      </c>
      <c r="H4573" s="24">
        <f t="shared" ca="1" si="503"/>
        <v>10954.308618753252</v>
      </c>
      <c r="I4573" s="24">
        <f ca="1">H4573/'Option value'!$E$10</f>
        <v>531.76255430841024</v>
      </c>
    </row>
    <row r="4574" spans="2:9">
      <c r="B4574">
        <f t="shared" si="504"/>
        <v>4556</v>
      </c>
      <c r="C4574" s="38">
        <f t="shared" ca="1" si="499"/>
        <v>0.19321880708341188</v>
      </c>
      <c r="D4574" s="38">
        <f t="shared" ca="1" si="500"/>
        <v>5.6991348733073016E-2</v>
      </c>
      <c r="E4574" s="38">
        <f t="shared" ca="1" si="501"/>
        <v>0.14663934506661461</v>
      </c>
      <c r="F4574" s="38">
        <f t="shared" ca="1" si="505"/>
        <v>4.7700424671386354E-2</v>
      </c>
      <c r="G4574" s="24">
        <f t="shared" ca="1" si="502"/>
        <v>8524.1922223304209</v>
      </c>
      <c r="H4574" s="24">
        <f t="shared" ca="1" si="503"/>
        <v>9217.3735256429027</v>
      </c>
      <c r="I4574" s="24">
        <f ca="1">H4574/'Option value'!$E$10</f>
        <v>447.44531677878166</v>
      </c>
    </row>
    <row r="4575" spans="2:9">
      <c r="B4575">
        <f t="shared" si="504"/>
        <v>4557</v>
      </c>
      <c r="C4575" s="38">
        <f t="shared" ca="1" si="499"/>
        <v>0.42544824126801067</v>
      </c>
      <c r="D4575" s="38">
        <f t="shared" ca="1" si="500"/>
        <v>5.7524169057301816E-2</v>
      </c>
      <c r="E4575" s="38">
        <f t="shared" ca="1" si="501"/>
        <v>0.14687177512707389</v>
      </c>
      <c r="F4575" s="38">
        <f t="shared" ca="1" si="505"/>
        <v>4.5203543803265231E-2</v>
      </c>
      <c r="G4575" s="24">
        <f t="shared" ca="1" si="502"/>
        <v>10002.485140495342</v>
      </c>
      <c r="H4575" s="24">
        <f t="shared" ca="1" si="503"/>
        <v>10695.666443807824</v>
      </c>
      <c r="I4575" s="24">
        <f ca="1">H4575/'Option value'!$E$10</f>
        <v>519.20710892270984</v>
      </c>
    </row>
    <row r="4576" spans="2:9">
      <c r="B4576">
        <f t="shared" si="504"/>
        <v>4558</v>
      </c>
      <c r="C4576" s="38">
        <f t="shared" ca="1" si="499"/>
        <v>0.16253567367037466</v>
      </c>
      <c r="D4576" s="38">
        <f t="shared" ca="1" si="500"/>
        <v>6.901190297866143E-2</v>
      </c>
      <c r="E4576" s="38">
        <f t="shared" ca="1" si="501"/>
        <v>0.14333873564103164</v>
      </c>
      <c r="F4576" s="38">
        <f t="shared" ca="1" si="505"/>
        <v>2.4333848853452009E-2</v>
      </c>
      <c r="G4576" s="24">
        <f t="shared" ca="1" si="502"/>
        <v>8360.9740008525241</v>
      </c>
      <c r="H4576" s="24">
        <f t="shared" ca="1" si="503"/>
        <v>9054.1553041650059</v>
      </c>
      <c r="I4576" s="24">
        <f ca="1">H4576/'Option value'!$E$10</f>
        <v>439.52210214393227</v>
      </c>
    </row>
    <row r="4577" spans="2:9">
      <c r="B4577">
        <f t="shared" si="504"/>
        <v>4559</v>
      </c>
      <c r="C4577" s="38">
        <f t="shared" ca="1" si="499"/>
        <v>0.18933371433355026</v>
      </c>
      <c r="D4577" s="38">
        <f t="shared" ca="1" si="500"/>
        <v>6.1506716168335793E-2</v>
      </c>
      <c r="E4577" s="38">
        <f t="shared" ca="1" si="501"/>
        <v>0.14205117508390064</v>
      </c>
      <c r="F4577" s="38">
        <f t="shared" ca="1" si="505"/>
        <v>4.994551702282507E-2</v>
      </c>
      <c r="G4577" s="24">
        <f t="shared" ca="1" si="502"/>
        <v>9849.8890344263946</v>
      </c>
      <c r="H4577" s="24">
        <f t="shared" ca="1" si="503"/>
        <v>10543.070337738876</v>
      </c>
      <c r="I4577" s="24">
        <f ca="1">H4577/'Option value'!$E$10</f>
        <v>511.79953095819786</v>
      </c>
    </row>
    <row r="4578" spans="2:9">
      <c r="B4578">
        <f t="shared" si="504"/>
        <v>4560</v>
      </c>
      <c r="C4578" s="38">
        <f t="shared" ca="1" si="499"/>
        <v>0.2729463613020543</v>
      </c>
      <c r="D4578" s="38">
        <f t="shared" ca="1" si="500"/>
        <v>7.1703855852299658E-2</v>
      </c>
      <c r="E4578" s="38">
        <f t="shared" ca="1" si="501"/>
        <v>0.14584840845952593</v>
      </c>
      <c r="F4578" s="38">
        <f t="shared" ca="1" si="505"/>
        <v>2.8108333330687539E-2</v>
      </c>
      <c r="G4578" s="24">
        <f t="shared" ca="1" si="502"/>
        <v>9614.3445642957449</v>
      </c>
      <c r="H4578" s="24">
        <f t="shared" ca="1" si="503"/>
        <v>10307.525867608227</v>
      </c>
      <c r="I4578" s="24">
        <f ca="1">H4578/'Option value'!$E$10</f>
        <v>500.36533337904012</v>
      </c>
    </row>
    <row r="4579" spans="2:9">
      <c r="B4579">
        <f t="shared" si="504"/>
        <v>4561</v>
      </c>
      <c r="C4579" s="38">
        <f t="shared" ca="1" si="499"/>
        <v>0.36611762789725605</v>
      </c>
      <c r="D4579" s="38">
        <f t="shared" ca="1" si="500"/>
        <v>6.2869472593543585E-2</v>
      </c>
      <c r="E4579" s="38">
        <f t="shared" ca="1" si="501"/>
        <v>0.1429897521037409</v>
      </c>
      <c r="F4579" s="38">
        <f t="shared" ca="1" si="505"/>
        <v>4.0547276520072686E-2</v>
      </c>
      <c r="G4579" s="24">
        <f t="shared" ca="1" si="502"/>
        <v>10397.746485099355</v>
      </c>
      <c r="H4579" s="24">
        <f t="shared" ca="1" si="503"/>
        <v>11090.927788411836</v>
      </c>
      <c r="I4579" s="24">
        <f ca="1">H4579/'Option value'!$E$10</f>
        <v>538.39455283552604</v>
      </c>
    </row>
    <row r="4580" spans="2:9">
      <c r="B4580">
        <f t="shared" si="504"/>
        <v>4562</v>
      </c>
      <c r="C4580" s="38">
        <f t="shared" ca="1" si="499"/>
        <v>0.18805610643376378</v>
      </c>
      <c r="D4580" s="38">
        <f t="shared" ca="1" si="500"/>
        <v>6.9577253851890453E-2</v>
      </c>
      <c r="E4580" s="38">
        <f t="shared" ca="1" si="501"/>
        <v>0.14539860748741396</v>
      </c>
      <c r="F4580" s="38">
        <f t="shared" ca="1" si="505"/>
        <v>2.1290417933400363E-2</v>
      </c>
      <c r="G4580" s="24">
        <f t="shared" ca="1" si="502"/>
        <v>8260.2876461609612</v>
      </c>
      <c r="H4580" s="24">
        <f t="shared" ca="1" si="503"/>
        <v>8953.468949473443</v>
      </c>
      <c r="I4580" s="24">
        <f ca="1">H4580/'Option value'!$E$10</f>
        <v>434.63441502298264</v>
      </c>
    </row>
    <row r="4581" spans="2:9">
      <c r="B4581">
        <f t="shared" si="504"/>
        <v>4563</v>
      </c>
      <c r="C4581" s="38">
        <f t="shared" ca="1" si="499"/>
        <v>0.36027439959169727</v>
      </c>
      <c r="D4581" s="38">
        <f t="shared" ca="1" si="500"/>
        <v>5.985282621481576E-2</v>
      </c>
      <c r="E4581" s="38">
        <f t="shared" ca="1" si="501"/>
        <v>0.14641610576454497</v>
      </c>
      <c r="F4581" s="38">
        <f t="shared" ca="1" si="505"/>
        <v>2.7773441621407224E-2</v>
      </c>
      <c r="G4581" s="24">
        <f t="shared" ca="1" si="502"/>
        <v>8510.6292873667098</v>
      </c>
      <c r="H4581" s="24">
        <f t="shared" ca="1" si="503"/>
        <v>9203.8105906791916</v>
      </c>
      <c r="I4581" s="24">
        <f ca="1">H4581/'Option value'!$E$10</f>
        <v>446.78692187763062</v>
      </c>
    </row>
    <row r="4582" spans="2:9">
      <c r="B4582">
        <f t="shared" si="504"/>
        <v>4564</v>
      </c>
      <c r="C4582" s="38">
        <f t="shared" ca="1" si="499"/>
        <v>0.34768704499533248</v>
      </c>
      <c r="D4582" s="38">
        <f t="shared" ca="1" si="500"/>
        <v>6.5883066076304786E-2</v>
      </c>
      <c r="E4582" s="38">
        <f t="shared" ca="1" si="501"/>
        <v>0.14502404854097398</v>
      </c>
      <c r="F4582" s="38">
        <f t="shared" ca="1" si="505"/>
        <v>5.9200340471749768E-2</v>
      </c>
      <c r="G4582" s="24">
        <f t="shared" ca="1" si="502"/>
        <v>12830.5997709289</v>
      </c>
      <c r="H4582" s="24">
        <f t="shared" ca="1" si="503"/>
        <v>13523.781074241382</v>
      </c>
      <c r="I4582" s="24">
        <f ca="1">H4582/'Option value'!$E$10</f>
        <v>656.49422690492145</v>
      </c>
    </row>
    <row r="4583" spans="2:9">
      <c r="B4583">
        <f t="shared" si="504"/>
        <v>4565</v>
      </c>
      <c r="C4583" s="38">
        <f t="shared" ca="1" si="499"/>
        <v>0.1246864240373924</v>
      </c>
      <c r="D4583" s="38">
        <f t="shared" ca="1" si="500"/>
        <v>5.9582260224687877E-2</v>
      </c>
      <c r="E4583" s="38">
        <f t="shared" ca="1" si="501"/>
        <v>0.13839504347437259</v>
      </c>
      <c r="F4583" s="38">
        <f t="shared" ca="1" si="505"/>
        <v>3.6508836852917601E-2</v>
      </c>
      <c r="G4583" s="24">
        <f t="shared" ca="1" si="502"/>
        <v>8156.8863352213684</v>
      </c>
      <c r="H4583" s="24">
        <f t="shared" ca="1" si="503"/>
        <v>8850.0676385338502</v>
      </c>
      <c r="I4583" s="24">
        <f ca="1">H4583/'Option value'!$E$10</f>
        <v>429.61493390941018</v>
      </c>
    </row>
    <row r="4584" spans="2:9">
      <c r="B4584">
        <f t="shared" si="504"/>
        <v>4566</v>
      </c>
      <c r="C4584" s="38">
        <f t="shared" ca="1" si="499"/>
        <v>0.12558149318406917</v>
      </c>
      <c r="D4584" s="38">
        <f t="shared" ca="1" si="500"/>
        <v>5.915169272860981E-2</v>
      </c>
      <c r="E4584" s="38">
        <f t="shared" ca="1" si="501"/>
        <v>0.14564265359576825</v>
      </c>
      <c r="F4584" s="38">
        <f t="shared" ca="1" si="505"/>
        <v>4.0380109203150438E-2</v>
      </c>
      <c r="G4584" s="24">
        <f t="shared" ca="1" si="502"/>
        <v>7844.4343790628955</v>
      </c>
      <c r="H4584" s="24">
        <f t="shared" ca="1" si="503"/>
        <v>8537.6156823753772</v>
      </c>
      <c r="I4584" s="24">
        <f ca="1">H4584/'Option value'!$E$10</f>
        <v>414.44736322210565</v>
      </c>
    </row>
    <row r="4585" spans="2:9">
      <c r="B4585">
        <f t="shared" si="504"/>
        <v>4567</v>
      </c>
      <c r="C4585" s="38">
        <f t="shared" ca="1" si="499"/>
        <v>0.18441956601409851</v>
      </c>
      <c r="D4585" s="38">
        <f t="shared" ca="1" si="500"/>
        <v>6.1284826207802894E-2</v>
      </c>
      <c r="E4585" s="38">
        <f t="shared" ca="1" si="501"/>
        <v>0.14590881594080635</v>
      </c>
      <c r="F4585" s="38">
        <f t="shared" ca="1" si="505"/>
        <v>4.7642409010727416E-2</v>
      </c>
      <c r="G4585" s="24">
        <f t="shared" ca="1" si="502"/>
        <v>9161.0411144192967</v>
      </c>
      <c r="H4585" s="24">
        <f t="shared" ca="1" si="503"/>
        <v>9854.2224177317785</v>
      </c>
      <c r="I4585" s="24">
        <f ca="1">H4585/'Option value'!$E$10</f>
        <v>478.36031154037755</v>
      </c>
    </row>
    <row r="4586" spans="2:9">
      <c r="B4586">
        <f t="shared" si="504"/>
        <v>4568</v>
      </c>
      <c r="C4586" s="38">
        <f t="shared" ca="1" si="499"/>
        <v>0.22770356253492571</v>
      </c>
      <c r="D4586" s="38">
        <f t="shared" ca="1" si="500"/>
        <v>5.976777507191465E-2</v>
      </c>
      <c r="E4586" s="38">
        <f t="shared" ca="1" si="501"/>
        <v>0.14535284833556483</v>
      </c>
      <c r="F4586" s="38">
        <f t="shared" ca="1" si="505"/>
        <v>5.6502636163988151E-2</v>
      </c>
      <c r="G4586" s="24">
        <f t="shared" ca="1" si="502"/>
        <v>10242.206145906246</v>
      </c>
      <c r="H4586" s="24">
        <f t="shared" ca="1" si="503"/>
        <v>10935.387449218728</v>
      </c>
      <c r="I4586" s="24">
        <f ca="1">H4586/'Option value'!$E$10</f>
        <v>530.84405093294788</v>
      </c>
    </row>
    <row r="4587" spans="2:9">
      <c r="B4587">
        <f t="shared" si="504"/>
        <v>4569</v>
      </c>
      <c r="C4587" s="38">
        <f t="shared" ca="1" si="499"/>
        <v>0.34127303291905731</v>
      </c>
      <c r="D4587" s="38">
        <f t="shared" ca="1" si="500"/>
        <v>6.6023263804606241E-2</v>
      </c>
      <c r="E4587" s="38">
        <f t="shared" ca="1" si="501"/>
        <v>0.14244908295678635</v>
      </c>
      <c r="F4587" s="38">
        <f t="shared" ca="1" si="505"/>
        <v>4.4800069887899509E-2</v>
      </c>
      <c r="G4587" s="24">
        <f t="shared" ca="1" si="502"/>
        <v>11247.026049010514</v>
      </c>
      <c r="H4587" s="24">
        <f t="shared" ca="1" si="503"/>
        <v>11940.207352322996</v>
      </c>
      <c r="I4587" s="24">
        <f ca="1">H4587/'Option value'!$E$10</f>
        <v>579.62171613218425</v>
      </c>
    </row>
    <row r="4588" spans="2:9">
      <c r="B4588">
        <f t="shared" si="504"/>
        <v>4570</v>
      </c>
      <c r="C4588" s="38">
        <f t="shared" ca="1" si="499"/>
        <v>0.24525947849169069</v>
      </c>
      <c r="D4588" s="38">
        <f t="shared" ca="1" si="500"/>
        <v>6.6621891542933437E-2</v>
      </c>
      <c r="E4588" s="38">
        <f t="shared" ca="1" si="501"/>
        <v>0.14491419725123256</v>
      </c>
      <c r="F4588" s="38">
        <f t="shared" ca="1" si="505"/>
        <v>4.5782889521156805E-2</v>
      </c>
      <c r="G4588" s="24">
        <f t="shared" ca="1" si="502"/>
        <v>10379.044086295389</v>
      </c>
      <c r="H4588" s="24">
        <f t="shared" ca="1" si="503"/>
        <v>11072.225389607871</v>
      </c>
      <c r="I4588" s="24">
        <f ca="1">H4588/'Option value'!$E$10</f>
        <v>537.48666939844031</v>
      </c>
    </row>
    <row r="4589" spans="2:9">
      <c r="B4589">
        <f t="shared" si="504"/>
        <v>4571</v>
      </c>
      <c r="C4589" s="38">
        <f t="shared" ca="1" si="499"/>
        <v>0.14586320259892477</v>
      </c>
      <c r="D4589" s="38">
        <f t="shared" ca="1" si="500"/>
        <v>6.2564491577015449E-2</v>
      </c>
      <c r="E4589" s="38">
        <f t="shared" ca="1" si="501"/>
        <v>0.14713125938046359</v>
      </c>
      <c r="F4589" s="38">
        <f t="shared" ca="1" si="505"/>
        <v>3.6712818874484077E-2</v>
      </c>
      <c r="G4589" s="24">
        <f t="shared" ca="1" si="502"/>
        <v>8052.1241148090085</v>
      </c>
      <c r="H4589" s="24">
        <f t="shared" ca="1" si="503"/>
        <v>8745.3054181214902</v>
      </c>
      <c r="I4589" s="24">
        <f ca="1">H4589/'Option value'!$E$10</f>
        <v>424.5293892291985</v>
      </c>
    </row>
    <row r="4590" spans="2:9">
      <c r="B4590">
        <f t="shared" si="504"/>
        <v>4572</v>
      </c>
      <c r="C4590" s="38">
        <f t="shared" ca="1" si="499"/>
        <v>0.11999520389154221</v>
      </c>
      <c r="D4590" s="38">
        <f t="shared" ca="1" si="500"/>
        <v>6.3730072821625544E-2</v>
      </c>
      <c r="E4590" s="38">
        <f t="shared" ca="1" si="501"/>
        <v>0.14934309176451596</v>
      </c>
      <c r="F4590" s="38">
        <f t="shared" ca="1" si="505"/>
        <v>2.55627218232038E-2</v>
      </c>
      <c r="G4590" s="24">
        <f t="shared" ca="1" si="502"/>
        <v>7151.5499800643784</v>
      </c>
      <c r="H4590" s="24">
        <f t="shared" ca="1" si="503"/>
        <v>7844.731283376861</v>
      </c>
      <c r="I4590" s="24">
        <f ca="1">H4590/'Option value'!$E$10</f>
        <v>380.8121982221777</v>
      </c>
    </row>
    <row r="4591" spans="2:9">
      <c r="B4591">
        <f t="shared" si="504"/>
        <v>4573</v>
      </c>
      <c r="C4591" s="38">
        <f t="shared" ca="1" si="499"/>
        <v>0.32927866251925442</v>
      </c>
      <c r="D4591" s="38">
        <f t="shared" ca="1" si="500"/>
        <v>6.869377420778329E-2</v>
      </c>
      <c r="E4591" s="38">
        <f t="shared" ca="1" si="501"/>
        <v>0.14704393977596342</v>
      </c>
      <c r="F4591" s="38">
        <f t="shared" ca="1" si="505"/>
        <v>2.3419895176694232E-2</v>
      </c>
      <c r="G4591" s="24">
        <f t="shared" ca="1" si="502"/>
        <v>9160.5561347279126</v>
      </c>
      <c r="H4591" s="24">
        <f t="shared" ca="1" si="503"/>
        <v>9853.7374380403944</v>
      </c>
      <c r="I4591" s="24">
        <f ca="1">H4591/'Option value'!$E$10</f>
        <v>478.33676883691231</v>
      </c>
    </row>
    <row r="4592" spans="2:9">
      <c r="B4592">
        <f t="shared" si="504"/>
        <v>4574</v>
      </c>
      <c r="C4592" s="38">
        <f t="shared" ca="1" si="499"/>
        <v>0.12378868640072754</v>
      </c>
      <c r="D4592" s="38">
        <f t="shared" ca="1" si="500"/>
        <v>5.503445376090671E-2</v>
      </c>
      <c r="E4592" s="38">
        <f t="shared" ca="1" si="501"/>
        <v>0.14327993258561131</v>
      </c>
      <c r="F4592" s="38">
        <f t="shared" ca="1" si="505"/>
        <v>4.6287652646022096E-2</v>
      </c>
      <c r="G4592" s="24">
        <f t="shared" ca="1" si="502"/>
        <v>7908.12498463053</v>
      </c>
      <c r="H4592" s="24">
        <f t="shared" ca="1" si="503"/>
        <v>8601.3062879430126</v>
      </c>
      <c r="I4592" s="24">
        <f ca="1">H4592/'Option value'!$E$10</f>
        <v>417.53914019140836</v>
      </c>
    </row>
    <row r="4593" spans="2:9">
      <c r="B4593">
        <f t="shared" si="504"/>
        <v>4575</v>
      </c>
      <c r="C4593" s="38">
        <f t="shared" ca="1" si="499"/>
        <v>0.31945959724403067</v>
      </c>
      <c r="D4593" s="38">
        <f t="shared" ca="1" si="500"/>
        <v>5.9962729810195334E-2</v>
      </c>
      <c r="E4593" s="38">
        <f t="shared" ca="1" si="501"/>
        <v>0.14324865734004055</v>
      </c>
      <c r="F4593" s="38">
        <f t="shared" ca="1" si="505"/>
        <v>3.21483449018935E-2</v>
      </c>
      <c r="G4593" s="24">
        <f t="shared" ca="1" si="502"/>
        <v>8831.8887293057414</v>
      </c>
      <c r="H4593" s="24">
        <f t="shared" ca="1" si="503"/>
        <v>9525.0700326182232</v>
      </c>
      <c r="I4593" s="24">
        <f ca="1">H4593/'Option value'!$E$10</f>
        <v>462.3820404183603</v>
      </c>
    </row>
    <row r="4594" spans="2:9">
      <c r="B4594">
        <f t="shared" si="504"/>
        <v>4576</v>
      </c>
      <c r="C4594" s="38">
        <f t="shared" ca="1" si="499"/>
        <v>0.3118502051854844</v>
      </c>
      <c r="D4594" s="38">
        <f t="shared" ca="1" si="500"/>
        <v>6.7149302410131437E-2</v>
      </c>
      <c r="E4594" s="38">
        <f t="shared" ca="1" si="501"/>
        <v>0.14774328630724026</v>
      </c>
      <c r="F4594" s="38">
        <f t="shared" ca="1" si="505"/>
        <v>5.2454419378976908E-2</v>
      </c>
      <c r="G4594" s="24">
        <f t="shared" ca="1" si="502"/>
        <v>11465.023965201774</v>
      </c>
      <c r="H4594" s="24">
        <f t="shared" ca="1" si="503"/>
        <v>12158.205268514255</v>
      </c>
      <c r="I4594" s="24">
        <f ca="1">H4594/'Option value'!$E$10</f>
        <v>590.20413924826482</v>
      </c>
    </row>
    <row r="4595" spans="2:9">
      <c r="B4595">
        <f t="shared" si="504"/>
        <v>4577</v>
      </c>
      <c r="C4595" s="38">
        <f t="shared" ca="1" si="499"/>
        <v>0.23185733911823975</v>
      </c>
      <c r="D4595" s="38">
        <f t="shared" ca="1" si="500"/>
        <v>6.2567715363456802E-2</v>
      </c>
      <c r="E4595" s="38">
        <f t="shared" ca="1" si="501"/>
        <v>0.14550023567197026</v>
      </c>
      <c r="F4595" s="38">
        <f t="shared" ca="1" si="505"/>
        <v>3.8491140498391072E-2</v>
      </c>
      <c r="G4595" s="24">
        <f t="shared" ca="1" si="502"/>
        <v>8932.6722069386979</v>
      </c>
      <c r="H4595" s="24">
        <f t="shared" ca="1" si="503"/>
        <v>9625.8535102511796</v>
      </c>
      <c r="I4595" s="24">
        <f ca="1">H4595/'Option value'!$E$10</f>
        <v>467.27444224520286</v>
      </c>
    </row>
    <row r="4596" spans="2:9">
      <c r="B4596">
        <f t="shared" si="504"/>
        <v>4578</v>
      </c>
      <c r="C4596" s="38">
        <f t="shared" ca="1" si="499"/>
        <v>0.18911215537552459</v>
      </c>
      <c r="D4596" s="38">
        <f t="shared" ca="1" si="500"/>
        <v>5.4940057666044248E-2</v>
      </c>
      <c r="E4596" s="38">
        <f t="shared" ca="1" si="501"/>
        <v>0.14370959558448879</v>
      </c>
      <c r="F4596" s="38">
        <f t="shared" ca="1" si="505"/>
        <v>2.2295889283356123E-2</v>
      </c>
      <c r="G4596" s="24">
        <f t="shared" ca="1" si="502"/>
        <v>6673.2222577914108</v>
      </c>
      <c r="H4596" s="24">
        <f t="shared" ca="1" si="503"/>
        <v>7366.4035611038935</v>
      </c>
      <c r="I4596" s="24">
        <f ca="1">H4596/'Option value'!$E$10</f>
        <v>357.59240587882977</v>
      </c>
    </row>
    <row r="4597" spans="2:9">
      <c r="B4597">
        <f t="shared" si="504"/>
        <v>4579</v>
      </c>
      <c r="C4597" s="38">
        <f t="shared" ca="1" si="499"/>
        <v>0.16175228473431646</v>
      </c>
      <c r="D4597" s="38">
        <f t="shared" ca="1" si="500"/>
        <v>6.5739456159338183E-2</v>
      </c>
      <c r="E4597" s="38">
        <f t="shared" ca="1" si="501"/>
        <v>0.15070806922350646</v>
      </c>
      <c r="F4597" s="38">
        <f t="shared" ca="1" si="505"/>
        <v>4.2480267944255662E-2</v>
      </c>
      <c r="G4597" s="24">
        <f t="shared" ca="1" si="502"/>
        <v>8751.6951932986303</v>
      </c>
      <c r="H4597" s="24">
        <f t="shared" ca="1" si="503"/>
        <v>9444.8764966111121</v>
      </c>
      <c r="I4597" s="24">
        <f ca="1">H4597/'Option value'!$E$10</f>
        <v>458.48915032092776</v>
      </c>
    </row>
    <row r="4598" spans="2:9">
      <c r="B4598">
        <f t="shared" si="504"/>
        <v>4580</v>
      </c>
      <c r="C4598" s="38">
        <f t="shared" ca="1" si="499"/>
        <v>0.17055566468238031</v>
      </c>
      <c r="D4598" s="38">
        <f t="shared" ca="1" si="500"/>
        <v>6.2688352518872684E-2</v>
      </c>
      <c r="E4598" s="38">
        <f t="shared" ca="1" si="501"/>
        <v>0.14296506158627986</v>
      </c>
      <c r="F4598" s="38">
        <f t="shared" ca="1" si="505"/>
        <v>2.6892351037580458E-2</v>
      </c>
      <c r="G4598" s="24">
        <f t="shared" ca="1" si="502"/>
        <v>7840.4353493193612</v>
      </c>
      <c r="H4598" s="24">
        <f t="shared" ca="1" si="503"/>
        <v>8533.616652631843</v>
      </c>
      <c r="I4598" s="24">
        <f ca="1">H4598/'Option value'!$E$10</f>
        <v>414.25323556465253</v>
      </c>
    </row>
    <row r="4599" spans="2:9">
      <c r="B4599">
        <f t="shared" si="504"/>
        <v>4581</v>
      </c>
      <c r="C4599" s="38">
        <f t="shared" ca="1" si="499"/>
        <v>0.23009241911421255</v>
      </c>
      <c r="D4599" s="38">
        <f t="shared" ca="1" si="500"/>
        <v>6.31962784293367E-2</v>
      </c>
      <c r="E4599" s="38">
        <f t="shared" ca="1" si="501"/>
        <v>0.1458382433824735</v>
      </c>
      <c r="F4599" s="38">
        <f t="shared" ca="1" si="505"/>
        <v>3.5420155212795235E-2</v>
      </c>
      <c r="G4599" s="24">
        <f t="shared" ca="1" si="502"/>
        <v>8731.3299341194706</v>
      </c>
      <c r="H4599" s="24">
        <f t="shared" ca="1" si="503"/>
        <v>9424.5112374319524</v>
      </c>
      <c r="I4599" s="24">
        <f ca="1">H4599/'Option value'!$E$10</f>
        <v>457.50054550640544</v>
      </c>
    </row>
    <row r="4600" spans="2:9">
      <c r="B4600">
        <f t="shared" si="504"/>
        <v>4582</v>
      </c>
      <c r="C4600" s="38">
        <f t="shared" ca="1" si="499"/>
        <v>0.17686525081598295</v>
      </c>
      <c r="D4600" s="38">
        <f t="shared" ca="1" si="500"/>
        <v>6.2998553137356486E-2</v>
      </c>
      <c r="E4600" s="38">
        <f t="shared" ca="1" si="501"/>
        <v>0.14947051461267763</v>
      </c>
      <c r="F4600" s="38">
        <f t="shared" ca="1" si="505"/>
        <v>4.8483208590406973E-2</v>
      </c>
      <c r="G4600" s="24">
        <f t="shared" ca="1" si="502"/>
        <v>9105.0409809853409</v>
      </c>
      <c r="H4600" s="24">
        <f t="shared" ca="1" si="503"/>
        <v>9798.2222842978226</v>
      </c>
      <c r="I4600" s="24">
        <f ca="1">H4600/'Option value'!$E$10</f>
        <v>475.64185846105931</v>
      </c>
    </row>
    <row r="4601" spans="2:9">
      <c r="B4601">
        <f t="shared" si="504"/>
        <v>4583</v>
      </c>
      <c r="C4601" s="38">
        <f t="shared" ca="1" si="499"/>
        <v>0.25012181216324758</v>
      </c>
      <c r="D4601" s="38">
        <f t="shared" ca="1" si="500"/>
        <v>5.533558982692191E-2</v>
      </c>
      <c r="E4601" s="38">
        <f t="shared" ca="1" si="501"/>
        <v>0.14538483706975719</v>
      </c>
      <c r="F4601" s="38">
        <f t="shared" ca="1" si="505"/>
        <v>2.9415238062369987E-2</v>
      </c>
      <c r="G4601" s="24">
        <f t="shared" ca="1" si="502"/>
        <v>7397.8257504365647</v>
      </c>
      <c r="H4601" s="24">
        <f t="shared" ca="1" si="503"/>
        <v>8091.0070537490474</v>
      </c>
      <c r="I4601" s="24">
        <f ca="1">H4601/'Option value'!$E$10</f>
        <v>392.76733270626443</v>
      </c>
    </row>
    <row r="4602" spans="2:9">
      <c r="B4602">
        <f t="shared" si="504"/>
        <v>4584</v>
      </c>
      <c r="C4602" s="38">
        <f t="shared" ca="1" si="499"/>
        <v>0.26074406835236519</v>
      </c>
      <c r="D4602" s="38">
        <f t="shared" ca="1" si="500"/>
        <v>5.4689152922431691E-2</v>
      </c>
      <c r="E4602" s="38">
        <f t="shared" ca="1" si="501"/>
        <v>0.1464017874187698</v>
      </c>
      <c r="F4602" s="38">
        <f t="shared" ca="1" si="505"/>
        <v>5.8106888358375228E-2</v>
      </c>
      <c r="G4602" s="24">
        <f t="shared" ca="1" si="502"/>
        <v>9684.6491645827809</v>
      </c>
      <c r="H4602" s="24">
        <f t="shared" ca="1" si="503"/>
        <v>10377.830467895263</v>
      </c>
      <c r="I4602" s="24">
        <f ca="1">H4602/'Option value'!$E$10</f>
        <v>503.77817805316806</v>
      </c>
    </row>
    <row r="4603" spans="2:9">
      <c r="B4603">
        <f t="shared" si="504"/>
        <v>4585</v>
      </c>
      <c r="C4603" s="38">
        <f t="shared" ca="1" si="499"/>
        <v>0.16911299481788006</v>
      </c>
      <c r="D4603" s="38">
        <f t="shared" ca="1" si="500"/>
        <v>5.7137828864585426E-2</v>
      </c>
      <c r="E4603" s="38">
        <f t="shared" ca="1" si="501"/>
        <v>0.14398845388359297</v>
      </c>
      <c r="F4603" s="38">
        <f t="shared" ca="1" si="505"/>
        <v>2.4495494211668252E-2</v>
      </c>
      <c r="G4603" s="24">
        <f t="shared" ca="1" si="502"/>
        <v>6933.1289924440653</v>
      </c>
      <c r="H4603" s="24">
        <f t="shared" ca="1" si="503"/>
        <v>7626.3102957565479</v>
      </c>
      <c r="I4603" s="24">
        <f ca="1">H4603/'Option value'!$E$10</f>
        <v>370.20923765808482</v>
      </c>
    </row>
    <row r="4604" spans="2:9">
      <c r="B4604">
        <f t="shared" si="504"/>
        <v>4586</v>
      </c>
      <c r="C4604" s="38">
        <f t="shared" ca="1" si="499"/>
        <v>0.28047345285285519</v>
      </c>
      <c r="D4604" s="38">
        <f t="shared" ca="1" si="500"/>
        <v>5.9089042346702793E-2</v>
      </c>
      <c r="E4604" s="38">
        <f t="shared" ca="1" si="501"/>
        <v>0.14187923428616075</v>
      </c>
      <c r="F4604" s="38">
        <f t="shared" ca="1" si="505"/>
        <v>5.6224361316223714E-2</v>
      </c>
      <c r="G4604" s="24">
        <f t="shared" ca="1" si="502"/>
        <v>10955.112251409151</v>
      </c>
      <c r="H4604" s="24">
        <f t="shared" ca="1" si="503"/>
        <v>11648.293554721633</v>
      </c>
      <c r="I4604" s="24">
        <f ca="1">H4604/'Option value'!$E$10</f>
        <v>565.45114343308899</v>
      </c>
    </row>
    <row r="4605" spans="2:9">
      <c r="B4605">
        <f t="shared" si="504"/>
        <v>4587</v>
      </c>
      <c r="C4605" s="38">
        <f t="shared" ca="1" si="499"/>
        <v>0.38747350463509445</v>
      </c>
      <c r="D4605" s="38">
        <f t="shared" ca="1" si="500"/>
        <v>5.9841791337144734E-2</v>
      </c>
      <c r="E4605" s="38">
        <f t="shared" ca="1" si="501"/>
        <v>0.14510646945746644</v>
      </c>
      <c r="F4605" s="38">
        <f t="shared" ca="1" si="505"/>
        <v>5.663936287347264E-2</v>
      </c>
      <c r="G4605" s="24">
        <f t="shared" ca="1" si="502"/>
        <v>11639.6209467482</v>
      </c>
      <c r="H4605" s="24">
        <f t="shared" ca="1" si="503"/>
        <v>12332.802250060682</v>
      </c>
      <c r="I4605" s="24">
        <f ca="1">H4605/'Option value'!$E$10</f>
        <v>598.67972087673206</v>
      </c>
    </row>
    <row r="4606" spans="2:9">
      <c r="B4606">
        <f t="shared" si="504"/>
        <v>4588</v>
      </c>
      <c r="C4606" s="38">
        <f t="shared" ca="1" si="499"/>
        <v>0.22770270869011675</v>
      </c>
      <c r="D4606" s="38">
        <f t="shared" ca="1" si="500"/>
        <v>5.9980452407837122E-2</v>
      </c>
      <c r="E4606" s="38">
        <f t="shared" ca="1" si="501"/>
        <v>0.14764485125945373</v>
      </c>
      <c r="F4606" s="38">
        <f t="shared" ca="1" si="505"/>
        <v>5.0163720908163456E-2</v>
      </c>
      <c r="G4606" s="24">
        <f t="shared" ca="1" si="502"/>
        <v>9368.5800409330132</v>
      </c>
      <c r="H4606" s="24">
        <f t="shared" ca="1" si="503"/>
        <v>10061.761344245495</v>
      </c>
      <c r="I4606" s="24">
        <f ca="1">H4606/'Option value'!$E$10</f>
        <v>488.43501671094634</v>
      </c>
    </row>
    <row r="4607" spans="2:9">
      <c r="B4607">
        <f t="shared" si="504"/>
        <v>4589</v>
      </c>
      <c r="C4607" s="38">
        <f t="shared" ca="1" si="499"/>
        <v>0.19716268088133285</v>
      </c>
      <c r="D4607" s="38">
        <f t="shared" ca="1" si="500"/>
        <v>5.7508050327632045E-2</v>
      </c>
      <c r="E4607" s="38">
        <f t="shared" ca="1" si="501"/>
        <v>0.14770948485684002</v>
      </c>
      <c r="F4607" s="38">
        <f t="shared" ca="1" si="505"/>
        <v>2.2315177329923816E-2</v>
      </c>
      <c r="G4607" s="24">
        <f t="shared" ca="1" si="502"/>
        <v>6809.1886981874686</v>
      </c>
      <c r="H4607" s="24">
        <f t="shared" ca="1" si="503"/>
        <v>7502.3700014999513</v>
      </c>
      <c r="I4607" s="24">
        <f ca="1">H4607/'Option value'!$E$10</f>
        <v>364.19271851941511</v>
      </c>
    </row>
    <row r="4608" spans="2:9">
      <c r="B4608">
        <f t="shared" si="504"/>
        <v>4590</v>
      </c>
      <c r="C4608" s="38">
        <f t="shared" ca="1" si="499"/>
        <v>9.7788511458345634E-2</v>
      </c>
      <c r="D4608" s="38">
        <f t="shared" ca="1" si="500"/>
        <v>6.7687035647493343E-2</v>
      </c>
      <c r="E4608" s="38">
        <f t="shared" ca="1" si="501"/>
        <v>0.14543024151330927</v>
      </c>
      <c r="F4608" s="38">
        <f t="shared" ca="1" si="505"/>
        <v>2.3985853672393382E-2</v>
      </c>
      <c r="G4608" s="24">
        <f t="shared" ca="1" si="502"/>
        <v>7588.1883615087118</v>
      </c>
      <c r="H4608" s="24">
        <f t="shared" ca="1" si="503"/>
        <v>8281.3696648211935</v>
      </c>
      <c r="I4608" s="24">
        <f ca="1">H4608/'Option value'!$E$10</f>
        <v>402.00823615636858</v>
      </c>
    </row>
    <row r="4609" spans="2:9">
      <c r="B4609">
        <f t="shared" si="504"/>
        <v>4591</v>
      </c>
      <c r="C4609" s="38">
        <f t="shared" ca="1" si="499"/>
        <v>0.23785934113734636</v>
      </c>
      <c r="D4609" s="38">
        <f t="shared" ca="1" si="500"/>
        <v>6.8075658047596702E-2</v>
      </c>
      <c r="E4609" s="38">
        <f t="shared" ca="1" si="501"/>
        <v>0.14794245124695177</v>
      </c>
      <c r="F4609" s="38">
        <f t="shared" ca="1" si="505"/>
        <v>4.7132684605069308E-2</v>
      </c>
      <c r="G4609" s="24">
        <f t="shared" ca="1" si="502"/>
        <v>10366.971719287147</v>
      </c>
      <c r="H4609" s="24">
        <f t="shared" ca="1" si="503"/>
        <v>11060.153022599628</v>
      </c>
      <c r="I4609" s="24">
        <f ca="1">H4609/'Option value'!$E$10</f>
        <v>536.90063216503052</v>
      </c>
    </row>
    <row r="4610" spans="2:9">
      <c r="B4610">
        <f t="shared" si="504"/>
        <v>4592</v>
      </c>
      <c r="C4610" s="38">
        <f t="shared" ca="1" si="499"/>
        <v>0.1733170605701333</v>
      </c>
      <c r="D4610" s="38">
        <f t="shared" ca="1" si="500"/>
        <v>6.7592129428508674E-2</v>
      </c>
      <c r="E4610" s="38">
        <f t="shared" ca="1" si="501"/>
        <v>0.14494660941623252</v>
      </c>
      <c r="F4610" s="38">
        <f t="shared" ca="1" si="505"/>
        <v>5.9121591282606564E-2</v>
      </c>
      <c r="G4610" s="24">
        <f t="shared" ca="1" si="502"/>
        <v>11460.115304236599</v>
      </c>
      <c r="H4610" s="24">
        <f t="shared" ca="1" si="503"/>
        <v>12153.29660754908</v>
      </c>
      <c r="I4610" s="24">
        <f ca="1">H4610/'Option value'!$E$10</f>
        <v>589.96585473539221</v>
      </c>
    </row>
    <row r="4611" spans="2:9">
      <c r="B4611">
        <f t="shared" si="504"/>
        <v>4593</v>
      </c>
      <c r="C4611" s="38">
        <f t="shared" ca="1" si="499"/>
        <v>0.33412802156909116</v>
      </c>
      <c r="D4611" s="38">
        <f t="shared" ca="1" si="500"/>
        <v>6.8658671818647099E-2</v>
      </c>
      <c r="E4611" s="38">
        <f t="shared" ca="1" si="501"/>
        <v>0.14758758439953032</v>
      </c>
      <c r="F4611" s="38">
        <f t="shared" ca="1" si="505"/>
        <v>4.8975964928877513E-2</v>
      </c>
      <c r="G4611" s="24">
        <f t="shared" ca="1" si="502"/>
        <v>11520.098424323756</v>
      </c>
      <c r="H4611" s="24">
        <f t="shared" ca="1" si="503"/>
        <v>12213.279727636238</v>
      </c>
      <c r="I4611" s="24">
        <f ca="1">H4611/'Option value'!$E$10</f>
        <v>592.87765668137069</v>
      </c>
    </row>
    <row r="4612" spans="2:9">
      <c r="B4612">
        <f t="shared" si="504"/>
        <v>4594</v>
      </c>
      <c r="C4612" s="38">
        <f t="shared" ca="1" si="499"/>
        <v>0.23901140530758427</v>
      </c>
      <c r="D4612" s="38">
        <f t="shared" ca="1" si="500"/>
        <v>5.701710234428823E-2</v>
      </c>
      <c r="E4612" s="38">
        <f t="shared" ca="1" si="501"/>
        <v>0.14409856415509237</v>
      </c>
      <c r="F4612" s="38">
        <f t="shared" ca="1" si="505"/>
        <v>5.1669761537245645E-2</v>
      </c>
      <c r="G4612" s="24">
        <f t="shared" ca="1" si="502"/>
        <v>9479.0430654075535</v>
      </c>
      <c r="H4612" s="24">
        <f t="shared" ca="1" si="503"/>
        <v>10172.224368720035</v>
      </c>
      <c r="I4612" s="24">
        <f ca="1">H4612/'Option value'!$E$10</f>
        <v>493.79729945242889</v>
      </c>
    </row>
    <row r="4613" spans="2:9">
      <c r="B4613">
        <f t="shared" si="504"/>
        <v>4595</v>
      </c>
      <c r="C4613" s="38">
        <f t="shared" ca="1" si="499"/>
        <v>0.16527316468955033</v>
      </c>
      <c r="D4613" s="38">
        <f t="shared" ca="1" si="500"/>
        <v>6.6164330760999368E-2</v>
      </c>
      <c r="E4613" s="38">
        <f t="shared" ca="1" si="501"/>
        <v>0.14624954004615548</v>
      </c>
      <c r="F4613" s="38">
        <f t="shared" ca="1" si="505"/>
        <v>4.75954831061738E-2</v>
      </c>
      <c r="G4613" s="24">
        <f t="shared" ca="1" si="502"/>
        <v>9692.3278624833692</v>
      </c>
      <c r="H4613" s="24">
        <f t="shared" ca="1" si="503"/>
        <v>10385.509165795851</v>
      </c>
      <c r="I4613" s="24">
        <f ca="1">H4613/'Option value'!$E$10</f>
        <v>504.15093037843934</v>
      </c>
    </row>
    <row r="4614" spans="2:9">
      <c r="B4614">
        <f t="shared" si="504"/>
        <v>4596</v>
      </c>
      <c r="C4614" s="38">
        <f t="shared" ca="1" si="499"/>
        <v>-2.1319286661735382E-2</v>
      </c>
      <c r="D4614" s="38">
        <f t="shared" ca="1" si="500"/>
        <v>5.0451200476533391E-2</v>
      </c>
      <c r="E4614" s="38">
        <f t="shared" ca="1" si="501"/>
        <v>0.14604160105592937</v>
      </c>
      <c r="F4614" s="38">
        <f t="shared" ca="1" si="505"/>
        <v>2.2345968062955454E-2</v>
      </c>
      <c r="G4614" s="24">
        <f t="shared" ca="1" si="502"/>
        <v>4950.5054613735665</v>
      </c>
      <c r="H4614" s="24">
        <f t="shared" ca="1" si="503"/>
        <v>5643.6867646860492</v>
      </c>
      <c r="I4614" s="24">
        <f ca="1">H4614/'Option value'!$E$10</f>
        <v>273.96537692650725</v>
      </c>
    </row>
    <row r="4615" spans="2:9">
      <c r="B4615">
        <f t="shared" si="504"/>
        <v>4597</v>
      </c>
      <c r="C4615" s="38">
        <f t="shared" ca="1" si="499"/>
        <v>0.4005101625031231</v>
      </c>
      <c r="D4615" s="38">
        <f t="shared" ca="1" si="500"/>
        <v>5.420138641780356E-2</v>
      </c>
      <c r="E4615" s="38">
        <f t="shared" ca="1" si="501"/>
        <v>0.14383863877444486</v>
      </c>
      <c r="F4615" s="38">
        <f t="shared" ca="1" si="505"/>
        <v>2.7223273231389684E-2</v>
      </c>
      <c r="G4615" s="24">
        <f t="shared" ca="1" si="502"/>
        <v>8072.9499299143472</v>
      </c>
      <c r="H4615" s="24">
        <f t="shared" ca="1" si="503"/>
        <v>8766.1312332268299</v>
      </c>
      <c r="I4615" s="24">
        <f ca="1">H4615/'Option value'!$E$10</f>
        <v>425.54035112751598</v>
      </c>
    </row>
    <row r="4616" spans="2:9">
      <c r="B4616">
        <f t="shared" si="504"/>
        <v>4598</v>
      </c>
      <c r="C4616" s="38">
        <f t="shared" ca="1" si="499"/>
        <v>0.13762594326383637</v>
      </c>
      <c r="D4616" s="38">
        <f t="shared" ca="1" si="500"/>
        <v>5.2707222836812416E-2</v>
      </c>
      <c r="E4616" s="38">
        <f t="shared" ca="1" si="501"/>
        <v>0.1440758218570676</v>
      </c>
      <c r="F4616" s="38">
        <f t="shared" ca="1" si="505"/>
        <v>2.7290961191396828E-2</v>
      </c>
      <c r="G4616" s="24">
        <f t="shared" ca="1" si="502"/>
        <v>6367.5806021055241</v>
      </c>
      <c r="H4616" s="24">
        <f t="shared" ca="1" si="503"/>
        <v>7060.7619054180068</v>
      </c>
      <c r="I4616" s="24">
        <f ca="1">H4616/'Option value'!$E$10</f>
        <v>342.75543230184496</v>
      </c>
    </row>
    <row r="4617" spans="2:9">
      <c r="B4617">
        <f t="shared" si="504"/>
        <v>4599</v>
      </c>
      <c r="C4617" s="38">
        <f t="shared" ca="1" si="499"/>
        <v>0.273989544202841</v>
      </c>
      <c r="D4617" s="38">
        <f t="shared" ca="1" si="500"/>
        <v>6.0960253594655768E-2</v>
      </c>
      <c r="E4617" s="38">
        <f t="shared" ca="1" si="501"/>
        <v>0.14354329346483796</v>
      </c>
      <c r="F4617" s="38">
        <f t="shared" ca="1" si="505"/>
        <v>2.9459920188217935E-2</v>
      </c>
      <c r="G4617" s="24">
        <f t="shared" ca="1" si="502"/>
        <v>8442.705713687692</v>
      </c>
      <c r="H4617" s="24">
        <f t="shared" ca="1" si="503"/>
        <v>9135.8870170001737</v>
      </c>
      <c r="I4617" s="24">
        <f ca="1">H4617/'Option value'!$E$10</f>
        <v>443.48966101942585</v>
      </c>
    </row>
    <row r="4618" spans="2:9">
      <c r="B4618">
        <f t="shared" si="504"/>
        <v>4600</v>
      </c>
      <c r="C4618" s="38">
        <f t="shared" ca="1" si="499"/>
        <v>0.35085465644849362</v>
      </c>
      <c r="D4618" s="38">
        <f t="shared" ca="1" si="500"/>
        <v>6.6098924897411371E-2</v>
      </c>
      <c r="E4618" s="38">
        <f t="shared" ca="1" si="501"/>
        <v>0.14654695271926921</v>
      </c>
      <c r="F4618" s="38">
        <f t="shared" ca="1" si="505"/>
        <v>2.3951905160499956E-2</v>
      </c>
      <c r="G4618" s="24">
        <f t="shared" ca="1" si="502"/>
        <v>9032.780778931261</v>
      </c>
      <c r="H4618" s="24">
        <f t="shared" ca="1" si="503"/>
        <v>9725.9620822437428</v>
      </c>
      <c r="I4618" s="24">
        <f ca="1">H4618/'Option value'!$E$10</f>
        <v>472.13408166231756</v>
      </c>
    </row>
    <row r="4619" spans="2:9">
      <c r="B4619">
        <f t="shared" si="504"/>
        <v>4601</v>
      </c>
      <c r="C4619" s="38">
        <f t="shared" ca="1" si="499"/>
        <v>0.11646238224058533</v>
      </c>
      <c r="D4619" s="38">
        <f t="shared" ca="1" si="500"/>
        <v>5.8821988856288039E-2</v>
      </c>
      <c r="E4619" s="38">
        <f t="shared" ca="1" si="501"/>
        <v>0.14529327597274591</v>
      </c>
      <c r="F4619" s="38">
        <f t="shared" ca="1" si="505"/>
        <v>4.0945658745293892E-2</v>
      </c>
      <c r="G4619" s="24">
        <f t="shared" ca="1" si="502"/>
        <v>7805.3546290087843</v>
      </c>
      <c r="H4619" s="24">
        <f t="shared" ca="1" si="503"/>
        <v>8498.535932321267</v>
      </c>
      <c r="I4619" s="24">
        <f ca="1">H4619/'Option value'!$E$10</f>
        <v>412.5502879767605</v>
      </c>
    </row>
    <row r="4620" spans="2:9">
      <c r="B4620">
        <f t="shared" si="504"/>
        <v>4602</v>
      </c>
      <c r="C4620" s="38">
        <f t="shared" ca="1" si="499"/>
        <v>0.18852626657524801</v>
      </c>
      <c r="D4620" s="38">
        <f t="shared" ca="1" si="500"/>
        <v>5.9020553820376527E-2</v>
      </c>
      <c r="E4620" s="38">
        <f t="shared" ca="1" si="501"/>
        <v>0.14834259596359936</v>
      </c>
      <c r="F4620" s="38">
        <f t="shared" ca="1" si="505"/>
        <v>2.1357606519941098E-2</v>
      </c>
      <c r="G4620" s="24">
        <f t="shared" ca="1" si="502"/>
        <v>6850.9540417888365</v>
      </c>
      <c r="H4620" s="24">
        <f t="shared" ca="1" si="503"/>
        <v>7544.1353451013192</v>
      </c>
      <c r="I4620" s="24">
        <f ca="1">H4620/'Option value'!$E$10</f>
        <v>366.22016238355917</v>
      </c>
    </row>
    <row r="4621" spans="2:9">
      <c r="B4621">
        <f t="shared" si="504"/>
        <v>4603</v>
      </c>
      <c r="C4621" s="38">
        <f t="shared" ca="1" si="499"/>
        <v>0.27203814197812354</v>
      </c>
      <c r="D4621" s="38">
        <f t="shared" ca="1" si="500"/>
        <v>5.7195053750512578E-2</v>
      </c>
      <c r="E4621" s="38">
        <f t="shared" ca="1" si="501"/>
        <v>0.14362533060578458</v>
      </c>
      <c r="F4621" s="38">
        <f t="shared" ca="1" si="505"/>
        <v>5.5294921049392348E-2</v>
      </c>
      <c r="G4621" s="24">
        <f t="shared" ca="1" si="502"/>
        <v>10215.032177110037</v>
      </c>
      <c r="H4621" s="24">
        <f t="shared" ca="1" si="503"/>
        <v>10908.213480422519</v>
      </c>
      <c r="I4621" s="24">
        <f ca="1">H4621/'Option value'!$E$10</f>
        <v>529.52492623410285</v>
      </c>
    </row>
    <row r="4622" spans="2:9">
      <c r="B4622">
        <f t="shared" si="504"/>
        <v>4604</v>
      </c>
      <c r="C4622" s="38">
        <f t="shared" ca="1" si="499"/>
        <v>0.26801391261786361</v>
      </c>
      <c r="D4622" s="38">
        <f t="shared" ca="1" si="500"/>
        <v>6.8970027979330703E-2</v>
      </c>
      <c r="E4622" s="38">
        <f t="shared" ca="1" si="501"/>
        <v>0.143545787840587</v>
      </c>
      <c r="F4622" s="38">
        <f t="shared" ca="1" si="505"/>
        <v>2.5569797590163076E-2</v>
      </c>
      <c r="G4622" s="24">
        <f t="shared" ca="1" si="502"/>
        <v>9193.5272206490736</v>
      </c>
      <c r="H4622" s="24">
        <f t="shared" ca="1" si="503"/>
        <v>9886.7085239615553</v>
      </c>
      <c r="I4622" s="24">
        <f ca="1">H4622/'Option value'!$E$10</f>
        <v>479.93730698842501</v>
      </c>
    </row>
    <row r="4623" spans="2:9">
      <c r="B4623">
        <f t="shared" si="504"/>
        <v>4605</v>
      </c>
      <c r="C4623" s="38">
        <f t="shared" ca="1" si="499"/>
        <v>2.8901249311590826E-2</v>
      </c>
      <c r="D4623" s="38">
        <f t="shared" ca="1" si="500"/>
        <v>6.4046877947702086E-2</v>
      </c>
      <c r="E4623" s="38">
        <f t="shared" ca="1" si="501"/>
        <v>0.1468094430049019</v>
      </c>
      <c r="F4623" s="38">
        <f t="shared" ca="1" si="505"/>
        <v>3.4321289692595958E-2</v>
      </c>
      <c r="G4623" s="24">
        <f t="shared" ca="1" si="502"/>
        <v>7265.345111409757</v>
      </c>
      <c r="H4623" s="24">
        <f t="shared" ca="1" si="503"/>
        <v>7958.5264147222397</v>
      </c>
      <c r="I4623" s="24">
        <f ca="1">H4623/'Option value'!$E$10</f>
        <v>386.33623372438052</v>
      </c>
    </row>
    <row r="4624" spans="2:9">
      <c r="B4624">
        <f t="shared" si="504"/>
        <v>4606</v>
      </c>
      <c r="C4624" s="38">
        <f t="shared" ca="1" si="499"/>
        <v>0.37080705560450722</v>
      </c>
      <c r="D4624" s="38">
        <f t="shared" ca="1" si="500"/>
        <v>5.5395893414378963E-2</v>
      </c>
      <c r="E4624" s="38">
        <f t="shared" ca="1" si="501"/>
        <v>0.14256738397560378</v>
      </c>
      <c r="F4624" s="38">
        <f t="shared" ca="1" si="505"/>
        <v>5.990041216564182E-2</v>
      </c>
      <c r="G4624" s="24">
        <f t="shared" ca="1" si="502"/>
        <v>11392.348181111334</v>
      </c>
      <c r="H4624" s="24">
        <f t="shared" ca="1" si="503"/>
        <v>12085.529484423816</v>
      </c>
      <c r="I4624" s="24">
        <f ca="1">H4624/'Option value'!$E$10</f>
        <v>586.67618856426293</v>
      </c>
    </row>
    <row r="4625" spans="2:9">
      <c r="B4625">
        <f t="shared" si="504"/>
        <v>4607</v>
      </c>
      <c r="C4625" s="38">
        <f t="shared" ca="1" si="499"/>
        <v>0.13684332901379126</v>
      </c>
      <c r="D4625" s="38">
        <f t="shared" ca="1" si="500"/>
        <v>5.8418856541759004E-2</v>
      </c>
      <c r="E4625" s="38">
        <f t="shared" ca="1" si="501"/>
        <v>0.14786232233697957</v>
      </c>
      <c r="F4625" s="38">
        <f t="shared" ca="1" si="505"/>
        <v>4.3799801997747696E-2</v>
      </c>
      <c r="G4625" s="24">
        <f t="shared" ca="1" si="502"/>
        <v>7914.9961242087684</v>
      </c>
      <c r="H4625" s="24">
        <f t="shared" ca="1" si="503"/>
        <v>8608.1774275212501</v>
      </c>
      <c r="I4625" s="24">
        <f ca="1">H4625/'Option value'!$E$10</f>
        <v>417.87269065637133</v>
      </c>
    </row>
    <row r="4626" spans="2:9">
      <c r="B4626">
        <f t="shared" si="504"/>
        <v>4608</v>
      </c>
      <c r="C4626" s="38">
        <f t="shared" ca="1" si="499"/>
        <v>0.23315088621313876</v>
      </c>
      <c r="D4626" s="38">
        <f t="shared" ca="1" si="500"/>
        <v>5.2692800246775064E-2</v>
      </c>
      <c r="E4626" s="38">
        <f t="shared" ca="1" si="501"/>
        <v>0.14952084940071128</v>
      </c>
      <c r="F4626" s="38">
        <f t="shared" ca="1" si="505"/>
        <v>5.0112953325123014E-2</v>
      </c>
      <c r="G4626" s="24">
        <f t="shared" ca="1" si="502"/>
        <v>8106.5859711691573</v>
      </c>
      <c r="H4626" s="24">
        <f t="shared" ca="1" si="503"/>
        <v>8799.7672744816391</v>
      </c>
      <c r="I4626" s="24">
        <f ca="1">H4626/'Option value'!$E$10</f>
        <v>427.17316866415723</v>
      </c>
    </row>
    <row r="4627" spans="2:9">
      <c r="B4627">
        <f t="shared" si="504"/>
        <v>4609</v>
      </c>
      <c r="C4627" s="38">
        <f t="shared" ref="C4627:C4690" ca="1" si="506">_xlfn.NORM.INV(RAND(),$F$6,$G$6)</f>
        <v>0.533438384115001</v>
      </c>
      <c r="D4627" s="38">
        <f t="shared" ref="D4627:D4690" ca="1" si="507">_xlfn.NORM.INV(RAND(),$F$7,$G$7)</f>
        <v>7.1140576196154853E-2</v>
      </c>
      <c r="E4627" s="38">
        <f t="shared" ref="E4627:E4690" ca="1" si="508">_xlfn.NORM.INV(RAND(),$F$8,$G$8)</f>
        <v>0.14885801853395611</v>
      </c>
      <c r="F4627" s="38">
        <f t="shared" ca="1" si="505"/>
        <v>3.355028855670146E-2</v>
      </c>
      <c r="G4627" s="24">
        <f t="shared" ref="G4627:G4690" ca="1" si="509">IF(E4627&gt;F4627,($C$12*(1+C4627)*D4627)/(E4627-F4627),0)</f>
        <v>11733.205114003949</v>
      </c>
      <c r="H4627" s="24">
        <f t="shared" ref="H4627:H4690" ca="1" si="510">G4627+$C$13</f>
        <v>12426.386417316431</v>
      </c>
      <c r="I4627" s="24">
        <f ca="1">H4627/'Option value'!$E$10</f>
        <v>603.22264161730243</v>
      </c>
    </row>
    <row r="4628" spans="2:9">
      <c r="B4628">
        <f t="shared" ref="B4628:B4691" si="511">B4627+1</f>
        <v>4610</v>
      </c>
      <c r="C4628" s="38">
        <f t="shared" ca="1" si="506"/>
        <v>0.16044583561897685</v>
      </c>
      <c r="D4628" s="38">
        <f t="shared" ca="1" si="507"/>
        <v>5.6662289239196723E-2</v>
      </c>
      <c r="E4628" s="38">
        <f t="shared" ca="1" si="508"/>
        <v>0.14838249883428767</v>
      </c>
      <c r="F4628" s="38">
        <f t="shared" ref="F4628:F4691" ca="1" si="512">RAND()*($E$9-$D$9)+$D$9</f>
        <v>5.5832359388844593E-2</v>
      </c>
      <c r="G4628" s="24">
        <f t="shared" ca="1" si="509"/>
        <v>8811.1641152693664</v>
      </c>
      <c r="H4628" s="24">
        <f t="shared" ca="1" si="510"/>
        <v>9504.3454185818482</v>
      </c>
      <c r="I4628" s="24">
        <f ca="1">H4628/'Option value'!$E$10</f>
        <v>461.37599119329354</v>
      </c>
    </row>
    <row r="4629" spans="2:9">
      <c r="B4629">
        <f t="shared" si="511"/>
        <v>4611</v>
      </c>
      <c r="C4629" s="38">
        <f t="shared" ca="1" si="506"/>
        <v>0.12551983587272358</v>
      </c>
      <c r="D4629" s="38">
        <f t="shared" ca="1" si="507"/>
        <v>6.2767421468033102E-2</v>
      </c>
      <c r="E4629" s="38">
        <f t="shared" ca="1" si="508"/>
        <v>0.14797748663726842</v>
      </c>
      <c r="F4629" s="38">
        <f t="shared" ca="1" si="512"/>
        <v>5.492888131281963E-2</v>
      </c>
      <c r="G4629" s="24">
        <f t="shared" ca="1" si="509"/>
        <v>9416.0542064097499</v>
      </c>
      <c r="H4629" s="24">
        <f t="shared" ca="1" si="510"/>
        <v>10109.235509722232</v>
      </c>
      <c r="I4629" s="24">
        <f ca="1">H4629/'Option value'!$E$10</f>
        <v>490.73958785059375</v>
      </c>
    </row>
    <row r="4630" spans="2:9">
      <c r="B4630">
        <f t="shared" si="511"/>
        <v>4612</v>
      </c>
      <c r="C4630" s="38">
        <f t="shared" ca="1" si="506"/>
        <v>0.15661725310459002</v>
      </c>
      <c r="D4630" s="38">
        <f t="shared" ca="1" si="507"/>
        <v>6.7627368577142202E-2</v>
      </c>
      <c r="E4630" s="38">
        <f t="shared" ca="1" si="508"/>
        <v>0.1462089332892563</v>
      </c>
      <c r="F4630" s="38">
        <f t="shared" ca="1" si="512"/>
        <v>4.7495358659831566E-2</v>
      </c>
      <c r="G4630" s="24">
        <f t="shared" ca="1" si="509"/>
        <v>9827.1289158195286</v>
      </c>
      <c r="H4630" s="24">
        <f t="shared" ca="1" si="510"/>
        <v>10520.31021913201</v>
      </c>
      <c r="I4630" s="24">
        <f ca="1">H4630/'Option value'!$E$10</f>
        <v>510.69467083165097</v>
      </c>
    </row>
    <row r="4631" spans="2:9">
      <c r="B4631">
        <f t="shared" si="511"/>
        <v>4613</v>
      </c>
      <c r="C4631" s="38">
        <f t="shared" ca="1" si="506"/>
        <v>0.18738541162535188</v>
      </c>
      <c r="D4631" s="38">
        <f t="shared" ca="1" si="507"/>
        <v>6.4642960674735545E-2</v>
      </c>
      <c r="E4631" s="38">
        <f t="shared" ca="1" si="508"/>
        <v>0.14148451851648691</v>
      </c>
      <c r="F4631" s="38">
        <f t="shared" ca="1" si="512"/>
        <v>2.693930374127412E-2</v>
      </c>
      <c r="G4631" s="24">
        <f t="shared" ca="1" si="509"/>
        <v>8310.504210456611</v>
      </c>
      <c r="H4631" s="24">
        <f t="shared" ca="1" si="510"/>
        <v>9003.6855137690927</v>
      </c>
      <c r="I4631" s="24">
        <f ca="1">H4631/'Option value'!$E$10</f>
        <v>437.07211231888795</v>
      </c>
    </row>
    <row r="4632" spans="2:9">
      <c r="B4632">
        <f t="shared" si="511"/>
        <v>4614</v>
      </c>
      <c r="C4632" s="38">
        <f t="shared" ca="1" si="506"/>
        <v>0.14332799519151912</v>
      </c>
      <c r="D4632" s="38">
        <f t="shared" ca="1" si="507"/>
        <v>6.2093529028239502E-2</v>
      </c>
      <c r="E4632" s="38">
        <f t="shared" ca="1" si="508"/>
        <v>0.14769662352899174</v>
      </c>
      <c r="F4632" s="38">
        <f t="shared" ca="1" si="512"/>
        <v>3.402215616945263E-2</v>
      </c>
      <c r="G4632" s="24">
        <f t="shared" ca="1" si="509"/>
        <v>7745.4317207803688</v>
      </c>
      <c r="H4632" s="24">
        <f t="shared" ca="1" si="510"/>
        <v>8438.6130240928505</v>
      </c>
      <c r="I4632" s="24">
        <f ca="1">H4632/'Option value'!$E$10</f>
        <v>409.6414089365461</v>
      </c>
    </row>
    <row r="4633" spans="2:9">
      <c r="B4633">
        <f t="shared" si="511"/>
        <v>4615</v>
      </c>
      <c r="C4633" s="38">
        <f t="shared" ca="1" si="506"/>
        <v>0.14174384033762455</v>
      </c>
      <c r="D4633" s="38">
        <f t="shared" ca="1" si="507"/>
        <v>5.7425560030040269E-2</v>
      </c>
      <c r="E4633" s="38">
        <f t="shared" ca="1" si="508"/>
        <v>0.14782267890719292</v>
      </c>
      <c r="F4633" s="38">
        <f t="shared" ca="1" si="512"/>
        <v>5.6124009416382778E-2</v>
      </c>
      <c r="G4633" s="24">
        <f t="shared" ca="1" si="509"/>
        <v>8867.5216827581098</v>
      </c>
      <c r="H4633" s="24">
        <f t="shared" ca="1" si="510"/>
        <v>9560.7029860705916</v>
      </c>
      <c r="I4633" s="24">
        <f ca="1">H4633/'Option value'!$E$10</f>
        <v>464.11179544031995</v>
      </c>
    </row>
    <row r="4634" spans="2:9">
      <c r="B4634">
        <f t="shared" si="511"/>
        <v>4616</v>
      </c>
      <c r="C4634" s="38">
        <f t="shared" ca="1" si="506"/>
        <v>0.22274975338585831</v>
      </c>
      <c r="D4634" s="38">
        <f t="shared" ca="1" si="507"/>
        <v>6.6978244574541726E-2</v>
      </c>
      <c r="E4634" s="38">
        <f t="shared" ca="1" si="508"/>
        <v>0.14508445573103729</v>
      </c>
      <c r="F4634" s="38">
        <f t="shared" ca="1" si="512"/>
        <v>4.5439433072320734E-2</v>
      </c>
      <c r="G4634" s="24">
        <f t="shared" ca="1" si="509"/>
        <v>10193.119399547457</v>
      </c>
      <c r="H4634" s="24">
        <f t="shared" ca="1" si="510"/>
        <v>10886.300702859939</v>
      </c>
      <c r="I4634" s="24">
        <f ca="1">H4634/'Option value'!$E$10</f>
        <v>528.46119916795817</v>
      </c>
    </row>
    <row r="4635" spans="2:9">
      <c r="B4635">
        <f t="shared" si="511"/>
        <v>4617</v>
      </c>
      <c r="C4635" s="38">
        <f t="shared" ca="1" si="506"/>
        <v>0.31822746678643277</v>
      </c>
      <c r="D4635" s="38">
        <f t="shared" ca="1" si="507"/>
        <v>7.5951548703499863E-2</v>
      </c>
      <c r="E4635" s="38">
        <f t="shared" ca="1" si="508"/>
        <v>0.14643578992086309</v>
      </c>
      <c r="F4635" s="38">
        <f t="shared" ca="1" si="512"/>
        <v>4.1394900052172244E-2</v>
      </c>
      <c r="G4635" s="24">
        <f t="shared" ca="1" si="509"/>
        <v>11821.156713188187</v>
      </c>
      <c r="H4635" s="24">
        <f t="shared" ca="1" si="510"/>
        <v>12514.338016500669</v>
      </c>
      <c r="I4635" s="24">
        <f ca="1">H4635/'Option value'!$E$10</f>
        <v>607.49213672333337</v>
      </c>
    </row>
    <row r="4636" spans="2:9">
      <c r="B4636">
        <f t="shared" si="511"/>
        <v>4618</v>
      </c>
      <c r="C4636" s="38">
        <f t="shared" ca="1" si="506"/>
        <v>0.34875090490784805</v>
      </c>
      <c r="D4636" s="38">
        <f t="shared" ca="1" si="507"/>
        <v>6.2837115935714713E-2</v>
      </c>
      <c r="E4636" s="38">
        <f t="shared" ca="1" si="508"/>
        <v>0.14282446634697452</v>
      </c>
      <c r="F4636" s="38">
        <f t="shared" ca="1" si="512"/>
        <v>2.8349227341532696E-2</v>
      </c>
      <c r="G4636" s="24">
        <f t="shared" ca="1" si="509"/>
        <v>9181.799622370716</v>
      </c>
      <c r="H4636" s="24">
        <f t="shared" ca="1" si="510"/>
        <v>9874.9809256831977</v>
      </c>
      <c r="I4636" s="24">
        <f ca="1">H4636/'Option value'!$E$10</f>
        <v>479.36800610112607</v>
      </c>
    </row>
    <row r="4637" spans="2:9">
      <c r="B4637">
        <f t="shared" si="511"/>
        <v>4619</v>
      </c>
      <c r="C4637" s="38">
        <f t="shared" ca="1" si="506"/>
        <v>0.25673085732268319</v>
      </c>
      <c r="D4637" s="38">
        <f t="shared" ca="1" si="507"/>
        <v>6.3217372468135691E-2</v>
      </c>
      <c r="E4637" s="38">
        <f t="shared" ca="1" si="508"/>
        <v>0.14048299730427849</v>
      </c>
      <c r="F4637" s="38">
        <f t="shared" ca="1" si="512"/>
        <v>4.4519485730093025E-2</v>
      </c>
      <c r="G4637" s="24">
        <f t="shared" ca="1" si="509"/>
        <v>10267.482351207125</v>
      </c>
      <c r="H4637" s="24">
        <f t="shared" ca="1" si="510"/>
        <v>10960.663654519607</v>
      </c>
      <c r="I4637" s="24">
        <f ca="1">H4637/'Option value'!$E$10</f>
        <v>532.0710511902721</v>
      </c>
    </row>
    <row r="4638" spans="2:9">
      <c r="B4638">
        <f t="shared" si="511"/>
        <v>4620</v>
      </c>
      <c r="C4638" s="38">
        <f t="shared" ca="1" si="506"/>
        <v>5.9430874650838073E-2</v>
      </c>
      <c r="D4638" s="38">
        <f t="shared" ca="1" si="507"/>
        <v>5.0531940240517693E-2</v>
      </c>
      <c r="E4638" s="38">
        <f t="shared" ca="1" si="508"/>
        <v>0.15229133933766781</v>
      </c>
      <c r="F4638" s="38">
        <f t="shared" ca="1" si="512"/>
        <v>2.9446520881700147E-2</v>
      </c>
      <c r="G4638" s="24">
        <f t="shared" ca="1" si="509"/>
        <v>5404.719173424578</v>
      </c>
      <c r="H4638" s="24">
        <f t="shared" ca="1" si="510"/>
        <v>6097.9004767370607</v>
      </c>
      <c r="I4638" s="24">
        <f ca="1">H4638/'Option value'!$E$10</f>
        <v>296.01458624937186</v>
      </c>
    </row>
    <row r="4639" spans="2:9">
      <c r="B4639">
        <f t="shared" si="511"/>
        <v>4621</v>
      </c>
      <c r="C4639" s="38">
        <f t="shared" ca="1" si="506"/>
        <v>0.21468291830638322</v>
      </c>
      <c r="D4639" s="38">
        <f t="shared" ca="1" si="507"/>
        <v>5.564011043942791E-2</v>
      </c>
      <c r="E4639" s="38">
        <f t="shared" ca="1" si="508"/>
        <v>0.14568400703621426</v>
      </c>
      <c r="F4639" s="38">
        <f t="shared" ca="1" si="512"/>
        <v>4.2874666378473945E-2</v>
      </c>
      <c r="G4639" s="24">
        <f t="shared" ca="1" si="509"/>
        <v>8152.8548509395641</v>
      </c>
      <c r="H4639" s="24">
        <f t="shared" ca="1" si="510"/>
        <v>8846.0361542520459</v>
      </c>
      <c r="I4639" s="24">
        <f ca="1">H4639/'Option value'!$E$10</f>
        <v>429.41923078893421</v>
      </c>
    </row>
    <row r="4640" spans="2:9">
      <c r="B4640">
        <f t="shared" si="511"/>
        <v>4622</v>
      </c>
      <c r="C4640" s="38">
        <f t="shared" ca="1" si="506"/>
        <v>0.18653753773165982</v>
      </c>
      <c r="D4640" s="38">
        <f t="shared" ca="1" si="507"/>
        <v>5.0481780966961785E-2</v>
      </c>
      <c r="E4640" s="38">
        <f t="shared" ca="1" si="508"/>
        <v>0.14286111039458985</v>
      </c>
      <c r="F4640" s="38">
        <f t="shared" ca="1" si="512"/>
        <v>3.9396058464672867E-2</v>
      </c>
      <c r="G4640" s="24">
        <f t="shared" ca="1" si="509"/>
        <v>7179.8248057304745</v>
      </c>
      <c r="H4640" s="24">
        <f t="shared" ca="1" si="510"/>
        <v>7873.0061090429572</v>
      </c>
      <c r="I4640" s="24">
        <f ca="1">H4640/'Option value'!$E$10</f>
        <v>382.18476257490079</v>
      </c>
    </row>
    <row r="4641" spans="2:9">
      <c r="B4641">
        <f t="shared" si="511"/>
        <v>4623</v>
      </c>
      <c r="C4641" s="38">
        <f t="shared" ca="1" si="506"/>
        <v>0.28908211690299024</v>
      </c>
      <c r="D4641" s="38">
        <f t="shared" ca="1" si="507"/>
        <v>6.5761948619397326E-2</v>
      </c>
      <c r="E4641" s="38">
        <f t="shared" ca="1" si="508"/>
        <v>0.14418332267415537</v>
      </c>
      <c r="F4641" s="38">
        <f t="shared" ca="1" si="512"/>
        <v>4.5037966743730909E-2</v>
      </c>
      <c r="G4641" s="24">
        <f t="shared" ca="1" si="509"/>
        <v>10604.110818330482</v>
      </c>
      <c r="H4641" s="24">
        <f t="shared" ca="1" si="510"/>
        <v>11297.292121642964</v>
      </c>
      <c r="I4641" s="24">
        <f ca="1">H4641/'Option value'!$E$10</f>
        <v>548.4122389147069</v>
      </c>
    </row>
    <row r="4642" spans="2:9">
      <c r="B4642">
        <f t="shared" si="511"/>
        <v>4624</v>
      </c>
      <c r="C4642" s="38">
        <f t="shared" ca="1" si="506"/>
        <v>0.19219499557031494</v>
      </c>
      <c r="D4642" s="38">
        <f t="shared" ca="1" si="507"/>
        <v>6.7269748020321346E-2</v>
      </c>
      <c r="E4642" s="38">
        <f t="shared" ca="1" si="508"/>
        <v>0.14568252239398638</v>
      </c>
      <c r="F4642" s="38">
        <f t="shared" ca="1" si="512"/>
        <v>4.3621656684946275E-2</v>
      </c>
      <c r="G4642" s="24">
        <f t="shared" ca="1" si="509"/>
        <v>9745.3900132232284</v>
      </c>
      <c r="H4642" s="24">
        <f t="shared" ca="1" si="510"/>
        <v>10438.57131653571</v>
      </c>
      <c r="I4642" s="24">
        <f ca="1">H4642/'Option value'!$E$10</f>
        <v>506.72676293862668</v>
      </c>
    </row>
    <row r="4643" spans="2:9">
      <c r="B4643">
        <f t="shared" si="511"/>
        <v>4625</v>
      </c>
      <c r="C4643" s="38">
        <f t="shared" ca="1" si="506"/>
        <v>0.19255394907408616</v>
      </c>
      <c r="D4643" s="38">
        <f t="shared" ca="1" si="507"/>
        <v>5.8294775967637755E-2</v>
      </c>
      <c r="E4643" s="38">
        <f t="shared" ca="1" si="508"/>
        <v>0.14281154662061135</v>
      </c>
      <c r="F4643" s="38">
        <f t="shared" ca="1" si="512"/>
        <v>4.6873209423461328E-2</v>
      </c>
      <c r="G4643" s="24">
        <f t="shared" ca="1" si="509"/>
        <v>8986.8369509631775</v>
      </c>
      <c r="H4643" s="24">
        <f t="shared" ca="1" si="510"/>
        <v>9680.0182542756593</v>
      </c>
      <c r="I4643" s="24">
        <f ca="1">H4643/'Option value'!$E$10</f>
        <v>469.90379875124557</v>
      </c>
    </row>
    <row r="4644" spans="2:9">
      <c r="B4644">
        <f t="shared" si="511"/>
        <v>4626</v>
      </c>
      <c r="C4644" s="38">
        <f t="shared" ca="1" si="506"/>
        <v>0.11964089835323108</v>
      </c>
      <c r="D4644" s="38">
        <f t="shared" ca="1" si="507"/>
        <v>7.3913185316216393E-2</v>
      </c>
      <c r="E4644" s="38">
        <f t="shared" ca="1" si="508"/>
        <v>0.14950541388816513</v>
      </c>
      <c r="F4644" s="38">
        <f t="shared" ca="1" si="512"/>
        <v>2.3918781745769366E-2</v>
      </c>
      <c r="G4644" s="24">
        <f t="shared" ca="1" si="509"/>
        <v>8172.3815660464406</v>
      </c>
      <c r="H4644" s="24">
        <f t="shared" ca="1" si="510"/>
        <v>8865.5628693589224</v>
      </c>
      <c r="I4644" s="24">
        <f ca="1">H4644/'Option value'!$E$10</f>
        <v>430.36712958053016</v>
      </c>
    </row>
    <row r="4645" spans="2:9">
      <c r="B4645">
        <f t="shared" si="511"/>
        <v>4627</v>
      </c>
      <c r="C4645" s="38">
        <f t="shared" ca="1" si="506"/>
        <v>0.36115573094009268</v>
      </c>
      <c r="D4645" s="38">
        <f t="shared" ca="1" si="507"/>
        <v>5.2110845470866668E-2</v>
      </c>
      <c r="E4645" s="38">
        <f t="shared" ca="1" si="508"/>
        <v>0.14579306822963481</v>
      </c>
      <c r="F4645" s="38">
        <f t="shared" ca="1" si="512"/>
        <v>5.3084492848123291E-2</v>
      </c>
      <c r="G4645" s="24">
        <f t="shared" ca="1" si="509"/>
        <v>9488.7150502147852</v>
      </c>
      <c r="H4645" s="24">
        <f t="shared" ca="1" si="510"/>
        <v>10181.896353527267</v>
      </c>
      <c r="I4645" s="24">
        <f ca="1">H4645/'Option value'!$E$10</f>
        <v>494.26681327802265</v>
      </c>
    </row>
    <row r="4646" spans="2:9">
      <c r="B4646">
        <f t="shared" si="511"/>
        <v>4628</v>
      </c>
      <c r="C4646" s="38">
        <f t="shared" ca="1" si="506"/>
        <v>0.23972544893330669</v>
      </c>
      <c r="D4646" s="38">
        <f t="shared" ca="1" si="507"/>
        <v>5.9545795957592823E-2</v>
      </c>
      <c r="E4646" s="38">
        <f t="shared" ca="1" si="508"/>
        <v>0.14829166082782175</v>
      </c>
      <c r="F4646" s="38">
        <f t="shared" ca="1" si="512"/>
        <v>2.8710162918987921E-2</v>
      </c>
      <c r="G4646" s="24">
        <f t="shared" ca="1" si="509"/>
        <v>7656.0367418084843</v>
      </c>
      <c r="H4646" s="24">
        <f t="shared" ca="1" si="510"/>
        <v>8349.2180451209661</v>
      </c>
      <c r="I4646" s="24">
        <f ca="1">H4646/'Option value'!$E$10</f>
        <v>405.30184685053229</v>
      </c>
    </row>
    <row r="4647" spans="2:9">
      <c r="B4647">
        <f t="shared" si="511"/>
        <v>4629</v>
      </c>
      <c r="C4647" s="38">
        <f t="shared" ca="1" si="506"/>
        <v>0.22768262505305012</v>
      </c>
      <c r="D4647" s="38">
        <f t="shared" ca="1" si="507"/>
        <v>7.085547844320049E-2</v>
      </c>
      <c r="E4647" s="38">
        <f t="shared" ca="1" si="508"/>
        <v>0.14368560489113952</v>
      </c>
      <c r="F4647" s="38">
        <f t="shared" ca="1" si="512"/>
        <v>3.6841026428961532E-2</v>
      </c>
      <c r="G4647" s="24">
        <f t="shared" ca="1" si="509"/>
        <v>10097.141239462318</v>
      </c>
      <c r="H4647" s="24">
        <f t="shared" ca="1" si="510"/>
        <v>10790.3225427748</v>
      </c>
      <c r="I4647" s="24">
        <f ca="1">H4647/'Option value'!$E$10</f>
        <v>523.80206518324269</v>
      </c>
    </row>
    <row r="4648" spans="2:9">
      <c r="B4648">
        <f t="shared" si="511"/>
        <v>4630</v>
      </c>
      <c r="C4648" s="38">
        <f t="shared" ca="1" si="506"/>
        <v>0.11212375193893157</v>
      </c>
      <c r="D4648" s="38">
        <f t="shared" ca="1" si="507"/>
        <v>7.1608701503249633E-2</v>
      </c>
      <c r="E4648" s="38">
        <f t="shared" ca="1" si="508"/>
        <v>0.14477560469002398</v>
      </c>
      <c r="F4648" s="38">
        <f t="shared" ca="1" si="512"/>
        <v>3.3016081290374429E-2</v>
      </c>
      <c r="G4648" s="24">
        <f t="shared" ca="1" si="509"/>
        <v>8837.4251930948103</v>
      </c>
      <c r="H4648" s="24">
        <f t="shared" ca="1" si="510"/>
        <v>9530.6064964072921</v>
      </c>
      <c r="I4648" s="24">
        <f ca="1">H4648/'Option value'!$E$10</f>
        <v>462.65080079647043</v>
      </c>
    </row>
    <row r="4649" spans="2:9">
      <c r="B4649">
        <f t="shared" si="511"/>
        <v>4631</v>
      </c>
      <c r="C4649" s="38">
        <f t="shared" ca="1" si="506"/>
        <v>0.17961495099078278</v>
      </c>
      <c r="D4649" s="38">
        <f t="shared" ca="1" si="507"/>
        <v>5.4101101588525186E-2</v>
      </c>
      <c r="E4649" s="38">
        <f t="shared" ca="1" si="508"/>
        <v>0.14443075912233283</v>
      </c>
      <c r="F4649" s="38">
        <f t="shared" ca="1" si="512"/>
        <v>4.4833296101769671E-2</v>
      </c>
      <c r="G4649" s="24">
        <f t="shared" ca="1" si="509"/>
        <v>7946.7486585959387</v>
      </c>
      <c r="H4649" s="24">
        <f t="shared" ca="1" si="510"/>
        <v>8639.9299619084213</v>
      </c>
      <c r="I4649" s="24">
        <f ca="1">H4649/'Option value'!$E$10</f>
        <v>419.41407582079711</v>
      </c>
    </row>
    <row r="4650" spans="2:9">
      <c r="B4650">
        <f t="shared" si="511"/>
        <v>4632</v>
      </c>
      <c r="C4650" s="38">
        <f t="shared" ca="1" si="506"/>
        <v>0.11489117218047436</v>
      </c>
      <c r="D4650" s="38">
        <f t="shared" ca="1" si="507"/>
        <v>6.2077626520905878E-2</v>
      </c>
      <c r="E4650" s="38">
        <f t="shared" ca="1" si="508"/>
        <v>0.14542127080775902</v>
      </c>
      <c r="F4650" s="38">
        <f t="shared" ca="1" si="512"/>
        <v>5.0401191652607938E-2</v>
      </c>
      <c r="G4650" s="24">
        <f t="shared" ca="1" si="509"/>
        <v>9033.2404248182575</v>
      </c>
      <c r="H4650" s="24">
        <f t="shared" ca="1" si="510"/>
        <v>9726.4217281307392</v>
      </c>
      <c r="I4650" s="24">
        <f ca="1">H4650/'Option value'!$E$10</f>
        <v>472.15639456945331</v>
      </c>
    </row>
    <row r="4651" spans="2:9">
      <c r="B4651">
        <f t="shared" si="511"/>
        <v>4633</v>
      </c>
      <c r="C4651" s="38">
        <f t="shared" ca="1" si="506"/>
        <v>0.33231935965243264</v>
      </c>
      <c r="D4651" s="38">
        <f t="shared" ca="1" si="507"/>
        <v>6.2155706300763169E-2</v>
      </c>
      <c r="E4651" s="38">
        <f t="shared" ca="1" si="508"/>
        <v>0.14753343711303499</v>
      </c>
      <c r="F4651" s="38">
        <f t="shared" ca="1" si="512"/>
        <v>5.7491668323913114E-2</v>
      </c>
      <c r="G4651" s="24">
        <f t="shared" ca="1" si="509"/>
        <v>11406.087622844254</v>
      </c>
      <c r="H4651" s="24">
        <f t="shared" ca="1" si="510"/>
        <v>12099.268926156736</v>
      </c>
      <c r="I4651" s="24">
        <f ca="1">H4651/'Option value'!$E$10</f>
        <v>587.34315175518134</v>
      </c>
    </row>
    <row r="4652" spans="2:9">
      <c r="B4652">
        <f t="shared" si="511"/>
        <v>4634</v>
      </c>
      <c r="C4652" s="38">
        <f t="shared" ca="1" si="506"/>
        <v>0.22971413874558005</v>
      </c>
      <c r="D4652" s="38">
        <f t="shared" ca="1" si="507"/>
        <v>6.5647711737086042E-2</v>
      </c>
      <c r="E4652" s="38">
        <f t="shared" ca="1" si="508"/>
        <v>0.14475700514310982</v>
      </c>
      <c r="F4652" s="38">
        <f t="shared" ca="1" si="512"/>
        <v>2.5811101551389083E-2</v>
      </c>
      <c r="G4652" s="24">
        <f t="shared" ca="1" si="509"/>
        <v>8417.1612274129257</v>
      </c>
      <c r="H4652" s="24">
        <f t="shared" ca="1" si="510"/>
        <v>9110.3425307254074</v>
      </c>
      <c r="I4652" s="24">
        <f ca="1">H4652/'Option value'!$E$10</f>
        <v>442.24963741385471</v>
      </c>
    </row>
    <row r="4653" spans="2:9">
      <c r="B4653">
        <f t="shared" si="511"/>
        <v>4635</v>
      </c>
      <c r="C4653" s="38">
        <f t="shared" ca="1" si="506"/>
        <v>0.33776053457138011</v>
      </c>
      <c r="D4653" s="38">
        <f t="shared" ca="1" si="507"/>
        <v>7.0272484661578621E-2</v>
      </c>
      <c r="E4653" s="38">
        <f t="shared" ca="1" si="508"/>
        <v>0.1452137887325004</v>
      </c>
      <c r="F4653" s="38">
        <f t="shared" ca="1" si="512"/>
        <v>5.7080546021637688E-2</v>
      </c>
      <c r="G4653" s="24">
        <f t="shared" ca="1" si="509"/>
        <v>13228.643608151626</v>
      </c>
      <c r="H4653" s="24">
        <f t="shared" ca="1" si="510"/>
        <v>13921.824911464108</v>
      </c>
      <c r="I4653" s="24">
        <f ca="1">H4653/'Option value'!$E$10</f>
        <v>675.81674327495659</v>
      </c>
    </row>
    <row r="4654" spans="2:9">
      <c r="B4654">
        <f t="shared" si="511"/>
        <v>4636</v>
      </c>
      <c r="C4654" s="38">
        <f t="shared" ca="1" si="506"/>
        <v>0.39706130694576824</v>
      </c>
      <c r="D4654" s="38">
        <f t="shared" ca="1" si="507"/>
        <v>6.1015483564993075E-2</v>
      </c>
      <c r="E4654" s="38">
        <f t="shared" ca="1" si="508"/>
        <v>0.14708900953133133</v>
      </c>
      <c r="F4654" s="38">
        <f t="shared" ca="1" si="512"/>
        <v>4.9036015983707812E-2</v>
      </c>
      <c r="G4654" s="24">
        <f t="shared" ca="1" si="509"/>
        <v>10781.67016746302</v>
      </c>
      <c r="H4654" s="24">
        <f t="shared" ca="1" si="510"/>
        <v>11474.851470775502</v>
      </c>
      <c r="I4654" s="24">
        <f ca="1">H4654/'Option value'!$E$10</f>
        <v>557.03162479492721</v>
      </c>
    </row>
    <row r="4655" spans="2:9">
      <c r="B4655">
        <f t="shared" si="511"/>
        <v>4637</v>
      </c>
      <c r="C4655" s="38">
        <f t="shared" ca="1" si="506"/>
        <v>0.31865752707906025</v>
      </c>
      <c r="D4655" s="38">
        <f t="shared" ca="1" si="507"/>
        <v>5.6935250869521593E-2</v>
      </c>
      <c r="E4655" s="38">
        <f t="shared" ca="1" si="508"/>
        <v>0.14127698366318733</v>
      </c>
      <c r="F4655" s="38">
        <f t="shared" ca="1" si="512"/>
        <v>2.3472200256862061E-2</v>
      </c>
      <c r="G4655" s="24">
        <f t="shared" ca="1" si="509"/>
        <v>7903.9049410289708</v>
      </c>
      <c r="H4655" s="24">
        <f t="shared" ca="1" si="510"/>
        <v>8597.0862443414535</v>
      </c>
      <c r="I4655" s="24">
        <f ca="1">H4655/'Option value'!$E$10</f>
        <v>417.33428370589576</v>
      </c>
    </row>
    <row r="4656" spans="2:9">
      <c r="B4656">
        <f t="shared" si="511"/>
        <v>4638</v>
      </c>
      <c r="C4656" s="38">
        <f t="shared" ca="1" si="506"/>
        <v>0.22135122820833214</v>
      </c>
      <c r="D4656" s="38">
        <f t="shared" ca="1" si="507"/>
        <v>6.4795489376628185E-2</v>
      </c>
      <c r="E4656" s="38">
        <f t="shared" ca="1" si="508"/>
        <v>0.14564070951692842</v>
      </c>
      <c r="F4656" s="38">
        <f t="shared" ca="1" si="512"/>
        <v>5.6394927360077646E-2</v>
      </c>
      <c r="G4656" s="24">
        <f t="shared" ca="1" si="509"/>
        <v>10997.374750984558</v>
      </c>
      <c r="H4656" s="24">
        <f t="shared" ca="1" si="510"/>
        <v>11690.55605429704</v>
      </c>
      <c r="I4656" s="24">
        <f ca="1">H4656/'Option value'!$E$10</f>
        <v>567.5027210823805</v>
      </c>
    </row>
    <row r="4657" spans="2:9">
      <c r="B4657">
        <f t="shared" si="511"/>
        <v>4639</v>
      </c>
      <c r="C4657" s="38">
        <f t="shared" ca="1" si="506"/>
        <v>0.25840069843784286</v>
      </c>
      <c r="D4657" s="38">
        <f t="shared" ca="1" si="507"/>
        <v>6.8983829089885026E-2</v>
      </c>
      <c r="E4657" s="38">
        <f t="shared" ca="1" si="508"/>
        <v>0.13851551634486722</v>
      </c>
      <c r="F4657" s="38">
        <f t="shared" ca="1" si="512"/>
        <v>2.7909633698323756E-2</v>
      </c>
      <c r="G4657" s="24">
        <f t="shared" ca="1" si="509"/>
        <v>9733.7323180130279</v>
      </c>
      <c r="H4657" s="24">
        <f t="shared" ca="1" si="510"/>
        <v>10426.91362132551</v>
      </c>
      <c r="I4657" s="24">
        <f ca="1">H4657/'Option value'!$E$10</f>
        <v>506.16085540415094</v>
      </c>
    </row>
    <row r="4658" spans="2:9">
      <c r="B4658">
        <f t="shared" si="511"/>
        <v>4640</v>
      </c>
      <c r="C4658" s="38">
        <f t="shared" ca="1" si="506"/>
        <v>8.5174590659047117E-2</v>
      </c>
      <c r="D4658" s="38">
        <f t="shared" ca="1" si="507"/>
        <v>5.9097360926803164E-2</v>
      </c>
      <c r="E4658" s="38">
        <f t="shared" ca="1" si="508"/>
        <v>0.1474174931564928</v>
      </c>
      <c r="F4658" s="38">
        <f t="shared" ca="1" si="512"/>
        <v>4.0649392927093818E-2</v>
      </c>
      <c r="G4658" s="24">
        <f t="shared" ca="1" si="509"/>
        <v>7449.3360292529642</v>
      </c>
      <c r="H4658" s="24">
        <f t="shared" ca="1" si="510"/>
        <v>8142.5173325654468</v>
      </c>
      <c r="I4658" s="24">
        <f ca="1">H4658/'Option value'!$E$10</f>
        <v>395.26783167793428</v>
      </c>
    </row>
    <row r="4659" spans="2:9">
      <c r="B4659">
        <f t="shared" si="511"/>
        <v>4641</v>
      </c>
      <c r="C4659" s="38">
        <f t="shared" ca="1" si="506"/>
        <v>0.34540969740054339</v>
      </c>
      <c r="D4659" s="38">
        <f t="shared" ca="1" si="507"/>
        <v>6.0319196543643462E-2</v>
      </c>
      <c r="E4659" s="38">
        <f t="shared" ca="1" si="508"/>
        <v>0.14572287370756737</v>
      </c>
      <c r="F4659" s="38">
        <f t="shared" ca="1" si="512"/>
        <v>3.5571309850793098E-2</v>
      </c>
      <c r="G4659" s="24">
        <f t="shared" ca="1" si="509"/>
        <v>9137.1511915229075</v>
      </c>
      <c r="H4659" s="24">
        <f t="shared" ca="1" si="510"/>
        <v>9830.3324948353893</v>
      </c>
      <c r="I4659" s="24">
        <f ca="1">H4659/'Option value'!$E$10</f>
        <v>477.2006065454072</v>
      </c>
    </row>
    <row r="4660" spans="2:9">
      <c r="B4660">
        <f t="shared" si="511"/>
        <v>4642</v>
      </c>
      <c r="C4660" s="38">
        <f t="shared" ca="1" si="506"/>
        <v>0.25988757006895957</v>
      </c>
      <c r="D4660" s="38">
        <f t="shared" ca="1" si="507"/>
        <v>6.8685018369734868E-2</v>
      </c>
      <c r="E4660" s="38">
        <f t="shared" ca="1" si="508"/>
        <v>0.14551728674340059</v>
      </c>
      <c r="F4660" s="38">
        <f t="shared" ca="1" si="512"/>
        <v>2.3897507779617216E-2</v>
      </c>
      <c r="G4660" s="24">
        <f t="shared" ca="1" si="509"/>
        <v>8824.3144797426921</v>
      </c>
      <c r="H4660" s="24">
        <f t="shared" ca="1" si="510"/>
        <v>9517.4957830551739</v>
      </c>
      <c r="I4660" s="24">
        <f ca="1">H4660/'Option value'!$E$10</f>
        <v>462.01435840073657</v>
      </c>
    </row>
    <row r="4661" spans="2:9">
      <c r="B4661">
        <f t="shared" si="511"/>
        <v>4643</v>
      </c>
      <c r="C4661" s="38">
        <f t="shared" ca="1" si="506"/>
        <v>0.24772775943359107</v>
      </c>
      <c r="D4661" s="38">
        <f t="shared" ca="1" si="507"/>
        <v>6.780170031859635E-2</v>
      </c>
      <c r="E4661" s="38">
        <f t="shared" ca="1" si="508"/>
        <v>0.14268122581540227</v>
      </c>
      <c r="F4661" s="38">
        <f t="shared" ca="1" si="512"/>
        <v>3.3001439133440447E-2</v>
      </c>
      <c r="G4661" s="24">
        <f t="shared" ca="1" si="509"/>
        <v>9565.8860290307985</v>
      </c>
      <c r="H4661" s="24">
        <f t="shared" ca="1" si="510"/>
        <v>10259.06733234328</v>
      </c>
      <c r="I4661" s="24">
        <f ca="1">H4661/'Option value'!$E$10</f>
        <v>498.01297729821744</v>
      </c>
    </row>
    <row r="4662" spans="2:9">
      <c r="B4662">
        <f t="shared" si="511"/>
        <v>4644</v>
      </c>
      <c r="C4662" s="38">
        <f t="shared" ca="1" si="506"/>
        <v>0.15110948241234451</v>
      </c>
      <c r="D4662" s="38">
        <f t="shared" ca="1" si="507"/>
        <v>6.7035438886749441E-2</v>
      </c>
      <c r="E4662" s="38">
        <f t="shared" ca="1" si="508"/>
        <v>0.14619314064918273</v>
      </c>
      <c r="F4662" s="38">
        <f t="shared" ca="1" si="512"/>
        <v>3.8205784386566889E-2</v>
      </c>
      <c r="G4662" s="24">
        <f t="shared" ca="1" si="509"/>
        <v>8862.1593841661743</v>
      </c>
      <c r="H4662" s="24">
        <f t="shared" ca="1" si="510"/>
        <v>9555.340687478656</v>
      </c>
      <c r="I4662" s="24">
        <f ca="1">H4662/'Option value'!$E$10</f>
        <v>463.85148968342986</v>
      </c>
    </row>
    <row r="4663" spans="2:9">
      <c r="B4663">
        <f t="shared" si="511"/>
        <v>4645</v>
      </c>
      <c r="C4663" s="38">
        <f t="shared" ca="1" si="506"/>
        <v>0.18713817617985087</v>
      </c>
      <c r="D4663" s="38">
        <f t="shared" ca="1" si="507"/>
        <v>6.3496221271818448E-2</v>
      </c>
      <c r="E4663" s="38">
        <f t="shared" ca="1" si="508"/>
        <v>0.1510759971820797</v>
      </c>
      <c r="F4663" s="38">
        <f t="shared" ca="1" si="512"/>
        <v>5.1764971281055241E-2</v>
      </c>
      <c r="G4663" s="24">
        <f t="shared" ca="1" si="509"/>
        <v>9413.3251611525684</v>
      </c>
      <c r="H4663" s="24">
        <f t="shared" ca="1" si="510"/>
        <v>10106.50646446505</v>
      </c>
      <c r="I4663" s="24">
        <f ca="1">H4663/'Option value'!$E$10</f>
        <v>490.60710992548786</v>
      </c>
    </row>
    <row r="4664" spans="2:9">
      <c r="B4664">
        <f t="shared" si="511"/>
        <v>4646</v>
      </c>
      <c r="C4664" s="38">
        <f t="shared" ca="1" si="506"/>
        <v>0.27908460419031716</v>
      </c>
      <c r="D4664" s="38">
        <f t="shared" ca="1" si="507"/>
        <v>6.0071579891563129E-2</v>
      </c>
      <c r="E4664" s="38">
        <f t="shared" ca="1" si="508"/>
        <v>0.1467430774991447</v>
      </c>
      <c r="F4664" s="38">
        <f t="shared" ca="1" si="512"/>
        <v>5.3476626000282051E-2</v>
      </c>
      <c r="G4664" s="24">
        <f t="shared" ca="1" si="509"/>
        <v>10217.255386530787</v>
      </c>
      <c r="H4664" s="24">
        <f t="shared" ca="1" si="510"/>
        <v>10910.436689843269</v>
      </c>
      <c r="I4664" s="24">
        <f ca="1">H4664/'Option value'!$E$10</f>
        <v>529.63284902151793</v>
      </c>
    </row>
    <row r="4665" spans="2:9">
      <c r="B4665">
        <f t="shared" si="511"/>
        <v>4647</v>
      </c>
      <c r="C4665" s="38">
        <f t="shared" ca="1" si="506"/>
        <v>0.16841338518197971</v>
      </c>
      <c r="D4665" s="38">
        <f t="shared" ca="1" si="507"/>
        <v>6.1705531978957666E-2</v>
      </c>
      <c r="E4665" s="38">
        <f t="shared" ca="1" si="508"/>
        <v>0.14668174913741588</v>
      </c>
      <c r="F4665" s="38">
        <f t="shared" ca="1" si="512"/>
        <v>5.138717085888693E-2</v>
      </c>
      <c r="G4665" s="24">
        <f t="shared" ca="1" si="509"/>
        <v>9383.0452074547702</v>
      </c>
      <c r="H4665" s="24">
        <f t="shared" ca="1" si="510"/>
        <v>10076.226510767252</v>
      </c>
      <c r="I4665" s="24">
        <f ca="1">H4665/'Option value'!$E$10</f>
        <v>489.13720926054617</v>
      </c>
    </row>
    <row r="4666" spans="2:9">
      <c r="B4666">
        <f t="shared" si="511"/>
        <v>4648</v>
      </c>
      <c r="C4666" s="38">
        <f t="shared" ca="1" si="506"/>
        <v>0.20287479635032749</v>
      </c>
      <c r="D4666" s="38">
        <f t="shared" ca="1" si="507"/>
        <v>5.7333055191314174E-2</v>
      </c>
      <c r="E4666" s="38">
        <f t="shared" ca="1" si="508"/>
        <v>0.14496798483589124</v>
      </c>
      <c r="F4666" s="38">
        <f t="shared" ca="1" si="512"/>
        <v>3.1397101579647403E-2</v>
      </c>
      <c r="G4666" s="24">
        <f t="shared" ca="1" si="509"/>
        <v>7530.9520775957244</v>
      </c>
      <c r="H4666" s="24">
        <f t="shared" ca="1" si="510"/>
        <v>8224.1333809082062</v>
      </c>
      <c r="I4666" s="24">
        <f ca="1">H4666/'Option value'!$E$10</f>
        <v>399.22977577224299</v>
      </c>
    </row>
    <row r="4667" spans="2:9">
      <c r="B4667">
        <f t="shared" si="511"/>
        <v>4649</v>
      </c>
      <c r="C4667" s="38">
        <f t="shared" ca="1" si="506"/>
        <v>0.16937382645699339</v>
      </c>
      <c r="D4667" s="38">
        <f t="shared" ca="1" si="507"/>
        <v>6.3789269645195532E-2</v>
      </c>
      <c r="E4667" s="38">
        <f t="shared" ca="1" si="508"/>
        <v>0.14690184841676965</v>
      </c>
      <c r="F4667" s="38">
        <f t="shared" ca="1" si="512"/>
        <v>3.4231163220998083E-2</v>
      </c>
      <c r="G4667" s="24">
        <f t="shared" ca="1" si="509"/>
        <v>8210.7237421851532</v>
      </c>
      <c r="H4667" s="24">
        <f t="shared" ca="1" si="510"/>
        <v>8903.905045497635</v>
      </c>
      <c r="I4667" s="24">
        <f ca="1">H4667/'Option value'!$E$10</f>
        <v>432.22840026687544</v>
      </c>
    </row>
    <row r="4668" spans="2:9">
      <c r="B4668">
        <f t="shared" si="511"/>
        <v>4650</v>
      </c>
      <c r="C4668" s="38">
        <f t="shared" ca="1" si="506"/>
        <v>0.21175423892811038</v>
      </c>
      <c r="D4668" s="38">
        <f t="shared" ca="1" si="507"/>
        <v>7.0730508773880651E-2</v>
      </c>
      <c r="E4668" s="38">
        <f t="shared" ca="1" si="508"/>
        <v>0.14355334312098614</v>
      </c>
      <c r="F4668" s="38">
        <f t="shared" ca="1" si="512"/>
        <v>4.9338036056268436E-2</v>
      </c>
      <c r="G4668" s="24">
        <f t="shared" ca="1" si="509"/>
        <v>11282.133609652014</v>
      </c>
      <c r="H4668" s="24">
        <f t="shared" ca="1" si="510"/>
        <v>11975.314912964495</v>
      </c>
      <c r="I4668" s="24">
        <f ca="1">H4668/'Option value'!$E$10</f>
        <v>581.32596664876189</v>
      </c>
    </row>
    <row r="4669" spans="2:9">
      <c r="B4669">
        <f t="shared" si="511"/>
        <v>4651</v>
      </c>
      <c r="C4669" s="38">
        <f t="shared" ca="1" si="506"/>
        <v>0.31578331910407387</v>
      </c>
      <c r="D4669" s="38">
        <f t="shared" ca="1" si="507"/>
        <v>6.4266468367591534E-2</v>
      </c>
      <c r="E4669" s="38">
        <f t="shared" ca="1" si="508"/>
        <v>0.14567044752697264</v>
      </c>
      <c r="F4669" s="38">
        <f t="shared" ca="1" si="512"/>
        <v>2.4917977382302142E-2</v>
      </c>
      <c r="G4669" s="24">
        <f t="shared" ca="1" si="509"/>
        <v>8684.8868443204155</v>
      </c>
      <c r="H4669" s="24">
        <f t="shared" ca="1" si="510"/>
        <v>9378.0681476328973</v>
      </c>
      <c r="I4669" s="24">
        <f ca="1">H4669/'Option value'!$E$10</f>
        <v>455.24602658412118</v>
      </c>
    </row>
    <row r="4670" spans="2:9">
      <c r="B4670">
        <f t="shared" si="511"/>
        <v>4652</v>
      </c>
      <c r="C4670" s="38">
        <f t="shared" ca="1" si="506"/>
        <v>0.22275619132437427</v>
      </c>
      <c r="D4670" s="38">
        <f t="shared" ca="1" si="507"/>
        <v>5.8033013207552067E-2</v>
      </c>
      <c r="E4670" s="38">
        <f t="shared" ca="1" si="508"/>
        <v>0.14671825033184069</v>
      </c>
      <c r="F4670" s="38">
        <f t="shared" ca="1" si="512"/>
        <v>5.9512873510549097E-2</v>
      </c>
      <c r="G4670" s="24">
        <f t="shared" ca="1" si="509"/>
        <v>10091.671497995188</v>
      </c>
      <c r="H4670" s="24">
        <f t="shared" ca="1" si="510"/>
        <v>10784.85280130767</v>
      </c>
      <c r="I4670" s="24">
        <f ca="1">H4670/'Option value'!$E$10</f>
        <v>523.5365437527995</v>
      </c>
    </row>
    <row r="4671" spans="2:9">
      <c r="B4671">
        <f t="shared" si="511"/>
        <v>4653</v>
      </c>
      <c r="C4671" s="38">
        <f t="shared" ca="1" si="506"/>
        <v>0.18296195348218902</v>
      </c>
      <c r="D4671" s="38">
        <f t="shared" ca="1" si="507"/>
        <v>6.1867549723307796E-2</v>
      </c>
      <c r="E4671" s="38">
        <f t="shared" ca="1" si="508"/>
        <v>0.14461452539857922</v>
      </c>
      <c r="F4671" s="38">
        <f t="shared" ca="1" si="512"/>
        <v>4.8937643143002044E-2</v>
      </c>
      <c r="G4671" s="24">
        <f t="shared" ca="1" si="509"/>
        <v>9486.7630860504505</v>
      </c>
      <c r="H4671" s="24">
        <f t="shared" ca="1" si="510"/>
        <v>10179.944389362932</v>
      </c>
      <c r="I4671" s="24">
        <f ca="1">H4671/'Option value'!$E$10</f>
        <v>494.17205773606463</v>
      </c>
    </row>
    <row r="4672" spans="2:9">
      <c r="B4672">
        <f t="shared" si="511"/>
        <v>4654</v>
      </c>
      <c r="C4672" s="38">
        <f t="shared" ca="1" si="506"/>
        <v>0.10542769142452474</v>
      </c>
      <c r="D4672" s="38">
        <f t="shared" ca="1" si="507"/>
        <v>6.1326513710799876E-2</v>
      </c>
      <c r="E4672" s="38">
        <f t="shared" ca="1" si="508"/>
        <v>0.14404146788349725</v>
      </c>
      <c r="F4672" s="38">
        <f t="shared" ca="1" si="512"/>
        <v>5.1823055239782839E-2</v>
      </c>
      <c r="G4672" s="24">
        <f t="shared" ca="1" si="509"/>
        <v>9117.0083100871416</v>
      </c>
      <c r="H4672" s="24">
        <f t="shared" ca="1" si="510"/>
        <v>9810.1896133996233</v>
      </c>
      <c r="I4672" s="24">
        <f ca="1">H4672/'Option value'!$E$10</f>
        <v>476.22279676697195</v>
      </c>
    </row>
    <row r="4673" spans="2:9">
      <c r="B4673">
        <f t="shared" si="511"/>
        <v>4655</v>
      </c>
      <c r="C4673" s="38">
        <f t="shared" ca="1" si="506"/>
        <v>0.21412432851040938</v>
      </c>
      <c r="D4673" s="38">
        <f t="shared" ca="1" si="507"/>
        <v>4.480624143793982E-2</v>
      </c>
      <c r="E4673" s="38">
        <f t="shared" ca="1" si="508"/>
        <v>0.14174758652425284</v>
      </c>
      <c r="F4673" s="38">
        <f t="shared" ca="1" si="512"/>
        <v>3.801203852709191E-2</v>
      </c>
      <c r="G4673" s="24">
        <f t="shared" ca="1" si="509"/>
        <v>6503.7740911834544</v>
      </c>
      <c r="H4673" s="24">
        <f t="shared" ca="1" si="510"/>
        <v>7196.9553944959371</v>
      </c>
      <c r="I4673" s="24">
        <f ca="1">H4673/'Option value'!$E$10</f>
        <v>349.36676672310369</v>
      </c>
    </row>
    <row r="4674" spans="2:9">
      <c r="B4674">
        <f t="shared" si="511"/>
        <v>4656</v>
      </c>
      <c r="C4674" s="38">
        <f t="shared" ca="1" si="506"/>
        <v>0.27739798009309968</v>
      </c>
      <c r="D4674" s="38">
        <f t="shared" ca="1" si="507"/>
        <v>5.9274541811147254E-2</v>
      </c>
      <c r="E4674" s="38">
        <f t="shared" ca="1" si="508"/>
        <v>0.1443157905553723</v>
      </c>
      <c r="F4674" s="38">
        <f t="shared" ca="1" si="512"/>
        <v>5.294297188883218E-2</v>
      </c>
      <c r="G4674" s="24">
        <f t="shared" ca="1" si="509"/>
        <v>10277.057473441753</v>
      </c>
      <c r="H4674" s="24">
        <f t="shared" ca="1" si="510"/>
        <v>10970.238776754235</v>
      </c>
      <c r="I4674" s="24">
        <f ca="1">H4674/'Option value'!$E$10</f>
        <v>532.53586294923468</v>
      </c>
    </row>
    <row r="4675" spans="2:9">
      <c r="B4675">
        <f t="shared" si="511"/>
        <v>4657</v>
      </c>
      <c r="C4675" s="38">
        <f t="shared" ca="1" si="506"/>
        <v>0.12921493826990313</v>
      </c>
      <c r="D4675" s="38">
        <f t="shared" ca="1" si="507"/>
        <v>5.9639949898443505E-2</v>
      </c>
      <c r="E4675" s="38">
        <f t="shared" ca="1" si="508"/>
        <v>0.14828562041526264</v>
      </c>
      <c r="F4675" s="38">
        <f t="shared" ca="1" si="512"/>
        <v>2.8199952688839833E-2</v>
      </c>
      <c r="G4675" s="24">
        <f t="shared" ca="1" si="509"/>
        <v>6955.2714495234732</v>
      </c>
      <c r="H4675" s="24">
        <f t="shared" ca="1" si="510"/>
        <v>7648.4527528359558</v>
      </c>
      <c r="I4675" s="24">
        <f ca="1">H4675/'Option value'!$E$10</f>
        <v>371.28411421533764</v>
      </c>
    </row>
    <row r="4676" spans="2:9">
      <c r="B4676">
        <f t="shared" si="511"/>
        <v>4658</v>
      </c>
      <c r="C4676" s="38">
        <f t="shared" ca="1" si="506"/>
        <v>0.25791605484655139</v>
      </c>
      <c r="D4676" s="38">
        <f t="shared" ca="1" si="507"/>
        <v>5.6336856742429581E-2</v>
      </c>
      <c r="E4676" s="38">
        <f t="shared" ca="1" si="508"/>
        <v>0.14322347797096066</v>
      </c>
      <c r="F4676" s="38">
        <f t="shared" ca="1" si="512"/>
        <v>3.7082071284612897E-2</v>
      </c>
      <c r="G4676" s="24">
        <f t="shared" ca="1" si="509"/>
        <v>8280.3903432428979</v>
      </c>
      <c r="H4676" s="24">
        <f t="shared" ca="1" si="510"/>
        <v>8973.5716465553796</v>
      </c>
      <c r="I4676" s="24">
        <f ca="1">H4676/'Option value'!$E$10</f>
        <v>435.61027410463004</v>
      </c>
    </row>
    <row r="4677" spans="2:9">
      <c r="B4677">
        <f t="shared" si="511"/>
        <v>4659</v>
      </c>
      <c r="C4677" s="38">
        <f t="shared" ca="1" si="506"/>
        <v>0.18853744692672939</v>
      </c>
      <c r="D4677" s="38">
        <f t="shared" ca="1" si="507"/>
        <v>6.7869274278831507E-2</v>
      </c>
      <c r="E4677" s="38">
        <f t="shared" ca="1" si="508"/>
        <v>0.14642086045755379</v>
      </c>
      <c r="F4677" s="38">
        <f t="shared" ca="1" si="512"/>
        <v>2.4315299336232332E-2</v>
      </c>
      <c r="G4677" s="24">
        <f t="shared" ca="1" si="509"/>
        <v>8192.9821362212078</v>
      </c>
      <c r="H4677" s="24">
        <f t="shared" ca="1" si="510"/>
        <v>8886.1634395336896</v>
      </c>
      <c r="I4677" s="24">
        <f ca="1">H4677/'Option value'!$E$10</f>
        <v>431.36715725891696</v>
      </c>
    </row>
    <row r="4678" spans="2:9">
      <c r="B4678">
        <f t="shared" si="511"/>
        <v>4660</v>
      </c>
      <c r="C4678" s="38">
        <f t="shared" ca="1" si="506"/>
        <v>0.19795731935616395</v>
      </c>
      <c r="D4678" s="38">
        <f t="shared" ca="1" si="507"/>
        <v>5.9947514842009109E-2</v>
      </c>
      <c r="E4678" s="38">
        <f t="shared" ca="1" si="508"/>
        <v>0.14351386442165714</v>
      </c>
      <c r="F4678" s="38">
        <f t="shared" ca="1" si="512"/>
        <v>2.0523461793533319E-2</v>
      </c>
      <c r="G4678" s="24">
        <f t="shared" ca="1" si="509"/>
        <v>7241.5691615786754</v>
      </c>
      <c r="H4678" s="24">
        <f t="shared" ca="1" si="510"/>
        <v>7934.7504648911581</v>
      </c>
      <c r="I4678" s="24">
        <f ca="1">H4678/'Option value'!$E$10</f>
        <v>385.18206140248338</v>
      </c>
    </row>
    <row r="4679" spans="2:9">
      <c r="B4679">
        <f t="shared" si="511"/>
        <v>4661</v>
      </c>
      <c r="C4679" s="38">
        <f t="shared" ca="1" si="506"/>
        <v>0.18576641468800487</v>
      </c>
      <c r="D4679" s="38">
        <f t="shared" ca="1" si="507"/>
        <v>7.6641847261146784E-2</v>
      </c>
      <c r="E4679" s="38">
        <f t="shared" ca="1" si="508"/>
        <v>0.14431450614388711</v>
      </c>
      <c r="F4679" s="38">
        <f t="shared" ca="1" si="512"/>
        <v>2.2130246425803173E-2</v>
      </c>
      <c r="G4679" s="24">
        <f t="shared" ca="1" si="509"/>
        <v>9224.4657793391671</v>
      </c>
      <c r="H4679" s="24">
        <f t="shared" ca="1" si="510"/>
        <v>9917.6470826516488</v>
      </c>
      <c r="I4679" s="24">
        <f ca="1">H4679/'Option value'!$E$10</f>
        <v>481.43917876949746</v>
      </c>
    </row>
    <row r="4680" spans="2:9">
      <c r="B4680">
        <f t="shared" si="511"/>
        <v>4662</v>
      </c>
      <c r="C4680" s="38">
        <f t="shared" ca="1" si="506"/>
        <v>0.12804101621102471</v>
      </c>
      <c r="D4680" s="38">
        <f t="shared" ca="1" si="507"/>
        <v>5.9482928267041921E-2</v>
      </c>
      <c r="E4680" s="38">
        <f t="shared" ca="1" si="508"/>
        <v>0.14631247566589783</v>
      </c>
      <c r="F4680" s="38">
        <f t="shared" ca="1" si="512"/>
        <v>4.2037642918689624E-2</v>
      </c>
      <c r="G4680" s="24">
        <f t="shared" ca="1" si="509"/>
        <v>7980.4817019062766</v>
      </c>
      <c r="H4680" s="24">
        <f t="shared" ca="1" si="510"/>
        <v>8673.6630052187593</v>
      </c>
      <c r="I4680" s="24">
        <f ca="1">H4680/'Option value'!$E$10</f>
        <v>421.05160219508537</v>
      </c>
    </row>
    <row r="4681" spans="2:9">
      <c r="B4681">
        <f t="shared" si="511"/>
        <v>4663</v>
      </c>
      <c r="C4681" s="38">
        <f t="shared" ca="1" si="506"/>
        <v>0.15868900465937938</v>
      </c>
      <c r="D4681" s="38">
        <f t="shared" ca="1" si="507"/>
        <v>5.8354317000210418E-2</v>
      </c>
      <c r="E4681" s="38">
        <f t="shared" ca="1" si="508"/>
        <v>0.14403612412716948</v>
      </c>
      <c r="F4681" s="38">
        <f t="shared" ca="1" si="512"/>
        <v>5.8292351736783668E-2</v>
      </c>
      <c r="G4681" s="24">
        <f t="shared" ca="1" si="509"/>
        <v>9779.770559098657</v>
      </c>
      <c r="H4681" s="24">
        <f t="shared" ca="1" si="510"/>
        <v>10472.951862411139</v>
      </c>
      <c r="I4681" s="24">
        <f ca="1">H4681/'Option value'!$E$10</f>
        <v>508.39572147626882</v>
      </c>
    </row>
    <row r="4682" spans="2:9">
      <c r="B4682">
        <f t="shared" si="511"/>
        <v>4664</v>
      </c>
      <c r="C4682" s="38">
        <f t="shared" ca="1" si="506"/>
        <v>-2.5169992141480635E-2</v>
      </c>
      <c r="D4682" s="38">
        <f t="shared" ca="1" si="507"/>
        <v>6.2861875520281482E-2</v>
      </c>
      <c r="E4682" s="38">
        <f t="shared" ca="1" si="508"/>
        <v>0.14573376106347444</v>
      </c>
      <c r="F4682" s="38">
        <f t="shared" ca="1" si="512"/>
        <v>5.6629493430426739E-2</v>
      </c>
      <c r="G4682" s="24">
        <f t="shared" ca="1" si="509"/>
        <v>8529.2156594656735</v>
      </c>
      <c r="H4682" s="24">
        <f t="shared" ca="1" si="510"/>
        <v>9222.3969627781553</v>
      </c>
      <c r="I4682" s="24">
        <f ca="1">H4682/'Option value'!$E$10</f>
        <v>447.68917295039586</v>
      </c>
    </row>
    <row r="4683" spans="2:9">
      <c r="B4683">
        <f t="shared" si="511"/>
        <v>4665</v>
      </c>
      <c r="C4683" s="38">
        <f t="shared" ca="1" si="506"/>
        <v>0.39456234619336417</v>
      </c>
      <c r="D4683" s="38">
        <f t="shared" ca="1" si="507"/>
        <v>5.3387406933252821E-2</v>
      </c>
      <c r="E4683" s="38">
        <f t="shared" ca="1" si="508"/>
        <v>0.14276334373877461</v>
      </c>
      <c r="F4683" s="38">
        <f t="shared" ca="1" si="512"/>
        <v>4.3677231975141714E-2</v>
      </c>
      <c r="G4683" s="24">
        <f t="shared" ca="1" si="509"/>
        <v>9318.7004698005476</v>
      </c>
      <c r="H4683" s="24">
        <f t="shared" ca="1" si="510"/>
        <v>10011.881773113029</v>
      </c>
      <c r="I4683" s="24">
        <f ca="1">H4683/'Option value'!$E$10</f>
        <v>486.01367830645768</v>
      </c>
    </row>
    <row r="4684" spans="2:9">
      <c r="B4684">
        <f t="shared" si="511"/>
        <v>4666</v>
      </c>
      <c r="C4684" s="38">
        <f t="shared" ca="1" si="506"/>
        <v>0.39157838847813214</v>
      </c>
      <c r="D4684" s="38">
        <f t="shared" ca="1" si="507"/>
        <v>5.3046540409096593E-2</v>
      </c>
      <c r="E4684" s="38">
        <f t="shared" ca="1" si="508"/>
        <v>0.14823547527123115</v>
      </c>
      <c r="F4684" s="38">
        <f t="shared" ca="1" si="512"/>
        <v>5.9430939739189614E-2</v>
      </c>
      <c r="G4684" s="24">
        <f t="shared" ca="1" si="509"/>
        <v>10309.105176419995</v>
      </c>
      <c r="H4684" s="24">
        <f t="shared" ca="1" si="510"/>
        <v>11002.286479732476</v>
      </c>
      <c r="I4684" s="24">
        <f ca="1">H4684/'Option value'!$E$10</f>
        <v>534.09157668604246</v>
      </c>
    </row>
    <row r="4685" spans="2:9">
      <c r="B4685">
        <f t="shared" si="511"/>
        <v>4667</v>
      </c>
      <c r="C4685" s="38">
        <f t="shared" ca="1" si="506"/>
        <v>0.12471237821394508</v>
      </c>
      <c r="D4685" s="38">
        <f t="shared" ca="1" si="507"/>
        <v>6.8250324830530923E-2</v>
      </c>
      <c r="E4685" s="38">
        <f t="shared" ca="1" si="508"/>
        <v>0.14417800488569149</v>
      </c>
      <c r="F4685" s="38">
        <f t="shared" ca="1" si="512"/>
        <v>4.4919319047215425E-2</v>
      </c>
      <c r="G4685" s="24">
        <f t="shared" ca="1" si="509"/>
        <v>9591.1140089997516</v>
      </c>
      <c r="H4685" s="24">
        <f t="shared" ca="1" si="510"/>
        <v>10284.295312312233</v>
      </c>
      <c r="I4685" s="24">
        <f ca="1">H4685/'Option value'!$E$10</f>
        <v>499.23763652001128</v>
      </c>
    </row>
    <row r="4686" spans="2:9">
      <c r="B4686">
        <f t="shared" si="511"/>
        <v>4668</v>
      </c>
      <c r="C4686" s="38">
        <f t="shared" ca="1" si="506"/>
        <v>0.24074145729532126</v>
      </c>
      <c r="D4686" s="38">
        <f t="shared" ca="1" si="507"/>
        <v>5.5726073822741459E-2</v>
      </c>
      <c r="E4686" s="38">
        <f t="shared" ca="1" si="508"/>
        <v>0.14600045398504691</v>
      </c>
      <c r="F4686" s="38">
        <f t="shared" ca="1" si="512"/>
        <v>5.2909432895652905E-2</v>
      </c>
      <c r="G4686" s="24">
        <f t="shared" ca="1" si="509"/>
        <v>9211.3508090959385</v>
      </c>
      <c r="H4686" s="24">
        <f t="shared" ca="1" si="510"/>
        <v>9904.5321124084203</v>
      </c>
      <c r="I4686" s="24">
        <f ca="1">H4686/'Option value'!$E$10</f>
        <v>480.80252972856408</v>
      </c>
    </row>
    <row r="4687" spans="2:9">
      <c r="B4687">
        <f t="shared" si="511"/>
        <v>4669</v>
      </c>
      <c r="C4687" s="38">
        <f t="shared" ca="1" si="506"/>
        <v>0.17070313137249835</v>
      </c>
      <c r="D4687" s="38">
        <f t="shared" ca="1" si="507"/>
        <v>5.870506112712176E-2</v>
      </c>
      <c r="E4687" s="38">
        <f t="shared" ca="1" si="508"/>
        <v>0.13834950461467041</v>
      </c>
      <c r="F4687" s="38">
        <f t="shared" ca="1" si="512"/>
        <v>4.3394651636309775E-2</v>
      </c>
      <c r="G4687" s="24">
        <f t="shared" ca="1" si="509"/>
        <v>8976.2829873774699</v>
      </c>
      <c r="H4687" s="24">
        <f t="shared" ca="1" si="510"/>
        <v>9669.4642906899517</v>
      </c>
      <c r="I4687" s="24">
        <f ca="1">H4687/'Option value'!$E$10</f>
        <v>469.39147042184226</v>
      </c>
    </row>
    <row r="4688" spans="2:9">
      <c r="B4688">
        <f t="shared" si="511"/>
        <v>4670</v>
      </c>
      <c r="C4688" s="38">
        <f t="shared" ca="1" si="506"/>
        <v>0.27769496688793099</v>
      </c>
      <c r="D4688" s="38">
        <f t="shared" ca="1" si="507"/>
        <v>4.6598261771406295E-2</v>
      </c>
      <c r="E4688" s="38">
        <f t="shared" ca="1" si="508"/>
        <v>0.14454244073915176</v>
      </c>
      <c r="F4688" s="38">
        <f t="shared" ca="1" si="512"/>
        <v>3.9174138866333419E-2</v>
      </c>
      <c r="G4688" s="24">
        <f t="shared" ca="1" si="509"/>
        <v>7007.7451036623852</v>
      </c>
      <c r="H4688" s="24">
        <f t="shared" ca="1" si="510"/>
        <v>7700.9264069748679</v>
      </c>
      <c r="I4688" s="24">
        <f ca="1">H4688/'Option value'!$E$10</f>
        <v>373.83137897936251</v>
      </c>
    </row>
    <row r="4689" spans="2:9">
      <c r="B4689">
        <f t="shared" si="511"/>
        <v>4671</v>
      </c>
      <c r="C4689" s="38">
        <f t="shared" ca="1" si="506"/>
        <v>0.21430026691600768</v>
      </c>
      <c r="D4689" s="38">
        <f t="shared" ca="1" si="507"/>
        <v>7.1738291852054131E-2</v>
      </c>
      <c r="E4689" s="38">
        <f t="shared" ca="1" si="508"/>
        <v>0.14725039429536044</v>
      </c>
      <c r="F4689" s="38">
        <f t="shared" ca="1" si="512"/>
        <v>5.0789634512840354E-2</v>
      </c>
      <c r="G4689" s="24">
        <f t="shared" ca="1" si="509"/>
        <v>11199.994786248679</v>
      </c>
      <c r="H4689" s="24">
        <f t="shared" ca="1" si="510"/>
        <v>11893.176089561161</v>
      </c>
      <c r="I4689" s="24">
        <f ca="1">H4689/'Option value'!$E$10</f>
        <v>577.3386451243282</v>
      </c>
    </row>
    <row r="4690" spans="2:9">
      <c r="B4690">
        <f t="shared" si="511"/>
        <v>4672</v>
      </c>
      <c r="C4690" s="38">
        <f t="shared" ca="1" si="506"/>
        <v>0.2326152498078376</v>
      </c>
      <c r="D4690" s="38">
        <f t="shared" ca="1" si="507"/>
        <v>5.6804379868084065E-2</v>
      </c>
      <c r="E4690" s="38">
        <f t="shared" ca="1" si="508"/>
        <v>0.14566893665155173</v>
      </c>
      <c r="F4690" s="38">
        <f t="shared" ca="1" si="512"/>
        <v>4.4196694301367759E-2</v>
      </c>
      <c r="G4690" s="24">
        <f t="shared" ca="1" si="509"/>
        <v>8557.6294770486402</v>
      </c>
      <c r="H4690" s="24">
        <f t="shared" ca="1" si="510"/>
        <v>9250.8107803611219</v>
      </c>
      <c r="I4690" s="24">
        <f ca="1">H4690/'Option value'!$E$10</f>
        <v>449.06848448354958</v>
      </c>
    </row>
    <row r="4691" spans="2:9">
      <c r="B4691">
        <f t="shared" si="511"/>
        <v>4673</v>
      </c>
      <c r="C4691" s="38">
        <f t="shared" ref="C4691:C4754" ca="1" si="513">_xlfn.NORM.INV(RAND(),$F$6,$G$6)</f>
        <v>0.26426656547626509</v>
      </c>
      <c r="D4691" s="38">
        <f t="shared" ref="D4691:D4754" ca="1" si="514">_xlfn.NORM.INV(RAND(),$F$7,$G$7)</f>
        <v>6.9697734766002939E-2</v>
      </c>
      <c r="E4691" s="38">
        <f t="shared" ref="E4691:E4754" ca="1" si="515">_xlfn.NORM.INV(RAND(),$F$8,$G$8)</f>
        <v>0.13793608132847729</v>
      </c>
      <c r="F4691" s="38">
        <f t="shared" ca="1" si="512"/>
        <v>5.272991879267723E-2</v>
      </c>
      <c r="G4691" s="24">
        <f t="shared" ref="G4691:G4754" ca="1" si="516">IF(E4691&gt;F4691,($C$12*(1+C4691)*D4691)/(E4691-F4691),0)</f>
        <v>12825.599870876851</v>
      </c>
      <c r="H4691" s="24">
        <f t="shared" ref="H4691:H4754" ca="1" si="517">G4691+$C$13</f>
        <v>13518.781174189333</v>
      </c>
      <c r="I4691" s="24">
        <f ca="1">H4691/'Option value'!$E$10</f>
        <v>656.25151331016173</v>
      </c>
    </row>
    <row r="4692" spans="2:9">
      <c r="B4692">
        <f t="shared" ref="B4692:B4755" si="518">B4691+1</f>
        <v>4674</v>
      </c>
      <c r="C4692" s="38">
        <f t="shared" ca="1" si="513"/>
        <v>0.12736633376375894</v>
      </c>
      <c r="D4692" s="38">
        <f t="shared" ca="1" si="514"/>
        <v>6.5676550685463617E-2</v>
      </c>
      <c r="E4692" s="38">
        <f t="shared" ca="1" si="515"/>
        <v>0.14650792189100115</v>
      </c>
      <c r="F4692" s="38">
        <f t="shared" ref="F4692:F4755" ca="1" si="519">RAND()*($E$9-$D$9)+$D$9</f>
        <v>4.9255914915036336E-2</v>
      </c>
      <c r="G4692" s="24">
        <f t="shared" ca="1" si="516"/>
        <v>9442.0914281635323</v>
      </c>
      <c r="H4692" s="24">
        <f t="shared" ca="1" si="517"/>
        <v>10135.272731476014</v>
      </c>
      <c r="I4692" s="24">
        <f ca="1">H4692/'Option value'!$E$10</f>
        <v>492.00353065417539</v>
      </c>
    </row>
    <row r="4693" spans="2:9">
      <c r="B4693">
        <f t="shared" si="518"/>
        <v>4675</v>
      </c>
      <c r="C4693" s="38">
        <f t="shared" ca="1" si="513"/>
        <v>0.20429678532704409</v>
      </c>
      <c r="D4693" s="38">
        <f t="shared" ca="1" si="514"/>
        <v>5.2659026905612291E-2</v>
      </c>
      <c r="E4693" s="38">
        <f t="shared" ca="1" si="515"/>
        <v>0.1489187306247475</v>
      </c>
      <c r="F4693" s="38">
        <f t="shared" ca="1" si="519"/>
        <v>3.119891754983363E-2</v>
      </c>
      <c r="G4693" s="24">
        <f t="shared" ca="1" si="516"/>
        <v>6681.1030365896722</v>
      </c>
      <c r="H4693" s="24">
        <f t="shared" ca="1" si="517"/>
        <v>7374.2843399021549</v>
      </c>
      <c r="I4693" s="24">
        <f ca="1">H4693/'Option value'!$E$10</f>
        <v>357.97496795641524</v>
      </c>
    </row>
    <row r="4694" spans="2:9">
      <c r="B4694">
        <f t="shared" si="518"/>
        <v>4676</v>
      </c>
      <c r="C4694" s="38">
        <f t="shared" ca="1" si="513"/>
        <v>0.38214870962258551</v>
      </c>
      <c r="D4694" s="38">
        <f t="shared" ca="1" si="514"/>
        <v>6.0386629753068966E-2</v>
      </c>
      <c r="E4694" s="38">
        <f t="shared" ca="1" si="515"/>
        <v>0.14551162226896255</v>
      </c>
      <c r="F4694" s="38">
        <f t="shared" ca="1" si="519"/>
        <v>5.7258900965348095E-2</v>
      </c>
      <c r="G4694" s="24">
        <f t="shared" ca="1" si="516"/>
        <v>11728.941910666763</v>
      </c>
      <c r="H4694" s="24">
        <f t="shared" ca="1" si="517"/>
        <v>12422.123213979245</v>
      </c>
      <c r="I4694" s="24">
        <f ca="1">H4694/'Option value'!$E$10</f>
        <v>603.01568999899246</v>
      </c>
    </row>
    <row r="4695" spans="2:9">
      <c r="B4695">
        <f t="shared" si="518"/>
        <v>4677</v>
      </c>
      <c r="C4695" s="38">
        <f t="shared" ca="1" si="513"/>
        <v>0.34288648300694402</v>
      </c>
      <c r="D4695" s="38">
        <f t="shared" ca="1" si="514"/>
        <v>6.5042102294025642E-2</v>
      </c>
      <c r="E4695" s="38">
        <f t="shared" ca="1" si="515"/>
        <v>0.14170296336846314</v>
      </c>
      <c r="F4695" s="38">
        <f t="shared" ca="1" si="519"/>
        <v>5.8105703265557015E-2</v>
      </c>
      <c r="G4695" s="24">
        <f t="shared" ca="1" si="516"/>
        <v>12957.857679878212</v>
      </c>
      <c r="H4695" s="24">
        <f t="shared" ca="1" si="517"/>
        <v>13651.038983190694</v>
      </c>
      <c r="I4695" s="24">
        <f ca="1">H4695/'Option value'!$E$10</f>
        <v>662.67179530051908</v>
      </c>
    </row>
    <row r="4696" spans="2:9">
      <c r="B4696">
        <f t="shared" si="518"/>
        <v>4678</v>
      </c>
      <c r="C4696" s="38">
        <f t="shared" ca="1" si="513"/>
        <v>0.20905416189671377</v>
      </c>
      <c r="D4696" s="38">
        <f t="shared" ca="1" si="514"/>
        <v>7.1177245279828411E-2</v>
      </c>
      <c r="E4696" s="38">
        <f t="shared" ca="1" si="515"/>
        <v>0.1459418070380841</v>
      </c>
      <c r="F4696" s="38">
        <f t="shared" ca="1" si="519"/>
        <v>4.9765980777151823E-2</v>
      </c>
      <c r="G4696" s="24">
        <f t="shared" ca="1" si="516"/>
        <v>11097.173673688272</v>
      </c>
      <c r="H4696" s="24">
        <f t="shared" ca="1" si="517"/>
        <v>11790.354977000754</v>
      </c>
      <c r="I4696" s="24">
        <f ca="1">H4696/'Option value'!$E$10</f>
        <v>572.34732898061907</v>
      </c>
    </row>
    <row r="4697" spans="2:9">
      <c r="B4697">
        <f t="shared" si="518"/>
        <v>4679</v>
      </c>
      <c r="C4697" s="38">
        <f t="shared" ca="1" si="513"/>
        <v>0.30644759204819816</v>
      </c>
      <c r="D4697" s="38">
        <f t="shared" ca="1" si="514"/>
        <v>6.2262237845931288E-2</v>
      </c>
      <c r="E4697" s="38">
        <f t="shared" ca="1" si="515"/>
        <v>0.14649145761796403</v>
      </c>
      <c r="F4697" s="38">
        <f t="shared" ca="1" si="519"/>
        <v>4.1119284689213054E-2</v>
      </c>
      <c r="G4697" s="24">
        <f t="shared" ca="1" si="516"/>
        <v>9573.7517034593293</v>
      </c>
      <c r="H4697" s="24">
        <f t="shared" ca="1" si="517"/>
        <v>10266.933006771811</v>
      </c>
      <c r="I4697" s="24">
        <f ca="1">H4697/'Option value'!$E$10</f>
        <v>498.39480615397139</v>
      </c>
    </row>
    <row r="4698" spans="2:9">
      <c r="B4698">
        <f t="shared" si="518"/>
        <v>4680</v>
      </c>
      <c r="C4698" s="38">
        <f t="shared" ca="1" si="513"/>
        <v>0.24472383769596917</v>
      </c>
      <c r="D4698" s="38">
        <f t="shared" ca="1" si="514"/>
        <v>6.5294542849013495E-2</v>
      </c>
      <c r="E4698" s="38">
        <f t="shared" ca="1" si="515"/>
        <v>0.14906336428722636</v>
      </c>
      <c r="F4698" s="38">
        <f t="shared" ca="1" si="519"/>
        <v>3.578326705770659E-2</v>
      </c>
      <c r="G4698" s="24">
        <f t="shared" ca="1" si="516"/>
        <v>8897.9027765019819</v>
      </c>
      <c r="H4698" s="24">
        <f t="shared" ca="1" si="517"/>
        <v>9591.0840798144636</v>
      </c>
      <c r="I4698" s="24">
        <f ca="1">H4698/'Option value'!$E$10</f>
        <v>465.58660581623604</v>
      </c>
    </row>
    <row r="4699" spans="2:9">
      <c r="B4699">
        <f t="shared" si="518"/>
        <v>4681</v>
      </c>
      <c r="C4699" s="38">
        <f t="shared" ca="1" si="513"/>
        <v>0.13231074371880225</v>
      </c>
      <c r="D4699" s="38">
        <f t="shared" ca="1" si="514"/>
        <v>6.237334403393284E-2</v>
      </c>
      <c r="E4699" s="38">
        <f t="shared" ca="1" si="515"/>
        <v>0.14682989118015671</v>
      </c>
      <c r="F4699" s="38">
        <f t="shared" ca="1" si="519"/>
        <v>2.3523317800639584E-2</v>
      </c>
      <c r="G4699" s="24">
        <f t="shared" ca="1" si="516"/>
        <v>7103.4577933099636</v>
      </c>
      <c r="H4699" s="24">
        <f t="shared" ca="1" si="517"/>
        <v>7796.6390966224462</v>
      </c>
      <c r="I4699" s="24">
        <f ca="1">H4699/'Option value'!$E$10</f>
        <v>378.47762604963327</v>
      </c>
    </row>
    <row r="4700" spans="2:9">
      <c r="B4700">
        <f t="shared" si="518"/>
        <v>4682</v>
      </c>
      <c r="C4700" s="38">
        <f t="shared" ca="1" si="513"/>
        <v>0.14593570805606323</v>
      </c>
      <c r="D4700" s="38">
        <f t="shared" ca="1" si="514"/>
        <v>7.0353512795434212E-2</v>
      </c>
      <c r="E4700" s="38">
        <f t="shared" ca="1" si="515"/>
        <v>0.14352194688130088</v>
      </c>
      <c r="F4700" s="38">
        <f t="shared" ca="1" si="519"/>
        <v>3.9700737103062059E-2</v>
      </c>
      <c r="G4700" s="24">
        <f t="shared" ca="1" si="516"/>
        <v>9630.5553376622229</v>
      </c>
      <c r="H4700" s="24">
        <f t="shared" ca="1" si="517"/>
        <v>10323.736640974705</v>
      </c>
      <c r="I4700" s="24">
        <f ca="1">H4700/'Option value'!$E$10</f>
        <v>501.15226412498561</v>
      </c>
    </row>
    <row r="4701" spans="2:9">
      <c r="B4701">
        <f t="shared" si="518"/>
        <v>4683</v>
      </c>
      <c r="C4701" s="38">
        <f t="shared" ca="1" si="513"/>
        <v>0.27777387619471933</v>
      </c>
      <c r="D4701" s="38">
        <f t="shared" ca="1" si="514"/>
        <v>7.1195810224635045E-2</v>
      </c>
      <c r="E4701" s="38">
        <f t="shared" ca="1" si="515"/>
        <v>0.14210740276776102</v>
      </c>
      <c r="F4701" s="38">
        <f t="shared" ca="1" si="519"/>
        <v>4.8568794152322889E-2</v>
      </c>
      <c r="G4701" s="24">
        <f t="shared" ca="1" si="516"/>
        <v>12061.710844602127</v>
      </c>
      <c r="H4701" s="24">
        <f t="shared" ca="1" si="517"/>
        <v>12754.892147914608</v>
      </c>
      <c r="I4701" s="24">
        <f ca="1">H4701/'Option value'!$E$10</f>
        <v>619.16952174342759</v>
      </c>
    </row>
    <row r="4702" spans="2:9">
      <c r="B4702">
        <f t="shared" si="518"/>
        <v>4684</v>
      </c>
      <c r="C4702" s="38">
        <f t="shared" ca="1" si="513"/>
        <v>0.22869668160386938</v>
      </c>
      <c r="D4702" s="38">
        <f t="shared" ca="1" si="514"/>
        <v>6.9390150485455424E-2</v>
      </c>
      <c r="E4702" s="38">
        <f t="shared" ca="1" si="515"/>
        <v>0.14864754368063077</v>
      </c>
      <c r="F4702" s="38">
        <f t="shared" ca="1" si="519"/>
        <v>4.6945380554994295E-2</v>
      </c>
      <c r="G4702" s="24">
        <f t="shared" ca="1" si="516"/>
        <v>10396.896039460091</v>
      </c>
      <c r="H4702" s="24">
        <f t="shared" ca="1" si="517"/>
        <v>11090.077342772573</v>
      </c>
      <c r="I4702" s="24">
        <f ca="1">H4702/'Option value'!$E$10</f>
        <v>538.35326906662965</v>
      </c>
    </row>
    <row r="4703" spans="2:9">
      <c r="B4703">
        <f t="shared" si="518"/>
        <v>4685</v>
      </c>
      <c r="C4703" s="38">
        <f t="shared" ca="1" si="513"/>
        <v>0.24379050805503949</v>
      </c>
      <c r="D4703" s="38">
        <f t="shared" ca="1" si="514"/>
        <v>5.4787379980739029E-2</v>
      </c>
      <c r="E4703" s="38">
        <f t="shared" ca="1" si="515"/>
        <v>0.14686834346499275</v>
      </c>
      <c r="F4703" s="38">
        <f t="shared" ca="1" si="519"/>
        <v>5.3924891928961216E-2</v>
      </c>
      <c r="G4703" s="24">
        <f t="shared" ca="1" si="516"/>
        <v>9092.8567864297038</v>
      </c>
      <c r="H4703" s="24">
        <f t="shared" ca="1" si="517"/>
        <v>9786.0380897421855</v>
      </c>
      <c r="I4703" s="24">
        <f ca="1">H4703/'Option value'!$E$10</f>
        <v>475.0503927059313</v>
      </c>
    </row>
    <row r="4704" spans="2:9">
      <c r="B4704">
        <f t="shared" si="518"/>
        <v>4686</v>
      </c>
      <c r="C4704" s="38">
        <f t="shared" ca="1" si="513"/>
        <v>0.3856567335689054</v>
      </c>
      <c r="D4704" s="38">
        <f t="shared" ca="1" si="514"/>
        <v>6.0024301864496227E-2</v>
      </c>
      <c r="E4704" s="38">
        <f t="shared" ca="1" si="515"/>
        <v>0.14518417546351059</v>
      </c>
      <c r="F4704" s="38">
        <f t="shared" ca="1" si="519"/>
        <v>4.6120634893450488E-2</v>
      </c>
      <c r="G4704" s="24">
        <f t="shared" ca="1" si="516"/>
        <v>10412.626849270429</v>
      </c>
      <c r="H4704" s="24">
        <f t="shared" ca="1" si="517"/>
        <v>11105.808152582911</v>
      </c>
      <c r="I4704" s="24">
        <f ca="1">H4704/'Option value'!$E$10</f>
        <v>539.11690061082084</v>
      </c>
    </row>
    <row r="4705" spans="2:9">
      <c r="B4705">
        <f t="shared" si="518"/>
        <v>4687</v>
      </c>
      <c r="C4705" s="38">
        <f t="shared" ca="1" si="513"/>
        <v>0.3126652251377503</v>
      </c>
      <c r="D4705" s="38">
        <f t="shared" ca="1" si="514"/>
        <v>5.7345086646260292E-2</v>
      </c>
      <c r="E4705" s="38">
        <f t="shared" ca="1" si="515"/>
        <v>0.14352881516403279</v>
      </c>
      <c r="F4705" s="38">
        <f t="shared" ca="1" si="519"/>
        <v>5.8815840364111943E-2</v>
      </c>
      <c r="G4705" s="24">
        <f t="shared" ca="1" si="516"/>
        <v>11020.254837750252</v>
      </c>
      <c r="H4705" s="24">
        <f t="shared" ca="1" si="517"/>
        <v>11713.436141062733</v>
      </c>
      <c r="I4705" s="24">
        <f ca="1">H4705/'Option value'!$E$10</f>
        <v>568.61340490595785</v>
      </c>
    </row>
    <row r="4706" spans="2:9">
      <c r="B4706">
        <f t="shared" si="518"/>
        <v>4688</v>
      </c>
      <c r="C4706" s="38">
        <f t="shared" ca="1" si="513"/>
        <v>0.2736621453484343</v>
      </c>
      <c r="D4706" s="38">
        <f t="shared" ca="1" si="514"/>
        <v>6.2774422999200635E-2</v>
      </c>
      <c r="E4706" s="38">
        <f t="shared" ca="1" si="515"/>
        <v>0.14049216976771944</v>
      </c>
      <c r="F4706" s="38">
        <f t="shared" ca="1" si="519"/>
        <v>4.2752603103865715E-2</v>
      </c>
      <c r="G4706" s="24">
        <f t="shared" ca="1" si="516"/>
        <v>10145.137520804245</v>
      </c>
      <c r="H4706" s="24">
        <f t="shared" ca="1" si="517"/>
        <v>10838.318824116726</v>
      </c>
      <c r="I4706" s="24">
        <f ca="1">H4706/'Option value'!$E$10</f>
        <v>526.13198175323907</v>
      </c>
    </row>
    <row r="4707" spans="2:9">
      <c r="B4707">
        <f t="shared" si="518"/>
        <v>4689</v>
      </c>
      <c r="C4707" s="38">
        <f t="shared" ca="1" si="513"/>
        <v>0.24385815562160668</v>
      </c>
      <c r="D4707" s="38">
        <f t="shared" ca="1" si="514"/>
        <v>6.4993473625889212E-2</v>
      </c>
      <c r="E4707" s="38">
        <f t="shared" ca="1" si="515"/>
        <v>0.14557366334429597</v>
      </c>
      <c r="F4707" s="38">
        <f t="shared" ca="1" si="519"/>
        <v>2.7945776938633766E-2</v>
      </c>
      <c r="G4707" s="24">
        <f t="shared" ca="1" si="516"/>
        <v>8523.5731016514801</v>
      </c>
      <c r="H4707" s="24">
        <f t="shared" ca="1" si="517"/>
        <v>9216.7544049639619</v>
      </c>
      <c r="I4707" s="24">
        <f ca="1">H4707/'Option value'!$E$10</f>
        <v>447.41526237689135</v>
      </c>
    </row>
    <row r="4708" spans="2:9">
      <c r="B4708">
        <f t="shared" si="518"/>
        <v>4690</v>
      </c>
      <c r="C4708" s="38">
        <f t="shared" ca="1" si="513"/>
        <v>6.6858031227934683E-2</v>
      </c>
      <c r="D4708" s="38">
        <f t="shared" ca="1" si="514"/>
        <v>6.0911997326689227E-2</v>
      </c>
      <c r="E4708" s="38">
        <f t="shared" ca="1" si="515"/>
        <v>0.14011689053864654</v>
      </c>
      <c r="F4708" s="38">
        <f t="shared" ca="1" si="519"/>
        <v>4.5547656761007263E-2</v>
      </c>
      <c r="G4708" s="24">
        <f t="shared" ca="1" si="516"/>
        <v>8522.1853962500736</v>
      </c>
      <c r="H4708" s="24">
        <f t="shared" ca="1" si="517"/>
        <v>9215.3666995625554</v>
      </c>
      <c r="I4708" s="24">
        <f ca="1">H4708/'Option value'!$E$10</f>
        <v>447.34789803701722</v>
      </c>
    </row>
    <row r="4709" spans="2:9">
      <c r="B4709">
        <f t="shared" si="518"/>
        <v>4691</v>
      </c>
      <c r="C4709" s="38">
        <f t="shared" ca="1" si="513"/>
        <v>0.25233523695448989</v>
      </c>
      <c r="D4709" s="38">
        <f t="shared" ca="1" si="514"/>
        <v>5.7226796267877557E-2</v>
      </c>
      <c r="E4709" s="38">
        <f t="shared" ca="1" si="515"/>
        <v>0.14609823933974833</v>
      </c>
      <c r="F4709" s="38">
        <f t="shared" ca="1" si="519"/>
        <v>3.153028899171631E-2</v>
      </c>
      <c r="G4709" s="24">
        <f t="shared" ca="1" si="516"/>
        <v>7757.9730618609083</v>
      </c>
      <c r="H4709" s="24">
        <f t="shared" ca="1" si="517"/>
        <v>8451.15436517339</v>
      </c>
      <c r="I4709" s="24">
        <f ca="1">H4709/'Option value'!$E$10</f>
        <v>410.25021190162084</v>
      </c>
    </row>
    <row r="4710" spans="2:9">
      <c r="B4710">
        <f t="shared" si="518"/>
        <v>4692</v>
      </c>
      <c r="C4710" s="38">
        <f t="shared" ca="1" si="513"/>
        <v>0.3207490071804131</v>
      </c>
      <c r="D4710" s="38">
        <f t="shared" ca="1" si="514"/>
        <v>6.346716483954061E-2</v>
      </c>
      <c r="E4710" s="38">
        <f t="shared" ca="1" si="515"/>
        <v>0.14438781471528903</v>
      </c>
      <c r="F4710" s="38">
        <f t="shared" ca="1" si="519"/>
        <v>2.8481383418773345E-2</v>
      </c>
      <c r="G4710" s="24">
        <f t="shared" ca="1" si="516"/>
        <v>8969.190198541648</v>
      </c>
      <c r="H4710" s="24">
        <f t="shared" ca="1" si="517"/>
        <v>9662.3715018541297</v>
      </c>
      <c r="I4710" s="24">
        <f ca="1">H4710/'Option value'!$E$10</f>
        <v>469.04716028418102</v>
      </c>
    </row>
    <row r="4711" spans="2:9">
      <c r="B4711">
        <f t="shared" si="518"/>
        <v>4693</v>
      </c>
      <c r="C4711" s="38">
        <f t="shared" ca="1" si="513"/>
        <v>0.13351362901941596</v>
      </c>
      <c r="D4711" s="38">
        <f t="shared" ca="1" si="514"/>
        <v>6.6350363884237151E-2</v>
      </c>
      <c r="E4711" s="38">
        <f t="shared" ca="1" si="515"/>
        <v>0.14595951947184935</v>
      </c>
      <c r="F4711" s="38">
        <f t="shared" ca="1" si="519"/>
        <v>2.3066266981422938E-2</v>
      </c>
      <c r="G4711" s="24">
        <f t="shared" ca="1" si="516"/>
        <v>7589.853509696869</v>
      </c>
      <c r="H4711" s="24">
        <f t="shared" ca="1" si="517"/>
        <v>8283.0348130093516</v>
      </c>
      <c r="I4711" s="24">
        <f ca="1">H4711/'Option value'!$E$10</f>
        <v>402.08906859268694</v>
      </c>
    </row>
    <row r="4712" spans="2:9">
      <c r="B4712">
        <f t="shared" si="518"/>
        <v>4694</v>
      </c>
      <c r="C4712" s="38">
        <f t="shared" ca="1" si="513"/>
        <v>0.3365095800342075</v>
      </c>
      <c r="D4712" s="38">
        <f t="shared" ca="1" si="514"/>
        <v>6.723932016927163E-2</v>
      </c>
      <c r="E4712" s="38">
        <f t="shared" ca="1" si="515"/>
        <v>0.14428064833812854</v>
      </c>
      <c r="F4712" s="38">
        <f t="shared" ca="1" si="519"/>
        <v>3.3189498782599552E-2</v>
      </c>
      <c r="G4712" s="24">
        <f t="shared" ca="1" si="516"/>
        <v>10032.456975640425</v>
      </c>
      <c r="H4712" s="24">
        <f t="shared" ca="1" si="517"/>
        <v>10725.638278952907</v>
      </c>
      <c r="I4712" s="24">
        <f ca="1">H4712/'Option value'!$E$10</f>
        <v>520.66205237635472</v>
      </c>
    </row>
    <row r="4713" spans="2:9">
      <c r="B4713">
        <f t="shared" si="518"/>
        <v>4695</v>
      </c>
      <c r="C4713" s="38">
        <f t="shared" ca="1" si="513"/>
        <v>0.18606682635891636</v>
      </c>
      <c r="D4713" s="38">
        <f t="shared" ca="1" si="514"/>
        <v>5.9611287367966725E-2</v>
      </c>
      <c r="E4713" s="38">
        <f t="shared" ca="1" si="515"/>
        <v>0.14590747872447241</v>
      </c>
      <c r="F4713" s="38">
        <f t="shared" ca="1" si="519"/>
        <v>2.2319303425848362E-2</v>
      </c>
      <c r="G4713" s="24">
        <f t="shared" ca="1" si="516"/>
        <v>7094.9953751336498</v>
      </c>
      <c r="H4713" s="24">
        <f t="shared" ca="1" si="517"/>
        <v>7788.1766784461324</v>
      </c>
      <c r="I4713" s="24">
        <f ca="1">H4713/'Option value'!$E$10</f>
        <v>378.0668290507831</v>
      </c>
    </row>
    <row r="4714" spans="2:9">
      <c r="B4714">
        <f t="shared" si="518"/>
        <v>4696</v>
      </c>
      <c r="C4714" s="38">
        <f t="shared" ca="1" si="513"/>
        <v>0.16601615270613493</v>
      </c>
      <c r="D4714" s="38">
        <f t="shared" ca="1" si="514"/>
        <v>6.6231012264956091E-2</v>
      </c>
      <c r="E4714" s="38">
        <f t="shared" ca="1" si="515"/>
        <v>0.14577543303799834</v>
      </c>
      <c r="F4714" s="38">
        <f t="shared" ca="1" si="519"/>
        <v>5.3798157147041767E-2</v>
      </c>
      <c r="G4714" s="24">
        <f t="shared" ca="1" si="516"/>
        <v>10413.022180696053</v>
      </c>
      <c r="H4714" s="24">
        <f t="shared" ca="1" si="517"/>
        <v>11106.203484008534</v>
      </c>
      <c r="I4714" s="24">
        <f ca="1">H4714/'Option value'!$E$10</f>
        <v>539.1360914567249</v>
      </c>
    </row>
    <row r="4715" spans="2:9">
      <c r="B4715">
        <f t="shared" si="518"/>
        <v>4697</v>
      </c>
      <c r="C4715" s="38">
        <f t="shared" ca="1" si="513"/>
        <v>0.39771005049026609</v>
      </c>
      <c r="D4715" s="38">
        <f t="shared" ca="1" si="514"/>
        <v>6.9126350700160155E-2</v>
      </c>
      <c r="E4715" s="38">
        <f t="shared" ca="1" si="515"/>
        <v>0.14603825782343977</v>
      </c>
      <c r="F4715" s="38">
        <f t="shared" ca="1" si="519"/>
        <v>3.1610566010351782E-2</v>
      </c>
      <c r="G4715" s="24">
        <f t="shared" ca="1" si="516"/>
        <v>10471.790801657371</v>
      </c>
      <c r="H4715" s="24">
        <f t="shared" ca="1" si="517"/>
        <v>11164.972104969853</v>
      </c>
      <c r="I4715" s="24">
        <f ca="1">H4715/'Option value'!$E$10</f>
        <v>541.98893713445887</v>
      </c>
    </row>
    <row r="4716" spans="2:9">
      <c r="B4716">
        <f t="shared" si="518"/>
        <v>4698</v>
      </c>
      <c r="C4716" s="38">
        <f t="shared" ca="1" si="513"/>
        <v>0.18805263279833687</v>
      </c>
      <c r="D4716" s="38">
        <f t="shared" ca="1" si="514"/>
        <v>7.2922157851083635E-2</v>
      </c>
      <c r="E4716" s="38">
        <f t="shared" ca="1" si="515"/>
        <v>0.14836059786427375</v>
      </c>
      <c r="F4716" s="38">
        <f t="shared" ca="1" si="519"/>
        <v>5.9599139366533771E-2</v>
      </c>
      <c r="G4716" s="24">
        <f t="shared" ca="1" si="516"/>
        <v>12104.926019647435</v>
      </c>
      <c r="H4716" s="24">
        <f t="shared" ca="1" si="517"/>
        <v>12798.107322959917</v>
      </c>
      <c r="I4716" s="24">
        <f ca="1">H4716/'Option value'!$E$10</f>
        <v>621.26734577475315</v>
      </c>
    </row>
    <row r="4717" spans="2:9">
      <c r="B4717">
        <f t="shared" si="518"/>
        <v>4699</v>
      </c>
      <c r="C4717" s="38">
        <f t="shared" ca="1" si="513"/>
        <v>0.29762220684740814</v>
      </c>
      <c r="D4717" s="38">
        <f t="shared" ca="1" si="514"/>
        <v>6.8067529803169491E-2</v>
      </c>
      <c r="E4717" s="38">
        <f t="shared" ca="1" si="515"/>
        <v>0.14537312580698034</v>
      </c>
      <c r="F4717" s="38">
        <f t="shared" ca="1" si="519"/>
        <v>5.542803019410418E-2</v>
      </c>
      <c r="G4717" s="24">
        <f t="shared" ca="1" si="516"/>
        <v>12178.734096642624</v>
      </c>
      <c r="H4717" s="24">
        <f t="shared" ca="1" si="517"/>
        <v>12871.915399955105</v>
      </c>
      <c r="I4717" s="24">
        <f ca="1">H4717/'Option value'!$E$10</f>
        <v>624.85026213374294</v>
      </c>
    </row>
    <row r="4718" spans="2:9">
      <c r="B4718">
        <f t="shared" si="518"/>
        <v>4700</v>
      </c>
      <c r="C4718" s="38">
        <f t="shared" ca="1" si="513"/>
        <v>0.37467239468769831</v>
      </c>
      <c r="D4718" s="38">
        <f t="shared" ca="1" si="514"/>
        <v>5.8912401778778337E-2</v>
      </c>
      <c r="E4718" s="38">
        <f t="shared" ca="1" si="515"/>
        <v>0.14617725302562778</v>
      </c>
      <c r="F4718" s="38">
        <f t="shared" ca="1" si="519"/>
        <v>4.231637430587195E-2</v>
      </c>
      <c r="G4718" s="24">
        <f t="shared" ca="1" si="516"/>
        <v>9670.4197303671372</v>
      </c>
      <c r="H4718" s="24">
        <f t="shared" ca="1" si="517"/>
        <v>10363.601033679619</v>
      </c>
      <c r="I4718" s="24">
        <f ca="1">H4718/'Option value'!$E$10</f>
        <v>503.08742881939895</v>
      </c>
    </row>
    <row r="4719" spans="2:9">
      <c r="B4719">
        <f t="shared" si="518"/>
        <v>4701</v>
      </c>
      <c r="C4719" s="38">
        <f t="shared" ca="1" si="513"/>
        <v>0.21623529509837403</v>
      </c>
      <c r="D4719" s="38">
        <f t="shared" ca="1" si="514"/>
        <v>6.4121632086435204E-2</v>
      </c>
      <c r="E4719" s="38">
        <f t="shared" ca="1" si="515"/>
        <v>0.14781576652241624</v>
      </c>
      <c r="F4719" s="38">
        <f t="shared" ca="1" si="519"/>
        <v>3.0945996653712858E-2</v>
      </c>
      <c r="G4719" s="24">
        <f t="shared" ca="1" si="516"/>
        <v>8275.8261398483537</v>
      </c>
      <c r="H4719" s="24">
        <f t="shared" ca="1" si="517"/>
        <v>8969.0074431608355</v>
      </c>
      <c r="I4719" s="24">
        <f ca="1">H4719/'Option value'!$E$10</f>
        <v>435.38871083305025</v>
      </c>
    </row>
    <row r="4720" spans="2:9">
      <c r="B4720">
        <f t="shared" si="518"/>
        <v>4702</v>
      </c>
      <c r="C4720" s="38">
        <f t="shared" ca="1" si="513"/>
        <v>0.22489142246586399</v>
      </c>
      <c r="D4720" s="38">
        <f t="shared" ca="1" si="514"/>
        <v>6.2460228159916913E-2</v>
      </c>
      <c r="E4720" s="38">
        <f t="shared" ca="1" si="515"/>
        <v>0.14198371235830626</v>
      </c>
      <c r="F4720" s="38">
        <f t="shared" ca="1" si="519"/>
        <v>4.0669590113344457E-2</v>
      </c>
      <c r="G4720" s="24">
        <f t="shared" ca="1" si="516"/>
        <v>9365.318472964389</v>
      </c>
      <c r="H4720" s="24">
        <f t="shared" ca="1" si="517"/>
        <v>10058.499776276871</v>
      </c>
      <c r="I4720" s="24">
        <f ca="1">H4720/'Option value'!$E$10</f>
        <v>488.27668816878008</v>
      </c>
    </row>
    <row r="4721" spans="2:9">
      <c r="B4721">
        <f t="shared" si="518"/>
        <v>4703</v>
      </c>
      <c r="C4721" s="38">
        <f t="shared" ca="1" si="513"/>
        <v>0.10249096027483691</v>
      </c>
      <c r="D4721" s="38">
        <f t="shared" ca="1" si="514"/>
        <v>7.1204596454405064E-2</v>
      </c>
      <c r="E4721" s="38">
        <f t="shared" ca="1" si="515"/>
        <v>0.1490274119608028</v>
      </c>
      <c r="F4721" s="38">
        <f t="shared" ca="1" si="519"/>
        <v>2.1649200180862013E-2</v>
      </c>
      <c r="G4721" s="24">
        <f t="shared" ca="1" si="516"/>
        <v>7643.2716619225766</v>
      </c>
      <c r="H4721" s="24">
        <f t="shared" ca="1" si="517"/>
        <v>8336.4529652350593</v>
      </c>
      <c r="I4721" s="24">
        <f ca="1">H4721/'Option value'!$E$10</f>
        <v>404.68218277840089</v>
      </c>
    </row>
    <row r="4722" spans="2:9">
      <c r="B4722">
        <f t="shared" si="518"/>
        <v>4704</v>
      </c>
      <c r="C4722" s="38">
        <f t="shared" ca="1" si="513"/>
        <v>0.29676690445580961</v>
      </c>
      <c r="D4722" s="38">
        <f t="shared" ca="1" si="514"/>
        <v>6.2560144029443737E-2</v>
      </c>
      <c r="E4722" s="38">
        <f t="shared" ca="1" si="515"/>
        <v>0.14393307652010695</v>
      </c>
      <c r="F4722" s="38">
        <f t="shared" ca="1" si="519"/>
        <v>3.3380813208928856E-2</v>
      </c>
      <c r="G4722" s="24">
        <f t="shared" ca="1" si="516"/>
        <v>9100.8801806978645</v>
      </c>
      <c r="H4722" s="24">
        <f t="shared" ca="1" si="517"/>
        <v>9794.0614840103462</v>
      </c>
      <c r="I4722" s="24">
        <f ca="1">H4722/'Option value'!$E$10</f>
        <v>475.4398778645799</v>
      </c>
    </row>
    <row r="4723" spans="2:9">
      <c r="B4723">
        <f t="shared" si="518"/>
        <v>4705</v>
      </c>
      <c r="C4723" s="38">
        <f t="shared" ca="1" si="513"/>
        <v>9.2838397759024249E-2</v>
      </c>
      <c r="D4723" s="38">
        <f t="shared" ca="1" si="514"/>
        <v>6.5288451957592739E-2</v>
      </c>
      <c r="E4723" s="38">
        <f t="shared" ca="1" si="515"/>
        <v>0.14396826465386506</v>
      </c>
      <c r="F4723" s="38">
        <f t="shared" ca="1" si="519"/>
        <v>3.7639167690973155E-2</v>
      </c>
      <c r="G4723" s="24">
        <f t="shared" ca="1" si="516"/>
        <v>8322.0739090057014</v>
      </c>
      <c r="H4723" s="24">
        <f t="shared" ca="1" si="517"/>
        <v>9015.2552123181831</v>
      </c>
      <c r="I4723" s="24">
        <f ca="1">H4723/'Option value'!$E$10</f>
        <v>437.63374817078557</v>
      </c>
    </row>
    <row r="4724" spans="2:9">
      <c r="B4724">
        <f t="shared" si="518"/>
        <v>4706</v>
      </c>
      <c r="C4724" s="38">
        <f t="shared" ca="1" si="513"/>
        <v>0.29327100441370768</v>
      </c>
      <c r="D4724" s="38">
        <f t="shared" ca="1" si="514"/>
        <v>5.8350376658608975E-2</v>
      </c>
      <c r="E4724" s="38">
        <f t="shared" ca="1" si="515"/>
        <v>0.14924378604662084</v>
      </c>
      <c r="F4724" s="38">
        <f t="shared" ca="1" si="519"/>
        <v>3.4768595142202513E-2</v>
      </c>
      <c r="G4724" s="24">
        <f t="shared" ca="1" si="516"/>
        <v>8175.4789532994073</v>
      </c>
      <c r="H4724" s="24">
        <f t="shared" ca="1" si="517"/>
        <v>8868.6602566118891</v>
      </c>
      <c r="I4724" s="24">
        <f ca="1">H4724/'Option value'!$E$10</f>
        <v>430.51748818504313</v>
      </c>
    </row>
    <row r="4725" spans="2:9">
      <c r="B4725">
        <f t="shared" si="518"/>
        <v>4707</v>
      </c>
      <c r="C4725" s="38">
        <f t="shared" ca="1" si="513"/>
        <v>0.24409081455687789</v>
      </c>
      <c r="D4725" s="38">
        <f t="shared" ca="1" si="514"/>
        <v>6.1432890308939093E-2</v>
      </c>
      <c r="E4725" s="38">
        <f t="shared" ca="1" si="515"/>
        <v>0.14385951604403552</v>
      </c>
      <c r="F4725" s="38">
        <f t="shared" ca="1" si="519"/>
        <v>4.1228246273012747E-2</v>
      </c>
      <c r="G4725" s="24">
        <f t="shared" ca="1" si="516"/>
        <v>9235.5913200847426</v>
      </c>
      <c r="H4725" s="24">
        <f t="shared" ca="1" si="517"/>
        <v>9928.7726233972244</v>
      </c>
      <c r="I4725" s="24">
        <f ca="1">H4725/'Option value'!$E$10</f>
        <v>481.97925356297202</v>
      </c>
    </row>
    <row r="4726" spans="2:9">
      <c r="B4726">
        <f t="shared" si="518"/>
        <v>4708</v>
      </c>
      <c r="C4726" s="38">
        <f t="shared" ca="1" si="513"/>
        <v>0.2001912043512884</v>
      </c>
      <c r="D4726" s="38">
        <f t="shared" ca="1" si="514"/>
        <v>5.8817562771905592E-2</v>
      </c>
      <c r="E4726" s="38">
        <f t="shared" ca="1" si="515"/>
        <v>0.14519600732035778</v>
      </c>
      <c r="F4726" s="38">
        <f t="shared" ca="1" si="519"/>
        <v>4.3773179550136265E-2</v>
      </c>
      <c r="G4726" s="24">
        <f t="shared" ca="1" si="516"/>
        <v>8632.0336808788234</v>
      </c>
      <c r="H4726" s="24">
        <f t="shared" ca="1" si="517"/>
        <v>9325.2149841913051</v>
      </c>
      <c r="I4726" s="24">
        <f ca="1">H4726/'Option value'!$E$10</f>
        <v>452.68033903841285</v>
      </c>
    </row>
    <row r="4727" spans="2:9">
      <c r="B4727">
        <f t="shared" si="518"/>
        <v>4709</v>
      </c>
      <c r="C4727" s="38">
        <f t="shared" ca="1" si="513"/>
        <v>0.22648138006777474</v>
      </c>
      <c r="D4727" s="38">
        <f t="shared" ca="1" si="514"/>
        <v>6.8654918153485928E-2</v>
      </c>
      <c r="E4727" s="38">
        <f t="shared" ca="1" si="515"/>
        <v>0.14525144969879872</v>
      </c>
      <c r="F4727" s="38">
        <f t="shared" ca="1" si="519"/>
        <v>2.5086273851869682E-2</v>
      </c>
      <c r="G4727" s="24">
        <f t="shared" ca="1" si="516"/>
        <v>8690.5119994004708</v>
      </c>
      <c r="H4727" s="24">
        <f t="shared" ca="1" si="517"/>
        <v>9383.6933027129526</v>
      </c>
      <c r="I4727" s="24">
        <f ca="1">H4727/'Option value'!$E$10</f>
        <v>455.51909236470641</v>
      </c>
    </row>
    <row r="4728" spans="2:9">
      <c r="B4728">
        <f t="shared" si="518"/>
        <v>4710</v>
      </c>
      <c r="C4728" s="38">
        <f t="shared" ca="1" si="513"/>
        <v>0.29371378076514021</v>
      </c>
      <c r="D4728" s="38">
        <f t="shared" ca="1" si="514"/>
        <v>6.0378965835305921E-2</v>
      </c>
      <c r="E4728" s="38">
        <f t="shared" ca="1" si="515"/>
        <v>0.14388795505060567</v>
      </c>
      <c r="F4728" s="38">
        <f t="shared" ca="1" si="519"/>
        <v>5.7948014064690245E-2</v>
      </c>
      <c r="G4728" s="24">
        <f t="shared" ca="1" si="516"/>
        <v>11272.498864406865</v>
      </c>
      <c r="H4728" s="24">
        <f t="shared" ca="1" si="517"/>
        <v>11965.680167719347</v>
      </c>
      <c r="I4728" s="24">
        <f ca="1">H4728/'Option value'!$E$10</f>
        <v>580.85826056890028</v>
      </c>
    </row>
    <row r="4729" spans="2:9">
      <c r="B4729">
        <f t="shared" si="518"/>
        <v>4711</v>
      </c>
      <c r="C4729" s="38">
        <f t="shared" ca="1" si="513"/>
        <v>0.21007106928648078</v>
      </c>
      <c r="D4729" s="38">
        <f t="shared" ca="1" si="514"/>
        <v>6.0013234909137542E-2</v>
      </c>
      <c r="E4729" s="38">
        <f t="shared" ca="1" si="515"/>
        <v>0.14268430950554981</v>
      </c>
      <c r="F4729" s="38">
        <f t="shared" ca="1" si="519"/>
        <v>3.7795979175398967E-2</v>
      </c>
      <c r="G4729" s="24">
        <f t="shared" ca="1" si="516"/>
        <v>8586.6175513541821</v>
      </c>
      <c r="H4729" s="24">
        <f t="shared" ca="1" si="517"/>
        <v>9279.7988546666638</v>
      </c>
      <c r="I4729" s="24">
        <f ca="1">H4729/'Option value'!$E$10</f>
        <v>450.47567255663415</v>
      </c>
    </row>
    <row r="4730" spans="2:9">
      <c r="B4730">
        <f t="shared" si="518"/>
        <v>4712</v>
      </c>
      <c r="C4730" s="38">
        <f t="shared" ca="1" si="513"/>
        <v>0.34266445939673745</v>
      </c>
      <c r="D4730" s="38">
        <f t="shared" ca="1" si="514"/>
        <v>7.3453625857363661E-2</v>
      </c>
      <c r="E4730" s="38">
        <f t="shared" ca="1" si="515"/>
        <v>0.14491543833935622</v>
      </c>
      <c r="F4730" s="38">
        <f t="shared" ca="1" si="519"/>
        <v>3.9185059717716977E-2</v>
      </c>
      <c r="G4730" s="24">
        <f t="shared" ca="1" si="516"/>
        <v>11568.374011579839</v>
      </c>
      <c r="H4730" s="24">
        <f t="shared" ca="1" si="517"/>
        <v>12261.555314892321</v>
      </c>
      <c r="I4730" s="24">
        <f ca="1">H4730/'Option value'!$E$10</f>
        <v>595.22113179088933</v>
      </c>
    </row>
    <row r="4731" spans="2:9">
      <c r="B4731">
        <f t="shared" si="518"/>
        <v>4713</v>
      </c>
      <c r="C4731" s="38">
        <f t="shared" ca="1" si="513"/>
        <v>0.18247035196632055</v>
      </c>
      <c r="D4731" s="38">
        <f t="shared" ca="1" si="514"/>
        <v>5.8813336234388565E-2</v>
      </c>
      <c r="E4731" s="38">
        <f t="shared" ca="1" si="515"/>
        <v>0.14536447189354085</v>
      </c>
      <c r="F4731" s="38">
        <f t="shared" ca="1" si="519"/>
        <v>3.3306471725448455E-2</v>
      </c>
      <c r="G4731" s="24">
        <f t="shared" ca="1" si="516"/>
        <v>7696.8776940191019</v>
      </c>
      <c r="H4731" s="24">
        <f t="shared" ca="1" si="517"/>
        <v>8390.0589973315837</v>
      </c>
      <c r="I4731" s="24">
        <f ca="1">H4731/'Option value'!$E$10</f>
        <v>407.28441734619338</v>
      </c>
    </row>
    <row r="4732" spans="2:9">
      <c r="B4732">
        <f t="shared" si="518"/>
        <v>4714</v>
      </c>
      <c r="C4732" s="38">
        <f t="shared" ca="1" si="513"/>
        <v>0.26590811922565222</v>
      </c>
      <c r="D4732" s="38">
        <f t="shared" ca="1" si="514"/>
        <v>5.8800408768087904E-2</v>
      </c>
      <c r="E4732" s="38">
        <f t="shared" ca="1" si="515"/>
        <v>0.14250261846319243</v>
      </c>
      <c r="F4732" s="38">
        <f t="shared" ca="1" si="519"/>
        <v>5.5670433047770071E-2</v>
      </c>
      <c r="G4732" s="24">
        <f t="shared" ca="1" si="516"/>
        <v>10631.466517663808</v>
      </c>
      <c r="H4732" s="24">
        <f t="shared" ca="1" si="517"/>
        <v>11324.64782097629</v>
      </c>
      <c r="I4732" s="24">
        <f ca="1">H4732/'Option value'!$E$10</f>
        <v>549.74018548428592</v>
      </c>
    </row>
    <row r="4733" spans="2:9">
      <c r="B4733">
        <f t="shared" si="518"/>
        <v>4715</v>
      </c>
      <c r="C4733" s="38">
        <f t="shared" ca="1" si="513"/>
        <v>9.9638461570088738E-2</v>
      </c>
      <c r="D4733" s="38">
        <f t="shared" ca="1" si="514"/>
        <v>6.0263375796181809E-2</v>
      </c>
      <c r="E4733" s="38">
        <f t="shared" ca="1" si="515"/>
        <v>0.14332124645468811</v>
      </c>
      <c r="F4733" s="38">
        <f t="shared" ca="1" si="519"/>
        <v>4.6754467754838783E-2</v>
      </c>
      <c r="G4733" s="24">
        <f t="shared" ca="1" si="516"/>
        <v>8510.7338649159901</v>
      </c>
      <c r="H4733" s="24">
        <f t="shared" ca="1" si="517"/>
        <v>9203.9151682284719</v>
      </c>
      <c r="I4733" s="24">
        <f ca="1">H4733/'Option value'!$E$10</f>
        <v>446.79199845769278</v>
      </c>
    </row>
    <row r="4734" spans="2:9">
      <c r="B4734">
        <f t="shared" si="518"/>
        <v>4716</v>
      </c>
      <c r="C4734" s="38">
        <f t="shared" ca="1" si="513"/>
        <v>0.20461999610972131</v>
      </c>
      <c r="D4734" s="38">
        <f t="shared" ca="1" si="514"/>
        <v>6.5758757425943393E-2</v>
      </c>
      <c r="E4734" s="38">
        <f t="shared" ca="1" si="515"/>
        <v>0.1470212502735683</v>
      </c>
      <c r="F4734" s="38">
        <f t="shared" ca="1" si="519"/>
        <v>2.6123526572764438E-2</v>
      </c>
      <c r="G4734" s="24">
        <f t="shared" ca="1" si="516"/>
        <v>8126.0018917944635</v>
      </c>
      <c r="H4734" s="24">
        <f t="shared" ca="1" si="517"/>
        <v>8819.1831951069453</v>
      </c>
      <c r="I4734" s="24">
        <f ca="1">H4734/'Option value'!$E$10</f>
        <v>428.11568908286137</v>
      </c>
    </row>
    <row r="4735" spans="2:9">
      <c r="B4735">
        <f t="shared" si="518"/>
        <v>4717</v>
      </c>
      <c r="C4735" s="38">
        <f t="shared" ca="1" si="513"/>
        <v>0.18428235584553712</v>
      </c>
      <c r="D4735" s="38">
        <f t="shared" ca="1" si="514"/>
        <v>5.4266990343310277E-2</v>
      </c>
      <c r="E4735" s="38">
        <f t="shared" ca="1" si="515"/>
        <v>0.1426182424800759</v>
      </c>
      <c r="F4735" s="38">
        <f t="shared" ca="1" si="519"/>
        <v>2.9740437170787414E-2</v>
      </c>
      <c r="G4735" s="24">
        <f t="shared" ca="1" si="516"/>
        <v>7061.1236257514047</v>
      </c>
      <c r="H4735" s="24">
        <f t="shared" ca="1" si="517"/>
        <v>7754.3049290638874</v>
      </c>
      <c r="I4735" s="24">
        <f ca="1">H4735/'Option value'!$E$10</f>
        <v>376.42256937203337</v>
      </c>
    </row>
    <row r="4736" spans="2:9">
      <c r="B4736">
        <f t="shared" si="518"/>
        <v>4718</v>
      </c>
      <c r="C4736" s="38">
        <f t="shared" ca="1" si="513"/>
        <v>0.24474160121018676</v>
      </c>
      <c r="D4736" s="38">
        <f t="shared" ca="1" si="514"/>
        <v>6.487039606852045E-2</v>
      </c>
      <c r="E4736" s="38">
        <f t="shared" ca="1" si="515"/>
        <v>0.14818456695459498</v>
      </c>
      <c r="F4736" s="38">
        <f t="shared" ca="1" si="519"/>
        <v>5.9485175754012104E-2</v>
      </c>
      <c r="G4736" s="24">
        <f t="shared" ca="1" si="516"/>
        <v>11290.066291198817</v>
      </c>
      <c r="H4736" s="24">
        <f t="shared" ca="1" si="517"/>
        <v>11983.247594511298</v>
      </c>
      <c r="I4736" s="24">
        <f ca="1">H4736/'Option value'!$E$10</f>
        <v>581.71104827724741</v>
      </c>
    </row>
    <row r="4737" spans="2:9">
      <c r="B4737">
        <f t="shared" si="518"/>
        <v>4719</v>
      </c>
      <c r="C4737" s="38">
        <f t="shared" ca="1" si="513"/>
        <v>0.36530971283714198</v>
      </c>
      <c r="D4737" s="38">
        <f t="shared" ca="1" si="514"/>
        <v>6.3247225062096929E-2</v>
      </c>
      <c r="E4737" s="38">
        <f t="shared" ca="1" si="515"/>
        <v>0.13919887963183811</v>
      </c>
      <c r="F4737" s="38">
        <f t="shared" ca="1" si="519"/>
        <v>4.8141572482689909E-2</v>
      </c>
      <c r="G4737" s="24">
        <f t="shared" ca="1" si="516"/>
        <v>11761.134857073675</v>
      </c>
      <c r="H4737" s="24">
        <f t="shared" ca="1" si="517"/>
        <v>12454.316160386157</v>
      </c>
      <c r="I4737" s="24">
        <f ca="1">H4737/'Option value'!$E$10</f>
        <v>604.57845438767754</v>
      </c>
    </row>
    <row r="4738" spans="2:9">
      <c r="B4738">
        <f t="shared" si="518"/>
        <v>4720</v>
      </c>
      <c r="C4738" s="38">
        <f t="shared" ca="1" si="513"/>
        <v>0.11159848235726912</v>
      </c>
      <c r="D4738" s="38">
        <f t="shared" ca="1" si="514"/>
        <v>6.0830763203139827E-2</v>
      </c>
      <c r="E4738" s="38">
        <f t="shared" ca="1" si="515"/>
        <v>0.14346230627493678</v>
      </c>
      <c r="F4738" s="38">
        <f t="shared" ca="1" si="519"/>
        <v>4.0701593284660775E-2</v>
      </c>
      <c r="G4738" s="24">
        <f t="shared" ca="1" si="516"/>
        <v>8160.8515597148835</v>
      </c>
      <c r="H4738" s="24">
        <f t="shared" ca="1" si="517"/>
        <v>8854.0328630273652</v>
      </c>
      <c r="I4738" s="24">
        <f ca="1">H4738/'Option value'!$E$10</f>
        <v>429.80742053530895</v>
      </c>
    </row>
    <row r="4739" spans="2:9">
      <c r="B4739">
        <f t="shared" si="518"/>
        <v>4721</v>
      </c>
      <c r="C4739" s="38">
        <f t="shared" ca="1" si="513"/>
        <v>0.36613003513703063</v>
      </c>
      <c r="D4739" s="38">
        <f t="shared" ca="1" si="514"/>
        <v>6.4903459183917836E-2</v>
      </c>
      <c r="E4739" s="38">
        <f t="shared" ca="1" si="515"/>
        <v>0.13884475887487949</v>
      </c>
      <c r="F4739" s="38">
        <f t="shared" ca="1" si="519"/>
        <v>3.0986861353631233E-2</v>
      </c>
      <c r="G4739" s="24">
        <f t="shared" ca="1" si="516"/>
        <v>10195.28358545216</v>
      </c>
      <c r="H4739" s="24">
        <f t="shared" ca="1" si="517"/>
        <v>10888.464888764642</v>
      </c>
      <c r="I4739" s="24">
        <f ca="1">H4739/'Option value'!$E$10</f>
        <v>528.56625673614758</v>
      </c>
    </row>
    <row r="4740" spans="2:9">
      <c r="B4740">
        <f t="shared" si="518"/>
        <v>4722</v>
      </c>
      <c r="C4740" s="38">
        <f t="shared" ca="1" si="513"/>
        <v>0.25861153063943465</v>
      </c>
      <c r="D4740" s="38">
        <f t="shared" ca="1" si="514"/>
        <v>7.2117137956603003E-2</v>
      </c>
      <c r="E4740" s="38">
        <f t="shared" ca="1" si="515"/>
        <v>0.14801039517753048</v>
      </c>
      <c r="F4740" s="38">
        <f t="shared" ca="1" si="519"/>
        <v>5.6690126892917483E-2</v>
      </c>
      <c r="G4740" s="24">
        <f t="shared" ca="1" si="516"/>
        <v>12326.91460084268</v>
      </c>
      <c r="H4740" s="24">
        <f t="shared" ca="1" si="517"/>
        <v>13020.095904155161</v>
      </c>
      <c r="I4740" s="24">
        <f ca="1">H4740/'Option value'!$E$10</f>
        <v>632.043490492969</v>
      </c>
    </row>
    <row r="4741" spans="2:9">
      <c r="B4741">
        <f t="shared" si="518"/>
        <v>4723</v>
      </c>
      <c r="C4741" s="38">
        <f t="shared" ca="1" si="513"/>
        <v>0.15093972156063701</v>
      </c>
      <c r="D4741" s="38">
        <f t="shared" ca="1" si="514"/>
        <v>5.0749974365454371E-2</v>
      </c>
      <c r="E4741" s="38">
        <f t="shared" ca="1" si="515"/>
        <v>0.14597813316362473</v>
      </c>
      <c r="F4741" s="38">
        <f t="shared" ca="1" si="519"/>
        <v>5.9140849738656784E-2</v>
      </c>
      <c r="G4741" s="24">
        <f t="shared" ca="1" si="516"/>
        <v>8342.0647051657234</v>
      </c>
      <c r="H4741" s="24">
        <f t="shared" ca="1" si="517"/>
        <v>9035.2460084782051</v>
      </c>
      <c r="I4741" s="24">
        <f ca="1">H4741/'Option value'!$E$10</f>
        <v>438.6041751688449</v>
      </c>
    </row>
    <row r="4742" spans="2:9">
      <c r="B4742">
        <f t="shared" si="518"/>
        <v>4724</v>
      </c>
      <c r="C4742" s="38">
        <f t="shared" ca="1" si="513"/>
        <v>0.25986193541317854</v>
      </c>
      <c r="D4742" s="38">
        <f t="shared" ca="1" si="514"/>
        <v>6.303582918071779E-2</v>
      </c>
      <c r="E4742" s="38">
        <f t="shared" ca="1" si="515"/>
        <v>0.14595117096038773</v>
      </c>
      <c r="F4742" s="38">
        <f t="shared" ca="1" si="519"/>
        <v>5.8295057807539616E-2</v>
      </c>
      <c r="G4742" s="24">
        <f t="shared" ca="1" si="516"/>
        <v>11236.203397775293</v>
      </c>
      <c r="H4742" s="24">
        <f t="shared" ca="1" si="517"/>
        <v>11929.384701087774</v>
      </c>
      <c r="I4742" s="24">
        <f ca="1">H4742/'Option value'!$E$10</f>
        <v>579.09634471299876</v>
      </c>
    </row>
    <row r="4743" spans="2:9">
      <c r="B4743">
        <f t="shared" si="518"/>
        <v>4725</v>
      </c>
      <c r="C4743" s="38">
        <f t="shared" ca="1" si="513"/>
        <v>0.14705460861245953</v>
      </c>
      <c r="D4743" s="38">
        <f t="shared" ca="1" si="514"/>
        <v>6.6085413329148288E-2</v>
      </c>
      <c r="E4743" s="38">
        <f t="shared" ca="1" si="515"/>
        <v>0.14539819884823102</v>
      </c>
      <c r="F4743" s="38">
        <f t="shared" ca="1" si="519"/>
        <v>3.6135462690824877E-2</v>
      </c>
      <c r="G4743" s="24">
        <f t="shared" ca="1" si="516"/>
        <v>8604.1705379711821</v>
      </c>
      <c r="H4743" s="24">
        <f t="shared" ca="1" si="517"/>
        <v>9297.3518412836638</v>
      </c>
      <c r="I4743" s="24">
        <f ca="1">H4743/'Option value'!$E$10</f>
        <v>451.32775928561472</v>
      </c>
    </row>
    <row r="4744" spans="2:9">
      <c r="B4744">
        <f t="shared" si="518"/>
        <v>4726</v>
      </c>
      <c r="C4744" s="38">
        <f t="shared" ca="1" si="513"/>
        <v>0.23677446973341701</v>
      </c>
      <c r="D4744" s="38">
        <f t="shared" ca="1" si="514"/>
        <v>5.8022867322121724E-2</v>
      </c>
      <c r="E4744" s="38">
        <f t="shared" ca="1" si="515"/>
        <v>0.14027472922214521</v>
      </c>
      <c r="F4744" s="38">
        <f t="shared" ca="1" si="519"/>
        <v>3.7381555492501023E-2</v>
      </c>
      <c r="G4744" s="24">
        <f t="shared" ca="1" si="516"/>
        <v>8649.5698839169581</v>
      </c>
      <c r="H4744" s="24">
        <f t="shared" ca="1" si="517"/>
        <v>9342.7511872294399</v>
      </c>
      <c r="I4744" s="24">
        <f ca="1">H4744/'Option value'!$E$10</f>
        <v>453.53161103055533</v>
      </c>
    </row>
    <row r="4745" spans="2:9">
      <c r="B4745">
        <f t="shared" si="518"/>
        <v>4727</v>
      </c>
      <c r="C4745" s="38">
        <f t="shared" ca="1" si="513"/>
        <v>0.18481069221445828</v>
      </c>
      <c r="D4745" s="38">
        <f t="shared" ca="1" si="514"/>
        <v>5.5562405962478925E-2</v>
      </c>
      <c r="E4745" s="38">
        <f t="shared" ca="1" si="515"/>
        <v>0.14076102502914278</v>
      </c>
      <c r="F4745" s="38">
        <f t="shared" ca="1" si="519"/>
        <v>2.8597434796288505E-2</v>
      </c>
      <c r="G4745" s="24">
        <f t="shared" ca="1" si="516"/>
        <v>7278.9625132624742</v>
      </c>
      <c r="H4745" s="24">
        <f t="shared" ca="1" si="517"/>
        <v>7972.1438165749569</v>
      </c>
      <c r="I4745" s="24">
        <f ca="1">H4745/'Option value'!$E$10</f>
        <v>386.99727264926975</v>
      </c>
    </row>
    <row r="4746" spans="2:9">
      <c r="B4746">
        <f t="shared" si="518"/>
        <v>4728</v>
      </c>
      <c r="C4746" s="38">
        <f t="shared" ca="1" si="513"/>
        <v>0.29139404909476413</v>
      </c>
      <c r="D4746" s="38">
        <f t="shared" ca="1" si="514"/>
        <v>6.3154594239705417E-2</v>
      </c>
      <c r="E4746" s="38">
        <f t="shared" ca="1" si="515"/>
        <v>0.1442925222323049</v>
      </c>
      <c r="F4746" s="38">
        <f t="shared" ca="1" si="519"/>
        <v>2.3981228913315684E-2</v>
      </c>
      <c r="G4746" s="24">
        <f t="shared" ca="1" si="516"/>
        <v>8407.1483600242536</v>
      </c>
      <c r="H4746" s="24">
        <f t="shared" ca="1" si="517"/>
        <v>9100.3296633367354</v>
      </c>
      <c r="I4746" s="24">
        <f ca="1">H4746/'Option value'!$E$10</f>
        <v>441.76357589013276</v>
      </c>
    </row>
    <row r="4747" spans="2:9">
      <c r="B4747">
        <f t="shared" si="518"/>
        <v>4729</v>
      </c>
      <c r="C4747" s="38">
        <f t="shared" ca="1" si="513"/>
        <v>0.19638798844994293</v>
      </c>
      <c r="D4747" s="38">
        <f t="shared" ca="1" si="514"/>
        <v>6.7872027894552989E-2</v>
      </c>
      <c r="E4747" s="38">
        <f t="shared" ca="1" si="515"/>
        <v>0.14678382808566129</v>
      </c>
      <c r="F4747" s="38">
        <f t="shared" ca="1" si="519"/>
        <v>5.4222598879829192E-2</v>
      </c>
      <c r="G4747" s="24">
        <f t="shared" ca="1" si="516"/>
        <v>10879.905742964276</v>
      </c>
      <c r="H4747" s="24">
        <f t="shared" ca="1" si="517"/>
        <v>11573.087046276758</v>
      </c>
      <c r="I4747" s="24">
        <f ca="1">H4747/'Option value'!$E$10</f>
        <v>561.8003420522698</v>
      </c>
    </row>
    <row r="4748" spans="2:9">
      <c r="B4748">
        <f t="shared" si="518"/>
        <v>4730</v>
      </c>
      <c r="C4748" s="38">
        <f t="shared" ca="1" si="513"/>
        <v>0.38621639048882378</v>
      </c>
      <c r="D4748" s="38">
        <f t="shared" ca="1" si="514"/>
        <v>6.2064542211586492E-2</v>
      </c>
      <c r="E4748" s="38">
        <f t="shared" ca="1" si="515"/>
        <v>0.14439985458993315</v>
      </c>
      <c r="F4748" s="38">
        <f t="shared" ca="1" si="519"/>
        <v>3.3381417264030711E-2</v>
      </c>
      <c r="G4748" s="24">
        <f t="shared" ca="1" si="516"/>
        <v>9611.05035865022</v>
      </c>
      <c r="H4748" s="24">
        <f t="shared" ca="1" si="517"/>
        <v>10304.231661962702</v>
      </c>
      <c r="I4748" s="24">
        <f ca="1">H4748/'Option value'!$E$10</f>
        <v>500.20542048362626</v>
      </c>
    </row>
    <row r="4749" spans="2:9">
      <c r="B4749">
        <f t="shared" si="518"/>
        <v>4731</v>
      </c>
      <c r="C4749" s="38">
        <f t="shared" ca="1" si="513"/>
        <v>0.1975137639439708</v>
      </c>
      <c r="D4749" s="38">
        <f t="shared" ca="1" si="514"/>
        <v>6.2290489413711472E-2</v>
      </c>
      <c r="E4749" s="38">
        <f t="shared" ca="1" si="515"/>
        <v>0.14310951144660339</v>
      </c>
      <c r="F4749" s="38">
        <f t="shared" ca="1" si="519"/>
        <v>5.5052818590608718E-2</v>
      </c>
      <c r="G4749" s="24">
        <f t="shared" ca="1" si="516"/>
        <v>10505.851629195116</v>
      </c>
      <c r="H4749" s="24">
        <f t="shared" ca="1" si="517"/>
        <v>11199.032932507598</v>
      </c>
      <c r="I4749" s="24">
        <f ca="1">H4749/'Option value'!$E$10</f>
        <v>543.64237536444648</v>
      </c>
    </row>
    <row r="4750" spans="2:9">
      <c r="B4750">
        <f t="shared" si="518"/>
        <v>4732</v>
      </c>
      <c r="C4750" s="38">
        <f t="shared" ca="1" si="513"/>
        <v>0.32832681188413015</v>
      </c>
      <c r="D4750" s="38">
        <f t="shared" ca="1" si="514"/>
        <v>6.6444743903957812E-2</v>
      </c>
      <c r="E4750" s="38">
        <f t="shared" ca="1" si="515"/>
        <v>0.14705856702961373</v>
      </c>
      <c r="F4750" s="38">
        <f t="shared" ca="1" si="519"/>
        <v>4.2349626241993787E-2</v>
      </c>
      <c r="G4750" s="24">
        <f t="shared" ca="1" si="516"/>
        <v>10453.775788429375</v>
      </c>
      <c r="H4750" s="24">
        <f t="shared" ca="1" si="517"/>
        <v>11146.957091741857</v>
      </c>
      <c r="I4750" s="24">
        <f ca="1">H4750/'Option value'!$E$10</f>
        <v>541.11442192921629</v>
      </c>
    </row>
    <row r="4751" spans="2:9">
      <c r="B4751">
        <f t="shared" si="518"/>
        <v>4733</v>
      </c>
      <c r="C4751" s="38">
        <f t="shared" ca="1" si="513"/>
        <v>0.10998987477338111</v>
      </c>
      <c r="D4751" s="38">
        <f t="shared" ca="1" si="514"/>
        <v>6.5646790876252928E-2</v>
      </c>
      <c r="E4751" s="38">
        <f t="shared" ca="1" si="515"/>
        <v>0.14257489738027504</v>
      </c>
      <c r="F4751" s="38">
        <f t="shared" ca="1" si="519"/>
        <v>3.084210378383468E-2</v>
      </c>
      <c r="G4751" s="24">
        <f t="shared" ca="1" si="516"/>
        <v>8088.039010456685</v>
      </c>
      <c r="H4751" s="24">
        <f t="shared" ca="1" si="517"/>
        <v>8781.2203137691668</v>
      </c>
      <c r="I4751" s="24">
        <f ca="1">H4751/'Option value'!$E$10</f>
        <v>426.2728307654935</v>
      </c>
    </row>
    <row r="4752" spans="2:9">
      <c r="B4752">
        <f t="shared" si="518"/>
        <v>4734</v>
      </c>
      <c r="C4752" s="38">
        <f t="shared" ca="1" si="513"/>
        <v>0.2540227533313128</v>
      </c>
      <c r="D4752" s="38">
        <f t="shared" ca="1" si="514"/>
        <v>6.6384121930135431E-2</v>
      </c>
      <c r="E4752" s="38">
        <f t="shared" ca="1" si="515"/>
        <v>0.14867966275665517</v>
      </c>
      <c r="F4752" s="38">
        <f t="shared" ca="1" si="519"/>
        <v>4.7816506531301123E-2</v>
      </c>
      <c r="G4752" s="24">
        <f t="shared" ca="1" si="516"/>
        <v>10235.957039534405</v>
      </c>
      <c r="H4752" s="24">
        <f t="shared" ca="1" si="517"/>
        <v>10929.138342846887</v>
      </c>
      <c r="I4752" s="24">
        <f ca="1">H4752/'Option value'!$E$10</f>
        <v>530.54069625470322</v>
      </c>
    </row>
    <row r="4753" spans="2:9">
      <c r="B4753">
        <f t="shared" si="518"/>
        <v>4735</v>
      </c>
      <c r="C4753" s="38">
        <f t="shared" ca="1" si="513"/>
        <v>9.6639899346482705E-2</v>
      </c>
      <c r="D4753" s="38">
        <f t="shared" ca="1" si="514"/>
        <v>5.8293750641180378E-2</v>
      </c>
      <c r="E4753" s="38">
        <f t="shared" ca="1" si="515"/>
        <v>0.14248598105439528</v>
      </c>
      <c r="F4753" s="38">
        <f t="shared" ca="1" si="519"/>
        <v>5.0263654277104504E-2</v>
      </c>
      <c r="G4753" s="24">
        <f t="shared" ca="1" si="516"/>
        <v>8596.8894746073256</v>
      </c>
      <c r="H4753" s="24">
        <f t="shared" ca="1" si="517"/>
        <v>9290.0707779198074</v>
      </c>
      <c r="I4753" s="24">
        <f ca="1">H4753/'Option value'!$E$10</f>
        <v>450.97430960775762</v>
      </c>
    </row>
    <row r="4754" spans="2:9">
      <c r="B4754">
        <f t="shared" si="518"/>
        <v>4736</v>
      </c>
      <c r="C4754" s="38">
        <f t="shared" ca="1" si="513"/>
        <v>0.31772994802214438</v>
      </c>
      <c r="D4754" s="38">
        <f t="shared" ca="1" si="514"/>
        <v>5.841469090597054E-2</v>
      </c>
      <c r="E4754" s="38">
        <f t="shared" ca="1" si="515"/>
        <v>0.14464908541181615</v>
      </c>
      <c r="F4754" s="38">
        <f t="shared" ca="1" si="519"/>
        <v>5.1007204396052025E-2</v>
      </c>
      <c r="G4754" s="24">
        <f t="shared" ca="1" si="516"/>
        <v>10194.589598709466</v>
      </c>
      <c r="H4754" s="24">
        <f t="shared" ca="1" si="517"/>
        <v>10887.770902021948</v>
      </c>
      <c r="I4754" s="24">
        <f ca="1">H4754/'Option value'!$E$10</f>
        <v>528.53256805931778</v>
      </c>
    </row>
    <row r="4755" spans="2:9">
      <c r="B4755">
        <f t="shared" si="518"/>
        <v>4737</v>
      </c>
      <c r="C4755" s="38">
        <f t="shared" ref="C4755:C4818" ca="1" si="520">_xlfn.NORM.INV(RAND(),$F$6,$G$6)</f>
        <v>0.28084451044656306</v>
      </c>
      <c r="D4755" s="38">
        <f t="shared" ref="D4755:D4818" ca="1" si="521">_xlfn.NORM.INV(RAND(),$F$7,$G$7)</f>
        <v>6.4962939272368514E-2</v>
      </c>
      <c r="E4755" s="38">
        <f t="shared" ref="E4755:E4818" ca="1" si="522">_xlfn.NORM.INV(RAND(),$F$8,$G$8)</f>
        <v>0.14096225281061081</v>
      </c>
      <c r="F4755" s="38">
        <f t="shared" ca="1" si="519"/>
        <v>3.3186519244710472E-2</v>
      </c>
      <c r="G4755" s="24">
        <f t="shared" ref="G4755:G4818" ca="1" si="523">IF(E4755&gt;F4755,($C$12*(1+C4755)*D4755)/(E4755-F4755),0)</f>
        <v>9574.860760253654</v>
      </c>
      <c r="H4755" s="24">
        <f t="shared" ref="H4755:H4818" ca="1" si="524">G4755+$C$13</f>
        <v>10268.042063566136</v>
      </c>
      <c r="I4755" s="24">
        <f ca="1">H4755/'Option value'!$E$10</f>
        <v>498.44864386243376</v>
      </c>
    </row>
    <row r="4756" spans="2:9">
      <c r="B4756">
        <f t="shared" ref="B4756:B4819" si="525">B4755+1</f>
        <v>4738</v>
      </c>
      <c r="C4756" s="38">
        <f t="shared" ca="1" si="520"/>
        <v>0.31015938005609806</v>
      </c>
      <c r="D4756" s="38">
        <f t="shared" ca="1" si="521"/>
        <v>5.6725545045285118E-2</v>
      </c>
      <c r="E4756" s="38">
        <f t="shared" ca="1" si="522"/>
        <v>0.14509179107787612</v>
      </c>
      <c r="F4756" s="38">
        <f t="shared" ref="F4756:F4819" ca="1" si="526">RAND()*($E$9-$D$9)+$D$9</f>
        <v>2.918023962111304E-2</v>
      </c>
      <c r="G4756" s="24">
        <f t="shared" ca="1" si="523"/>
        <v>7951.8369425766296</v>
      </c>
      <c r="H4756" s="24">
        <f t="shared" ca="1" si="524"/>
        <v>8645.0182458891122</v>
      </c>
      <c r="I4756" s="24">
        <f ca="1">H4756/'Option value'!$E$10</f>
        <v>419.6610798975297</v>
      </c>
    </row>
    <row r="4757" spans="2:9">
      <c r="B4757">
        <f t="shared" si="525"/>
        <v>4739</v>
      </c>
      <c r="C4757" s="38">
        <f t="shared" ca="1" si="520"/>
        <v>0.22338128257817344</v>
      </c>
      <c r="D4757" s="38">
        <f t="shared" ca="1" si="521"/>
        <v>6.9199480760665344E-2</v>
      </c>
      <c r="E4757" s="38">
        <f t="shared" ca="1" si="522"/>
        <v>0.14662891067308742</v>
      </c>
      <c r="F4757" s="38">
        <f t="shared" ca="1" si="526"/>
        <v>5.2403500688897542E-2</v>
      </c>
      <c r="G4757" s="24">
        <f t="shared" ca="1" si="523"/>
        <v>11142.63766465046</v>
      </c>
      <c r="H4757" s="24">
        <f t="shared" ca="1" si="524"/>
        <v>11835.818967962941</v>
      </c>
      <c r="I4757" s="24">
        <f ca="1">H4757/'Option value'!$E$10</f>
        <v>574.55431883315248</v>
      </c>
    </row>
    <row r="4758" spans="2:9">
      <c r="B4758">
        <f t="shared" si="525"/>
        <v>4740</v>
      </c>
      <c r="C4758" s="38">
        <f t="shared" ca="1" si="520"/>
        <v>0.12762067697754273</v>
      </c>
      <c r="D4758" s="38">
        <f t="shared" ca="1" si="521"/>
        <v>6.0511722766599468E-2</v>
      </c>
      <c r="E4758" s="38">
        <f t="shared" ca="1" si="522"/>
        <v>0.14413790427926282</v>
      </c>
      <c r="F4758" s="38">
        <f t="shared" ca="1" si="526"/>
        <v>3.2381912222793359E-2</v>
      </c>
      <c r="G4758" s="24">
        <f t="shared" ca="1" si="523"/>
        <v>7572.2179727020693</v>
      </c>
      <c r="H4758" s="24">
        <f t="shared" ca="1" si="524"/>
        <v>8265.399276014552</v>
      </c>
      <c r="I4758" s="24">
        <f ca="1">H4758/'Option value'!$E$10</f>
        <v>401.23297456381317</v>
      </c>
    </row>
    <row r="4759" spans="2:9">
      <c r="B4759">
        <f t="shared" si="525"/>
        <v>4741</v>
      </c>
      <c r="C4759" s="38">
        <f t="shared" ca="1" si="520"/>
        <v>0.10494186126822531</v>
      </c>
      <c r="D4759" s="38">
        <f t="shared" ca="1" si="521"/>
        <v>6.9257215342359832E-2</v>
      </c>
      <c r="E4759" s="38">
        <f t="shared" ca="1" si="522"/>
        <v>0.14316366814008127</v>
      </c>
      <c r="F4759" s="38">
        <f t="shared" ca="1" si="526"/>
        <v>5.6254961604000495E-2</v>
      </c>
      <c r="G4759" s="24">
        <f t="shared" ca="1" si="523"/>
        <v>10920.249059709926</v>
      </c>
      <c r="H4759" s="24">
        <f t="shared" ca="1" si="524"/>
        <v>11613.430363022408</v>
      </c>
      <c r="I4759" s="24">
        <f ca="1">H4759/'Option value'!$E$10</f>
        <v>563.75875548652459</v>
      </c>
    </row>
    <row r="4760" spans="2:9">
      <c r="B4760">
        <f t="shared" si="525"/>
        <v>4742</v>
      </c>
      <c r="C4760" s="38">
        <f t="shared" ca="1" si="520"/>
        <v>0.17861461579748389</v>
      </c>
      <c r="D4760" s="38">
        <f t="shared" ca="1" si="521"/>
        <v>5.6506676473440418E-2</v>
      </c>
      <c r="E4760" s="38">
        <f t="shared" ca="1" si="522"/>
        <v>0.14139289838169342</v>
      </c>
      <c r="F4760" s="38">
        <f t="shared" ca="1" si="526"/>
        <v>5.4644610366952381E-2</v>
      </c>
      <c r="G4760" s="24">
        <f t="shared" ca="1" si="523"/>
        <v>9521.4271934311273</v>
      </c>
      <c r="H4760" s="24">
        <f t="shared" ca="1" si="524"/>
        <v>10214.608496743609</v>
      </c>
      <c r="I4760" s="24">
        <f ca="1">H4760/'Option value'!$E$10</f>
        <v>495.8547813953208</v>
      </c>
    </row>
    <row r="4761" spans="2:9">
      <c r="B4761">
        <f t="shared" si="525"/>
        <v>4743</v>
      </c>
      <c r="C4761" s="38">
        <f t="shared" ca="1" si="520"/>
        <v>0.27261840835123502</v>
      </c>
      <c r="D4761" s="38">
        <f t="shared" ca="1" si="521"/>
        <v>6.2776295610603744E-2</v>
      </c>
      <c r="E4761" s="38">
        <f t="shared" ca="1" si="522"/>
        <v>0.1440132968009126</v>
      </c>
      <c r="F4761" s="38">
        <f t="shared" ca="1" si="526"/>
        <v>5.9968442982439668E-2</v>
      </c>
      <c r="G4761" s="24">
        <f t="shared" ca="1" si="523"/>
        <v>11788.92314290674</v>
      </c>
      <c r="H4761" s="24">
        <f t="shared" ca="1" si="524"/>
        <v>12482.104446219222</v>
      </c>
      <c r="I4761" s="24">
        <f ca="1">H4761/'Option value'!$E$10</f>
        <v>605.92740030190396</v>
      </c>
    </row>
    <row r="4762" spans="2:9">
      <c r="B4762">
        <f t="shared" si="525"/>
        <v>4744</v>
      </c>
      <c r="C4762" s="38">
        <f t="shared" ca="1" si="520"/>
        <v>9.5166446480920291E-2</v>
      </c>
      <c r="D4762" s="38">
        <f t="shared" ca="1" si="521"/>
        <v>6.5970784684930506E-2</v>
      </c>
      <c r="E4762" s="38">
        <f t="shared" ca="1" si="522"/>
        <v>0.14971246372367419</v>
      </c>
      <c r="F4762" s="38">
        <f t="shared" ca="1" si="526"/>
        <v>4.6916257400823891E-2</v>
      </c>
      <c r="G4762" s="24">
        <f t="shared" ca="1" si="523"/>
        <v>8716.578962350437</v>
      </c>
      <c r="H4762" s="24">
        <f t="shared" ca="1" si="524"/>
        <v>9409.7602656629188</v>
      </c>
      <c r="I4762" s="24">
        <f ca="1">H4762/'Option value'!$E$10</f>
        <v>456.78447891567566</v>
      </c>
    </row>
    <row r="4763" spans="2:9">
      <c r="B4763">
        <f t="shared" si="525"/>
        <v>4745</v>
      </c>
      <c r="C4763" s="38">
        <f t="shared" ca="1" si="520"/>
        <v>0.30427844304198981</v>
      </c>
      <c r="D4763" s="38">
        <f t="shared" ca="1" si="521"/>
        <v>5.8921931129172829E-2</v>
      </c>
      <c r="E4763" s="38">
        <f t="shared" ca="1" si="522"/>
        <v>0.14566799396522587</v>
      </c>
      <c r="F4763" s="38">
        <f t="shared" ca="1" si="526"/>
        <v>4.2577632300144878E-2</v>
      </c>
      <c r="G4763" s="24">
        <f t="shared" ca="1" si="523"/>
        <v>9245.2913567949145</v>
      </c>
      <c r="H4763" s="24">
        <f t="shared" ca="1" si="524"/>
        <v>9938.4726601073962</v>
      </c>
      <c r="I4763" s="24">
        <f ca="1">H4763/'Option value'!$E$10</f>
        <v>482.45012913142699</v>
      </c>
    </row>
    <row r="4764" spans="2:9">
      <c r="B4764">
        <f t="shared" si="525"/>
        <v>4746</v>
      </c>
      <c r="C4764" s="38">
        <f t="shared" ca="1" si="520"/>
        <v>0.18570638691114177</v>
      </c>
      <c r="D4764" s="38">
        <f t="shared" ca="1" si="521"/>
        <v>5.6882239628182472E-2</v>
      </c>
      <c r="E4764" s="38">
        <f t="shared" ca="1" si="522"/>
        <v>0.1432726503033746</v>
      </c>
      <c r="F4764" s="38">
        <f t="shared" ca="1" si="526"/>
        <v>2.0383873320228257E-2</v>
      </c>
      <c r="G4764" s="24">
        <f t="shared" ca="1" si="523"/>
        <v>6806.6434480583766</v>
      </c>
      <c r="H4764" s="24">
        <f t="shared" ca="1" si="524"/>
        <v>7499.8247513708593</v>
      </c>
      <c r="I4764" s="24">
        <f ca="1">H4764/'Option value'!$E$10</f>
        <v>364.06916268790576</v>
      </c>
    </row>
    <row r="4765" spans="2:9">
      <c r="B4765">
        <f t="shared" si="525"/>
        <v>4747</v>
      </c>
      <c r="C4765" s="38">
        <f t="shared" ca="1" si="520"/>
        <v>0.33118555047894466</v>
      </c>
      <c r="D4765" s="38">
        <f t="shared" ca="1" si="521"/>
        <v>6.4040264151804388E-2</v>
      </c>
      <c r="E4765" s="38">
        <f t="shared" ca="1" si="522"/>
        <v>0.14366198490907506</v>
      </c>
      <c r="F4765" s="38">
        <f t="shared" ca="1" si="526"/>
        <v>2.7476798394757564E-2</v>
      </c>
      <c r="G4765" s="24">
        <f t="shared" ca="1" si="523"/>
        <v>9099.8100475698939</v>
      </c>
      <c r="H4765" s="24">
        <f t="shared" ca="1" si="524"/>
        <v>9792.9913508823756</v>
      </c>
      <c r="I4765" s="24">
        <f ca="1">H4765/'Option value'!$E$10</f>
        <v>475.3879296544842</v>
      </c>
    </row>
    <row r="4766" spans="2:9">
      <c r="B4766">
        <f t="shared" si="525"/>
        <v>4748</v>
      </c>
      <c r="C4766" s="38">
        <f t="shared" ca="1" si="520"/>
        <v>0.22459094081180353</v>
      </c>
      <c r="D4766" s="38">
        <f t="shared" ca="1" si="521"/>
        <v>5.9504164745220904E-2</v>
      </c>
      <c r="E4766" s="38">
        <f t="shared" ca="1" si="522"/>
        <v>0.1401063531145991</v>
      </c>
      <c r="F4766" s="38">
        <f t="shared" ca="1" si="526"/>
        <v>2.7812739428354744E-2</v>
      </c>
      <c r="G4766" s="24">
        <f t="shared" ca="1" si="523"/>
        <v>8047.7545931549448</v>
      </c>
      <c r="H4766" s="24">
        <f t="shared" ca="1" si="524"/>
        <v>8740.9358964674266</v>
      </c>
      <c r="I4766" s="24">
        <f ca="1">H4766/'Option value'!$E$10</f>
        <v>424.31727652754495</v>
      </c>
    </row>
    <row r="4767" spans="2:9">
      <c r="B4767">
        <f t="shared" si="525"/>
        <v>4749</v>
      </c>
      <c r="C4767" s="38">
        <f t="shared" ca="1" si="520"/>
        <v>0.27082244378910308</v>
      </c>
      <c r="D4767" s="38">
        <f t="shared" ca="1" si="521"/>
        <v>6.9602699895491199E-2</v>
      </c>
      <c r="E4767" s="38">
        <f t="shared" ca="1" si="522"/>
        <v>0.14700794877312107</v>
      </c>
      <c r="F4767" s="38">
        <f t="shared" ca="1" si="526"/>
        <v>2.0991270176206563E-2</v>
      </c>
      <c r="G4767" s="24">
        <f t="shared" ca="1" si="523"/>
        <v>8705.1109457091643</v>
      </c>
      <c r="H4767" s="24">
        <f t="shared" ca="1" si="524"/>
        <v>9398.2922490216461</v>
      </c>
      <c r="I4767" s="24">
        <f ca="1">H4767/'Option value'!$E$10</f>
        <v>456.22777907872063</v>
      </c>
    </row>
    <row r="4768" spans="2:9">
      <c r="B4768">
        <f t="shared" si="525"/>
        <v>4750</v>
      </c>
      <c r="C4768" s="38">
        <f t="shared" ca="1" si="520"/>
        <v>0.35652105402395878</v>
      </c>
      <c r="D4768" s="38">
        <f t="shared" ca="1" si="521"/>
        <v>6.2787247702591614E-2</v>
      </c>
      <c r="E4768" s="38">
        <f t="shared" ca="1" si="522"/>
        <v>0.14708921983999099</v>
      </c>
      <c r="F4768" s="38">
        <f t="shared" ca="1" si="526"/>
        <v>5.6128832871239723E-2</v>
      </c>
      <c r="G4768" s="24">
        <f t="shared" ca="1" si="523"/>
        <v>11612.803094758439</v>
      </c>
      <c r="H4768" s="24">
        <f t="shared" ca="1" si="524"/>
        <v>12305.984398070921</v>
      </c>
      <c r="I4768" s="24">
        <f ca="1">H4768/'Option value'!$E$10</f>
        <v>597.37788340150098</v>
      </c>
    </row>
    <row r="4769" spans="2:9">
      <c r="B4769">
        <f t="shared" si="525"/>
        <v>4751</v>
      </c>
      <c r="C4769" s="38">
        <f t="shared" ca="1" si="520"/>
        <v>0.24605029348738949</v>
      </c>
      <c r="D4769" s="38">
        <f t="shared" ca="1" si="521"/>
        <v>6.0618097516871458E-2</v>
      </c>
      <c r="E4769" s="38">
        <f t="shared" ca="1" si="522"/>
        <v>0.14297964662011395</v>
      </c>
      <c r="F4769" s="38">
        <f t="shared" ca="1" si="526"/>
        <v>3.442721024997742E-2</v>
      </c>
      <c r="G4769" s="24">
        <f t="shared" ca="1" si="523"/>
        <v>8629.5803216194472</v>
      </c>
      <c r="H4769" s="24">
        <f t="shared" ca="1" si="524"/>
        <v>9322.761624931929</v>
      </c>
      <c r="I4769" s="24">
        <f ca="1">H4769/'Option value'!$E$10</f>
        <v>452.56124392873437</v>
      </c>
    </row>
    <row r="4770" spans="2:9">
      <c r="B4770">
        <f t="shared" si="525"/>
        <v>4752</v>
      </c>
      <c r="C4770" s="38">
        <f t="shared" ca="1" si="520"/>
        <v>0.12615924227593012</v>
      </c>
      <c r="D4770" s="38">
        <f t="shared" ca="1" si="521"/>
        <v>5.7878649233273849E-2</v>
      </c>
      <c r="E4770" s="38">
        <f t="shared" ca="1" si="522"/>
        <v>0.14929118912157313</v>
      </c>
      <c r="F4770" s="38">
        <f t="shared" ca="1" si="526"/>
        <v>2.7969785319927325E-2</v>
      </c>
      <c r="G4770" s="24">
        <f t="shared" ca="1" si="523"/>
        <v>6663.0357339681623</v>
      </c>
      <c r="H4770" s="24">
        <f t="shared" ca="1" si="524"/>
        <v>7356.2170372806449</v>
      </c>
      <c r="I4770" s="24">
        <f ca="1">H4770/'Option value'!$E$10</f>
        <v>357.09791443109924</v>
      </c>
    </row>
    <row r="4771" spans="2:9">
      <c r="B4771">
        <f t="shared" si="525"/>
        <v>4753</v>
      </c>
      <c r="C4771" s="38">
        <f t="shared" ca="1" si="520"/>
        <v>0.2001034589368037</v>
      </c>
      <c r="D4771" s="38">
        <f t="shared" ca="1" si="521"/>
        <v>5.6520844886269891E-2</v>
      </c>
      <c r="E4771" s="38">
        <f t="shared" ca="1" si="522"/>
        <v>0.1446157057565603</v>
      </c>
      <c r="F4771" s="38">
        <f t="shared" ca="1" si="526"/>
        <v>4.9487221707991164E-2</v>
      </c>
      <c r="G4771" s="24">
        <f t="shared" ca="1" si="523"/>
        <v>8843.1732494056578</v>
      </c>
      <c r="H4771" s="24">
        <f t="shared" ca="1" si="524"/>
        <v>9536.3545527181395</v>
      </c>
      <c r="I4771" s="24">
        <f ca="1">H4771/'Option value'!$E$10</f>
        <v>462.92983265622036</v>
      </c>
    </row>
    <row r="4772" spans="2:9">
      <c r="B4772">
        <f t="shared" si="525"/>
        <v>4754</v>
      </c>
      <c r="C4772" s="38">
        <f t="shared" ca="1" si="520"/>
        <v>0.193262400221894</v>
      </c>
      <c r="D4772" s="38">
        <f t="shared" ca="1" si="521"/>
        <v>4.6767702271091102E-2</v>
      </c>
      <c r="E4772" s="38">
        <f t="shared" ca="1" si="522"/>
        <v>0.14582687152414542</v>
      </c>
      <c r="F4772" s="38">
        <f t="shared" ca="1" si="526"/>
        <v>3.6840918663357029E-2</v>
      </c>
      <c r="G4772" s="24">
        <f t="shared" ca="1" si="523"/>
        <v>6350.4257227378948</v>
      </c>
      <c r="H4772" s="24">
        <f t="shared" ca="1" si="524"/>
        <v>7043.6070260503775</v>
      </c>
      <c r="I4772" s="24">
        <f ca="1">H4772/'Option value'!$E$10</f>
        <v>341.922671167494</v>
      </c>
    </row>
    <row r="4773" spans="2:9">
      <c r="B4773">
        <f t="shared" si="525"/>
        <v>4755</v>
      </c>
      <c r="C4773" s="38">
        <f t="shared" ca="1" si="520"/>
        <v>0.37689436266838922</v>
      </c>
      <c r="D4773" s="38">
        <f t="shared" ca="1" si="521"/>
        <v>7.1476385958380351E-2</v>
      </c>
      <c r="E4773" s="38">
        <f t="shared" ca="1" si="522"/>
        <v>0.14519636806327688</v>
      </c>
      <c r="F4773" s="38">
        <f t="shared" ca="1" si="526"/>
        <v>4.0032914286908347E-2</v>
      </c>
      <c r="G4773" s="24">
        <f t="shared" ca="1" si="523"/>
        <v>11606.19179684807</v>
      </c>
      <c r="H4773" s="24">
        <f t="shared" ca="1" si="524"/>
        <v>12299.373100160552</v>
      </c>
      <c r="I4773" s="24">
        <f ca="1">H4773/'Option value'!$E$10</f>
        <v>597.05694660973552</v>
      </c>
    </row>
    <row r="4774" spans="2:9">
      <c r="B4774">
        <f t="shared" si="525"/>
        <v>4756</v>
      </c>
      <c r="C4774" s="38">
        <f t="shared" ca="1" si="520"/>
        <v>0.24762954835117995</v>
      </c>
      <c r="D4774" s="38">
        <f t="shared" ca="1" si="521"/>
        <v>6.751177062253598E-2</v>
      </c>
      <c r="E4774" s="38">
        <f t="shared" ca="1" si="522"/>
        <v>0.1471591243722194</v>
      </c>
      <c r="F4774" s="38">
        <f t="shared" ca="1" si="526"/>
        <v>3.3051149302969186E-2</v>
      </c>
      <c r="G4774" s="24">
        <f t="shared" ca="1" si="523"/>
        <v>9154.624355285343</v>
      </c>
      <c r="H4774" s="24">
        <f t="shared" ca="1" si="524"/>
        <v>9847.8056585978247</v>
      </c>
      <c r="I4774" s="24">
        <f ca="1">H4774/'Option value'!$E$10</f>
        <v>478.04881837853515</v>
      </c>
    </row>
    <row r="4775" spans="2:9">
      <c r="B4775">
        <f t="shared" si="525"/>
        <v>4757</v>
      </c>
      <c r="C4775" s="38">
        <f t="shared" ca="1" si="520"/>
        <v>0.3075410609851113</v>
      </c>
      <c r="D4775" s="38">
        <f t="shared" ca="1" si="521"/>
        <v>5.2718261489492498E-2</v>
      </c>
      <c r="E4775" s="38">
        <f t="shared" ca="1" si="522"/>
        <v>0.14227885556785011</v>
      </c>
      <c r="F4775" s="38">
        <f t="shared" ca="1" si="526"/>
        <v>5.167745893912197E-2</v>
      </c>
      <c r="G4775" s="24">
        <f t="shared" ca="1" si="523"/>
        <v>9435.6734050474988</v>
      </c>
      <c r="H4775" s="24">
        <f t="shared" ca="1" si="524"/>
        <v>10128.854708359981</v>
      </c>
      <c r="I4775" s="24">
        <f ca="1">H4775/'Option value'!$E$10</f>
        <v>491.69197613397961</v>
      </c>
    </row>
    <row r="4776" spans="2:9">
      <c r="B4776">
        <f t="shared" si="525"/>
        <v>4758</v>
      </c>
      <c r="C4776" s="38">
        <f t="shared" ca="1" si="520"/>
        <v>0.20311328912233606</v>
      </c>
      <c r="D4776" s="38">
        <f t="shared" ca="1" si="521"/>
        <v>6.3076134043589208E-2</v>
      </c>
      <c r="E4776" s="38">
        <f t="shared" ca="1" si="522"/>
        <v>0.14608361747413676</v>
      </c>
      <c r="F4776" s="38">
        <f t="shared" ca="1" si="526"/>
        <v>3.9800259387819857E-2</v>
      </c>
      <c r="G4776" s="24">
        <f t="shared" ca="1" si="523"/>
        <v>8855.1862559503861</v>
      </c>
      <c r="H4776" s="24">
        <f t="shared" ca="1" si="524"/>
        <v>9548.3675592628679</v>
      </c>
      <c r="I4776" s="24">
        <f ca="1">H4776/'Option value'!$E$10</f>
        <v>463.5129883137314</v>
      </c>
    </row>
    <row r="4777" spans="2:9">
      <c r="B4777">
        <f t="shared" si="525"/>
        <v>4759</v>
      </c>
      <c r="C4777" s="38">
        <f t="shared" ca="1" si="520"/>
        <v>0.28913890283270333</v>
      </c>
      <c r="D4777" s="38">
        <f t="shared" ca="1" si="521"/>
        <v>5.8140843750207422E-2</v>
      </c>
      <c r="E4777" s="38">
        <f t="shared" ca="1" si="522"/>
        <v>0.14266768054053502</v>
      </c>
      <c r="F4777" s="38">
        <f t="shared" ca="1" si="526"/>
        <v>3.6275544440448157E-2</v>
      </c>
      <c r="G4777" s="24">
        <f t="shared" ca="1" si="523"/>
        <v>8737.0112066180609</v>
      </c>
      <c r="H4777" s="24">
        <f t="shared" ca="1" si="524"/>
        <v>9430.1925099305427</v>
      </c>
      <c r="I4777" s="24">
        <f ca="1">H4777/'Option value'!$E$10</f>
        <v>457.77633543352147</v>
      </c>
    </row>
    <row r="4778" spans="2:9">
      <c r="B4778">
        <f t="shared" si="525"/>
        <v>4760</v>
      </c>
      <c r="C4778" s="38">
        <f t="shared" ca="1" si="520"/>
        <v>8.1536690421424252E-2</v>
      </c>
      <c r="D4778" s="38">
        <f t="shared" ca="1" si="521"/>
        <v>5.7235586476169983E-2</v>
      </c>
      <c r="E4778" s="38">
        <f t="shared" ca="1" si="522"/>
        <v>0.1459719865852043</v>
      </c>
      <c r="F4778" s="38">
        <f t="shared" ca="1" si="526"/>
        <v>3.7878166563286589E-2</v>
      </c>
      <c r="G4778" s="24">
        <f t="shared" ca="1" si="523"/>
        <v>7102.2819025538165</v>
      </c>
      <c r="H4778" s="24">
        <f t="shared" ca="1" si="524"/>
        <v>7795.4632058662992</v>
      </c>
      <c r="I4778" s="24">
        <f ca="1">H4778/'Option value'!$E$10</f>
        <v>378.42054397409214</v>
      </c>
    </row>
    <row r="4779" spans="2:9">
      <c r="B4779">
        <f t="shared" si="525"/>
        <v>4761</v>
      </c>
      <c r="C4779" s="38">
        <f t="shared" ca="1" si="520"/>
        <v>0.19756723256390357</v>
      </c>
      <c r="D4779" s="38">
        <f t="shared" ca="1" si="521"/>
        <v>5.8749395679910624E-2</v>
      </c>
      <c r="E4779" s="38">
        <f t="shared" ca="1" si="522"/>
        <v>0.14702720232500349</v>
      </c>
      <c r="F4779" s="38">
        <f t="shared" ca="1" si="526"/>
        <v>2.9597626263713692E-2</v>
      </c>
      <c r="G4779" s="24">
        <f t="shared" ca="1" si="523"/>
        <v>7430.4855154501975</v>
      </c>
      <c r="H4779" s="24">
        <f t="shared" ca="1" si="524"/>
        <v>8123.6668187626801</v>
      </c>
      <c r="I4779" s="24">
        <f ca="1">H4779/'Option value'!$E$10</f>
        <v>394.35275819236307</v>
      </c>
    </row>
    <row r="4780" spans="2:9">
      <c r="B4780">
        <f t="shared" si="525"/>
        <v>4762</v>
      </c>
      <c r="C4780" s="38">
        <f t="shared" ca="1" si="520"/>
        <v>0.31388206825456377</v>
      </c>
      <c r="D4780" s="38">
        <f t="shared" ca="1" si="521"/>
        <v>6.0384165863812636E-2</v>
      </c>
      <c r="E4780" s="38">
        <f t="shared" ca="1" si="522"/>
        <v>0.14624726226018969</v>
      </c>
      <c r="F4780" s="38">
        <f t="shared" ca="1" si="526"/>
        <v>4.4001386438662013E-2</v>
      </c>
      <c r="G4780" s="24">
        <f t="shared" ca="1" si="523"/>
        <v>9623.3223685217563</v>
      </c>
      <c r="H4780" s="24">
        <f t="shared" ca="1" si="524"/>
        <v>10316.503671834238</v>
      </c>
      <c r="I4780" s="24">
        <f ca="1">H4780/'Option value'!$E$10</f>
        <v>500.80114911816685</v>
      </c>
    </row>
    <row r="4781" spans="2:9">
      <c r="B4781">
        <f t="shared" si="525"/>
        <v>4763</v>
      </c>
      <c r="C4781" s="38">
        <f t="shared" ca="1" si="520"/>
        <v>0.16572805562284185</v>
      </c>
      <c r="D4781" s="38">
        <f t="shared" ca="1" si="521"/>
        <v>7.0123287541347792E-2</v>
      </c>
      <c r="E4781" s="38">
        <f t="shared" ca="1" si="522"/>
        <v>0.14381380336473409</v>
      </c>
      <c r="F4781" s="38">
        <f t="shared" ca="1" si="526"/>
        <v>2.7297403855751936E-2</v>
      </c>
      <c r="G4781" s="24">
        <f t="shared" ca="1" si="523"/>
        <v>8700.8932074969762</v>
      </c>
      <c r="H4781" s="24">
        <f t="shared" ca="1" si="524"/>
        <v>9394.0745108094579</v>
      </c>
      <c r="I4781" s="24">
        <f ca="1">H4781/'Option value'!$E$10</f>
        <v>456.02303450531343</v>
      </c>
    </row>
    <row r="4782" spans="2:9">
      <c r="B4782">
        <f t="shared" si="525"/>
        <v>4764</v>
      </c>
      <c r="C4782" s="38">
        <f t="shared" ca="1" si="520"/>
        <v>0.29512988202381824</v>
      </c>
      <c r="D4782" s="38">
        <f t="shared" ca="1" si="521"/>
        <v>5.3434240660501411E-2</v>
      </c>
      <c r="E4782" s="38">
        <f t="shared" ca="1" si="522"/>
        <v>0.14366987020713964</v>
      </c>
      <c r="F4782" s="38">
        <f t="shared" ca="1" si="526"/>
        <v>2.0459655285307844E-2</v>
      </c>
      <c r="G4782" s="24">
        <f t="shared" ca="1" si="523"/>
        <v>6965.9062880328274</v>
      </c>
      <c r="H4782" s="24">
        <f t="shared" ca="1" si="524"/>
        <v>7659.0875913453101</v>
      </c>
      <c r="I4782" s="24">
        <f ca="1">H4782/'Option value'!$E$10</f>
        <v>371.80036851190823</v>
      </c>
    </row>
    <row r="4783" spans="2:9">
      <c r="B4783">
        <f t="shared" si="525"/>
        <v>4765</v>
      </c>
      <c r="C4783" s="38">
        <f t="shared" ca="1" si="520"/>
        <v>0.18441508022271716</v>
      </c>
      <c r="D4783" s="38">
        <f t="shared" ca="1" si="521"/>
        <v>6.2153843506240432E-2</v>
      </c>
      <c r="E4783" s="38">
        <f t="shared" ca="1" si="522"/>
        <v>0.1450046709282363</v>
      </c>
      <c r="F4783" s="38">
        <f t="shared" ca="1" si="526"/>
        <v>5.1362253210225015E-2</v>
      </c>
      <c r="G4783" s="24">
        <f t="shared" ca="1" si="523"/>
        <v>9749.6870789587756</v>
      </c>
      <c r="H4783" s="24">
        <f t="shared" ca="1" si="524"/>
        <v>10442.868382271257</v>
      </c>
      <c r="I4783" s="24">
        <f ca="1">H4783/'Option value'!$E$10</f>
        <v>506.93535836268234</v>
      </c>
    </row>
    <row r="4784" spans="2:9">
      <c r="B4784">
        <f t="shared" si="525"/>
        <v>4766</v>
      </c>
      <c r="C4784" s="38">
        <f t="shared" ca="1" si="520"/>
        <v>0.20678937331620861</v>
      </c>
      <c r="D4784" s="38">
        <f t="shared" ca="1" si="521"/>
        <v>7.1206017660216156E-2</v>
      </c>
      <c r="E4784" s="38">
        <f t="shared" ca="1" si="522"/>
        <v>0.14553032334426674</v>
      </c>
      <c r="F4784" s="38">
        <f t="shared" ca="1" si="526"/>
        <v>2.0624059048568313E-2</v>
      </c>
      <c r="G4784" s="24">
        <f t="shared" ca="1" si="523"/>
        <v>8532.0881170128141</v>
      </c>
      <c r="H4784" s="24">
        <f t="shared" ca="1" si="524"/>
        <v>9225.2694203252959</v>
      </c>
      <c r="I4784" s="24">
        <f ca="1">H4784/'Option value'!$E$10</f>
        <v>447.82861263715023</v>
      </c>
    </row>
    <row r="4785" spans="2:9">
      <c r="B4785">
        <f t="shared" si="525"/>
        <v>4767</v>
      </c>
      <c r="C4785" s="38">
        <f t="shared" ca="1" si="520"/>
        <v>0.17867245001678789</v>
      </c>
      <c r="D4785" s="38">
        <f t="shared" ca="1" si="521"/>
        <v>5.2105195164967998E-2</v>
      </c>
      <c r="E4785" s="38">
        <f t="shared" ca="1" si="522"/>
        <v>0.14410479396888343</v>
      </c>
      <c r="F4785" s="38">
        <f t="shared" ca="1" si="526"/>
        <v>4.5751049174174635E-2</v>
      </c>
      <c r="G4785" s="24">
        <f t="shared" ca="1" si="523"/>
        <v>7744.1656857920671</v>
      </c>
      <c r="H4785" s="24">
        <f t="shared" ca="1" si="524"/>
        <v>8437.3469891045497</v>
      </c>
      <c r="I4785" s="24">
        <f ca="1">H4785/'Option value'!$E$10</f>
        <v>409.57995092740532</v>
      </c>
    </row>
    <row r="4786" spans="2:9">
      <c r="B4786">
        <f t="shared" si="525"/>
        <v>4768</v>
      </c>
      <c r="C4786" s="38">
        <f t="shared" ca="1" si="520"/>
        <v>0.2973330429579133</v>
      </c>
      <c r="D4786" s="38">
        <f t="shared" ca="1" si="521"/>
        <v>6.0332866064180521E-2</v>
      </c>
      <c r="E4786" s="38">
        <f t="shared" ca="1" si="522"/>
        <v>0.14363747488914286</v>
      </c>
      <c r="F4786" s="38">
        <f t="shared" ca="1" si="526"/>
        <v>5.8071932047055116E-2</v>
      </c>
      <c r="G4786" s="24">
        <f t="shared" ca="1" si="523"/>
        <v>11344.82766807517</v>
      </c>
      <c r="H4786" s="24">
        <f t="shared" ca="1" si="524"/>
        <v>12038.008971387651</v>
      </c>
      <c r="I4786" s="24">
        <f ca="1">H4786/'Option value'!$E$10</f>
        <v>584.36936754308988</v>
      </c>
    </row>
    <row r="4787" spans="2:9">
      <c r="B4787">
        <f t="shared" si="525"/>
        <v>4769</v>
      </c>
      <c r="C4787" s="38">
        <f t="shared" ca="1" si="520"/>
        <v>0.42095542697244737</v>
      </c>
      <c r="D4787" s="38">
        <f t="shared" ca="1" si="521"/>
        <v>6.8384894896607873E-2</v>
      </c>
      <c r="E4787" s="38">
        <f t="shared" ca="1" si="522"/>
        <v>0.14791634076409682</v>
      </c>
      <c r="F4787" s="38">
        <f t="shared" ca="1" si="526"/>
        <v>3.3854290554871033E-2</v>
      </c>
      <c r="G4787" s="24">
        <f t="shared" ca="1" si="523"/>
        <v>10565.519164098951</v>
      </c>
      <c r="H4787" s="24">
        <f t="shared" ca="1" si="524"/>
        <v>11258.700467411432</v>
      </c>
      <c r="I4787" s="24">
        <f ca="1">H4787/'Option value'!$E$10</f>
        <v>546.53885764133167</v>
      </c>
    </row>
    <row r="4788" spans="2:9">
      <c r="B4788">
        <f t="shared" si="525"/>
        <v>4770</v>
      </c>
      <c r="C4788" s="38">
        <f t="shared" ca="1" si="520"/>
        <v>0.22915562212400495</v>
      </c>
      <c r="D4788" s="38">
        <f t="shared" ca="1" si="521"/>
        <v>6.3073111759840067E-2</v>
      </c>
      <c r="E4788" s="38">
        <f t="shared" ca="1" si="522"/>
        <v>0.14208503642729872</v>
      </c>
      <c r="F4788" s="38">
        <f t="shared" ca="1" si="526"/>
        <v>4.6087289873035023E-2</v>
      </c>
      <c r="G4788" s="24">
        <f t="shared" ca="1" si="523"/>
        <v>10015.703697721729</v>
      </c>
      <c r="H4788" s="24">
        <f t="shared" ca="1" si="524"/>
        <v>10708.88500103421</v>
      </c>
      <c r="I4788" s="24">
        <f ca="1">H4788/'Option value'!$E$10</f>
        <v>519.8487864579713</v>
      </c>
    </row>
    <row r="4789" spans="2:9">
      <c r="B4789">
        <f t="shared" si="525"/>
        <v>4771</v>
      </c>
      <c r="C4789" s="38">
        <f t="shared" ca="1" si="520"/>
        <v>0.18708305876998135</v>
      </c>
      <c r="D4789" s="38">
        <f t="shared" ca="1" si="521"/>
        <v>6.0665567544709031E-2</v>
      </c>
      <c r="E4789" s="38">
        <f t="shared" ca="1" si="522"/>
        <v>0.14479824412845305</v>
      </c>
      <c r="F4789" s="38">
        <f t="shared" ca="1" si="526"/>
        <v>4.2616120351123665E-2</v>
      </c>
      <c r="G4789" s="24">
        <f t="shared" ca="1" si="523"/>
        <v>8740.5713813468665</v>
      </c>
      <c r="H4789" s="24">
        <f t="shared" ca="1" si="524"/>
        <v>9433.7526846593482</v>
      </c>
      <c r="I4789" s="24">
        <f ca="1">H4789/'Option value'!$E$10</f>
        <v>457.94915944948292</v>
      </c>
    </row>
    <row r="4790" spans="2:9">
      <c r="B4790">
        <f t="shared" si="525"/>
        <v>4772</v>
      </c>
      <c r="C4790" s="38">
        <f t="shared" ca="1" si="520"/>
        <v>0.25509684840993685</v>
      </c>
      <c r="D4790" s="38">
        <f t="shared" ca="1" si="521"/>
        <v>7.5747488699280344E-2</v>
      </c>
      <c r="E4790" s="38">
        <f t="shared" ca="1" si="522"/>
        <v>0.14304506222678148</v>
      </c>
      <c r="F4790" s="38">
        <f t="shared" ca="1" si="526"/>
        <v>2.729045968359934E-2</v>
      </c>
      <c r="G4790" s="24">
        <f t="shared" ca="1" si="523"/>
        <v>10185.880734705765</v>
      </c>
      <c r="H4790" s="24">
        <f t="shared" ca="1" si="524"/>
        <v>10879.062038018246</v>
      </c>
      <c r="I4790" s="24">
        <f ca="1">H4790/'Option value'!$E$10</f>
        <v>528.10980767078865</v>
      </c>
    </row>
    <row r="4791" spans="2:9">
      <c r="B4791">
        <f t="shared" si="525"/>
        <v>4773</v>
      </c>
      <c r="C4791" s="38">
        <f t="shared" ca="1" si="520"/>
        <v>0.24522265317585437</v>
      </c>
      <c r="D4791" s="38">
        <f t="shared" ca="1" si="521"/>
        <v>6.9213577652747396E-2</v>
      </c>
      <c r="E4791" s="38">
        <f t="shared" ca="1" si="522"/>
        <v>0.14767098570112283</v>
      </c>
      <c r="F4791" s="38">
        <f t="shared" ca="1" si="526"/>
        <v>2.8228942775844285E-2</v>
      </c>
      <c r="G4791" s="24">
        <f t="shared" ca="1" si="523"/>
        <v>8948.9579055669419</v>
      </c>
      <c r="H4791" s="24">
        <f t="shared" ca="1" si="524"/>
        <v>9642.1392088794237</v>
      </c>
      <c r="I4791" s="24">
        <f ca="1">H4791/'Option value'!$E$10</f>
        <v>468.06501013977783</v>
      </c>
    </row>
    <row r="4792" spans="2:9">
      <c r="B4792">
        <f t="shared" si="525"/>
        <v>4774</v>
      </c>
      <c r="C4792" s="38">
        <f t="shared" ca="1" si="520"/>
        <v>0.16336606039557144</v>
      </c>
      <c r="D4792" s="38">
        <f t="shared" ca="1" si="521"/>
        <v>5.4757411793399595E-2</v>
      </c>
      <c r="E4792" s="38">
        <f t="shared" ca="1" si="522"/>
        <v>0.14920148023529603</v>
      </c>
      <c r="F4792" s="38">
        <f t="shared" ca="1" si="526"/>
        <v>2.7580546074657548E-2</v>
      </c>
      <c r="G4792" s="24">
        <f t="shared" ca="1" si="523"/>
        <v>6495.9450710762485</v>
      </c>
      <c r="H4792" s="24">
        <f t="shared" ca="1" si="524"/>
        <v>7189.1263743887312</v>
      </c>
      <c r="I4792" s="24">
        <f ca="1">H4792/'Option value'!$E$10</f>
        <v>348.98671720333647</v>
      </c>
    </row>
    <row r="4793" spans="2:9">
      <c r="B4793">
        <f t="shared" si="525"/>
        <v>4775</v>
      </c>
      <c r="C4793" s="38">
        <f t="shared" ca="1" si="520"/>
        <v>0.27470217745272285</v>
      </c>
      <c r="D4793" s="38">
        <f t="shared" ca="1" si="521"/>
        <v>6.3700615639713618E-2</v>
      </c>
      <c r="E4793" s="38">
        <f t="shared" ca="1" si="522"/>
        <v>0.14635129864254548</v>
      </c>
      <c r="F4793" s="38">
        <f t="shared" ca="1" si="526"/>
        <v>2.5737154991527587E-2</v>
      </c>
      <c r="G4793" s="24">
        <f t="shared" ca="1" si="523"/>
        <v>8349.2121493162922</v>
      </c>
      <c r="H4793" s="24">
        <f t="shared" ca="1" si="524"/>
        <v>9042.393452628774</v>
      </c>
      <c r="I4793" s="24">
        <f ca="1">H4793/'Option value'!$E$10</f>
        <v>438.95113847712491</v>
      </c>
    </row>
    <row r="4794" spans="2:9">
      <c r="B4794">
        <f t="shared" si="525"/>
        <v>4776</v>
      </c>
      <c r="C4794" s="38">
        <f t="shared" ca="1" si="520"/>
        <v>0.27848892579279655</v>
      </c>
      <c r="D4794" s="38">
        <f t="shared" ca="1" si="521"/>
        <v>4.9841647934917549E-2</v>
      </c>
      <c r="E4794" s="38">
        <f t="shared" ca="1" si="522"/>
        <v>0.14360340766402413</v>
      </c>
      <c r="F4794" s="38">
        <f t="shared" ca="1" si="526"/>
        <v>4.4171270037784136E-2</v>
      </c>
      <c r="G4794" s="24">
        <f t="shared" ca="1" si="523"/>
        <v>7947.9287355604565</v>
      </c>
      <c r="H4794" s="24">
        <f t="shared" ca="1" si="524"/>
        <v>8641.1100388729392</v>
      </c>
      <c r="I4794" s="24">
        <f ca="1">H4794/'Option value'!$E$10</f>
        <v>419.47136111033683</v>
      </c>
    </row>
    <row r="4795" spans="2:9">
      <c r="B4795">
        <f t="shared" si="525"/>
        <v>4777</v>
      </c>
      <c r="C4795" s="38">
        <f t="shared" ca="1" si="520"/>
        <v>-4.0871521130947275E-2</v>
      </c>
      <c r="D4795" s="38">
        <f t="shared" ca="1" si="521"/>
        <v>7.0899222446383997E-2</v>
      </c>
      <c r="E4795" s="38">
        <f t="shared" ca="1" si="522"/>
        <v>0.14660235644688238</v>
      </c>
      <c r="F4795" s="38">
        <f t="shared" ca="1" si="526"/>
        <v>3.3989014965491199E-2</v>
      </c>
      <c r="G4795" s="24">
        <f t="shared" ca="1" si="523"/>
        <v>7488.9303319240234</v>
      </c>
      <c r="H4795" s="24">
        <f t="shared" ca="1" si="524"/>
        <v>8182.1116352365061</v>
      </c>
      <c r="I4795" s="24">
        <f ca="1">H4795/'Option value'!$E$10</f>
        <v>397.18988520565563</v>
      </c>
    </row>
    <row r="4796" spans="2:9">
      <c r="B4796">
        <f t="shared" si="525"/>
        <v>4778</v>
      </c>
      <c r="C4796" s="38">
        <f t="shared" ca="1" si="520"/>
        <v>0.37575383970379139</v>
      </c>
      <c r="D4796" s="38">
        <f t="shared" ca="1" si="521"/>
        <v>5.4313338563216795E-2</v>
      </c>
      <c r="E4796" s="38">
        <f t="shared" ca="1" si="522"/>
        <v>0.14032324602586335</v>
      </c>
      <c r="F4796" s="38">
        <f t="shared" ca="1" si="526"/>
        <v>4.4576760638131291E-2</v>
      </c>
      <c r="G4796" s="24">
        <f t="shared" ca="1" si="523"/>
        <v>9678.6719129532539</v>
      </c>
      <c r="H4796" s="24">
        <f t="shared" ca="1" si="524"/>
        <v>10371.853216265736</v>
      </c>
      <c r="I4796" s="24">
        <f ca="1">H4796/'Option value'!$E$10</f>
        <v>503.4880202070745</v>
      </c>
    </row>
    <row r="4797" spans="2:9">
      <c r="B4797">
        <f t="shared" si="525"/>
        <v>4779</v>
      </c>
      <c r="C4797" s="38">
        <f t="shared" ca="1" si="520"/>
        <v>0.34174275962614653</v>
      </c>
      <c r="D4797" s="38">
        <f t="shared" ca="1" si="521"/>
        <v>6.169427261564011E-2</v>
      </c>
      <c r="E4797" s="38">
        <f t="shared" ca="1" si="522"/>
        <v>0.14275224841921574</v>
      </c>
      <c r="F4797" s="38">
        <f t="shared" ca="1" si="526"/>
        <v>4.9474959245074057E-2</v>
      </c>
      <c r="G4797" s="24">
        <f t="shared" ca="1" si="523"/>
        <v>11006.001541686757</v>
      </c>
      <c r="H4797" s="24">
        <f t="shared" ca="1" si="524"/>
        <v>11699.182844999239</v>
      </c>
      <c r="I4797" s="24">
        <f ca="1">H4797/'Option value'!$E$10</f>
        <v>567.92149733006011</v>
      </c>
    </row>
    <row r="4798" spans="2:9">
      <c r="B4798">
        <f t="shared" si="525"/>
        <v>4780</v>
      </c>
      <c r="C4798" s="38">
        <f t="shared" ca="1" si="520"/>
        <v>0.29945639448541467</v>
      </c>
      <c r="D4798" s="38">
        <f t="shared" ca="1" si="521"/>
        <v>6.8051964725241665E-2</v>
      </c>
      <c r="E4798" s="38">
        <f t="shared" ca="1" si="522"/>
        <v>0.1459285632560422</v>
      </c>
      <c r="F4798" s="38">
        <f t="shared" ca="1" si="526"/>
        <v>4.4266038739905145E-2</v>
      </c>
      <c r="G4798" s="24">
        <f t="shared" ca="1" si="523"/>
        <v>10787.799486168446</v>
      </c>
      <c r="H4798" s="24">
        <f t="shared" ca="1" si="524"/>
        <v>11480.980789480927</v>
      </c>
      <c r="I4798" s="24">
        <f ca="1">H4798/'Option value'!$E$10</f>
        <v>557.32916453790904</v>
      </c>
    </row>
    <row r="4799" spans="2:9">
      <c r="B4799">
        <f t="shared" si="525"/>
        <v>4781</v>
      </c>
      <c r="C4799" s="38">
        <f t="shared" ca="1" si="520"/>
        <v>0.19208799852962494</v>
      </c>
      <c r="D4799" s="38">
        <f t="shared" ca="1" si="521"/>
        <v>6.2089278168278438E-2</v>
      </c>
      <c r="E4799" s="38">
        <f t="shared" ca="1" si="522"/>
        <v>0.14737333675244529</v>
      </c>
      <c r="F4799" s="38">
        <f t="shared" ca="1" si="526"/>
        <v>2.0809519863670987E-2</v>
      </c>
      <c r="G4799" s="24">
        <f t="shared" ca="1" si="523"/>
        <v>7252.8173344560619</v>
      </c>
      <c r="H4799" s="24">
        <f t="shared" ca="1" si="524"/>
        <v>7945.9986377685445</v>
      </c>
      <c r="I4799" s="24">
        <f ca="1">H4799/'Option value'!$E$10</f>
        <v>385.72808921206524</v>
      </c>
    </row>
    <row r="4800" spans="2:9">
      <c r="B4800">
        <f t="shared" si="525"/>
        <v>4782</v>
      </c>
      <c r="C4800" s="38">
        <f t="shared" ca="1" si="520"/>
        <v>0.12586164613508161</v>
      </c>
      <c r="D4800" s="38">
        <f t="shared" ca="1" si="521"/>
        <v>6.0968730967045179E-2</v>
      </c>
      <c r="E4800" s="38">
        <f t="shared" ca="1" si="522"/>
        <v>0.14522516580283734</v>
      </c>
      <c r="F4800" s="38">
        <f t="shared" ca="1" si="526"/>
        <v>5.1613168294970466E-2</v>
      </c>
      <c r="G4800" s="24">
        <f t="shared" ca="1" si="523"/>
        <v>9093.9391636434466</v>
      </c>
      <c r="H4800" s="24">
        <f t="shared" ca="1" si="524"/>
        <v>9787.1204669559284</v>
      </c>
      <c r="I4800" s="24">
        <f ca="1">H4800/'Option value'!$E$10</f>
        <v>475.10293528912268</v>
      </c>
    </row>
    <row r="4801" spans="2:9">
      <c r="B4801">
        <f t="shared" si="525"/>
        <v>4783</v>
      </c>
      <c r="C4801" s="38">
        <f t="shared" ca="1" si="520"/>
        <v>0.23394821878532637</v>
      </c>
      <c r="D4801" s="38">
        <f t="shared" ca="1" si="521"/>
        <v>6.6039088671738633E-2</v>
      </c>
      <c r="E4801" s="38">
        <f t="shared" ca="1" si="522"/>
        <v>0.14835166179549741</v>
      </c>
      <c r="F4801" s="38">
        <f t="shared" ca="1" si="526"/>
        <v>2.4053645644995743E-2</v>
      </c>
      <c r="G4801" s="24">
        <f t="shared" ca="1" si="523"/>
        <v>8130.648504437072</v>
      </c>
      <c r="H4801" s="24">
        <f t="shared" ca="1" si="524"/>
        <v>8823.8298077495547</v>
      </c>
      <c r="I4801" s="24">
        <f ca="1">H4801/'Option value'!$E$10</f>
        <v>428.34125280337639</v>
      </c>
    </row>
    <row r="4802" spans="2:9">
      <c r="B4802">
        <f t="shared" si="525"/>
        <v>4784</v>
      </c>
      <c r="C4802" s="38">
        <f t="shared" ca="1" si="520"/>
        <v>0.37489549302470654</v>
      </c>
      <c r="D4802" s="38">
        <f t="shared" ca="1" si="521"/>
        <v>6.4544898804562836E-2</v>
      </c>
      <c r="E4802" s="38">
        <f t="shared" ca="1" si="522"/>
        <v>0.14567693535714601</v>
      </c>
      <c r="F4802" s="38">
        <f t="shared" ca="1" si="526"/>
        <v>3.3759665026725116E-2</v>
      </c>
      <c r="G4802" s="24">
        <f t="shared" ca="1" si="523"/>
        <v>9833.9020962707455</v>
      </c>
      <c r="H4802" s="24">
        <f t="shared" ca="1" si="524"/>
        <v>10527.083399583227</v>
      </c>
      <c r="I4802" s="24">
        <f ca="1">H4802/'Option value'!$E$10</f>
        <v>511.02346599918576</v>
      </c>
    </row>
    <row r="4803" spans="2:9">
      <c r="B4803">
        <f t="shared" si="525"/>
        <v>4785</v>
      </c>
      <c r="C4803" s="38">
        <f t="shared" ca="1" si="520"/>
        <v>0.1910287183815379</v>
      </c>
      <c r="D4803" s="38">
        <f t="shared" ca="1" si="521"/>
        <v>6.9991334904437402E-2</v>
      </c>
      <c r="E4803" s="38">
        <f t="shared" ca="1" si="522"/>
        <v>0.1426472617584145</v>
      </c>
      <c r="F4803" s="38">
        <f t="shared" ca="1" si="526"/>
        <v>2.5148799683879168E-2</v>
      </c>
      <c r="G4803" s="24">
        <f t="shared" ca="1" si="523"/>
        <v>8798.8457583321651</v>
      </c>
      <c r="H4803" s="24">
        <f t="shared" ca="1" si="524"/>
        <v>9492.0270616446469</v>
      </c>
      <c r="I4803" s="24">
        <f ca="1">H4803/'Option value'!$E$10</f>
        <v>460.77801270119642</v>
      </c>
    </row>
    <row r="4804" spans="2:9">
      <c r="B4804">
        <f t="shared" si="525"/>
        <v>4786</v>
      </c>
      <c r="C4804" s="38">
        <f t="shared" ca="1" si="520"/>
        <v>0.35418584489577398</v>
      </c>
      <c r="D4804" s="38">
        <f t="shared" ca="1" si="521"/>
        <v>6.1603906703216006E-2</v>
      </c>
      <c r="E4804" s="38">
        <f t="shared" ca="1" si="522"/>
        <v>0.14527377899722449</v>
      </c>
      <c r="F4804" s="38">
        <f t="shared" ca="1" si="526"/>
        <v>4.7365538311206809E-2</v>
      </c>
      <c r="G4804" s="24">
        <f t="shared" ca="1" si="523"/>
        <v>10567.169030396792</v>
      </c>
      <c r="H4804" s="24">
        <f t="shared" ca="1" si="524"/>
        <v>11260.350333709273</v>
      </c>
      <c r="I4804" s="24">
        <f ca="1">H4804/'Option value'!$E$10</f>
        <v>546.61894823831426</v>
      </c>
    </row>
    <row r="4805" spans="2:9">
      <c r="B4805">
        <f t="shared" si="525"/>
        <v>4787</v>
      </c>
      <c r="C4805" s="38">
        <f t="shared" ca="1" si="520"/>
        <v>0.26250878423987967</v>
      </c>
      <c r="D4805" s="38">
        <f t="shared" ca="1" si="521"/>
        <v>6.7685080887429333E-2</v>
      </c>
      <c r="E4805" s="38">
        <f t="shared" ca="1" si="522"/>
        <v>0.14508219854054544</v>
      </c>
      <c r="F4805" s="38">
        <f t="shared" ca="1" si="526"/>
        <v>3.6543780686238987E-2</v>
      </c>
      <c r="G4805" s="24">
        <f t="shared" ca="1" si="523"/>
        <v>9764.1681747396724</v>
      </c>
      <c r="H4805" s="24">
        <f t="shared" ca="1" si="524"/>
        <v>10457.349478052154</v>
      </c>
      <c r="I4805" s="24">
        <f ca="1">H4805/'Option value'!$E$10</f>
        <v>507.63832417728901</v>
      </c>
    </row>
    <row r="4806" spans="2:9">
      <c r="B4806">
        <f t="shared" si="525"/>
        <v>4788</v>
      </c>
      <c r="C4806" s="38">
        <f t="shared" ca="1" si="520"/>
        <v>0.31009186805028599</v>
      </c>
      <c r="D4806" s="38">
        <f t="shared" ca="1" si="521"/>
        <v>6.6114105813360649E-2</v>
      </c>
      <c r="E4806" s="38">
        <f t="shared" ca="1" si="522"/>
        <v>0.14484800421860106</v>
      </c>
      <c r="F4806" s="38">
        <f t="shared" ca="1" si="526"/>
        <v>4.5735167164855865E-2</v>
      </c>
      <c r="G4806" s="24">
        <f t="shared" ca="1" si="523"/>
        <v>10838.204681766429</v>
      </c>
      <c r="H4806" s="24">
        <f t="shared" ca="1" si="524"/>
        <v>11531.38598507891</v>
      </c>
      <c r="I4806" s="24">
        <f ca="1">H4806/'Option value'!$E$10</f>
        <v>559.77601869315095</v>
      </c>
    </row>
    <row r="4807" spans="2:9">
      <c r="B4807">
        <f t="shared" si="525"/>
        <v>4789</v>
      </c>
      <c r="C4807" s="38">
        <f t="shared" ca="1" si="520"/>
        <v>0.19457127559076248</v>
      </c>
      <c r="D4807" s="38">
        <f t="shared" ca="1" si="521"/>
        <v>6.5064867093371268E-2</v>
      </c>
      <c r="E4807" s="38">
        <f t="shared" ca="1" si="522"/>
        <v>0.14490941950695288</v>
      </c>
      <c r="F4807" s="38">
        <f t="shared" ca="1" si="526"/>
        <v>5.6292193128292853E-2</v>
      </c>
      <c r="G4807" s="24">
        <f t="shared" ca="1" si="523"/>
        <v>10877.568789479581</v>
      </c>
      <c r="H4807" s="24">
        <f t="shared" ca="1" si="524"/>
        <v>11570.750092792063</v>
      </c>
      <c r="I4807" s="24">
        <f ca="1">H4807/'Option value'!$E$10</f>
        <v>561.68689770835249</v>
      </c>
    </row>
    <row r="4808" spans="2:9">
      <c r="B4808">
        <f t="shared" si="525"/>
        <v>4790</v>
      </c>
      <c r="C4808" s="38">
        <f t="shared" ca="1" si="520"/>
        <v>0.3451310783787867</v>
      </c>
      <c r="D4808" s="38">
        <f t="shared" ca="1" si="521"/>
        <v>5.7507070765670507E-2</v>
      </c>
      <c r="E4808" s="38">
        <f t="shared" ca="1" si="522"/>
        <v>0.14258883579400283</v>
      </c>
      <c r="F4808" s="38">
        <f t="shared" ca="1" si="526"/>
        <v>3.5420920246939464E-2</v>
      </c>
      <c r="G4808" s="24">
        <f t="shared" ca="1" si="523"/>
        <v>8951.842790447794</v>
      </c>
      <c r="H4808" s="24">
        <f t="shared" ca="1" si="524"/>
        <v>9645.0240937602757</v>
      </c>
      <c r="I4808" s="24">
        <f ca="1">H4808/'Option value'!$E$10</f>
        <v>468.20505309515897</v>
      </c>
    </row>
    <row r="4809" spans="2:9">
      <c r="B4809">
        <f t="shared" si="525"/>
        <v>4791</v>
      </c>
      <c r="C4809" s="38">
        <f t="shared" ca="1" si="520"/>
        <v>0.23347704191749374</v>
      </c>
      <c r="D4809" s="38">
        <f t="shared" ca="1" si="521"/>
        <v>5.8455507853256365E-2</v>
      </c>
      <c r="E4809" s="38">
        <f t="shared" ca="1" si="522"/>
        <v>0.14755079926590633</v>
      </c>
      <c r="F4809" s="38">
        <f t="shared" ca="1" si="526"/>
        <v>4.5997232169474891E-2</v>
      </c>
      <c r="G4809" s="24">
        <f t="shared" ca="1" si="523"/>
        <v>8805.4732618216076</v>
      </c>
      <c r="H4809" s="24">
        <f t="shared" ca="1" si="524"/>
        <v>9498.6545651340894</v>
      </c>
      <c r="I4809" s="24">
        <f ca="1">H4809/'Option value'!$E$10</f>
        <v>461.09973617155771</v>
      </c>
    </row>
    <row r="4810" spans="2:9">
      <c r="B4810">
        <f t="shared" si="525"/>
        <v>4792</v>
      </c>
      <c r="C4810" s="38">
        <f t="shared" ca="1" si="520"/>
        <v>0.10163577987733044</v>
      </c>
      <c r="D4810" s="38">
        <f t="shared" ca="1" si="521"/>
        <v>5.6551757023000304E-2</v>
      </c>
      <c r="E4810" s="38">
        <f t="shared" ca="1" si="522"/>
        <v>0.14880679781972955</v>
      </c>
      <c r="F4810" s="38">
        <f t="shared" ca="1" si="526"/>
        <v>4.8688511149802972E-2</v>
      </c>
      <c r="G4810" s="24">
        <f t="shared" ca="1" si="523"/>
        <v>7717.2417205754937</v>
      </c>
      <c r="H4810" s="24">
        <f t="shared" ca="1" si="524"/>
        <v>8410.4230238879754</v>
      </c>
      <c r="I4810" s="24">
        <f ca="1">H4810/'Option value'!$E$10</f>
        <v>408.27296232465898</v>
      </c>
    </row>
    <row r="4811" spans="2:9">
      <c r="B4811">
        <f t="shared" si="525"/>
        <v>4793</v>
      </c>
      <c r="C4811" s="38">
        <f t="shared" ca="1" si="520"/>
        <v>0.20341426168048121</v>
      </c>
      <c r="D4811" s="38">
        <f t="shared" ca="1" si="521"/>
        <v>6.1083513304296094E-2</v>
      </c>
      <c r="E4811" s="38">
        <f t="shared" ca="1" si="522"/>
        <v>0.1427772645288693</v>
      </c>
      <c r="F4811" s="38">
        <f t="shared" ca="1" si="526"/>
        <v>3.1767414442702251E-2</v>
      </c>
      <c r="G4811" s="24">
        <f t="shared" ca="1" si="523"/>
        <v>8212.3797387315499</v>
      </c>
      <c r="H4811" s="24">
        <f t="shared" ca="1" si="524"/>
        <v>8905.5610420440316</v>
      </c>
      <c r="I4811" s="24">
        <f ca="1">H4811/'Option value'!$E$10</f>
        <v>432.30878844873939</v>
      </c>
    </row>
    <row r="4812" spans="2:9">
      <c r="B4812">
        <f t="shared" si="525"/>
        <v>4794</v>
      </c>
      <c r="C4812" s="38">
        <f t="shared" ca="1" si="520"/>
        <v>0.25919097846137806</v>
      </c>
      <c r="D4812" s="38">
        <f t="shared" ca="1" si="521"/>
        <v>6.2038065187282464E-2</v>
      </c>
      <c r="E4812" s="38">
        <f t="shared" ca="1" si="522"/>
        <v>0.14100281658991889</v>
      </c>
      <c r="F4812" s="38">
        <f t="shared" ca="1" si="526"/>
        <v>4.8575864340938399E-2</v>
      </c>
      <c r="G4812" s="24">
        <f t="shared" ca="1" si="523"/>
        <v>10481.96228107571</v>
      </c>
      <c r="H4812" s="24">
        <f t="shared" ca="1" si="524"/>
        <v>11175.143584388192</v>
      </c>
      <c r="I4812" s="24">
        <f ca="1">H4812/'Option value'!$E$10</f>
        <v>542.48269827127137</v>
      </c>
    </row>
    <row r="4813" spans="2:9">
      <c r="B4813">
        <f t="shared" si="525"/>
        <v>4795</v>
      </c>
      <c r="C4813" s="38">
        <f t="shared" ca="1" si="520"/>
        <v>0.32945696710738986</v>
      </c>
      <c r="D4813" s="38">
        <f t="shared" ca="1" si="521"/>
        <v>6.4653237455906468E-2</v>
      </c>
      <c r="E4813" s="38">
        <f t="shared" ca="1" si="522"/>
        <v>0.14576306371649544</v>
      </c>
      <c r="F4813" s="38">
        <f t="shared" ca="1" si="526"/>
        <v>2.2910545649817649E-2</v>
      </c>
      <c r="G4813" s="24">
        <f t="shared" ca="1" si="523"/>
        <v>8677.0455112103482</v>
      </c>
      <c r="H4813" s="24">
        <f t="shared" ca="1" si="524"/>
        <v>9370.22681452283</v>
      </c>
      <c r="I4813" s="24">
        <f ca="1">H4813/'Option value'!$E$10</f>
        <v>454.86537934576842</v>
      </c>
    </row>
    <row r="4814" spans="2:9">
      <c r="B4814">
        <f t="shared" si="525"/>
        <v>4796</v>
      </c>
      <c r="C4814" s="38">
        <f t="shared" ca="1" si="520"/>
        <v>0.1906880026173689</v>
      </c>
      <c r="D4814" s="38">
        <f t="shared" ca="1" si="521"/>
        <v>6.2371877374543631E-2</v>
      </c>
      <c r="E4814" s="38">
        <f t="shared" ca="1" si="522"/>
        <v>0.14218152964616396</v>
      </c>
      <c r="F4814" s="38">
        <f t="shared" ca="1" si="526"/>
        <v>3.7153587635068416E-2</v>
      </c>
      <c r="G4814" s="24">
        <f t="shared" ca="1" si="523"/>
        <v>8769.4693633408951</v>
      </c>
      <c r="H4814" s="24">
        <f t="shared" ca="1" si="524"/>
        <v>9462.6506666533769</v>
      </c>
      <c r="I4814" s="24">
        <f ca="1">H4814/'Option value'!$E$10</f>
        <v>459.35197410938719</v>
      </c>
    </row>
    <row r="4815" spans="2:9">
      <c r="B4815">
        <f t="shared" si="525"/>
        <v>4797</v>
      </c>
      <c r="C4815" s="38">
        <f t="shared" ca="1" si="520"/>
        <v>0.19588954369114445</v>
      </c>
      <c r="D4815" s="38">
        <f t="shared" ca="1" si="521"/>
        <v>6.3504936697728331E-2</v>
      </c>
      <c r="E4815" s="38">
        <f t="shared" ca="1" si="522"/>
        <v>0.14813421040828487</v>
      </c>
      <c r="F4815" s="38">
        <f t="shared" ca="1" si="526"/>
        <v>2.1278986716574938E-2</v>
      </c>
      <c r="G4815" s="24">
        <f t="shared" ca="1" si="523"/>
        <v>7424.7455963061138</v>
      </c>
      <c r="H4815" s="24">
        <f t="shared" ca="1" si="524"/>
        <v>8117.9268996185965</v>
      </c>
      <c r="I4815" s="24">
        <f ca="1">H4815/'Option value'!$E$10</f>
        <v>394.07412134070853</v>
      </c>
    </row>
    <row r="4816" spans="2:9">
      <c r="B4816">
        <f t="shared" si="525"/>
        <v>4798</v>
      </c>
      <c r="C4816" s="38">
        <f t="shared" ca="1" si="520"/>
        <v>0.1147837805697034</v>
      </c>
      <c r="D4816" s="38">
        <f t="shared" ca="1" si="521"/>
        <v>5.9507223270267001E-2</v>
      </c>
      <c r="E4816" s="38">
        <f t="shared" ca="1" si="522"/>
        <v>0.14536405689042914</v>
      </c>
      <c r="F4816" s="38">
        <f t="shared" ca="1" si="526"/>
        <v>5.8880575023089132E-2</v>
      </c>
      <c r="G4816" s="24">
        <f t="shared" ca="1" si="523"/>
        <v>9513.0228004968485</v>
      </c>
      <c r="H4816" s="24">
        <f t="shared" ca="1" si="524"/>
        <v>10206.20410380933</v>
      </c>
      <c r="I4816" s="24">
        <f ca="1">H4816/'Option value'!$E$10</f>
        <v>495.44680115579268</v>
      </c>
    </row>
    <row r="4817" spans="2:9">
      <c r="B4817">
        <f t="shared" si="525"/>
        <v>4799</v>
      </c>
      <c r="C4817" s="38">
        <f t="shared" ca="1" si="520"/>
        <v>0.50512813736491358</v>
      </c>
      <c r="D4817" s="38">
        <f t="shared" ca="1" si="521"/>
        <v>5.4233132704629011E-2</v>
      </c>
      <c r="E4817" s="38">
        <f t="shared" ca="1" si="522"/>
        <v>0.14507768753945305</v>
      </c>
      <c r="F4817" s="38">
        <f t="shared" ca="1" si="526"/>
        <v>2.7567669859418463E-2</v>
      </c>
      <c r="G4817" s="24">
        <f t="shared" ca="1" si="523"/>
        <v>8614.9874970238088</v>
      </c>
      <c r="H4817" s="24">
        <f t="shared" ca="1" si="524"/>
        <v>9308.1688003362906</v>
      </c>
      <c r="I4817" s="24">
        <f ca="1">H4817/'Option value'!$E$10</f>
        <v>451.85285438525682</v>
      </c>
    </row>
    <row r="4818" spans="2:9">
      <c r="B4818">
        <f t="shared" si="525"/>
        <v>4800</v>
      </c>
      <c r="C4818" s="38">
        <f t="shared" ca="1" si="520"/>
        <v>0.29957958556163938</v>
      </c>
      <c r="D4818" s="38">
        <f t="shared" ca="1" si="521"/>
        <v>5.7382330183386308E-2</v>
      </c>
      <c r="E4818" s="38">
        <f t="shared" ca="1" si="522"/>
        <v>0.14573582162084309</v>
      </c>
      <c r="F4818" s="38">
        <f t="shared" ca="1" si="526"/>
        <v>4.0663620206612391E-2</v>
      </c>
      <c r="G4818" s="24">
        <f t="shared" ca="1" si="523"/>
        <v>8802.0657045660682</v>
      </c>
      <c r="H4818" s="24">
        <f t="shared" ca="1" si="524"/>
        <v>9495.24700787855</v>
      </c>
      <c r="I4818" s="24">
        <f ca="1">H4818/'Option value'!$E$10</f>
        <v>460.93432077080337</v>
      </c>
    </row>
    <row r="4819" spans="2:9">
      <c r="B4819">
        <f t="shared" si="525"/>
        <v>4801</v>
      </c>
      <c r="C4819" s="38">
        <f t="shared" ref="C4819:C4882" ca="1" si="527">_xlfn.NORM.INV(RAND(),$F$6,$G$6)</f>
        <v>0.24301683179542147</v>
      </c>
      <c r="D4819" s="38">
        <f t="shared" ref="D4819:D4882" ca="1" si="528">_xlfn.NORM.INV(RAND(),$F$7,$G$7)</f>
        <v>5.8666102991767249E-2</v>
      </c>
      <c r="E4819" s="38">
        <f t="shared" ref="E4819:E4882" ca="1" si="529">_xlfn.NORM.INV(RAND(),$F$8,$G$8)</f>
        <v>0.14299530621411272</v>
      </c>
      <c r="F4819" s="38">
        <f t="shared" ca="1" si="526"/>
        <v>3.3163817510865029E-2</v>
      </c>
      <c r="G4819" s="24">
        <f t="shared" ref="G4819:G4882" ca="1" si="530">IF(E4819&gt;F4819,($C$12*(1+C4819)*D4819)/(E4819-F4819),0)</f>
        <v>8234.3392631792776</v>
      </c>
      <c r="H4819" s="24">
        <f t="shared" ref="H4819:H4882" ca="1" si="531">G4819+$C$13</f>
        <v>8927.5205664917594</v>
      </c>
      <c r="I4819" s="24">
        <f ca="1">H4819/'Option value'!$E$10</f>
        <v>433.37478478115332</v>
      </c>
    </row>
    <row r="4820" spans="2:9">
      <c r="B4820">
        <f t="shared" ref="B4820:B4883" si="532">B4819+1</f>
        <v>4802</v>
      </c>
      <c r="C4820" s="38">
        <f t="shared" ca="1" si="527"/>
        <v>0.15063434715431862</v>
      </c>
      <c r="D4820" s="38">
        <f t="shared" ca="1" si="528"/>
        <v>7.3457882184149073E-2</v>
      </c>
      <c r="E4820" s="38">
        <f t="shared" ca="1" si="529"/>
        <v>0.14686639598070517</v>
      </c>
      <c r="F4820" s="38">
        <f t="shared" ref="F4820:F4883" ca="1" si="533">RAND()*($E$9-$D$9)+$D$9</f>
        <v>3.6320572853995065E-2</v>
      </c>
      <c r="G4820" s="24">
        <f t="shared" ca="1" si="530"/>
        <v>9482.5420272926021</v>
      </c>
      <c r="H4820" s="24">
        <f t="shared" ca="1" si="531"/>
        <v>10175.723330605084</v>
      </c>
      <c r="I4820" s="24">
        <f ca="1">H4820/'Option value'!$E$10</f>
        <v>493.96715197112053</v>
      </c>
    </row>
    <row r="4821" spans="2:9">
      <c r="B4821">
        <f t="shared" si="532"/>
        <v>4803</v>
      </c>
      <c r="C4821" s="38">
        <f t="shared" ca="1" si="527"/>
        <v>0.1214144747007338</v>
      </c>
      <c r="D4821" s="38">
        <f t="shared" ca="1" si="528"/>
        <v>6.7572179166261778E-2</v>
      </c>
      <c r="E4821" s="38">
        <f t="shared" ca="1" si="529"/>
        <v>0.14583716400869273</v>
      </c>
      <c r="F4821" s="38">
        <f t="shared" ca="1" si="533"/>
        <v>2.5390008538404334E-2</v>
      </c>
      <c r="G4821" s="24">
        <f t="shared" ca="1" si="530"/>
        <v>7802.4125765119215</v>
      </c>
      <c r="H4821" s="24">
        <f t="shared" ca="1" si="531"/>
        <v>8495.5938798244042</v>
      </c>
      <c r="I4821" s="24">
        <f ca="1">H4821/'Option value'!$E$10</f>
        <v>412.4074698943885</v>
      </c>
    </row>
    <row r="4822" spans="2:9">
      <c r="B4822">
        <f t="shared" si="532"/>
        <v>4804</v>
      </c>
      <c r="C4822" s="38">
        <f t="shared" ca="1" si="527"/>
        <v>0.23059750950598326</v>
      </c>
      <c r="D4822" s="38">
        <f t="shared" ca="1" si="528"/>
        <v>6.8194218187147909E-2</v>
      </c>
      <c r="E4822" s="38">
        <f t="shared" ca="1" si="529"/>
        <v>0.14293098169502494</v>
      </c>
      <c r="F4822" s="38">
        <f t="shared" ca="1" si="533"/>
        <v>4.4896122132795299E-2</v>
      </c>
      <c r="G4822" s="24">
        <f t="shared" ca="1" si="530"/>
        <v>10616.330553361924</v>
      </c>
      <c r="H4822" s="24">
        <f t="shared" ca="1" si="531"/>
        <v>11309.511856674406</v>
      </c>
      <c r="I4822" s="24">
        <f ca="1">H4822/'Option value'!$E$10</f>
        <v>549.00542993565068</v>
      </c>
    </row>
    <row r="4823" spans="2:9">
      <c r="B4823">
        <f t="shared" si="532"/>
        <v>4805</v>
      </c>
      <c r="C4823" s="38">
        <f t="shared" ca="1" si="527"/>
        <v>0.27759387628426635</v>
      </c>
      <c r="D4823" s="38">
        <f t="shared" ca="1" si="528"/>
        <v>5.190587625347691E-2</v>
      </c>
      <c r="E4823" s="38">
        <f t="shared" ca="1" si="529"/>
        <v>0.14472609726779678</v>
      </c>
      <c r="F4823" s="38">
        <f t="shared" ca="1" si="533"/>
        <v>2.0851527449934997E-2</v>
      </c>
      <c r="G4823" s="24">
        <f t="shared" ca="1" si="530"/>
        <v>6639.2430255493873</v>
      </c>
      <c r="H4823" s="24">
        <f t="shared" ca="1" si="531"/>
        <v>7332.42432886187</v>
      </c>
      <c r="I4823" s="24">
        <f ca="1">H4823/'Option value'!$E$10</f>
        <v>355.94292858552762</v>
      </c>
    </row>
    <row r="4824" spans="2:9">
      <c r="B4824">
        <f t="shared" si="532"/>
        <v>4806</v>
      </c>
      <c r="C4824" s="38">
        <f t="shared" ca="1" si="527"/>
        <v>0.2291958357062909</v>
      </c>
      <c r="D4824" s="38">
        <f t="shared" ca="1" si="528"/>
        <v>6.8156732975914749E-2</v>
      </c>
      <c r="E4824" s="38">
        <f t="shared" ca="1" si="529"/>
        <v>0.14832780096159437</v>
      </c>
      <c r="F4824" s="38">
        <f t="shared" ca="1" si="533"/>
        <v>4.5617066857988095E-2</v>
      </c>
      <c r="G4824" s="24">
        <f t="shared" ca="1" si="530"/>
        <v>10115.920058060523</v>
      </c>
      <c r="H4824" s="24">
        <f t="shared" ca="1" si="531"/>
        <v>10809.101361373005</v>
      </c>
      <c r="I4824" s="24">
        <f ca="1">H4824/'Option value'!$E$10</f>
        <v>524.71365831907781</v>
      </c>
    </row>
    <row r="4825" spans="2:9">
      <c r="B4825">
        <f t="shared" si="532"/>
        <v>4807</v>
      </c>
      <c r="C4825" s="38">
        <f t="shared" ca="1" si="527"/>
        <v>0.12902608176778363</v>
      </c>
      <c r="D4825" s="38">
        <f t="shared" ca="1" si="528"/>
        <v>5.7471935187357007E-2</v>
      </c>
      <c r="E4825" s="38">
        <f t="shared" ca="1" si="529"/>
        <v>0.1480731055235458</v>
      </c>
      <c r="F4825" s="38">
        <f t="shared" ca="1" si="533"/>
        <v>5.3434931899818225E-2</v>
      </c>
      <c r="G4825" s="24">
        <f t="shared" ca="1" si="530"/>
        <v>8503.2475375823906</v>
      </c>
      <c r="H4825" s="24">
        <f t="shared" ca="1" si="531"/>
        <v>9196.4288408948723</v>
      </c>
      <c r="I4825" s="24">
        <f ca="1">H4825/'Option value'!$E$10</f>
        <v>446.42858450945977</v>
      </c>
    </row>
    <row r="4826" spans="2:9">
      <c r="B4826">
        <f t="shared" si="532"/>
        <v>4808</v>
      </c>
      <c r="C4826" s="38">
        <f t="shared" ca="1" si="527"/>
        <v>0.11212868637091535</v>
      </c>
      <c r="D4826" s="38">
        <f t="shared" ca="1" si="528"/>
        <v>5.6507178013838845E-2</v>
      </c>
      <c r="E4826" s="38">
        <f t="shared" ca="1" si="529"/>
        <v>0.14865091496577315</v>
      </c>
      <c r="F4826" s="38">
        <f t="shared" ca="1" si="533"/>
        <v>3.9641795125084159E-2</v>
      </c>
      <c r="G4826" s="24">
        <f t="shared" ca="1" si="530"/>
        <v>7149.6899024275945</v>
      </c>
      <c r="H4826" s="24">
        <f t="shared" ca="1" si="531"/>
        <v>7842.8712057400771</v>
      </c>
      <c r="I4826" s="24">
        <f ca="1">H4826/'Option value'!$E$10</f>
        <v>380.72190319126588</v>
      </c>
    </row>
    <row r="4827" spans="2:9">
      <c r="B4827">
        <f t="shared" si="532"/>
        <v>4809</v>
      </c>
      <c r="C4827" s="38">
        <f t="shared" ca="1" si="527"/>
        <v>9.8893390145461113E-2</v>
      </c>
      <c r="D4827" s="38">
        <f t="shared" ca="1" si="528"/>
        <v>5.8000427284501554E-2</v>
      </c>
      <c r="E4827" s="38">
        <f t="shared" ca="1" si="529"/>
        <v>0.14410400648663468</v>
      </c>
      <c r="F4827" s="38">
        <f t="shared" ca="1" si="533"/>
        <v>2.3249755574804413E-2</v>
      </c>
      <c r="G4827" s="24">
        <f t="shared" ca="1" si="530"/>
        <v>6540.5790672286039</v>
      </c>
      <c r="H4827" s="24">
        <f t="shared" ca="1" si="531"/>
        <v>7233.7603705410866</v>
      </c>
      <c r="I4827" s="24">
        <f ca="1">H4827/'Option value'!$E$10</f>
        <v>351.1534160456838</v>
      </c>
    </row>
    <row r="4828" spans="2:9">
      <c r="B4828">
        <f t="shared" si="532"/>
        <v>4810</v>
      </c>
      <c r="C4828" s="38">
        <f t="shared" ca="1" si="527"/>
        <v>0.21687221057317238</v>
      </c>
      <c r="D4828" s="38">
        <f t="shared" ca="1" si="528"/>
        <v>5.7020152779376776E-2</v>
      </c>
      <c r="E4828" s="38">
        <f t="shared" ca="1" si="529"/>
        <v>0.14281672778784962</v>
      </c>
      <c r="F4828" s="38">
        <f t="shared" ca="1" si="533"/>
        <v>2.6947123440627857E-2</v>
      </c>
      <c r="G4828" s="24">
        <f t="shared" ca="1" si="530"/>
        <v>7426.688401385105</v>
      </c>
      <c r="H4828" s="24">
        <f t="shared" ca="1" si="531"/>
        <v>8119.8697046975876</v>
      </c>
      <c r="I4828" s="24">
        <f ca="1">H4828/'Option value'!$E$10</f>
        <v>394.16843226687314</v>
      </c>
    </row>
    <row r="4829" spans="2:9">
      <c r="B4829">
        <f t="shared" si="532"/>
        <v>4811</v>
      </c>
      <c r="C4829" s="38">
        <f t="shared" ca="1" si="527"/>
        <v>0.2482020621608958</v>
      </c>
      <c r="D4829" s="38">
        <f t="shared" ca="1" si="528"/>
        <v>5.106608153281722E-2</v>
      </c>
      <c r="E4829" s="38">
        <f t="shared" ca="1" si="529"/>
        <v>0.14421718033697267</v>
      </c>
      <c r="F4829" s="38">
        <f t="shared" ca="1" si="533"/>
        <v>3.4049372549701737E-2</v>
      </c>
      <c r="G4829" s="24">
        <f t="shared" ca="1" si="530"/>
        <v>7175.531896888383</v>
      </c>
      <c r="H4829" s="24">
        <f t="shared" ca="1" si="531"/>
        <v>7868.7132002008657</v>
      </c>
      <c r="I4829" s="24">
        <f ca="1">H4829/'Option value'!$E$10</f>
        <v>381.97636894178959</v>
      </c>
    </row>
    <row r="4830" spans="2:9">
      <c r="B4830">
        <f t="shared" si="532"/>
        <v>4812</v>
      </c>
      <c r="C4830" s="38">
        <f t="shared" ca="1" si="527"/>
        <v>0.14667772228866188</v>
      </c>
      <c r="D4830" s="38">
        <f t="shared" ca="1" si="528"/>
        <v>5.5087992866622505E-2</v>
      </c>
      <c r="E4830" s="38">
        <f t="shared" ca="1" si="529"/>
        <v>0.15268068984944527</v>
      </c>
      <c r="F4830" s="38">
        <f t="shared" ca="1" si="533"/>
        <v>2.7182512112299925E-2</v>
      </c>
      <c r="G4830" s="24">
        <f t="shared" ca="1" si="530"/>
        <v>6242.4098795347472</v>
      </c>
      <c r="H4830" s="24">
        <f t="shared" ca="1" si="531"/>
        <v>6935.5911828472299</v>
      </c>
      <c r="I4830" s="24">
        <f ca="1">H4830/'Option value'!$E$10</f>
        <v>336.67918363336065</v>
      </c>
    </row>
    <row r="4831" spans="2:9">
      <c r="B4831">
        <f t="shared" si="532"/>
        <v>4813</v>
      </c>
      <c r="C4831" s="38">
        <f t="shared" ca="1" si="527"/>
        <v>0.29501194368253753</v>
      </c>
      <c r="D4831" s="38">
        <f t="shared" ca="1" si="528"/>
        <v>5.9764385766025774E-2</v>
      </c>
      <c r="E4831" s="38">
        <f t="shared" ca="1" si="529"/>
        <v>0.14367404151959992</v>
      </c>
      <c r="F4831" s="38">
        <f t="shared" ca="1" si="533"/>
        <v>4.4483100205239184E-2</v>
      </c>
      <c r="G4831" s="24">
        <f t="shared" ca="1" si="530"/>
        <v>9676.885432759138</v>
      </c>
      <c r="H4831" s="24">
        <f t="shared" ca="1" si="531"/>
        <v>10370.06673607162</v>
      </c>
      <c r="I4831" s="24">
        <f ca="1">H4831/'Option value'!$E$10</f>
        <v>503.40129786755432</v>
      </c>
    </row>
    <row r="4832" spans="2:9">
      <c r="B4832">
        <f t="shared" si="532"/>
        <v>4814</v>
      </c>
      <c r="C4832" s="38">
        <f t="shared" ca="1" si="527"/>
        <v>0.18827660968459028</v>
      </c>
      <c r="D4832" s="38">
        <f t="shared" ca="1" si="528"/>
        <v>6.3227421811462514E-2</v>
      </c>
      <c r="E4832" s="38">
        <f t="shared" ca="1" si="529"/>
        <v>0.14512414131210571</v>
      </c>
      <c r="F4832" s="38">
        <f t="shared" ca="1" si="533"/>
        <v>3.732033410420961E-2</v>
      </c>
      <c r="G4832" s="24">
        <f t="shared" ca="1" si="530"/>
        <v>8643.3141822314119</v>
      </c>
      <c r="H4832" s="24">
        <f t="shared" ca="1" si="531"/>
        <v>9336.4954855438937</v>
      </c>
      <c r="I4832" s="24">
        <f ca="1">H4832/'Option value'!$E$10</f>
        <v>453.22793619145114</v>
      </c>
    </row>
    <row r="4833" spans="2:9">
      <c r="B4833">
        <f t="shared" si="532"/>
        <v>4815</v>
      </c>
      <c r="C4833" s="38">
        <f t="shared" ca="1" si="527"/>
        <v>8.8654086498578644E-2</v>
      </c>
      <c r="D4833" s="38">
        <f t="shared" ca="1" si="528"/>
        <v>6.092888576093948E-2</v>
      </c>
      <c r="E4833" s="38">
        <f t="shared" ca="1" si="529"/>
        <v>0.14108095871939083</v>
      </c>
      <c r="F4833" s="38">
        <f t="shared" ca="1" si="533"/>
        <v>2.0229382823493691E-2</v>
      </c>
      <c r="G4833" s="24">
        <f t="shared" ca="1" si="530"/>
        <v>6806.9443809815039</v>
      </c>
      <c r="H4833" s="24">
        <f t="shared" ca="1" si="531"/>
        <v>7500.1256842939865</v>
      </c>
      <c r="I4833" s="24">
        <f ca="1">H4833/'Option value'!$E$10</f>
        <v>364.08377108223232</v>
      </c>
    </row>
    <row r="4834" spans="2:9">
      <c r="B4834">
        <f t="shared" si="532"/>
        <v>4816</v>
      </c>
      <c r="C4834" s="38">
        <f t="shared" ca="1" si="527"/>
        <v>0.27489689896381714</v>
      </c>
      <c r="D4834" s="38">
        <f t="shared" ca="1" si="528"/>
        <v>5.6431226289589714E-2</v>
      </c>
      <c r="E4834" s="38">
        <f t="shared" ca="1" si="529"/>
        <v>0.14504739481391415</v>
      </c>
      <c r="F4834" s="38">
        <f t="shared" ca="1" si="533"/>
        <v>2.6072757829054598E-2</v>
      </c>
      <c r="G4834" s="24">
        <f t="shared" ca="1" si="530"/>
        <v>7499.4867321242928</v>
      </c>
      <c r="H4834" s="24">
        <f t="shared" ca="1" si="531"/>
        <v>8192.6680354367745</v>
      </c>
      <c r="I4834" s="24">
        <f ca="1">H4834/'Option value'!$E$10</f>
        <v>397.70233181731913</v>
      </c>
    </row>
    <row r="4835" spans="2:9">
      <c r="B4835">
        <f t="shared" si="532"/>
        <v>4817</v>
      </c>
      <c r="C4835" s="38">
        <f t="shared" ca="1" si="527"/>
        <v>0.36167446451461044</v>
      </c>
      <c r="D4835" s="38">
        <f t="shared" ca="1" si="528"/>
        <v>5.5367316782306053E-2</v>
      </c>
      <c r="E4835" s="38">
        <f t="shared" ca="1" si="529"/>
        <v>0.14560437397449999</v>
      </c>
      <c r="F4835" s="38">
        <f t="shared" ca="1" si="533"/>
        <v>2.9344737462697591E-2</v>
      </c>
      <c r="G4835" s="24">
        <f t="shared" ca="1" si="530"/>
        <v>8042.4651271955363</v>
      </c>
      <c r="H4835" s="24">
        <f t="shared" ca="1" si="531"/>
        <v>8735.646430508019</v>
      </c>
      <c r="I4835" s="24">
        <f ca="1">H4835/'Option value'!$E$10</f>
        <v>424.06050633534068</v>
      </c>
    </row>
    <row r="4836" spans="2:9">
      <c r="B4836">
        <f t="shared" si="532"/>
        <v>4818</v>
      </c>
      <c r="C4836" s="38">
        <f t="shared" ca="1" si="527"/>
        <v>0.10032508405587234</v>
      </c>
      <c r="D4836" s="38">
        <f t="shared" ca="1" si="528"/>
        <v>6.4271851973750529E-2</v>
      </c>
      <c r="E4836" s="38">
        <f t="shared" ca="1" si="529"/>
        <v>0.14665748663081593</v>
      </c>
      <c r="F4836" s="38">
        <f t="shared" ca="1" si="533"/>
        <v>3.6998991702171857E-2</v>
      </c>
      <c r="G4836" s="24">
        <f t="shared" ca="1" si="530"/>
        <v>7998.1753963407937</v>
      </c>
      <c r="H4836" s="24">
        <f t="shared" ca="1" si="531"/>
        <v>8691.3566996532754</v>
      </c>
      <c r="I4836" s="24">
        <f ca="1">H4836/'Option value'!$E$10</f>
        <v>421.91051940064443</v>
      </c>
    </row>
    <row r="4837" spans="2:9">
      <c r="B4837">
        <f t="shared" si="532"/>
        <v>4819</v>
      </c>
      <c r="C4837" s="38">
        <f t="shared" ca="1" si="527"/>
        <v>0.25743854681269679</v>
      </c>
      <c r="D4837" s="38">
        <f t="shared" ca="1" si="528"/>
        <v>5.7239332681814428E-2</v>
      </c>
      <c r="E4837" s="38">
        <f t="shared" ca="1" si="529"/>
        <v>0.14632303385513112</v>
      </c>
      <c r="F4837" s="38">
        <f t="shared" ca="1" si="533"/>
        <v>4.2741614284335157E-2</v>
      </c>
      <c r="G4837" s="24">
        <f t="shared" ca="1" si="530"/>
        <v>8617.689647955207</v>
      </c>
      <c r="H4837" s="24">
        <f t="shared" ca="1" si="531"/>
        <v>9310.8709512676887</v>
      </c>
      <c r="I4837" s="24">
        <f ca="1">H4837/'Option value'!$E$10</f>
        <v>451.98402676056736</v>
      </c>
    </row>
    <row r="4838" spans="2:9">
      <c r="B4838">
        <f t="shared" si="532"/>
        <v>4820</v>
      </c>
      <c r="C4838" s="38">
        <f t="shared" ca="1" si="527"/>
        <v>0.14031484966709845</v>
      </c>
      <c r="D4838" s="38">
        <f t="shared" ca="1" si="528"/>
        <v>7.0224224411136377E-2</v>
      </c>
      <c r="E4838" s="38">
        <f t="shared" ca="1" si="529"/>
        <v>0.14753527095473151</v>
      </c>
      <c r="F4838" s="38">
        <f t="shared" ca="1" si="533"/>
        <v>5.1673347972663902E-2</v>
      </c>
      <c r="G4838" s="24">
        <f t="shared" ca="1" si="530"/>
        <v>10359.933589583386</v>
      </c>
      <c r="H4838" s="24">
        <f t="shared" ca="1" si="531"/>
        <v>11053.114892895868</v>
      </c>
      <c r="I4838" s="24">
        <f ca="1">H4838/'Option value'!$E$10</f>
        <v>536.55897538329452</v>
      </c>
    </row>
    <row r="4839" spans="2:9">
      <c r="B4839">
        <f t="shared" si="532"/>
        <v>4821</v>
      </c>
      <c r="C4839" s="38">
        <f t="shared" ca="1" si="527"/>
        <v>0.20046168861538119</v>
      </c>
      <c r="D4839" s="38">
        <f t="shared" ca="1" si="528"/>
        <v>6.8005145252312729E-2</v>
      </c>
      <c r="E4839" s="38">
        <f t="shared" ca="1" si="529"/>
        <v>0.14573322813592679</v>
      </c>
      <c r="F4839" s="38">
        <f t="shared" ca="1" si="533"/>
        <v>2.8994644561121271E-2</v>
      </c>
      <c r="G4839" s="24">
        <f t="shared" ca="1" si="530"/>
        <v>8672.9538290968376</v>
      </c>
      <c r="H4839" s="24">
        <f t="shared" ca="1" si="531"/>
        <v>9366.1351324093193</v>
      </c>
      <c r="I4839" s="24">
        <f ca="1">H4839/'Option value'!$E$10</f>
        <v>454.66675400045239</v>
      </c>
    </row>
    <row r="4840" spans="2:9">
      <c r="B4840">
        <f t="shared" si="532"/>
        <v>4822</v>
      </c>
      <c r="C4840" s="38">
        <f t="shared" ca="1" si="527"/>
        <v>0.39455879629554247</v>
      </c>
      <c r="D4840" s="38">
        <f t="shared" ca="1" si="528"/>
        <v>6.5521408950130255E-2</v>
      </c>
      <c r="E4840" s="38">
        <f t="shared" ca="1" si="529"/>
        <v>0.14305207238682369</v>
      </c>
      <c r="F4840" s="38">
        <f t="shared" ca="1" si="533"/>
        <v>3.5903079626834158E-2</v>
      </c>
      <c r="G4840" s="24">
        <f t="shared" ca="1" si="530"/>
        <v>10576.046243962333</v>
      </c>
      <c r="H4840" s="24">
        <f t="shared" ca="1" si="531"/>
        <v>11269.227547274815</v>
      </c>
      <c r="I4840" s="24">
        <f ca="1">H4840/'Option value'!$E$10</f>
        <v>547.04988093567056</v>
      </c>
    </row>
    <row r="4841" spans="2:9">
      <c r="B4841">
        <f t="shared" si="532"/>
        <v>4823</v>
      </c>
      <c r="C4841" s="38">
        <f t="shared" ca="1" si="527"/>
        <v>5.4282169197889168E-2</v>
      </c>
      <c r="D4841" s="38">
        <f t="shared" ca="1" si="528"/>
        <v>6.02337607908301E-2</v>
      </c>
      <c r="E4841" s="38">
        <f t="shared" ca="1" si="529"/>
        <v>0.14382510221715011</v>
      </c>
      <c r="F4841" s="38">
        <f t="shared" ca="1" si="533"/>
        <v>4.3268316867140486E-2</v>
      </c>
      <c r="G4841" s="24">
        <f t="shared" ca="1" si="530"/>
        <v>7832.0749893217871</v>
      </c>
      <c r="H4841" s="24">
        <f t="shared" ca="1" si="531"/>
        <v>8525.2562926342689</v>
      </c>
      <c r="I4841" s="24">
        <f ca="1">H4841/'Option value'!$E$10</f>
        <v>413.84739284632371</v>
      </c>
    </row>
    <row r="4842" spans="2:9">
      <c r="B4842">
        <f t="shared" si="532"/>
        <v>4824</v>
      </c>
      <c r="C4842" s="38">
        <f t="shared" ca="1" si="527"/>
        <v>0.33854426714875174</v>
      </c>
      <c r="D4842" s="38">
        <f t="shared" ca="1" si="528"/>
        <v>6.8566701934240512E-2</v>
      </c>
      <c r="E4842" s="38">
        <f t="shared" ca="1" si="529"/>
        <v>0.14525612118529019</v>
      </c>
      <c r="F4842" s="38">
        <f t="shared" ca="1" si="533"/>
        <v>4.4924747614094068E-2</v>
      </c>
      <c r="G4842" s="24">
        <f t="shared" ca="1" si="530"/>
        <v>11344.898575930094</v>
      </c>
      <c r="H4842" s="24">
        <f t="shared" ca="1" si="531"/>
        <v>12038.079879242576</v>
      </c>
      <c r="I4842" s="24">
        <f ca="1">H4842/'Option value'!$E$10</f>
        <v>584.37280967196966</v>
      </c>
    </row>
    <row r="4843" spans="2:9">
      <c r="B4843">
        <f t="shared" si="532"/>
        <v>4825</v>
      </c>
      <c r="C4843" s="38">
        <f t="shared" ca="1" si="527"/>
        <v>0.22814611816160527</v>
      </c>
      <c r="D4843" s="38">
        <f t="shared" ca="1" si="528"/>
        <v>7.1755780965154378E-2</v>
      </c>
      <c r="E4843" s="38">
        <f t="shared" ca="1" si="529"/>
        <v>0.14580685067875174</v>
      </c>
      <c r="F4843" s="38">
        <f t="shared" ca="1" si="533"/>
        <v>2.839200537877145E-2</v>
      </c>
      <c r="G4843" s="24">
        <f t="shared" ca="1" si="530"/>
        <v>9308.405669017644</v>
      </c>
      <c r="H4843" s="24">
        <f t="shared" ca="1" si="531"/>
        <v>10001.586972330126</v>
      </c>
      <c r="I4843" s="24">
        <f ca="1">H4843/'Option value'!$E$10</f>
        <v>485.51393069563716</v>
      </c>
    </row>
    <row r="4844" spans="2:9">
      <c r="B4844">
        <f t="shared" si="532"/>
        <v>4826</v>
      </c>
      <c r="C4844" s="38">
        <f t="shared" ca="1" si="527"/>
        <v>0.21674575884789637</v>
      </c>
      <c r="D4844" s="38">
        <f t="shared" ca="1" si="528"/>
        <v>5.1422477769470967E-2</v>
      </c>
      <c r="E4844" s="38">
        <f t="shared" ca="1" si="529"/>
        <v>0.14601775853440943</v>
      </c>
      <c r="F4844" s="38">
        <f t="shared" ca="1" si="533"/>
        <v>2.3670199680177906E-2</v>
      </c>
      <c r="G4844" s="24">
        <f t="shared" ca="1" si="530"/>
        <v>6342.3310711642034</v>
      </c>
      <c r="H4844" s="24">
        <f t="shared" ca="1" si="531"/>
        <v>7035.5123744766861</v>
      </c>
      <c r="I4844" s="24">
        <f ca="1">H4844/'Option value'!$E$10</f>
        <v>341.52972691634398</v>
      </c>
    </row>
    <row r="4845" spans="2:9">
      <c r="B4845">
        <f t="shared" si="532"/>
        <v>4827</v>
      </c>
      <c r="C4845" s="38">
        <f t="shared" ca="1" si="527"/>
        <v>0.18501742644419666</v>
      </c>
      <c r="D4845" s="38">
        <f t="shared" ca="1" si="528"/>
        <v>6.6966526303315316E-2</v>
      </c>
      <c r="E4845" s="38">
        <f t="shared" ca="1" si="529"/>
        <v>0.14142161238334902</v>
      </c>
      <c r="F4845" s="38">
        <f t="shared" ca="1" si="533"/>
        <v>4.4513394981867821E-2</v>
      </c>
      <c r="G4845" s="24">
        <f t="shared" ca="1" si="530"/>
        <v>10155.779912001137</v>
      </c>
      <c r="H4845" s="24">
        <f t="shared" ca="1" si="531"/>
        <v>10848.961215313619</v>
      </c>
      <c r="I4845" s="24">
        <f ca="1">H4845/'Option value'!$E$10</f>
        <v>526.64860268512712</v>
      </c>
    </row>
    <row r="4846" spans="2:9">
      <c r="B4846">
        <f t="shared" si="532"/>
        <v>4828</v>
      </c>
      <c r="C4846" s="38">
        <f t="shared" ca="1" si="527"/>
        <v>8.240134871715904E-2</v>
      </c>
      <c r="D4846" s="38">
        <f t="shared" ca="1" si="528"/>
        <v>6.3058492903896673E-2</v>
      </c>
      <c r="E4846" s="38">
        <f t="shared" ca="1" si="529"/>
        <v>0.14694927875072739</v>
      </c>
      <c r="F4846" s="38">
        <f t="shared" ca="1" si="533"/>
        <v>4.3561286096647334E-2</v>
      </c>
      <c r="G4846" s="24">
        <f t="shared" ca="1" si="530"/>
        <v>8187.5352952801604</v>
      </c>
      <c r="H4846" s="24">
        <f t="shared" ca="1" si="531"/>
        <v>8880.7165985926422</v>
      </c>
      <c r="I4846" s="24">
        <f ca="1">H4846/'Option value'!$E$10</f>
        <v>431.10274750449719</v>
      </c>
    </row>
    <row r="4847" spans="2:9">
      <c r="B4847">
        <f t="shared" si="532"/>
        <v>4829</v>
      </c>
      <c r="C4847" s="38">
        <f t="shared" ca="1" si="527"/>
        <v>0.26173531058649058</v>
      </c>
      <c r="D4847" s="38">
        <f t="shared" ca="1" si="528"/>
        <v>6.7739607197988577E-2</v>
      </c>
      <c r="E4847" s="38">
        <f t="shared" ca="1" si="529"/>
        <v>0.14729318284121207</v>
      </c>
      <c r="F4847" s="38">
        <f t="shared" ca="1" si="533"/>
        <v>5.9787172821429535E-2</v>
      </c>
      <c r="G4847" s="24">
        <f t="shared" ca="1" si="530"/>
        <v>12113.354472781859</v>
      </c>
      <c r="H4847" s="24">
        <f t="shared" ca="1" si="531"/>
        <v>12806.535776094341</v>
      </c>
      <c r="I4847" s="24">
        <f ca="1">H4847/'Option value'!$E$10</f>
        <v>621.6764939851621</v>
      </c>
    </row>
    <row r="4848" spans="2:9">
      <c r="B4848">
        <f t="shared" si="532"/>
        <v>4830</v>
      </c>
      <c r="C4848" s="38">
        <f t="shared" ca="1" si="527"/>
        <v>0.13897994541672226</v>
      </c>
      <c r="D4848" s="38">
        <f t="shared" ca="1" si="528"/>
        <v>5.7619387388779086E-2</v>
      </c>
      <c r="E4848" s="38">
        <f t="shared" ca="1" si="529"/>
        <v>0.14974897901534781</v>
      </c>
      <c r="F4848" s="38">
        <f t="shared" ca="1" si="533"/>
        <v>5.1559746368970483E-2</v>
      </c>
      <c r="G4848" s="24">
        <f t="shared" ca="1" si="530"/>
        <v>8289.1924863980857</v>
      </c>
      <c r="H4848" s="24">
        <f t="shared" ca="1" si="531"/>
        <v>8982.3737897105675</v>
      </c>
      <c r="I4848" s="24">
        <f ca="1">H4848/'Option value'!$E$10</f>
        <v>436.0375626073091</v>
      </c>
    </row>
    <row r="4849" spans="2:9">
      <c r="B4849">
        <f t="shared" si="532"/>
        <v>4831</v>
      </c>
      <c r="C4849" s="38">
        <f t="shared" ca="1" si="527"/>
        <v>0.24137664076389564</v>
      </c>
      <c r="D4849" s="38">
        <f t="shared" ca="1" si="528"/>
        <v>6.3632219526985209E-2</v>
      </c>
      <c r="E4849" s="38">
        <f t="shared" ca="1" si="529"/>
        <v>0.14635592673389919</v>
      </c>
      <c r="F4849" s="38">
        <f t="shared" ca="1" si="533"/>
        <v>5.9229263412377747E-2</v>
      </c>
      <c r="G4849" s="24">
        <f t="shared" ca="1" si="530"/>
        <v>11244.002550500118</v>
      </c>
      <c r="H4849" s="24">
        <f t="shared" ca="1" si="531"/>
        <v>11937.183853812599</v>
      </c>
      <c r="I4849" s="24">
        <f ca="1">H4849/'Option value'!$E$10</f>
        <v>579.47494435983492</v>
      </c>
    </row>
    <row r="4850" spans="2:9">
      <c r="B4850">
        <f t="shared" si="532"/>
        <v>4832</v>
      </c>
      <c r="C4850" s="38">
        <f t="shared" ca="1" si="527"/>
        <v>0.41778199826434792</v>
      </c>
      <c r="D4850" s="38">
        <f t="shared" ca="1" si="528"/>
        <v>6.901019610770831E-2</v>
      </c>
      <c r="E4850" s="38">
        <f t="shared" ca="1" si="529"/>
        <v>0.14437554507914188</v>
      </c>
      <c r="F4850" s="38">
        <f t="shared" ca="1" si="533"/>
        <v>4.9404759152796504E-2</v>
      </c>
      <c r="G4850" s="24">
        <f t="shared" ca="1" si="530"/>
        <v>12776.857882466178</v>
      </c>
      <c r="H4850" s="24">
        <f t="shared" ca="1" si="531"/>
        <v>13470.03918577866</v>
      </c>
      <c r="I4850" s="24">
        <f ca="1">H4850/'Option value'!$E$10</f>
        <v>653.88539736789608</v>
      </c>
    </row>
    <row r="4851" spans="2:9">
      <c r="B4851">
        <f t="shared" si="532"/>
        <v>4833</v>
      </c>
      <c r="C4851" s="38">
        <f t="shared" ca="1" si="527"/>
        <v>0.20045564354003884</v>
      </c>
      <c r="D4851" s="38">
        <f t="shared" ca="1" si="528"/>
        <v>6.1155232364950858E-2</v>
      </c>
      <c r="E4851" s="38">
        <f t="shared" ca="1" si="529"/>
        <v>0.14733344444357682</v>
      </c>
      <c r="F4851" s="38">
        <f t="shared" ca="1" si="533"/>
        <v>4.4711707969775603E-2</v>
      </c>
      <c r="G4851" s="24">
        <f t="shared" ca="1" si="530"/>
        <v>8872.2088404979113</v>
      </c>
      <c r="H4851" s="24">
        <f t="shared" ca="1" si="531"/>
        <v>9565.3901438103931</v>
      </c>
      <c r="I4851" s="24">
        <f ca="1">H4851/'Option value'!$E$10</f>
        <v>464.33932736943655</v>
      </c>
    </row>
    <row r="4852" spans="2:9">
      <c r="B4852">
        <f t="shared" si="532"/>
        <v>4834</v>
      </c>
      <c r="C4852" s="38">
        <f t="shared" ca="1" si="527"/>
        <v>0.1192728362424423</v>
      </c>
      <c r="D4852" s="38">
        <f t="shared" ca="1" si="528"/>
        <v>6.2843808000621851E-2</v>
      </c>
      <c r="E4852" s="38">
        <f t="shared" ca="1" si="529"/>
        <v>0.14224129339055361</v>
      </c>
      <c r="F4852" s="38">
        <f t="shared" ca="1" si="533"/>
        <v>5.0511299689383282E-2</v>
      </c>
      <c r="G4852" s="24">
        <f t="shared" ca="1" si="530"/>
        <v>9509.955181340767</v>
      </c>
      <c r="H4852" s="24">
        <f t="shared" ca="1" si="531"/>
        <v>10203.136484653249</v>
      </c>
      <c r="I4852" s="24">
        <f ca="1">H4852/'Option value'!$E$10</f>
        <v>495.29788760452658</v>
      </c>
    </row>
    <row r="4853" spans="2:9">
      <c r="B4853">
        <f t="shared" si="532"/>
        <v>4835</v>
      </c>
      <c r="C4853" s="38">
        <f t="shared" ca="1" si="527"/>
        <v>0.20390693363295923</v>
      </c>
      <c r="D4853" s="38">
        <f t="shared" ca="1" si="528"/>
        <v>5.8034514975091857E-2</v>
      </c>
      <c r="E4853" s="38">
        <f t="shared" ca="1" si="529"/>
        <v>0.14806384201665501</v>
      </c>
      <c r="F4853" s="38">
        <f t="shared" ca="1" si="533"/>
        <v>5.9897462143905331E-2</v>
      </c>
      <c r="G4853" s="24">
        <f t="shared" ca="1" si="530"/>
        <v>9828.0564597173325</v>
      </c>
      <c r="H4853" s="24">
        <f t="shared" ca="1" si="531"/>
        <v>10521.237763029814</v>
      </c>
      <c r="I4853" s="24">
        <f ca="1">H4853/'Option value'!$E$10</f>
        <v>510.73969723445697</v>
      </c>
    </row>
    <row r="4854" spans="2:9">
      <c r="B4854">
        <f t="shared" si="532"/>
        <v>4836</v>
      </c>
      <c r="C4854" s="38">
        <f t="shared" ca="1" si="527"/>
        <v>0.10530063496784423</v>
      </c>
      <c r="D4854" s="38">
        <f t="shared" ca="1" si="528"/>
        <v>6.4990640117609216E-2</v>
      </c>
      <c r="E4854" s="38">
        <f t="shared" ca="1" si="529"/>
        <v>0.14849523689101576</v>
      </c>
      <c r="F4854" s="38">
        <f t="shared" ca="1" si="533"/>
        <v>4.3617702527167831E-2</v>
      </c>
      <c r="G4854" s="24">
        <f t="shared" ca="1" si="530"/>
        <v>8494.5454070459236</v>
      </c>
      <c r="H4854" s="24">
        <f t="shared" ca="1" si="531"/>
        <v>9187.7267103584054</v>
      </c>
      <c r="I4854" s="24">
        <f ca="1">H4854/'Option value'!$E$10</f>
        <v>446.00615098827205</v>
      </c>
    </row>
    <row r="4855" spans="2:9">
      <c r="B4855">
        <f t="shared" si="532"/>
        <v>4837</v>
      </c>
      <c r="C4855" s="38">
        <f t="shared" ca="1" si="527"/>
        <v>0.3589095414885809</v>
      </c>
      <c r="D4855" s="38">
        <f t="shared" ca="1" si="528"/>
        <v>6.7868039020342219E-2</v>
      </c>
      <c r="E4855" s="38">
        <f t="shared" ca="1" si="529"/>
        <v>0.14403023390062969</v>
      </c>
      <c r="F4855" s="38">
        <f t="shared" ca="1" si="533"/>
        <v>5.6444601468152167E-2</v>
      </c>
      <c r="G4855" s="24">
        <f t="shared" ca="1" si="530"/>
        <v>13059.133316473957</v>
      </c>
      <c r="H4855" s="24">
        <f t="shared" ca="1" si="531"/>
        <v>13752.314619786439</v>
      </c>
      <c r="I4855" s="24">
        <f ca="1">H4855/'Option value'!$E$10</f>
        <v>667.58808833914748</v>
      </c>
    </row>
    <row r="4856" spans="2:9">
      <c r="B4856">
        <f t="shared" si="532"/>
        <v>4838</v>
      </c>
      <c r="C4856" s="38">
        <f t="shared" ca="1" si="527"/>
        <v>0.21152283541098993</v>
      </c>
      <c r="D4856" s="38">
        <f t="shared" ca="1" si="528"/>
        <v>6.3782903572154909E-2</v>
      </c>
      <c r="E4856" s="38">
        <f t="shared" ca="1" si="529"/>
        <v>0.14745085679300976</v>
      </c>
      <c r="F4856" s="38">
        <f t="shared" ca="1" si="533"/>
        <v>4.4141499111735906E-2</v>
      </c>
      <c r="G4856" s="24">
        <f t="shared" ca="1" si="530"/>
        <v>9276.5738318982221</v>
      </c>
      <c r="H4856" s="24">
        <f t="shared" ca="1" si="531"/>
        <v>9969.7551352107039</v>
      </c>
      <c r="I4856" s="24">
        <f ca="1">H4856/'Option value'!$E$10</f>
        <v>483.96869588401472</v>
      </c>
    </row>
    <row r="4857" spans="2:9">
      <c r="B4857">
        <f t="shared" si="532"/>
        <v>4839</v>
      </c>
      <c r="C4857" s="38">
        <f t="shared" ca="1" si="527"/>
        <v>0.16050861319283344</v>
      </c>
      <c r="D4857" s="38">
        <f t="shared" ca="1" si="528"/>
        <v>5.2580288931605268E-2</v>
      </c>
      <c r="E4857" s="38">
        <f t="shared" ca="1" si="529"/>
        <v>0.14687649662852317</v>
      </c>
      <c r="F4857" s="38">
        <f t="shared" ca="1" si="533"/>
        <v>2.3157777796205363E-2</v>
      </c>
      <c r="G4857" s="24">
        <f t="shared" ca="1" si="530"/>
        <v>6116.8425137876602</v>
      </c>
      <c r="H4857" s="24">
        <f t="shared" ca="1" si="531"/>
        <v>6810.0238171001429</v>
      </c>
      <c r="I4857" s="24">
        <f ca="1">H4857/'Option value'!$E$10</f>
        <v>330.5836804417545</v>
      </c>
    </row>
    <row r="4858" spans="2:9">
      <c r="B4858">
        <f t="shared" si="532"/>
        <v>4840</v>
      </c>
      <c r="C4858" s="38">
        <f t="shared" ca="1" si="527"/>
        <v>0.18506536406269192</v>
      </c>
      <c r="D4858" s="38">
        <f t="shared" ca="1" si="528"/>
        <v>7.4153970165031918E-2</v>
      </c>
      <c r="E4858" s="38">
        <f t="shared" ca="1" si="529"/>
        <v>0.14456671738523583</v>
      </c>
      <c r="F4858" s="38">
        <f t="shared" ca="1" si="533"/>
        <v>2.9404385921894316E-2</v>
      </c>
      <c r="G4858" s="24">
        <f t="shared" ca="1" si="530"/>
        <v>9463.6275807002403</v>
      </c>
      <c r="H4858" s="24">
        <f t="shared" ca="1" si="531"/>
        <v>10156.808884012722</v>
      </c>
      <c r="I4858" s="24">
        <f ca="1">H4858/'Option value'!$E$10</f>
        <v>493.04897495207388</v>
      </c>
    </row>
    <row r="4859" spans="2:9">
      <c r="B4859">
        <f t="shared" si="532"/>
        <v>4841</v>
      </c>
      <c r="C4859" s="38">
        <f t="shared" ca="1" si="527"/>
        <v>0.29686573717780029</v>
      </c>
      <c r="D4859" s="38">
        <f t="shared" ca="1" si="528"/>
        <v>6.9884871789279809E-2</v>
      </c>
      <c r="E4859" s="38">
        <f t="shared" ca="1" si="529"/>
        <v>0.14866862508744852</v>
      </c>
      <c r="F4859" s="38">
        <f t="shared" ca="1" si="533"/>
        <v>3.6794171807715347E-2</v>
      </c>
      <c r="G4859" s="24">
        <f t="shared" ca="1" si="530"/>
        <v>10047.051769927197</v>
      </c>
      <c r="H4859" s="24">
        <f t="shared" ca="1" si="531"/>
        <v>10740.233073239679</v>
      </c>
      <c r="I4859" s="24">
        <f ca="1">H4859/'Option value'!$E$10</f>
        <v>521.37053753590669</v>
      </c>
    </row>
    <row r="4860" spans="2:9">
      <c r="B4860">
        <f t="shared" si="532"/>
        <v>4842</v>
      </c>
      <c r="C4860" s="38">
        <f t="shared" ca="1" si="527"/>
        <v>0.25513624187776707</v>
      </c>
      <c r="D4860" s="38">
        <f t="shared" ca="1" si="528"/>
        <v>6.9498484709465652E-2</v>
      </c>
      <c r="E4860" s="38">
        <f t="shared" ca="1" si="529"/>
        <v>0.14446777573749844</v>
      </c>
      <c r="F4860" s="38">
        <f t="shared" ca="1" si="533"/>
        <v>4.6387698157872324E-2</v>
      </c>
      <c r="G4860" s="24">
        <f t="shared" ca="1" si="530"/>
        <v>11030.032237626589</v>
      </c>
      <c r="H4860" s="24">
        <f t="shared" ca="1" si="531"/>
        <v>11723.21354093907</v>
      </c>
      <c r="I4860" s="24">
        <f ca="1">H4860/'Option value'!$E$10</f>
        <v>569.08803596791597</v>
      </c>
    </row>
    <row r="4861" spans="2:9">
      <c r="B4861">
        <f t="shared" si="532"/>
        <v>4843</v>
      </c>
      <c r="C4861" s="38">
        <f t="shared" ca="1" si="527"/>
        <v>0.24000542157978849</v>
      </c>
      <c r="D4861" s="38">
        <f t="shared" ca="1" si="528"/>
        <v>7.6532543261851854E-2</v>
      </c>
      <c r="E4861" s="38">
        <f t="shared" ca="1" si="529"/>
        <v>0.14075053109198085</v>
      </c>
      <c r="F4861" s="38">
        <f t="shared" ca="1" si="533"/>
        <v>5.3727209902145454E-2</v>
      </c>
      <c r="G4861" s="24">
        <f t="shared" ca="1" si="530"/>
        <v>13524.631865688405</v>
      </c>
      <c r="H4861" s="24">
        <f t="shared" ca="1" si="531"/>
        <v>14217.813169000887</v>
      </c>
      <c r="I4861" s="24">
        <f ca="1">H4861/'Option value'!$E$10</f>
        <v>690.18510529130515</v>
      </c>
    </row>
    <row r="4862" spans="2:9">
      <c r="B4862">
        <f t="shared" si="532"/>
        <v>4844</v>
      </c>
      <c r="C4862" s="38">
        <f t="shared" ca="1" si="527"/>
        <v>0.29612616058087077</v>
      </c>
      <c r="D4862" s="38">
        <f t="shared" ca="1" si="528"/>
        <v>6.640274020442484E-2</v>
      </c>
      <c r="E4862" s="38">
        <f t="shared" ca="1" si="529"/>
        <v>0.14439890939081643</v>
      </c>
      <c r="F4862" s="38">
        <f t="shared" ca="1" si="533"/>
        <v>5.5299296567897324E-2</v>
      </c>
      <c r="G4862" s="24">
        <f t="shared" ca="1" si="530"/>
        <v>11979.779869070091</v>
      </c>
      <c r="H4862" s="24">
        <f t="shared" ca="1" si="531"/>
        <v>12672.961172382573</v>
      </c>
      <c r="I4862" s="24">
        <f ca="1">H4862/'Option value'!$E$10</f>
        <v>615.19228992148408</v>
      </c>
    </row>
    <row r="4863" spans="2:9">
      <c r="B4863">
        <f t="shared" si="532"/>
        <v>4845</v>
      </c>
      <c r="C4863" s="38">
        <f t="shared" ca="1" si="527"/>
        <v>0.28626059631174106</v>
      </c>
      <c r="D4863" s="38">
        <f t="shared" ca="1" si="528"/>
        <v>4.9822575230149928E-2</v>
      </c>
      <c r="E4863" s="38">
        <f t="shared" ca="1" si="529"/>
        <v>0.14320469283352305</v>
      </c>
      <c r="F4863" s="38">
        <f t="shared" ca="1" si="533"/>
        <v>2.5567940487505249E-2</v>
      </c>
      <c r="G4863" s="24">
        <f t="shared" ca="1" si="530"/>
        <v>6756.2154085883376</v>
      </c>
      <c r="H4863" s="24">
        <f t="shared" ca="1" si="531"/>
        <v>7449.3967119008203</v>
      </c>
      <c r="I4863" s="24">
        <f ca="1">H4863/'Option value'!$E$10</f>
        <v>361.62119960683589</v>
      </c>
    </row>
    <row r="4864" spans="2:9">
      <c r="B4864">
        <f t="shared" si="532"/>
        <v>4846</v>
      </c>
      <c r="C4864" s="38">
        <f t="shared" ca="1" si="527"/>
        <v>0.3082373488118359</v>
      </c>
      <c r="D4864" s="38">
        <f t="shared" ca="1" si="528"/>
        <v>7.1377436951619327E-2</v>
      </c>
      <c r="E4864" s="38">
        <f t="shared" ca="1" si="529"/>
        <v>0.14431167816227986</v>
      </c>
      <c r="F4864" s="38">
        <f t="shared" ca="1" si="533"/>
        <v>2.21164540475479E-2</v>
      </c>
      <c r="G4864" s="24">
        <f t="shared" ca="1" si="530"/>
        <v>9477.3001973301398</v>
      </c>
      <c r="H4864" s="24">
        <f t="shared" ca="1" si="531"/>
        <v>10170.481500642622</v>
      </c>
      <c r="I4864" s="24">
        <f ca="1">H4864/'Option value'!$E$10</f>
        <v>493.71269420595246</v>
      </c>
    </row>
    <row r="4865" spans="2:9">
      <c r="B4865">
        <f t="shared" si="532"/>
        <v>4847</v>
      </c>
      <c r="C4865" s="38">
        <f t="shared" ca="1" si="527"/>
        <v>0.23229064004082545</v>
      </c>
      <c r="D4865" s="38">
        <f t="shared" ca="1" si="528"/>
        <v>6.011590377611227E-2</v>
      </c>
      <c r="E4865" s="38">
        <f t="shared" ca="1" si="529"/>
        <v>0.14516098670859701</v>
      </c>
      <c r="F4865" s="38">
        <f t="shared" ca="1" si="533"/>
        <v>2.307905112432581E-2</v>
      </c>
      <c r="G4865" s="24">
        <f t="shared" ca="1" si="530"/>
        <v>7525.6237381768015</v>
      </c>
      <c r="H4865" s="24">
        <f t="shared" ca="1" si="531"/>
        <v>8218.8050414892841</v>
      </c>
      <c r="I4865" s="24">
        <f ca="1">H4865/'Option value'!$E$10</f>
        <v>398.97111851889724</v>
      </c>
    </row>
    <row r="4866" spans="2:9">
      <c r="B4866">
        <f t="shared" si="532"/>
        <v>4848</v>
      </c>
      <c r="C4866" s="38">
        <f t="shared" ca="1" si="527"/>
        <v>0.25708911833042947</v>
      </c>
      <c r="D4866" s="38">
        <f t="shared" ca="1" si="528"/>
        <v>6.3542591799919348E-2</v>
      </c>
      <c r="E4866" s="38">
        <f t="shared" ca="1" si="529"/>
        <v>0.14808355183351796</v>
      </c>
      <c r="F4866" s="38">
        <f t="shared" ca="1" si="533"/>
        <v>3.7802422650458536E-2</v>
      </c>
      <c r="G4866" s="24">
        <f t="shared" ca="1" si="530"/>
        <v>8982.9951385167969</v>
      </c>
      <c r="H4866" s="24">
        <f t="shared" ca="1" si="531"/>
        <v>9676.1764418292787</v>
      </c>
      <c r="I4866" s="24">
        <f ca="1">H4866/'Option value'!$E$10</f>
        <v>469.71730300142127</v>
      </c>
    </row>
    <row r="4867" spans="2:9">
      <c r="B4867">
        <f t="shared" si="532"/>
        <v>4849</v>
      </c>
      <c r="C4867" s="38">
        <f t="shared" ca="1" si="527"/>
        <v>9.5640771628663773E-2</v>
      </c>
      <c r="D4867" s="38">
        <f t="shared" ca="1" si="528"/>
        <v>5.0862483640170458E-2</v>
      </c>
      <c r="E4867" s="38">
        <f t="shared" ca="1" si="529"/>
        <v>0.1464621113157652</v>
      </c>
      <c r="F4867" s="38">
        <f t="shared" ca="1" si="533"/>
        <v>2.7012817530475262E-2</v>
      </c>
      <c r="G4867" s="24">
        <f t="shared" ca="1" si="530"/>
        <v>5785.9348435531283</v>
      </c>
      <c r="H4867" s="24">
        <f t="shared" ca="1" si="531"/>
        <v>6479.116146865611</v>
      </c>
      <c r="I4867" s="24">
        <f ca="1">H4867/'Option value'!$E$10</f>
        <v>314.52020130415588</v>
      </c>
    </row>
    <row r="4868" spans="2:9">
      <c r="B4868">
        <f t="shared" si="532"/>
        <v>4850</v>
      </c>
      <c r="C4868" s="38">
        <f t="shared" ca="1" si="527"/>
        <v>0.18696936034130512</v>
      </c>
      <c r="D4868" s="38">
        <f t="shared" ca="1" si="528"/>
        <v>6.5863752792927027E-2</v>
      </c>
      <c r="E4868" s="38">
        <f t="shared" ca="1" si="529"/>
        <v>0.13967656979124399</v>
      </c>
      <c r="F4868" s="38">
        <f t="shared" ca="1" si="533"/>
        <v>3.382773669642191E-2</v>
      </c>
      <c r="G4868" s="24">
        <f t="shared" ca="1" si="530"/>
        <v>9159.9116141263294</v>
      </c>
      <c r="H4868" s="24">
        <f t="shared" ca="1" si="531"/>
        <v>9853.0929174388111</v>
      </c>
      <c r="I4868" s="24">
        <f ca="1">H4868/'Option value'!$E$10</f>
        <v>478.30548142906849</v>
      </c>
    </row>
    <row r="4869" spans="2:9">
      <c r="B4869">
        <f t="shared" si="532"/>
        <v>4851</v>
      </c>
      <c r="C4869" s="38">
        <f t="shared" ca="1" si="527"/>
        <v>0.3687061854066056</v>
      </c>
      <c r="D4869" s="38">
        <f t="shared" ca="1" si="528"/>
        <v>4.9674104349837073E-2</v>
      </c>
      <c r="E4869" s="38">
        <f t="shared" ca="1" si="529"/>
        <v>0.14712417122806501</v>
      </c>
      <c r="F4869" s="38">
        <f t="shared" ca="1" si="533"/>
        <v>5.7507805302837361E-2</v>
      </c>
      <c r="G4869" s="24">
        <f t="shared" ca="1" si="530"/>
        <v>9409.0185202095345</v>
      </c>
      <c r="H4869" s="24">
        <f t="shared" ca="1" si="531"/>
        <v>10102.199823522016</v>
      </c>
      <c r="I4869" s="24">
        <f ca="1">H4869/'Option value'!$E$10</f>
        <v>490.39804968553472</v>
      </c>
    </row>
    <row r="4870" spans="2:9">
      <c r="B4870">
        <f t="shared" si="532"/>
        <v>4852</v>
      </c>
      <c r="C4870" s="38">
        <f t="shared" ca="1" si="527"/>
        <v>0.20825398118434563</v>
      </c>
      <c r="D4870" s="38">
        <f t="shared" ca="1" si="528"/>
        <v>5.6565678599927095E-2</v>
      </c>
      <c r="E4870" s="38">
        <f t="shared" ca="1" si="529"/>
        <v>0.14435650022534285</v>
      </c>
      <c r="F4870" s="38">
        <f t="shared" ca="1" si="533"/>
        <v>3.4761002531796537E-2</v>
      </c>
      <c r="G4870" s="24">
        <f t="shared" ca="1" si="530"/>
        <v>7734.1020821273969</v>
      </c>
      <c r="H4870" s="24">
        <f t="shared" ca="1" si="531"/>
        <v>8427.2833854398796</v>
      </c>
      <c r="I4870" s="24">
        <f ca="1">H4870/'Option value'!$E$10</f>
        <v>409.09142647766402</v>
      </c>
    </row>
    <row r="4871" spans="2:9">
      <c r="B4871">
        <f t="shared" si="532"/>
        <v>4853</v>
      </c>
      <c r="C4871" s="38">
        <f t="shared" ca="1" si="527"/>
        <v>0.25995234199448203</v>
      </c>
      <c r="D4871" s="38">
        <f t="shared" ca="1" si="528"/>
        <v>6.1121120514444169E-2</v>
      </c>
      <c r="E4871" s="38">
        <f t="shared" ca="1" si="529"/>
        <v>0.14692258381825343</v>
      </c>
      <c r="F4871" s="38">
        <f t="shared" ca="1" si="533"/>
        <v>4.5992602626902739E-2</v>
      </c>
      <c r="G4871" s="24">
        <f t="shared" ca="1" si="530"/>
        <v>9462.7335193414565</v>
      </c>
      <c r="H4871" s="24">
        <f t="shared" ca="1" si="531"/>
        <v>10155.914822653938</v>
      </c>
      <c r="I4871" s="24">
        <f ca="1">H4871/'Option value'!$E$10</f>
        <v>493.00557391523967</v>
      </c>
    </row>
    <row r="4872" spans="2:9">
      <c r="B4872">
        <f t="shared" si="532"/>
        <v>4854</v>
      </c>
      <c r="C4872" s="38">
        <f t="shared" ca="1" si="527"/>
        <v>1.673631754445154E-3</v>
      </c>
      <c r="D4872" s="38">
        <f t="shared" ca="1" si="528"/>
        <v>6.5275869409301079E-2</v>
      </c>
      <c r="E4872" s="38">
        <f t="shared" ca="1" si="529"/>
        <v>0.14572430223825478</v>
      </c>
      <c r="F4872" s="38">
        <f t="shared" ca="1" si="533"/>
        <v>5.2791846170010995E-2</v>
      </c>
      <c r="G4872" s="24">
        <f t="shared" ca="1" si="530"/>
        <v>8725.7520535590229</v>
      </c>
      <c r="H4872" s="24">
        <f t="shared" ca="1" si="531"/>
        <v>9418.9333568715047</v>
      </c>
      <c r="I4872" s="24">
        <f ca="1">H4872/'Option value'!$E$10</f>
        <v>457.22977460541284</v>
      </c>
    </row>
    <row r="4873" spans="2:9">
      <c r="B4873">
        <f t="shared" si="532"/>
        <v>4855</v>
      </c>
      <c r="C4873" s="38">
        <f t="shared" ca="1" si="527"/>
        <v>0.16374922258313274</v>
      </c>
      <c r="D4873" s="38">
        <f t="shared" ca="1" si="528"/>
        <v>6.5151502705261724E-2</v>
      </c>
      <c r="E4873" s="38">
        <f t="shared" ca="1" si="529"/>
        <v>0.14325125831764302</v>
      </c>
      <c r="F4873" s="38">
        <f t="shared" ca="1" si="533"/>
        <v>3.4075666995721239E-2</v>
      </c>
      <c r="G4873" s="24">
        <f t="shared" ca="1" si="530"/>
        <v>8612.9051573282686</v>
      </c>
      <c r="H4873" s="24">
        <f t="shared" ca="1" si="531"/>
        <v>9306.0864606407504</v>
      </c>
      <c r="I4873" s="24">
        <f ca="1">H4873/'Option value'!$E$10</f>
        <v>451.75176993401698</v>
      </c>
    </row>
    <row r="4874" spans="2:9">
      <c r="B4874">
        <f t="shared" si="532"/>
        <v>4856</v>
      </c>
      <c r="C4874" s="38">
        <f t="shared" ca="1" si="527"/>
        <v>0.25983473842551291</v>
      </c>
      <c r="D4874" s="38">
        <f t="shared" ca="1" si="528"/>
        <v>6.3098272453527324E-2</v>
      </c>
      <c r="E4874" s="38">
        <f t="shared" ca="1" si="529"/>
        <v>0.14557208665593796</v>
      </c>
      <c r="F4874" s="38">
        <f t="shared" ca="1" si="533"/>
        <v>3.9357974126600831E-2</v>
      </c>
      <c r="G4874" s="24">
        <f t="shared" ca="1" si="530"/>
        <v>9281.9708555453362</v>
      </c>
      <c r="H4874" s="24">
        <f t="shared" ca="1" si="531"/>
        <v>9975.152158857818</v>
      </c>
      <c r="I4874" s="24">
        <f ca="1">H4874/'Option value'!$E$10</f>
        <v>484.23068732319501</v>
      </c>
    </row>
    <row r="4875" spans="2:9">
      <c r="B4875">
        <f t="shared" si="532"/>
        <v>4857</v>
      </c>
      <c r="C4875" s="38">
        <f t="shared" ca="1" si="527"/>
        <v>0.20648722999757729</v>
      </c>
      <c r="D4875" s="38">
        <f t="shared" ca="1" si="528"/>
        <v>6.1475328167699184E-2</v>
      </c>
      <c r="E4875" s="38">
        <f t="shared" ca="1" si="529"/>
        <v>0.14605952344444473</v>
      </c>
      <c r="F4875" s="38">
        <f t="shared" ca="1" si="533"/>
        <v>2.7820244422129964E-2</v>
      </c>
      <c r="G4875" s="24">
        <f t="shared" ca="1" si="530"/>
        <v>7779.5269423097125</v>
      </c>
      <c r="H4875" s="24">
        <f t="shared" ca="1" si="531"/>
        <v>8472.7082456221942</v>
      </c>
      <c r="I4875" s="24">
        <f ca="1">H4875/'Option value'!$E$10</f>
        <v>411.29651677777639</v>
      </c>
    </row>
    <row r="4876" spans="2:9">
      <c r="B4876">
        <f t="shared" si="532"/>
        <v>4858</v>
      </c>
      <c r="C4876" s="38">
        <f t="shared" ca="1" si="527"/>
        <v>0.42515839781014697</v>
      </c>
      <c r="D4876" s="38">
        <f t="shared" ca="1" si="528"/>
        <v>7.7143219946505262E-2</v>
      </c>
      <c r="E4876" s="38">
        <f t="shared" ca="1" si="529"/>
        <v>0.14137936098874104</v>
      </c>
      <c r="F4876" s="38">
        <f t="shared" ca="1" si="533"/>
        <v>4.7932187894818672E-2</v>
      </c>
      <c r="G4876" s="24">
        <f t="shared" ca="1" si="530"/>
        <v>14591.035277427356</v>
      </c>
      <c r="H4876" s="24">
        <f t="shared" ca="1" si="531"/>
        <v>15284.216580739838</v>
      </c>
      <c r="I4876" s="24">
        <f ca="1">H4876/'Option value'!$E$10</f>
        <v>741.95226120096299</v>
      </c>
    </row>
    <row r="4877" spans="2:9">
      <c r="B4877">
        <f t="shared" si="532"/>
        <v>4859</v>
      </c>
      <c r="C4877" s="38">
        <f t="shared" ca="1" si="527"/>
        <v>9.9030779021590354E-2</v>
      </c>
      <c r="D4877" s="38">
        <f t="shared" ca="1" si="528"/>
        <v>5.9380934182190877E-2</v>
      </c>
      <c r="E4877" s="38">
        <f t="shared" ca="1" si="529"/>
        <v>0.15214287498873807</v>
      </c>
      <c r="F4877" s="38">
        <f t="shared" ca="1" si="533"/>
        <v>4.8505883119492041E-2</v>
      </c>
      <c r="G4877" s="24">
        <f t="shared" ca="1" si="530"/>
        <v>7809.6839527706443</v>
      </c>
      <c r="H4877" s="24">
        <f t="shared" ca="1" si="531"/>
        <v>8502.865256083127</v>
      </c>
      <c r="I4877" s="24">
        <f ca="1">H4877/'Option value'!$E$10</f>
        <v>412.76044932442363</v>
      </c>
    </row>
    <row r="4878" spans="2:9">
      <c r="B4878">
        <f t="shared" si="532"/>
        <v>4860</v>
      </c>
      <c r="C4878" s="38">
        <f t="shared" ca="1" si="527"/>
        <v>0.11814090645783364</v>
      </c>
      <c r="D4878" s="38">
        <f t="shared" ca="1" si="528"/>
        <v>6.619096785677285E-2</v>
      </c>
      <c r="E4878" s="38">
        <f t="shared" ca="1" si="529"/>
        <v>0.14089001369942283</v>
      </c>
      <c r="F4878" s="38">
        <f t="shared" ca="1" si="533"/>
        <v>2.7713276579634405E-2</v>
      </c>
      <c r="G4878" s="24">
        <f t="shared" ca="1" si="530"/>
        <v>8110.1609925509974</v>
      </c>
      <c r="H4878" s="24">
        <f t="shared" ca="1" si="531"/>
        <v>8803.3422958634801</v>
      </c>
      <c r="I4878" s="24">
        <f ca="1">H4878/'Option value'!$E$10</f>
        <v>427.34671339143102</v>
      </c>
    </row>
    <row r="4879" spans="2:9">
      <c r="B4879">
        <f t="shared" si="532"/>
        <v>4861</v>
      </c>
      <c r="C4879" s="38">
        <f t="shared" ca="1" si="527"/>
        <v>9.1383663019608125E-2</v>
      </c>
      <c r="D4879" s="38">
        <f t="shared" ca="1" si="528"/>
        <v>6.9305966528609833E-2</v>
      </c>
      <c r="E4879" s="38">
        <f t="shared" ca="1" si="529"/>
        <v>0.1409213982570541</v>
      </c>
      <c r="F4879" s="38">
        <f t="shared" ca="1" si="533"/>
        <v>4.0954259430193374E-2</v>
      </c>
      <c r="G4879" s="24">
        <f t="shared" ca="1" si="530"/>
        <v>9383.8744280448518</v>
      </c>
      <c r="H4879" s="24">
        <f t="shared" ca="1" si="531"/>
        <v>10077.055731357334</v>
      </c>
      <c r="I4879" s="24">
        <f ca="1">H4879/'Option value'!$E$10</f>
        <v>489.17746268724915</v>
      </c>
    </row>
    <row r="4880" spans="2:9">
      <c r="B4880">
        <f t="shared" si="532"/>
        <v>4862</v>
      </c>
      <c r="C4880" s="38">
        <f t="shared" ca="1" si="527"/>
        <v>0.27118986176727283</v>
      </c>
      <c r="D4880" s="38">
        <f t="shared" ca="1" si="528"/>
        <v>6.4179207269204674E-2</v>
      </c>
      <c r="E4880" s="38">
        <f t="shared" ca="1" si="529"/>
        <v>0.14837814450230621</v>
      </c>
      <c r="F4880" s="38">
        <f t="shared" ca="1" si="533"/>
        <v>2.5803201760882473E-2</v>
      </c>
      <c r="G4880" s="24">
        <f t="shared" ca="1" si="530"/>
        <v>8254.5698484177465</v>
      </c>
      <c r="H4880" s="24">
        <f t="shared" ca="1" si="531"/>
        <v>8947.7511517302282</v>
      </c>
      <c r="I4880" s="24">
        <f ca="1">H4880/'Option value'!$E$10</f>
        <v>434.35685202573922</v>
      </c>
    </row>
    <row r="4881" spans="2:9">
      <c r="B4881">
        <f t="shared" si="532"/>
        <v>4863</v>
      </c>
      <c r="C4881" s="38">
        <f t="shared" ca="1" si="527"/>
        <v>0.18040604811533395</v>
      </c>
      <c r="D4881" s="38">
        <f t="shared" ca="1" si="528"/>
        <v>6.3959830721518687E-2</v>
      </c>
      <c r="E4881" s="38">
        <f t="shared" ca="1" si="529"/>
        <v>0.14292320512953116</v>
      </c>
      <c r="F4881" s="38">
        <f t="shared" ca="1" si="533"/>
        <v>5.4373545593786571E-2</v>
      </c>
      <c r="G4881" s="24">
        <f t="shared" ca="1" si="530"/>
        <v>10574.095120351898</v>
      </c>
      <c r="H4881" s="24">
        <f t="shared" ca="1" si="531"/>
        <v>11267.27642366438</v>
      </c>
      <c r="I4881" s="24">
        <f ca="1">H4881/'Option value'!$E$10</f>
        <v>546.95516619729995</v>
      </c>
    </row>
    <row r="4882" spans="2:9">
      <c r="B4882">
        <f t="shared" si="532"/>
        <v>4864</v>
      </c>
      <c r="C4882" s="38">
        <f t="shared" ca="1" si="527"/>
        <v>0.22183348551611787</v>
      </c>
      <c r="D4882" s="38">
        <f t="shared" ca="1" si="528"/>
        <v>5.8756840297464426E-2</v>
      </c>
      <c r="E4882" s="38">
        <f t="shared" ca="1" si="529"/>
        <v>0.14448096772069313</v>
      </c>
      <c r="F4882" s="38">
        <f t="shared" ca="1" si="533"/>
        <v>4.1389612416854918E-2</v>
      </c>
      <c r="G4882" s="24">
        <f t="shared" ca="1" si="530"/>
        <v>8636.5359282483187</v>
      </c>
      <c r="H4882" s="24">
        <f t="shared" ca="1" si="531"/>
        <v>9329.7172315608004</v>
      </c>
      <c r="I4882" s="24">
        <f ca="1">H4882/'Option value'!$E$10</f>
        <v>452.89889473596116</v>
      </c>
    </row>
    <row r="4883" spans="2:9">
      <c r="B4883">
        <f t="shared" si="532"/>
        <v>4865</v>
      </c>
      <c r="C4883" s="38">
        <f t="shared" ref="C4883:C4946" ca="1" si="534">_xlfn.NORM.INV(RAND(),$F$6,$G$6)</f>
        <v>0.28236757558457326</v>
      </c>
      <c r="D4883" s="38">
        <f t="shared" ref="D4883:D4946" ca="1" si="535">_xlfn.NORM.INV(RAND(),$F$7,$G$7)</f>
        <v>5.825418817333447E-2</v>
      </c>
      <c r="E4883" s="38">
        <f t="shared" ref="E4883:E4946" ca="1" si="536">_xlfn.NORM.INV(RAND(),$F$8,$G$8)</f>
        <v>0.14001988696288872</v>
      </c>
      <c r="F4883" s="38">
        <f t="shared" ca="1" si="533"/>
        <v>4.5886088842001335E-2</v>
      </c>
      <c r="G4883" s="24">
        <f t="shared" ref="G4883:G4946" ca="1" si="537">IF(E4883&gt;F4883,($C$12*(1+C4883)*D4883)/(E4883-F4883),0)</f>
        <v>9842.0479733489865</v>
      </c>
      <c r="H4883" s="24">
        <f t="shared" ref="H4883:H4946" ca="1" si="538">G4883+$C$13</f>
        <v>10535.229276661468</v>
      </c>
      <c r="I4883" s="24">
        <f ca="1">H4883/'Option value'!$E$10</f>
        <v>511.41889692531396</v>
      </c>
    </row>
    <row r="4884" spans="2:9">
      <c r="B4884">
        <f t="shared" ref="B4884:B4947" si="539">B4883+1</f>
        <v>4866</v>
      </c>
      <c r="C4884" s="38">
        <f t="shared" ca="1" si="534"/>
        <v>0.24763308118739524</v>
      </c>
      <c r="D4884" s="38">
        <f t="shared" ca="1" si="535"/>
        <v>6.8694767301498663E-2</v>
      </c>
      <c r="E4884" s="38">
        <f t="shared" ca="1" si="536"/>
        <v>0.14282125756784575</v>
      </c>
      <c r="F4884" s="38">
        <f t="shared" ref="F4884:F4947" ca="1" si="540">RAND()*($E$9-$D$9)+$D$9</f>
        <v>3.3914471454731983E-2</v>
      </c>
      <c r="G4884" s="24">
        <f t="shared" ca="1" si="537"/>
        <v>9759.9360752370503</v>
      </c>
      <c r="H4884" s="24">
        <f t="shared" ca="1" si="538"/>
        <v>10453.117378549532</v>
      </c>
      <c r="I4884" s="24">
        <f ca="1">H4884/'Option value'!$E$10</f>
        <v>507.43288245386077</v>
      </c>
    </row>
    <row r="4885" spans="2:9">
      <c r="B4885">
        <f t="shared" si="539"/>
        <v>4867</v>
      </c>
      <c r="C4885" s="38">
        <f t="shared" ca="1" si="534"/>
        <v>0.30523135724017014</v>
      </c>
      <c r="D4885" s="38">
        <f t="shared" ca="1" si="535"/>
        <v>5.986504349891919E-2</v>
      </c>
      <c r="E4885" s="38">
        <f t="shared" ca="1" si="536"/>
        <v>0.14398106392067397</v>
      </c>
      <c r="F4885" s="38">
        <f t="shared" ca="1" si="540"/>
        <v>3.6339959941474521E-2</v>
      </c>
      <c r="G4885" s="24">
        <f t="shared" ca="1" si="537"/>
        <v>9002.726047782493</v>
      </c>
      <c r="H4885" s="24">
        <f t="shared" ca="1" si="538"/>
        <v>9695.9073510949747</v>
      </c>
      <c r="I4885" s="24">
        <f ca="1">H4885/'Option value'!$E$10</f>
        <v>470.675114130824</v>
      </c>
    </row>
    <row r="4886" spans="2:9">
      <c r="B4886">
        <f t="shared" si="539"/>
        <v>4868</v>
      </c>
      <c r="C4886" s="38">
        <f t="shared" ca="1" si="534"/>
        <v>0.32115933436919619</v>
      </c>
      <c r="D4886" s="38">
        <f t="shared" ca="1" si="535"/>
        <v>7.058985886003033E-2</v>
      </c>
      <c r="E4886" s="38">
        <f t="shared" ca="1" si="536"/>
        <v>0.14046363837781733</v>
      </c>
      <c r="F4886" s="38">
        <f t="shared" ca="1" si="540"/>
        <v>2.7972802193368076E-2</v>
      </c>
      <c r="G4886" s="24">
        <f t="shared" ca="1" si="537"/>
        <v>10281.861343048333</v>
      </c>
      <c r="H4886" s="24">
        <f t="shared" ca="1" si="538"/>
        <v>10975.042646360815</v>
      </c>
      <c r="I4886" s="24">
        <f ca="1">H4886/'Option value'!$E$10</f>
        <v>532.76906050295213</v>
      </c>
    </row>
    <row r="4887" spans="2:9">
      <c r="B4887">
        <f t="shared" si="539"/>
        <v>4869</v>
      </c>
      <c r="C4887" s="38">
        <f t="shared" ca="1" si="534"/>
        <v>0.33813755647285071</v>
      </c>
      <c r="D4887" s="38">
        <f t="shared" ca="1" si="535"/>
        <v>6.3357325045455853E-2</v>
      </c>
      <c r="E4887" s="38">
        <f t="shared" ca="1" si="536"/>
        <v>0.14244054747424084</v>
      </c>
      <c r="F4887" s="38">
        <f t="shared" ca="1" si="540"/>
        <v>5.3507772770958514E-2</v>
      </c>
      <c r="G4887" s="24">
        <f t="shared" ca="1" si="537"/>
        <v>11822.984689641713</v>
      </c>
      <c r="H4887" s="24">
        <f t="shared" ca="1" si="538"/>
        <v>12516.165992954195</v>
      </c>
      <c r="I4887" s="24">
        <f ca="1">H4887/'Option value'!$E$10</f>
        <v>607.58087344437831</v>
      </c>
    </row>
    <row r="4888" spans="2:9">
      <c r="B4888">
        <f t="shared" si="539"/>
        <v>4870</v>
      </c>
      <c r="C4888" s="38">
        <f t="shared" ca="1" si="534"/>
        <v>0.36745496193137761</v>
      </c>
      <c r="D4888" s="38">
        <f t="shared" ca="1" si="535"/>
        <v>6.103063251068272E-2</v>
      </c>
      <c r="E4888" s="38">
        <f t="shared" ca="1" si="536"/>
        <v>0.14884265781585251</v>
      </c>
      <c r="F4888" s="38">
        <f t="shared" ca="1" si="540"/>
        <v>5.2444463495937871E-2</v>
      </c>
      <c r="G4888" s="24">
        <f t="shared" ca="1" si="537"/>
        <v>10737.010559163728</v>
      </c>
      <c r="H4888" s="24">
        <f t="shared" ca="1" si="538"/>
        <v>11430.191862476209</v>
      </c>
      <c r="I4888" s="24">
        <f ca="1">H4888/'Option value'!$E$10</f>
        <v>554.86368264447617</v>
      </c>
    </row>
    <row r="4889" spans="2:9">
      <c r="B4889">
        <f t="shared" si="539"/>
        <v>4871</v>
      </c>
      <c r="C4889" s="38">
        <f t="shared" ca="1" si="534"/>
        <v>0.40954408263273362</v>
      </c>
      <c r="D4889" s="38">
        <f t="shared" ca="1" si="535"/>
        <v>5.6304338545757497E-2</v>
      </c>
      <c r="E4889" s="38">
        <f t="shared" ca="1" si="536"/>
        <v>0.14365021085821778</v>
      </c>
      <c r="F4889" s="38">
        <f t="shared" ca="1" si="540"/>
        <v>5.1574155484908429E-2</v>
      </c>
      <c r="G4889" s="24">
        <f t="shared" ca="1" si="537"/>
        <v>10689.692068622766</v>
      </c>
      <c r="H4889" s="24">
        <f t="shared" ca="1" si="538"/>
        <v>11382.873371935248</v>
      </c>
      <c r="I4889" s="24">
        <f ca="1">H4889/'Option value'!$E$10</f>
        <v>552.56666854054595</v>
      </c>
    </row>
    <row r="4890" spans="2:9">
      <c r="B4890">
        <f t="shared" si="539"/>
        <v>4872</v>
      </c>
      <c r="C4890" s="38">
        <f t="shared" ca="1" si="534"/>
        <v>0.15196066622591808</v>
      </c>
      <c r="D4890" s="38">
        <f t="shared" ca="1" si="535"/>
        <v>5.4107536059950521E-2</v>
      </c>
      <c r="E4890" s="38">
        <f t="shared" ca="1" si="536"/>
        <v>0.13969943984478533</v>
      </c>
      <c r="F4890" s="38">
        <f t="shared" ca="1" si="540"/>
        <v>4.5791949332862361E-2</v>
      </c>
      <c r="G4890" s="24">
        <f t="shared" ca="1" si="537"/>
        <v>8231.6434265213757</v>
      </c>
      <c r="H4890" s="24">
        <f t="shared" ca="1" si="538"/>
        <v>8924.8247298338574</v>
      </c>
      <c r="I4890" s="24">
        <f ca="1">H4890/'Option value'!$E$10</f>
        <v>433.24391892397364</v>
      </c>
    </row>
    <row r="4891" spans="2:9">
      <c r="B4891">
        <f t="shared" si="539"/>
        <v>4873</v>
      </c>
      <c r="C4891" s="38">
        <f t="shared" ca="1" si="534"/>
        <v>5.3184541030086768E-2</v>
      </c>
      <c r="D4891" s="38">
        <f t="shared" ca="1" si="535"/>
        <v>6.0391264493575951E-2</v>
      </c>
      <c r="E4891" s="38">
        <f t="shared" ca="1" si="536"/>
        <v>0.14459043536872454</v>
      </c>
      <c r="F4891" s="38">
        <f t="shared" ca="1" si="540"/>
        <v>2.195638709868478E-2</v>
      </c>
      <c r="G4891" s="24">
        <f t="shared" ca="1" si="537"/>
        <v>6432.190684350765</v>
      </c>
      <c r="H4891" s="24">
        <f t="shared" ca="1" si="538"/>
        <v>7125.3719876632476</v>
      </c>
      <c r="I4891" s="24">
        <f ca="1">H4891/'Option value'!$E$10</f>
        <v>345.89184406132267</v>
      </c>
    </row>
    <row r="4892" spans="2:9">
      <c r="B4892">
        <f t="shared" si="539"/>
        <v>4874</v>
      </c>
      <c r="C4892" s="38">
        <f t="shared" ca="1" si="534"/>
        <v>0.20426511001447425</v>
      </c>
      <c r="D4892" s="38">
        <f t="shared" ca="1" si="535"/>
        <v>6.2395691520596985E-2</v>
      </c>
      <c r="E4892" s="38">
        <f t="shared" ca="1" si="536"/>
        <v>0.14881147459562097</v>
      </c>
      <c r="F4892" s="38">
        <f t="shared" ca="1" si="540"/>
        <v>5.6266609423211711E-2</v>
      </c>
      <c r="G4892" s="24">
        <f t="shared" ca="1" si="537"/>
        <v>10069.682010451266</v>
      </c>
      <c r="H4892" s="24">
        <f t="shared" ca="1" si="538"/>
        <v>10762.863313763748</v>
      </c>
      <c r="I4892" s="24">
        <f ca="1">H4892/'Option value'!$E$10</f>
        <v>522.46909290115275</v>
      </c>
    </row>
    <row r="4893" spans="2:9">
      <c r="B4893">
        <f t="shared" si="539"/>
        <v>4875</v>
      </c>
      <c r="C4893" s="38">
        <f t="shared" ca="1" si="534"/>
        <v>0.18629960418057565</v>
      </c>
      <c r="D4893" s="38">
        <f t="shared" ca="1" si="535"/>
        <v>5.2221098127846477E-2</v>
      </c>
      <c r="E4893" s="38">
        <f t="shared" ca="1" si="536"/>
        <v>0.14338960837726572</v>
      </c>
      <c r="F4893" s="38">
        <f t="shared" ca="1" si="540"/>
        <v>2.3856652580248831E-2</v>
      </c>
      <c r="G4893" s="24">
        <f t="shared" ca="1" si="537"/>
        <v>6427.5298707155243</v>
      </c>
      <c r="H4893" s="24">
        <f t="shared" ca="1" si="538"/>
        <v>7120.711174028007</v>
      </c>
      <c r="I4893" s="24">
        <f ca="1">H4893/'Option value'!$E$10</f>
        <v>345.6655909722333</v>
      </c>
    </row>
    <row r="4894" spans="2:9">
      <c r="B4894">
        <f t="shared" si="539"/>
        <v>4876</v>
      </c>
      <c r="C4894" s="38">
        <f t="shared" ca="1" si="534"/>
        <v>0.15447789691091768</v>
      </c>
      <c r="D4894" s="38">
        <f t="shared" ca="1" si="535"/>
        <v>6.9052814477421065E-2</v>
      </c>
      <c r="E4894" s="38">
        <f t="shared" ca="1" si="536"/>
        <v>0.14393563981529187</v>
      </c>
      <c r="F4894" s="38">
        <f t="shared" ca="1" si="540"/>
        <v>3.144214346324388E-2</v>
      </c>
      <c r="G4894" s="24">
        <f t="shared" ca="1" si="537"/>
        <v>8788.8280689582352</v>
      </c>
      <c r="H4894" s="24">
        <f t="shared" ca="1" si="538"/>
        <v>9482.009372270717</v>
      </c>
      <c r="I4894" s="24">
        <f ca="1">H4894/'Option value'!$E$10</f>
        <v>460.2917171005202</v>
      </c>
    </row>
    <row r="4895" spans="2:9">
      <c r="B4895">
        <f t="shared" si="539"/>
        <v>4877</v>
      </c>
      <c r="C4895" s="38">
        <f t="shared" ca="1" si="534"/>
        <v>0.34246829063792517</v>
      </c>
      <c r="D4895" s="38">
        <f t="shared" ca="1" si="535"/>
        <v>6.3350096255980204E-2</v>
      </c>
      <c r="E4895" s="38">
        <f t="shared" ca="1" si="536"/>
        <v>0.14358810255860627</v>
      </c>
      <c r="F4895" s="38">
        <f t="shared" ca="1" si="540"/>
        <v>2.9225497039391719E-2</v>
      </c>
      <c r="G4895" s="24">
        <f t="shared" ca="1" si="537"/>
        <v>9222.7120841687265</v>
      </c>
      <c r="H4895" s="24">
        <f t="shared" ca="1" si="538"/>
        <v>9915.8933874812083</v>
      </c>
      <c r="I4895" s="24">
        <f ca="1">H4895/'Option value'!$E$10</f>
        <v>481.35404793598093</v>
      </c>
    </row>
    <row r="4896" spans="2:9">
      <c r="B4896">
        <f t="shared" si="539"/>
        <v>4878</v>
      </c>
      <c r="C4896" s="38">
        <f t="shared" ca="1" si="534"/>
        <v>0.24202473191638343</v>
      </c>
      <c r="D4896" s="38">
        <f t="shared" ca="1" si="535"/>
        <v>7.0186354265819859E-2</v>
      </c>
      <c r="E4896" s="38">
        <f t="shared" ca="1" si="536"/>
        <v>0.14415387101180291</v>
      </c>
      <c r="F4896" s="38">
        <f t="shared" ca="1" si="540"/>
        <v>4.3684369270185125E-2</v>
      </c>
      <c r="G4896" s="24">
        <f t="shared" ca="1" si="537"/>
        <v>10760.688419207756</v>
      </c>
      <c r="H4896" s="24">
        <f t="shared" ca="1" si="538"/>
        <v>11453.869722520238</v>
      </c>
      <c r="I4896" s="24">
        <f ca="1">H4896/'Option value'!$E$10</f>
        <v>556.01309332622509</v>
      </c>
    </row>
    <row r="4897" spans="2:9">
      <c r="B4897">
        <f t="shared" si="539"/>
        <v>4879</v>
      </c>
      <c r="C4897" s="38">
        <f t="shared" ca="1" si="534"/>
        <v>0.18085822232402296</v>
      </c>
      <c r="D4897" s="38">
        <f t="shared" ca="1" si="535"/>
        <v>6.2347691185300341E-2</v>
      </c>
      <c r="E4897" s="38">
        <f t="shared" ca="1" si="536"/>
        <v>0.14388786750562133</v>
      </c>
      <c r="F4897" s="38">
        <f t="shared" ca="1" si="540"/>
        <v>2.7201806798292684E-2</v>
      </c>
      <c r="G4897" s="24">
        <f t="shared" ca="1" si="537"/>
        <v>7825.1114542336773</v>
      </c>
      <c r="H4897" s="24">
        <f t="shared" ca="1" si="538"/>
        <v>8518.2927575461599</v>
      </c>
      <c r="I4897" s="24">
        <f ca="1">H4897/'Option value'!$E$10</f>
        <v>413.50935716243492</v>
      </c>
    </row>
    <row r="4898" spans="2:9">
      <c r="B4898">
        <f t="shared" si="539"/>
        <v>4880</v>
      </c>
      <c r="C4898" s="38">
        <f t="shared" ca="1" si="534"/>
        <v>0.15935772969526357</v>
      </c>
      <c r="D4898" s="38">
        <f t="shared" ca="1" si="535"/>
        <v>5.9784178668509942E-2</v>
      </c>
      <c r="E4898" s="38">
        <f t="shared" ca="1" si="536"/>
        <v>0.14390166700336277</v>
      </c>
      <c r="F4898" s="38">
        <f t="shared" ca="1" si="540"/>
        <v>4.0565603381091761E-2</v>
      </c>
      <c r="G4898" s="24">
        <f t="shared" ca="1" si="537"/>
        <v>8318.4649671183397</v>
      </c>
      <c r="H4898" s="24">
        <f t="shared" ca="1" si="538"/>
        <v>9011.6462704308215</v>
      </c>
      <c r="I4898" s="24">
        <f ca="1">H4898/'Option value'!$E$10</f>
        <v>437.45855681703011</v>
      </c>
    </row>
    <row r="4899" spans="2:9">
      <c r="B4899">
        <f t="shared" si="539"/>
        <v>4881</v>
      </c>
      <c r="C4899" s="38">
        <f t="shared" ca="1" si="534"/>
        <v>0.17487664770053468</v>
      </c>
      <c r="D4899" s="38">
        <f t="shared" ca="1" si="535"/>
        <v>5.8345614232075169E-2</v>
      </c>
      <c r="E4899" s="38">
        <f t="shared" ca="1" si="536"/>
        <v>0.14807293871412547</v>
      </c>
      <c r="F4899" s="38">
        <f t="shared" ca="1" si="540"/>
        <v>2.4537360003486136E-2</v>
      </c>
      <c r="G4899" s="24">
        <f t="shared" ca="1" si="537"/>
        <v>6881.7645647537875</v>
      </c>
      <c r="H4899" s="24">
        <f t="shared" ca="1" si="538"/>
        <v>7574.9458680662701</v>
      </c>
      <c r="I4899" s="24">
        <f ca="1">H4899/'Option value'!$E$10</f>
        <v>367.71581883816845</v>
      </c>
    </row>
    <row r="4900" spans="2:9">
      <c r="B4900">
        <f t="shared" si="539"/>
        <v>4882</v>
      </c>
      <c r="C4900" s="38">
        <f t="shared" ca="1" si="534"/>
        <v>0.22923830810290224</v>
      </c>
      <c r="D4900" s="38">
        <f t="shared" ca="1" si="535"/>
        <v>6.912713910870362E-2</v>
      </c>
      <c r="E4900" s="38">
        <f t="shared" ca="1" si="536"/>
        <v>0.14950129752469701</v>
      </c>
      <c r="F4900" s="38">
        <f t="shared" ca="1" si="540"/>
        <v>4.032674849919228E-2</v>
      </c>
      <c r="G4900" s="24">
        <f t="shared" ca="1" si="537"/>
        <v>9652.8296054063703</v>
      </c>
      <c r="H4900" s="24">
        <f t="shared" ca="1" si="538"/>
        <v>10346.010908718852</v>
      </c>
      <c r="I4900" s="24">
        <f ca="1">H4900/'Option value'!$E$10</f>
        <v>502.23353925819669</v>
      </c>
    </row>
    <row r="4901" spans="2:9">
      <c r="B4901">
        <f t="shared" si="539"/>
        <v>4883</v>
      </c>
      <c r="C4901" s="38">
        <f t="shared" ca="1" si="534"/>
        <v>0.13935665143984474</v>
      </c>
      <c r="D4901" s="38">
        <f t="shared" ca="1" si="535"/>
        <v>5.1107656758163436E-2</v>
      </c>
      <c r="E4901" s="38">
        <f t="shared" ca="1" si="536"/>
        <v>0.14540650082888038</v>
      </c>
      <c r="F4901" s="38">
        <f t="shared" ca="1" si="540"/>
        <v>4.8621316218740843E-2</v>
      </c>
      <c r="G4901" s="24">
        <f t="shared" ca="1" si="537"/>
        <v>7461.534570374467</v>
      </c>
      <c r="H4901" s="24">
        <f t="shared" ca="1" si="538"/>
        <v>8154.7158736869496</v>
      </c>
      <c r="I4901" s="24">
        <f ca="1">H4901/'Option value'!$E$10</f>
        <v>395.85999386829849</v>
      </c>
    </row>
    <row r="4902" spans="2:9">
      <c r="B4902">
        <f t="shared" si="539"/>
        <v>4884</v>
      </c>
      <c r="C4902" s="38">
        <f t="shared" ca="1" si="534"/>
        <v>0.32806637551320811</v>
      </c>
      <c r="D4902" s="38">
        <f t="shared" ca="1" si="535"/>
        <v>6.4761362100201073E-2</v>
      </c>
      <c r="E4902" s="38">
        <f t="shared" ca="1" si="536"/>
        <v>0.14573842901995468</v>
      </c>
      <c r="F4902" s="38">
        <f t="shared" ca="1" si="540"/>
        <v>4.9326754485234769E-2</v>
      </c>
      <c r="G4902" s="24">
        <f t="shared" ca="1" si="537"/>
        <v>11063.62651697858</v>
      </c>
      <c r="H4902" s="24">
        <f t="shared" ca="1" si="538"/>
        <v>11756.807820291062</v>
      </c>
      <c r="I4902" s="24">
        <f ca="1">H4902/'Option value'!$E$10</f>
        <v>570.71882622772137</v>
      </c>
    </row>
    <row r="4903" spans="2:9">
      <c r="B4903">
        <f t="shared" si="539"/>
        <v>4885</v>
      </c>
      <c r="C4903" s="38">
        <f t="shared" ca="1" si="534"/>
        <v>0.32830829141968804</v>
      </c>
      <c r="D4903" s="38">
        <f t="shared" ca="1" si="535"/>
        <v>6.0443097942536599E-2</v>
      </c>
      <c r="E4903" s="38">
        <f t="shared" ca="1" si="536"/>
        <v>0.1401846735641708</v>
      </c>
      <c r="F4903" s="38">
        <f t="shared" ca="1" si="540"/>
        <v>2.0555339239001116E-2</v>
      </c>
      <c r="G4903" s="24">
        <f t="shared" ca="1" si="537"/>
        <v>8323.3717049327697</v>
      </c>
      <c r="H4903" s="24">
        <f t="shared" ca="1" si="538"/>
        <v>9016.5530082452515</v>
      </c>
      <c r="I4903" s="24">
        <f ca="1">H4903/'Option value'!$E$10</f>
        <v>437.69674797307044</v>
      </c>
    </row>
    <row r="4904" spans="2:9">
      <c r="B4904">
        <f t="shared" si="539"/>
        <v>4886</v>
      </c>
      <c r="C4904" s="38">
        <f t="shared" ca="1" si="534"/>
        <v>0.24443650746565584</v>
      </c>
      <c r="D4904" s="38">
        <f t="shared" ca="1" si="535"/>
        <v>6.7013739547207893E-2</v>
      </c>
      <c r="E4904" s="38">
        <f t="shared" ca="1" si="536"/>
        <v>0.14570621463511113</v>
      </c>
      <c r="F4904" s="38">
        <f t="shared" ca="1" si="540"/>
        <v>4.3205109445096299E-2</v>
      </c>
      <c r="G4904" s="24">
        <f t="shared" ca="1" si="537"/>
        <v>10090.19188970777</v>
      </c>
      <c r="H4904" s="24">
        <f t="shared" ca="1" si="538"/>
        <v>10783.373193020252</v>
      </c>
      <c r="I4904" s="24">
        <f ca="1">H4904/'Option value'!$E$10</f>
        <v>523.46471810777916</v>
      </c>
    </row>
    <row r="4905" spans="2:9">
      <c r="B4905">
        <f t="shared" si="539"/>
        <v>4887</v>
      </c>
      <c r="C4905" s="38">
        <f t="shared" ca="1" si="534"/>
        <v>0.31880694381769359</v>
      </c>
      <c r="D4905" s="38">
        <f t="shared" ca="1" si="535"/>
        <v>5.2446706593962333E-2</v>
      </c>
      <c r="E4905" s="38">
        <f t="shared" ca="1" si="536"/>
        <v>0.1435929123767298</v>
      </c>
      <c r="F4905" s="38">
        <f t="shared" ca="1" si="540"/>
        <v>3.7550096955148077E-2</v>
      </c>
      <c r="G4905" s="24">
        <f t="shared" ca="1" si="537"/>
        <v>8089.2745204190387</v>
      </c>
      <c r="H4905" s="24">
        <f t="shared" ca="1" si="538"/>
        <v>8782.4558237315214</v>
      </c>
      <c r="I4905" s="24">
        <f ca="1">H4905/'Option value'!$E$10</f>
        <v>426.33280697725831</v>
      </c>
    </row>
    <row r="4906" spans="2:9">
      <c r="B4906">
        <f t="shared" si="539"/>
        <v>4888</v>
      </c>
      <c r="C4906" s="38">
        <f t="shared" ca="1" si="534"/>
        <v>0.15331039048101167</v>
      </c>
      <c r="D4906" s="38">
        <f t="shared" ca="1" si="535"/>
        <v>6.7870858336109244E-2</v>
      </c>
      <c r="E4906" s="38">
        <f t="shared" ca="1" si="536"/>
        <v>0.14150066124444</v>
      </c>
      <c r="F4906" s="38">
        <f t="shared" ca="1" si="540"/>
        <v>4.3728652143920743E-2</v>
      </c>
      <c r="G4906" s="24">
        <f t="shared" ca="1" si="537"/>
        <v>9929.0199568600001</v>
      </c>
      <c r="H4906" s="24">
        <f t="shared" ca="1" si="538"/>
        <v>10622.201260172482</v>
      </c>
      <c r="I4906" s="24">
        <f ca="1">H4906/'Option value'!$E$10</f>
        <v>515.64083787245056</v>
      </c>
    </row>
    <row r="4907" spans="2:9">
      <c r="B4907">
        <f t="shared" si="539"/>
        <v>4889</v>
      </c>
      <c r="C4907" s="38">
        <f t="shared" ca="1" si="534"/>
        <v>0.26070387956969887</v>
      </c>
      <c r="D4907" s="38">
        <f t="shared" ca="1" si="535"/>
        <v>6.3170075188076658E-2</v>
      </c>
      <c r="E4907" s="38">
        <f t="shared" ca="1" si="536"/>
        <v>0.14615013017116371</v>
      </c>
      <c r="F4907" s="38">
        <f t="shared" ca="1" si="540"/>
        <v>3.5243455486688675E-2</v>
      </c>
      <c r="G4907" s="24">
        <f t="shared" ca="1" si="537"/>
        <v>8905.4972915992967</v>
      </c>
      <c r="H4907" s="24">
        <f t="shared" ca="1" si="538"/>
        <v>9598.6785949117784</v>
      </c>
      <c r="I4907" s="24">
        <f ca="1">H4907/'Option value'!$E$10</f>
        <v>465.95527159765913</v>
      </c>
    </row>
    <row r="4908" spans="2:9">
      <c r="B4908">
        <f t="shared" si="539"/>
        <v>4890</v>
      </c>
      <c r="C4908" s="38">
        <f t="shared" ca="1" si="534"/>
        <v>0.24184303338374039</v>
      </c>
      <c r="D4908" s="38">
        <f t="shared" ca="1" si="535"/>
        <v>6.7545235309013435E-2</v>
      </c>
      <c r="E4908" s="38">
        <f t="shared" ca="1" si="536"/>
        <v>0.14807980345923674</v>
      </c>
      <c r="F4908" s="38">
        <f t="shared" ca="1" si="540"/>
        <v>5.6255998945195784E-2</v>
      </c>
      <c r="G4908" s="24">
        <f t="shared" ca="1" si="537"/>
        <v>11329.154990945872</v>
      </c>
      <c r="H4908" s="24">
        <f t="shared" ca="1" si="538"/>
        <v>12022.336294258354</v>
      </c>
      <c r="I4908" s="24">
        <f ca="1">H4908/'Option value'!$E$10</f>
        <v>583.60855797370641</v>
      </c>
    </row>
    <row r="4909" spans="2:9">
      <c r="B4909">
        <f t="shared" si="539"/>
        <v>4891</v>
      </c>
      <c r="C4909" s="38">
        <f t="shared" ca="1" si="534"/>
        <v>0.34951141897585847</v>
      </c>
      <c r="D4909" s="38">
        <f t="shared" ca="1" si="535"/>
        <v>6.363815521966848E-2</v>
      </c>
      <c r="E4909" s="38">
        <f t="shared" ca="1" si="536"/>
        <v>0.14487310493857145</v>
      </c>
      <c r="F4909" s="38">
        <f t="shared" ca="1" si="540"/>
        <v>2.7673274551082622E-2</v>
      </c>
      <c r="G4909" s="24">
        <f t="shared" ca="1" si="537"/>
        <v>9087.7953593219518</v>
      </c>
      <c r="H4909" s="24">
        <f t="shared" ca="1" si="538"/>
        <v>9780.9766626344335</v>
      </c>
      <c r="I4909" s="24">
        <f ca="1">H4909/'Option value'!$E$10</f>
        <v>474.80469236089482</v>
      </c>
    </row>
    <row r="4910" spans="2:9">
      <c r="B4910">
        <f t="shared" si="539"/>
        <v>4892</v>
      </c>
      <c r="C4910" s="38">
        <f t="shared" ca="1" si="534"/>
        <v>0.32664156518214182</v>
      </c>
      <c r="D4910" s="38">
        <f t="shared" ca="1" si="535"/>
        <v>6.4141150388849821E-2</v>
      </c>
      <c r="E4910" s="38">
        <f t="shared" ca="1" si="536"/>
        <v>0.14682820099859864</v>
      </c>
      <c r="F4910" s="38">
        <f t="shared" ca="1" si="540"/>
        <v>5.5935471867924247E-2</v>
      </c>
      <c r="G4910" s="24">
        <f t="shared" ca="1" si="537"/>
        <v>11610.544253579052</v>
      </c>
      <c r="H4910" s="24">
        <f t="shared" ca="1" si="538"/>
        <v>12303.725556891533</v>
      </c>
      <c r="I4910" s="24">
        <f ca="1">H4910/'Option value'!$E$10</f>
        <v>597.26823091706467</v>
      </c>
    </row>
    <row r="4911" spans="2:9">
      <c r="B4911">
        <f t="shared" si="539"/>
        <v>4893</v>
      </c>
      <c r="C4911" s="38">
        <f t="shared" ca="1" si="534"/>
        <v>0.31715266774976669</v>
      </c>
      <c r="D4911" s="38">
        <f t="shared" ca="1" si="535"/>
        <v>8.4361779308988805E-2</v>
      </c>
      <c r="E4911" s="38">
        <f t="shared" ca="1" si="536"/>
        <v>0.14176242532803068</v>
      </c>
      <c r="F4911" s="38">
        <f t="shared" ca="1" si="540"/>
        <v>4.0604351195705171E-2</v>
      </c>
      <c r="G4911" s="24">
        <f t="shared" ca="1" si="537"/>
        <v>13622.997318571426</v>
      </c>
      <c r="H4911" s="24">
        <f t="shared" ca="1" si="538"/>
        <v>14316.178621883908</v>
      </c>
      <c r="I4911" s="24">
        <f ca="1">H4911/'Option value'!$E$10</f>
        <v>694.96012727591778</v>
      </c>
    </row>
    <row r="4912" spans="2:9">
      <c r="B4912">
        <f t="shared" si="539"/>
        <v>4894</v>
      </c>
      <c r="C4912" s="38">
        <f t="shared" ca="1" si="534"/>
        <v>0.39969229347147256</v>
      </c>
      <c r="D4912" s="38">
        <f t="shared" ca="1" si="535"/>
        <v>6.2944788309801075E-2</v>
      </c>
      <c r="E4912" s="38">
        <f t="shared" ca="1" si="536"/>
        <v>0.14844991725064161</v>
      </c>
      <c r="F4912" s="38">
        <f t="shared" ca="1" si="540"/>
        <v>2.3130210833199234E-2</v>
      </c>
      <c r="G4912" s="24">
        <f t="shared" ca="1" si="537"/>
        <v>8718.9534052915951</v>
      </c>
      <c r="H4912" s="24">
        <f t="shared" ca="1" si="538"/>
        <v>9412.1347086040769</v>
      </c>
      <c r="I4912" s="24">
        <f ca="1">H4912/'Option value'!$E$10</f>
        <v>456.89974313612021</v>
      </c>
    </row>
    <row r="4913" spans="2:9">
      <c r="B4913">
        <f t="shared" si="539"/>
        <v>4895</v>
      </c>
      <c r="C4913" s="38">
        <f t="shared" ca="1" si="534"/>
        <v>0.40013997763248177</v>
      </c>
      <c r="D4913" s="38">
        <f t="shared" ca="1" si="535"/>
        <v>6.4915010482502214E-2</v>
      </c>
      <c r="E4913" s="38">
        <f t="shared" ca="1" si="536"/>
        <v>0.14648568459746969</v>
      </c>
      <c r="F4913" s="38">
        <f t="shared" ca="1" si="540"/>
        <v>4.2067476267735035E-2</v>
      </c>
      <c r="G4913" s="24">
        <f t="shared" ca="1" si="537"/>
        <v>10795.225715536753</v>
      </c>
      <c r="H4913" s="24">
        <f t="shared" ca="1" si="538"/>
        <v>11488.407018849235</v>
      </c>
      <c r="I4913" s="24">
        <f ca="1">H4913/'Option value'!$E$10</f>
        <v>557.68966110918609</v>
      </c>
    </row>
    <row r="4914" spans="2:9">
      <c r="B4914">
        <f t="shared" si="539"/>
        <v>4896</v>
      </c>
      <c r="C4914" s="38">
        <f t="shared" ca="1" si="534"/>
        <v>0.18119385200569538</v>
      </c>
      <c r="D4914" s="38">
        <f t="shared" ca="1" si="535"/>
        <v>5.169081699020326E-2</v>
      </c>
      <c r="E4914" s="38">
        <f t="shared" ca="1" si="536"/>
        <v>0.14373500448917889</v>
      </c>
      <c r="F4914" s="38">
        <f t="shared" ca="1" si="540"/>
        <v>3.8784525205299694E-2</v>
      </c>
      <c r="G4914" s="24">
        <f t="shared" ca="1" si="537"/>
        <v>7215.0862125636431</v>
      </c>
      <c r="H4914" s="24">
        <f t="shared" ca="1" si="538"/>
        <v>7908.2675158761258</v>
      </c>
      <c r="I4914" s="24">
        <f ca="1">H4914/'Option value'!$E$10</f>
        <v>383.89648135320994</v>
      </c>
    </row>
    <row r="4915" spans="2:9">
      <c r="B4915">
        <f t="shared" si="539"/>
        <v>4897</v>
      </c>
      <c r="C4915" s="38">
        <f t="shared" ca="1" si="534"/>
        <v>0.22508368099066506</v>
      </c>
      <c r="D4915" s="38">
        <f t="shared" ca="1" si="535"/>
        <v>5.9136002207091164E-2</v>
      </c>
      <c r="E4915" s="38">
        <f t="shared" ca="1" si="536"/>
        <v>0.15038980118524523</v>
      </c>
      <c r="F4915" s="38">
        <f t="shared" ca="1" si="540"/>
        <v>5.1101253682138137E-2</v>
      </c>
      <c r="G4915" s="24">
        <f t="shared" ca="1" si="537"/>
        <v>9049.1947650789716</v>
      </c>
      <c r="H4915" s="24">
        <f t="shared" ca="1" si="538"/>
        <v>9742.3760683914534</v>
      </c>
      <c r="I4915" s="24">
        <f ca="1">H4915/'Option value'!$E$10</f>
        <v>472.93087710638122</v>
      </c>
    </row>
    <row r="4916" spans="2:9">
      <c r="B4916">
        <f t="shared" si="539"/>
        <v>4898</v>
      </c>
      <c r="C4916" s="38">
        <f t="shared" ca="1" si="534"/>
        <v>0.26620872727527944</v>
      </c>
      <c r="D4916" s="38">
        <f t="shared" ca="1" si="535"/>
        <v>6.5903295420703251E-2</v>
      </c>
      <c r="E4916" s="38">
        <f t="shared" ca="1" si="536"/>
        <v>0.14629871842692799</v>
      </c>
      <c r="F4916" s="38">
        <f t="shared" ca="1" si="540"/>
        <v>3.4947625091842141E-2</v>
      </c>
      <c r="G4916" s="24">
        <f t="shared" ca="1" si="537"/>
        <v>9294.14246530948</v>
      </c>
      <c r="H4916" s="24">
        <f t="shared" ca="1" si="538"/>
        <v>9987.3237686219618</v>
      </c>
      <c r="I4916" s="24">
        <f ca="1">H4916/'Option value'!$E$10</f>
        <v>484.82154216611463</v>
      </c>
    </row>
    <row r="4917" spans="2:9">
      <c r="B4917">
        <f t="shared" si="539"/>
        <v>4899</v>
      </c>
      <c r="C4917" s="38">
        <f t="shared" ca="1" si="534"/>
        <v>0.3121835750154911</v>
      </c>
      <c r="D4917" s="38">
        <f t="shared" ca="1" si="535"/>
        <v>5.9396353196307601E-2</v>
      </c>
      <c r="E4917" s="38">
        <f t="shared" ca="1" si="536"/>
        <v>0.14828349252389694</v>
      </c>
      <c r="F4917" s="38">
        <f t="shared" ca="1" si="540"/>
        <v>3.0226161586795676E-2</v>
      </c>
      <c r="G4917" s="24">
        <f t="shared" ca="1" si="537"/>
        <v>8187.527935525869</v>
      </c>
      <c r="H4917" s="24">
        <f t="shared" ca="1" si="538"/>
        <v>8880.7092388383517</v>
      </c>
      <c r="I4917" s="24">
        <f ca="1">H4917/'Option value'!$E$10</f>
        <v>431.10239023487139</v>
      </c>
    </row>
    <row r="4918" spans="2:9">
      <c r="B4918">
        <f t="shared" si="539"/>
        <v>4900</v>
      </c>
      <c r="C4918" s="38">
        <f t="shared" ca="1" si="534"/>
        <v>0.19347997324250693</v>
      </c>
      <c r="D4918" s="38">
        <f t="shared" ca="1" si="535"/>
        <v>6.75382601635863E-2</v>
      </c>
      <c r="E4918" s="38">
        <f t="shared" ca="1" si="536"/>
        <v>0.14382728891976176</v>
      </c>
      <c r="F4918" s="38">
        <f t="shared" ca="1" si="540"/>
        <v>4.5966299940226121E-2</v>
      </c>
      <c r="G4918" s="24">
        <f t="shared" ca="1" si="537"/>
        <v>10215.197813329338</v>
      </c>
      <c r="H4918" s="24">
        <f t="shared" ca="1" si="538"/>
        <v>10908.37911664182</v>
      </c>
      <c r="I4918" s="24">
        <f ca="1">H4918/'Option value'!$E$10</f>
        <v>529.53296682727273</v>
      </c>
    </row>
    <row r="4919" spans="2:9">
      <c r="B4919">
        <f t="shared" si="539"/>
        <v>4901</v>
      </c>
      <c r="C4919" s="38">
        <f t="shared" ca="1" si="534"/>
        <v>0.1531817091746159</v>
      </c>
      <c r="D4919" s="38">
        <f t="shared" ca="1" si="535"/>
        <v>6.4270589167884876E-2</v>
      </c>
      <c r="E4919" s="38">
        <f t="shared" ca="1" si="536"/>
        <v>0.14625046016869661</v>
      </c>
      <c r="F4919" s="38">
        <f t="shared" ca="1" si="540"/>
        <v>2.6582934343138506E-2</v>
      </c>
      <c r="G4919" s="24">
        <f t="shared" ca="1" si="537"/>
        <v>7681.129574458233</v>
      </c>
      <c r="H4919" s="24">
        <f t="shared" ca="1" si="538"/>
        <v>8374.3108777707148</v>
      </c>
      <c r="I4919" s="24">
        <f ca="1">H4919/'Option value'!$E$10</f>
        <v>406.51994552285021</v>
      </c>
    </row>
    <row r="4920" spans="2:9">
      <c r="B4920">
        <f t="shared" si="539"/>
        <v>4902</v>
      </c>
      <c r="C4920" s="38">
        <f t="shared" ca="1" si="534"/>
        <v>0.14422378624950138</v>
      </c>
      <c r="D4920" s="38">
        <f t="shared" ca="1" si="535"/>
        <v>6.5928363826782327E-2</v>
      </c>
      <c r="E4920" s="38">
        <f t="shared" ca="1" si="536"/>
        <v>0.1444811200076046</v>
      </c>
      <c r="F4920" s="38">
        <f t="shared" ca="1" si="540"/>
        <v>3.2758116108222386E-2</v>
      </c>
      <c r="G4920" s="24">
        <f t="shared" ca="1" si="537"/>
        <v>8373.9823703607308</v>
      </c>
      <c r="H4920" s="24">
        <f t="shared" ca="1" si="538"/>
        <v>9067.1636736732125</v>
      </c>
      <c r="I4920" s="24">
        <f ca="1">H4920/'Option value'!$E$10</f>
        <v>440.15357639190347</v>
      </c>
    </row>
    <row r="4921" spans="2:9">
      <c r="B4921">
        <f t="shared" si="539"/>
        <v>4903</v>
      </c>
      <c r="C4921" s="38">
        <f t="shared" ca="1" si="534"/>
        <v>0.37325000570740235</v>
      </c>
      <c r="D4921" s="38">
        <f t="shared" ca="1" si="535"/>
        <v>6.3710108748349481E-2</v>
      </c>
      <c r="E4921" s="38">
        <f t="shared" ca="1" si="536"/>
        <v>0.14619992390268749</v>
      </c>
      <c r="F4921" s="38">
        <f t="shared" ca="1" si="540"/>
        <v>3.8840916542554824E-2</v>
      </c>
      <c r="G4921" s="24">
        <f t="shared" ca="1" si="537"/>
        <v>10106.734226630517</v>
      </c>
      <c r="H4921" s="24">
        <f t="shared" ca="1" si="538"/>
        <v>10799.915529942999</v>
      </c>
      <c r="I4921" s="24">
        <f ca="1">H4921/'Option value'!$E$10</f>
        <v>524.26774417199022</v>
      </c>
    </row>
    <row r="4922" spans="2:9">
      <c r="B4922">
        <f t="shared" si="539"/>
        <v>4904</v>
      </c>
      <c r="C4922" s="38">
        <f t="shared" ca="1" si="534"/>
        <v>0.28157934570645637</v>
      </c>
      <c r="D4922" s="38">
        <f t="shared" ca="1" si="535"/>
        <v>6.6984661610056659E-2</v>
      </c>
      <c r="E4922" s="38">
        <f t="shared" ca="1" si="536"/>
        <v>0.14724677651377313</v>
      </c>
      <c r="F4922" s="38">
        <f t="shared" ca="1" si="540"/>
        <v>2.9487968076008942E-2</v>
      </c>
      <c r="G4922" s="24">
        <f t="shared" ca="1" si="537"/>
        <v>9041.0493880051254</v>
      </c>
      <c r="H4922" s="24">
        <f t="shared" ca="1" si="538"/>
        <v>9734.2306913176071</v>
      </c>
      <c r="I4922" s="24">
        <f ca="1">H4922/'Option value'!$E$10</f>
        <v>472.53547045231102</v>
      </c>
    </row>
    <row r="4923" spans="2:9">
      <c r="B4923">
        <f t="shared" si="539"/>
        <v>4905</v>
      </c>
      <c r="C4923" s="38">
        <f t="shared" ca="1" si="534"/>
        <v>0.27780666012030303</v>
      </c>
      <c r="D4923" s="38">
        <f t="shared" ca="1" si="535"/>
        <v>5.5310757731629336E-2</v>
      </c>
      <c r="E4923" s="38">
        <f t="shared" ca="1" si="536"/>
        <v>0.1403141111977976</v>
      </c>
      <c r="F4923" s="38">
        <f t="shared" ca="1" si="540"/>
        <v>3.2147826364989363E-2</v>
      </c>
      <c r="G4923" s="24">
        <f t="shared" ca="1" si="537"/>
        <v>8103.5295296601671</v>
      </c>
      <c r="H4923" s="24">
        <f t="shared" ca="1" si="538"/>
        <v>8796.7108329726489</v>
      </c>
      <c r="I4923" s="24">
        <f ca="1">H4923/'Option value'!$E$10</f>
        <v>427.02479771711887</v>
      </c>
    </row>
    <row r="4924" spans="2:9">
      <c r="B4924">
        <f t="shared" si="539"/>
        <v>4906</v>
      </c>
      <c r="C4924" s="38">
        <f t="shared" ca="1" si="534"/>
        <v>0.30530854384484074</v>
      </c>
      <c r="D4924" s="38">
        <f t="shared" ca="1" si="535"/>
        <v>6.4329762613253461E-2</v>
      </c>
      <c r="E4924" s="38">
        <f t="shared" ca="1" si="536"/>
        <v>0.1415373893860874</v>
      </c>
      <c r="F4924" s="38">
        <f t="shared" ca="1" si="540"/>
        <v>2.1252992601500924E-2</v>
      </c>
      <c r="G4924" s="24">
        <f t="shared" ca="1" si="537"/>
        <v>8657.7932730274351</v>
      </c>
      <c r="H4924" s="24">
        <f t="shared" ca="1" si="538"/>
        <v>9350.9745763399169</v>
      </c>
      <c r="I4924" s="24">
        <f ca="1">H4924/'Option value'!$E$10</f>
        <v>453.93080467669495</v>
      </c>
    </row>
    <row r="4925" spans="2:9">
      <c r="B4925">
        <f t="shared" si="539"/>
        <v>4907</v>
      </c>
      <c r="C4925" s="38">
        <f t="shared" ca="1" si="534"/>
        <v>0.17805741619257076</v>
      </c>
      <c r="D4925" s="38">
        <f t="shared" ca="1" si="535"/>
        <v>6.132344176883868E-2</v>
      </c>
      <c r="E4925" s="38">
        <f t="shared" ca="1" si="536"/>
        <v>0.14437349444994937</v>
      </c>
      <c r="F4925" s="38">
        <f t="shared" ca="1" si="540"/>
        <v>4.5352685172002909E-2</v>
      </c>
      <c r="G4925" s="24">
        <f t="shared" ca="1" si="537"/>
        <v>9048.1102676325136</v>
      </c>
      <c r="H4925" s="24">
        <f t="shared" ca="1" si="538"/>
        <v>9741.2915709449953</v>
      </c>
      <c r="I4925" s="24">
        <f ca="1">H4925/'Option value'!$E$10</f>
        <v>472.8782315992716</v>
      </c>
    </row>
    <row r="4926" spans="2:9">
      <c r="B4926">
        <f t="shared" si="539"/>
        <v>4908</v>
      </c>
      <c r="C4926" s="38">
        <f t="shared" ca="1" si="534"/>
        <v>0.29342415187521459</v>
      </c>
      <c r="D4926" s="38">
        <f t="shared" ca="1" si="535"/>
        <v>5.4630048376615198E-2</v>
      </c>
      <c r="E4926" s="38">
        <f t="shared" ca="1" si="536"/>
        <v>0.14541652392311094</v>
      </c>
      <c r="F4926" s="38">
        <f t="shared" ca="1" si="540"/>
        <v>4.754940845723532E-2</v>
      </c>
      <c r="G4926" s="24">
        <f t="shared" ca="1" si="537"/>
        <v>8954.2072057060814</v>
      </c>
      <c r="H4926" s="24">
        <f t="shared" ca="1" si="538"/>
        <v>9647.3885090185631</v>
      </c>
      <c r="I4926" s="24">
        <f ca="1">H4926/'Option value'!$E$10</f>
        <v>468.31983053488165</v>
      </c>
    </row>
    <row r="4927" spans="2:9">
      <c r="B4927">
        <f t="shared" si="539"/>
        <v>4909</v>
      </c>
      <c r="C4927" s="38">
        <f t="shared" ca="1" si="534"/>
        <v>0.21651987390347652</v>
      </c>
      <c r="D4927" s="38">
        <f t="shared" ca="1" si="535"/>
        <v>6.3264589705640042E-2</v>
      </c>
      <c r="E4927" s="38">
        <f t="shared" ca="1" si="536"/>
        <v>0.14473313225683221</v>
      </c>
      <c r="F4927" s="38">
        <f t="shared" ca="1" si="540"/>
        <v>4.8922610323941365E-2</v>
      </c>
      <c r="G4927" s="24">
        <f t="shared" ca="1" si="537"/>
        <v>9962.2646547658296</v>
      </c>
      <c r="H4927" s="24">
        <f t="shared" ca="1" si="538"/>
        <v>10655.445958078311</v>
      </c>
      <c r="I4927" s="24">
        <f ca="1">H4927/'Option value'!$E$10</f>
        <v>517.25465815914129</v>
      </c>
    </row>
    <row r="4928" spans="2:9">
      <c r="B4928">
        <f t="shared" si="539"/>
        <v>4910</v>
      </c>
      <c r="C4928" s="38">
        <f t="shared" ca="1" si="534"/>
        <v>0.24259861116307715</v>
      </c>
      <c r="D4928" s="38">
        <f t="shared" ca="1" si="535"/>
        <v>7.1187008788864123E-2</v>
      </c>
      <c r="E4928" s="38">
        <f t="shared" ca="1" si="536"/>
        <v>0.14113978943479372</v>
      </c>
      <c r="F4928" s="38">
        <f t="shared" ca="1" si="540"/>
        <v>4.513634491413103E-2</v>
      </c>
      <c r="G4928" s="24">
        <f t="shared" ca="1" si="537"/>
        <v>11427.103735844865</v>
      </c>
      <c r="H4928" s="24">
        <f t="shared" ca="1" si="538"/>
        <v>12120.285039157347</v>
      </c>
      <c r="I4928" s="24">
        <f ca="1">H4928/'Option value'!$E$10</f>
        <v>588.36335141540508</v>
      </c>
    </row>
    <row r="4929" spans="2:9">
      <c r="B4929">
        <f t="shared" si="539"/>
        <v>4911</v>
      </c>
      <c r="C4929" s="38">
        <f t="shared" ca="1" si="534"/>
        <v>0.22903037636248325</v>
      </c>
      <c r="D4929" s="38">
        <f t="shared" ca="1" si="535"/>
        <v>7.2449852432410353E-2</v>
      </c>
      <c r="E4929" s="38">
        <f t="shared" ca="1" si="536"/>
        <v>0.14549949673561566</v>
      </c>
      <c r="F4929" s="38">
        <f t="shared" ca="1" si="540"/>
        <v>2.2158531575874666E-2</v>
      </c>
      <c r="G4929" s="24">
        <f t="shared" ca="1" si="537"/>
        <v>8953.3210224827017</v>
      </c>
      <c r="H4929" s="24">
        <f t="shared" ca="1" si="538"/>
        <v>9646.5023257951834</v>
      </c>
      <c r="I4929" s="24">
        <f ca="1">H4929/'Option value'!$E$10</f>
        <v>468.27681193180501</v>
      </c>
    </row>
    <row r="4930" spans="2:9">
      <c r="B4930">
        <f t="shared" si="539"/>
        <v>4912</v>
      </c>
      <c r="C4930" s="38">
        <f t="shared" ca="1" si="534"/>
        <v>0.42451811278180751</v>
      </c>
      <c r="D4930" s="38">
        <f t="shared" ca="1" si="535"/>
        <v>4.7924416376795752E-2</v>
      </c>
      <c r="E4930" s="38">
        <f t="shared" ca="1" si="536"/>
        <v>0.14711981087163656</v>
      </c>
      <c r="F4930" s="38">
        <f t="shared" ca="1" si="540"/>
        <v>2.5463373921834377E-2</v>
      </c>
      <c r="G4930" s="24">
        <f t="shared" ca="1" si="537"/>
        <v>6959.5489287913097</v>
      </c>
      <c r="H4930" s="24">
        <f t="shared" ca="1" si="538"/>
        <v>7652.7302321037923</v>
      </c>
      <c r="I4930" s="24">
        <f ca="1">H4930/'Option value'!$E$10</f>
        <v>371.49175883998987</v>
      </c>
    </row>
    <row r="4931" spans="2:9">
      <c r="B4931">
        <f t="shared" si="539"/>
        <v>4913</v>
      </c>
      <c r="C4931" s="38">
        <f t="shared" ca="1" si="534"/>
        <v>0.3484113407157296</v>
      </c>
      <c r="D4931" s="38">
        <f t="shared" ca="1" si="535"/>
        <v>5.2920796989748373E-2</v>
      </c>
      <c r="E4931" s="38">
        <f t="shared" ca="1" si="536"/>
        <v>0.14627399768302568</v>
      </c>
      <c r="F4931" s="38">
        <f t="shared" ca="1" si="540"/>
        <v>5.7700069070440993E-2</v>
      </c>
      <c r="G4931" s="24">
        <f t="shared" ca="1" si="537"/>
        <v>9991.5816454645501</v>
      </c>
      <c r="H4931" s="24">
        <f t="shared" ca="1" si="538"/>
        <v>10684.762948777032</v>
      </c>
      <c r="I4931" s="24">
        <f ca="1">H4931/'Option value'!$E$10</f>
        <v>518.67781304742869</v>
      </c>
    </row>
    <row r="4932" spans="2:9">
      <c r="B4932">
        <f t="shared" si="539"/>
        <v>4914</v>
      </c>
      <c r="C4932" s="38">
        <f t="shared" ca="1" si="534"/>
        <v>0.22827619129545479</v>
      </c>
      <c r="D4932" s="38">
        <f t="shared" ca="1" si="535"/>
        <v>5.1659570578366794E-2</v>
      </c>
      <c r="E4932" s="38">
        <f t="shared" ca="1" si="536"/>
        <v>0.14249290531925726</v>
      </c>
      <c r="F4932" s="38">
        <f t="shared" ca="1" si="540"/>
        <v>4.2917909653030134E-2</v>
      </c>
      <c r="G4932" s="24">
        <f t="shared" ca="1" si="537"/>
        <v>7902.9258301130885</v>
      </c>
      <c r="H4932" s="24">
        <f t="shared" ca="1" si="538"/>
        <v>8596.1071334255703</v>
      </c>
      <c r="I4932" s="24">
        <f ca="1">H4932/'Option value'!$E$10</f>
        <v>417.28675404978492</v>
      </c>
    </row>
    <row r="4933" spans="2:9">
      <c r="B4933">
        <f t="shared" si="539"/>
        <v>4915</v>
      </c>
      <c r="C4933" s="38">
        <f t="shared" ca="1" si="534"/>
        <v>0.23234944332662011</v>
      </c>
      <c r="D4933" s="38">
        <f t="shared" ca="1" si="535"/>
        <v>7.0589320313051304E-2</v>
      </c>
      <c r="E4933" s="38">
        <f t="shared" ca="1" si="536"/>
        <v>0.14544074828123879</v>
      </c>
      <c r="F4933" s="38">
        <f t="shared" ca="1" si="540"/>
        <v>5.661515810321352E-2</v>
      </c>
      <c r="G4933" s="24">
        <f t="shared" ca="1" si="537"/>
        <v>12145.800644814022</v>
      </c>
      <c r="H4933" s="24">
        <f t="shared" ca="1" si="538"/>
        <v>12838.981948126504</v>
      </c>
      <c r="I4933" s="24">
        <f ca="1">H4933/'Option value'!$E$10</f>
        <v>623.25155087992732</v>
      </c>
    </row>
    <row r="4934" spans="2:9">
      <c r="B4934">
        <f t="shared" si="539"/>
        <v>4916</v>
      </c>
      <c r="C4934" s="38">
        <f t="shared" ca="1" si="534"/>
        <v>0.27899197147358606</v>
      </c>
      <c r="D4934" s="38">
        <f t="shared" ca="1" si="535"/>
        <v>7.0956753783203499E-2</v>
      </c>
      <c r="E4934" s="38">
        <f t="shared" ca="1" si="536"/>
        <v>0.14504014862263923</v>
      </c>
      <c r="F4934" s="38">
        <f t="shared" ca="1" si="540"/>
        <v>4.6586899894483114E-2</v>
      </c>
      <c r="G4934" s="24">
        <f t="shared" ca="1" si="537"/>
        <v>11432.017546766003</v>
      </c>
      <c r="H4934" s="24">
        <f t="shared" ca="1" si="538"/>
        <v>12125.198850078485</v>
      </c>
      <c r="I4934" s="24">
        <f ca="1">H4934/'Option value'!$E$10</f>
        <v>588.60188592613997</v>
      </c>
    </row>
    <row r="4935" spans="2:9">
      <c r="B4935">
        <f t="shared" si="539"/>
        <v>4917</v>
      </c>
      <c r="C4935" s="38">
        <f t="shared" ca="1" si="534"/>
        <v>0.16964847368885444</v>
      </c>
      <c r="D4935" s="38">
        <f t="shared" ca="1" si="535"/>
        <v>6.7110404667158799E-2</v>
      </c>
      <c r="E4935" s="38">
        <f t="shared" ca="1" si="536"/>
        <v>0.14936940505825799</v>
      </c>
      <c r="F4935" s="38">
        <f t="shared" ca="1" si="540"/>
        <v>4.7430933806749787E-2</v>
      </c>
      <c r="G4935" s="24">
        <f t="shared" ca="1" si="537"/>
        <v>9549.8923601974784</v>
      </c>
      <c r="H4935" s="24">
        <f t="shared" ca="1" si="538"/>
        <v>10243.07366350996</v>
      </c>
      <c r="I4935" s="24">
        <f ca="1">H4935/'Option value'!$E$10</f>
        <v>497.23658560727961</v>
      </c>
    </row>
    <row r="4936" spans="2:9">
      <c r="B4936">
        <f t="shared" si="539"/>
        <v>4918</v>
      </c>
      <c r="C4936" s="38">
        <f t="shared" ca="1" si="534"/>
        <v>0.31773191545807505</v>
      </c>
      <c r="D4936" s="38">
        <f t="shared" ca="1" si="535"/>
        <v>6.2996929282988681E-2</v>
      </c>
      <c r="E4936" s="38">
        <f t="shared" ca="1" si="536"/>
        <v>0.14658446383166218</v>
      </c>
      <c r="F4936" s="38">
        <f t="shared" ca="1" si="540"/>
        <v>5.4113270002226418E-2</v>
      </c>
      <c r="G4936" s="24">
        <f t="shared" ca="1" si="537"/>
        <v>11133.490880612306</v>
      </c>
      <c r="H4936" s="24">
        <f t="shared" ca="1" si="538"/>
        <v>11826.672183924788</v>
      </c>
      <c r="I4936" s="24">
        <f ca="1">H4936/'Option value'!$E$10</f>
        <v>574.11030019052362</v>
      </c>
    </row>
    <row r="4937" spans="2:9">
      <c r="B4937">
        <f t="shared" si="539"/>
        <v>4919</v>
      </c>
      <c r="C4937" s="38">
        <f t="shared" ca="1" si="534"/>
        <v>0.29336132061257103</v>
      </c>
      <c r="D4937" s="38">
        <f t="shared" ca="1" si="535"/>
        <v>6.7076756861631434E-2</v>
      </c>
      <c r="E4937" s="38">
        <f t="shared" ca="1" si="536"/>
        <v>0.14434562478796514</v>
      </c>
      <c r="F4937" s="38">
        <f t="shared" ca="1" si="540"/>
        <v>4.8785074043258582E-2</v>
      </c>
      <c r="G4937" s="24">
        <f t="shared" ca="1" si="537"/>
        <v>11259.125446792674</v>
      </c>
      <c r="H4937" s="24">
        <f t="shared" ca="1" si="538"/>
        <v>11952.306750105156</v>
      </c>
      <c r="I4937" s="24">
        <f ca="1">H4937/'Option value'!$E$10</f>
        <v>580.20906553908515</v>
      </c>
    </row>
    <row r="4938" spans="2:9">
      <c r="B4938">
        <f t="shared" si="539"/>
        <v>4920</v>
      </c>
      <c r="C4938" s="38">
        <f t="shared" ca="1" si="534"/>
        <v>0.16374240863227768</v>
      </c>
      <c r="D4938" s="38">
        <f t="shared" ca="1" si="535"/>
        <v>6.7934691670078096E-2</v>
      </c>
      <c r="E4938" s="38">
        <f t="shared" ca="1" si="536"/>
        <v>0.14666699109882317</v>
      </c>
      <c r="F4938" s="38">
        <f t="shared" ca="1" si="540"/>
        <v>4.675257560019197E-2</v>
      </c>
      <c r="G4938" s="24">
        <f t="shared" ca="1" si="537"/>
        <v>9813.2235947825538</v>
      </c>
      <c r="H4938" s="24">
        <f t="shared" ca="1" si="538"/>
        <v>10506.404898095036</v>
      </c>
      <c r="I4938" s="24">
        <f ca="1">H4938/'Option value'!$E$10</f>
        <v>510.0196552473318</v>
      </c>
    </row>
    <row r="4939" spans="2:9">
      <c r="B4939">
        <f t="shared" si="539"/>
        <v>4921</v>
      </c>
      <c r="C4939" s="38">
        <f t="shared" ca="1" si="534"/>
        <v>0.26487867141878763</v>
      </c>
      <c r="D4939" s="38">
        <f t="shared" ca="1" si="535"/>
        <v>6.2828768828196532E-2</v>
      </c>
      <c r="E4939" s="38">
        <f t="shared" ca="1" si="536"/>
        <v>0.14283590696888815</v>
      </c>
      <c r="F4939" s="38">
        <f t="shared" ca="1" si="540"/>
        <v>5.5215078489579725E-2</v>
      </c>
      <c r="G4939" s="24">
        <f t="shared" ca="1" si="537"/>
        <v>11248.417841982618</v>
      </c>
      <c r="H4939" s="24">
        <f t="shared" ca="1" si="538"/>
        <v>11941.5991452951</v>
      </c>
      <c r="I4939" s="24">
        <f ca="1">H4939/'Option value'!$E$10</f>
        <v>579.68927889782037</v>
      </c>
    </row>
    <row r="4940" spans="2:9">
      <c r="B4940">
        <f t="shared" si="539"/>
        <v>4922</v>
      </c>
      <c r="C4940" s="38">
        <f t="shared" ca="1" si="534"/>
        <v>0.18305831778509413</v>
      </c>
      <c r="D4940" s="38">
        <f t="shared" ca="1" si="535"/>
        <v>5.4526795664548031E-2</v>
      </c>
      <c r="E4940" s="38">
        <f t="shared" ca="1" si="536"/>
        <v>0.14173565731621837</v>
      </c>
      <c r="F4940" s="38">
        <f t="shared" ca="1" si="540"/>
        <v>4.0794726244195723E-2</v>
      </c>
      <c r="G4940" s="24">
        <f t="shared" ca="1" si="537"/>
        <v>7925.7469163056085</v>
      </c>
      <c r="H4940" s="24">
        <f t="shared" ca="1" si="538"/>
        <v>8618.9282196180902</v>
      </c>
      <c r="I4940" s="24">
        <f ca="1">H4940/'Option value'!$E$10</f>
        <v>418.39457376786845</v>
      </c>
    </row>
    <row r="4941" spans="2:9">
      <c r="B4941">
        <f t="shared" si="539"/>
        <v>4923</v>
      </c>
      <c r="C4941" s="38">
        <f t="shared" ca="1" si="534"/>
        <v>0.2382292423031977</v>
      </c>
      <c r="D4941" s="38">
        <f t="shared" ca="1" si="535"/>
        <v>6.5314490965031308E-2</v>
      </c>
      <c r="E4941" s="38">
        <f t="shared" ca="1" si="536"/>
        <v>0.14928887707167193</v>
      </c>
      <c r="F4941" s="38">
        <f t="shared" ca="1" si="540"/>
        <v>2.0866892118545383E-2</v>
      </c>
      <c r="G4941" s="24">
        <f t="shared" ca="1" si="537"/>
        <v>7810.2080202272236</v>
      </c>
      <c r="H4941" s="24">
        <f t="shared" ca="1" si="538"/>
        <v>8503.3893235397063</v>
      </c>
      <c r="I4941" s="24">
        <f ca="1">H4941/'Option value'!$E$10</f>
        <v>412.7858894922187</v>
      </c>
    </row>
    <row r="4942" spans="2:9">
      <c r="B4942">
        <f t="shared" si="539"/>
        <v>4924</v>
      </c>
      <c r="C4942" s="38">
        <f t="shared" ca="1" si="534"/>
        <v>0.15628877039844707</v>
      </c>
      <c r="D4942" s="38">
        <f t="shared" ca="1" si="535"/>
        <v>6.1991790981904736E-2</v>
      </c>
      <c r="E4942" s="38">
        <f t="shared" ca="1" si="536"/>
        <v>0.14765657012136119</v>
      </c>
      <c r="F4942" s="38">
        <f t="shared" ca="1" si="540"/>
        <v>4.8149465822043658E-2</v>
      </c>
      <c r="G4942" s="24">
        <f t="shared" ca="1" si="537"/>
        <v>8933.8319732854852</v>
      </c>
      <c r="H4942" s="24">
        <f t="shared" ca="1" si="538"/>
        <v>9627.013276597967</v>
      </c>
      <c r="I4942" s="24">
        <f ca="1">H4942/'Option value'!$E$10</f>
        <v>467.33074158242556</v>
      </c>
    </row>
    <row r="4943" spans="2:9">
      <c r="B4943">
        <f t="shared" si="539"/>
        <v>4925</v>
      </c>
      <c r="C4943" s="38">
        <f t="shared" ca="1" si="534"/>
        <v>3.6904917413322358E-2</v>
      </c>
      <c r="D4943" s="38">
        <f t="shared" ca="1" si="535"/>
        <v>6.9546886589613596E-2</v>
      </c>
      <c r="E4943" s="38">
        <f t="shared" ca="1" si="536"/>
        <v>0.14320725422363945</v>
      </c>
      <c r="F4943" s="38">
        <f t="shared" ca="1" si="540"/>
        <v>2.4334354577842752E-2</v>
      </c>
      <c r="G4943" s="24">
        <f t="shared" ca="1" si="537"/>
        <v>7523.5904598280295</v>
      </c>
      <c r="H4943" s="24">
        <f t="shared" ca="1" si="538"/>
        <v>8216.7717631405121</v>
      </c>
      <c r="I4943" s="24">
        <f ca="1">H4943/'Option value'!$E$10</f>
        <v>398.87241568643259</v>
      </c>
    </row>
    <row r="4944" spans="2:9">
      <c r="B4944">
        <f t="shared" si="539"/>
        <v>4926</v>
      </c>
      <c r="C4944" s="38">
        <f t="shared" ca="1" si="534"/>
        <v>0.17757944934185471</v>
      </c>
      <c r="D4944" s="38">
        <f t="shared" ca="1" si="535"/>
        <v>5.9067564385705471E-2</v>
      </c>
      <c r="E4944" s="38">
        <f t="shared" ca="1" si="536"/>
        <v>0.14428737228385241</v>
      </c>
      <c r="F4944" s="38">
        <f t="shared" ca="1" si="540"/>
        <v>3.7250486467869298E-2</v>
      </c>
      <c r="G4944" s="24">
        <f t="shared" ca="1" si="537"/>
        <v>8059.2976024372629</v>
      </c>
      <c r="H4944" s="24">
        <f t="shared" ca="1" si="538"/>
        <v>8752.4789057497455</v>
      </c>
      <c r="I4944" s="24">
        <f ca="1">H4944/'Option value'!$E$10</f>
        <v>424.87761678396822</v>
      </c>
    </row>
    <row r="4945" spans="2:9">
      <c r="B4945">
        <f t="shared" si="539"/>
        <v>4927</v>
      </c>
      <c r="C4945" s="38">
        <f t="shared" ca="1" si="534"/>
        <v>0.215871101141934</v>
      </c>
      <c r="D4945" s="38">
        <f t="shared" ca="1" si="535"/>
        <v>6.741039980925087E-2</v>
      </c>
      <c r="E4945" s="38">
        <f t="shared" ca="1" si="536"/>
        <v>0.14757989732919566</v>
      </c>
      <c r="F4945" s="38">
        <f t="shared" ca="1" si="540"/>
        <v>2.509130872747508E-2</v>
      </c>
      <c r="G4945" s="24">
        <f t="shared" ca="1" si="537"/>
        <v>8298.7023039951928</v>
      </c>
      <c r="H4945" s="24">
        <f t="shared" ca="1" si="538"/>
        <v>8991.8836073076745</v>
      </c>
      <c r="I4945" s="24">
        <f ca="1">H4945/'Option value'!$E$10</f>
        <v>436.49920423823659</v>
      </c>
    </row>
    <row r="4946" spans="2:9">
      <c r="B4946">
        <f t="shared" si="539"/>
        <v>4928</v>
      </c>
      <c r="C4946" s="38">
        <f t="shared" ca="1" si="534"/>
        <v>0.25723402283130381</v>
      </c>
      <c r="D4946" s="38">
        <f t="shared" ca="1" si="535"/>
        <v>5.7208326210572896E-2</v>
      </c>
      <c r="E4946" s="38">
        <f t="shared" ca="1" si="536"/>
        <v>0.14183588368261285</v>
      </c>
      <c r="F4946" s="38">
        <f t="shared" ca="1" si="540"/>
        <v>4.1022242374080364E-2</v>
      </c>
      <c r="G4946" s="24">
        <f t="shared" ca="1" si="537"/>
        <v>8848.0474322932732</v>
      </c>
      <c r="H4946" s="24">
        <f t="shared" ca="1" si="538"/>
        <v>9541.228735605755</v>
      </c>
      <c r="I4946" s="24">
        <f ca="1">H4946/'Option value'!$E$10</f>
        <v>463.16644347600749</v>
      </c>
    </row>
    <row r="4947" spans="2:9">
      <c r="B4947">
        <f t="shared" si="539"/>
        <v>4929</v>
      </c>
      <c r="C4947" s="38">
        <f t="shared" ref="C4947:C5010" ca="1" si="541">_xlfn.NORM.INV(RAND(),$F$6,$G$6)</f>
        <v>0.20939811345167375</v>
      </c>
      <c r="D4947" s="38">
        <f t="shared" ref="D4947:D5010" ca="1" si="542">_xlfn.NORM.INV(RAND(),$F$7,$G$7)</f>
        <v>6.5854067911264053E-2</v>
      </c>
      <c r="E4947" s="38">
        <f t="shared" ref="E4947:E5010" ca="1" si="543">_xlfn.NORM.INV(RAND(),$F$8,$G$8)</f>
        <v>0.14746444708203074</v>
      </c>
      <c r="F4947" s="38">
        <f t="shared" ca="1" si="540"/>
        <v>4.91118556316711E-2</v>
      </c>
      <c r="G4947" s="24">
        <f t="shared" ref="G4947:G5010" ca="1" si="544">IF(E4947&gt;F4947,($C$12*(1+C4947)*D4947)/(E4947-F4947),0)</f>
        <v>10042.861267866852</v>
      </c>
      <c r="H4947" s="24">
        <f t="shared" ref="H4947:H5010" ca="1" si="545">G4947+$C$13</f>
        <v>10736.042571179334</v>
      </c>
      <c r="I4947" s="24">
        <f ca="1">H4947/'Option value'!$E$10</f>
        <v>521.16711510579285</v>
      </c>
    </row>
    <row r="4948" spans="2:9">
      <c r="B4948">
        <f t="shared" ref="B4948:B5011" si="546">B4947+1</f>
        <v>4930</v>
      </c>
      <c r="C4948" s="38">
        <f t="shared" ca="1" si="541"/>
        <v>0.17999492324673849</v>
      </c>
      <c r="D4948" s="38">
        <f t="shared" ca="1" si="542"/>
        <v>6.015508921025231E-2</v>
      </c>
      <c r="E4948" s="38">
        <f t="shared" ca="1" si="543"/>
        <v>0.14424727602973084</v>
      </c>
      <c r="F4948" s="38">
        <f t="shared" ref="F4948:F5011" ca="1" si="547">RAND()*($E$9-$D$9)+$D$9</f>
        <v>5.4684446796559746E-2</v>
      </c>
      <c r="G4948" s="24">
        <f t="shared" ca="1" si="544"/>
        <v>9829.1528033100385</v>
      </c>
      <c r="H4948" s="24">
        <f t="shared" ca="1" si="545"/>
        <v>10522.33410662252</v>
      </c>
      <c r="I4948" s="24">
        <f ca="1">H4948/'Option value'!$E$10</f>
        <v>510.79291779720967</v>
      </c>
    </row>
    <row r="4949" spans="2:9">
      <c r="B4949">
        <f t="shared" si="546"/>
        <v>4931</v>
      </c>
      <c r="C4949" s="38">
        <f t="shared" ca="1" si="541"/>
        <v>0.42737492793518739</v>
      </c>
      <c r="D4949" s="38">
        <f t="shared" ca="1" si="542"/>
        <v>5.8714928333619118E-2</v>
      </c>
      <c r="E4949" s="38">
        <f t="shared" ca="1" si="543"/>
        <v>0.14525527913638617</v>
      </c>
      <c r="F4949" s="38">
        <f t="shared" ca="1" si="547"/>
        <v>2.2095263984117555E-2</v>
      </c>
      <c r="G4949" s="24">
        <f t="shared" ca="1" si="544"/>
        <v>8439.3353061266262</v>
      </c>
      <c r="H4949" s="24">
        <f t="shared" ca="1" si="545"/>
        <v>9132.5166094391079</v>
      </c>
      <c r="I4949" s="24">
        <f ca="1">H4949/'Option value'!$E$10</f>
        <v>443.32604900189841</v>
      </c>
    </row>
    <row r="4950" spans="2:9">
      <c r="B4950">
        <f t="shared" si="546"/>
        <v>4932</v>
      </c>
      <c r="C4950" s="38">
        <f t="shared" ca="1" si="541"/>
        <v>0.27636423725507192</v>
      </c>
      <c r="D4950" s="38">
        <f t="shared" ca="1" si="542"/>
        <v>5.987390354016385E-2</v>
      </c>
      <c r="E4950" s="38">
        <f t="shared" ca="1" si="543"/>
        <v>0.1447859106265153</v>
      </c>
      <c r="F4950" s="38">
        <f t="shared" ca="1" si="547"/>
        <v>5.9308699748418056E-2</v>
      </c>
      <c r="G4950" s="24">
        <f t="shared" ca="1" si="544"/>
        <v>11088.000441810418</v>
      </c>
      <c r="H4950" s="24">
        <f t="shared" ca="1" si="545"/>
        <v>11781.1817451229</v>
      </c>
      <c r="I4950" s="24">
        <f ca="1">H4950/'Option value'!$E$10</f>
        <v>571.90202646227669</v>
      </c>
    </row>
    <row r="4951" spans="2:9">
      <c r="B4951">
        <f t="shared" si="546"/>
        <v>4933</v>
      </c>
      <c r="C4951" s="38">
        <f t="shared" ca="1" si="541"/>
        <v>0.26839597806397719</v>
      </c>
      <c r="D4951" s="38">
        <f t="shared" ca="1" si="542"/>
        <v>6.6392530098794367E-2</v>
      </c>
      <c r="E4951" s="38">
        <f t="shared" ca="1" si="543"/>
        <v>0.14502235576337491</v>
      </c>
      <c r="F4951" s="38">
        <f t="shared" ca="1" si="547"/>
        <v>5.7434593935104611E-2</v>
      </c>
      <c r="G4951" s="24">
        <f t="shared" ca="1" si="544"/>
        <v>11924.001540692114</v>
      </c>
      <c r="H4951" s="24">
        <f t="shared" ca="1" si="545"/>
        <v>12617.182844004596</v>
      </c>
      <c r="I4951" s="24">
        <f ca="1">H4951/'Option value'!$E$10</f>
        <v>612.48460407789298</v>
      </c>
    </row>
    <row r="4952" spans="2:9">
      <c r="B4952">
        <f t="shared" si="546"/>
        <v>4934</v>
      </c>
      <c r="C4952" s="38">
        <f t="shared" ca="1" si="541"/>
        <v>0.36288344295419284</v>
      </c>
      <c r="D4952" s="38">
        <f t="shared" ca="1" si="542"/>
        <v>6.5861495351242666E-2</v>
      </c>
      <c r="E4952" s="38">
        <f t="shared" ca="1" si="543"/>
        <v>0.14535873043134737</v>
      </c>
      <c r="F4952" s="38">
        <f t="shared" ca="1" si="547"/>
        <v>4.2669708030440998E-2</v>
      </c>
      <c r="G4952" s="24">
        <f t="shared" ca="1" si="544"/>
        <v>10840.70833051155</v>
      </c>
      <c r="H4952" s="24">
        <f t="shared" ca="1" si="545"/>
        <v>11533.889633824032</v>
      </c>
      <c r="I4952" s="24">
        <f ca="1">H4952/'Option value'!$E$10</f>
        <v>559.89755504000152</v>
      </c>
    </row>
    <row r="4953" spans="2:9">
      <c r="B4953">
        <f t="shared" si="546"/>
        <v>4935</v>
      </c>
      <c r="C4953" s="38">
        <f t="shared" ca="1" si="541"/>
        <v>9.5919397752243035E-2</v>
      </c>
      <c r="D4953" s="38">
        <f t="shared" ca="1" si="542"/>
        <v>6.7578566979280913E-2</v>
      </c>
      <c r="E4953" s="38">
        <f t="shared" ca="1" si="543"/>
        <v>0.14659242487883983</v>
      </c>
      <c r="F4953" s="38">
        <f t="shared" ca="1" si="547"/>
        <v>5.1888371606248693E-2</v>
      </c>
      <c r="G4953" s="24">
        <f t="shared" ca="1" si="544"/>
        <v>9698.6302385932722</v>
      </c>
      <c r="H4953" s="24">
        <f t="shared" ca="1" si="545"/>
        <v>10391.811541905754</v>
      </c>
      <c r="I4953" s="24">
        <f ca="1">H4953/'Option value'!$E$10</f>
        <v>504.45687096629871</v>
      </c>
    </row>
    <row r="4954" spans="2:9">
      <c r="B4954">
        <f t="shared" si="546"/>
        <v>4936</v>
      </c>
      <c r="C4954" s="38">
        <f t="shared" ca="1" si="541"/>
        <v>0.30774390394406403</v>
      </c>
      <c r="D4954" s="38">
        <f t="shared" ca="1" si="542"/>
        <v>4.7435351240937396E-2</v>
      </c>
      <c r="E4954" s="38">
        <f t="shared" ca="1" si="543"/>
        <v>0.14913201431118794</v>
      </c>
      <c r="F4954" s="38">
        <f t="shared" ca="1" si="547"/>
        <v>4.5900080862127206E-2</v>
      </c>
      <c r="G4954" s="24">
        <f t="shared" ca="1" si="544"/>
        <v>7452.5026715462363</v>
      </c>
      <c r="H4954" s="24">
        <f t="shared" ca="1" si="545"/>
        <v>8145.683974858719</v>
      </c>
      <c r="I4954" s="24">
        <f ca="1">H4954/'Option value'!$E$10</f>
        <v>395.42155217760768</v>
      </c>
    </row>
    <row r="4955" spans="2:9">
      <c r="B4955">
        <f t="shared" si="546"/>
        <v>4937</v>
      </c>
      <c r="C4955" s="38">
        <f t="shared" ca="1" si="541"/>
        <v>0.37086992523132845</v>
      </c>
      <c r="D4955" s="38">
        <f t="shared" ca="1" si="542"/>
        <v>5.5641692892059919E-2</v>
      </c>
      <c r="E4955" s="38">
        <f t="shared" ca="1" si="543"/>
        <v>0.14444670443949525</v>
      </c>
      <c r="F4955" s="38">
        <f t="shared" ca="1" si="547"/>
        <v>2.1114649109924492E-2</v>
      </c>
      <c r="G4955" s="24">
        <f t="shared" ca="1" si="544"/>
        <v>7670.29366039248</v>
      </c>
      <c r="H4955" s="24">
        <f t="shared" ca="1" si="545"/>
        <v>8363.4749637049626</v>
      </c>
      <c r="I4955" s="24">
        <f ca="1">H4955/'Option value'!$E$10</f>
        <v>405.99393027693992</v>
      </c>
    </row>
    <row r="4956" spans="2:9">
      <c r="B4956">
        <f t="shared" si="546"/>
        <v>4938</v>
      </c>
      <c r="C4956" s="38">
        <f t="shared" ca="1" si="541"/>
        <v>0.21688157468904129</v>
      </c>
      <c r="D4956" s="38">
        <f t="shared" ca="1" si="542"/>
        <v>5.2117103174097901E-2</v>
      </c>
      <c r="E4956" s="38">
        <f t="shared" ca="1" si="543"/>
        <v>0.14724855375969489</v>
      </c>
      <c r="F4956" s="38">
        <f t="shared" ca="1" si="547"/>
        <v>2.959506951072317E-2</v>
      </c>
      <c r="G4956" s="24">
        <f t="shared" ca="1" si="544"/>
        <v>6685.2117425908427</v>
      </c>
      <c r="H4956" s="24">
        <f t="shared" ca="1" si="545"/>
        <v>7378.3930459033254</v>
      </c>
      <c r="I4956" s="24">
        <f ca="1">H4956/'Option value'!$E$10</f>
        <v>358.17441970404491</v>
      </c>
    </row>
    <row r="4957" spans="2:9">
      <c r="B4957">
        <f t="shared" si="546"/>
        <v>4939</v>
      </c>
      <c r="C4957" s="38">
        <f t="shared" ca="1" si="541"/>
        <v>4.9613842023491811E-2</v>
      </c>
      <c r="D4957" s="38">
        <f t="shared" ca="1" si="542"/>
        <v>6.6540967341899654E-2</v>
      </c>
      <c r="E4957" s="38">
        <f t="shared" ca="1" si="543"/>
        <v>0.1419693747576018</v>
      </c>
      <c r="F4957" s="38">
        <f t="shared" ca="1" si="547"/>
        <v>5.5101335272909543E-2</v>
      </c>
      <c r="G4957" s="24">
        <f t="shared" ca="1" si="544"/>
        <v>9971.2594426396518</v>
      </c>
      <c r="H4957" s="24">
        <f t="shared" ca="1" si="545"/>
        <v>10664.440745952134</v>
      </c>
      <c r="I4957" s="24">
        <f ca="1">H4957/'Option value'!$E$10</f>
        <v>517.69129834719092</v>
      </c>
    </row>
    <row r="4958" spans="2:9">
      <c r="B4958">
        <f t="shared" si="546"/>
        <v>4940</v>
      </c>
      <c r="C4958" s="38">
        <f t="shared" ca="1" si="541"/>
        <v>0.17226904100600579</v>
      </c>
      <c r="D4958" s="38">
        <f t="shared" ca="1" si="542"/>
        <v>5.4273238316841686E-2</v>
      </c>
      <c r="E4958" s="38">
        <f t="shared" ca="1" si="543"/>
        <v>0.14312471893750897</v>
      </c>
      <c r="F4958" s="38">
        <f t="shared" ca="1" si="547"/>
        <v>2.6645314084629092E-2</v>
      </c>
      <c r="G4958" s="24">
        <f t="shared" ca="1" si="544"/>
        <v>6774.1571109810784</v>
      </c>
      <c r="H4958" s="24">
        <f t="shared" ca="1" si="545"/>
        <v>7467.3384142935611</v>
      </c>
      <c r="I4958" s="24">
        <f ca="1">H4958/'Option value'!$E$10</f>
        <v>362.49215603366798</v>
      </c>
    </row>
    <row r="4959" spans="2:9">
      <c r="B4959">
        <f t="shared" si="546"/>
        <v>4941</v>
      </c>
      <c r="C4959" s="38">
        <f t="shared" ca="1" si="541"/>
        <v>0.16079274771804947</v>
      </c>
      <c r="D4959" s="38">
        <f t="shared" ca="1" si="542"/>
        <v>6.0960095420259326E-2</v>
      </c>
      <c r="E4959" s="38">
        <f t="shared" ca="1" si="543"/>
        <v>0.14638943327475648</v>
      </c>
      <c r="F4959" s="38">
        <f t="shared" ca="1" si="547"/>
        <v>5.3192229014882603E-2</v>
      </c>
      <c r="G4959" s="24">
        <f t="shared" ca="1" si="544"/>
        <v>9416.4849477665193</v>
      </c>
      <c r="H4959" s="24">
        <f t="shared" ca="1" si="545"/>
        <v>10109.666251079001</v>
      </c>
      <c r="I4959" s="24">
        <f ca="1">H4959/'Option value'!$E$10</f>
        <v>490.7604976251942</v>
      </c>
    </row>
    <row r="4960" spans="2:9">
      <c r="B4960">
        <f t="shared" si="546"/>
        <v>4942</v>
      </c>
      <c r="C4960" s="38">
        <f t="shared" ca="1" si="541"/>
        <v>0.20282908866401589</v>
      </c>
      <c r="D4960" s="38">
        <f t="shared" ca="1" si="542"/>
        <v>7.957838249917247E-2</v>
      </c>
      <c r="E4960" s="38">
        <f t="shared" ca="1" si="543"/>
        <v>0.14453981689914849</v>
      </c>
      <c r="F4960" s="38">
        <f t="shared" ca="1" si="547"/>
        <v>5.2080803774587001E-2</v>
      </c>
      <c r="G4960" s="24">
        <f t="shared" ca="1" si="544"/>
        <v>12839.294277356719</v>
      </c>
      <c r="H4960" s="24">
        <f t="shared" ca="1" si="545"/>
        <v>13532.475580669201</v>
      </c>
      <c r="I4960" s="24">
        <f ca="1">H4960/'Option value'!$E$10</f>
        <v>656.9162903237476</v>
      </c>
    </row>
    <row r="4961" spans="2:9">
      <c r="B4961">
        <f t="shared" si="546"/>
        <v>4943</v>
      </c>
      <c r="C4961" s="38">
        <f t="shared" ca="1" si="541"/>
        <v>0.18214491531034299</v>
      </c>
      <c r="D4961" s="38">
        <f t="shared" ca="1" si="542"/>
        <v>7.5356838018059966E-2</v>
      </c>
      <c r="E4961" s="38">
        <f t="shared" ca="1" si="543"/>
        <v>0.14355440507324316</v>
      </c>
      <c r="F4961" s="38">
        <f t="shared" ca="1" si="547"/>
        <v>2.2445330134404844E-2</v>
      </c>
      <c r="G4961" s="24">
        <f t="shared" ca="1" si="544"/>
        <v>9122.3782450526323</v>
      </c>
      <c r="H4961" s="24">
        <f t="shared" ca="1" si="545"/>
        <v>9815.5595483651141</v>
      </c>
      <c r="I4961" s="24">
        <f ca="1">H4961/'Option value'!$E$10</f>
        <v>476.48347322160743</v>
      </c>
    </row>
    <row r="4962" spans="2:9">
      <c r="B4962">
        <f t="shared" si="546"/>
        <v>4944</v>
      </c>
      <c r="C4962" s="38">
        <f t="shared" ca="1" si="541"/>
        <v>0.12678998178435819</v>
      </c>
      <c r="D4962" s="38">
        <f t="shared" ca="1" si="542"/>
        <v>6.425808644292462E-2</v>
      </c>
      <c r="E4962" s="38">
        <f t="shared" ca="1" si="543"/>
        <v>0.14655932662095122</v>
      </c>
      <c r="F4962" s="38">
        <f t="shared" ca="1" si="547"/>
        <v>3.7824020276141956E-2</v>
      </c>
      <c r="G4962" s="24">
        <f t="shared" ca="1" si="544"/>
        <v>8258.317199071822</v>
      </c>
      <c r="H4962" s="24">
        <f t="shared" ca="1" si="545"/>
        <v>8951.4985023843037</v>
      </c>
      <c r="I4962" s="24">
        <f ca="1">H4962/'Option value'!$E$10</f>
        <v>434.53876225166522</v>
      </c>
    </row>
    <row r="4963" spans="2:9">
      <c r="B4963">
        <f t="shared" si="546"/>
        <v>4945</v>
      </c>
      <c r="C4963" s="38">
        <f t="shared" ca="1" si="541"/>
        <v>0.22260166191221564</v>
      </c>
      <c r="D4963" s="38">
        <f t="shared" ca="1" si="542"/>
        <v>6.6602338313096851E-2</v>
      </c>
      <c r="E4963" s="38">
        <f t="shared" ca="1" si="543"/>
        <v>0.14612203525368928</v>
      </c>
      <c r="F4963" s="38">
        <f t="shared" ca="1" si="547"/>
        <v>3.4643111226435257E-2</v>
      </c>
      <c r="G4963" s="24">
        <f t="shared" ca="1" si="544"/>
        <v>9058.8499727567105</v>
      </c>
      <c r="H4963" s="24">
        <f t="shared" ca="1" si="545"/>
        <v>9752.0312760691922</v>
      </c>
      <c r="I4963" s="24">
        <f ca="1">H4963/'Option value'!$E$10</f>
        <v>473.39957650821316</v>
      </c>
    </row>
    <row r="4964" spans="2:9">
      <c r="B4964">
        <f t="shared" si="546"/>
        <v>4946</v>
      </c>
      <c r="C4964" s="38">
        <f t="shared" ca="1" si="541"/>
        <v>0.35306527669227883</v>
      </c>
      <c r="D4964" s="38">
        <f t="shared" ca="1" si="542"/>
        <v>6.1018770715177049E-2</v>
      </c>
      <c r="E4964" s="38">
        <f t="shared" ca="1" si="543"/>
        <v>0.14399124093236051</v>
      </c>
      <c r="F4964" s="38">
        <f t="shared" ca="1" si="547"/>
        <v>3.0206897339647806E-2</v>
      </c>
      <c r="G4964" s="24">
        <f t="shared" ca="1" si="544"/>
        <v>8998.9341005245988</v>
      </c>
      <c r="H4964" s="24">
        <f t="shared" ca="1" si="545"/>
        <v>9692.1154038370805</v>
      </c>
      <c r="I4964" s="24">
        <f ca="1">H4964/'Option value'!$E$10</f>
        <v>470.49103902121749</v>
      </c>
    </row>
    <row r="4965" spans="2:9">
      <c r="B4965">
        <f t="shared" si="546"/>
        <v>4947</v>
      </c>
      <c r="C4965" s="38">
        <f t="shared" ca="1" si="541"/>
        <v>0.19948203154536387</v>
      </c>
      <c r="D4965" s="38">
        <f t="shared" ca="1" si="542"/>
        <v>7.0643501096630118E-2</v>
      </c>
      <c r="E4965" s="38">
        <f t="shared" ca="1" si="543"/>
        <v>0.14679326376467292</v>
      </c>
      <c r="F4965" s="38">
        <f t="shared" ca="1" si="547"/>
        <v>3.9521268030611345E-2</v>
      </c>
      <c r="G4965" s="24">
        <f t="shared" ca="1" si="544"/>
        <v>9796.5007855758286</v>
      </c>
      <c r="H4965" s="24">
        <f t="shared" ca="1" si="545"/>
        <v>10489.68208888831</v>
      </c>
      <c r="I4965" s="24">
        <f ca="1">H4965/'Option value'!$E$10</f>
        <v>509.20786839263639</v>
      </c>
    </row>
    <row r="4966" spans="2:9">
      <c r="B4966">
        <f t="shared" si="546"/>
        <v>4948</v>
      </c>
      <c r="C4966" s="38">
        <f t="shared" ca="1" si="541"/>
        <v>6.0835933777106083E-2</v>
      </c>
      <c r="D4966" s="38">
        <f t="shared" ca="1" si="542"/>
        <v>7.6756791565956606E-2</v>
      </c>
      <c r="E4966" s="38">
        <f t="shared" ca="1" si="543"/>
        <v>0.14623258882424131</v>
      </c>
      <c r="F4966" s="38">
        <f t="shared" ca="1" si="547"/>
        <v>2.5747221393070362E-2</v>
      </c>
      <c r="G4966" s="24">
        <f t="shared" ca="1" si="544"/>
        <v>8381.5068743156025</v>
      </c>
      <c r="H4966" s="24">
        <f t="shared" ca="1" si="545"/>
        <v>9074.6881776280843</v>
      </c>
      <c r="I4966" s="24">
        <f ca="1">H4966/'Option value'!$E$10</f>
        <v>440.51884357417885</v>
      </c>
    </row>
    <row r="4967" spans="2:9">
      <c r="B4967">
        <f t="shared" si="546"/>
        <v>4949</v>
      </c>
      <c r="C4967" s="38">
        <f t="shared" ca="1" si="541"/>
        <v>0.23476959745767681</v>
      </c>
      <c r="D4967" s="38">
        <f t="shared" ca="1" si="542"/>
        <v>5.7591752319340606E-2</v>
      </c>
      <c r="E4967" s="38">
        <f t="shared" ca="1" si="543"/>
        <v>0.1440310483021893</v>
      </c>
      <c r="F4967" s="38">
        <f t="shared" ca="1" si="547"/>
        <v>3.2558194841659518E-2</v>
      </c>
      <c r="G4967" s="24">
        <f t="shared" ca="1" si="544"/>
        <v>7911.6757349948948</v>
      </c>
      <c r="H4967" s="24">
        <f t="shared" ca="1" si="545"/>
        <v>8604.8570383073766</v>
      </c>
      <c r="I4967" s="24">
        <f ca="1">H4967/'Option value'!$E$10</f>
        <v>417.71150671395031</v>
      </c>
    </row>
    <row r="4968" spans="2:9">
      <c r="B4968">
        <f t="shared" si="546"/>
        <v>4950</v>
      </c>
      <c r="C4968" s="38">
        <f t="shared" ca="1" si="541"/>
        <v>0.16997491508269844</v>
      </c>
      <c r="D4968" s="38">
        <f t="shared" ca="1" si="542"/>
        <v>6.0013860272111606E-2</v>
      </c>
      <c r="E4968" s="38">
        <f t="shared" ca="1" si="543"/>
        <v>0.14354937023543882</v>
      </c>
      <c r="F4968" s="38">
        <f t="shared" ca="1" si="547"/>
        <v>2.5411009198060532E-2</v>
      </c>
      <c r="G4968" s="24">
        <f t="shared" ca="1" si="544"/>
        <v>7371.0362744711483</v>
      </c>
      <c r="H4968" s="24">
        <f t="shared" ca="1" si="545"/>
        <v>8064.217577783631</v>
      </c>
      <c r="I4968" s="24">
        <f ca="1">H4968/'Option value'!$E$10</f>
        <v>391.46687270794325</v>
      </c>
    </row>
    <row r="4969" spans="2:9">
      <c r="B4969">
        <f t="shared" si="546"/>
        <v>4951</v>
      </c>
      <c r="C4969" s="38">
        <f t="shared" ca="1" si="541"/>
        <v>0.22924887499092159</v>
      </c>
      <c r="D4969" s="38">
        <f t="shared" ca="1" si="542"/>
        <v>6.4939680317940632E-2</v>
      </c>
      <c r="E4969" s="38">
        <f t="shared" ca="1" si="543"/>
        <v>0.14754361469912083</v>
      </c>
      <c r="F4969" s="38">
        <f t="shared" ca="1" si="547"/>
        <v>2.6672289604684249E-2</v>
      </c>
      <c r="G4969" s="24">
        <f t="shared" ca="1" si="544"/>
        <v>8190.6441770253014</v>
      </c>
      <c r="H4969" s="24">
        <f t="shared" ca="1" si="545"/>
        <v>8883.825480337784</v>
      </c>
      <c r="I4969" s="24">
        <f ca="1">H4969/'Option value'!$E$10</f>
        <v>431.25366409406718</v>
      </c>
    </row>
    <row r="4970" spans="2:9">
      <c r="B4970">
        <f t="shared" si="546"/>
        <v>4952</v>
      </c>
      <c r="C4970" s="38">
        <f t="shared" ca="1" si="541"/>
        <v>0.19359962073718445</v>
      </c>
      <c r="D4970" s="38">
        <f t="shared" ca="1" si="542"/>
        <v>6.1900429791641579E-2</v>
      </c>
      <c r="E4970" s="38">
        <f t="shared" ca="1" si="543"/>
        <v>0.1422086496254526</v>
      </c>
      <c r="F4970" s="38">
        <f t="shared" ca="1" si="547"/>
        <v>2.1968760642486953E-2</v>
      </c>
      <c r="G4970" s="24">
        <f t="shared" ca="1" si="544"/>
        <v>7620.7049395058748</v>
      </c>
      <c r="H4970" s="24">
        <f t="shared" ca="1" si="545"/>
        <v>8313.8862428183565</v>
      </c>
      <c r="I4970" s="24">
        <f ca="1">H4970/'Option value'!$E$10</f>
        <v>403.58671081642507</v>
      </c>
    </row>
    <row r="4971" spans="2:9">
      <c r="B4971">
        <f t="shared" si="546"/>
        <v>4953</v>
      </c>
      <c r="C4971" s="38">
        <f t="shared" ca="1" si="541"/>
        <v>0.44126444984076252</v>
      </c>
      <c r="D4971" s="38">
        <f t="shared" ca="1" si="542"/>
        <v>7.025026840696634E-2</v>
      </c>
      <c r="E4971" s="38">
        <f t="shared" ca="1" si="543"/>
        <v>0.14093387434152835</v>
      </c>
      <c r="F4971" s="38">
        <f t="shared" ca="1" si="547"/>
        <v>3.4771838987013026E-2</v>
      </c>
      <c r="G4971" s="24">
        <f t="shared" ca="1" si="544"/>
        <v>11828.067735165378</v>
      </c>
      <c r="H4971" s="24">
        <f t="shared" ca="1" si="545"/>
        <v>12521.249038477859</v>
      </c>
      <c r="I4971" s="24">
        <f ca="1">H4971/'Option value'!$E$10</f>
        <v>607.82762322708049</v>
      </c>
    </row>
    <row r="4972" spans="2:9">
      <c r="B4972">
        <f t="shared" si="546"/>
        <v>4954</v>
      </c>
      <c r="C4972" s="38">
        <f t="shared" ca="1" si="541"/>
        <v>0.21828583062583815</v>
      </c>
      <c r="D4972" s="38">
        <f t="shared" ca="1" si="542"/>
        <v>4.998229685809219E-2</v>
      </c>
      <c r="E4972" s="38">
        <f t="shared" ca="1" si="543"/>
        <v>0.13988547864160802</v>
      </c>
      <c r="F4972" s="38">
        <f t="shared" ca="1" si="547"/>
        <v>2.2397996570616453E-2</v>
      </c>
      <c r="G4972" s="24">
        <f t="shared" ca="1" si="544"/>
        <v>6427.8418547981282</v>
      </c>
      <c r="H4972" s="24">
        <f t="shared" ca="1" si="545"/>
        <v>7121.0231581106109</v>
      </c>
      <c r="I4972" s="24">
        <f ca="1">H4972/'Option value'!$E$10</f>
        <v>345.68073583061215</v>
      </c>
    </row>
    <row r="4973" spans="2:9">
      <c r="B4973">
        <f t="shared" si="546"/>
        <v>4955</v>
      </c>
      <c r="C4973" s="38">
        <f t="shared" ca="1" si="541"/>
        <v>0.27123451130070197</v>
      </c>
      <c r="D4973" s="38">
        <f t="shared" ca="1" si="542"/>
        <v>6.6850875122102901E-2</v>
      </c>
      <c r="E4973" s="38">
        <f t="shared" ca="1" si="543"/>
        <v>0.13943685295814268</v>
      </c>
      <c r="F4973" s="38">
        <f t="shared" ca="1" si="547"/>
        <v>2.3683356709365975E-2</v>
      </c>
      <c r="G4973" s="24">
        <f t="shared" ca="1" si="544"/>
        <v>9105.2113432441711</v>
      </c>
      <c r="H4973" s="24">
        <f t="shared" ca="1" si="545"/>
        <v>9798.3926465566528</v>
      </c>
      <c r="I4973" s="24">
        <f ca="1">H4973/'Option value'!$E$10</f>
        <v>475.65012847362391</v>
      </c>
    </row>
    <row r="4974" spans="2:9">
      <c r="B4974">
        <f t="shared" si="546"/>
        <v>4956</v>
      </c>
      <c r="C4974" s="38">
        <f t="shared" ca="1" si="541"/>
        <v>-2.3548471074449628E-3</v>
      </c>
      <c r="D4974" s="38">
        <f t="shared" ca="1" si="542"/>
        <v>5.7929069222320724E-2</v>
      </c>
      <c r="E4974" s="38">
        <f t="shared" ca="1" si="543"/>
        <v>0.14814037631816029</v>
      </c>
      <c r="F4974" s="38">
        <f t="shared" ca="1" si="547"/>
        <v>2.3796410571233391E-2</v>
      </c>
      <c r="G4974" s="24">
        <f t="shared" ca="1" si="544"/>
        <v>5764.2035669479365</v>
      </c>
      <c r="H4974" s="24">
        <f t="shared" ca="1" si="545"/>
        <v>6457.3848702604191</v>
      </c>
      <c r="I4974" s="24">
        <f ca="1">H4974/'Option value'!$E$10</f>
        <v>313.46528496409798</v>
      </c>
    </row>
    <row r="4975" spans="2:9">
      <c r="B4975">
        <f t="shared" si="546"/>
        <v>4957</v>
      </c>
      <c r="C4975" s="38">
        <f t="shared" ca="1" si="541"/>
        <v>0.21532811730539395</v>
      </c>
      <c r="D4975" s="38">
        <f t="shared" ca="1" si="542"/>
        <v>5.8266379850060411E-2</v>
      </c>
      <c r="E4975" s="38">
        <f t="shared" ca="1" si="543"/>
        <v>0.14641990962809473</v>
      </c>
      <c r="F4975" s="38">
        <f t="shared" ca="1" si="547"/>
        <v>2.7035369900020711E-2</v>
      </c>
      <c r="G4975" s="24">
        <f t="shared" ca="1" si="544"/>
        <v>7356.222706949743</v>
      </c>
      <c r="H4975" s="24">
        <f t="shared" ca="1" si="545"/>
        <v>8049.4040102622257</v>
      </c>
      <c r="I4975" s="24">
        <f ca="1">H4975/'Option value'!$E$10</f>
        <v>390.74776748845755</v>
      </c>
    </row>
    <row r="4976" spans="2:9">
      <c r="B4976">
        <f t="shared" si="546"/>
        <v>4958</v>
      </c>
      <c r="C4976" s="38">
        <f t="shared" ca="1" si="541"/>
        <v>0.13199293505123727</v>
      </c>
      <c r="D4976" s="38">
        <f t="shared" ca="1" si="542"/>
        <v>6.0612954598622246E-2</v>
      </c>
      <c r="E4976" s="38">
        <f t="shared" ca="1" si="543"/>
        <v>0.14565714784511816</v>
      </c>
      <c r="F4976" s="38">
        <f t="shared" ca="1" si="547"/>
        <v>2.2277869700342161E-2</v>
      </c>
      <c r="G4976" s="24">
        <f t="shared" ca="1" si="544"/>
        <v>6896.9697717782647</v>
      </c>
      <c r="H4976" s="24">
        <f t="shared" ca="1" si="545"/>
        <v>7590.1510750907473</v>
      </c>
      <c r="I4976" s="24">
        <f ca="1">H4976/'Option value'!$E$10</f>
        <v>368.45393568401681</v>
      </c>
    </row>
    <row r="4977" spans="2:9">
      <c r="B4977">
        <f t="shared" si="546"/>
        <v>4959</v>
      </c>
      <c r="C4977" s="38">
        <f t="shared" ca="1" si="541"/>
        <v>9.5409998774359378E-2</v>
      </c>
      <c r="D4977" s="38">
        <f t="shared" ca="1" si="542"/>
        <v>6.2123276151397178E-2</v>
      </c>
      <c r="E4977" s="38">
        <f t="shared" ca="1" si="543"/>
        <v>0.14390720936063589</v>
      </c>
      <c r="F4977" s="38">
        <f t="shared" ca="1" si="547"/>
        <v>3.6427274434560633E-2</v>
      </c>
      <c r="G4977" s="24">
        <f t="shared" ca="1" si="544"/>
        <v>7852.2665497246753</v>
      </c>
      <c r="H4977" s="24">
        <f t="shared" ca="1" si="545"/>
        <v>8545.447853037158</v>
      </c>
      <c r="I4977" s="24">
        <f ca="1">H4977/'Option value'!$E$10</f>
        <v>414.82756568141542</v>
      </c>
    </row>
    <row r="4978" spans="2:9">
      <c r="B4978">
        <f t="shared" si="546"/>
        <v>4960</v>
      </c>
      <c r="C4978" s="38">
        <f t="shared" ca="1" si="541"/>
        <v>5.2635667343562481E-2</v>
      </c>
      <c r="D4978" s="38">
        <f t="shared" ca="1" si="542"/>
        <v>7.3867837966017244E-2</v>
      </c>
      <c r="E4978" s="38">
        <f t="shared" ca="1" si="543"/>
        <v>0.14334104828711533</v>
      </c>
      <c r="F4978" s="38">
        <f t="shared" ca="1" si="547"/>
        <v>4.5555598085376917E-2</v>
      </c>
      <c r="G4978" s="24">
        <f t="shared" ca="1" si="544"/>
        <v>9861.6731999411768</v>
      </c>
      <c r="H4978" s="24">
        <f t="shared" ca="1" si="545"/>
        <v>10554.854503253659</v>
      </c>
      <c r="I4978" s="24">
        <f ca="1">H4978/'Option value'!$E$10</f>
        <v>512.37157782784743</v>
      </c>
    </row>
    <row r="4979" spans="2:9">
      <c r="B4979">
        <f t="shared" si="546"/>
        <v>4961</v>
      </c>
      <c r="C4979" s="38">
        <f t="shared" ca="1" si="541"/>
        <v>0.16989673165660249</v>
      </c>
      <c r="D4979" s="38">
        <f t="shared" ca="1" si="542"/>
        <v>6.4459908242639544E-2</v>
      </c>
      <c r="E4979" s="38">
        <f t="shared" ca="1" si="543"/>
        <v>0.14634272403636822</v>
      </c>
      <c r="F4979" s="38">
        <f t="shared" ca="1" si="547"/>
        <v>5.601678534749123E-2</v>
      </c>
      <c r="G4979" s="24">
        <f t="shared" ca="1" si="544"/>
        <v>10354.189377215109</v>
      </c>
      <c r="H4979" s="24">
        <f t="shared" ca="1" si="545"/>
        <v>11047.370680527591</v>
      </c>
      <c r="I4979" s="24">
        <f ca="1">H4979/'Option value'!$E$10</f>
        <v>536.28013012269855</v>
      </c>
    </row>
    <row r="4980" spans="2:9">
      <c r="B4980">
        <f t="shared" si="546"/>
        <v>4962</v>
      </c>
      <c r="C4980" s="38">
        <f t="shared" ca="1" si="541"/>
        <v>0.37244696473354877</v>
      </c>
      <c r="D4980" s="38">
        <f t="shared" ca="1" si="542"/>
        <v>6.6381528475939686E-2</v>
      </c>
      <c r="E4980" s="38">
        <f t="shared" ca="1" si="543"/>
        <v>0.14781135083754951</v>
      </c>
      <c r="F4980" s="38">
        <f t="shared" ca="1" si="547"/>
        <v>5.8056367021451782E-2</v>
      </c>
      <c r="G4980" s="24">
        <f t="shared" ca="1" si="544"/>
        <v>12588.547502620329</v>
      </c>
      <c r="H4980" s="24">
        <f t="shared" ca="1" si="545"/>
        <v>13281.728805932811</v>
      </c>
      <c r="I4980" s="24">
        <f ca="1">H4980/'Option value'!$E$10</f>
        <v>644.74411679285481</v>
      </c>
    </row>
    <row r="4981" spans="2:9">
      <c r="B4981">
        <f t="shared" si="546"/>
        <v>4963</v>
      </c>
      <c r="C4981" s="38">
        <f t="shared" ca="1" si="541"/>
        <v>0.2502987272004612</v>
      </c>
      <c r="D4981" s="38">
        <f t="shared" ca="1" si="542"/>
        <v>7.5204853891266243E-2</v>
      </c>
      <c r="E4981" s="38">
        <f t="shared" ca="1" si="543"/>
        <v>0.14770675760100888</v>
      </c>
      <c r="F4981" s="38">
        <f t="shared" ca="1" si="547"/>
        <v>4.8507249206775807E-2</v>
      </c>
      <c r="G4981" s="24">
        <f t="shared" ca="1" si="544"/>
        <v>11755.511152140365</v>
      </c>
      <c r="H4981" s="24">
        <f t="shared" ca="1" si="545"/>
        <v>12448.692455452847</v>
      </c>
      <c r="I4981" s="24">
        <f ca="1">H4981/'Option value'!$E$10</f>
        <v>604.30545900256539</v>
      </c>
    </row>
    <row r="4982" spans="2:9">
      <c r="B4982">
        <f t="shared" si="546"/>
        <v>4964</v>
      </c>
      <c r="C4982" s="38">
        <f t="shared" ca="1" si="541"/>
        <v>0.19296378595946515</v>
      </c>
      <c r="D4982" s="38">
        <f t="shared" ca="1" si="542"/>
        <v>6.7041856148554874E-2</v>
      </c>
      <c r="E4982" s="38">
        <f t="shared" ca="1" si="543"/>
        <v>0.14995333381544973</v>
      </c>
      <c r="F4982" s="38">
        <f t="shared" ca="1" si="547"/>
        <v>3.8694196260901932E-2</v>
      </c>
      <c r="G4982" s="24">
        <f t="shared" ca="1" si="544"/>
        <v>8915.156633296212</v>
      </c>
      <c r="H4982" s="24">
        <f t="shared" ca="1" si="545"/>
        <v>9608.3379366086938</v>
      </c>
      <c r="I4982" s="24">
        <f ca="1">H4982/'Option value'!$E$10</f>
        <v>466.42417168003362</v>
      </c>
    </row>
    <row r="4983" spans="2:9">
      <c r="B4983">
        <f t="shared" si="546"/>
        <v>4965</v>
      </c>
      <c r="C4983" s="38">
        <f t="shared" ca="1" si="541"/>
        <v>0.380917234493651</v>
      </c>
      <c r="D4983" s="38">
        <f t="shared" ca="1" si="542"/>
        <v>5.6210660974810506E-2</v>
      </c>
      <c r="E4983" s="38">
        <f t="shared" ca="1" si="543"/>
        <v>0.14744191430101497</v>
      </c>
      <c r="F4983" s="38">
        <f t="shared" ca="1" si="547"/>
        <v>3.9763448681385774E-2</v>
      </c>
      <c r="G4983" s="24">
        <f t="shared" ca="1" si="544"/>
        <v>8940.23347201666</v>
      </c>
      <c r="H4983" s="24">
        <f t="shared" ca="1" si="545"/>
        <v>9633.4147753291418</v>
      </c>
      <c r="I4983" s="24">
        <f ca="1">H4983/'Option value'!$E$10</f>
        <v>467.64149394801655</v>
      </c>
    </row>
    <row r="4984" spans="2:9">
      <c r="B4984">
        <f t="shared" si="546"/>
        <v>4966</v>
      </c>
      <c r="C4984" s="38">
        <f t="shared" ca="1" si="541"/>
        <v>0.17536120361004118</v>
      </c>
      <c r="D4984" s="38">
        <f t="shared" ca="1" si="542"/>
        <v>7.3376574382679235E-2</v>
      </c>
      <c r="E4984" s="38">
        <f t="shared" ca="1" si="543"/>
        <v>0.14287395231308672</v>
      </c>
      <c r="F4984" s="38">
        <f t="shared" ca="1" si="547"/>
        <v>2.6523114771738774E-2</v>
      </c>
      <c r="G4984" s="24">
        <f t="shared" ca="1" si="544"/>
        <v>9192.8600174403273</v>
      </c>
      <c r="H4984" s="24">
        <f t="shared" ca="1" si="545"/>
        <v>9886.041320752809</v>
      </c>
      <c r="I4984" s="24">
        <f ca="1">H4984/'Option value'!$E$10</f>
        <v>479.90491848314605</v>
      </c>
    </row>
    <row r="4985" spans="2:9">
      <c r="B4985">
        <f t="shared" si="546"/>
        <v>4967</v>
      </c>
      <c r="C4985" s="38">
        <f t="shared" ca="1" si="541"/>
        <v>0.15563794037488163</v>
      </c>
      <c r="D4985" s="38">
        <f t="shared" ca="1" si="542"/>
        <v>7.5165029834304897E-2</v>
      </c>
      <c r="E4985" s="38">
        <f t="shared" ca="1" si="543"/>
        <v>0.13992795332434249</v>
      </c>
      <c r="F4985" s="38">
        <f t="shared" ca="1" si="547"/>
        <v>4.6499882528228891E-2</v>
      </c>
      <c r="G4985" s="24">
        <f t="shared" ca="1" si="544"/>
        <v>11530.592429050846</v>
      </c>
      <c r="H4985" s="24">
        <f t="shared" ca="1" si="545"/>
        <v>12223.773732363328</v>
      </c>
      <c r="I4985" s="24">
        <f ca="1">H4985/'Option value'!$E$10</f>
        <v>593.38707438656934</v>
      </c>
    </row>
    <row r="4986" spans="2:9">
      <c r="B4986">
        <f t="shared" si="546"/>
        <v>4968</v>
      </c>
      <c r="C4986" s="38">
        <f t="shared" ca="1" si="541"/>
        <v>0.19859674571391014</v>
      </c>
      <c r="D4986" s="38">
        <f t="shared" ca="1" si="542"/>
        <v>5.7958694579259333E-2</v>
      </c>
      <c r="E4986" s="38">
        <f t="shared" ca="1" si="543"/>
        <v>0.14291644024314037</v>
      </c>
      <c r="F4986" s="38">
        <f t="shared" ca="1" si="547"/>
        <v>2.3802914060135141E-2</v>
      </c>
      <c r="G4986" s="24">
        <f t="shared" ca="1" si="544"/>
        <v>7233.0586181827348</v>
      </c>
      <c r="H4986" s="24">
        <f t="shared" ca="1" si="545"/>
        <v>7926.2399214952175</v>
      </c>
      <c r="I4986" s="24">
        <f ca="1">H4986/'Option value'!$E$10</f>
        <v>384.76892822792314</v>
      </c>
    </row>
    <row r="4987" spans="2:9">
      <c r="B4987">
        <f t="shared" si="546"/>
        <v>4969</v>
      </c>
      <c r="C4987" s="38">
        <f t="shared" ca="1" si="541"/>
        <v>0.25359452376293151</v>
      </c>
      <c r="D4987" s="38">
        <f t="shared" ca="1" si="542"/>
        <v>5.7153944198108583E-2</v>
      </c>
      <c r="E4987" s="38">
        <f t="shared" ca="1" si="543"/>
        <v>0.14466144352044447</v>
      </c>
      <c r="F4987" s="38">
        <f t="shared" ca="1" si="547"/>
        <v>2.3554944553014184E-2</v>
      </c>
      <c r="G4987" s="24">
        <f t="shared" ca="1" si="544"/>
        <v>7337.1469980720376</v>
      </c>
      <c r="H4987" s="24">
        <f t="shared" ca="1" si="545"/>
        <v>8030.3283013845203</v>
      </c>
      <c r="I4987" s="24">
        <f ca="1">H4987/'Option value'!$E$10</f>
        <v>389.82176220313204</v>
      </c>
    </row>
    <row r="4988" spans="2:9">
      <c r="B4988">
        <f t="shared" si="546"/>
        <v>4970</v>
      </c>
      <c r="C4988" s="38">
        <f t="shared" ca="1" si="541"/>
        <v>0.27760628310305085</v>
      </c>
      <c r="D4988" s="38">
        <f t="shared" ca="1" si="542"/>
        <v>6.705041470579548E-2</v>
      </c>
      <c r="E4988" s="38">
        <f t="shared" ca="1" si="543"/>
        <v>0.14461823399254095</v>
      </c>
      <c r="F4988" s="38">
        <f t="shared" ca="1" si="547"/>
        <v>3.7729876154554517E-2</v>
      </c>
      <c r="G4988" s="24">
        <f t="shared" ca="1" si="544"/>
        <v>9939.3842202236774</v>
      </c>
      <c r="H4988" s="24">
        <f t="shared" ca="1" si="545"/>
        <v>10632.565523536159</v>
      </c>
      <c r="I4988" s="24">
        <f ca="1">H4988/'Option value'!$E$10</f>
        <v>516.14395745321156</v>
      </c>
    </row>
    <row r="4989" spans="2:9">
      <c r="B4989">
        <f t="shared" si="546"/>
        <v>4971</v>
      </c>
      <c r="C4989" s="38">
        <f t="shared" ca="1" si="541"/>
        <v>0.10055305667693554</v>
      </c>
      <c r="D4989" s="38">
        <f t="shared" ca="1" si="542"/>
        <v>6.4159648234535821E-2</v>
      </c>
      <c r="E4989" s="38">
        <f t="shared" ca="1" si="543"/>
        <v>0.14412556973408944</v>
      </c>
      <c r="F4989" s="38">
        <f t="shared" ca="1" si="547"/>
        <v>5.5327433468661147E-2</v>
      </c>
      <c r="G4989" s="24">
        <f t="shared" ca="1" si="544"/>
        <v>9861.8975066697531</v>
      </c>
      <c r="H4989" s="24">
        <f t="shared" ca="1" si="545"/>
        <v>10555.078809982235</v>
      </c>
      <c r="I4989" s="24">
        <f ca="1">H4989/'Option value'!$E$10</f>
        <v>512.38246650399196</v>
      </c>
    </row>
    <row r="4990" spans="2:9">
      <c r="B4990">
        <f t="shared" si="546"/>
        <v>4972</v>
      </c>
      <c r="C4990" s="38">
        <f t="shared" ca="1" si="541"/>
        <v>0.13432110595208099</v>
      </c>
      <c r="D4990" s="38">
        <f t="shared" ca="1" si="542"/>
        <v>6.1788346195312122E-2</v>
      </c>
      <c r="E4990" s="38">
        <f t="shared" ca="1" si="543"/>
        <v>0.14697935432994511</v>
      </c>
      <c r="F4990" s="38">
        <f t="shared" ca="1" si="547"/>
        <v>2.1774198854233567E-2</v>
      </c>
      <c r="G4990" s="24">
        <f t="shared" ca="1" si="544"/>
        <v>6942.4338306247801</v>
      </c>
      <c r="H4990" s="24">
        <f t="shared" ca="1" si="545"/>
        <v>7635.6151339372627</v>
      </c>
      <c r="I4990" s="24">
        <f ca="1">H4990/'Option value'!$E$10</f>
        <v>370.66092883190595</v>
      </c>
    </row>
    <row r="4991" spans="2:9">
      <c r="B4991">
        <f t="shared" si="546"/>
        <v>4973</v>
      </c>
      <c r="C4991" s="38">
        <f t="shared" ca="1" si="541"/>
        <v>0.26285455737625807</v>
      </c>
      <c r="D4991" s="38">
        <f t="shared" ca="1" si="542"/>
        <v>7.0395478358243682E-2</v>
      </c>
      <c r="E4991" s="38">
        <f t="shared" ca="1" si="543"/>
        <v>0.1435462561115444</v>
      </c>
      <c r="F4991" s="38">
        <f t="shared" ca="1" si="547"/>
        <v>2.2987622622523931E-2</v>
      </c>
      <c r="G4991" s="24">
        <f t="shared" ca="1" si="544"/>
        <v>9145.1568902799718</v>
      </c>
      <c r="H4991" s="24">
        <f t="shared" ca="1" si="545"/>
        <v>9838.3381935924535</v>
      </c>
      <c r="I4991" s="24">
        <f ca="1">H4991/'Option value'!$E$10</f>
        <v>477.58923269866278</v>
      </c>
    </row>
    <row r="4992" spans="2:9">
      <c r="B4992">
        <f t="shared" si="546"/>
        <v>4974</v>
      </c>
      <c r="C4992" s="38">
        <f t="shared" ca="1" si="541"/>
        <v>0.34877469153521673</v>
      </c>
      <c r="D4992" s="38">
        <f t="shared" ca="1" si="542"/>
        <v>7.1842559837692499E-2</v>
      </c>
      <c r="E4992" s="38">
        <f t="shared" ca="1" si="543"/>
        <v>0.14132742648334382</v>
      </c>
      <c r="F4992" s="38">
        <f t="shared" ca="1" si="547"/>
        <v>4.7586306480782728E-2</v>
      </c>
      <c r="G4992" s="24">
        <f t="shared" ca="1" si="544"/>
        <v>12819.835289249297</v>
      </c>
      <c r="H4992" s="24">
        <f t="shared" ca="1" si="545"/>
        <v>13513.016592561778</v>
      </c>
      <c r="I4992" s="24">
        <f ca="1">H4992/'Option value'!$E$10</f>
        <v>655.9716792505717</v>
      </c>
    </row>
    <row r="4993" spans="2:9">
      <c r="B4993">
        <f t="shared" si="546"/>
        <v>4975</v>
      </c>
      <c r="C4993" s="38">
        <f t="shared" ca="1" si="541"/>
        <v>0.20615104137015167</v>
      </c>
      <c r="D4993" s="38">
        <f t="shared" ca="1" si="542"/>
        <v>5.8601374309748537E-2</v>
      </c>
      <c r="E4993" s="38">
        <f t="shared" ca="1" si="543"/>
        <v>0.14621855314663884</v>
      </c>
      <c r="F4993" s="38">
        <f t="shared" ca="1" si="547"/>
        <v>4.3366947726840917E-2</v>
      </c>
      <c r="G4993" s="24">
        <f t="shared" ca="1" si="544"/>
        <v>8522.947221593382</v>
      </c>
      <c r="H4993" s="24">
        <f t="shared" ca="1" si="545"/>
        <v>9216.1285249058637</v>
      </c>
      <c r="I4993" s="24">
        <f ca="1">H4993/'Option value'!$E$10</f>
        <v>447.38487984979918</v>
      </c>
    </row>
    <row r="4994" spans="2:9">
      <c r="B4994">
        <f t="shared" si="546"/>
        <v>4976</v>
      </c>
      <c r="C4994" s="38">
        <f t="shared" ca="1" si="541"/>
        <v>0.30843796955398872</v>
      </c>
      <c r="D4994" s="38">
        <f t="shared" ca="1" si="542"/>
        <v>7.132320676059084E-2</v>
      </c>
      <c r="E4994" s="38">
        <f t="shared" ca="1" si="543"/>
        <v>0.14860991642112203</v>
      </c>
      <c r="F4994" s="38">
        <f t="shared" ca="1" si="547"/>
        <v>5.2659546982983335E-2</v>
      </c>
      <c r="G4994" s="24">
        <f t="shared" ca="1" si="544"/>
        <v>12062.261107552951</v>
      </c>
      <c r="H4994" s="24">
        <f t="shared" ca="1" si="545"/>
        <v>12755.442410865433</v>
      </c>
      <c r="I4994" s="24">
        <f ca="1">H4994/'Option value'!$E$10</f>
        <v>619.1962335371569</v>
      </c>
    </row>
    <row r="4995" spans="2:9">
      <c r="B4995">
        <f t="shared" si="546"/>
        <v>4977</v>
      </c>
      <c r="C4995" s="38">
        <f t="shared" ca="1" si="541"/>
        <v>0.29464493778455053</v>
      </c>
      <c r="D4995" s="38">
        <f t="shared" ca="1" si="542"/>
        <v>6.1989186450564435E-2</v>
      </c>
      <c r="E4995" s="38">
        <f t="shared" ca="1" si="543"/>
        <v>0.14493910553751682</v>
      </c>
      <c r="F4995" s="38">
        <f t="shared" ca="1" si="547"/>
        <v>2.4408533709069018E-2</v>
      </c>
      <c r="G4995" s="24">
        <f t="shared" ca="1" si="544"/>
        <v>8257.7318114042646</v>
      </c>
      <c r="H4995" s="24">
        <f t="shared" ca="1" si="545"/>
        <v>8950.9131147167463</v>
      </c>
      <c r="I4995" s="24">
        <f ca="1">H4995/'Option value'!$E$10</f>
        <v>434.5103453745993</v>
      </c>
    </row>
    <row r="4996" spans="2:9">
      <c r="B4996">
        <f t="shared" si="546"/>
        <v>4978</v>
      </c>
      <c r="C4996" s="38">
        <f t="shared" ca="1" si="541"/>
        <v>0.15117433703114702</v>
      </c>
      <c r="D4996" s="38">
        <f t="shared" ca="1" si="542"/>
        <v>6.5227949583934075E-2</v>
      </c>
      <c r="E4996" s="38">
        <f t="shared" ca="1" si="543"/>
        <v>0.14090015233424691</v>
      </c>
      <c r="F4996" s="38">
        <f t="shared" ca="1" si="547"/>
        <v>2.3680176873347367E-2</v>
      </c>
      <c r="G4996" s="24">
        <f t="shared" ca="1" si="544"/>
        <v>7944.4635523914058</v>
      </c>
      <c r="H4996" s="24">
        <f t="shared" ca="1" si="545"/>
        <v>8637.6448557038875</v>
      </c>
      <c r="I4996" s="24">
        <f ca="1">H4996/'Option value'!$E$10</f>
        <v>419.30314833514012</v>
      </c>
    </row>
    <row r="4997" spans="2:9">
      <c r="B4997">
        <f t="shared" si="546"/>
        <v>4979</v>
      </c>
      <c r="C4997" s="38">
        <f t="shared" ca="1" si="541"/>
        <v>0.3370766502083466</v>
      </c>
      <c r="D4997" s="38">
        <f t="shared" ca="1" si="542"/>
        <v>5.9080613170883048E-2</v>
      </c>
      <c r="E4997" s="38">
        <f t="shared" ca="1" si="543"/>
        <v>0.14764561675591853</v>
      </c>
      <c r="F4997" s="38">
        <f t="shared" ca="1" si="547"/>
        <v>2.7750111877029651E-2</v>
      </c>
      <c r="G4997" s="24">
        <f t="shared" ca="1" si="544"/>
        <v>8171.274020680884</v>
      </c>
      <c r="H4997" s="24">
        <f t="shared" ca="1" si="545"/>
        <v>8864.4553239933666</v>
      </c>
      <c r="I4997" s="24">
        <f ca="1">H4997/'Option value'!$E$10</f>
        <v>430.3133652423964</v>
      </c>
    </row>
    <row r="4998" spans="2:9">
      <c r="B4998">
        <f t="shared" si="546"/>
        <v>4980</v>
      </c>
      <c r="C4998" s="38">
        <f t="shared" ca="1" si="541"/>
        <v>0.29292454508646987</v>
      </c>
      <c r="D4998" s="38">
        <f t="shared" ca="1" si="542"/>
        <v>6.6494918885817572E-2</v>
      </c>
      <c r="E4998" s="38">
        <f t="shared" ca="1" si="543"/>
        <v>0.14400674933779115</v>
      </c>
      <c r="F4998" s="38">
        <f t="shared" ca="1" si="547"/>
        <v>5.0838574889201162E-2</v>
      </c>
      <c r="G4998" s="24">
        <f t="shared" ca="1" si="544"/>
        <v>11444.199808779258</v>
      </c>
      <c r="H4998" s="24">
        <f t="shared" ca="1" si="545"/>
        <v>12137.38111209174</v>
      </c>
      <c r="I4998" s="24">
        <f ca="1">H4998/'Option value'!$E$10</f>
        <v>589.19325786853096</v>
      </c>
    </row>
    <row r="4999" spans="2:9">
      <c r="B4999">
        <f t="shared" si="546"/>
        <v>4981</v>
      </c>
      <c r="C4999" s="38">
        <f t="shared" ca="1" si="541"/>
        <v>0.26364836236798922</v>
      </c>
      <c r="D4999" s="38">
        <f t="shared" ca="1" si="542"/>
        <v>6.6007358399804247E-2</v>
      </c>
      <c r="E4999" s="38">
        <f t="shared" ca="1" si="543"/>
        <v>0.15138901485845616</v>
      </c>
      <c r="F4999" s="38">
        <f t="shared" ca="1" si="547"/>
        <v>5.89783942007399E-2</v>
      </c>
      <c r="G4999" s="24">
        <f t="shared" ca="1" si="544"/>
        <v>11194.07162303987</v>
      </c>
      <c r="H4999" s="24">
        <f t="shared" ca="1" si="545"/>
        <v>11887.252926352352</v>
      </c>
      <c r="I4999" s="24">
        <f ca="1">H4999/'Option value'!$E$10</f>
        <v>577.05111292972583</v>
      </c>
    </row>
    <row r="5000" spans="2:9">
      <c r="B5000">
        <f t="shared" si="546"/>
        <v>4982</v>
      </c>
      <c r="C5000" s="38">
        <f t="shared" ca="1" si="541"/>
        <v>0.1952784737101414</v>
      </c>
      <c r="D5000" s="38">
        <f t="shared" ca="1" si="542"/>
        <v>5.4428706996715037E-2</v>
      </c>
      <c r="E5000" s="38">
        <f t="shared" ca="1" si="543"/>
        <v>0.14615228241160888</v>
      </c>
      <c r="F5000" s="38">
        <f t="shared" ca="1" si="547"/>
        <v>4.5178477556362437E-2</v>
      </c>
      <c r="G5000" s="24">
        <f t="shared" ca="1" si="544"/>
        <v>7990.6069909549433</v>
      </c>
      <c r="H5000" s="24">
        <f t="shared" ca="1" si="545"/>
        <v>8683.788294267426</v>
      </c>
      <c r="I5000" s="24">
        <f ca="1">H5000/'Option value'!$E$10</f>
        <v>421.54312108094297</v>
      </c>
    </row>
    <row r="5001" spans="2:9">
      <c r="B5001">
        <f t="shared" si="546"/>
        <v>4983</v>
      </c>
      <c r="C5001" s="38">
        <f t="shared" ca="1" si="541"/>
        <v>1.8557214494361818E-2</v>
      </c>
      <c r="D5001" s="38">
        <f t="shared" ca="1" si="542"/>
        <v>7.0271570691761154E-2</v>
      </c>
      <c r="E5001" s="38">
        <f t="shared" ca="1" si="543"/>
        <v>0.14331904397989523</v>
      </c>
      <c r="F5001" s="38">
        <f t="shared" ca="1" si="547"/>
        <v>5.8964217037394226E-2</v>
      </c>
      <c r="G5001" s="24">
        <f t="shared" ca="1" si="544"/>
        <v>10523.168589079394</v>
      </c>
      <c r="H5001" s="24">
        <f t="shared" ca="1" si="545"/>
        <v>11216.349892391876</v>
      </c>
      <c r="I5001" s="24">
        <f ca="1">H5001/'Option value'!$E$10</f>
        <v>544.48300448504244</v>
      </c>
    </row>
    <row r="5002" spans="2:9">
      <c r="B5002">
        <f t="shared" si="546"/>
        <v>4984</v>
      </c>
      <c r="C5002" s="38">
        <f t="shared" ca="1" si="541"/>
        <v>0.18966081133415028</v>
      </c>
      <c r="D5002" s="38">
        <f t="shared" ca="1" si="542"/>
        <v>6.5083246626629163E-2</v>
      </c>
      <c r="E5002" s="38">
        <f t="shared" ca="1" si="543"/>
        <v>0.14556670475128886</v>
      </c>
      <c r="F5002" s="38">
        <f t="shared" ca="1" si="547"/>
        <v>3.2922876049964987E-2</v>
      </c>
      <c r="G5002" s="24">
        <f t="shared" ca="1" si="544"/>
        <v>8524.6457067771917</v>
      </c>
      <c r="H5002" s="24">
        <f t="shared" ca="1" si="545"/>
        <v>9217.8270100896734</v>
      </c>
      <c r="I5002" s="24">
        <f ca="1">H5002/'Option value'!$E$10</f>
        <v>447.46733058687732</v>
      </c>
    </row>
    <row r="5003" spans="2:9">
      <c r="B5003">
        <f t="shared" si="546"/>
        <v>4985</v>
      </c>
      <c r="C5003" s="38">
        <f t="shared" ca="1" si="541"/>
        <v>0.22050882021573873</v>
      </c>
      <c r="D5003" s="38">
        <f t="shared" ca="1" si="542"/>
        <v>6.9715884084283961E-2</v>
      </c>
      <c r="E5003" s="38">
        <f t="shared" ca="1" si="543"/>
        <v>0.14708456001287834</v>
      </c>
      <c r="F5003" s="38">
        <f t="shared" ca="1" si="547"/>
        <v>3.0293770005764154E-2</v>
      </c>
      <c r="G5003" s="24">
        <f t="shared" ca="1" si="544"/>
        <v>9035.5676550501539</v>
      </c>
      <c r="H5003" s="24">
        <f t="shared" ca="1" si="545"/>
        <v>9728.7489583626357</v>
      </c>
      <c r="I5003" s="24">
        <f ca="1">H5003/'Option value'!$E$10</f>
        <v>472.26936691080755</v>
      </c>
    </row>
    <row r="5004" spans="2:9">
      <c r="B5004">
        <f t="shared" si="546"/>
        <v>4986</v>
      </c>
      <c r="C5004" s="38">
        <f t="shared" ca="1" si="541"/>
        <v>0.38411927453069877</v>
      </c>
      <c r="D5004" s="38">
        <f t="shared" ca="1" si="542"/>
        <v>6.6845156492026339E-2</v>
      </c>
      <c r="E5004" s="38">
        <f t="shared" ca="1" si="543"/>
        <v>0.1404487025038467</v>
      </c>
      <c r="F5004" s="38">
        <f t="shared" ca="1" si="547"/>
        <v>4.5542764102071011E-2</v>
      </c>
      <c r="G5004" s="24">
        <f t="shared" ca="1" si="544"/>
        <v>12090.421730873726</v>
      </c>
      <c r="H5004" s="24">
        <f t="shared" ca="1" si="545"/>
        <v>12783.603034186208</v>
      </c>
      <c r="I5004" s="24">
        <f ca="1">H5004/'Option value'!$E$10</f>
        <v>620.56325408670909</v>
      </c>
    </row>
    <row r="5005" spans="2:9">
      <c r="B5005">
        <f t="shared" si="546"/>
        <v>4987</v>
      </c>
      <c r="C5005" s="38">
        <f t="shared" ca="1" si="541"/>
        <v>0.26772651140426296</v>
      </c>
      <c r="D5005" s="38">
        <f t="shared" ca="1" si="542"/>
        <v>5.5464073918832249E-2</v>
      </c>
      <c r="E5005" s="38">
        <f t="shared" ca="1" si="543"/>
        <v>0.13996149710753999</v>
      </c>
      <c r="F5005" s="38">
        <f t="shared" ca="1" si="547"/>
        <v>2.2667154777161108E-2</v>
      </c>
      <c r="G5005" s="24">
        <f t="shared" ca="1" si="544"/>
        <v>7434.4980339165249</v>
      </c>
      <c r="H5005" s="24">
        <f t="shared" ca="1" si="545"/>
        <v>8127.6793372290076</v>
      </c>
      <c r="I5005" s="24">
        <f ca="1">H5005/'Option value'!$E$10</f>
        <v>394.5475406421848</v>
      </c>
    </row>
    <row r="5006" spans="2:9">
      <c r="B5006">
        <f t="shared" si="546"/>
        <v>4988</v>
      </c>
      <c r="C5006" s="38">
        <f t="shared" ca="1" si="541"/>
        <v>0.23315503979113084</v>
      </c>
      <c r="D5006" s="38">
        <f t="shared" ca="1" si="542"/>
        <v>7.4945605598032289E-2</v>
      </c>
      <c r="E5006" s="38">
        <f t="shared" ca="1" si="543"/>
        <v>0.14241988605101844</v>
      </c>
      <c r="F5006" s="38">
        <f t="shared" ca="1" si="547"/>
        <v>3.1838312315039419E-2</v>
      </c>
      <c r="G5006" s="24">
        <f t="shared" ca="1" si="544"/>
        <v>10365.075407462542</v>
      </c>
      <c r="H5006" s="24">
        <f t="shared" ca="1" si="545"/>
        <v>11058.256710775024</v>
      </c>
      <c r="I5006" s="24">
        <f ca="1">H5006/'Option value'!$E$10</f>
        <v>536.80857819296227</v>
      </c>
    </row>
    <row r="5007" spans="2:9">
      <c r="B5007">
        <f t="shared" si="546"/>
        <v>4989</v>
      </c>
      <c r="C5007" s="38">
        <f t="shared" ca="1" si="541"/>
        <v>0.15443279402461074</v>
      </c>
      <c r="D5007" s="38">
        <f t="shared" ca="1" si="542"/>
        <v>6.4292107931535183E-2</v>
      </c>
      <c r="E5007" s="38">
        <f t="shared" ca="1" si="543"/>
        <v>0.14079331676128992</v>
      </c>
      <c r="F5007" s="38">
        <f t="shared" ca="1" si="547"/>
        <v>5.2140174581425267E-2</v>
      </c>
      <c r="G5007" s="24">
        <f t="shared" ca="1" si="544"/>
        <v>10383.016976360885</v>
      </c>
      <c r="H5007" s="24">
        <f t="shared" ca="1" si="545"/>
        <v>11076.198279673366</v>
      </c>
      <c r="I5007" s="24">
        <f ca="1">H5007/'Option value'!$E$10</f>
        <v>537.67952813948375</v>
      </c>
    </row>
    <row r="5008" spans="2:9">
      <c r="B5008">
        <f t="shared" si="546"/>
        <v>4990</v>
      </c>
      <c r="C5008" s="38">
        <f t="shared" ca="1" si="541"/>
        <v>0.28282915575563838</v>
      </c>
      <c r="D5008" s="38">
        <f t="shared" ca="1" si="542"/>
        <v>6.3491671306141889E-2</v>
      </c>
      <c r="E5008" s="38">
        <f t="shared" ca="1" si="543"/>
        <v>0.1504416963363939</v>
      </c>
      <c r="F5008" s="38">
        <f t="shared" ca="1" si="547"/>
        <v>3.9522831360894212E-2</v>
      </c>
      <c r="G5008" s="24">
        <f t="shared" ca="1" si="544"/>
        <v>9106.9204115764132</v>
      </c>
      <c r="H5008" s="24">
        <f t="shared" ca="1" si="545"/>
        <v>9800.101714888895</v>
      </c>
      <c r="I5008" s="24">
        <f ca="1">H5008/'Option value'!$E$10</f>
        <v>475.73309295577155</v>
      </c>
    </row>
    <row r="5009" spans="2:9">
      <c r="B5009">
        <f t="shared" si="546"/>
        <v>4991</v>
      </c>
      <c r="C5009" s="38">
        <f t="shared" ca="1" si="541"/>
        <v>0.3245779288046019</v>
      </c>
      <c r="D5009" s="38">
        <f t="shared" ca="1" si="542"/>
        <v>6.4688206980133514E-2</v>
      </c>
      <c r="E5009" s="38">
        <f t="shared" ca="1" si="543"/>
        <v>0.14371641428421159</v>
      </c>
      <c r="F5009" s="38">
        <f t="shared" ca="1" si="547"/>
        <v>5.9954865752291725E-2</v>
      </c>
      <c r="G5009" s="24">
        <f t="shared" ca="1" si="544"/>
        <v>12686.718596393241</v>
      </c>
      <c r="H5009" s="24">
        <f t="shared" ca="1" si="545"/>
        <v>13379.899899705722</v>
      </c>
      <c r="I5009" s="24">
        <f ca="1">H5009/'Option value'!$E$10</f>
        <v>649.50970386920983</v>
      </c>
    </row>
    <row r="5010" spans="2:9">
      <c r="B5010">
        <f t="shared" si="546"/>
        <v>4992</v>
      </c>
      <c r="C5010" s="38">
        <f t="shared" ca="1" si="541"/>
        <v>0.41571187159535616</v>
      </c>
      <c r="D5010" s="38">
        <f t="shared" ca="1" si="542"/>
        <v>5.8446821555465552E-2</v>
      </c>
      <c r="E5010" s="38">
        <f t="shared" ca="1" si="543"/>
        <v>0.14383128404845485</v>
      </c>
      <c r="F5010" s="38">
        <f t="shared" ca="1" si="547"/>
        <v>5.9949084935337932E-2</v>
      </c>
      <c r="G5010" s="24">
        <f t="shared" ca="1" si="544"/>
        <v>12233.686340842454</v>
      </c>
      <c r="H5010" s="24">
        <f t="shared" ca="1" si="545"/>
        <v>12926.867644154936</v>
      </c>
      <c r="I5010" s="24">
        <f ca="1">H5010/'Option value'!$E$10</f>
        <v>627.51784680363767</v>
      </c>
    </row>
    <row r="5011" spans="2:9">
      <c r="B5011">
        <f t="shared" si="546"/>
        <v>4993</v>
      </c>
      <c r="C5011" s="38">
        <f t="shared" ref="C5011:C5074" ca="1" si="548">_xlfn.NORM.INV(RAND(),$F$6,$G$6)</f>
        <v>8.9697036046263307E-2</v>
      </c>
      <c r="D5011" s="38">
        <f t="shared" ref="D5011:D5074" ca="1" si="549">_xlfn.NORM.INV(RAND(),$F$7,$G$7)</f>
        <v>5.969598915396801E-2</v>
      </c>
      <c r="E5011" s="38">
        <f t="shared" ref="E5011:E5074" ca="1" si="550">_xlfn.NORM.INV(RAND(),$F$8,$G$8)</f>
        <v>0.14000779973522398</v>
      </c>
      <c r="F5011" s="38">
        <f t="shared" ca="1" si="547"/>
        <v>4.5356527940763419E-2</v>
      </c>
      <c r="G5011" s="24">
        <f t="shared" ref="G5011:G5074" ca="1" si="551">IF(E5011&gt;F5011,($C$12*(1+C5011)*D5011)/(E5011-F5011),0)</f>
        <v>8523.4583920698879</v>
      </c>
      <c r="H5011" s="24">
        <f t="shared" ref="H5011:H5074" ca="1" si="552">G5011+$C$13</f>
        <v>9216.6396953823696</v>
      </c>
      <c r="I5011" s="24">
        <f ca="1">H5011/'Option value'!$E$10</f>
        <v>447.40969395060046</v>
      </c>
    </row>
    <row r="5012" spans="2:9">
      <c r="B5012">
        <f t="shared" ref="B5012:B5075" si="553">B5011+1</f>
        <v>4994</v>
      </c>
      <c r="C5012" s="38">
        <f t="shared" ca="1" si="548"/>
        <v>0.45932258668909287</v>
      </c>
      <c r="D5012" s="38">
        <f t="shared" ca="1" si="549"/>
        <v>5.3174460721231442E-2</v>
      </c>
      <c r="E5012" s="38">
        <f t="shared" ca="1" si="550"/>
        <v>0.1413730526310405</v>
      </c>
      <c r="F5012" s="38">
        <f t="shared" ref="F5012:F5075" ca="1" si="554">RAND()*($E$9-$D$9)+$D$9</f>
        <v>5.1624392083623752E-2</v>
      </c>
      <c r="G5012" s="24">
        <f t="shared" ca="1" si="551"/>
        <v>10723.036878082723</v>
      </c>
      <c r="H5012" s="24">
        <f t="shared" ca="1" si="552"/>
        <v>11416.218181395205</v>
      </c>
      <c r="I5012" s="24">
        <f ca="1">H5012/'Option value'!$E$10</f>
        <v>554.18534861141768</v>
      </c>
    </row>
    <row r="5013" spans="2:9">
      <c r="B5013">
        <f t="shared" si="553"/>
        <v>4995</v>
      </c>
      <c r="C5013" s="38">
        <f t="shared" ca="1" si="548"/>
        <v>0.20608884475086575</v>
      </c>
      <c r="D5013" s="38">
        <f t="shared" ca="1" si="549"/>
        <v>6.1003498000878113E-2</v>
      </c>
      <c r="E5013" s="38">
        <f t="shared" ca="1" si="550"/>
        <v>0.14197499254832791</v>
      </c>
      <c r="F5013" s="38">
        <f t="shared" ca="1" si="554"/>
        <v>2.4054191707629999E-2</v>
      </c>
      <c r="G5013" s="24">
        <f t="shared" ca="1" si="551"/>
        <v>7738.1117287417228</v>
      </c>
      <c r="H5013" s="24">
        <f t="shared" ca="1" si="552"/>
        <v>8431.2930320542055</v>
      </c>
      <c r="I5013" s="24">
        <f ca="1">H5013/'Option value'!$E$10</f>
        <v>409.28606951719439</v>
      </c>
    </row>
    <row r="5014" spans="2:9">
      <c r="B5014">
        <f t="shared" si="553"/>
        <v>4996</v>
      </c>
      <c r="C5014" s="38">
        <f t="shared" ca="1" si="548"/>
        <v>0.35448154997040476</v>
      </c>
      <c r="D5014" s="38">
        <f t="shared" ca="1" si="549"/>
        <v>7.6950835906771625E-2</v>
      </c>
      <c r="E5014" s="38">
        <f t="shared" ca="1" si="550"/>
        <v>0.14466590403676158</v>
      </c>
      <c r="F5014" s="38">
        <f t="shared" ca="1" si="554"/>
        <v>5.0583708859570198E-2</v>
      </c>
      <c r="G5014" s="24">
        <f t="shared" ca="1" si="551"/>
        <v>13739.482344539952</v>
      </c>
      <c r="H5014" s="24">
        <f t="shared" ca="1" si="552"/>
        <v>14432.663647852434</v>
      </c>
      <c r="I5014" s="24">
        <f ca="1">H5014/'Option value'!$E$10</f>
        <v>700.61474018701131</v>
      </c>
    </row>
    <row r="5015" spans="2:9">
      <c r="B5015">
        <f t="shared" si="553"/>
        <v>4997</v>
      </c>
      <c r="C5015" s="38">
        <f t="shared" ca="1" si="548"/>
        <v>0.33355255916582122</v>
      </c>
      <c r="D5015" s="38">
        <f t="shared" ca="1" si="549"/>
        <v>6.0707917368820079E-2</v>
      </c>
      <c r="E5015" s="38">
        <f t="shared" ca="1" si="550"/>
        <v>0.14633822369801922</v>
      </c>
      <c r="F5015" s="38">
        <f t="shared" ca="1" si="554"/>
        <v>2.9183639505992925E-2</v>
      </c>
      <c r="G5015" s="24">
        <f t="shared" ca="1" si="551"/>
        <v>8570.1329914055659</v>
      </c>
      <c r="H5015" s="24">
        <f t="shared" ca="1" si="552"/>
        <v>9263.3142947180477</v>
      </c>
      <c r="I5015" s="24">
        <f ca="1">H5015/'Option value'!$E$10</f>
        <v>449.67545119990518</v>
      </c>
    </row>
    <row r="5016" spans="2:9">
      <c r="B5016">
        <f t="shared" si="553"/>
        <v>4998</v>
      </c>
      <c r="C5016" s="38">
        <f t="shared" ca="1" si="548"/>
        <v>0.25911993289037533</v>
      </c>
      <c r="D5016" s="38">
        <f t="shared" ca="1" si="549"/>
        <v>5.7779059394272733E-2</v>
      </c>
      <c r="E5016" s="38">
        <f t="shared" ca="1" si="550"/>
        <v>0.14214135375190709</v>
      </c>
      <c r="F5016" s="38">
        <f t="shared" ca="1" si="554"/>
        <v>3.2562566271623725E-2</v>
      </c>
      <c r="G5016" s="24">
        <f t="shared" ca="1" si="551"/>
        <v>8233.8405595525164</v>
      </c>
      <c r="H5016" s="24">
        <f t="shared" ca="1" si="552"/>
        <v>8927.0218628649982</v>
      </c>
      <c r="I5016" s="24">
        <f ca="1">H5016/'Option value'!$E$10</f>
        <v>433.35057586723292</v>
      </c>
    </row>
    <row r="5017" spans="2:9">
      <c r="B5017">
        <f t="shared" si="553"/>
        <v>4999</v>
      </c>
      <c r="C5017" s="38">
        <f t="shared" ca="1" si="548"/>
        <v>0.13041761985704467</v>
      </c>
      <c r="D5017" s="38">
        <f t="shared" ca="1" si="549"/>
        <v>7.2093055774267376E-2</v>
      </c>
      <c r="E5017" s="38">
        <f t="shared" ca="1" si="550"/>
        <v>0.14357356197631482</v>
      </c>
      <c r="F5017" s="38">
        <f t="shared" ca="1" si="554"/>
        <v>3.4422665729995361E-2</v>
      </c>
      <c r="G5017" s="24">
        <f t="shared" ca="1" si="551"/>
        <v>9259.6894824668725</v>
      </c>
      <c r="H5017" s="24">
        <f t="shared" ca="1" si="552"/>
        <v>9952.8707857793543</v>
      </c>
      <c r="I5017" s="24">
        <f ca="1">H5017/'Option value'!$E$10</f>
        <v>483.14906727084241</v>
      </c>
    </row>
    <row r="5018" spans="2:9">
      <c r="B5018">
        <f t="shared" si="553"/>
        <v>5000</v>
      </c>
      <c r="C5018" s="38">
        <f t="shared" ca="1" si="548"/>
        <v>3.5606800959169127E-2</v>
      </c>
      <c r="D5018" s="38">
        <f t="shared" ca="1" si="549"/>
        <v>6.2940267887028334E-2</v>
      </c>
      <c r="E5018" s="38">
        <f t="shared" ca="1" si="550"/>
        <v>0.1426749221318116</v>
      </c>
      <c r="F5018" s="38">
        <f t="shared" ca="1" si="554"/>
        <v>3.0330511029206048E-2</v>
      </c>
      <c r="G5018" s="24">
        <f t="shared" ca="1" si="551"/>
        <v>7195.5398984123985</v>
      </c>
      <c r="H5018" s="24">
        <f t="shared" ca="1" si="552"/>
        <v>7888.7212017248812</v>
      </c>
      <c r="I5018" s="24">
        <f ca="1">H5018/'Option value'!$E$10</f>
        <v>382.94763115169326</v>
      </c>
    </row>
    <row r="5019" spans="2:9">
      <c r="B5019">
        <f t="shared" si="553"/>
        <v>5001</v>
      </c>
      <c r="C5019" s="38">
        <f t="shared" ca="1" si="548"/>
        <v>0.34465355919987595</v>
      </c>
      <c r="D5019" s="38">
        <f t="shared" ca="1" si="549"/>
        <v>6.3489834960057195E-2</v>
      </c>
      <c r="E5019" s="38">
        <f t="shared" ca="1" si="550"/>
        <v>0.14445256256022435</v>
      </c>
      <c r="F5019" s="38">
        <f t="shared" ca="1" si="554"/>
        <v>3.850206706149302E-2</v>
      </c>
      <c r="G5019" s="24">
        <f t="shared" ca="1" si="551"/>
        <v>9993.1633977579786</v>
      </c>
      <c r="H5019" s="24">
        <f t="shared" ca="1" si="552"/>
        <v>10686.34470107046</v>
      </c>
      <c r="I5019" s="24">
        <f ca="1">H5019/'Option value'!$E$10</f>
        <v>518.75459713934265</v>
      </c>
    </row>
    <row r="5020" spans="2:9">
      <c r="B5020">
        <f t="shared" si="553"/>
        <v>5002</v>
      </c>
      <c r="C5020" s="38">
        <f t="shared" ca="1" si="548"/>
        <v>0.24611544623527332</v>
      </c>
      <c r="D5020" s="38">
        <f t="shared" ca="1" si="549"/>
        <v>5.6796029826395686E-2</v>
      </c>
      <c r="E5020" s="38">
        <f t="shared" ca="1" si="550"/>
        <v>0.14096968081203248</v>
      </c>
      <c r="F5020" s="38">
        <f t="shared" ca="1" si="554"/>
        <v>5.9093453052211642E-2</v>
      </c>
      <c r="G5020" s="24">
        <f t="shared" ca="1" si="551"/>
        <v>10720.370854035287</v>
      </c>
      <c r="H5020" s="24">
        <f t="shared" ca="1" si="552"/>
        <v>11413.552157347769</v>
      </c>
      <c r="I5020" s="24">
        <f ca="1">H5020/'Option value'!$E$10</f>
        <v>554.05592996833832</v>
      </c>
    </row>
    <row r="5021" spans="2:9">
      <c r="B5021">
        <f t="shared" si="553"/>
        <v>5003</v>
      </c>
      <c r="C5021" s="38">
        <f t="shared" ca="1" si="548"/>
        <v>0.22439540852833928</v>
      </c>
      <c r="D5021" s="38">
        <f t="shared" ca="1" si="549"/>
        <v>6.5562227642422241E-2</v>
      </c>
      <c r="E5021" s="38">
        <f t="shared" ca="1" si="550"/>
        <v>0.14096780021842445</v>
      </c>
      <c r="F5021" s="38">
        <f t="shared" ca="1" si="554"/>
        <v>5.7556706900050242E-2</v>
      </c>
      <c r="G5021" s="24">
        <f t="shared" ca="1" si="551"/>
        <v>11935.564299807018</v>
      </c>
      <c r="H5021" s="24">
        <f t="shared" ca="1" si="552"/>
        <v>12628.7456031195</v>
      </c>
      <c r="I5021" s="24">
        <f ca="1">H5021/'Option value'!$E$10</f>
        <v>613.04590306405339</v>
      </c>
    </row>
    <row r="5022" spans="2:9">
      <c r="B5022">
        <f t="shared" si="553"/>
        <v>5004</v>
      </c>
      <c r="C5022" s="38">
        <f t="shared" ca="1" si="548"/>
        <v>0.26572692739899401</v>
      </c>
      <c r="D5022" s="38">
        <f t="shared" ca="1" si="549"/>
        <v>6.4281207739680338E-2</v>
      </c>
      <c r="E5022" s="38">
        <f t="shared" ca="1" si="550"/>
        <v>0.14204798847607233</v>
      </c>
      <c r="F5022" s="38">
        <f t="shared" ca="1" si="554"/>
        <v>3.1396441882082966E-2</v>
      </c>
      <c r="G5022" s="24">
        <f t="shared" ca="1" si="551"/>
        <v>9119.2250927672194</v>
      </c>
      <c r="H5022" s="24">
        <f t="shared" ca="1" si="552"/>
        <v>9812.4063960797012</v>
      </c>
      <c r="I5022" s="24">
        <f ca="1">H5022/'Option value'!$E$10</f>
        <v>476.33040757668448</v>
      </c>
    </row>
    <row r="5023" spans="2:9">
      <c r="B5023">
        <f t="shared" si="553"/>
        <v>5005</v>
      </c>
      <c r="C5023" s="38">
        <f t="shared" ca="1" si="548"/>
        <v>0.23399084238382931</v>
      </c>
      <c r="D5023" s="38">
        <f t="shared" ca="1" si="549"/>
        <v>6.6202845727814846E-2</v>
      </c>
      <c r="E5023" s="38">
        <f t="shared" ca="1" si="550"/>
        <v>0.14419582031845291</v>
      </c>
      <c r="F5023" s="38">
        <f t="shared" ca="1" si="554"/>
        <v>4.6840769731743351E-2</v>
      </c>
      <c r="G5023" s="24">
        <f t="shared" ca="1" si="551"/>
        <v>10406.902476342802</v>
      </c>
      <c r="H5023" s="24">
        <f t="shared" ca="1" si="552"/>
        <v>11100.083779655284</v>
      </c>
      <c r="I5023" s="24">
        <f ca="1">H5023/'Option value'!$E$10</f>
        <v>538.83901842986813</v>
      </c>
    </row>
    <row r="5024" spans="2:9">
      <c r="B5024">
        <f t="shared" si="553"/>
        <v>5006</v>
      </c>
      <c r="C5024" s="38">
        <f t="shared" ca="1" si="548"/>
        <v>0.18047347509329287</v>
      </c>
      <c r="D5024" s="38">
        <f t="shared" ca="1" si="549"/>
        <v>6.886682796813326E-2</v>
      </c>
      <c r="E5024" s="38">
        <f t="shared" ca="1" si="550"/>
        <v>0.14253849862325083</v>
      </c>
      <c r="F5024" s="38">
        <f t="shared" ca="1" si="554"/>
        <v>5.9131106607626771E-2</v>
      </c>
      <c r="G5024" s="24">
        <f t="shared" ca="1" si="551"/>
        <v>12087.963714755268</v>
      </c>
      <c r="H5024" s="24">
        <f t="shared" ca="1" si="552"/>
        <v>12781.145018067749</v>
      </c>
      <c r="I5024" s="24">
        <f ca="1">H5024/'Option value'!$E$10</f>
        <v>620.44393291591007</v>
      </c>
    </row>
    <row r="5025" spans="2:9">
      <c r="B5025">
        <f t="shared" si="553"/>
        <v>5007</v>
      </c>
      <c r="C5025" s="38">
        <f t="shared" ca="1" si="548"/>
        <v>0.21656814942852673</v>
      </c>
      <c r="D5025" s="38">
        <f t="shared" ca="1" si="549"/>
        <v>4.9102639396103293E-2</v>
      </c>
      <c r="E5025" s="38">
        <f t="shared" ca="1" si="550"/>
        <v>0.14771246570552388</v>
      </c>
      <c r="F5025" s="38">
        <f t="shared" ca="1" si="554"/>
        <v>4.6718572581684464E-2</v>
      </c>
      <c r="G5025" s="24">
        <f t="shared" ca="1" si="551"/>
        <v>7335.6321030393974</v>
      </c>
      <c r="H5025" s="24">
        <f t="shared" ca="1" si="552"/>
        <v>8028.8134063518801</v>
      </c>
      <c r="I5025" s="24">
        <f ca="1">H5025/'Option value'!$E$10</f>
        <v>389.74822360931455</v>
      </c>
    </row>
    <row r="5026" spans="2:9">
      <c r="B5026">
        <f t="shared" si="553"/>
        <v>5008</v>
      </c>
      <c r="C5026" s="38">
        <f t="shared" ca="1" si="548"/>
        <v>0.31902867324670331</v>
      </c>
      <c r="D5026" s="38">
        <f t="shared" ca="1" si="549"/>
        <v>6.2067692978309823E-2</v>
      </c>
      <c r="E5026" s="38">
        <f t="shared" ca="1" si="550"/>
        <v>0.14571294181839997</v>
      </c>
      <c r="F5026" s="38">
        <f t="shared" ca="1" si="554"/>
        <v>4.6413579694329243E-2</v>
      </c>
      <c r="G5026" s="24">
        <f t="shared" ca="1" si="551"/>
        <v>10225.033928318462</v>
      </c>
      <c r="H5026" s="24">
        <f t="shared" ca="1" si="552"/>
        <v>10918.215231630944</v>
      </c>
      <c r="I5026" s="24">
        <f ca="1">H5026/'Option value'!$E$10</f>
        <v>530.01044813742442</v>
      </c>
    </row>
    <row r="5027" spans="2:9">
      <c r="B5027">
        <f t="shared" si="553"/>
        <v>5009</v>
      </c>
      <c r="C5027" s="38">
        <f t="shared" ca="1" si="548"/>
        <v>0.17064025204776362</v>
      </c>
      <c r="D5027" s="38">
        <f t="shared" ca="1" si="549"/>
        <v>5.9203781727689128E-2</v>
      </c>
      <c r="E5027" s="38">
        <f t="shared" ca="1" si="550"/>
        <v>0.14521480931701955</v>
      </c>
      <c r="F5027" s="38">
        <f t="shared" ca="1" si="554"/>
        <v>5.9957576286777031E-2</v>
      </c>
      <c r="G5027" s="24">
        <f t="shared" ca="1" si="551"/>
        <v>10081.683167501804</v>
      </c>
      <c r="H5027" s="24">
        <f t="shared" ca="1" si="552"/>
        <v>10774.864470814286</v>
      </c>
      <c r="I5027" s="24">
        <f ca="1">H5027/'Option value'!$E$10</f>
        <v>523.05167334049929</v>
      </c>
    </row>
    <row r="5028" spans="2:9">
      <c r="B5028">
        <f t="shared" si="553"/>
        <v>5010</v>
      </c>
      <c r="C5028" s="38">
        <f t="shared" ca="1" si="548"/>
        <v>0.26187854674888966</v>
      </c>
      <c r="D5028" s="38">
        <f t="shared" ca="1" si="549"/>
        <v>6.9710650837389865E-2</v>
      </c>
      <c r="E5028" s="38">
        <f t="shared" ca="1" si="550"/>
        <v>0.14048359773590857</v>
      </c>
      <c r="F5028" s="38">
        <f t="shared" ca="1" si="554"/>
        <v>3.9734914685813416E-2</v>
      </c>
      <c r="G5028" s="24">
        <f t="shared" ca="1" si="551"/>
        <v>10828.509785197281</v>
      </c>
      <c r="H5028" s="24">
        <f t="shared" ca="1" si="552"/>
        <v>11521.691088509762</v>
      </c>
      <c r="I5028" s="24">
        <f ca="1">H5028/'Option value'!$E$10</f>
        <v>559.30539264610491</v>
      </c>
    </row>
    <row r="5029" spans="2:9">
      <c r="B5029">
        <f t="shared" si="553"/>
        <v>5011</v>
      </c>
      <c r="C5029" s="38">
        <f t="shared" ca="1" si="548"/>
        <v>6.7906934696695259E-2</v>
      </c>
      <c r="D5029" s="38">
        <f t="shared" ca="1" si="549"/>
        <v>6.0371665994044844E-2</v>
      </c>
      <c r="E5029" s="38">
        <f t="shared" ca="1" si="550"/>
        <v>0.14773436104166346</v>
      </c>
      <c r="F5029" s="38">
        <f t="shared" ca="1" si="554"/>
        <v>2.2900338037969804E-2</v>
      </c>
      <c r="G5029" s="24">
        <f t="shared" ca="1" si="551"/>
        <v>6405.0861799525082</v>
      </c>
      <c r="H5029" s="24">
        <f t="shared" ca="1" si="552"/>
        <v>7098.2674832649909</v>
      </c>
      <c r="I5029" s="24">
        <f ca="1">H5029/'Option value'!$E$10</f>
        <v>344.57609142063058</v>
      </c>
    </row>
    <row r="5030" spans="2:9">
      <c r="B5030">
        <f t="shared" si="553"/>
        <v>5012</v>
      </c>
      <c r="C5030" s="38">
        <f t="shared" ca="1" si="548"/>
        <v>0.29630290459848979</v>
      </c>
      <c r="D5030" s="38">
        <f t="shared" ca="1" si="549"/>
        <v>5.3732695036160641E-2</v>
      </c>
      <c r="E5030" s="38">
        <f t="shared" ca="1" si="550"/>
        <v>0.14218595400644013</v>
      </c>
      <c r="F5030" s="38">
        <f t="shared" ca="1" si="554"/>
        <v>4.6237533859492905E-2</v>
      </c>
      <c r="G5030" s="24">
        <f t="shared" ca="1" si="551"/>
        <v>9003.2366667640599</v>
      </c>
      <c r="H5030" s="24">
        <f t="shared" ca="1" si="552"/>
        <v>9696.4179700765417</v>
      </c>
      <c r="I5030" s="24">
        <f ca="1">H5030/'Option value'!$E$10</f>
        <v>470.69990146002624</v>
      </c>
    </row>
    <row r="5031" spans="2:9">
      <c r="B5031">
        <f t="shared" si="553"/>
        <v>5013</v>
      </c>
      <c r="C5031" s="38">
        <f t="shared" ca="1" si="548"/>
        <v>0.29381595076647576</v>
      </c>
      <c r="D5031" s="38">
        <f t="shared" ca="1" si="549"/>
        <v>6.9042012966938779E-2</v>
      </c>
      <c r="E5031" s="38">
        <f t="shared" ca="1" si="550"/>
        <v>0.14645486341760566</v>
      </c>
      <c r="F5031" s="38">
        <f t="shared" ca="1" si="554"/>
        <v>4.915288783298366E-2</v>
      </c>
      <c r="G5031" s="24">
        <f t="shared" ca="1" si="551"/>
        <v>11385.593254793952</v>
      </c>
      <c r="H5031" s="24">
        <f t="shared" ca="1" si="552"/>
        <v>12078.774558106434</v>
      </c>
      <c r="I5031" s="24">
        <f ca="1">H5031/'Option value'!$E$10</f>
        <v>586.34827951972977</v>
      </c>
    </row>
    <row r="5032" spans="2:9">
      <c r="B5032">
        <f t="shared" si="553"/>
        <v>5014</v>
      </c>
      <c r="C5032" s="38">
        <f t="shared" ca="1" si="548"/>
        <v>0.21685577930821825</v>
      </c>
      <c r="D5032" s="38">
        <f t="shared" ca="1" si="549"/>
        <v>6.5412971081760918E-2</v>
      </c>
      <c r="E5032" s="38">
        <f t="shared" ca="1" si="550"/>
        <v>0.14590135713812372</v>
      </c>
      <c r="F5032" s="38">
        <f t="shared" ca="1" si="554"/>
        <v>3.3215585007253468E-2</v>
      </c>
      <c r="G5032" s="24">
        <f t="shared" ca="1" si="551"/>
        <v>8760.4270286010669</v>
      </c>
      <c r="H5032" s="24">
        <f t="shared" ca="1" si="552"/>
        <v>9453.6083319135487</v>
      </c>
      <c r="I5032" s="24">
        <f ca="1">H5032/'Option value'!$E$10</f>
        <v>458.91302582104601</v>
      </c>
    </row>
    <row r="5033" spans="2:9">
      <c r="B5033">
        <f t="shared" si="553"/>
        <v>5015</v>
      </c>
      <c r="C5033" s="38">
        <f t="shared" ca="1" si="548"/>
        <v>0.11685367043046878</v>
      </c>
      <c r="D5033" s="38">
        <f t="shared" ca="1" si="549"/>
        <v>6.3650196526857494E-2</v>
      </c>
      <c r="E5033" s="38">
        <f t="shared" ca="1" si="550"/>
        <v>0.1403682899565542</v>
      </c>
      <c r="F5033" s="38">
        <f t="shared" ca="1" si="554"/>
        <v>3.6454106846489517E-2</v>
      </c>
      <c r="G5033" s="24">
        <f t="shared" ca="1" si="551"/>
        <v>8484.2327415441741</v>
      </c>
      <c r="H5033" s="24">
        <f t="shared" ca="1" si="552"/>
        <v>9177.4140448566559</v>
      </c>
      <c r="I5033" s="24">
        <f ca="1">H5033/'Option value'!$E$10</f>
        <v>445.50553615809008</v>
      </c>
    </row>
    <row r="5034" spans="2:9">
      <c r="B5034">
        <f t="shared" si="553"/>
        <v>5016</v>
      </c>
      <c r="C5034" s="38">
        <f t="shared" ca="1" si="548"/>
        <v>0.27485583640855948</v>
      </c>
      <c r="D5034" s="38">
        <f t="shared" ca="1" si="549"/>
        <v>5.64358674160245E-2</v>
      </c>
      <c r="E5034" s="38">
        <f t="shared" ca="1" si="550"/>
        <v>0.146227937023402</v>
      </c>
      <c r="F5034" s="38">
        <f t="shared" ca="1" si="554"/>
        <v>2.0649934225353102E-2</v>
      </c>
      <c r="G5034" s="24">
        <f t="shared" ca="1" si="551"/>
        <v>7105.4908766892031</v>
      </c>
      <c r="H5034" s="24">
        <f t="shared" ca="1" si="552"/>
        <v>7798.6721800016858</v>
      </c>
      <c r="I5034" s="24">
        <f ca="1">H5034/'Option value'!$E$10</f>
        <v>378.57631941755756</v>
      </c>
    </row>
    <row r="5035" spans="2:9">
      <c r="B5035">
        <f t="shared" si="553"/>
        <v>5017</v>
      </c>
      <c r="C5035" s="38">
        <f t="shared" ca="1" si="548"/>
        <v>0.40990434634073719</v>
      </c>
      <c r="D5035" s="38">
        <f t="shared" ca="1" si="549"/>
        <v>5.700085391358109E-2</v>
      </c>
      <c r="E5035" s="38">
        <f t="shared" ca="1" si="550"/>
        <v>0.1465612297234066</v>
      </c>
      <c r="F5035" s="38">
        <f t="shared" ca="1" si="554"/>
        <v>2.244037785712967E-2</v>
      </c>
      <c r="G5035" s="24">
        <f t="shared" ca="1" si="551"/>
        <v>8030.0387377738425</v>
      </c>
      <c r="H5035" s="24">
        <f t="shared" ca="1" si="552"/>
        <v>8723.2200410863243</v>
      </c>
      <c r="I5035" s="24">
        <f ca="1">H5035/'Option value'!$E$10</f>
        <v>423.4572835478798</v>
      </c>
    </row>
    <row r="5036" spans="2:9">
      <c r="B5036">
        <f t="shared" si="553"/>
        <v>5018</v>
      </c>
      <c r="C5036" s="38">
        <f t="shared" ca="1" si="548"/>
        <v>0.25321173981549705</v>
      </c>
      <c r="D5036" s="38">
        <f t="shared" ca="1" si="549"/>
        <v>6.3412066761852473E-2</v>
      </c>
      <c r="E5036" s="38">
        <f t="shared" ca="1" si="550"/>
        <v>0.14600164827669079</v>
      </c>
      <c r="F5036" s="38">
        <f t="shared" ca="1" si="554"/>
        <v>5.884809607864834E-2</v>
      </c>
      <c r="G5036" s="24">
        <f t="shared" ca="1" si="551"/>
        <v>11308.438665974119</v>
      </c>
      <c r="H5036" s="24">
        <f t="shared" ca="1" si="552"/>
        <v>12001.619969286601</v>
      </c>
      <c r="I5036" s="24">
        <f ca="1">H5036/'Option value'!$E$10</f>
        <v>582.60291113041751</v>
      </c>
    </row>
    <row r="5037" spans="2:9">
      <c r="B5037">
        <f t="shared" si="553"/>
        <v>5019</v>
      </c>
      <c r="C5037" s="38">
        <f t="shared" ca="1" si="548"/>
        <v>0.2725625544341484</v>
      </c>
      <c r="D5037" s="38">
        <f t="shared" ca="1" si="549"/>
        <v>6.1964569410941625E-2</v>
      </c>
      <c r="E5037" s="38">
        <f t="shared" ca="1" si="550"/>
        <v>0.14478543795546106</v>
      </c>
      <c r="F5037" s="38">
        <f t="shared" ca="1" si="554"/>
        <v>2.9971805615693681E-2</v>
      </c>
      <c r="G5037" s="24">
        <f t="shared" ca="1" si="551"/>
        <v>8517.6638367396645</v>
      </c>
      <c r="H5037" s="24">
        <f t="shared" ca="1" si="552"/>
        <v>9210.8451400521462</v>
      </c>
      <c r="I5037" s="24">
        <f ca="1">H5037/'Option value'!$E$10</f>
        <v>447.12840485690026</v>
      </c>
    </row>
    <row r="5038" spans="2:9">
      <c r="B5038">
        <f t="shared" si="553"/>
        <v>5020</v>
      </c>
      <c r="C5038" s="38">
        <f t="shared" ca="1" si="548"/>
        <v>0.40509609116541945</v>
      </c>
      <c r="D5038" s="38">
        <f t="shared" ca="1" si="549"/>
        <v>6.0151296490656522E-2</v>
      </c>
      <c r="E5038" s="38">
        <f t="shared" ca="1" si="550"/>
        <v>0.14336938949631919</v>
      </c>
      <c r="F5038" s="38">
        <f t="shared" ca="1" si="554"/>
        <v>3.4416601538838854E-2</v>
      </c>
      <c r="G5038" s="24">
        <f t="shared" ca="1" si="551"/>
        <v>9620.6418461762678</v>
      </c>
      <c r="H5038" s="24">
        <f t="shared" ca="1" si="552"/>
        <v>10313.82314948875</v>
      </c>
      <c r="I5038" s="24">
        <f ca="1">H5038/'Option value'!$E$10</f>
        <v>500.67102667421113</v>
      </c>
    </row>
    <row r="5039" spans="2:9">
      <c r="B5039">
        <f t="shared" si="553"/>
        <v>5021</v>
      </c>
      <c r="C5039" s="38">
        <f t="shared" ca="1" si="548"/>
        <v>0.29859954523815813</v>
      </c>
      <c r="D5039" s="38">
        <f t="shared" ca="1" si="549"/>
        <v>6.7533346188232854E-2</v>
      </c>
      <c r="E5039" s="38">
        <f t="shared" ca="1" si="550"/>
        <v>0.14529109607222393</v>
      </c>
      <c r="F5039" s="38">
        <f t="shared" ca="1" si="554"/>
        <v>5.4327220436821227E-2</v>
      </c>
      <c r="G5039" s="24">
        <f t="shared" ca="1" si="551"/>
        <v>11956.82674909082</v>
      </c>
      <c r="H5039" s="24">
        <f t="shared" ca="1" si="552"/>
        <v>12650.008052403302</v>
      </c>
      <c r="I5039" s="24">
        <f ca="1">H5039/'Option value'!$E$10</f>
        <v>614.07806079627676</v>
      </c>
    </row>
    <row r="5040" spans="2:9">
      <c r="B5040">
        <f t="shared" si="553"/>
        <v>5022</v>
      </c>
      <c r="C5040" s="38">
        <f t="shared" ca="1" si="548"/>
        <v>0.15214172355819339</v>
      </c>
      <c r="D5040" s="38">
        <f t="shared" ca="1" si="549"/>
        <v>7.214136066468857E-2</v>
      </c>
      <c r="E5040" s="38">
        <f t="shared" ca="1" si="550"/>
        <v>0.14478492041388855</v>
      </c>
      <c r="F5040" s="38">
        <f t="shared" ca="1" si="554"/>
        <v>5.1797433495363088E-2</v>
      </c>
      <c r="G5040" s="24">
        <f t="shared" ca="1" si="551"/>
        <v>11085.54629414488</v>
      </c>
      <c r="H5040" s="24">
        <f t="shared" ca="1" si="552"/>
        <v>11778.727597457362</v>
      </c>
      <c r="I5040" s="24">
        <f ca="1">H5040/'Option value'!$E$10</f>
        <v>571.78289308045441</v>
      </c>
    </row>
    <row r="5041" spans="2:9">
      <c r="B5041">
        <f t="shared" si="553"/>
        <v>5023</v>
      </c>
      <c r="C5041" s="38">
        <f t="shared" ca="1" si="548"/>
        <v>0.22524778484401092</v>
      </c>
      <c r="D5041" s="38">
        <f t="shared" ca="1" si="549"/>
        <v>7.3058010905394516E-2</v>
      </c>
      <c r="E5041" s="38">
        <f t="shared" ca="1" si="550"/>
        <v>0.14646184783473842</v>
      </c>
      <c r="F5041" s="38">
        <f t="shared" ca="1" si="554"/>
        <v>3.3333365818168245E-2</v>
      </c>
      <c r="G5041" s="24">
        <f t="shared" ca="1" si="551"/>
        <v>9813.2121295669403</v>
      </c>
      <c r="H5041" s="24">
        <f t="shared" ca="1" si="552"/>
        <v>10506.393432879422</v>
      </c>
      <c r="I5041" s="24">
        <f ca="1">H5041/'Option value'!$E$10</f>
        <v>510.01909868346706</v>
      </c>
    </row>
    <row r="5042" spans="2:9">
      <c r="B5042">
        <f t="shared" si="553"/>
        <v>5024</v>
      </c>
      <c r="C5042" s="38">
        <f t="shared" ca="1" si="548"/>
        <v>0.21429411095973069</v>
      </c>
      <c r="D5042" s="38">
        <f t="shared" ca="1" si="549"/>
        <v>6.6808769449935551E-2</v>
      </c>
      <c r="E5042" s="38">
        <f t="shared" ca="1" si="550"/>
        <v>0.14429246048230171</v>
      </c>
      <c r="F5042" s="38">
        <f t="shared" ca="1" si="554"/>
        <v>3.2834526215815292E-2</v>
      </c>
      <c r="G5042" s="24">
        <f t="shared" ca="1" si="551"/>
        <v>9026.881649302768</v>
      </c>
      <c r="H5042" s="24">
        <f t="shared" ca="1" si="552"/>
        <v>9720.0629526152497</v>
      </c>
      <c r="I5042" s="24">
        <f ca="1">H5042/'Option value'!$E$10</f>
        <v>471.84771614637134</v>
      </c>
    </row>
    <row r="5043" spans="2:9">
      <c r="B5043">
        <f t="shared" si="553"/>
        <v>5025</v>
      </c>
      <c r="C5043" s="38">
        <f t="shared" ca="1" si="548"/>
        <v>0.20007870653754783</v>
      </c>
      <c r="D5043" s="38">
        <f t="shared" ca="1" si="549"/>
        <v>5.8124384541910774E-2</v>
      </c>
      <c r="E5043" s="38">
        <f t="shared" ca="1" si="550"/>
        <v>0.1479646054292077</v>
      </c>
      <c r="F5043" s="38">
        <f t="shared" ca="1" si="554"/>
        <v>2.7350263126880887E-2</v>
      </c>
      <c r="G5043" s="24">
        <f t="shared" ca="1" si="551"/>
        <v>7172.3342576092182</v>
      </c>
      <c r="H5043" s="24">
        <f t="shared" ca="1" si="552"/>
        <v>7865.5155609217009</v>
      </c>
      <c r="I5043" s="24">
        <f ca="1">H5043/'Option value'!$E$10</f>
        <v>381.82114373406313</v>
      </c>
    </row>
    <row r="5044" spans="2:9">
      <c r="B5044">
        <f t="shared" si="553"/>
        <v>5026</v>
      </c>
      <c r="C5044" s="38">
        <f t="shared" ca="1" si="548"/>
        <v>0.41364466803678246</v>
      </c>
      <c r="D5044" s="38">
        <f t="shared" ca="1" si="549"/>
        <v>5.8400159949447965E-2</v>
      </c>
      <c r="E5044" s="38">
        <f t="shared" ca="1" si="550"/>
        <v>0.14287360563568322</v>
      </c>
      <c r="F5044" s="38">
        <f t="shared" ca="1" si="554"/>
        <v>4.6201675543968181E-2</v>
      </c>
      <c r="G5044" s="24">
        <f t="shared" ca="1" si="551"/>
        <v>10591.202784486992</v>
      </c>
      <c r="H5044" s="24">
        <f t="shared" ca="1" si="552"/>
        <v>11284.384087799473</v>
      </c>
      <c r="I5044" s="24">
        <f ca="1">H5044/'Option value'!$E$10</f>
        <v>547.7856353300715</v>
      </c>
    </row>
    <row r="5045" spans="2:9">
      <c r="B5045">
        <f t="shared" si="553"/>
        <v>5027</v>
      </c>
      <c r="C5045" s="38">
        <f t="shared" ca="1" si="548"/>
        <v>0.23784988380624955</v>
      </c>
      <c r="D5045" s="38">
        <f t="shared" ca="1" si="549"/>
        <v>7.206874045093864E-2</v>
      </c>
      <c r="E5045" s="38">
        <f t="shared" ca="1" si="550"/>
        <v>0.1443199035543809</v>
      </c>
      <c r="F5045" s="38">
        <f t="shared" ca="1" si="554"/>
        <v>4.9506961449776725E-2</v>
      </c>
      <c r="G5045" s="24">
        <f t="shared" ca="1" si="551"/>
        <v>11669.135042312209</v>
      </c>
      <c r="H5045" s="24">
        <f t="shared" ca="1" si="552"/>
        <v>12362.316345624691</v>
      </c>
      <c r="I5045" s="24">
        <f ca="1">H5045/'Option value'!$E$10</f>
        <v>600.11244396236361</v>
      </c>
    </row>
    <row r="5046" spans="2:9">
      <c r="B5046">
        <f t="shared" si="553"/>
        <v>5028</v>
      </c>
      <c r="C5046" s="38">
        <f t="shared" ca="1" si="548"/>
        <v>0.27313720009606884</v>
      </c>
      <c r="D5046" s="38">
        <f t="shared" ca="1" si="549"/>
        <v>6.5919433759062437E-2</v>
      </c>
      <c r="E5046" s="38">
        <f t="shared" ca="1" si="550"/>
        <v>0.14519328433070472</v>
      </c>
      <c r="F5046" s="38">
        <f t="shared" ca="1" si="554"/>
        <v>2.3383378744714352E-2</v>
      </c>
      <c r="G5046" s="24">
        <f t="shared" ca="1" si="551"/>
        <v>8544.7123366613596</v>
      </c>
      <c r="H5046" s="24">
        <f t="shared" ca="1" si="552"/>
        <v>9237.8936399738413</v>
      </c>
      <c r="I5046" s="24">
        <f ca="1">H5046/'Option value'!$E$10</f>
        <v>448.44143883368162</v>
      </c>
    </row>
    <row r="5047" spans="2:9">
      <c r="B5047">
        <f t="shared" si="553"/>
        <v>5029</v>
      </c>
      <c r="C5047" s="38">
        <f t="shared" ca="1" si="548"/>
        <v>0.14560448261178821</v>
      </c>
      <c r="D5047" s="38">
        <f t="shared" ca="1" si="549"/>
        <v>6.840212381568353E-2</v>
      </c>
      <c r="E5047" s="38">
        <f t="shared" ca="1" si="550"/>
        <v>0.14562605263661374</v>
      </c>
      <c r="F5047" s="38">
        <f t="shared" ca="1" si="554"/>
        <v>4.7581827179216635E-2</v>
      </c>
      <c r="G5047" s="24">
        <f t="shared" ca="1" si="551"/>
        <v>9912.2819649399007</v>
      </c>
      <c r="H5047" s="24">
        <f t="shared" ca="1" si="552"/>
        <v>10605.463268252382</v>
      </c>
      <c r="I5047" s="24">
        <f ca="1">H5047/'Option value'!$E$10</f>
        <v>514.82831399283407</v>
      </c>
    </row>
    <row r="5048" spans="2:9">
      <c r="B5048">
        <f t="shared" si="553"/>
        <v>5030</v>
      </c>
      <c r="C5048" s="38">
        <f t="shared" ca="1" si="548"/>
        <v>0.20185344578844519</v>
      </c>
      <c r="D5048" s="38">
        <f t="shared" ca="1" si="549"/>
        <v>6.4249044362414895E-2</v>
      </c>
      <c r="E5048" s="38">
        <f t="shared" ca="1" si="550"/>
        <v>0.1430296583629507</v>
      </c>
      <c r="F5048" s="38">
        <f t="shared" ca="1" si="554"/>
        <v>2.2152390372936405E-2</v>
      </c>
      <c r="G5048" s="24">
        <f t="shared" ca="1" si="551"/>
        <v>7922.5488631965036</v>
      </c>
      <c r="H5048" s="24">
        <f t="shared" ca="1" si="552"/>
        <v>8615.7301665089853</v>
      </c>
      <c r="I5048" s="24">
        <f ca="1">H5048/'Option value'!$E$10</f>
        <v>418.23932847130993</v>
      </c>
    </row>
    <row r="5049" spans="2:9">
      <c r="B5049">
        <f t="shared" si="553"/>
        <v>5031</v>
      </c>
      <c r="C5049" s="38">
        <f t="shared" ca="1" si="548"/>
        <v>0.14442381785774377</v>
      </c>
      <c r="D5049" s="38">
        <f t="shared" ca="1" si="549"/>
        <v>6.7391229149602355E-2</v>
      </c>
      <c r="E5049" s="38">
        <f t="shared" ca="1" si="550"/>
        <v>0.14564535284419067</v>
      </c>
      <c r="F5049" s="38">
        <f t="shared" ca="1" si="554"/>
        <v>2.0691806879460171E-2</v>
      </c>
      <c r="G5049" s="24">
        <f t="shared" ca="1" si="551"/>
        <v>7654.7860548734143</v>
      </c>
      <c r="H5049" s="24">
        <f t="shared" ca="1" si="552"/>
        <v>8347.967358185897</v>
      </c>
      <c r="I5049" s="24">
        <f ca="1">H5049/'Option value'!$E$10</f>
        <v>405.24113389251926</v>
      </c>
    </row>
    <row r="5050" spans="2:9">
      <c r="B5050">
        <f t="shared" si="553"/>
        <v>5032</v>
      </c>
      <c r="C5050" s="38">
        <f t="shared" ca="1" si="548"/>
        <v>0.29669784035563757</v>
      </c>
      <c r="D5050" s="38">
        <f t="shared" ca="1" si="549"/>
        <v>5.9009079748594324E-2</v>
      </c>
      <c r="E5050" s="38">
        <f t="shared" ca="1" si="550"/>
        <v>0.14602792738421205</v>
      </c>
      <c r="F5050" s="38">
        <f t="shared" ca="1" si="554"/>
        <v>5.9299035542304021E-2</v>
      </c>
      <c r="G5050" s="24">
        <f t="shared" ca="1" si="551"/>
        <v>10941.710222908614</v>
      </c>
      <c r="H5050" s="24">
        <f t="shared" ca="1" si="552"/>
        <v>11634.891526221096</v>
      </c>
      <c r="I5050" s="24">
        <f ca="1">H5050/'Option value'!$E$10</f>
        <v>564.80055952529585</v>
      </c>
    </row>
    <row r="5051" spans="2:9">
      <c r="B5051">
        <f t="shared" si="553"/>
        <v>5033</v>
      </c>
      <c r="C5051" s="38">
        <f t="shared" ca="1" si="548"/>
        <v>0.24424254272560347</v>
      </c>
      <c r="D5051" s="38">
        <f t="shared" ca="1" si="549"/>
        <v>6.0110592931174524E-2</v>
      </c>
      <c r="E5051" s="38">
        <f t="shared" ca="1" si="550"/>
        <v>0.14517152581849566</v>
      </c>
      <c r="F5051" s="38">
        <f t="shared" ca="1" si="554"/>
        <v>4.6706139389399534E-2</v>
      </c>
      <c r="G5051" s="24">
        <f t="shared" ca="1" si="551"/>
        <v>9420.2807377276877</v>
      </c>
      <c r="H5051" s="24">
        <f t="shared" ca="1" si="552"/>
        <v>10113.462041040169</v>
      </c>
      <c r="I5051" s="24">
        <f ca="1">H5051/'Option value'!$E$10</f>
        <v>490.9447592737946</v>
      </c>
    </row>
    <row r="5052" spans="2:9">
      <c r="B5052">
        <f t="shared" si="553"/>
        <v>5034</v>
      </c>
      <c r="C5052" s="38">
        <f t="shared" ca="1" si="548"/>
        <v>0.21537003907369728</v>
      </c>
      <c r="D5052" s="38">
        <f t="shared" ca="1" si="549"/>
        <v>6.3319162976498158E-2</v>
      </c>
      <c r="E5052" s="38">
        <f t="shared" ca="1" si="550"/>
        <v>0.14224317878897508</v>
      </c>
      <c r="F5052" s="38">
        <f t="shared" ca="1" si="554"/>
        <v>3.9490880845265822E-2</v>
      </c>
      <c r="G5052" s="24">
        <f t="shared" ca="1" si="551"/>
        <v>9288.4559310833956</v>
      </c>
      <c r="H5052" s="24">
        <f t="shared" ca="1" si="552"/>
        <v>9981.6372343958774</v>
      </c>
      <c r="I5052" s="24">
        <f ca="1">H5052/'Option value'!$E$10</f>
        <v>484.54549681533382</v>
      </c>
    </row>
    <row r="5053" spans="2:9">
      <c r="B5053">
        <f t="shared" si="553"/>
        <v>5035</v>
      </c>
      <c r="C5053" s="38">
        <f t="shared" ca="1" si="548"/>
        <v>0.4074524828547757</v>
      </c>
      <c r="D5053" s="38">
        <f t="shared" ca="1" si="549"/>
        <v>6.9502924194572324E-2</v>
      </c>
      <c r="E5053" s="38">
        <f t="shared" ca="1" si="550"/>
        <v>0.14586557716336959</v>
      </c>
      <c r="F5053" s="38">
        <f t="shared" ca="1" si="554"/>
        <v>5.19059434426761E-2</v>
      </c>
      <c r="G5053" s="24">
        <f t="shared" ca="1" si="551"/>
        <v>12911.80267348965</v>
      </c>
      <c r="H5053" s="24">
        <f t="shared" ca="1" si="552"/>
        <v>13604.983976802132</v>
      </c>
      <c r="I5053" s="24">
        <f ca="1">H5053/'Option value'!$E$10</f>
        <v>660.43611537874426</v>
      </c>
    </row>
    <row r="5054" spans="2:9">
      <c r="B5054">
        <f t="shared" si="553"/>
        <v>5036</v>
      </c>
      <c r="C5054" s="38">
        <f t="shared" ca="1" si="548"/>
        <v>0.3292977198328641</v>
      </c>
      <c r="D5054" s="38">
        <f t="shared" ca="1" si="549"/>
        <v>5.7400423803055808E-2</v>
      </c>
      <c r="E5054" s="38">
        <f t="shared" ca="1" si="550"/>
        <v>0.14337655913240757</v>
      </c>
      <c r="F5054" s="38">
        <f t="shared" ca="1" si="554"/>
        <v>2.1198643608081928E-2</v>
      </c>
      <c r="G5054" s="24">
        <f t="shared" ca="1" si="551"/>
        <v>7745.2604110901466</v>
      </c>
      <c r="H5054" s="24">
        <f t="shared" ca="1" si="552"/>
        <v>8438.4417144026283</v>
      </c>
      <c r="I5054" s="24">
        <f ca="1">H5054/'Option value'!$E$10</f>
        <v>409.63309293216639</v>
      </c>
    </row>
    <row r="5055" spans="2:9">
      <c r="B5055">
        <f t="shared" si="553"/>
        <v>5037</v>
      </c>
      <c r="C5055" s="38">
        <f t="shared" ca="1" si="548"/>
        <v>0.30978655441016528</v>
      </c>
      <c r="D5055" s="38">
        <f t="shared" ca="1" si="549"/>
        <v>6.1399441355557999E-2</v>
      </c>
      <c r="E5055" s="38">
        <f t="shared" ca="1" si="550"/>
        <v>0.14681942315295254</v>
      </c>
      <c r="F5055" s="38">
        <f t="shared" ca="1" si="554"/>
        <v>5.2765197386074783E-2</v>
      </c>
      <c r="G5055" s="24">
        <f t="shared" ca="1" si="551"/>
        <v>10604.202479109292</v>
      </c>
      <c r="H5055" s="24">
        <f t="shared" ca="1" si="552"/>
        <v>11297.383782421774</v>
      </c>
      <c r="I5055" s="24">
        <f ca="1">H5055/'Option value'!$E$10</f>
        <v>548.41668846707637</v>
      </c>
    </row>
    <row r="5056" spans="2:9">
      <c r="B5056">
        <f t="shared" si="553"/>
        <v>5038</v>
      </c>
      <c r="C5056" s="38">
        <f t="shared" ca="1" si="548"/>
        <v>0.20065763307698953</v>
      </c>
      <c r="D5056" s="38">
        <f t="shared" ca="1" si="549"/>
        <v>7.1402696939253191E-2</v>
      </c>
      <c r="E5056" s="38">
        <f t="shared" ca="1" si="550"/>
        <v>0.14591021854091504</v>
      </c>
      <c r="F5056" s="38">
        <f t="shared" ca="1" si="554"/>
        <v>5.3652480328673077E-2</v>
      </c>
      <c r="G5056" s="24">
        <f t="shared" ca="1" si="551"/>
        <v>11524.507517277485</v>
      </c>
      <c r="H5056" s="24">
        <f t="shared" ca="1" si="552"/>
        <v>12217.688820589967</v>
      </c>
      <c r="I5056" s="24">
        <f ca="1">H5056/'Option value'!$E$10</f>
        <v>593.0916903199012</v>
      </c>
    </row>
    <row r="5057" spans="2:9">
      <c r="B5057">
        <f t="shared" si="553"/>
        <v>5039</v>
      </c>
      <c r="C5057" s="38">
        <f t="shared" ca="1" si="548"/>
        <v>0.26256464957349201</v>
      </c>
      <c r="D5057" s="38">
        <f t="shared" ca="1" si="549"/>
        <v>6.7950043121270134E-2</v>
      </c>
      <c r="E5057" s="38">
        <f t="shared" ca="1" si="550"/>
        <v>0.14456760268318911</v>
      </c>
      <c r="F5057" s="38">
        <f t="shared" ca="1" si="554"/>
        <v>3.6893761321734463E-2</v>
      </c>
      <c r="G5057" s="24">
        <f t="shared" ca="1" si="551"/>
        <v>9881.5376958224952</v>
      </c>
      <c r="H5057" s="24">
        <f t="shared" ca="1" si="552"/>
        <v>10574.718999134977</v>
      </c>
      <c r="I5057" s="24">
        <f ca="1">H5057/'Option value'!$E$10</f>
        <v>513.33587374441629</v>
      </c>
    </row>
    <row r="5058" spans="2:9">
      <c r="B5058">
        <f t="shared" si="553"/>
        <v>5040</v>
      </c>
      <c r="C5058" s="38">
        <f t="shared" ca="1" si="548"/>
        <v>0.37394461390164946</v>
      </c>
      <c r="D5058" s="38">
        <f t="shared" ca="1" si="549"/>
        <v>5.854100784496543E-2</v>
      </c>
      <c r="E5058" s="38">
        <f t="shared" ca="1" si="550"/>
        <v>0.14478029676882992</v>
      </c>
      <c r="F5058" s="38">
        <f t="shared" ca="1" si="554"/>
        <v>3.8372474837749866E-2</v>
      </c>
      <c r="G5058" s="24">
        <f t="shared" ca="1" si="551"/>
        <v>9374.4812345643677</v>
      </c>
      <c r="H5058" s="24">
        <f t="shared" ca="1" si="552"/>
        <v>10067.662537876849</v>
      </c>
      <c r="I5058" s="24">
        <f ca="1">H5058/'Option value'!$E$10</f>
        <v>488.72148242120625</v>
      </c>
    </row>
    <row r="5059" spans="2:9">
      <c r="B5059">
        <f t="shared" si="553"/>
        <v>5041</v>
      </c>
      <c r="C5059" s="38">
        <f t="shared" ca="1" si="548"/>
        <v>0.18692497716812254</v>
      </c>
      <c r="D5059" s="38">
        <f t="shared" ca="1" si="549"/>
        <v>5.4203941655549343E-2</v>
      </c>
      <c r="E5059" s="38">
        <f t="shared" ca="1" si="550"/>
        <v>0.14526361261788798</v>
      </c>
      <c r="F5059" s="38">
        <f t="shared" ca="1" si="554"/>
        <v>5.4005945037535155E-2</v>
      </c>
      <c r="G5059" s="24">
        <f t="shared" ca="1" si="551"/>
        <v>8743.3155070476405</v>
      </c>
      <c r="H5059" s="24">
        <f t="shared" ca="1" si="552"/>
        <v>9436.4968103601223</v>
      </c>
      <c r="I5059" s="24">
        <f ca="1">H5059/'Option value'!$E$10</f>
        <v>458.08236943495734</v>
      </c>
    </row>
    <row r="5060" spans="2:9">
      <c r="B5060">
        <f t="shared" si="553"/>
        <v>5042</v>
      </c>
      <c r="C5060" s="38">
        <f t="shared" ca="1" si="548"/>
        <v>0.34798796293141399</v>
      </c>
      <c r="D5060" s="38">
        <f t="shared" ca="1" si="549"/>
        <v>7.9274475165476616E-2</v>
      </c>
      <c r="E5060" s="38">
        <f t="shared" ca="1" si="550"/>
        <v>0.14355522172388149</v>
      </c>
      <c r="F5060" s="38">
        <f t="shared" ca="1" si="554"/>
        <v>5.1290898149561129E-2</v>
      </c>
      <c r="G5060" s="24">
        <f t="shared" ca="1" si="551"/>
        <v>14364.051855906986</v>
      </c>
      <c r="H5060" s="24">
        <f t="shared" ca="1" si="552"/>
        <v>15057.233159219468</v>
      </c>
      <c r="I5060" s="24">
        <f ca="1">H5060/'Option value'!$E$10</f>
        <v>730.9336485057994</v>
      </c>
    </row>
    <row r="5061" spans="2:9">
      <c r="B5061">
        <f t="shared" si="553"/>
        <v>5043</v>
      </c>
      <c r="C5061" s="38">
        <f t="shared" ca="1" si="548"/>
        <v>0.10093523801614199</v>
      </c>
      <c r="D5061" s="38">
        <f t="shared" ca="1" si="549"/>
        <v>6.1727438058362817E-2</v>
      </c>
      <c r="E5061" s="38">
        <f t="shared" ca="1" si="550"/>
        <v>0.14598186173027045</v>
      </c>
      <c r="F5061" s="38">
        <f t="shared" ca="1" si="554"/>
        <v>4.629718115365114E-2</v>
      </c>
      <c r="G5061" s="24">
        <f t="shared" ca="1" si="551"/>
        <v>8454.793019192075</v>
      </c>
      <c r="H5061" s="24">
        <f t="shared" ca="1" si="552"/>
        <v>9147.9743225045568</v>
      </c>
      <c r="I5061" s="24">
        <f ca="1">H5061/'Option value'!$E$10</f>
        <v>444.07642342255127</v>
      </c>
    </row>
    <row r="5062" spans="2:9">
      <c r="B5062">
        <f t="shared" si="553"/>
        <v>5044</v>
      </c>
      <c r="C5062" s="38">
        <f t="shared" ca="1" si="548"/>
        <v>0.21809906153938968</v>
      </c>
      <c r="D5062" s="38">
        <f t="shared" ca="1" si="549"/>
        <v>6.1365352757869918E-2</v>
      </c>
      <c r="E5062" s="38">
        <f t="shared" ca="1" si="550"/>
        <v>0.1461230833953705</v>
      </c>
      <c r="F5062" s="38">
        <f t="shared" ca="1" si="554"/>
        <v>4.0939351332932833E-2</v>
      </c>
      <c r="G5062" s="24">
        <f t="shared" ca="1" si="551"/>
        <v>8813.5047805969407</v>
      </c>
      <c r="H5062" s="24">
        <f t="shared" ca="1" si="552"/>
        <v>9506.6860839094225</v>
      </c>
      <c r="I5062" s="24">
        <f ca="1">H5062/'Option value'!$E$10</f>
        <v>461.48961572375833</v>
      </c>
    </row>
    <row r="5063" spans="2:9">
      <c r="B5063">
        <f t="shared" si="553"/>
        <v>5045</v>
      </c>
      <c r="C5063" s="38">
        <f t="shared" ca="1" si="548"/>
        <v>0.22770400813837241</v>
      </c>
      <c r="D5063" s="38">
        <f t="shared" ca="1" si="549"/>
        <v>6.3638689993241002E-2</v>
      </c>
      <c r="E5063" s="38">
        <f t="shared" ca="1" si="550"/>
        <v>0.14768525149312969</v>
      </c>
      <c r="F5063" s="38">
        <f t="shared" ca="1" si="554"/>
        <v>4.53321048169157E-2</v>
      </c>
      <c r="G5063" s="24">
        <f t="shared" ca="1" si="551"/>
        <v>9466.8409947328364</v>
      </c>
      <c r="H5063" s="24">
        <f t="shared" ca="1" si="552"/>
        <v>10160.022298045318</v>
      </c>
      <c r="I5063" s="24">
        <f ca="1">H5063/'Option value'!$E$10</f>
        <v>493.20496592452997</v>
      </c>
    </row>
    <row r="5064" spans="2:9">
      <c r="B5064">
        <f t="shared" si="553"/>
        <v>5046</v>
      </c>
      <c r="C5064" s="38">
        <f t="shared" ca="1" si="548"/>
        <v>0.29770921649488841</v>
      </c>
      <c r="D5064" s="38">
        <f t="shared" ca="1" si="549"/>
        <v>5.7667492723970953E-2</v>
      </c>
      <c r="E5064" s="38">
        <f t="shared" ca="1" si="550"/>
        <v>0.14715861826364837</v>
      </c>
      <c r="F5064" s="38">
        <f t="shared" ca="1" si="554"/>
        <v>4.8177550481156642E-2</v>
      </c>
      <c r="G5064" s="24">
        <f t="shared" ca="1" si="551"/>
        <v>9376.6498991235258</v>
      </c>
      <c r="H5064" s="24">
        <f t="shared" ca="1" si="552"/>
        <v>10069.831202436008</v>
      </c>
      <c r="I5064" s="24">
        <f ca="1">H5064/'Option value'!$E$10</f>
        <v>488.82675739980618</v>
      </c>
    </row>
    <row r="5065" spans="2:9">
      <c r="B5065">
        <f t="shared" si="553"/>
        <v>5047</v>
      </c>
      <c r="C5065" s="38">
        <f t="shared" ca="1" si="548"/>
        <v>0.1347982678401129</v>
      </c>
      <c r="D5065" s="38">
        <f t="shared" ca="1" si="549"/>
        <v>6.8194013288784411E-2</v>
      </c>
      <c r="E5065" s="38">
        <f t="shared" ca="1" si="550"/>
        <v>0.14275447290784118</v>
      </c>
      <c r="F5065" s="38">
        <f t="shared" ca="1" si="554"/>
        <v>2.0050468536694194E-2</v>
      </c>
      <c r="G5065" s="24">
        <f t="shared" ca="1" si="551"/>
        <v>7821.6351707468812</v>
      </c>
      <c r="H5065" s="24">
        <f t="shared" ca="1" si="552"/>
        <v>8514.8164740593638</v>
      </c>
      <c r="I5065" s="24">
        <f ca="1">H5065/'Option value'!$E$10</f>
        <v>413.34060553686231</v>
      </c>
    </row>
    <row r="5066" spans="2:9">
      <c r="B5066">
        <f t="shared" si="553"/>
        <v>5048</v>
      </c>
      <c r="C5066" s="38">
        <f t="shared" ca="1" si="548"/>
        <v>0.12833892933600452</v>
      </c>
      <c r="D5066" s="38">
        <f t="shared" ca="1" si="549"/>
        <v>6.0358172669530086E-2</v>
      </c>
      <c r="E5066" s="38">
        <f t="shared" ca="1" si="550"/>
        <v>0.14536462604941461</v>
      </c>
      <c r="F5066" s="38">
        <f t="shared" ca="1" si="554"/>
        <v>4.7455771912955844E-2</v>
      </c>
      <c r="G5066" s="24">
        <f t="shared" ca="1" si="551"/>
        <v>8626.7073274081358</v>
      </c>
      <c r="H5066" s="24">
        <f t="shared" ca="1" si="552"/>
        <v>9319.8886307206176</v>
      </c>
      <c r="I5066" s="24">
        <f ca="1">H5066/'Option value'!$E$10</f>
        <v>452.42177819032122</v>
      </c>
    </row>
    <row r="5067" spans="2:9">
      <c r="B5067">
        <f t="shared" si="553"/>
        <v>5049</v>
      </c>
      <c r="C5067" s="38">
        <f t="shared" ca="1" si="548"/>
        <v>0.17960954623750131</v>
      </c>
      <c r="D5067" s="38">
        <f t="shared" ca="1" si="549"/>
        <v>6.0499871933870748E-2</v>
      </c>
      <c r="E5067" s="38">
        <f t="shared" ca="1" si="550"/>
        <v>0.14911698302394116</v>
      </c>
      <c r="F5067" s="38">
        <f t="shared" ca="1" si="554"/>
        <v>5.5817137729327157E-2</v>
      </c>
      <c r="G5067" s="24">
        <f t="shared" ca="1" si="551"/>
        <v>9486.4383144438762</v>
      </c>
      <c r="H5067" s="24">
        <f t="shared" ca="1" si="552"/>
        <v>10179.619617756358</v>
      </c>
      <c r="I5067" s="24">
        <f ca="1">H5067/'Option value'!$E$10</f>
        <v>494.15629212409499</v>
      </c>
    </row>
    <row r="5068" spans="2:9">
      <c r="B5068">
        <f t="shared" si="553"/>
        <v>5050</v>
      </c>
      <c r="C5068" s="38">
        <f t="shared" ca="1" si="548"/>
        <v>0.22640506378517958</v>
      </c>
      <c r="D5068" s="38">
        <f t="shared" ca="1" si="549"/>
        <v>6.5738037533400781E-2</v>
      </c>
      <c r="E5068" s="38">
        <f t="shared" ca="1" si="550"/>
        <v>0.14420160502588794</v>
      </c>
      <c r="F5068" s="38">
        <f t="shared" ca="1" si="554"/>
        <v>5.7937417798437668E-2</v>
      </c>
      <c r="G5068" s="24">
        <f t="shared" ca="1" si="551"/>
        <v>11590.749290782145</v>
      </c>
      <c r="H5068" s="24">
        <f t="shared" ca="1" si="552"/>
        <v>12283.930594094627</v>
      </c>
      <c r="I5068" s="24">
        <f ca="1">H5068/'Option value'!$E$10</f>
        <v>596.30731039294301</v>
      </c>
    </row>
    <row r="5069" spans="2:9">
      <c r="B5069">
        <f t="shared" si="553"/>
        <v>5051</v>
      </c>
      <c r="C5069" s="38">
        <f t="shared" ca="1" si="548"/>
        <v>0.21262319675234562</v>
      </c>
      <c r="D5069" s="38">
        <f t="shared" ca="1" si="549"/>
        <v>6.3744746572697408E-2</v>
      </c>
      <c r="E5069" s="38">
        <f t="shared" ca="1" si="550"/>
        <v>0.14816541955001669</v>
      </c>
      <c r="F5069" s="38">
        <f t="shared" ca="1" si="554"/>
        <v>5.1088177103359111E-2</v>
      </c>
      <c r="G5069" s="24">
        <f t="shared" ca="1" si="551"/>
        <v>9875.1617093759342</v>
      </c>
      <c r="H5069" s="24">
        <f t="shared" ca="1" si="552"/>
        <v>10568.343012688416</v>
      </c>
      <c r="I5069" s="24">
        <f ca="1">H5069/'Option value'!$E$10</f>
        <v>513.02635983924347</v>
      </c>
    </row>
    <row r="5070" spans="2:9">
      <c r="B5070">
        <f t="shared" si="553"/>
        <v>5052</v>
      </c>
      <c r="C5070" s="38">
        <f t="shared" ca="1" si="548"/>
        <v>0.17672429683927474</v>
      </c>
      <c r="D5070" s="38">
        <f t="shared" ca="1" si="549"/>
        <v>6.7158107449818455E-2</v>
      </c>
      <c r="E5070" s="38">
        <f t="shared" ca="1" si="550"/>
        <v>0.14320942904077461</v>
      </c>
      <c r="F5070" s="38">
        <f t="shared" ca="1" si="554"/>
        <v>2.9527181863483139E-2</v>
      </c>
      <c r="G5070" s="24">
        <f t="shared" ca="1" si="551"/>
        <v>8621.2829102242395</v>
      </c>
      <c r="H5070" s="24">
        <f t="shared" ca="1" si="552"/>
        <v>9314.4642135367212</v>
      </c>
      <c r="I5070" s="24">
        <f ca="1">H5070/'Option value'!$E$10</f>
        <v>452.15845696780195</v>
      </c>
    </row>
    <row r="5071" spans="2:9">
      <c r="B5071">
        <f t="shared" si="553"/>
        <v>5053</v>
      </c>
      <c r="C5071" s="38">
        <f t="shared" ca="1" si="548"/>
        <v>0.21749740329448533</v>
      </c>
      <c r="D5071" s="38">
        <f t="shared" ca="1" si="549"/>
        <v>6.0849573465573278E-2</v>
      </c>
      <c r="E5071" s="38">
        <f t="shared" ca="1" si="550"/>
        <v>0.14386127808242796</v>
      </c>
      <c r="F5071" s="38">
        <f t="shared" ca="1" si="554"/>
        <v>3.4150310516573266E-2</v>
      </c>
      <c r="G5071" s="24">
        <f t="shared" ca="1" si="551"/>
        <v>8374.6547792243236</v>
      </c>
      <c r="H5071" s="24">
        <f t="shared" ca="1" si="552"/>
        <v>9067.8360825368054</v>
      </c>
      <c r="I5071" s="24">
        <f ca="1">H5071/'Option value'!$E$10</f>
        <v>440.18621759887401</v>
      </c>
    </row>
    <row r="5072" spans="2:9">
      <c r="B5072">
        <f t="shared" si="553"/>
        <v>5054</v>
      </c>
      <c r="C5072" s="38">
        <f t="shared" ca="1" si="548"/>
        <v>0.21121470867191292</v>
      </c>
      <c r="D5072" s="38">
        <f t="shared" ca="1" si="549"/>
        <v>6.2137818659428731E-2</v>
      </c>
      <c r="E5072" s="38">
        <f t="shared" ca="1" si="550"/>
        <v>0.14542669332234459</v>
      </c>
      <c r="F5072" s="38">
        <f t="shared" ca="1" si="554"/>
        <v>2.9570269550212868E-2</v>
      </c>
      <c r="G5072" s="24">
        <f t="shared" ca="1" si="551"/>
        <v>8056.5368456769638</v>
      </c>
      <c r="H5072" s="24">
        <f t="shared" ca="1" si="552"/>
        <v>8749.7181489894465</v>
      </c>
      <c r="I5072" s="24">
        <f ca="1">H5072/'Option value'!$E$10</f>
        <v>424.74359946550709</v>
      </c>
    </row>
    <row r="5073" spans="2:9">
      <c r="B5073">
        <f t="shared" si="553"/>
        <v>5055</v>
      </c>
      <c r="C5073" s="38">
        <f t="shared" ca="1" si="548"/>
        <v>0.12990080284404545</v>
      </c>
      <c r="D5073" s="38">
        <f t="shared" ca="1" si="549"/>
        <v>5.9945122276679544E-2</v>
      </c>
      <c r="E5073" s="38">
        <f t="shared" ca="1" si="550"/>
        <v>0.14866447189346635</v>
      </c>
      <c r="F5073" s="38">
        <f t="shared" ca="1" si="554"/>
        <v>3.9086816183206641E-2</v>
      </c>
      <c r="G5073" s="24">
        <f t="shared" ca="1" si="551"/>
        <v>7665.9068810810877</v>
      </c>
      <c r="H5073" s="24">
        <f t="shared" ca="1" si="552"/>
        <v>8359.0881843935695</v>
      </c>
      <c r="I5073" s="24">
        <f ca="1">H5073/'Option value'!$E$10</f>
        <v>405.78097982493051</v>
      </c>
    </row>
    <row r="5074" spans="2:9">
      <c r="B5074">
        <f t="shared" si="553"/>
        <v>5056</v>
      </c>
      <c r="C5074" s="38">
        <f t="shared" ca="1" si="548"/>
        <v>0.30640060458262708</v>
      </c>
      <c r="D5074" s="38">
        <f t="shared" ca="1" si="549"/>
        <v>6.5068141093588008E-2</v>
      </c>
      <c r="E5074" s="38">
        <f t="shared" ca="1" si="550"/>
        <v>0.14338373915577241</v>
      </c>
      <c r="F5074" s="38">
        <f t="shared" ca="1" si="554"/>
        <v>5.8025928983882091E-2</v>
      </c>
      <c r="G5074" s="24">
        <f t="shared" ca="1" si="551"/>
        <v>12350.737300481722</v>
      </c>
      <c r="H5074" s="24">
        <f t="shared" ca="1" si="552"/>
        <v>13043.918603794204</v>
      </c>
      <c r="I5074" s="24">
        <f ca="1">H5074/'Option value'!$E$10</f>
        <v>633.19993222301957</v>
      </c>
    </row>
    <row r="5075" spans="2:9">
      <c r="B5075">
        <f t="shared" si="553"/>
        <v>5057</v>
      </c>
      <c r="C5075" s="38">
        <f t="shared" ref="C5075:C5138" ca="1" si="555">_xlfn.NORM.INV(RAND(),$F$6,$G$6)</f>
        <v>0.15859830466768793</v>
      </c>
      <c r="D5075" s="38">
        <f t="shared" ref="D5075:D5138" ca="1" si="556">_xlfn.NORM.INV(RAND(),$F$7,$G$7)</f>
        <v>6.9297980457390176E-2</v>
      </c>
      <c r="E5075" s="38">
        <f t="shared" ref="E5075:E5138" ca="1" si="557">_xlfn.NORM.INV(RAND(),$F$8,$G$8)</f>
        <v>0.14639243395472734</v>
      </c>
      <c r="F5075" s="38">
        <f t="shared" ca="1" si="554"/>
        <v>5.5731091615410983E-2</v>
      </c>
      <c r="G5075" s="24">
        <f t="shared" ref="G5075:G5138" ca="1" si="558">IF(E5075&gt;F5075,($C$12*(1+C5075)*D5075)/(E5075-F5075),0)</f>
        <v>10983.043374774325</v>
      </c>
      <c r="H5075" s="24">
        <f t="shared" ref="H5075:H5138" ca="1" si="559">G5075+$C$13</f>
        <v>11676.224678086806</v>
      </c>
      <c r="I5075" s="24">
        <f ca="1">H5075/'Option value'!$E$10</f>
        <v>566.80702320809735</v>
      </c>
    </row>
    <row r="5076" spans="2:9">
      <c r="B5076">
        <f t="shared" ref="B5076:B5139" si="560">B5075+1</f>
        <v>5058</v>
      </c>
      <c r="C5076" s="38">
        <f t="shared" ca="1" si="555"/>
        <v>0.19643253370116243</v>
      </c>
      <c r="D5076" s="38">
        <f t="shared" ca="1" si="556"/>
        <v>6.6604117604005822E-2</v>
      </c>
      <c r="E5076" s="38">
        <f t="shared" ca="1" si="557"/>
        <v>0.14260325872725868</v>
      </c>
      <c r="F5076" s="38">
        <f t="shared" ref="F5076:F5139" ca="1" si="561">RAND()*($E$9-$D$9)+$D$9</f>
        <v>4.7087588022514351E-2</v>
      </c>
      <c r="G5076" s="24">
        <f t="shared" ca="1" si="558"/>
        <v>10346.79966053556</v>
      </c>
      <c r="H5076" s="24">
        <f t="shared" ca="1" si="559"/>
        <v>11039.980963848042</v>
      </c>
      <c r="I5076" s="24">
        <f ca="1">H5076/'Option value'!$E$10</f>
        <v>535.92140601204085</v>
      </c>
    </row>
    <row r="5077" spans="2:9">
      <c r="B5077">
        <f t="shared" si="560"/>
        <v>5059</v>
      </c>
      <c r="C5077" s="38">
        <f t="shared" ca="1" si="555"/>
        <v>4.2922944884280556E-2</v>
      </c>
      <c r="D5077" s="38">
        <f t="shared" ca="1" si="556"/>
        <v>7.0561323603746104E-2</v>
      </c>
      <c r="E5077" s="38">
        <f t="shared" ca="1" si="557"/>
        <v>0.14445367343398985</v>
      </c>
      <c r="F5077" s="38">
        <f t="shared" ca="1" si="561"/>
        <v>3.1147478814528971E-2</v>
      </c>
      <c r="G5077" s="24">
        <f t="shared" ca="1" si="558"/>
        <v>8054.835284759858</v>
      </c>
      <c r="H5077" s="24">
        <f t="shared" ca="1" si="559"/>
        <v>8748.0165880723398</v>
      </c>
      <c r="I5077" s="24">
        <f ca="1">H5077/'Option value'!$E$10</f>
        <v>424.66099942098737</v>
      </c>
    </row>
    <row r="5078" spans="2:9">
      <c r="B5078">
        <f t="shared" si="560"/>
        <v>5060</v>
      </c>
      <c r="C5078" s="38">
        <f t="shared" ca="1" si="555"/>
        <v>0.35355773860987849</v>
      </c>
      <c r="D5078" s="38">
        <f t="shared" ca="1" si="556"/>
        <v>6.730918312891615E-2</v>
      </c>
      <c r="E5078" s="38">
        <f t="shared" ca="1" si="557"/>
        <v>0.14259952045373855</v>
      </c>
      <c r="F5078" s="38">
        <f t="shared" ca="1" si="561"/>
        <v>2.8374435350966981E-2</v>
      </c>
      <c r="G5078" s="24">
        <f t="shared" ca="1" si="558"/>
        <v>9891.9290484349385</v>
      </c>
      <c r="H5078" s="24">
        <f t="shared" ca="1" si="559"/>
        <v>10585.11035174742</v>
      </c>
      <c r="I5078" s="24">
        <f ca="1">H5078/'Option value'!$E$10</f>
        <v>513.84030833725342</v>
      </c>
    </row>
    <row r="5079" spans="2:9">
      <c r="B5079">
        <f t="shared" si="560"/>
        <v>5061</v>
      </c>
      <c r="C5079" s="38">
        <f t="shared" ca="1" si="555"/>
        <v>0.17162508258000853</v>
      </c>
      <c r="D5079" s="38">
        <f t="shared" ca="1" si="556"/>
        <v>5.6208564550530478E-2</v>
      </c>
      <c r="E5079" s="38">
        <f t="shared" ca="1" si="557"/>
        <v>0.14307668534142559</v>
      </c>
      <c r="F5079" s="38">
        <f t="shared" ca="1" si="561"/>
        <v>4.5203717097152478E-2</v>
      </c>
      <c r="G5079" s="24">
        <f t="shared" ca="1" si="558"/>
        <v>8344.8737834129352</v>
      </c>
      <c r="H5079" s="24">
        <f t="shared" ca="1" si="559"/>
        <v>9038.0550867254169</v>
      </c>
      <c r="I5079" s="24">
        <f ca="1">H5079/'Option value'!$E$10</f>
        <v>438.74053819055416</v>
      </c>
    </row>
    <row r="5080" spans="2:9">
      <c r="B5080">
        <f t="shared" si="560"/>
        <v>5062</v>
      </c>
      <c r="C5080" s="38">
        <f t="shared" ca="1" si="555"/>
        <v>0.17043971212350589</v>
      </c>
      <c r="D5080" s="38">
        <f t="shared" ca="1" si="556"/>
        <v>6.2010632658336978E-2</v>
      </c>
      <c r="E5080" s="38">
        <f t="shared" ca="1" si="557"/>
        <v>0.14590029942272636</v>
      </c>
      <c r="F5080" s="38">
        <f t="shared" ca="1" si="561"/>
        <v>4.7793833640204487E-2</v>
      </c>
      <c r="G5080" s="24">
        <f t="shared" ca="1" si="558"/>
        <v>9175.0609269108936</v>
      </c>
      <c r="H5080" s="24">
        <f t="shared" ca="1" si="559"/>
        <v>9868.2422302233754</v>
      </c>
      <c r="I5080" s="24">
        <f ca="1">H5080/'Option value'!$E$10</f>
        <v>479.04088496229974</v>
      </c>
    </row>
    <row r="5081" spans="2:9">
      <c r="B5081">
        <f t="shared" si="560"/>
        <v>5063</v>
      </c>
      <c r="C5081" s="38">
        <f t="shared" ca="1" si="555"/>
        <v>0.18919752736285056</v>
      </c>
      <c r="D5081" s="38">
        <f t="shared" ca="1" si="556"/>
        <v>6.9743919940189969E-2</v>
      </c>
      <c r="E5081" s="38">
        <f t="shared" ca="1" si="557"/>
        <v>0.15120154373942099</v>
      </c>
      <c r="F5081" s="38">
        <f t="shared" ca="1" si="561"/>
        <v>5.8422592406148693E-2</v>
      </c>
      <c r="G5081" s="24">
        <f t="shared" ca="1" si="558"/>
        <v>11086.699288727748</v>
      </c>
      <c r="H5081" s="24">
        <f t="shared" ca="1" si="559"/>
        <v>11779.88059204023</v>
      </c>
      <c r="I5081" s="24">
        <f ca="1">H5081/'Option value'!$E$10</f>
        <v>571.83886369127322</v>
      </c>
    </row>
    <row r="5082" spans="2:9">
      <c r="B5082">
        <f t="shared" si="560"/>
        <v>5064</v>
      </c>
      <c r="C5082" s="38">
        <f t="shared" ca="1" si="555"/>
        <v>0.16183007341169925</v>
      </c>
      <c r="D5082" s="38">
        <f t="shared" ca="1" si="556"/>
        <v>6.2079800877551973E-2</v>
      </c>
      <c r="E5082" s="38">
        <f t="shared" ca="1" si="557"/>
        <v>0.14250246785973422</v>
      </c>
      <c r="F5082" s="38">
        <f t="shared" ca="1" si="561"/>
        <v>3.6064001321642669E-2</v>
      </c>
      <c r="G5082" s="24">
        <f t="shared" ca="1" si="558"/>
        <v>8403.9932870799403</v>
      </c>
      <c r="H5082" s="24">
        <f t="shared" ca="1" si="559"/>
        <v>9097.174590392422</v>
      </c>
      <c r="I5082" s="24">
        <f ca="1">H5082/'Option value'!$E$10</f>
        <v>441.61041700934084</v>
      </c>
    </row>
    <row r="5083" spans="2:9">
      <c r="B5083">
        <f t="shared" si="560"/>
        <v>5065</v>
      </c>
      <c r="C5083" s="38">
        <f t="shared" ca="1" si="555"/>
        <v>0.25848517167342705</v>
      </c>
      <c r="D5083" s="38">
        <f t="shared" ca="1" si="556"/>
        <v>5.6394065347458305E-2</v>
      </c>
      <c r="E5083" s="38">
        <f t="shared" ca="1" si="557"/>
        <v>0.14727578111125492</v>
      </c>
      <c r="F5083" s="38">
        <f t="shared" ca="1" si="561"/>
        <v>3.9626311339701938E-2</v>
      </c>
      <c r="G5083" s="24">
        <f t="shared" ca="1" si="558"/>
        <v>8176.3785039806071</v>
      </c>
      <c r="H5083" s="24">
        <f t="shared" ca="1" si="559"/>
        <v>8869.5598072930898</v>
      </c>
      <c r="I5083" s="24">
        <f ca="1">H5083/'Option value'!$E$10</f>
        <v>430.56115569383928</v>
      </c>
    </row>
    <row r="5084" spans="2:9">
      <c r="B5084">
        <f t="shared" si="560"/>
        <v>5066</v>
      </c>
      <c r="C5084" s="38">
        <f t="shared" ca="1" si="555"/>
        <v>0.19636189821362227</v>
      </c>
      <c r="D5084" s="38">
        <f t="shared" ca="1" si="556"/>
        <v>5.9782741893685945E-2</v>
      </c>
      <c r="E5084" s="38">
        <f t="shared" ca="1" si="557"/>
        <v>0.13982794417040753</v>
      </c>
      <c r="F5084" s="38">
        <f t="shared" ca="1" si="561"/>
        <v>5.5861902338984179E-2</v>
      </c>
      <c r="G5084" s="24">
        <f t="shared" ca="1" si="558"/>
        <v>10563.94420555292</v>
      </c>
      <c r="H5084" s="24">
        <f t="shared" ca="1" si="559"/>
        <v>11257.125508865402</v>
      </c>
      <c r="I5084" s="24">
        <f ca="1">H5084/'Option value'!$E$10</f>
        <v>546.46240334298056</v>
      </c>
    </row>
    <row r="5085" spans="2:9">
      <c r="B5085">
        <f t="shared" si="560"/>
        <v>5067</v>
      </c>
      <c r="C5085" s="38">
        <f t="shared" ca="1" si="555"/>
        <v>0.19445666687278956</v>
      </c>
      <c r="D5085" s="38">
        <f t="shared" ca="1" si="556"/>
        <v>6.6828145230268268E-2</v>
      </c>
      <c r="E5085" s="38">
        <f t="shared" ca="1" si="557"/>
        <v>0.14522860125121884</v>
      </c>
      <c r="F5085" s="38">
        <f t="shared" ca="1" si="561"/>
        <v>4.7149792987488393E-2</v>
      </c>
      <c r="G5085" s="24">
        <f t="shared" ca="1" si="558"/>
        <v>10093.597981476723</v>
      </c>
      <c r="H5085" s="24">
        <f t="shared" ca="1" si="559"/>
        <v>10786.779284789205</v>
      </c>
      <c r="I5085" s="24">
        <f ca="1">H5085/'Option value'!$E$10</f>
        <v>523.63006236840795</v>
      </c>
    </row>
    <row r="5086" spans="2:9">
      <c r="B5086">
        <f t="shared" si="560"/>
        <v>5068</v>
      </c>
      <c r="C5086" s="38">
        <f t="shared" ca="1" si="555"/>
        <v>0.24769417718539435</v>
      </c>
      <c r="D5086" s="38">
        <f t="shared" ca="1" si="556"/>
        <v>6.2993490919387801E-2</v>
      </c>
      <c r="E5086" s="38">
        <f t="shared" ca="1" si="557"/>
        <v>0.14080279280069372</v>
      </c>
      <c r="F5086" s="38">
        <f t="shared" ca="1" si="561"/>
        <v>4.3349073349939343E-2</v>
      </c>
      <c r="G5086" s="24">
        <f t="shared" ca="1" si="558"/>
        <v>10002.228743324506</v>
      </c>
      <c r="H5086" s="24">
        <f t="shared" ca="1" si="559"/>
        <v>10695.410046636987</v>
      </c>
      <c r="I5086" s="24">
        <f ca="1">H5086/'Option value'!$E$10</f>
        <v>519.19466245810611</v>
      </c>
    </row>
    <row r="5087" spans="2:9">
      <c r="B5087">
        <f t="shared" si="560"/>
        <v>5069</v>
      </c>
      <c r="C5087" s="38">
        <f t="shared" ca="1" si="555"/>
        <v>6.6461440708540043E-2</v>
      </c>
      <c r="D5087" s="38">
        <f t="shared" ca="1" si="556"/>
        <v>6.3194160115516484E-2</v>
      </c>
      <c r="E5087" s="38">
        <f t="shared" ca="1" si="557"/>
        <v>0.14317889919377771</v>
      </c>
      <c r="F5087" s="38">
        <f t="shared" ca="1" si="561"/>
        <v>5.2334710074748297E-2</v>
      </c>
      <c r="G5087" s="24">
        <f t="shared" ca="1" si="558"/>
        <v>9200.6037694273618</v>
      </c>
      <c r="H5087" s="24">
        <f t="shared" ca="1" si="559"/>
        <v>9893.7850727398436</v>
      </c>
      <c r="I5087" s="24">
        <f ca="1">H5087/'Option value'!$E$10</f>
        <v>480.28082877377881</v>
      </c>
    </row>
    <row r="5088" spans="2:9">
      <c r="B5088">
        <f t="shared" si="560"/>
        <v>5070</v>
      </c>
      <c r="C5088" s="38">
        <f t="shared" ca="1" si="555"/>
        <v>0.15161579167946054</v>
      </c>
      <c r="D5088" s="38">
        <f t="shared" ca="1" si="556"/>
        <v>6.8322068899097338E-2</v>
      </c>
      <c r="E5088" s="38">
        <f t="shared" ca="1" si="557"/>
        <v>0.14214704678269424</v>
      </c>
      <c r="F5088" s="38">
        <f t="shared" ca="1" si="561"/>
        <v>4.9228071404333273E-2</v>
      </c>
      <c r="G5088" s="24">
        <f t="shared" ca="1" si="558"/>
        <v>10501.60273210627</v>
      </c>
      <c r="H5088" s="24">
        <f t="shared" ca="1" si="559"/>
        <v>11194.784035418752</v>
      </c>
      <c r="I5088" s="24">
        <f ca="1">H5088/'Option value'!$E$10</f>
        <v>543.43611822421121</v>
      </c>
    </row>
    <row r="5089" spans="2:9">
      <c r="B5089">
        <f t="shared" si="560"/>
        <v>5071</v>
      </c>
      <c r="C5089" s="38">
        <f t="shared" ca="1" si="555"/>
        <v>0.21263423822414321</v>
      </c>
      <c r="D5089" s="38">
        <f t="shared" ca="1" si="556"/>
        <v>5.808832706750635E-2</v>
      </c>
      <c r="E5089" s="38">
        <f t="shared" ca="1" si="557"/>
        <v>0.14683300163323915</v>
      </c>
      <c r="F5089" s="38">
        <f t="shared" ca="1" si="561"/>
        <v>3.6510991497583516E-2</v>
      </c>
      <c r="G5089" s="24">
        <f t="shared" ca="1" si="558"/>
        <v>7918.5908861819707</v>
      </c>
      <c r="H5089" s="24">
        <f t="shared" ca="1" si="559"/>
        <v>8611.7721894944534</v>
      </c>
      <c r="I5089" s="24">
        <f ca="1">H5089/'Option value'!$E$10</f>
        <v>418.04719366477929</v>
      </c>
    </row>
    <row r="5090" spans="2:9">
      <c r="B5090">
        <f t="shared" si="560"/>
        <v>5072</v>
      </c>
      <c r="C5090" s="38">
        <f t="shared" ca="1" si="555"/>
        <v>0.17769358426541981</v>
      </c>
      <c r="D5090" s="38">
        <f t="shared" ca="1" si="556"/>
        <v>5.3300266119317943E-2</v>
      </c>
      <c r="E5090" s="38">
        <f t="shared" ca="1" si="557"/>
        <v>0.14534852465044207</v>
      </c>
      <c r="F5090" s="38">
        <f t="shared" ca="1" si="561"/>
        <v>5.1411541839534905E-2</v>
      </c>
      <c r="G5090" s="24">
        <f t="shared" ca="1" si="558"/>
        <v>8287.3648025914426</v>
      </c>
      <c r="H5090" s="24">
        <f t="shared" ca="1" si="559"/>
        <v>8980.5461059039244</v>
      </c>
      <c r="I5090" s="24">
        <f ca="1">H5090/'Option value'!$E$10</f>
        <v>435.9488400924235</v>
      </c>
    </row>
    <row r="5091" spans="2:9">
      <c r="B5091">
        <f t="shared" si="560"/>
        <v>5073</v>
      </c>
      <c r="C5091" s="38">
        <f t="shared" ca="1" si="555"/>
        <v>0.13101244467387302</v>
      </c>
      <c r="D5091" s="38">
        <f t="shared" ca="1" si="556"/>
        <v>6.6889189028452367E-2</v>
      </c>
      <c r="E5091" s="38">
        <f t="shared" ca="1" si="557"/>
        <v>0.1436453924638452</v>
      </c>
      <c r="F5091" s="38">
        <f t="shared" ca="1" si="561"/>
        <v>5.4764403888284297E-2</v>
      </c>
      <c r="G5091" s="24">
        <f t="shared" ca="1" si="558"/>
        <v>10556.156362209311</v>
      </c>
      <c r="H5091" s="24">
        <f t="shared" ca="1" si="559"/>
        <v>11249.337665521793</v>
      </c>
      <c r="I5091" s="24">
        <f ca="1">H5091/'Option value'!$E$10</f>
        <v>546.08435269523261</v>
      </c>
    </row>
    <row r="5092" spans="2:9">
      <c r="B5092">
        <f t="shared" si="560"/>
        <v>5074</v>
      </c>
      <c r="C5092" s="38">
        <f t="shared" ca="1" si="555"/>
        <v>0.15547167512061727</v>
      </c>
      <c r="D5092" s="38">
        <f t="shared" ca="1" si="556"/>
        <v>6.0361527524673636E-2</v>
      </c>
      <c r="E5092" s="38">
        <f t="shared" ca="1" si="557"/>
        <v>0.14471137346132865</v>
      </c>
      <c r="F5092" s="38">
        <f t="shared" ca="1" si="561"/>
        <v>4.4518777001293294E-2</v>
      </c>
      <c r="G5092" s="24">
        <f t="shared" ca="1" si="558"/>
        <v>8633.2689556090318</v>
      </c>
      <c r="H5092" s="24">
        <f t="shared" ca="1" si="559"/>
        <v>9326.4502589215135</v>
      </c>
      <c r="I5092" s="24">
        <f ca="1">H5092/'Option value'!$E$10</f>
        <v>452.74030383114138</v>
      </c>
    </row>
    <row r="5093" spans="2:9">
      <c r="B5093">
        <f t="shared" si="560"/>
        <v>5075</v>
      </c>
      <c r="C5093" s="38">
        <f t="shared" ca="1" si="555"/>
        <v>0.2871858996892806</v>
      </c>
      <c r="D5093" s="38">
        <f t="shared" ca="1" si="556"/>
        <v>5.1631780930229854E-2</v>
      </c>
      <c r="E5093" s="38">
        <f t="shared" ca="1" si="557"/>
        <v>0.14571396157260397</v>
      </c>
      <c r="F5093" s="38">
        <f t="shared" ca="1" si="561"/>
        <v>2.577602890467532E-2</v>
      </c>
      <c r="G5093" s="24">
        <f t="shared" ca="1" si="558"/>
        <v>6872.1589683588245</v>
      </c>
      <c r="H5093" s="24">
        <f t="shared" ca="1" si="559"/>
        <v>7565.3402716713072</v>
      </c>
      <c r="I5093" s="24">
        <f ca="1">H5093/'Option value'!$E$10</f>
        <v>367.24952775103429</v>
      </c>
    </row>
    <row r="5094" spans="2:9">
      <c r="B5094">
        <f t="shared" si="560"/>
        <v>5076</v>
      </c>
      <c r="C5094" s="38">
        <f t="shared" ca="1" si="555"/>
        <v>0.21600512992702806</v>
      </c>
      <c r="D5094" s="38">
        <f t="shared" ca="1" si="556"/>
        <v>5.8092086697487041E-2</v>
      </c>
      <c r="E5094" s="38">
        <f t="shared" ca="1" si="557"/>
        <v>0.14987587148303846</v>
      </c>
      <c r="F5094" s="38">
        <f t="shared" ca="1" si="561"/>
        <v>4.6548055640231387E-2</v>
      </c>
      <c r="G5094" s="24">
        <f t="shared" ca="1" si="558"/>
        <v>8478.6461647610577</v>
      </c>
      <c r="H5094" s="24">
        <f t="shared" ca="1" si="559"/>
        <v>9171.8274680735394</v>
      </c>
      <c r="I5094" s="24">
        <f ca="1">H5094/'Option value'!$E$10</f>
        <v>445.23434311036596</v>
      </c>
    </row>
    <row r="5095" spans="2:9">
      <c r="B5095">
        <f t="shared" si="560"/>
        <v>5077</v>
      </c>
      <c r="C5095" s="38">
        <f t="shared" ca="1" si="555"/>
        <v>0.21896198042503248</v>
      </c>
      <c r="D5095" s="38">
        <f t="shared" ca="1" si="556"/>
        <v>6.0686189692512445E-2</v>
      </c>
      <c r="E5095" s="38">
        <f t="shared" ca="1" si="557"/>
        <v>0.14351540071765573</v>
      </c>
      <c r="F5095" s="38">
        <f t="shared" ca="1" si="561"/>
        <v>3.5670849798899354E-2</v>
      </c>
      <c r="G5095" s="24">
        <f t="shared" ca="1" si="558"/>
        <v>8506.9366937113246</v>
      </c>
      <c r="H5095" s="24">
        <f t="shared" ca="1" si="559"/>
        <v>9200.1179970238063</v>
      </c>
      <c r="I5095" s="24">
        <f ca="1">H5095/'Option value'!$E$10</f>
        <v>446.60766975843717</v>
      </c>
    </row>
    <row r="5096" spans="2:9">
      <c r="B5096">
        <f t="shared" si="560"/>
        <v>5078</v>
      </c>
      <c r="C5096" s="38">
        <f t="shared" ca="1" si="555"/>
        <v>0.25302771323104306</v>
      </c>
      <c r="D5096" s="38">
        <f t="shared" ca="1" si="556"/>
        <v>6.8889340641453731E-2</v>
      </c>
      <c r="E5096" s="38">
        <f t="shared" ca="1" si="557"/>
        <v>0.14069783144266637</v>
      </c>
      <c r="F5096" s="38">
        <f t="shared" ca="1" si="561"/>
        <v>4.8783279216096376E-2</v>
      </c>
      <c r="G5096" s="24">
        <f t="shared" ca="1" si="558"/>
        <v>11647.153668245677</v>
      </c>
      <c r="H5096" s="24">
        <f t="shared" ca="1" si="559"/>
        <v>12340.334971558159</v>
      </c>
      <c r="I5096" s="24">
        <f ca="1">H5096/'Option value'!$E$10</f>
        <v>599.04538696884265</v>
      </c>
    </row>
    <row r="5097" spans="2:9">
      <c r="B5097">
        <f t="shared" si="560"/>
        <v>5079</v>
      </c>
      <c r="C5097" s="38">
        <f t="shared" ca="1" si="555"/>
        <v>0.13284956559774239</v>
      </c>
      <c r="D5097" s="38">
        <f t="shared" ca="1" si="556"/>
        <v>6.8246502354244051E-2</v>
      </c>
      <c r="E5097" s="38">
        <f t="shared" ca="1" si="557"/>
        <v>0.14691780132628696</v>
      </c>
      <c r="F5097" s="38">
        <f t="shared" ca="1" si="561"/>
        <v>3.9718325177862189E-2</v>
      </c>
      <c r="G5097" s="24">
        <f t="shared" ca="1" si="558"/>
        <v>8944.4029217865882</v>
      </c>
      <c r="H5097" s="24">
        <f t="shared" ca="1" si="559"/>
        <v>9637.58422509907</v>
      </c>
      <c r="I5097" s="24">
        <f ca="1">H5097/'Option value'!$E$10</f>
        <v>467.8438944222849</v>
      </c>
    </row>
    <row r="5098" spans="2:9">
      <c r="B5098">
        <f t="shared" si="560"/>
        <v>5080</v>
      </c>
      <c r="C5098" s="38">
        <f t="shared" ca="1" si="555"/>
        <v>0.26728492564295037</v>
      </c>
      <c r="D5098" s="38">
        <f t="shared" ca="1" si="556"/>
        <v>6.5259054381060139E-2</v>
      </c>
      <c r="E5098" s="38">
        <f t="shared" ca="1" si="557"/>
        <v>0.14715773920423475</v>
      </c>
      <c r="F5098" s="38">
        <f t="shared" ca="1" si="561"/>
        <v>5.378273306868965E-2</v>
      </c>
      <c r="G5098" s="24">
        <f t="shared" ca="1" si="558"/>
        <v>10984.385821857129</v>
      </c>
      <c r="H5098" s="24">
        <f t="shared" ca="1" si="559"/>
        <v>11677.567125169611</v>
      </c>
      <c r="I5098" s="24">
        <f ca="1">H5098/'Option value'!$E$10</f>
        <v>566.87219054221407</v>
      </c>
    </row>
    <row r="5099" spans="2:9">
      <c r="B5099">
        <f t="shared" si="560"/>
        <v>5081</v>
      </c>
      <c r="C5099" s="38">
        <f t="shared" ca="1" si="555"/>
        <v>0.18696213670765877</v>
      </c>
      <c r="D5099" s="38">
        <f t="shared" ca="1" si="556"/>
        <v>6.9394575401339281E-2</v>
      </c>
      <c r="E5099" s="38">
        <f t="shared" ca="1" si="557"/>
        <v>0.14934717444823248</v>
      </c>
      <c r="F5099" s="38">
        <f t="shared" ca="1" si="561"/>
        <v>5.5579937586775069E-2</v>
      </c>
      <c r="G5099" s="24">
        <f t="shared" ca="1" si="558"/>
        <v>10894.383190775265</v>
      </c>
      <c r="H5099" s="24">
        <f t="shared" ca="1" si="559"/>
        <v>11587.564494087746</v>
      </c>
      <c r="I5099" s="24">
        <f ca="1">H5099/'Option value'!$E$10</f>
        <v>562.50313078095849</v>
      </c>
    </row>
    <row r="5100" spans="2:9">
      <c r="B5100">
        <f t="shared" si="560"/>
        <v>5082</v>
      </c>
      <c r="C5100" s="38">
        <f t="shared" ca="1" si="555"/>
        <v>0.36609180200160063</v>
      </c>
      <c r="D5100" s="38">
        <f t="shared" ca="1" si="556"/>
        <v>5.571829310812302E-2</v>
      </c>
      <c r="E5100" s="38">
        <f t="shared" ca="1" si="557"/>
        <v>0.14595153319941756</v>
      </c>
      <c r="F5100" s="38">
        <f t="shared" ca="1" si="561"/>
        <v>2.7790392685587587E-2</v>
      </c>
      <c r="G5100" s="24">
        <f t="shared" ca="1" si="558"/>
        <v>7989.0362428104017</v>
      </c>
      <c r="H5100" s="24">
        <f t="shared" ca="1" si="559"/>
        <v>8682.2175461228835</v>
      </c>
      <c r="I5100" s="24">
        <f ca="1">H5100/'Option value'!$E$10</f>
        <v>421.46687117101374</v>
      </c>
    </row>
    <row r="5101" spans="2:9">
      <c r="B5101">
        <f t="shared" si="560"/>
        <v>5083</v>
      </c>
      <c r="C5101" s="38">
        <f t="shared" ca="1" si="555"/>
        <v>0.28600940092321592</v>
      </c>
      <c r="D5101" s="38">
        <f t="shared" ca="1" si="556"/>
        <v>6.3917946967873521E-2</v>
      </c>
      <c r="E5101" s="38">
        <f t="shared" ca="1" si="557"/>
        <v>0.14537559808622397</v>
      </c>
      <c r="F5101" s="38">
        <f t="shared" ca="1" si="561"/>
        <v>3.7830748461703853E-2</v>
      </c>
      <c r="G5101" s="24">
        <f t="shared" ca="1" si="558"/>
        <v>9479.1352655744668</v>
      </c>
      <c r="H5101" s="24">
        <f t="shared" ca="1" si="559"/>
        <v>10172.316568886949</v>
      </c>
      <c r="I5101" s="24">
        <f ca="1">H5101/'Option value'!$E$10</f>
        <v>493.8017751886868</v>
      </c>
    </row>
    <row r="5102" spans="2:9">
      <c r="B5102">
        <f t="shared" si="560"/>
        <v>5084</v>
      </c>
      <c r="C5102" s="38">
        <f t="shared" ca="1" si="555"/>
        <v>0.37738108823042033</v>
      </c>
      <c r="D5102" s="38">
        <f t="shared" ca="1" si="556"/>
        <v>5.9976523896891398E-2</v>
      </c>
      <c r="E5102" s="38">
        <f t="shared" ca="1" si="557"/>
        <v>0.14908248963381868</v>
      </c>
      <c r="F5102" s="38">
        <f t="shared" ca="1" si="561"/>
        <v>2.429824410807405E-2</v>
      </c>
      <c r="G5102" s="24">
        <f t="shared" ca="1" si="558"/>
        <v>8210.4512439009977</v>
      </c>
      <c r="H5102" s="24">
        <f t="shared" ca="1" si="559"/>
        <v>8903.6325472134795</v>
      </c>
      <c r="I5102" s="24">
        <f ca="1">H5102/'Option value'!$E$10</f>
        <v>432.21517219482905</v>
      </c>
    </row>
    <row r="5103" spans="2:9">
      <c r="B5103">
        <f t="shared" si="560"/>
        <v>5085</v>
      </c>
      <c r="C5103" s="38">
        <f t="shared" ca="1" si="555"/>
        <v>0.3295159942318594</v>
      </c>
      <c r="D5103" s="38">
        <f t="shared" ca="1" si="556"/>
        <v>7.0139010102978988E-2</v>
      </c>
      <c r="E5103" s="38">
        <f t="shared" ca="1" si="557"/>
        <v>0.14492754277255943</v>
      </c>
      <c r="F5103" s="38">
        <f t="shared" ca="1" si="561"/>
        <v>5.0452503727204175E-2</v>
      </c>
      <c r="G5103" s="24">
        <f t="shared" ca="1" si="558"/>
        <v>12241.298700342901</v>
      </c>
      <c r="H5103" s="24">
        <f t="shared" ca="1" si="559"/>
        <v>12934.480003655382</v>
      </c>
      <c r="I5103" s="24">
        <f ca="1">H5103/'Option value'!$E$10</f>
        <v>627.88737881822237</v>
      </c>
    </row>
    <row r="5104" spans="2:9">
      <c r="B5104">
        <f t="shared" si="560"/>
        <v>5086</v>
      </c>
      <c r="C5104" s="38">
        <f t="shared" ca="1" si="555"/>
        <v>7.8385536893954333E-2</v>
      </c>
      <c r="D5104" s="38">
        <f t="shared" ca="1" si="556"/>
        <v>6.5045400621240868E-2</v>
      </c>
      <c r="E5104" s="38">
        <f t="shared" ca="1" si="557"/>
        <v>0.1468903820438332</v>
      </c>
      <c r="F5104" s="38">
        <f t="shared" ca="1" si="561"/>
        <v>3.5040720440865515E-2</v>
      </c>
      <c r="G5104" s="24">
        <f t="shared" ca="1" si="558"/>
        <v>7777.6312694795524</v>
      </c>
      <c r="H5104" s="24">
        <f t="shared" ca="1" si="559"/>
        <v>8470.8125727920342</v>
      </c>
      <c r="I5104" s="24">
        <f ca="1">H5104/'Option value'!$E$10</f>
        <v>411.204493824856</v>
      </c>
    </row>
    <row r="5105" spans="2:9">
      <c r="B5105">
        <f t="shared" si="560"/>
        <v>5087</v>
      </c>
      <c r="C5105" s="38">
        <f t="shared" ca="1" si="555"/>
        <v>0.32566488269841692</v>
      </c>
      <c r="D5105" s="38">
        <f t="shared" ca="1" si="556"/>
        <v>6.15896100676235E-2</v>
      </c>
      <c r="E5105" s="38">
        <f t="shared" ca="1" si="557"/>
        <v>0.14426655367987479</v>
      </c>
      <c r="F5105" s="38">
        <f t="shared" ca="1" si="561"/>
        <v>2.6679809984890501E-2</v>
      </c>
      <c r="G5105" s="24">
        <f t="shared" ca="1" si="558"/>
        <v>8611.4090570646094</v>
      </c>
      <c r="H5105" s="24">
        <f t="shared" ca="1" si="559"/>
        <v>9304.5903603770912</v>
      </c>
      <c r="I5105" s="24">
        <f ca="1">H5105/'Option value'!$E$10</f>
        <v>451.67914370762577</v>
      </c>
    </row>
    <row r="5106" spans="2:9">
      <c r="B5106">
        <f t="shared" si="560"/>
        <v>5088</v>
      </c>
      <c r="C5106" s="38">
        <f t="shared" ca="1" si="555"/>
        <v>0.25005217373468769</v>
      </c>
      <c r="D5106" s="38">
        <f t="shared" ca="1" si="556"/>
        <v>6.0477824379640568E-2</v>
      </c>
      <c r="E5106" s="38">
        <f t="shared" ca="1" si="557"/>
        <v>0.14464240139940554</v>
      </c>
      <c r="F5106" s="38">
        <f t="shared" ca="1" si="561"/>
        <v>2.1230475090206362E-2</v>
      </c>
      <c r="G5106" s="24">
        <f t="shared" ca="1" si="558"/>
        <v>7597.2872086268399</v>
      </c>
      <c r="H5106" s="24">
        <f t="shared" ca="1" si="559"/>
        <v>8290.4685119393216</v>
      </c>
      <c r="I5106" s="24">
        <f ca="1">H5106/'Option value'!$E$10</f>
        <v>402.44992776404473</v>
      </c>
    </row>
    <row r="5107" spans="2:9">
      <c r="B5107">
        <f t="shared" si="560"/>
        <v>5089</v>
      </c>
      <c r="C5107" s="38">
        <f t="shared" ca="1" si="555"/>
        <v>0.16521907891557272</v>
      </c>
      <c r="D5107" s="38">
        <f t="shared" ca="1" si="556"/>
        <v>5.9709992774976413E-2</v>
      </c>
      <c r="E5107" s="38">
        <f t="shared" ca="1" si="557"/>
        <v>0.14153137621482395</v>
      </c>
      <c r="F5107" s="38">
        <f t="shared" ca="1" si="561"/>
        <v>3.0158467655356076E-2</v>
      </c>
      <c r="G5107" s="24">
        <f t="shared" ca="1" si="558"/>
        <v>7747.5862700101243</v>
      </c>
      <c r="H5107" s="24">
        <f t="shared" ca="1" si="559"/>
        <v>8440.767573322606</v>
      </c>
      <c r="I5107" s="24">
        <f ca="1">H5107/'Option value'!$E$10</f>
        <v>409.74599870498082</v>
      </c>
    </row>
    <row r="5108" spans="2:9">
      <c r="B5108">
        <f t="shared" si="560"/>
        <v>5090</v>
      </c>
      <c r="C5108" s="38">
        <f t="shared" ca="1" si="555"/>
        <v>0.23820900438174372</v>
      </c>
      <c r="D5108" s="38">
        <f t="shared" ca="1" si="556"/>
        <v>5.7548973804940402E-2</v>
      </c>
      <c r="E5108" s="38">
        <f t="shared" ca="1" si="557"/>
        <v>0.14193125673075199</v>
      </c>
      <c r="F5108" s="38">
        <f t="shared" ca="1" si="561"/>
        <v>3.1574042769646177E-2</v>
      </c>
      <c r="G5108" s="24">
        <f t="shared" ca="1" si="558"/>
        <v>8007.9654491074971</v>
      </c>
      <c r="H5108" s="24">
        <f t="shared" ca="1" si="559"/>
        <v>8701.1467524199797</v>
      </c>
      <c r="I5108" s="24">
        <f ca="1">H5108/'Option value'!$E$10</f>
        <v>422.38576468058153</v>
      </c>
    </row>
    <row r="5109" spans="2:9">
      <c r="B5109">
        <f t="shared" si="560"/>
        <v>5091</v>
      </c>
      <c r="C5109" s="38">
        <f t="shared" ca="1" si="555"/>
        <v>0.18069176116031271</v>
      </c>
      <c r="D5109" s="38">
        <f t="shared" ca="1" si="556"/>
        <v>6.0058427886773395E-2</v>
      </c>
      <c r="E5109" s="38">
        <f t="shared" ca="1" si="557"/>
        <v>0.14446819030437308</v>
      </c>
      <c r="F5109" s="38">
        <f t="shared" ca="1" si="561"/>
        <v>4.9784861353325605E-2</v>
      </c>
      <c r="G5109" s="24">
        <f t="shared" ca="1" si="558"/>
        <v>9288.1313949076175</v>
      </c>
      <c r="H5109" s="24">
        <f t="shared" ca="1" si="559"/>
        <v>9981.3126982200993</v>
      </c>
      <c r="I5109" s="24">
        <f ca="1">H5109/'Option value'!$E$10</f>
        <v>484.52974263204362</v>
      </c>
    </row>
    <row r="5110" spans="2:9">
      <c r="B5110">
        <f t="shared" si="560"/>
        <v>5092</v>
      </c>
      <c r="C5110" s="38">
        <f t="shared" ca="1" si="555"/>
        <v>0.14515554162362204</v>
      </c>
      <c r="D5110" s="38">
        <f t="shared" ca="1" si="556"/>
        <v>6.7972801866354418E-2</v>
      </c>
      <c r="E5110" s="38">
        <f t="shared" ca="1" si="557"/>
        <v>0.14708403548091914</v>
      </c>
      <c r="F5110" s="38">
        <f t="shared" ca="1" si="561"/>
        <v>2.8281261006487216E-2</v>
      </c>
      <c r="G5110" s="24">
        <f t="shared" ca="1" si="558"/>
        <v>8125.7684921574437</v>
      </c>
      <c r="H5110" s="24">
        <f t="shared" ca="1" si="559"/>
        <v>8818.9497954699254</v>
      </c>
      <c r="I5110" s="24">
        <f ca="1">H5110/'Option value'!$E$10</f>
        <v>428.10435900339439</v>
      </c>
    </row>
    <row r="5111" spans="2:9">
      <c r="B5111">
        <f t="shared" si="560"/>
        <v>5093</v>
      </c>
      <c r="C5111" s="38">
        <f t="shared" ca="1" si="555"/>
        <v>0.2741655242252905</v>
      </c>
      <c r="D5111" s="38">
        <f t="shared" ca="1" si="556"/>
        <v>6.0193190327487656E-2</v>
      </c>
      <c r="E5111" s="38">
        <f t="shared" ca="1" si="557"/>
        <v>0.14558334497135308</v>
      </c>
      <c r="F5111" s="38">
        <f t="shared" ca="1" si="561"/>
        <v>3.8244764606320036E-2</v>
      </c>
      <c r="G5111" s="24">
        <f t="shared" ca="1" si="558"/>
        <v>8861.5306075834487</v>
      </c>
      <c r="H5111" s="24">
        <f t="shared" ca="1" si="559"/>
        <v>9554.7119108959305</v>
      </c>
      <c r="I5111" s="24">
        <f ca="1">H5111/'Option value'!$E$10</f>
        <v>463.82096654834612</v>
      </c>
    </row>
    <row r="5112" spans="2:9">
      <c r="B5112">
        <f t="shared" si="560"/>
        <v>5094</v>
      </c>
      <c r="C5112" s="38">
        <f t="shared" ca="1" si="555"/>
        <v>0.39801930989339374</v>
      </c>
      <c r="D5112" s="38">
        <f t="shared" ca="1" si="556"/>
        <v>5.380596459293914E-2</v>
      </c>
      <c r="E5112" s="38">
        <f t="shared" ca="1" si="557"/>
        <v>0.14550591769906593</v>
      </c>
      <c r="F5112" s="38">
        <f t="shared" ca="1" si="561"/>
        <v>4.8275839625644038E-2</v>
      </c>
      <c r="G5112" s="24">
        <f t="shared" ca="1" si="558"/>
        <v>9594.7648163823706</v>
      </c>
      <c r="H5112" s="24">
        <f t="shared" ca="1" si="559"/>
        <v>10287.946119694852</v>
      </c>
      <c r="I5112" s="24">
        <f ca="1">H5112/'Option value'!$E$10</f>
        <v>499.41486017936171</v>
      </c>
    </row>
    <row r="5113" spans="2:9">
      <c r="B5113">
        <f t="shared" si="560"/>
        <v>5095</v>
      </c>
      <c r="C5113" s="38">
        <f t="shared" ca="1" si="555"/>
        <v>0.28630035391889519</v>
      </c>
      <c r="D5113" s="38">
        <f t="shared" ca="1" si="556"/>
        <v>6.1839099442029394E-2</v>
      </c>
      <c r="E5113" s="38">
        <f t="shared" ca="1" si="557"/>
        <v>0.14799340021813306</v>
      </c>
      <c r="F5113" s="38">
        <f t="shared" ca="1" si="561"/>
        <v>3.1214223553717758E-2</v>
      </c>
      <c r="G5113" s="24">
        <f t="shared" ca="1" si="558"/>
        <v>8447.5644394063183</v>
      </c>
      <c r="H5113" s="24">
        <f t="shared" ca="1" si="559"/>
        <v>9140.7457427188001</v>
      </c>
      <c r="I5113" s="24">
        <f ca="1">H5113/'Option value'!$E$10</f>
        <v>443.72552149120384</v>
      </c>
    </row>
    <row r="5114" spans="2:9">
      <c r="B5114">
        <f t="shared" si="560"/>
        <v>5096</v>
      </c>
      <c r="C5114" s="38">
        <f t="shared" ca="1" si="555"/>
        <v>0.34732583001685258</v>
      </c>
      <c r="D5114" s="38">
        <f t="shared" ca="1" si="556"/>
        <v>6.1162409039397361E-2</v>
      </c>
      <c r="E5114" s="38">
        <f t="shared" ca="1" si="557"/>
        <v>0.14263735650853074</v>
      </c>
      <c r="F5114" s="38">
        <f t="shared" ca="1" si="561"/>
        <v>5.6950525973779226E-2</v>
      </c>
      <c r="G5114" s="24">
        <f t="shared" ca="1" si="558"/>
        <v>11927.090553589798</v>
      </c>
      <c r="H5114" s="24">
        <f t="shared" ca="1" si="559"/>
        <v>12620.27185690228</v>
      </c>
      <c r="I5114" s="24">
        <f ca="1">H5114/'Option value'!$E$10</f>
        <v>612.63455616030478</v>
      </c>
    </row>
    <row r="5115" spans="2:9">
      <c r="B5115">
        <f t="shared" si="560"/>
        <v>5097</v>
      </c>
      <c r="C5115" s="38">
        <f t="shared" ca="1" si="555"/>
        <v>0.34847278965188078</v>
      </c>
      <c r="D5115" s="38">
        <f t="shared" ca="1" si="556"/>
        <v>6.9349454732262228E-2</v>
      </c>
      <c r="E5115" s="38">
        <f t="shared" ca="1" si="557"/>
        <v>0.1436279567314182</v>
      </c>
      <c r="F5115" s="38">
        <f t="shared" ca="1" si="561"/>
        <v>2.1807897089062816E-2</v>
      </c>
      <c r="G5115" s="24">
        <f t="shared" ca="1" si="558"/>
        <v>9520.4572484125092</v>
      </c>
      <c r="H5115" s="24">
        <f t="shared" ca="1" si="559"/>
        <v>10213.638551724991</v>
      </c>
      <c r="I5115" s="24">
        <f ca="1">H5115/'Option value'!$E$10</f>
        <v>495.80769668567916</v>
      </c>
    </row>
    <row r="5116" spans="2:9">
      <c r="B5116">
        <f t="shared" si="560"/>
        <v>5098</v>
      </c>
      <c r="C5116" s="38">
        <f t="shared" ca="1" si="555"/>
        <v>0.16459448896025075</v>
      </c>
      <c r="D5116" s="38">
        <f t="shared" ca="1" si="556"/>
        <v>5.5687569022831652E-2</v>
      </c>
      <c r="E5116" s="38">
        <f t="shared" ca="1" si="557"/>
        <v>0.14438450702051342</v>
      </c>
      <c r="F5116" s="38">
        <f t="shared" ca="1" si="561"/>
        <v>2.4173809881612482E-2</v>
      </c>
      <c r="G5116" s="24">
        <f t="shared" ca="1" si="558"/>
        <v>6690.8493480765947</v>
      </c>
      <c r="H5116" s="24">
        <f t="shared" ca="1" si="559"/>
        <v>7384.0306513890773</v>
      </c>
      <c r="I5116" s="24">
        <f ca="1">H5116/'Option value'!$E$10</f>
        <v>358.44808987325615</v>
      </c>
    </row>
    <row r="5117" spans="2:9">
      <c r="B5117">
        <f t="shared" si="560"/>
        <v>5099</v>
      </c>
      <c r="C5117" s="38">
        <f t="shared" ca="1" si="555"/>
        <v>0.16906733070542102</v>
      </c>
      <c r="D5117" s="38">
        <f t="shared" ca="1" si="556"/>
        <v>6.7370290962085314E-2</v>
      </c>
      <c r="E5117" s="38">
        <f t="shared" ca="1" si="557"/>
        <v>0.14125037255113843</v>
      </c>
      <c r="F5117" s="38">
        <f t="shared" ca="1" si="561"/>
        <v>3.7455832997475152E-2</v>
      </c>
      <c r="G5117" s="24">
        <f t="shared" ca="1" si="558"/>
        <v>9410.7625948823807</v>
      </c>
      <c r="H5117" s="24">
        <f t="shared" ca="1" si="559"/>
        <v>10103.943898194862</v>
      </c>
      <c r="I5117" s="24">
        <f ca="1">H5117/'Option value'!$E$10</f>
        <v>490.48271350460493</v>
      </c>
    </row>
    <row r="5118" spans="2:9">
      <c r="B5118">
        <f t="shared" si="560"/>
        <v>5100</v>
      </c>
      <c r="C5118" s="38">
        <f t="shared" ca="1" si="555"/>
        <v>0.12190144577291696</v>
      </c>
      <c r="D5118" s="38">
        <f t="shared" ca="1" si="556"/>
        <v>6.2197222773220387E-2</v>
      </c>
      <c r="E5118" s="38">
        <f t="shared" ca="1" si="557"/>
        <v>0.14669482834616396</v>
      </c>
      <c r="F5118" s="38">
        <f t="shared" ca="1" si="561"/>
        <v>2.4874134354999952E-2</v>
      </c>
      <c r="G5118" s="24">
        <f t="shared" ca="1" si="558"/>
        <v>7103.8864059377411</v>
      </c>
      <c r="H5118" s="24">
        <f t="shared" ca="1" si="559"/>
        <v>7797.0677092502237</v>
      </c>
      <c r="I5118" s="24">
        <f ca="1">H5118/'Option value'!$E$10</f>
        <v>378.49843248787494</v>
      </c>
    </row>
    <row r="5119" spans="2:9">
      <c r="B5119">
        <f t="shared" si="560"/>
        <v>5101</v>
      </c>
      <c r="C5119" s="38">
        <f t="shared" ca="1" si="555"/>
        <v>0.16657855900493343</v>
      </c>
      <c r="D5119" s="38">
        <f t="shared" ca="1" si="556"/>
        <v>6.0639303272592232E-2</v>
      </c>
      <c r="E5119" s="38">
        <f t="shared" ca="1" si="557"/>
        <v>0.14409700341684933</v>
      </c>
      <c r="F5119" s="38">
        <f t="shared" ca="1" si="561"/>
        <v>2.8756218099736622E-2</v>
      </c>
      <c r="G5119" s="24">
        <f t="shared" ca="1" si="558"/>
        <v>7606.3563117491012</v>
      </c>
      <c r="H5119" s="24">
        <f t="shared" ca="1" si="559"/>
        <v>8299.537615061583</v>
      </c>
      <c r="I5119" s="24">
        <f ca="1">H5119/'Option value'!$E$10</f>
        <v>402.89017548842634</v>
      </c>
    </row>
    <row r="5120" spans="2:9">
      <c r="B5120">
        <f t="shared" si="560"/>
        <v>5102</v>
      </c>
      <c r="C5120" s="38">
        <f t="shared" ca="1" si="555"/>
        <v>6.5363495602992733E-2</v>
      </c>
      <c r="D5120" s="38">
        <f t="shared" ca="1" si="556"/>
        <v>6.1755784731359203E-2</v>
      </c>
      <c r="E5120" s="38">
        <f t="shared" ca="1" si="557"/>
        <v>0.14153684564745447</v>
      </c>
      <c r="F5120" s="38">
        <f t="shared" ca="1" si="561"/>
        <v>4.9611686782508699E-2</v>
      </c>
      <c r="G5120" s="24">
        <f t="shared" ca="1" si="558"/>
        <v>8876.309648938548</v>
      </c>
      <c r="H5120" s="24">
        <f t="shared" ca="1" si="559"/>
        <v>9569.4909522510297</v>
      </c>
      <c r="I5120" s="24">
        <f ca="1">H5120/'Option value'!$E$10</f>
        <v>464.53839574034123</v>
      </c>
    </row>
    <row r="5121" spans="2:9">
      <c r="B5121">
        <f t="shared" si="560"/>
        <v>5103</v>
      </c>
      <c r="C5121" s="38">
        <f t="shared" ca="1" si="555"/>
        <v>7.9402561064154914E-2</v>
      </c>
      <c r="D5121" s="38">
        <f t="shared" ca="1" si="556"/>
        <v>5.7693897808351415E-2</v>
      </c>
      <c r="E5121" s="38">
        <f t="shared" ca="1" si="557"/>
        <v>0.14628478640524423</v>
      </c>
      <c r="F5121" s="38">
        <f t="shared" ca="1" si="561"/>
        <v>4.2783220848376102E-2</v>
      </c>
      <c r="G5121" s="24">
        <f t="shared" ca="1" si="558"/>
        <v>7462.0436128039273</v>
      </c>
      <c r="H5121" s="24">
        <f t="shared" ca="1" si="559"/>
        <v>8155.22491611641</v>
      </c>
      <c r="I5121" s="24">
        <f ca="1">H5121/'Option value'!$E$10</f>
        <v>395.88470466584511</v>
      </c>
    </row>
    <row r="5122" spans="2:9">
      <c r="B5122">
        <f t="shared" si="560"/>
        <v>5104</v>
      </c>
      <c r="C5122" s="38">
        <f t="shared" ca="1" si="555"/>
        <v>0.13671186308199951</v>
      </c>
      <c r="D5122" s="38">
        <f t="shared" ca="1" si="556"/>
        <v>6.1369463773991592E-2</v>
      </c>
      <c r="E5122" s="38">
        <f t="shared" ca="1" si="557"/>
        <v>0.14564708037279142</v>
      </c>
      <c r="F5122" s="38">
        <f t="shared" ca="1" si="561"/>
        <v>5.2721240734770289E-2</v>
      </c>
      <c r="G5122" s="24">
        <f t="shared" ca="1" si="558"/>
        <v>9310.1698473405613</v>
      </c>
      <c r="H5122" s="24">
        <f t="shared" ca="1" si="559"/>
        <v>10003.351150653043</v>
      </c>
      <c r="I5122" s="24">
        <f ca="1">H5122/'Option value'!$E$10</f>
        <v>485.59957042005061</v>
      </c>
    </row>
    <row r="5123" spans="2:9">
      <c r="B5123">
        <f t="shared" si="560"/>
        <v>5105</v>
      </c>
      <c r="C5123" s="38">
        <f t="shared" ca="1" si="555"/>
        <v>0.30536067628640151</v>
      </c>
      <c r="D5123" s="38">
        <f t="shared" ca="1" si="556"/>
        <v>6.2135631769943717E-2</v>
      </c>
      <c r="E5123" s="38">
        <f t="shared" ca="1" si="557"/>
        <v>0.15056038709269567</v>
      </c>
      <c r="F5123" s="38">
        <f t="shared" ca="1" si="561"/>
        <v>3.7680677424364345E-2</v>
      </c>
      <c r="G5123" s="24">
        <f t="shared" ca="1" si="558"/>
        <v>8911.4163963566971</v>
      </c>
      <c r="H5123" s="24">
        <f t="shared" ca="1" si="559"/>
        <v>9604.5976996691788</v>
      </c>
      <c r="I5123" s="24">
        <f ca="1">H5123/'Option value'!$E$10</f>
        <v>466.2426067800572</v>
      </c>
    </row>
    <row r="5124" spans="2:9">
      <c r="B5124">
        <f t="shared" si="560"/>
        <v>5106</v>
      </c>
      <c r="C5124" s="38">
        <f t="shared" ca="1" si="555"/>
        <v>0.32779833906874561</v>
      </c>
      <c r="D5124" s="38">
        <f t="shared" ca="1" si="556"/>
        <v>5.9607938338880347E-2</v>
      </c>
      <c r="E5124" s="38">
        <f t="shared" ca="1" si="557"/>
        <v>0.14647528652640382</v>
      </c>
      <c r="F5124" s="38">
        <f t="shared" ca="1" si="561"/>
        <v>5.2362237991224025E-2</v>
      </c>
      <c r="G5124" s="24">
        <f t="shared" ca="1" si="558"/>
        <v>10429.842676615768</v>
      </c>
      <c r="H5124" s="24">
        <f t="shared" ca="1" si="559"/>
        <v>11123.02397992825</v>
      </c>
      <c r="I5124" s="24">
        <f ca="1">H5124/'Option value'!$E$10</f>
        <v>539.95262038486646</v>
      </c>
    </row>
    <row r="5125" spans="2:9">
      <c r="B5125">
        <f t="shared" si="560"/>
        <v>5107</v>
      </c>
      <c r="C5125" s="38">
        <f t="shared" ca="1" si="555"/>
        <v>0.17677159107017199</v>
      </c>
      <c r="D5125" s="38">
        <f t="shared" ca="1" si="556"/>
        <v>6.366111250771285E-2</v>
      </c>
      <c r="E5125" s="38">
        <f t="shared" ca="1" si="557"/>
        <v>0.14349146769021548</v>
      </c>
      <c r="F5125" s="38">
        <f t="shared" ca="1" si="561"/>
        <v>5.9386972633091589E-2</v>
      </c>
      <c r="G5125" s="24">
        <f t="shared" ca="1" si="558"/>
        <v>11046.852831377983</v>
      </c>
      <c r="H5125" s="24">
        <f t="shared" ca="1" si="559"/>
        <v>11740.034134690464</v>
      </c>
      <c r="I5125" s="24">
        <f ca="1">H5125/'Option value'!$E$10</f>
        <v>569.90456964516818</v>
      </c>
    </row>
    <row r="5126" spans="2:9">
      <c r="B5126">
        <f t="shared" si="560"/>
        <v>5108</v>
      </c>
      <c r="C5126" s="38">
        <f t="shared" ca="1" si="555"/>
        <v>0.35371115868966202</v>
      </c>
      <c r="D5126" s="38">
        <f t="shared" ca="1" si="556"/>
        <v>6.0901451308748952E-2</v>
      </c>
      <c r="E5126" s="38">
        <f t="shared" ca="1" si="557"/>
        <v>0.14522587999962516</v>
      </c>
      <c r="F5126" s="38">
        <f t="shared" ca="1" si="561"/>
        <v>3.035593526182026E-2</v>
      </c>
      <c r="G5126" s="24">
        <f t="shared" ca="1" si="558"/>
        <v>8900.9962017818652</v>
      </c>
      <c r="H5126" s="24">
        <f t="shared" ca="1" si="559"/>
        <v>9594.177505094347</v>
      </c>
      <c r="I5126" s="24">
        <f ca="1">H5126/'Option value'!$E$10</f>
        <v>465.73677209195858</v>
      </c>
    </row>
    <row r="5127" spans="2:9">
      <c r="B5127">
        <f t="shared" si="560"/>
        <v>5109</v>
      </c>
      <c r="C5127" s="38">
        <f t="shared" ca="1" si="555"/>
        <v>0.3451677595829083</v>
      </c>
      <c r="D5127" s="38">
        <f t="shared" ca="1" si="556"/>
        <v>6.1701756964144747E-2</v>
      </c>
      <c r="E5127" s="38">
        <f t="shared" ca="1" si="557"/>
        <v>0.14465597709714115</v>
      </c>
      <c r="F5127" s="38">
        <f t="shared" ca="1" si="561"/>
        <v>3.4683394527567218E-2</v>
      </c>
      <c r="G5127" s="24">
        <f t="shared" ca="1" si="558"/>
        <v>9360.1095854010855</v>
      </c>
      <c r="H5127" s="24">
        <f t="shared" ca="1" si="559"/>
        <v>10053.290888713567</v>
      </c>
      <c r="I5127" s="24">
        <f ca="1">H5127/'Option value'!$E$10</f>
        <v>488.02382954920228</v>
      </c>
    </row>
    <row r="5128" spans="2:9">
      <c r="B5128">
        <f t="shared" si="560"/>
        <v>5110</v>
      </c>
      <c r="C5128" s="38">
        <f t="shared" ca="1" si="555"/>
        <v>0.26859822226279145</v>
      </c>
      <c r="D5128" s="38">
        <f t="shared" ca="1" si="556"/>
        <v>6.2010063618771594E-2</v>
      </c>
      <c r="E5128" s="38">
        <f t="shared" ca="1" si="557"/>
        <v>0.1471412103227939</v>
      </c>
      <c r="F5128" s="38">
        <f t="shared" ca="1" si="561"/>
        <v>4.1686074569737219E-2</v>
      </c>
      <c r="G5128" s="24">
        <f t="shared" ca="1" si="558"/>
        <v>9251.4523669737937</v>
      </c>
      <c r="H5128" s="24">
        <f t="shared" ca="1" si="559"/>
        <v>9944.6336702862754</v>
      </c>
      <c r="I5128" s="24">
        <f ca="1">H5128/'Option value'!$E$10</f>
        <v>482.74920729545022</v>
      </c>
    </row>
    <row r="5129" spans="2:9">
      <c r="B5129">
        <f t="shared" si="560"/>
        <v>5111</v>
      </c>
      <c r="C5129" s="38">
        <f t="shared" ca="1" si="555"/>
        <v>0.34655865991471513</v>
      </c>
      <c r="D5129" s="38">
        <f t="shared" ca="1" si="556"/>
        <v>6.2753588470021521E-2</v>
      </c>
      <c r="E5129" s="38">
        <f t="shared" ca="1" si="557"/>
        <v>0.14542155519394895</v>
      </c>
      <c r="F5129" s="38">
        <f t="shared" ca="1" si="561"/>
        <v>3.2590826134502621E-2</v>
      </c>
      <c r="G5129" s="24">
        <f t="shared" ca="1" si="558"/>
        <v>9288.1201569508466</v>
      </c>
      <c r="H5129" s="24">
        <f t="shared" ca="1" si="559"/>
        <v>9981.3014602633284</v>
      </c>
      <c r="I5129" s="24">
        <f ca="1">H5129/'Option value'!$E$10</f>
        <v>484.52919710016153</v>
      </c>
    </row>
    <row r="5130" spans="2:9">
      <c r="B5130">
        <f t="shared" si="560"/>
        <v>5112</v>
      </c>
      <c r="C5130" s="38">
        <f t="shared" ca="1" si="555"/>
        <v>0.18644955815174635</v>
      </c>
      <c r="D5130" s="38">
        <f t="shared" ca="1" si="556"/>
        <v>5.7655718635294562E-2</v>
      </c>
      <c r="E5130" s="38">
        <f t="shared" ca="1" si="557"/>
        <v>0.14529874714824906</v>
      </c>
      <c r="F5130" s="38">
        <f t="shared" ca="1" si="561"/>
        <v>3.6666968353076312E-2</v>
      </c>
      <c r="G5130" s="24">
        <f t="shared" ca="1" si="558"/>
        <v>7809.5526015872028</v>
      </c>
      <c r="H5130" s="24">
        <f t="shared" ca="1" si="559"/>
        <v>8502.7339048996855</v>
      </c>
      <c r="I5130" s="24">
        <f ca="1">H5130/'Option value'!$E$10</f>
        <v>412.75407305338274</v>
      </c>
    </row>
    <row r="5131" spans="2:9">
      <c r="B5131">
        <f t="shared" si="560"/>
        <v>5113</v>
      </c>
      <c r="C5131" s="38">
        <f t="shared" ca="1" si="555"/>
        <v>0.35237234332265466</v>
      </c>
      <c r="D5131" s="38">
        <f t="shared" ca="1" si="556"/>
        <v>5.6075322695310417E-2</v>
      </c>
      <c r="E5131" s="38">
        <f t="shared" ca="1" si="557"/>
        <v>0.14564011515313446</v>
      </c>
      <c r="F5131" s="38">
        <f t="shared" ca="1" si="561"/>
        <v>5.8929178552763042E-2</v>
      </c>
      <c r="G5131" s="24">
        <f t="shared" ca="1" si="558"/>
        <v>10846.398630351228</v>
      </c>
      <c r="H5131" s="24">
        <f t="shared" ca="1" si="559"/>
        <v>11539.57993366371</v>
      </c>
      <c r="I5131" s="24">
        <f ca="1">H5131/'Option value'!$E$10</f>
        <v>560.17378318755868</v>
      </c>
    </row>
    <row r="5132" spans="2:9">
      <c r="B5132">
        <f t="shared" si="560"/>
        <v>5114</v>
      </c>
      <c r="C5132" s="38">
        <f t="shared" ca="1" si="555"/>
        <v>0.21070049297385537</v>
      </c>
      <c r="D5132" s="38">
        <f t="shared" ca="1" si="556"/>
        <v>5.9839788864317997E-2</v>
      </c>
      <c r="E5132" s="38">
        <f t="shared" ca="1" si="557"/>
        <v>0.14397279336389615</v>
      </c>
      <c r="F5132" s="38">
        <f t="shared" ca="1" si="561"/>
        <v>2.2385552178096541E-2</v>
      </c>
      <c r="G5132" s="24">
        <f t="shared" ca="1" si="558"/>
        <v>7389.7567718547816</v>
      </c>
      <c r="H5132" s="24">
        <f t="shared" ca="1" si="559"/>
        <v>8082.9380751672643</v>
      </c>
      <c r="I5132" s="24">
        <f ca="1">H5132/'Option value'!$E$10</f>
        <v>392.37563471685746</v>
      </c>
    </row>
    <row r="5133" spans="2:9">
      <c r="B5133">
        <f t="shared" si="560"/>
        <v>5115</v>
      </c>
      <c r="C5133" s="38">
        <f t="shared" ca="1" si="555"/>
        <v>0.15462614819218462</v>
      </c>
      <c r="D5133" s="38">
        <f t="shared" ca="1" si="556"/>
        <v>6.3328792075635812E-2</v>
      </c>
      <c r="E5133" s="38">
        <f t="shared" ca="1" si="557"/>
        <v>0.14290184844630285</v>
      </c>
      <c r="F5133" s="38">
        <f t="shared" ca="1" si="561"/>
        <v>2.8530596925539588E-2</v>
      </c>
      <c r="G5133" s="24">
        <f t="shared" ca="1" si="558"/>
        <v>7928.9758725438733</v>
      </c>
      <c r="H5133" s="24">
        <f t="shared" ca="1" si="559"/>
        <v>8622.157175856355</v>
      </c>
      <c r="I5133" s="24">
        <f ca="1">H5133/'Option value'!$E$10</f>
        <v>418.5513192163279</v>
      </c>
    </row>
    <row r="5134" spans="2:9">
      <c r="B5134">
        <f t="shared" si="560"/>
        <v>5116</v>
      </c>
      <c r="C5134" s="38">
        <f t="shared" ca="1" si="555"/>
        <v>0.32903936980544096</v>
      </c>
      <c r="D5134" s="38">
        <f t="shared" ca="1" si="556"/>
        <v>6.083215571780673E-2</v>
      </c>
      <c r="E5134" s="38">
        <f t="shared" ca="1" si="557"/>
        <v>0.14287448656394908</v>
      </c>
      <c r="F5134" s="38">
        <f t="shared" ca="1" si="561"/>
        <v>4.6451655005230144E-2</v>
      </c>
      <c r="G5134" s="24">
        <f t="shared" ca="1" si="558"/>
        <v>10398.783801684329</v>
      </c>
      <c r="H5134" s="24">
        <f t="shared" ca="1" si="559"/>
        <v>11091.965104996811</v>
      </c>
      <c r="I5134" s="24">
        <f ca="1">H5134/'Option value'!$E$10</f>
        <v>538.44490800955384</v>
      </c>
    </row>
    <row r="5135" spans="2:9">
      <c r="B5135">
        <f t="shared" si="560"/>
        <v>5117</v>
      </c>
      <c r="C5135" s="38">
        <f t="shared" ca="1" si="555"/>
        <v>0.32290349840379545</v>
      </c>
      <c r="D5135" s="38">
        <f t="shared" ca="1" si="556"/>
        <v>6.3957494969799231E-2</v>
      </c>
      <c r="E5135" s="38">
        <f t="shared" ca="1" si="557"/>
        <v>0.14766002820630739</v>
      </c>
      <c r="F5135" s="38">
        <f t="shared" ca="1" si="561"/>
        <v>2.691238652473622E-2</v>
      </c>
      <c r="G5135" s="24">
        <f t="shared" ca="1" si="558"/>
        <v>8690.2511896103151</v>
      </c>
      <c r="H5135" s="24">
        <f t="shared" ca="1" si="559"/>
        <v>9383.4324929227969</v>
      </c>
      <c r="I5135" s="24">
        <f ca="1">H5135/'Option value'!$E$10</f>
        <v>455.50643169528138</v>
      </c>
    </row>
    <row r="5136" spans="2:9">
      <c r="B5136">
        <f t="shared" si="560"/>
        <v>5118</v>
      </c>
      <c r="C5136" s="38">
        <f t="shared" ca="1" si="555"/>
        <v>0.28589715080390643</v>
      </c>
      <c r="D5136" s="38">
        <f t="shared" ca="1" si="556"/>
        <v>7.5314319566516935E-2</v>
      </c>
      <c r="E5136" s="38">
        <f t="shared" ca="1" si="557"/>
        <v>0.14909082459945128</v>
      </c>
      <c r="F5136" s="38">
        <f t="shared" ca="1" si="561"/>
        <v>3.735394133207337E-2</v>
      </c>
      <c r="G5136" s="24">
        <f t="shared" ca="1" si="558"/>
        <v>10749.261159549638</v>
      </c>
      <c r="H5136" s="24">
        <f t="shared" ca="1" si="559"/>
        <v>11442.44246286212</v>
      </c>
      <c r="I5136" s="24">
        <f ca="1">H5136/'Option value'!$E$10</f>
        <v>555.458371983598</v>
      </c>
    </row>
    <row r="5137" spans="2:9">
      <c r="B5137">
        <f t="shared" si="560"/>
        <v>5119</v>
      </c>
      <c r="C5137" s="38">
        <f t="shared" ca="1" si="555"/>
        <v>5.9952001306470326E-2</v>
      </c>
      <c r="D5137" s="38">
        <f t="shared" ca="1" si="556"/>
        <v>5.6661879695772181E-2</v>
      </c>
      <c r="E5137" s="38">
        <f t="shared" ca="1" si="557"/>
        <v>0.14315509628765274</v>
      </c>
      <c r="F5137" s="38">
        <f t="shared" ca="1" si="561"/>
        <v>5.0383448733871503E-2</v>
      </c>
      <c r="G5137" s="24">
        <f t="shared" ca="1" si="558"/>
        <v>8028.848891719892</v>
      </c>
      <c r="H5137" s="24">
        <f t="shared" ca="1" si="559"/>
        <v>8722.0301950323737</v>
      </c>
      <c r="I5137" s="24">
        <f ca="1">H5137/'Option value'!$E$10</f>
        <v>423.39952403069771</v>
      </c>
    </row>
    <row r="5138" spans="2:9">
      <c r="B5138">
        <f t="shared" si="560"/>
        <v>5120</v>
      </c>
      <c r="C5138" s="38">
        <f t="shared" ca="1" si="555"/>
        <v>0.25338779110235571</v>
      </c>
      <c r="D5138" s="38">
        <f t="shared" ca="1" si="556"/>
        <v>6.3828186932081116E-2</v>
      </c>
      <c r="E5138" s="38">
        <f t="shared" ca="1" si="557"/>
        <v>0.1412884947639029</v>
      </c>
      <c r="F5138" s="38">
        <f t="shared" ca="1" si="561"/>
        <v>2.9542082856482958E-2</v>
      </c>
      <c r="G5138" s="24">
        <f t="shared" ca="1" si="558"/>
        <v>8878.8303519377296</v>
      </c>
      <c r="H5138" s="24">
        <f t="shared" ca="1" si="559"/>
        <v>9572.0116552502113</v>
      </c>
      <c r="I5138" s="24">
        <f ca="1">H5138/'Option value'!$E$10</f>
        <v>464.66075996360246</v>
      </c>
    </row>
    <row r="5139" spans="2:9">
      <c r="B5139">
        <f t="shared" si="560"/>
        <v>5121</v>
      </c>
      <c r="C5139" s="38">
        <f t="shared" ref="C5139:C5202" ca="1" si="562">_xlfn.NORM.INV(RAND(),$F$6,$G$6)</f>
        <v>7.6796218571576785E-2</v>
      </c>
      <c r="D5139" s="38">
        <f t="shared" ref="D5139:D5202" ca="1" si="563">_xlfn.NORM.INV(RAND(),$F$7,$G$7)</f>
        <v>7.347966972260335E-2</v>
      </c>
      <c r="E5139" s="38">
        <f t="shared" ref="E5139:E5202" ca="1" si="564">_xlfn.NORM.INV(RAND(),$F$8,$G$8)</f>
        <v>0.14590217211697312</v>
      </c>
      <c r="F5139" s="38">
        <f t="shared" ca="1" si="561"/>
        <v>2.8806868997108211E-2</v>
      </c>
      <c r="G5139" s="24">
        <f t="shared" ref="G5139:G5202" ca="1" si="565">IF(E5139&gt;F5139,($C$12*(1+C5139)*D5139)/(E5139-F5139),0)</f>
        <v>8380.1659509786878</v>
      </c>
      <c r="H5139" s="24">
        <f t="shared" ref="H5139:H5202" ca="1" si="566">G5139+$C$13</f>
        <v>9073.3472542911695</v>
      </c>
      <c r="I5139" s="24">
        <f ca="1">H5139/'Option value'!$E$10</f>
        <v>440.45375020830915</v>
      </c>
    </row>
    <row r="5140" spans="2:9">
      <c r="B5140">
        <f t="shared" ref="B5140:B5203" si="567">B5139+1</f>
        <v>5122</v>
      </c>
      <c r="C5140" s="38">
        <f t="shared" ca="1" si="562"/>
        <v>0.21272193838272338</v>
      </c>
      <c r="D5140" s="38">
        <f t="shared" ca="1" si="563"/>
        <v>6.8389718469959365E-2</v>
      </c>
      <c r="E5140" s="38">
        <f t="shared" ca="1" si="564"/>
        <v>0.14383110886049885</v>
      </c>
      <c r="F5140" s="38">
        <f t="shared" ref="F5140:F5203" ca="1" si="568">RAND()*($E$9-$D$9)+$D$9</f>
        <v>5.3299593577081736E-2</v>
      </c>
      <c r="G5140" s="24">
        <f t="shared" ca="1" si="565"/>
        <v>11361.708361845753</v>
      </c>
      <c r="H5140" s="24">
        <f t="shared" ca="1" si="566"/>
        <v>12054.889665158234</v>
      </c>
      <c r="I5140" s="24">
        <f ca="1">H5140/'Option value'!$E$10</f>
        <v>585.18881869700158</v>
      </c>
    </row>
    <row r="5141" spans="2:9">
      <c r="B5141">
        <f t="shared" si="567"/>
        <v>5123</v>
      </c>
      <c r="C5141" s="38">
        <f t="shared" ca="1" si="562"/>
        <v>3.842444831329106E-2</v>
      </c>
      <c r="D5141" s="38">
        <f t="shared" ca="1" si="563"/>
        <v>6.8387947136641175E-2</v>
      </c>
      <c r="E5141" s="38">
        <f t="shared" ca="1" si="564"/>
        <v>0.15021237709472396</v>
      </c>
      <c r="F5141" s="38">
        <f t="shared" ca="1" si="568"/>
        <v>3.2038959677016976E-2</v>
      </c>
      <c r="G5141" s="24">
        <f t="shared" ca="1" si="565"/>
        <v>7452.9130353627343</v>
      </c>
      <c r="H5141" s="24">
        <f t="shared" ca="1" si="566"/>
        <v>8146.0943386752169</v>
      </c>
      <c r="I5141" s="24">
        <f ca="1">H5141/'Option value'!$E$10</f>
        <v>395.44147275122407</v>
      </c>
    </row>
    <row r="5142" spans="2:9">
      <c r="B5142">
        <f t="shared" si="567"/>
        <v>5124</v>
      </c>
      <c r="C5142" s="38">
        <f t="shared" ca="1" si="562"/>
        <v>0.17738684433966173</v>
      </c>
      <c r="D5142" s="38">
        <f t="shared" ca="1" si="563"/>
        <v>5.9705579149257178E-2</v>
      </c>
      <c r="E5142" s="38">
        <f t="shared" ca="1" si="564"/>
        <v>0.1473247173538991</v>
      </c>
      <c r="F5142" s="38">
        <f t="shared" ca="1" si="568"/>
        <v>4.349481339265647E-2</v>
      </c>
      <c r="G5142" s="24">
        <f t="shared" ca="1" si="565"/>
        <v>8396.5913803063886</v>
      </c>
      <c r="H5142" s="24">
        <f t="shared" ca="1" si="566"/>
        <v>9089.7726836188704</v>
      </c>
      <c r="I5142" s="24">
        <f ca="1">H5142/'Option value'!$E$10</f>
        <v>441.25110114654706</v>
      </c>
    </row>
    <row r="5143" spans="2:9">
      <c r="B5143">
        <f t="shared" si="567"/>
        <v>5125</v>
      </c>
      <c r="C5143" s="38">
        <f t="shared" ca="1" si="562"/>
        <v>0.28923141665571772</v>
      </c>
      <c r="D5143" s="38">
        <f t="shared" ca="1" si="563"/>
        <v>5.7127465731007479E-2</v>
      </c>
      <c r="E5143" s="38">
        <f t="shared" ca="1" si="564"/>
        <v>0.1463561982705982</v>
      </c>
      <c r="F5143" s="38">
        <f t="shared" ca="1" si="568"/>
        <v>3.1968328452658699E-2</v>
      </c>
      <c r="G5143" s="24">
        <f t="shared" ca="1" si="565"/>
        <v>7985.2265656970039</v>
      </c>
      <c r="H5143" s="24">
        <f t="shared" ca="1" si="566"/>
        <v>8678.4078690094866</v>
      </c>
      <c r="I5143" s="24">
        <f ca="1">H5143/'Option value'!$E$10</f>
        <v>421.28193538880998</v>
      </c>
    </row>
    <row r="5144" spans="2:9">
      <c r="B5144">
        <f t="shared" si="567"/>
        <v>5126</v>
      </c>
      <c r="C5144" s="38">
        <f t="shared" ca="1" si="562"/>
        <v>0.31941512370826819</v>
      </c>
      <c r="D5144" s="38">
        <f t="shared" ca="1" si="563"/>
        <v>5.8148039836291125E-2</v>
      </c>
      <c r="E5144" s="38">
        <f t="shared" ca="1" si="564"/>
        <v>0.14596893495546948</v>
      </c>
      <c r="F5144" s="38">
        <f t="shared" ca="1" si="568"/>
        <v>4.7780261021028086E-2</v>
      </c>
      <c r="G5144" s="24">
        <f t="shared" ca="1" si="565"/>
        <v>9690.5074365820474</v>
      </c>
      <c r="H5144" s="24">
        <f t="shared" ca="1" si="566"/>
        <v>10383.688739894529</v>
      </c>
      <c r="I5144" s="24">
        <f ca="1">H5144/'Option value'!$E$10</f>
        <v>504.06256018905475</v>
      </c>
    </row>
    <row r="5145" spans="2:9">
      <c r="B5145">
        <f t="shared" si="567"/>
        <v>5127</v>
      </c>
      <c r="C5145" s="38">
        <f t="shared" ca="1" si="562"/>
        <v>0.31099204511092177</v>
      </c>
      <c r="D5145" s="38">
        <f t="shared" ca="1" si="563"/>
        <v>5.9540050969745274E-2</v>
      </c>
      <c r="E5145" s="38">
        <f t="shared" ca="1" si="564"/>
        <v>0.14802771312919485</v>
      </c>
      <c r="F5145" s="38">
        <f t="shared" ca="1" si="568"/>
        <v>2.4808984492024622E-2</v>
      </c>
      <c r="G5145" s="24">
        <f t="shared" ca="1" si="565"/>
        <v>7856.4058785927928</v>
      </c>
      <c r="H5145" s="24">
        <f t="shared" ca="1" si="566"/>
        <v>8549.5871819052754</v>
      </c>
      <c r="I5145" s="24">
        <f ca="1">H5145/'Option value'!$E$10</f>
        <v>415.02850397598422</v>
      </c>
    </row>
    <row r="5146" spans="2:9">
      <c r="B5146">
        <f t="shared" si="567"/>
        <v>5128</v>
      </c>
      <c r="C5146" s="38">
        <f t="shared" ca="1" si="562"/>
        <v>0.2366659480848633</v>
      </c>
      <c r="D5146" s="38">
        <f t="shared" ca="1" si="563"/>
        <v>6.4542487443306401E-2</v>
      </c>
      <c r="E5146" s="38">
        <f t="shared" ca="1" si="564"/>
        <v>0.14687584526140932</v>
      </c>
      <c r="F5146" s="38">
        <f t="shared" ca="1" si="568"/>
        <v>3.5168956671656662E-2</v>
      </c>
      <c r="G5146" s="24">
        <f t="shared" ca="1" si="565"/>
        <v>8861.5465437734001</v>
      </c>
      <c r="H5146" s="24">
        <f t="shared" ca="1" si="566"/>
        <v>9554.7278470858819</v>
      </c>
      <c r="I5146" s="24">
        <f ca="1">H5146/'Option value'!$E$10</f>
        <v>463.82174014980006</v>
      </c>
    </row>
    <row r="5147" spans="2:9">
      <c r="B5147">
        <f t="shared" si="567"/>
        <v>5129</v>
      </c>
      <c r="C5147" s="38">
        <f t="shared" ca="1" si="562"/>
        <v>0.2676001204804731</v>
      </c>
      <c r="D5147" s="38">
        <f t="shared" ca="1" si="563"/>
        <v>5.2706256668247332E-2</v>
      </c>
      <c r="E5147" s="38">
        <f t="shared" ca="1" si="564"/>
        <v>0.14650856552196556</v>
      </c>
      <c r="F5147" s="38">
        <f t="shared" ca="1" si="568"/>
        <v>5.0953272064120168E-2</v>
      </c>
      <c r="G5147" s="24">
        <f t="shared" ca="1" si="565"/>
        <v>8671.2372845111277</v>
      </c>
      <c r="H5147" s="24">
        <f t="shared" ca="1" si="566"/>
        <v>9364.4185878236094</v>
      </c>
      <c r="I5147" s="24">
        <f ca="1">H5147/'Option value'!$E$10</f>
        <v>454.58342659337904</v>
      </c>
    </row>
    <row r="5148" spans="2:9">
      <c r="B5148">
        <f t="shared" si="567"/>
        <v>5130</v>
      </c>
      <c r="C5148" s="38">
        <f t="shared" ca="1" si="562"/>
        <v>0.30416403545018789</v>
      </c>
      <c r="D5148" s="38">
        <f t="shared" ca="1" si="563"/>
        <v>6.8677292230007764E-2</v>
      </c>
      <c r="E5148" s="38">
        <f t="shared" ca="1" si="564"/>
        <v>0.14241534873326447</v>
      </c>
      <c r="F5148" s="38">
        <f t="shared" ca="1" si="568"/>
        <v>2.1809590686240575E-2</v>
      </c>
      <c r="G5148" s="24">
        <f t="shared" ca="1" si="565"/>
        <v>9210.1927138889041</v>
      </c>
      <c r="H5148" s="24">
        <f t="shared" ca="1" si="566"/>
        <v>9903.3740172013859</v>
      </c>
      <c r="I5148" s="24">
        <f ca="1">H5148/'Option value'!$E$10</f>
        <v>480.74631151463035</v>
      </c>
    </row>
    <row r="5149" spans="2:9">
      <c r="B5149">
        <f t="shared" si="567"/>
        <v>5131</v>
      </c>
      <c r="C5149" s="38">
        <f t="shared" ca="1" si="562"/>
        <v>0.2739778448020368</v>
      </c>
      <c r="D5149" s="38">
        <f t="shared" ca="1" si="563"/>
        <v>6.6929430419776309E-2</v>
      </c>
      <c r="E5149" s="38">
        <f t="shared" ca="1" si="564"/>
        <v>0.14797393590492131</v>
      </c>
      <c r="F5149" s="38">
        <f t="shared" ca="1" si="568"/>
        <v>2.4201386512623893E-2</v>
      </c>
      <c r="G5149" s="24">
        <f t="shared" ca="1" si="565"/>
        <v>8543.7010758616016</v>
      </c>
      <c r="H5149" s="24">
        <f t="shared" ca="1" si="566"/>
        <v>9236.8823791740833</v>
      </c>
      <c r="I5149" s="24">
        <f ca="1">H5149/'Option value'!$E$10</f>
        <v>448.39234850359622</v>
      </c>
    </row>
    <row r="5150" spans="2:9">
      <c r="B5150">
        <f t="shared" si="567"/>
        <v>5132</v>
      </c>
      <c r="C5150" s="38">
        <f t="shared" ca="1" si="562"/>
        <v>0.39876363509984986</v>
      </c>
      <c r="D5150" s="38">
        <f t="shared" ca="1" si="563"/>
        <v>6.3259616741847421E-2</v>
      </c>
      <c r="E5150" s="38">
        <f t="shared" ca="1" si="564"/>
        <v>0.14784716205911808</v>
      </c>
      <c r="F5150" s="38">
        <f t="shared" ca="1" si="568"/>
        <v>4.2683626565248961E-2</v>
      </c>
      <c r="G5150" s="24">
        <f t="shared" ca="1" si="565"/>
        <v>10435.111359755845</v>
      </c>
      <c r="H5150" s="24">
        <f t="shared" ca="1" si="566"/>
        <v>11128.292663068327</v>
      </c>
      <c r="I5150" s="24">
        <f ca="1">H5150/'Option value'!$E$10</f>
        <v>540.20838170234595</v>
      </c>
    </row>
    <row r="5151" spans="2:9">
      <c r="B5151">
        <f t="shared" si="567"/>
        <v>5133</v>
      </c>
      <c r="C5151" s="38">
        <f t="shared" ca="1" si="562"/>
        <v>0.19441461362118276</v>
      </c>
      <c r="D5151" s="38">
        <f t="shared" ca="1" si="563"/>
        <v>5.7403395449425673E-2</v>
      </c>
      <c r="E5151" s="38">
        <f t="shared" ca="1" si="564"/>
        <v>0.14525440040313056</v>
      </c>
      <c r="F5151" s="38">
        <f t="shared" ca="1" si="568"/>
        <v>4.9064822203959801E-2</v>
      </c>
      <c r="G5151" s="24">
        <f t="shared" ca="1" si="565"/>
        <v>8840.076978270019</v>
      </c>
      <c r="H5151" s="24">
        <f t="shared" ca="1" si="566"/>
        <v>9533.2582815825008</v>
      </c>
      <c r="I5151" s="24">
        <f ca="1">H5151/'Option value'!$E$10</f>
        <v>462.7795282321602</v>
      </c>
    </row>
    <row r="5152" spans="2:9">
      <c r="B5152">
        <f t="shared" si="567"/>
        <v>5134</v>
      </c>
      <c r="C5152" s="38">
        <f t="shared" ca="1" si="562"/>
        <v>9.0692308831142765E-2</v>
      </c>
      <c r="D5152" s="38">
        <f t="shared" ca="1" si="563"/>
        <v>7.3547505369251184E-2</v>
      </c>
      <c r="E5152" s="38">
        <f t="shared" ca="1" si="564"/>
        <v>0.14373375084129211</v>
      </c>
      <c r="F5152" s="38">
        <f t="shared" ca="1" si="568"/>
        <v>3.4371169936350171E-2</v>
      </c>
      <c r="G5152" s="24">
        <f t="shared" ca="1" si="565"/>
        <v>9096.8874878705083</v>
      </c>
      <c r="H5152" s="24">
        <f t="shared" ca="1" si="566"/>
        <v>9790.06879118299</v>
      </c>
      <c r="I5152" s="24">
        <f ca="1">H5152/'Option value'!$E$10</f>
        <v>475.24605782441694</v>
      </c>
    </row>
    <row r="5153" spans="2:9">
      <c r="B5153">
        <f t="shared" si="567"/>
        <v>5135</v>
      </c>
      <c r="C5153" s="38">
        <f t="shared" ca="1" si="562"/>
        <v>0.19828067982602599</v>
      </c>
      <c r="D5153" s="38">
        <f t="shared" ca="1" si="563"/>
        <v>6.1893532678292291E-2</v>
      </c>
      <c r="E5153" s="38">
        <f t="shared" ca="1" si="564"/>
        <v>0.14536029363322747</v>
      </c>
      <c r="F5153" s="38">
        <f t="shared" ca="1" si="568"/>
        <v>5.1951372149146663E-2</v>
      </c>
      <c r="G5153" s="24">
        <f t="shared" ca="1" si="565"/>
        <v>9847.0659773982607</v>
      </c>
      <c r="H5153" s="24">
        <f t="shared" ca="1" si="566"/>
        <v>10540.247280710742</v>
      </c>
      <c r="I5153" s="24">
        <f ca="1">H5153/'Option value'!$E$10</f>
        <v>511.6624893548904</v>
      </c>
    </row>
    <row r="5154" spans="2:9">
      <c r="B5154">
        <f t="shared" si="567"/>
        <v>5136</v>
      </c>
      <c r="C5154" s="38">
        <f t="shared" ca="1" si="562"/>
        <v>4.8014248743428967E-2</v>
      </c>
      <c r="D5154" s="38">
        <f t="shared" ca="1" si="563"/>
        <v>6.5256267000169565E-2</v>
      </c>
      <c r="E5154" s="38">
        <f t="shared" ca="1" si="564"/>
        <v>0.14992806502949024</v>
      </c>
      <c r="F5154" s="38">
        <f t="shared" ca="1" si="568"/>
        <v>4.5900001980497013E-2</v>
      </c>
      <c r="G5154" s="24">
        <f t="shared" ca="1" si="565"/>
        <v>8153.2409710160146</v>
      </c>
      <c r="H5154" s="24">
        <f t="shared" ca="1" si="566"/>
        <v>8846.4222743284972</v>
      </c>
      <c r="I5154" s="24">
        <f ca="1">H5154/'Option value'!$E$10</f>
        <v>429.43797448196585</v>
      </c>
    </row>
    <row r="5155" spans="2:9">
      <c r="B5155">
        <f t="shared" si="567"/>
        <v>5137</v>
      </c>
      <c r="C5155" s="38">
        <f t="shared" ca="1" si="562"/>
        <v>0.25518502601975063</v>
      </c>
      <c r="D5155" s="38">
        <f t="shared" ca="1" si="563"/>
        <v>5.5637234671881947E-2</v>
      </c>
      <c r="E5155" s="38">
        <f t="shared" ca="1" si="564"/>
        <v>0.14132782325893509</v>
      </c>
      <c r="F5155" s="38">
        <f t="shared" ca="1" si="568"/>
        <v>4.7562440564186549E-2</v>
      </c>
      <c r="G5155" s="24">
        <f t="shared" ca="1" si="565"/>
        <v>9236.8125905084307</v>
      </c>
      <c r="H5155" s="24">
        <f t="shared" ca="1" si="566"/>
        <v>9929.9938938209125</v>
      </c>
      <c r="I5155" s="24">
        <f ca="1">H5155/'Option value'!$E$10</f>
        <v>482.03853853499572</v>
      </c>
    </row>
    <row r="5156" spans="2:9">
      <c r="B5156">
        <f t="shared" si="567"/>
        <v>5138</v>
      </c>
      <c r="C5156" s="38">
        <f t="shared" ca="1" si="562"/>
        <v>0.25706154920576596</v>
      </c>
      <c r="D5156" s="38">
        <f t="shared" ca="1" si="563"/>
        <v>6.9854325156236491E-2</v>
      </c>
      <c r="E5156" s="38">
        <f t="shared" ca="1" si="564"/>
        <v>0.14383662014484996</v>
      </c>
      <c r="F5156" s="38">
        <f t="shared" ca="1" si="568"/>
        <v>5.981666103230518E-2</v>
      </c>
      <c r="G5156" s="24">
        <f t="shared" ca="1" si="565"/>
        <v>12961.604178800997</v>
      </c>
      <c r="H5156" s="24">
        <f t="shared" ca="1" si="566"/>
        <v>13654.785482113479</v>
      </c>
      <c r="I5156" s="24">
        <f ca="1">H5156/'Option value'!$E$10</f>
        <v>662.85366418026592</v>
      </c>
    </row>
    <row r="5157" spans="2:9">
      <c r="B5157">
        <f t="shared" si="567"/>
        <v>5139</v>
      </c>
      <c r="C5157" s="38">
        <f t="shared" ca="1" si="562"/>
        <v>-1.3870362975982348E-2</v>
      </c>
      <c r="D5157" s="38">
        <f t="shared" ca="1" si="563"/>
        <v>6.6513042806628189E-2</v>
      </c>
      <c r="E5157" s="38">
        <f t="shared" ca="1" si="564"/>
        <v>0.14315467402672244</v>
      </c>
      <c r="F5157" s="38">
        <f t="shared" ca="1" si="568"/>
        <v>3.6082780998620508E-2</v>
      </c>
      <c r="G5157" s="24">
        <f t="shared" ca="1" si="565"/>
        <v>7597.2553420201421</v>
      </c>
      <c r="H5157" s="24">
        <f t="shared" ca="1" si="566"/>
        <v>8290.4366453326238</v>
      </c>
      <c r="I5157" s="24">
        <f ca="1">H5157/'Option value'!$E$10</f>
        <v>402.44838084138945</v>
      </c>
    </row>
    <row r="5158" spans="2:9">
      <c r="B5158">
        <f t="shared" si="567"/>
        <v>5140</v>
      </c>
      <c r="C5158" s="38">
        <f t="shared" ca="1" si="562"/>
        <v>0.1290739479251109</v>
      </c>
      <c r="D5158" s="38">
        <f t="shared" ca="1" si="563"/>
        <v>5.8533834423290597E-2</v>
      </c>
      <c r="E5158" s="38">
        <f t="shared" ca="1" si="564"/>
        <v>0.14553420709706547</v>
      </c>
      <c r="F5158" s="38">
        <f t="shared" ca="1" si="568"/>
        <v>2.0336091908700372E-2</v>
      </c>
      <c r="G5158" s="24">
        <f t="shared" ca="1" si="565"/>
        <v>6546.7076494992434</v>
      </c>
      <c r="H5158" s="24">
        <f t="shared" ca="1" si="566"/>
        <v>7239.8889528117261</v>
      </c>
      <c r="I5158" s="24">
        <f ca="1">H5158/'Option value'!$E$10</f>
        <v>351.45092003940414</v>
      </c>
    </row>
    <row r="5159" spans="2:9">
      <c r="B5159">
        <f t="shared" si="567"/>
        <v>5141</v>
      </c>
      <c r="C5159" s="38">
        <f t="shared" ca="1" si="562"/>
        <v>0.2795362949052782</v>
      </c>
      <c r="D5159" s="38">
        <f t="shared" ca="1" si="563"/>
        <v>6.2235140928820862E-2</v>
      </c>
      <c r="E5159" s="38">
        <f t="shared" ca="1" si="564"/>
        <v>0.14417589042915227</v>
      </c>
      <c r="F5159" s="38">
        <f t="shared" ca="1" si="568"/>
        <v>3.2439868124873622E-2</v>
      </c>
      <c r="G5159" s="24">
        <f t="shared" ca="1" si="565"/>
        <v>8838.6605845972008</v>
      </c>
      <c r="H5159" s="24">
        <f t="shared" ca="1" si="566"/>
        <v>9531.8418879096826</v>
      </c>
      <c r="I5159" s="24">
        <f ca="1">H5159/'Option value'!$E$10</f>
        <v>462.71077125775156</v>
      </c>
    </row>
    <row r="5160" spans="2:9">
      <c r="B5160">
        <f t="shared" si="567"/>
        <v>5142</v>
      </c>
      <c r="C5160" s="38">
        <f t="shared" ca="1" si="562"/>
        <v>2.7837891351511851E-2</v>
      </c>
      <c r="D5160" s="38">
        <f t="shared" ca="1" si="563"/>
        <v>6.2465591184399413E-2</v>
      </c>
      <c r="E5160" s="38">
        <f t="shared" ca="1" si="564"/>
        <v>0.14388486861349273</v>
      </c>
      <c r="F5160" s="38">
        <f t="shared" ca="1" si="568"/>
        <v>2.4854106269915011E-2</v>
      </c>
      <c r="G5160" s="24">
        <f t="shared" ca="1" si="565"/>
        <v>6689.5613385188117</v>
      </c>
      <c r="H5160" s="24">
        <f t="shared" ca="1" si="566"/>
        <v>7382.7426418312943</v>
      </c>
      <c r="I5160" s="24">
        <f ca="1">H5160/'Option value'!$E$10</f>
        <v>358.38556513744146</v>
      </c>
    </row>
    <row r="5161" spans="2:9">
      <c r="B5161">
        <f t="shared" si="567"/>
        <v>5143</v>
      </c>
      <c r="C5161" s="38">
        <f t="shared" ca="1" si="562"/>
        <v>9.8466237950178559E-2</v>
      </c>
      <c r="D5161" s="38">
        <f t="shared" ca="1" si="563"/>
        <v>6.5426933188546615E-2</v>
      </c>
      <c r="E5161" s="38">
        <f t="shared" ca="1" si="564"/>
        <v>0.14645335682879329</v>
      </c>
      <c r="F5161" s="38">
        <f t="shared" ca="1" si="568"/>
        <v>4.6673459731330871E-2</v>
      </c>
      <c r="G5161" s="24">
        <f t="shared" ca="1" si="565"/>
        <v>8932.882099266053</v>
      </c>
      <c r="H5161" s="24">
        <f t="shared" ca="1" si="566"/>
        <v>9626.0634025785348</v>
      </c>
      <c r="I5161" s="24">
        <f ca="1">H5161/'Option value'!$E$10</f>
        <v>467.28463119313273</v>
      </c>
    </row>
    <row r="5162" spans="2:9">
      <c r="B5162">
        <f t="shared" si="567"/>
        <v>5144</v>
      </c>
      <c r="C5162" s="38">
        <f t="shared" ca="1" si="562"/>
        <v>0.17917997410903752</v>
      </c>
      <c r="D5162" s="38">
        <f t="shared" ca="1" si="563"/>
        <v>6.6082511897550766E-2</v>
      </c>
      <c r="E5162" s="38">
        <f t="shared" ca="1" si="564"/>
        <v>0.14711369567030069</v>
      </c>
      <c r="F5162" s="38">
        <f t="shared" ca="1" si="568"/>
        <v>2.1698350750793308E-2</v>
      </c>
      <c r="G5162" s="24">
        <f t="shared" ca="1" si="565"/>
        <v>7705.6155578583284</v>
      </c>
      <c r="H5162" s="24">
        <f t="shared" ca="1" si="566"/>
        <v>8398.7968611708111</v>
      </c>
      <c r="I5162" s="24">
        <f ca="1">H5162/'Option value'!$E$10</f>
        <v>407.70858549372866</v>
      </c>
    </row>
    <row r="5163" spans="2:9">
      <c r="B5163">
        <f t="shared" si="567"/>
        <v>5145</v>
      </c>
      <c r="C5163" s="38">
        <f t="shared" ca="1" si="562"/>
        <v>0.22989170312770221</v>
      </c>
      <c r="D5163" s="38">
        <f t="shared" ca="1" si="563"/>
        <v>5.8392532663347964E-2</v>
      </c>
      <c r="E5163" s="38">
        <f t="shared" ca="1" si="564"/>
        <v>0.14227137067314177</v>
      </c>
      <c r="F5163" s="38">
        <f t="shared" ca="1" si="568"/>
        <v>5.4130728268230163E-2</v>
      </c>
      <c r="G5163" s="24">
        <f t="shared" ca="1" si="565"/>
        <v>10105.070537975043</v>
      </c>
      <c r="H5163" s="24">
        <f t="shared" ca="1" si="566"/>
        <v>10798.251841287525</v>
      </c>
      <c r="I5163" s="24">
        <f ca="1">H5163/'Option value'!$E$10</f>
        <v>524.18698258677307</v>
      </c>
    </row>
    <row r="5164" spans="2:9">
      <c r="B5164">
        <f t="shared" si="567"/>
        <v>5146</v>
      </c>
      <c r="C5164" s="38">
        <f t="shared" ca="1" si="562"/>
        <v>7.3538177991523124E-2</v>
      </c>
      <c r="D5164" s="38">
        <f t="shared" ca="1" si="563"/>
        <v>6.8107750664200536E-2</v>
      </c>
      <c r="E5164" s="38">
        <f t="shared" ca="1" si="564"/>
        <v>0.14247582517756416</v>
      </c>
      <c r="F5164" s="38">
        <f t="shared" ca="1" si="568"/>
        <v>3.4662918976214964E-2</v>
      </c>
      <c r="G5164" s="24">
        <f t="shared" ca="1" si="565"/>
        <v>8410.7486590587541</v>
      </c>
      <c r="H5164" s="24">
        <f t="shared" ca="1" si="566"/>
        <v>9103.9299623712359</v>
      </c>
      <c r="I5164" s="24">
        <f ca="1">H5164/'Option value'!$E$10</f>
        <v>441.93834768792402</v>
      </c>
    </row>
    <row r="5165" spans="2:9">
      <c r="B5165">
        <f t="shared" si="567"/>
        <v>5147</v>
      </c>
      <c r="C5165" s="38">
        <f t="shared" ca="1" si="562"/>
        <v>0.2777862989664398</v>
      </c>
      <c r="D5165" s="38">
        <f t="shared" ca="1" si="563"/>
        <v>6.8858907754785093E-2</v>
      </c>
      <c r="E5165" s="38">
        <f t="shared" ca="1" si="564"/>
        <v>0.14330186409107379</v>
      </c>
      <c r="F5165" s="38">
        <f t="shared" ca="1" si="568"/>
        <v>4.7091300475420858E-2</v>
      </c>
      <c r="G5165" s="24">
        <f t="shared" ca="1" si="565"/>
        <v>11341.930317277569</v>
      </c>
      <c r="H5165" s="24">
        <f t="shared" ca="1" si="566"/>
        <v>12035.111620590051</v>
      </c>
      <c r="I5165" s="24">
        <f ca="1">H5165/'Option value'!$E$10</f>
        <v>584.22871944611893</v>
      </c>
    </row>
    <row r="5166" spans="2:9">
      <c r="B5166">
        <f t="shared" si="567"/>
        <v>5148</v>
      </c>
      <c r="C5166" s="38">
        <f t="shared" ca="1" si="562"/>
        <v>7.0656593881578994E-2</v>
      </c>
      <c r="D5166" s="38">
        <f t="shared" ca="1" si="563"/>
        <v>5.5439537217732586E-2</v>
      </c>
      <c r="E5166" s="38">
        <f t="shared" ca="1" si="564"/>
        <v>0.14303761971799134</v>
      </c>
      <c r="F5166" s="38">
        <f t="shared" ca="1" si="568"/>
        <v>2.5979872014401429E-2</v>
      </c>
      <c r="G5166" s="24">
        <f t="shared" ca="1" si="565"/>
        <v>6288.7018563658712</v>
      </c>
      <c r="H5166" s="24">
        <f t="shared" ca="1" si="566"/>
        <v>6981.8831596783539</v>
      </c>
      <c r="I5166" s="24">
        <f ca="1">H5166/'Option value'!$E$10</f>
        <v>338.92636697467736</v>
      </c>
    </row>
    <row r="5167" spans="2:9">
      <c r="B5167">
        <f t="shared" si="567"/>
        <v>5149</v>
      </c>
      <c r="C5167" s="38">
        <f t="shared" ca="1" si="562"/>
        <v>0.10488135903888182</v>
      </c>
      <c r="D5167" s="38">
        <f t="shared" ca="1" si="563"/>
        <v>6.2313378740070965E-2</v>
      </c>
      <c r="E5167" s="38">
        <f t="shared" ca="1" si="564"/>
        <v>0.14622296255613562</v>
      </c>
      <c r="F5167" s="38">
        <f t="shared" ca="1" si="568"/>
        <v>5.5405274604035645E-2</v>
      </c>
      <c r="G5167" s="24">
        <f t="shared" ca="1" si="565"/>
        <v>9401.9488036481234</v>
      </c>
      <c r="H5167" s="24">
        <f t="shared" ca="1" si="566"/>
        <v>10095.130106960605</v>
      </c>
      <c r="I5167" s="24">
        <f ca="1">H5167/'Option value'!$E$10</f>
        <v>490.05485956119441</v>
      </c>
    </row>
    <row r="5168" spans="2:9">
      <c r="B5168">
        <f t="shared" si="567"/>
        <v>5150</v>
      </c>
      <c r="C5168" s="38">
        <f t="shared" ca="1" si="562"/>
        <v>0.23108246069876059</v>
      </c>
      <c r="D5168" s="38">
        <f t="shared" ca="1" si="563"/>
        <v>5.705815626596282E-2</v>
      </c>
      <c r="E5168" s="38">
        <f t="shared" ca="1" si="564"/>
        <v>0.1417422918004021</v>
      </c>
      <c r="F5168" s="38">
        <f t="shared" ca="1" si="568"/>
        <v>3.7830858048178019E-2</v>
      </c>
      <c r="G5168" s="24">
        <f t="shared" ca="1" si="565"/>
        <v>8383.6457249614541</v>
      </c>
      <c r="H5168" s="24">
        <f t="shared" ca="1" si="566"/>
        <v>9076.8270282739359</v>
      </c>
      <c r="I5168" s="24">
        <f ca="1">H5168/'Option value'!$E$10</f>
        <v>440.62267127543373</v>
      </c>
    </row>
    <row r="5169" spans="2:9">
      <c r="B5169">
        <f t="shared" si="567"/>
        <v>5151</v>
      </c>
      <c r="C5169" s="38">
        <f t="shared" ca="1" si="562"/>
        <v>0.24069336568317864</v>
      </c>
      <c r="D5169" s="38">
        <f t="shared" ca="1" si="563"/>
        <v>6.369854113112039E-2</v>
      </c>
      <c r="E5169" s="38">
        <f t="shared" ca="1" si="564"/>
        <v>0.14702355223210714</v>
      </c>
      <c r="F5169" s="38">
        <f t="shared" ca="1" si="568"/>
        <v>5.6623659178798469E-2</v>
      </c>
      <c r="G5169" s="24">
        <f t="shared" ca="1" si="565"/>
        <v>10842.199795614604</v>
      </c>
      <c r="H5169" s="24">
        <f t="shared" ca="1" si="566"/>
        <v>11535.381098927086</v>
      </c>
      <c r="I5169" s="24">
        <f ca="1">H5169/'Option value'!$E$10</f>
        <v>559.96995625859631</v>
      </c>
    </row>
    <row r="5170" spans="2:9">
      <c r="B5170">
        <f t="shared" si="567"/>
        <v>5152</v>
      </c>
      <c r="C5170" s="38">
        <f t="shared" ca="1" si="562"/>
        <v>0.26233730295534352</v>
      </c>
      <c r="D5170" s="38">
        <f t="shared" ca="1" si="563"/>
        <v>7.4381135707399015E-2</v>
      </c>
      <c r="E5170" s="38">
        <f t="shared" ca="1" si="564"/>
        <v>0.14222778490607993</v>
      </c>
      <c r="F5170" s="38">
        <f t="shared" ca="1" si="568"/>
        <v>5.6423634265564154E-2</v>
      </c>
      <c r="G5170" s="24">
        <f t="shared" ca="1" si="565"/>
        <v>13571.295331315365</v>
      </c>
      <c r="H5170" s="24">
        <f t="shared" ca="1" si="566"/>
        <v>14264.476634627847</v>
      </c>
      <c r="I5170" s="24">
        <f ca="1">H5170/'Option value'!$E$10</f>
        <v>692.45032206931285</v>
      </c>
    </row>
    <row r="5171" spans="2:9">
      <c r="B5171">
        <f t="shared" si="567"/>
        <v>5153</v>
      </c>
      <c r="C5171" s="38">
        <f t="shared" ca="1" si="562"/>
        <v>0.25979630770446138</v>
      </c>
      <c r="D5171" s="38">
        <f t="shared" ca="1" si="563"/>
        <v>5.9750737819610503E-2</v>
      </c>
      <c r="E5171" s="38">
        <f t="shared" ca="1" si="564"/>
        <v>0.14655019626199128</v>
      </c>
      <c r="F5171" s="38">
        <f t="shared" ca="1" si="568"/>
        <v>4.900003377221343E-2</v>
      </c>
      <c r="G5171" s="24">
        <f t="shared" ca="1" si="565"/>
        <v>9569.8908250026561</v>
      </c>
      <c r="H5171" s="24">
        <f t="shared" ca="1" si="566"/>
        <v>10263.072128315138</v>
      </c>
      <c r="I5171" s="24">
        <f ca="1">H5171/'Option value'!$E$10</f>
        <v>498.20738486966684</v>
      </c>
    </row>
    <row r="5172" spans="2:9">
      <c r="B5172">
        <f t="shared" si="567"/>
        <v>5154</v>
      </c>
      <c r="C5172" s="38">
        <f t="shared" ca="1" si="562"/>
        <v>5.9201960594011754E-2</v>
      </c>
      <c r="D5172" s="38">
        <f t="shared" ca="1" si="563"/>
        <v>4.7501800531666791E-2</v>
      </c>
      <c r="E5172" s="38">
        <f t="shared" ca="1" si="564"/>
        <v>0.14855133515885668</v>
      </c>
      <c r="F5172" s="38">
        <f t="shared" ca="1" si="568"/>
        <v>2.1350323083721839E-2</v>
      </c>
      <c r="G5172" s="24">
        <f t="shared" ca="1" si="565"/>
        <v>4905.5720378429714</v>
      </c>
      <c r="H5172" s="24">
        <f t="shared" ca="1" si="566"/>
        <v>5598.7533411554541</v>
      </c>
      <c r="I5172" s="24">
        <f ca="1">H5172/'Option value'!$E$10</f>
        <v>271.78414277453658</v>
      </c>
    </row>
    <row r="5173" spans="2:9">
      <c r="B5173">
        <f t="shared" si="567"/>
        <v>5155</v>
      </c>
      <c r="C5173" s="38">
        <f t="shared" ca="1" si="562"/>
        <v>0.23364017952869551</v>
      </c>
      <c r="D5173" s="38">
        <f t="shared" ca="1" si="563"/>
        <v>6.8797517106937808E-2</v>
      </c>
      <c r="E5173" s="38">
        <f t="shared" ca="1" si="564"/>
        <v>0.14007768525292164</v>
      </c>
      <c r="F5173" s="38">
        <f t="shared" ca="1" si="568"/>
        <v>4.4104691017840217E-2</v>
      </c>
      <c r="G5173" s="24">
        <f t="shared" ca="1" si="565"/>
        <v>10967.397977308205</v>
      </c>
      <c r="H5173" s="24">
        <f t="shared" ca="1" si="566"/>
        <v>11660.579280620686</v>
      </c>
      <c r="I5173" s="24">
        <f ca="1">H5173/'Option value'!$E$10</f>
        <v>566.04753789420806</v>
      </c>
    </row>
    <row r="5174" spans="2:9">
      <c r="B5174">
        <f t="shared" si="567"/>
        <v>5156</v>
      </c>
      <c r="C5174" s="38">
        <f t="shared" ca="1" si="562"/>
        <v>8.7458323437257679E-2</v>
      </c>
      <c r="D5174" s="38">
        <f t="shared" ca="1" si="563"/>
        <v>7.1344765016157011E-2</v>
      </c>
      <c r="E5174" s="38">
        <f t="shared" ca="1" si="564"/>
        <v>0.14577104284902828</v>
      </c>
      <c r="F5174" s="38">
        <f t="shared" ca="1" si="568"/>
        <v>5.874821887417439E-2</v>
      </c>
      <c r="G5174" s="24">
        <f t="shared" ca="1" si="565"/>
        <v>11056.88870056313</v>
      </c>
      <c r="H5174" s="24">
        <f t="shared" ca="1" si="566"/>
        <v>11750.070003875611</v>
      </c>
      <c r="I5174" s="24">
        <f ca="1">H5174/'Option value'!$E$10</f>
        <v>570.39174776095194</v>
      </c>
    </row>
    <row r="5175" spans="2:9">
      <c r="B5175">
        <f t="shared" si="567"/>
        <v>5157</v>
      </c>
      <c r="C5175" s="38">
        <f t="shared" ca="1" si="562"/>
        <v>0.18655829834190868</v>
      </c>
      <c r="D5175" s="38">
        <f t="shared" ca="1" si="563"/>
        <v>4.7118503953010003E-2</v>
      </c>
      <c r="E5175" s="38">
        <f t="shared" ca="1" si="564"/>
        <v>0.14476694641014146</v>
      </c>
      <c r="F5175" s="38">
        <f t="shared" ca="1" si="568"/>
        <v>4.5938094277084791E-2</v>
      </c>
      <c r="G5175" s="24">
        <f t="shared" ca="1" si="565"/>
        <v>7015.9776912197767</v>
      </c>
      <c r="H5175" s="24">
        <f t="shared" ca="1" si="566"/>
        <v>7709.1589945322594</v>
      </c>
      <c r="I5175" s="24">
        <f ca="1">H5175/'Option value'!$E$10</f>
        <v>374.23101915205137</v>
      </c>
    </row>
    <row r="5176" spans="2:9">
      <c r="B5176">
        <f t="shared" si="567"/>
        <v>5158</v>
      </c>
      <c r="C5176" s="38">
        <f t="shared" ca="1" si="562"/>
        <v>0.49709645096090666</v>
      </c>
      <c r="D5176" s="38">
        <f t="shared" ca="1" si="563"/>
        <v>7.4660803553860872E-2</v>
      </c>
      <c r="E5176" s="38">
        <f t="shared" ca="1" si="564"/>
        <v>0.13871047151239074</v>
      </c>
      <c r="F5176" s="38">
        <f t="shared" ca="1" si="568"/>
        <v>3.7340486781841063E-2</v>
      </c>
      <c r="G5176" s="24">
        <f t="shared" ca="1" si="565"/>
        <v>13674.908728807304</v>
      </c>
      <c r="H5176" s="24">
        <f t="shared" ca="1" si="566"/>
        <v>14368.090032119786</v>
      </c>
      <c r="I5176" s="24">
        <f ca="1">H5176/'Option value'!$E$10</f>
        <v>697.4800986465915</v>
      </c>
    </row>
    <row r="5177" spans="2:9">
      <c r="B5177">
        <f t="shared" si="567"/>
        <v>5159</v>
      </c>
      <c r="C5177" s="38">
        <f t="shared" ca="1" si="562"/>
        <v>0.30683397583042304</v>
      </c>
      <c r="D5177" s="38">
        <f t="shared" ca="1" si="563"/>
        <v>6.9878233159445788E-2</v>
      </c>
      <c r="E5177" s="38">
        <f t="shared" ca="1" si="564"/>
        <v>0.14646148696167585</v>
      </c>
      <c r="F5177" s="38">
        <f t="shared" ca="1" si="568"/>
        <v>3.2276696939459802E-2</v>
      </c>
      <c r="G5177" s="24">
        <f t="shared" ca="1" si="565"/>
        <v>9918.4875319765179</v>
      </c>
      <c r="H5177" s="24">
        <f t="shared" ca="1" si="566"/>
        <v>10611.668835289</v>
      </c>
      <c r="I5177" s="24">
        <f ca="1">H5177/'Option value'!$E$10</f>
        <v>515.12955511111647</v>
      </c>
    </row>
    <row r="5178" spans="2:9">
      <c r="B5178">
        <f t="shared" si="567"/>
        <v>5160</v>
      </c>
      <c r="C5178" s="38">
        <f t="shared" ca="1" si="562"/>
        <v>0.20304905798692552</v>
      </c>
      <c r="D5178" s="38">
        <f t="shared" ca="1" si="563"/>
        <v>6.9176464216515257E-2</v>
      </c>
      <c r="E5178" s="38">
        <f t="shared" ca="1" si="564"/>
        <v>0.14482079786189844</v>
      </c>
      <c r="F5178" s="38">
        <f t="shared" ca="1" si="568"/>
        <v>2.0244627932651912E-2</v>
      </c>
      <c r="G5178" s="24">
        <f t="shared" ca="1" si="565"/>
        <v>8285.1065905331434</v>
      </c>
      <c r="H5178" s="24">
        <f t="shared" ca="1" si="566"/>
        <v>8978.2878938456251</v>
      </c>
      <c r="I5178" s="24">
        <f ca="1">H5178/'Option value'!$E$10</f>
        <v>435.83921814784583</v>
      </c>
    </row>
    <row r="5179" spans="2:9">
      <c r="B5179">
        <f t="shared" si="567"/>
        <v>5161</v>
      </c>
      <c r="C5179" s="38">
        <f t="shared" ca="1" si="562"/>
        <v>0.13754160272034843</v>
      </c>
      <c r="D5179" s="38">
        <f t="shared" ca="1" si="563"/>
        <v>6.3224897608148325E-2</v>
      </c>
      <c r="E5179" s="38">
        <f t="shared" ca="1" si="564"/>
        <v>0.14568270813330367</v>
      </c>
      <c r="F5179" s="38">
        <f t="shared" ca="1" si="568"/>
        <v>4.7079121509328394E-2</v>
      </c>
      <c r="G5179" s="24">
        <f t="shared" ca="1" si="565"/>
        <v>9045.9480233871964</v>
      </c>
      <c r="H5179" s="24">
        <f t="shared" ca="1" si="566"/>
        <v>9739.1293266996781</v>
      </c>
      <c r="I5179" s="24">
        <f ca="1">H5179/'Option value'!$E$10</f>
        <v>472.77326828639212</v>
      </c>
    </row>
    <row r="5180" spans="2:9">
      <c r="B5180">
        <f t="shared" si="567"/>
        <v>5162</v>
      </c>
      <c r="C5180" s="38">
        <f t="shared" ca="1" si="562"/>
        <v>0.1373822040364244</v>
      </c>
      <c r="D5180" s="38">
        <f t="shared" ca="1" si="563"/>
        <v>6.5363477139311774E-2</v>
      </c>
      <c r="E5180" s="38">
        <f t="shared" ca="1" si="564"/>
        <v>0.14142143174771743</v>
      </c>
      <c r="F5180" s="38">
        <f t="shared" ca="1" si="568"/>
        <v>2.9276554270895712E-2</v>
      </c>
      <c r="G5180" s="24">
        <f t="shared" ca="1" si="565"/>
        <v>8221.5463996793351</v>
      </c>
      <c r="H5180" s="24">
        <f t="shared" ca="1" si="566"/>
        <v>8914.7277029918168</v>
      </c>
      <c r="I5180" s="24">
        <f ca="1">H5180/'Option value'!$E$10</f>
        <v>432.75377198989401</v>
      </c>
    </row>
    <row r="5181" spans="2:9">
      <c r="B5181">
        <f t="shared" si="567"/>
        <v>5163</v>
      </c>
      <c r="C5181" s="38">
        <f t="shared" ca="1" si="562"/>
        <v>0.15140059898336694</v>
      </c>
      <c r="D5181" s="38">
        <f t="shared" ca="1" si="563"/>
        <v>6.8072361558040848E-2</v>
      </c>
      <c r="E5181" s="38">
        <f t="shared" ca="1" si="564"/>
        <v>0.14883487573402227</v>
      </c>
      <c r="F5181" s="38">
        <f t="shared" ca="1" si="568"/>
        <v>4.6260075988150171E-2</v>
      </c>
      <c r="G5181" s="24">
        <f t="shared" ca="1" si="565"/>
        <v>9476.5000112401049</v>
      </c>
      <c r="H5181" s="24">
        <f t="shared" ca="1" si="566"/>
        <v>10169.681314552587</v>
      </c>
      <c r="I5181" s="24">
        <f ca="1">H5181/'Option value'!$E$10</f>
        <v>493.67385022099933</v>
      </c>
    </row>
    <row r="5182" spans="2:9">
      <c r="B5182">
        <f t="shared" si="567"/>
        <v>5164</v>
      </c>
      <c r="C5182" s="38">
        <f t="shared" ca="1" si="562"/>
        <v>0.35207138498473517</v>
      </c>
      <c r="D5182" s="38">
        <f t="shared" ca="1" si="563"/>
        <v>5.8248386278964143E-2</v>
      </c>
      <c r="E5182" s="38">
        <f t="shared" ca="1" si="564"/>
        <v>0.14604295104841861</v>
      </c>
      <c r="F5182" s="38">
        <f t="shared" ca="1" si="568"/>
        <v>5.2632855006875978E-2</v>
      </c>
      <c r="G5182" s="24">
        <f t="shared" ca="1" si="565"/>
        <v>10456.373261773535</v>
      </c>
      <c r="H5182" s="24">
        <f t="shared" ca="1" si="566"/>
        <v>11149.554565086017</v>
      </c>
      <c r="I5182" s="24">
        <f ca="1">H5182/'Option value'!$E$10</f>
        <v>541.24051286825318</v>
      </c>
    </row>
    <row r="5183" spans="2:9">
      <c r="B5183">
        <f t="shared" si="567"/>
        <v>5165</v>
      </c>
      <c r="C5183" s="38">
        <f t="shared" ca="1" si="562"/>
        <v>0.37670330683656267</v>
      </c>
      <c r="D5183" s="38">
        <f t="shared" ca="1" si="563"/>
        <v>6.5536391992274012E-2</v>
      </c>
      <c r="E5183" s="38">
        <f t="shared" ca="1" si="564"/>
        <v>0.14221430725862769</v>
      </c>
      <c r="F5183" s="38">
        <f t="shared" ca="1" si="568"/>
        <v>5.344713240393964E-2</v>
      </c>
      <c r="G5183" s="24">
        <f t="shared" ca="1" si="565"/>
        <v>12605.551836493387</v>
      </c>
      <c r="H5183" s="24">
        <f t="shared" ca="1" si="566"/>
        <v>13298.733139805869</v>
      </c>
      <c r="I5183" s="24">
        <f ca="1">H5183/'Option value'!$E$10</f>
        <v>645.56956989348873</v>
      </c>
    </row>
    <row r="5184" spans="2:9">
      <c r="B5184">
        <f t="shared" si="567"/>
        <v>5166</v>
      </c>
      <c r="C5184" s="38">
        <f t="shared" ca="1" si="562"/>
        <v>0.17295544737784815</v>
      </c>
      <c r="D5184" s="38">
        <f t="shared" ca="1" si="563"/>
        <v>5.224130258573205E-2</v>
      </c>
      <c r="E5184" s="38">
        <f t="shared" ca="1" si="564"/>
        <v>0.14230064738978987</v>
      </c>
      <c r="F5184" s="38">
        <f t="shared" ca="1" si="568"/>
        <v>3.5874461834761465E-2</v>
      </c>
      <c r="G5184" s="24">
        <f t="shared" ca="1" si="565"/>
        <v>7140.6606394979217</v>
      </c>
      <c r="H5184" s="24">
        <f t="shared" ca="1" si="566"/>
        <v>7833.8419428104044</v>
      </c>
      <c r="I5184" s="24">
        <f ca="1">H5184/'Option value'!$E$10</f>
        <v>380.28358945681572</v>
      </c>
    </row>
    <row r="5185" spans="2:9">
      <c r="B5185">
        <f t="shared" si="567"/>
        <v>5167</v>
      </c>
      <c r="C5185" s="38">
        <f t="shared" ca="1" si="562"/>
        <v>0.27765809019972987</v>
      </c>
      <c r="D5185" s="38">
        <f t="shared" ca="1" si="563"/>
        <v>7.0381966820068517E-2</v>
      </c>
      <c r="E5185" s="38">
        <f t="shared" ca="1" si="564"/>
        <v>0.14674834758038172</v>
      </c>
      <c r="F5185" s="38">
        <f t="shared" ca="1" si="568"/>
        <v>5.709728290908779E-2</v>
      </c>
      <c r="G5185" s="24">
        <f t="shared" ca="1" si="565"/>
        <v>12439.759198548738</v>
      </c>
      <c r="H5185" s="24">
        <f t="shared" ca="1" si="566"/>
        <v>13132.94050186122</v>
      </c>
      <c r="I5185" s="24">
        <f ca="1">H5185/'Option value'!$E$10</f>
        <v>637.5213835854961</v>
      </c>
    </row>
    <row r="5186" spans="2:9">
      <c r="B5186">
        <f t="shared" si="567"/>
        <v>5168</v>
      </c>
      <c r="C5186" s="38">
        <f t="shared" ca="1" si="562"/>
        <v>0.30898532959535852</v>
      </c>
      <c r="D5186" s="38">
        <f t="shared" ca="1" si="563"/>
        <v>7.1096185451632626E-2</v>
      </c>
      <c r="E5186" s="38">
        <f t="shared" ca="1" si="564"/>
        <v>0.14872833254354789</v>
      </c>
      <c r="F5186" s="38">
        <f t="shared" ca="1" si="568"/>
        <v>5.3358046333572745E-2</v>
      </c>
      <c r="G5186" s="24">
        <f t="shared" ca="1" si="565"/>
        <v>12102.061904300159</v>
      </c>
      <c r="H5186" s="24">
        <f t="shared" ca="1" si="566"/>
        <v>12795.243207612641</v>
      </c>
      <c r="I5186" s="24">
        <f ca="1">H5186/'Option value'!$E$10</f>
        <v>621.12831104915722</v>
      </c>
    </row>
    <row r="5187" spans="2:9">
      <c r="B5187">
        <f t="shared" si="567"/>
        <v>5169</v>
      </c>
      <c r="C5187" s="38">
        <f t="shared" ca="1" si="562"/>
        <v>4.7461979449320457E-2</v>
      </c>
      <c r="D5187" s="38">
        <f t="shared" ca="1" si="563"/>
        <v>6.8260727729105478E-2</v>
      </c>
      <c r="E5187" s="38">
        <f t="shared" ca="1" si="564"/>
        <v>0.14433024558816282</v>
      </c>
      <c r="F5187" s="38">
        <f t="shared" ca="1" si="568"/>
        <v>2.8482607722564026E-2</v>
      </c>
      <c r="G5187" s="24">
        <f t="shared" ca="1" si="565"/>
        <v>7654.4391667375976</v>
      </c>
      <c r="H5187" s="24">
        <f t="shared" ca="1" si="566"/>
        <v>8347.6204700500803</v>
      </c>
      <c r="I5187" s="24">
        <f ca="1">H5187/'Option value'!$E$10</f>
        <v>405.22429466262525</v>
      </c>
    </row>
    <row r="5188" spans="2:9">
      <c r="B5188">
        <f t="shared" si="567"/>
        <v>5170</v>
      </c>
      <c r="C5188" s="38">
        <f t="shared" ca="1" si="562"/>
        <v>0.12487921549538183</v>
      </c>
      <c r="D5188" s="38">
        <f t="shared" ca="1" si="563"/>
        <v>5.9458585343044601E-2</v>
      </c>
      <c r="E5188" s="38">
        <f t="shared" ca="1" si="564"/>
        <v>0.14960921838446456</v>
      </c>
      <c r="F5188" s="38">
        <f t="shared" ca="1" si="568"/>
        <v>3.050088656661365E-2</v>
      </c>
      <c r="G5188" s="24">
        <f t="shared" ca="1" si="565"/>
        <v>6964.175374740119</v>
      </c>
      <c r="H5188" s="24">
        <f t="shared" ca="1" si="566"/>
        <v>7657.3566780526016</v>
      </c>
      <c r="I5188" s="24">
        <f ca="1">H5188/'Option value'!$E$10</f>
        <v>371.71634359478645</v>
      </c>
    </row>
    <row r="5189" spans="2:9">
      <c r="B5189">
        <f t="shared" si="567"/>
        <v>5171</v>
      </c>
      <c r="C5189" s="38">
        <f t="shared" ca="1" si="562"/>
        <v>0.42198652210531973</v>
      </c>
      <c r="D5189" s="38">
        <f t="shared" ca="1" si="563"/>
        <v>6.041064404969617E-2</v>
      </c>
      <c r="E5189" s="38">
        <f t="shared" ca="1" si="564"/>
        <v>0.14479881491118968</v>
      </c>
      <c r="F5189" s="38">
        <f t="shared" ca="1" si="568"/>
        <v>3.6830954186327432E-2</v>
      </c>
      <c r="G5189" s="24">
        <f t="shared" ca="1" si="565"/>
        <v>9867.4702663929293</v>
      </c>
      <c r="H5189" s="24">
        <f t="shared" ca="1" si="566"/>
        <v>10560.651569705411</v>
      </c>
      <c r="I5189" s="24">
        <f ca="1">H5189/'Option value'!$E$10</f>
        <v>512.65298882065099</v>
      </c>
    </row>
    <row r="5190" spans="2:9">
      <c r="B5190">
        <f t="shared" si="567"/>
        <v>5172</v>
      </c>
      <c r="C5190" s="38">
        <f t="shared" ca="1" si="562"/>
        <v>0.23463956315017945</v>
      </c>
      <c r="D5190" s="38">
        <f t="shared" ca="1" si="563"/>
        <v>6.1105039959668435E-2</v>
      </c>
      <c r="E5190" s="38">
        <f t="shared" ca="1" si="564"/>
        <v>0.14679820564950505</v>
      </c>
      <c r="F5190" s="38">
        <f t="shared" ca="1" si="568"/>
        <v>2.1272343661201131E-2</v>
      </c>
      <c r="G5190" s="24">
        <f t="shared" ca="1" si="565"/>
        <v>7453.7596810261184</v>
      </c>
      <c r="H5190" s="24">
        <f t="shared" ca="1" si="566"/>
        <v>8146.9409843386011</v>
      </c>
      <c r="I5190" s="24">
        <f ca="1">H5190/'Option value'!$E$10</f>
        <v>395.48257205527187</v>
      </c>
    </row>
    <row r="5191" spans="2:9">
      <c r="B5191">
        <f t="shared" si="567"/>
        <v>5173</v>
      </c>
      <c r="C5191" s="38">
        <f t="shared" ca="1" si="562"/>
        <v>0.30290366634992616</v>
      </c>
      <c r="D5191" s="38">
        <f t="shared" ca="1" si="563"/>
        <v>6.868848427654467E-2</v>
      </c>
      <c r="E5191" s="38">
        <f t="shared" ca="1" si="564"/>
        <v>0.14466994063537572</v>
      </c>
      <c r="F5191" s="38">
        <f t="shared" ca="1" si="568"/>
        <v>5.9876766479002447E-2</v>
      </c>
      <c r="G5191" s="24">
        <f t="shared" ca="1" si="565"/>
        <v>13089.610481658323</v>
      </c>
      <c r="H5191" s="24">
        <f t="shared" ca="1" si="566"/>
        <v>13782.791784970805</v>
      </c>
      <c r="I5191" s="24">
        <f ca="1">H5191/'Option value'!$E$10</f>
        <v>669.06756237722345</v>
      </c>
    </row>
    <row r="5192" spans="2:9">
      <c r="B5192">
        <f t="shared" si="567"/>
        <v>5174</v>
      </c>
      <c r="C5192" s="38">
        <f t="shared" ca="1" si="562"/>
        <v>0.22376045084708374</v>
      </c>
      <c r="D5192" s="38">
        <f t="shared" ca="1" si="563"/>
        <v>7.119362721696218E-2</v>
      </c>
      <c r="E5192" s="38">
        <f t="shared" ca="1" si="564"/>
        <v>0.1437195516039966</v>
      </c>
      <c r="F5192" s="38">
        <f t="shared" ca="1" si="568"/>
        <v>2.341898823251257E-2</v>
      </c>
      <c r="G5192" s="24">
        <f t="shared" ca="1" si="565"/>
        <v>8981.7559335650167</v>
      </c>
      <c r="H5192" s="24">
        <f t="shared" ca="1" si="566"/>
        <v>9674.9372368774984</v>
      </c>
      <c r="I5192" s="24">
        <f ca="1">H5192/'Option value'!$E$10</f>
        <v>469.65714742123777</v>
      </c>
    </row>
    <row r="5193" spans="2:9">
      <c r="B5193">
        <f t="shared" si="567"/>
        <v>5175</v>
      </c>
      <c r="C5193" s="38">
        <f t="shared" ca="1" si="562"/>
        <v>0.25782706976574277</v>
      </c>
      <c r="D5193" s="38">
        <f t="shared" ca="1" si="563"/>
        <v>7.0457756116464876E-2</v>
      </c>
      <c r="E5193" s="38">
        <f t="shared" ca="1" si="564"/>
        <v>0.14472208121743502</v>
      </c>
      <c r="F5193" s="38">
        <f t="shared" ca="1" si="568"/>
        <v>3.4527343615804403E-2</v>
      </c>
      <c r="G5193" s="24">
        <f t="shared" ca="1" si="565"/>
        <v>9974.2503972263039</v>
      </c>
      <c r="H5193" s="24">
        <f t="shared" ca="1" si="566"/>
        <v>10667.431700538786</v>
      </c>
      <c r="I5193" s="24">
        <f ca="1">H5193/'Option value'!$E$10</f>
        <v>517.83649031741675</v>
      </c>
    </row>
    <row r="5194" spans="2:9">
      <c r="B5194">
        <f t="shared" si="567"/>
        <v>5176</v>
      </c>
      <c r="C5194" s="38">
        <f t="shared" ca="1" si="562"/>
        <v>0.21702472690386915</v>
      </c>
      <c r="D5194" s="38">
        <f t="shared" ca="1" si="563"/>
        <v>5.5311873844487242E-2</v>
      </c>
      <c r="E5194" s="38">
        <f t="shared" ca="1" si="564"/>
        <v>0.14898021542507392</v>
      </c>
      <c r="F5194" s="38">
        <f t="shared" ca="1" si="568"/>
        <v>3.0067484426693512E-2</v>
      </c>
      <c r="G5194" s="24">
        <f t="shared" ca="1" si="565"/>
        <v>7020.7061670638186</v>
      </c>
      <c r="H5194" s="24">
        <f t="shared" ca="1" si="566"/>
        <v>7713.8874703763013</v>
      </c>
      <c r="I5194" s="24">
        <f ca="1">H5194/'Option value'!$E$10</f>
        <v>374.46055681438355</v>
      </c>
    </row>
    <row r="5195" spans="2:9">
      <c r="B5195">
        <f t="shared" si="567"/>
        <v>5177</v>
      </c>
      <c r="C5195" s="38">
        <f t="shared" ca="1" si="562"/>
        <v>0.43303325928021502</v>
      </c>
      <c r="D5195" s="38">
        <f t="shared" ca="1" si="563"/>
        <v>6.2954277962866803E-2</v>
      </c>
      <c r="E5195" s="38">
        <f t="shared" ca="1" si="564"/>
        <v>0.14294267141489836</v>
      </c>
      <c r="F5195" s="38">
        <f t="shared" ca="1" si="568"/>
        <v>5.3370460882718879E-2</v>
      </c>
      <c r="G5195" s="24">
        <f t="shared" ca="1" si="565"/>
        <v>12491.068843964631</v>
      </c>
      <c r="H5195" s="24">
        <f t="shared" ca="1" si="566"/>
        <v>13184.250147277113</v>
      </c>
      <c r="I5195" s="24">
        <f ca="1">H5195/'Option value'!$E$10</f>
        <v>640.01214307170449</v>
      </c>
    </row>
    <row r="5196" spans="2:9">
      <c r="B5196">
        <f t="shared" si="567"/>
        <v>5178</v>
      </c>
      <c r="C5196" s="38">
        <f t="shared" ca="1" si="562"/>
        <v>0.31641686791696411</v>
      </c>
      <c r="D5196" s="38">
        <f t="shared" ca="1" si="563"/>
        <v>5.8165005583874115E-2</v>
      </c>
      <c r="E5196" s="38">
        <f t="shared" ca="1" si="564"/>
        <v>0.14781532407850706</v>
      </c>
      <c r="F5196" s="38">
        <f t="shared" ca="1" si="568"/>
        <v>3.914444470578541E-2</v>
      </c>
      <c r="G5196" s="24">
        <f t="shared" ca="1" si="565"/>
        <v>8738.4299275281774</v>
      </c>
      <c r="H5196" s="24">
        <f t="shared" ca="1" si="566"/>
        <v>9431.6112308406591</v>
      </c>
      <c r="I5196" s="24">
        <f ca="1">H5196/'Option value'!$E$10</f>
        <v>457.84520538061452</v>
      </c>
    </row>
    <row r="5197" spans="2:9">
      <c r="B5197">
        <f t="shared" si="567"/>
        <v>5179</v>
      </c>
      <c r="C5197" s="38">
        <f t="shared" ca="1" si="562"/>
        <v>0.12612179685153252</v>
      </c>
      <c r="D5197" s="38">
        <f t="shared" ca="1" si="563"/>
        <v>7.2399946462060272E-2</v>
      </c>
      <c r="E5197" s="38">
        <f t="shared" ca="1" si="564"/>
        <v>0.1451240686887337</v>
      </c>
      <c r="F5197" s="38">
        <f t="shared" ca="1" si="568"/>
        <v>3.1731279631032797E-2</v>
      </c>
      <c r="G5197" s="24">
        <f t="shared" ca="1" si="565"/>
        <v>8917.2213872606899</v>
      </c>
      <c r="H5197" s="24">
        <f t="shared" ca="1" si="566"/>
        <v>9610.4026905731716</v>
      </c>
      <c r="I5197" s="24">
        <f ca="1">H5197/'Option value'!$E$10</f>
        <v>466.52440245500833</v>
      </c>
    </row>
    <row r="5198" spans="2:9">
      <c r="B5198">
        <f t="shared" si="567"/>
        <v>5180</v>
      </c>
      <c r="C5198" s="38">
        <f t="shared" ca="1" si="562"/>
        <v>8.2921127721745397E-2</v>
      </c>
      <c r="D5198" s="38">
        <f t="shared" ca="1" si="563"/>
        <v>6.9487956316758637E-2</v>
      </c>
      <c r="E5198" s="38">
        <f t="shared" ca="1" si="564"/>
        <v>0.14643357768810272</v>
      </c>
      <c r="F5198" s="38">
        <f t="shared" ca="1" si="568"/>
        <v>3.4857873912446963E-2</v>
      </c>
      <c r="G5198" s="24">
        <f t="shared" ca="1" si="565"/>
        <v>8364.2712390798297</v>
      </c>
      <c r="H5198" s="24">
        <f t="shared" ca="1" si="566"/>
        <v>9057.4525423923114</v>
      </c>
      <c r="I5198" s="24">
        <f ca="1">H5198/'Option value'!$E$10</f>
        <v>439.6821622520539</v>
      </c>
    </row>
    <row r="5199" spans="2:9">
      <c r="B5199">
        <f t="shared" si="567"/>
        <v>5181</v>
      </c>
      <c r="C5199" s="38">
        <f t="shared" ca="1" si="562"/>
        <v>0.29616575840783615</v>
      </c>
      <c r="D5199" s="38">
        <f t="shared" ca="1" si="563"/>
        <v>6.872506897580552E-2</v>
      </c>
      <c r="E5199" s="38">
        <f t="shared" ca="1" si="564"/>
        <v>0.1463531867039902</v>
      </c>
      <c r="F5199" s="38">
        <f t="shared" ca="1" si="568"/>
        <v>2.8802186398812567E-2</v>
      </c>
      <c r="G5199" s="24">
        <f t="shared" ca="1" si="565"/>
        <v>9398.1154628333843</v>
      </c>
      <c r="H5199" s="24">
        <f t="shared" ca="1" si="566"/>
        <v>10091.296766145866</v>
      </c>
      <c r="I5199" s="24">
        <f ca="1">H5199/'Option value'!$E$10</f>
        <v>489.86877505562455</v>
      </c>
    </row>
    <row r="5200" spans="2:9">
      <c r="B5200">
        <f t="shared" si="567"/>
        <v>5182</v>
      </c>
      <c r="C5200" s="38">
        <f t="shared" ca="1" si="562"/>
        <v>0.14910001814456303</v>
      </c>
      <c r="D5200" s="38">
        <f t="shared" ca="1" si="563"/>
        <v>6.6393654988101986E-2</v>
      </c>
      <c r="E5200" s="38">
        <f t="shared" ca="1" si="564"/>
        <v>0.14635097291444171</v>
      </c>
      <c r="F5200" s="38">
        <f t="shared" ca="1" si="568"/>
        <v>3.1480761851710851E-2</v>
      </c>
      <c r="G5200" s="24">
        <f t="shared" ca="1" si="565"/>
        <v>8236.9867356893355</v>
      </c>
      <c r="H5200" s="24">
        <f t="shared" ca="1" si="566"/>
        <v>8930.1680390018173</v>
      </c>
      <c r="I5200" s="24">
        <f ca="1">H5200/'Option value'!$E$10</f>
        <v>433.50330286416585</v>
      </c>
    </row>
    <row r="5201" spans="2:9">
      <c r="B5201">
        <f t="shared" si="567"/>
        <v>5183</v>
      </c>
      <c r="C5201" s="38">
        <f t="shared" ca="1" si="562"/>
        <v>0.23139986977062854</v>
      </c>
      <c r="D5201" s="38">
        <f t="shared" ca="1" si="563"/>
        <v>6.8419181000180088E-2</v>
      </c>
      <c r="E5201" s="38">
        <f t="shared" ca="1" si="564"/>
        <v>0.14241611560109646</v>
      </c>
      <c r="F5201" s="38">
        <f t="shared" ca="1" si="568"/>
        <v>5.2350228250025096E-2</v>
      </c>
      <c r="G5201" s="24">
        <f t="shared" ca="1" si="565"/>
        <v>11601.336377946691</v>
      </c>
      <c r="H5201" s="24">
        <f t="shared" ca="1" si="566"/>
        <v>12294.517681259173</v>
      </c>
      <c r="I5201" s="24">
        <f ca="1">H5201/'Option value'!$E$10</f>
        <v>596.82124666306663</v>
      </c>
    </row>
    <row r="5202" spans="2:9">
      <c r="B5202">
        <f t="shared" si="567"/>
        <v>5184</v>
      </c>
      <c r="C5202" s="38">
        <f t="shared" ca="1" si="562"/>
        <v>0.26824301494993164</v>
      </c>
      <c r="D5202" s="38">
        <f t="shared" ca="1" si="563"/>
        <v>6.0032797272749586E-2</v>
      </c>
      <c r="E5202" s="38">
        <f t="shared" ca="1" si="564"/>
        <v>0.14546523568383171</v>
      </c>
      <c r="F5202" s="38">
        <f t="shared" ca="1" si="568"/>
        <v>4.6362626581993208E-2</v>
      </c>
      <c r="G5202" s="24">
        <f t="shared" ca="1" si="565"/>
        <v>9527.9034485562352</v>
      </c>
      <c r="H5202" s="24">
        <f t="shared" ca="1" si="566"/>
        <v>10221.084751868717</v>
      </c>
      <c r="I5202" s="24">
        <f ca="1">H5202/'Option value'!$E$10</f>
        <v>496.16916271207361</v>
      </c>
    </row>
    <row r="5203" spans="2:9">
      <c r="B5203">
        <f t="shared" si="567"/>
        <v>5185</v>
      </c>
      <c r="C5203" s="38">
        <f t="shared" ref="C5203:C5266" ca="1" si="569">_xlfn.NORM.INV(RAND(),$F$6,$G$6)</f>
        <v>0.21291539229378487</v>
      </c>
      <c r="D5203" s="38">
        <f t="shared" ref="D5203:D5266" ca="1" si="570">_xlfn.NORM.INV(RAND(),$F$7,$G$7)</f>
        <v>5.2741518546381982E-2</v>
      </c>
      <c r="E5203" s="38">
        <f t="shared" ref="E5203:E5266" ca="1" si="571">_xlfn.NORM.INV(RAND(),$F$8,$G$8)</f>
        <v>0.14815899937385876</v>
      </c>
      <c r="F5203" s="38">
        <f t="shared" ca="1" si="568"/>
        <v>3.8747336470118757E-2</v>
      </c>
      <c r="G5203" s="24">
        <f t="shared" ref="G5203:G5266" ca="1" si="572">IF(E5203&gt;F5203,($C$12*(1+C5203)*D5203)/(E5203-F5203),0)</f>
        <v>7251.2168903302481</v>
      </c>
      <c r="H5203" s="24">
        <f t="shared" ref="H5203:H5266" ca="1" si="573">G5203+$C$13</f>
        <v>7944.3981936427308</v>
      </c>
      <c r="I5203" s="24">
        <f ca="1">H5203/'Option value'!$E$10</f>
        <v>385.65039774964708</v>
      </c>
    </row>
    <row r="5204" spans="2:9">
      <c r="B5204">
        <f t="shared" ref="B5204:B5267" si="574">B5203+1</f>
        <v>5186</v>
      </c>
      <c r="C5204" s="38">
        <f t="shared" ca="1" si="569"/>
        <v>0.25745618971014311</v>
      </c>
      <c r="D5204" s="38">
        <f t="shared" ca="1" si="570"/>
        <v>6.7292565847067692E-2</v>
      </c>
      <c r="E5204" s="38">
        <f t="shared" ca="1" si="571"/>
        <v>0.14242331714482684</v>
      </c>
      <c r="F5204" s="38">
        <f t="shared" ref="F5204:F5267" ca="1" si="575">RAND()*($E$9-$D$9)+$D$9</f>
        <v>5.0194948277152075E-2</v>
      </c>
      <c r="G5204" s="24">
        <f t="shared" ca="1" si="572"/>
        <v>11378.546800137459</v>
      </c>
      <c r="H5204" s="24">
        <f t="shared" ca="1" si="573"/>
        <v>12071.728103449941</v>
      </c>
      <c r="I5204" s="24">
        <f ca="1">H5204/'Option value'!$E$10</f>
        <v>586.00621861407478</v>
      </c>
    </row>
    <row r="5205" spans="2:9">
      <c r="B5205">
        <f t="shared" si="574"/>
        <v>5187</v>
      </c>
      <c r="C5205" s="38">
        <f t="shared" ca="1" si="569"/>
        <v>0.2770731544803301</v>
      </c>
      <c r="D5205" s="38">
        <f t="shared" ca="1" si="570"/>
        <v>6.2254457647053354E-2</v>
      </c>
      <c r="E5205" s="38">
        <f t="shared" ca="1" si="571"/>
        <v>0.14125205524074153</v>
      </c>
      <c r="F5205" s="38">
        <f t="shared" ca="1" si="575"/>
        <v>4.5384714351857883E-2</v>
      </c>
      <c r="G5205" s="24">
        <f t="shared" ca="1" si="572"/>
        <v>10285.062261585166</v>
      </c>
      <c r="H5205" s="24">
        <f t="shared" ca="1" si="573"/>
        <v>10978.243564897648</v>
      </c>
      <c r="I5205" s="24">
        <f ca="1">H5205/'Option value'!$E$10</f>
        <v>532.924444897944</v>
      </c>
    </row>
    <row r="5206" spans="2:9">
      <c r="B5206">
        <f t="shared" si="574"/>
        <v>5188</v>
      </c>
      <c r="C5206" s="38">
        <f t="shared" ca="1" si="569"/>
        <v>6.8813344587369846E-2</v>
      </c>
      <c r="D5206" s="38">
        <f t="shared" ca="1" si="570"/>
        <v>6.0333865892294426E-2</v>
      </c>
      <c r="E5206" s="38">
        <f t="shared" ca="1" si="571"/>
        <v>0.1452473831034366</v>
      </c>
      <c r="F5206" s="38">
        <f t="shared" ca="1" si="575"/>
        <v>4.0361009314799939E-2</v>
      </c>
      <c r="G5206" s="24">
        <f t="shared" ca="1" si="572"/>
        <v>7624.9206249655581</v>
      </c>
      <c r="H5206" s="24">
        <f t="shared" ca="1" si="573"/>
        <v>8318.1019282780398</v>
      </c>
      <c r="I5206" s="24">
        <f ca="1">H5206/'Option value'!$E$10</f>
        <v>403.79135574165241</v>
      </c>
    </row>
    <row r="5207" spans="2:9">
      <c r="B5207">
        <f t="shared" si="574"/>
        <v>5189</v>
      </c>
      <c r="C5207" s="38">
        <f t="shared" ca="1" si="569"/>
        <v>0.1541978741116462</v>
      </c>
      <c r="D5207" s="38">
        <f t="shared" ca="1" si="570"/>
        <v>7.0657527467910777E-2</v>
      </c>
      <c r="E5207" s="38">
        <f t="shared" ca="1" si="571"/>
        <v>0.14113214658004677</v>
      </c>
      <c r="F5207" s="38">
        <f t="shared" ca="1" si="575"/>
        <v>3.1904017196223773E-2</v>
      </c>
      <c r="G5207" s="24">
        <f t="shared" ca="1" si="572"/>
        <v>9259.6716508161135</v>
      </c>
      <c r="H5207" s="24">
        <f t="shared" ca="1" si="573"/>
        <v>9952.8529541285952</v>
      </c>
      <c r="I5207" s="24">
        <f ca="1">H5207/'Option value'!$E$10</f>
        <v>483.14820165672791</v>
      </c>
    </row>
    <row r="5208" spans="2:9">
      <c r="B5208">
        <f t="shared" si="574"/>
        <v>5190</v>
      </c>
      <c r="C5208" s="38">
        <f t="shared" ca="1" si="569"/>
        <v>0.16334602792563946</v>
      </c>
      <c r="D5208" s="38">
        <f t="shared" ca="1" si="570"/>
        <v>5.5715898675830718E-2</v>
      </c>
      <c r="E5208" s="38">
        <f t="shared" ca="1" si="571"/>
        <v>0.14344925737476047</v>
      </c>
      <c r="F5208" s="38">
        <f t="shared" ca="1" si="575"/>
        <v>5.3755484948340287E-2</v>
      </c>
      <c r="G5208" s="24">
        <f t="shared" ca="1" si="572"/>
        <v>8962.2517215265416</v>
      </c>
      <c r="H5208" s="24">
        <f t="shared" ca="1" si="573"/>
        <v>9655.4330248390233</v>
      </c>
      <c r="I5208" s="24">
        <f ca="1">H5208/'Option value'!$E$10</f>
        <v>468.71034101160302</v>
      </c>
    </row>
    <row r="5209" spans="2:9">
      <c r="B5209">
        <f t="shared" si="574"/>
        <v>5191</v>
      </c>
      <c r="C5209" s="38">
        <f t="shared" ca="1" si="569"/>
        <v>0.22550812179900967</v>
      </c>
      <c r="D5209" s="38">
        <f t="shared" ca="1" si="570"/>
        <v>6.9225249703016203E-2</v>
      </c>
      <c r="E5209" s="38">
        <f t="shared" ca="1" si="571"/>
        <v>0.14176794390685943</v>
      </c>
      <c r="F5209" s="38">
        <f t="shared" ca="1" si="575"/>
        <v>5.0963907082170634E-2</v>
      </c>
      <c r="G5209" s="24">
        <f t="shared" ca="1" si="572"/>
        <v>11586.891639134041</v>
      </c>
      <c r="H5209" s="24">
        <f t="shared" ca="1" si="573"/>
        <v>12280.072942446523</v>
      </c>
      <c r="I5209" s="24">
        <f ca="1">H5209/'Option value'!$E$10</f>
        <v>596.12004574983121</v>
      </c>
    </row>
    <row r="5210" spans="2:9">
      <c r="B5210">
        <f t="shared" si="574"/>
        <v>5192</v>
      </c>
      <c r="C5210" s="38">
        <f t="shared" ca="1" si="569"/>
        <v>0.33675183906611422</v>
      </c>
      <c r="D5210" s="38">
        <f t="shared" ca="1" si="570"/>
        <v>7.0825535425585839E-2</v>
      </c>
      <c r="E5210" s="38">
        <f t="shared" ca="1" si="571"/>
        <v>0.14485704205834282</v>
      </c>
      <c r="F5210" s="38">
        <f t="shared" ca="1" si="575"/>
        <v>3.0111608403220101E-2</v>
      </c>
      <c r="G5210" s="24">
        <f t="shared" ca="1" si="572"/>
        <v>10232.850326628448</v>
      </c>
      <c r="H5210" s="24">
        <f t="shared" ca="1" si="573"/>
        <v>10926.03162994093</v>
      </c>
      <c r="I5210" s="24">
        <f ca="1">H5210/'Option value'!$E$10</f>
        <v>530.38988494858881</v>
      </c>
    </row>
    <row r="5211" spans="2:9">
      <c r="B5211">
        <f t="shared" si="574"/>
        <v>5193</v>
      </c>
      <c r="C5211" s="38">
        <f t="shared" ca="1" si="569"/>
        <v>0.32459659247082473</v>
      </c>
      <c r="D5211" s="38">
        <f t="shared" ca="1" si="570"/>
        <v>7.1063879378474831E-2</v>
      </c>
      <c r="E5211" s="38">
        <f t="shared" ca="1" si="571"/>
        <v>0.14260700492055245</v>
      </c>
      <c r="F5211" s="38">
        <f t="shared" ca="1" si="575"/>
        <v>5.2971832071159158E-2</v>
      </c>
      <c r="G5211" s="24">
        <f t="shared" ca="1" si="572"/>
        <v>13024.032220650108</v>
      </c>
      <c r="H5211" s="24">
        <f t="shared" ca="1" si="573"/>
        <v>13717.21352396259</v>
      </c>
      <c r="I5211" s="24">
        <f ca="1">H5211/'Option value'!$E$10</f>
        <v>665.88415164866933</v>
      </c>
    </row>
    <row r="5212" spans="2:9">
      <c r="B5212">
        <f t="shared" si="574"/>
        <v>5194</v>
      </c>
      <c r="C5212" s="38">
        <f t="shared" ca="1" si="569"/>
        <v>0.3183406639073954</v>
      </c>
      <c r="D5212" s="38">
        <f t="shared" ca="1" si="570"/>
        <v>5.705996391761891E-2</v>
      </c>
      <c r="E5212" s="38">
        <f t="shared" ca="1" si="571"/>
        <v>0.14866569872781402</v>
      </c>
      <c r="F5212" s="38">
        <f t="shared" ca="1" si="575"/>
        <v>4.2302080238573E-2</v>
      </c>
      <c r="G5212" s="24">
        <f t="shared" ca="1" si="572"/>
        <v>8771.1676868232189</v>
      </c>
      <c r="H5212" s="24">
        <f t="shared" ca="1" si="573"/>
        <v>9464.3489901357007</v>
      </c>
      <c r="I5212" s="24">
        <f ca="1">H5212/'Option value'!$E$10</f>
        <v>459.43441699687867</v>
      </c>
    </row>
    <row r="5213" spans="2:9">
      <c r="B5213">
        <f t="shared" si="574"/>
        <v>5195</v>
      </c>
      <c r="C5213" s="38">
        <f t="shared" ca="1" si="569"/>
        <v>0.26952162142063363</v>
      </c>
      <c r="D5213" s="38">
        <f t="shared" ca="1" si="570"/>
        <v>6.471671534229595E-2</v>
      </c>
      <c r="E5213" s="38">
        <f t="shared" ca="1" si="571"/>
        <v>0.14749993211635345</v>
      </c>
      <c r="F5213" s="38">
        <f t="shared" ca="1" si="575"/>
        <v>4.9123609146420368E-2</v>
      </c>
      <c r="G5213" s="24">
        <f t="shared" ca="1" si="572"/>
        <v>10357.557658946982</v>
      </c>
      <c r="H5213" s="24">
        <f t="shared" ca="1" si="573"/>
        <v>11050.738962259464</v>
      </c>
      <c r="I5213" s="24">
        <f ca="1">H5213/'Option value'!$E$10</f>
        <v>536.44363894463413</v>
      </c>
    </row>
    <row r="5214" spans="2:9">
      <c r="B5214">
        <f t="shared" si="574"/>
        <v>5196</v>
      </c>
      <c r="C5214" s="38">
        <f t="shared" ca="1" si="569"/>
        <v>6.9783362221977868E-2</v>
      </c>
      <c r="D5214" s="38">
        <f t="shared" ca="1" si="570"/>
        <v>5.4683962596391231E-2</v>
      </c>
      <c r="E5214" s="38">
        <f t="shared" ca="1" si="571"/>
        <v>0.14622706785936868</v>
      </c>
      <c r="F5214" s="38">
        <f t="shared" ca="1" si="575"/>
        <v>2.2175940114146715E-2</v>
      </c>
      <c r="G5214" s="24">
        <f t="shared" ca="1" si="572"/>
        <v>5848.5266995325446</v>
      </c>
      <c r="H5214" s="24">
        <f t="shared" ca="1" si="573"/>
        <v>6541.7080028450273</v>
      </c>
      <c r="I5214" s="24">
        <f ca="1">H5214/'Option value'!$E$10</f>
        <v>317.55864091480714</v>
      </c>
    </row>
    <row r="5215" spans="2:9">
      <c r="B5215">
        <f t="shared" si="574"/>
        <v>5197</v>
      </c>
      <c r="C5215" s="38">
        <f t="shared" ca="1" si="569"/>
        <v>0.15979588230769676</v>
      </c>
      <c r="D5215" s="38">
        <f t="shared" ca="1" si="570"/>
        <v>7.0492227556209874E-2</v>
      </c>
      <c r="E5215" s="38">
        <f t="shared" ca="1" si="571"/>
        <v>0.14138515739099869</v>
      </c>
      <c r="F5215" s="38">
        <f t="shared" ca="1" si="575"/>
        <v>4.5246687786865331E-2</v>
      </c>
      <c r="G5215" s="24">
        <f t="shared" ca="1" si="572"/>
        <v>10546.709147275536</v>
      </c>
      <c r="H5215" s="24">
        <f t="shared" ca="1" si="573"/>
        <v>11239.890450588018</v>
      </c>
      <c r="I5215" s="24">
        <f ca="1">H5215/'Option value'!$E$10</f>
        <v>545.62575002854453</v>
      </c>
    </row>
    <row r="5216" spans="2:9">
      <c r="B5216">
        <f t="shared" si="574"/>
        <v>5198</v>
      </c>
      <c r="C5216" s="38">
        <f t="shared" ca="1" si="569"/>
        <v>0.38907539856181728</v>
      </c>
      <c r="D5216" s="38">
        <f t="shared" ca="1" si="570"/>
        <v>5.8592266849741018E-2</v>
      </c>
      <c r="E5216" s="38">
        <f t="shared" ca="1" si="571"/>
        <v>0.14782547741345353</v>
      </c>
      <c r="F5216" s="38">
        <f t="shared" ca="1" si="575"/>
        <v>4.7318537672957642E-2</v>
      </c>
      <c r="G5216" s="24">
        <f t="shared" ca="1" si="572"/>
        <v>10042.953397669728</v>
      </c>
      <c r="H5216" s="24">
        <f t="shared" ca="1" si="573"/>
        <v>10736.134700982209</v>
      </c>
      <c r="I5216" s="24">
        <f ca="1">H5216/'Option value'!$E$10</f>
        <v>521.1715874263208</v>
      </c>
    </row>
    <row r="5217" spans="2:9">
      <c r="B5217">
        <f t="shared" si="574"/>
        <v>5199</v>
      </c>
      <c r="C5217" s="38">
        <f t="shared" ca="1" si="569"/>
        <v>0.18189535207454979</v>
      </c>
      <c r="D5217" s="38">
        <f t="shared" ca="1" si="570"/>
        <v>5.8299777563837321E-2</v>
      </c>
      <c r="E5217" s="38">
        <f t="shared" ca="1" si="571"/>
        <v>0.14465454286210216</v>
      </c>
      <c r="F5217" s="38">
        <f t="shared" ca="1" si="575"/>
        <v>3.1029882280990996E-2</v>
      </c>
      <c r="G5217" s="24">
        <f t="shared" ca="1" si="572"/>
        <v>7520.8114424060377</v>
      </c>
      <c r="H5217" s="24">
        <f t="shared" ca="1" si="573"/>
        <v>8213.9927457185204</v>
      </c>
      <c r="I5217" s="24">
        <f ca="1">H5217/'Option value'!$E$10</f>
        <v>398.73751192808351</v>
      </c>
    </row>
    <row r="5218" spans="2:9">
      <c r="B5218">
        <f t="shared" si="574"/>
        <v>5200</v>
      </c>
      <c r="C5218" s="38">
        <f t="shared" ca="1" si="569"/>
        <v>0.17672534880152341</v>
      </c>
      <c r="D5218" s="38">
        <f t="shared" ca="1" si="570"/>
        <v>6.1416999035458233E-2</v>
      </c>
      <c r="E5218" s="38">
        <f t="shared" ca="1" si="571"/>
        <v>0.14600493033612172</v>
      </c>
      <c r="F5218" s="38">
        <f t="shared" ca="1" si="575"/>
        <v>3.6451613259268642E-2</v>
      </c>
      <c r="G5218" s="24">
        <f t="shared" ca="1" si="572"/>
        <v>8181.4361653157985</v>
      </c>
      <c r="H5218" s="24">
        <f t="shared" ca="1" si="573"/>
        <v>8874.6174686282811</v>
      </c>
      <c r="I5218" s="24">
        <f ca="1">H5218/'Option value'!$E$10</f>
        <v>430.80667323438257</v>
      </c>
    </row>
    <row r="5219" spans="2:9">
      <c r="B5219">
        <f t="shared" si="574"/>
        <v>5201</v>
      </c>
      <c r="C5219" s="38">
        <f t="shared" ca="1" si="569"/>
        <v>0.18922440858592257</v>
      </c>
      <c r="D5219" s="38">
        <f t="shared" ca="1" si="570"/>
        <v>5.9141475141399953E-2</v>
      </c>
      <c r="E5219" s="38">
        <f t="shared" ca="1" si="571"/>
        <v>0.14401822279031673</v>
      </c>
      <c r="F5219" s="38">
        <f t="shared" ca="1" si="575"/>
        <v>3.0367142729981297E-2</v>
      </c>
      <c r="G5219" s="24">
        <f t="shared" ca="1" si="572"/>
        <v>7674.9185760311757</v>
      </c>
      <c r="H5219" s="24">
        <f t="shared" ca="1" si="573"/>
        <v>8368.0998793436574</v>
      </c>
      <c r="I5219" s="24">
        <f ca="1">H5219/'Option value'!$E$10</f>
        <v>406.21844074483772</v>
      </c>
    </row>
    <row r="5220" spans="2:9">
      <c r="B5220">
        <f t="shared" si="574"/>
        <v>5202</v>
      </c>
      <c r="C5220" s="38">
        <f t="shared" ca="1" si="569"/>
        <v>1.4341079797313694E-3</v>
      </c>
      <c r="D5220" s="38">
        <f t="shared" ca="1" si="570"/>
        <v>6.6310560139721558E-2</v>
      </c>
      <c r="E5220" s="38">
        <f t="shared" ca="1" si="571"/>
        <v>0.14330617415131319</v>
      </c>
      <c r="F5220" s="38">
        <f t="shared" ca="1" si="575"/>
        <v>4.2065151681262777E-2</v>
      </c>
      <c r="G5220" s="24">
        <f t="shared" ca="1" si="572"/>
        <v>8134.6698160374062</v>
      </c>
      <c r="H5220" s="24">
        <f t="shared" ca="1" si="573"/>
        <v>8827.8511193498889</v>
      </c>
      <c r="I5220" s="24">
        <f ca="1">H5220/'Option value'!$E$10</f>
        <v>428.53646210436352</v>
      </c>
    </row>
    <row r="5221" spans="2:9">
      <c r="B5221">
        <f t="shared" si="574"/>
        <v>5203</v>
      </c>
      <c r="C5221" s="38">
        <f t="shared" ca="1" si="569"/>
        <v>0.17762150579565106</v>
      </c>
      <c r="D5221" s="38">
        <f t="shared" ca="1" si="570"/>
        <v>6.1957065116619595E-2</v>
      </c>
      <c r="E5221" s="38">
        <f t="shared" ca="1" si="571"/>
        <v>0.14465034065967189</v>
      </c>
      <c r="F5221" s="38">
        <f t="shared" ca="1" si="575"/>
        <v>2.9486420141965168E-2</v>
      </c>
      <c r="G5221" s="24">
        <f t="shared" ca="1" si="572"/>
        <v>7857.266815785968</v>
      </c>
      <c r="H5221" s="24">
        <f t="shared" ca="1" si="573"/>
        <v>8550.4481190984498</v>
      </c>
      <c r="I5221" s="24">
        <f ca="1">H5221/'Option value'!$E$10</f>
        <v>415.07029704361406</v>
      </c>
    </row>
    <row r="5222" spans="2:9">
      <c r="B5222">
        <f t="shared" si="574"/>
        <v>5204</v>
      </c>
      <c r="C5222" s="38">
        <f t="shared" ca="1" si="569"/>
        <v>0.18316243726369083</v>
      </c>
      <c r="D5222" s="38">
        <f t="shared" ca="1" si="570"/>
        <v>5.1134230895244444E-2</v>
      </c>
      <c r="E5222" s="38">
        <f t="shared" ca="1" si="571"/>
        <v>0.14436665988364666</v>
      </c>
      <c r="F5222" s="38">
        <f t="shared" ca="1" si="575"/>
        <v>4.8646563629011201E-2</v>
      </c>
      <c r="G5222" s="24">
        <f t="shared" ca="1" si="572"/>
        <v>7838.7055603286462</v>
      </c>
      <c r="H5222" s="24">
        <f t="shared" ca="1" si="573"/>
        <v>8531.886863641128</v>
      </c>
      <c r="I5222" s="24">
        <f ca="1">H5222/'Option value'!$E$10</f>
        <v>414.16926522529747</v>
      </c>
    </row>
    <row r="5223" spans="2:9">
      <c r="B5223">
        <f t="shared" si="574"/>
        <v>5205</v>
      </c>
      <c r="C5223" s="38">
        <f t="shared" ca="1" si="569"/>
        <v>0.15352673139290413</v>
      </c>
      <c r="D5223" s="38">
        <f t="shared" ca="1" si="570"/>
        <v>6.739866636266148E-2</v>
      </c>
      <c r="E5223" s="38">
        <f t="shared" ca="1" si="571"/>
        <v>0.15168582794821517</v>
      </c>
      <c r="F5223" s="38">
        <f t="shared" ca="1" si="575"/>
        <v>4.6692431687805742E-2</v>
      </c>
      <c r="G5223" s="24">
        <f t="shared" ca="1" si="572"/>
        <v>9183.502717752659</v>
      </c>
      <c r="H5223" s="24">
        <f t="shared" ca="1" si="573"/>
        <v>9876.6840210651408</v>
      </c>
      <c r="I5223" s="24">
        <f ca="1">H5223/'Option value'!$E$10</f>
        <v>479.45068063423008</v>
      </c>
    </row>
    <row r="5224" spans="2:9">
      <c r="B5224">
        <f t="shared" si="574"/>
        <v>5206</v>
      </c>
      <c r="C5224" s="38">
        <f t="shared" ca="1" si="569"/>
        <v>0.23977054052486199</v>
      </c>
      <c r="D5224" s="38">
        <f t="shared" ca="1" si="570"/>
        <v>6.6575819806587125E-2</v>
      </c>
      <c r="E5224" s="38">
        <f t="shared" ca="1" si="571"/>
        <v>0.14353830030482981</v>
      </c>
      <c r="F5224" s="38">
        <f t="shared" ca="1" si="575"/>
        <v>2.0675404131344749E-2</v>
      </c>
      <c r="G5224" s="24">
        <f t="shared" ca="1" si="572"/>
        <v>8331.6010065429764</v>
      </c>
      <c r="H5224" s="24">
        <f t="shared" ca="1" si="573"/>
        <v>9024.7823098554582</v>
      </c>
      <c r="I5224" s="24">
        <f ca="1">H5224/'Option value'!$E$10</f>
        <v>438.09622863376006</v>
      </c>
    </row>
    <row r="5225" spans="2:9">
      <c r="B5225">
        <f t="shared" si="574"/>
        <v>5207</v>
      </c>
      <c r="C5225" s="38">
        <f t="shared" ca="1" si="569"/>
        <v>0.15940580852487501</v>
      </c>
      <c r="D5225" s="38">
        <f t="shared" ca="1" si="570"/>
        <v>6.5418584129449814E-2</v>
      </c>
      <c r="E5225" s="38">
        <f t="shared" ca="1" si="571"/>
        <v>0.14167710267457514</v>
      </c>
      <c r="F5225" s="38">
        <f t="shared" ca="1" si="575"/>
        <v>5.5350374826646384E-2</v>
      </c>
      <c r="G5225" s="24">
        <f t="shared" ca="1" si="572"/>
        <v>10896.39176681137</v>
      </c>
      <c r="H5225" s="24">
        <f t="shared" ca="1" si="573"/>
        <v>11589.573070123852</v>
      </c>
      <c r="I5225" s="24">
        <f ca="1">H5225/'Option value'!$E$10</f>
        <v>562.60063447203163</v>
      </c>
    </row>
    <row r="5226" spans="2:9">
      <c r="B5226">
        <f t="shared" si="574"/>
        <v>5208</v>
      </c>
      <c r="C5226" s="38">
        <f t="shared" ca="1" si="569"/>
        <v>0.18308862758690889</v>
      </c>
      <c r="D5226" s="38">
        <f t="shared" ca="1" si="570"/>
        <v>5.948660979285509E-2</v>
      </c>
      <c r="E5226" s="38">
        <f t="shared" ca="1" si="571"/>
        <v>0.14295090859676229</v>
      </c>
      <c r="F5226" s="38">
        <f t="shared" ca="1" si="575"/>
        <v>5.3638955256487056E-2</v>
      </c>
      <c r="G5226" s="24">
        <f t="shared" ca="1" si="572"/>
        <v>9772.7837151842505</v>
      </c>
      <c r="H5226" s="24">
        <f t="shared" ca="1" si="573"/>
        <v>10465.965018496732</v>
      </c>
      <c r="I5226" s="24">
        <f ca="1">H5226/'Option value'!$E$10</f>
        <v>508.05655429595782</v>
      </c>
    </row>
    <row r="5227" spans="2:9">
      <c r="B5227">
        <f t="shared" si="574"/>
        <v>5209</v>
      </c>
      <c r="C5227" s="38">
        <f t="shared" ca="1" si="569"/>
        <v>0.34850141259534911</v>
      </c>
      <c r="D5227" s="38">
        <f t="shared" ca="1" si="570"/>
        <v>6.3519718029531658E-2</v>
      </c>
      <c r="E5227" s="38">
        <f t="shared" ca="1" si="571"/>
        <v>0.14563183895952819</v>
      </c>
      <c r="F5227" s="38">
        <f t="shared" ca="1" si="575"/>
        <v>4.4004845391351868E-2</v>
      </c>
      <c r="G5227" s="24">
        <f t="shared" ca="1" si="572"/>
        <v>10453.031666867228</v>
      </c>
      <c r="H5227" s="24">
        <f t="shared" ca="1" si="573"/>
        <v>11146.212970179709</v>
      </c>
      <c r="I5227" s="24">
        <f ca="1">H5227/'Option value'!$E$10</f>
        <v>541.07829952328677</v>
      </c>
    </row>
    <row r="5228" spans="2:9">
      <c r="B5228">
        <f t="shared" si="574"/>
        <v>5210</v>
      </c>
      <c r="C5228" s="38">
        <f t="shared" ca="1" si="569"/>
        <v>0.37776832769202062</v>
      </c>
      <c r="D5228" s="38">
        <f t="shared" ca="1" si="570"/>
        <v>6.3170035839457114E-2</v>
      </c>
      <c r="E5228" s="38">
        <f t="shared" ca="1" si="571"/>
        <v>0.14100662510730252</v>
      </c>
      <c r="F5228" s="38">
        <f t="shared" ca="1" si="575"/>
        <v>2.7028768978935379E-2</v>
      </c>
      <c r="G5228" s="24">
        <f t="shared" ca="1" si="572"/>
        <v>9470.1795524006611</v>
      </c>
      <c r="H5228" s="24">
        <f t="shared" ca="1" si="573"/>
        <v>10163.360855713143</v>
      </c>
      <c r="I5228" s="24">
        <f ca="1">H5228/'Option value'!$E$10</f>
        <v>493.36703183073507</v>
      </c>
    </row>
    <row r="5229" spans="2:9">
      <c r="B5229">
        <f t="shared" si="574"/>
        <v>5211</v>
      </c>
      <c r="C5229" s="38">
        <f t="shared" ca="1" si="569"/>
        <v>0.2992107774306329</v>
      </c>
      <c r="D5229" s="38">
        <f t="shared" ca="1" si="570"/>
        <v>7.2063165982698407E-2</v>
      </c>
      <c r="E5229" s="38">
        <f t="shared" ca="1" si="571"/>
        <v>0.14507832437206888</v>
      </c>
      <c r="F5229" s="38">
        <f t="shared" ca="1" si="575"/>
        <v>3.2282999726822914E-2</v>
      </c>
      <c r="G5229" s="24">
        <f t="shared" ca="1" si="572"/>
        <v>10294.214919363245</v>
      </c>
      <c r="H5229" s="24">
        <f t="shared" ca="1" si="573"/>
        <v>10987.396222675727</v>
      </c>
      <c r="I5229" s="24">
        <f ca="1">H5229/'Option value'!$E$10</f>
        <v>533.36874867357892</v>
      </c>
    </row>
    <row r="5230" spans="2:9">
      <c r="B5230">
        <f t="shared" si="574"/>
        <v>5212</v>
      </c>
      <c r="C5230" s="38">
        <f t="shared" ca="1" si="569"/>
        <v>0.30273965429895605</v>
      </c>
      <c r="D5230" s="38">
        <f t="shared" ca="1" si="570"/>
        <v>5.7797130046236884E-2</v>
      </c>
      <c r="E5230" s="38">
        <f t="shared" ca="1" si="571"/>
        <v>0.14552447999697038</v>
      </c>
      <c r="F5230" s="38">
        <f t="shared" ca="1" si="575"/>
        <v>4.1164070057778043E-2</v>
      </c>
      <c r="G5230" s="24">
        <f t="shared" ca="1" si="572"/>
        <v>8947.8667312790221</v>
      </c>
      <c r="H5230" s="24">
        <f t="shared" ca="1" si="573"/>
        <v>9641.0480345915039</v>
      </c>
      <c r="I5230" s="24">
        <f ca="1">H5230/'Option value'!$E$10</f>
        <v>468.01204051415067</v>
      </c>
    </row>
    <row r="5231" spans="2:9">
      <c r="B5231">
        <f t="shared" si="574"/>
        <v>5213</v>
      </c>
      <c r="C5231" s="38">
        <f t="shared" ca="1" si="569"/>
        <v>0.25853376746166584</v>
      </c>
      <c r="D5231" s="38">
        <f t="shared" ca="1" si="570"/>
        <v>6.3671647761687183E-2</v>
      </c>
      <c r="E5231" s="38">
        <f t="shared" ca="1" si="571"/>
        <v>0.1474806245609161</v>
      </c>
      <c r="F5231" s="38">
        <f t="shared" ca="1" si="575"/>
        <v>4.6464800247406991E-2</v>
      </c>
      <c r="G5231" s="24">
        <f t="shared" ca="1" si="572"/>
        <v>9838.1383670665873</v>
      </c>
      <c r="H5231" s="24">
        <f t="shared" ca="1" si="573"/>
        <v>10531.319670379069</v>
      </c>
      <c r="I5231" s="24">
        <f ca="1">H5231/'Option value'!$E$10</f>
        <v>511.22911021257613</v>
      </c>
    </row>
    <row r="5232" spans="2:9">
      <c r="B5232">
        <f t="shared" si="574"/>
        <v>5214</v>
      </c>
      <c r="C5232" s="38">
        <f t="shared" ca="1" si="569"/>
        <v>0.14841416346290981</v>
      </c>
      <c r="D5232" s="38">
        <f t="shared" ca="1" si="570"/>
        <v>5.5386237093348056E-2</v>
      </c>
      <c r="E5232" s="38">
        <f t="shared" ca="1" si="571"/>
        <v>0.14055288990724699</v>
      </c>
      <c r="F5232" s="38">
        <f t="shared" ca="1" si="575"/>
        <v>3.6282584729752945E-2</v>
      </c>
      <c r="G5232" s="24">
        <f t="shared" ca="1" si="572"/>
        <v>7565.3867186312518</v>
      </c>
      <c r="H5232" s="24">
        <f t="shared" ca="1" si="573"/>
        <v>8258.5680219437345</v>
      </c>
      <c r="I5232" s="24">
        <f ca="1">H5232/'Option value'!$E$10</f>
        <v>400.90136028853078</v>
      </c>
    </row>
    <row r="5233" spans="2:9">
      <c r="B5233">
        <f t="shared" si="574"/>
        <v>5215</v>
      </c>
      <c r="C5233" s="38">
        <f t="shared" ca="1" si="569"/>
        <v>0.18476699109068556</v>
      </c>
      <c r="D5233" s="38">
        <f t="shared" ca="1" si="570"/>
        <v>7.8676817801076299E-2</v>
      </c>
      <c r="E5233" s="38">
        <f t="shared" ca="1" si="571"/>
        <v>0.14255193187092557</v>
      </c>
      <c r="F5233" s="38">
        <f t="shared" ca="1" si="575"/>
        <v>3.1358448417743413E-2</v>
      </c>
      <c r="G5233" s="24">
        <f t="shared" ca="1" si="572"/>
        <v>10396.610470058102</v>
      </c>
      <c r="H5233" s="24">
        <f t="shared" ca="1" si="573"/>
        <v>11089.791773370584</v>
      </c>
      <c r="I5233" s="24">
        <f ca="1">H5233/'Option value'!$E$10</f>
        <v>538.33940647430018</v>
      </c>
    </row>
    <row r="5234" spans="2:9">
      <c r="B5234">
        <f t="shared" si="574"/>
        <v>5216</v>
      </c>
      <c r="C5234" s="38">
        <f t="shared" ca="1" si="569"/>
        <v>0.29770577833070416</v>
      </c>
      <c r="D5234" s="38">
        <f t="shared" ca="1" si="570"/>
        <v>6.6277491535470703E-2</v>
      </c>
      <c r="E5234" s="38">
        <f t="shared" ca="1" si="571"/>
        <v>0.14501933987820395</v>
      </c>
      <c r="F5234" s="38">
        <f t="shared" ca="1" si="575"/>
        <v>5.2412624643176031E-2</v>
      </c>
      <c r="G5234" s="24">
        <f t="shared" ca="1" si="572"/>
        <v>11518.374590170644</v>
      </c>
      <c r="H5234" s="24">
        <f t="shared" ca="1" si="573"/>
        <v>12211.555893483126</v>
      </c>
      <c r="I5234" s="24">
        <f ca="1">H5234/'Option value'!$E$10</f>
        <v>592.79397541180219</v>
      </c>
    </row>
    <row r="5235" spans="2:9">
      <c r="B5235">
        <f t="shared" si="574"/>
        <v>5217</v>
      </c>
      <c r="C5235" s="38">
        <f t="shared" ca="1" si="569"/>
        <v>0.2690477776864485</v>
      </c>
      <c r="D5235" s="38">
        <f t="shared" ca="1" si="570"/>
        <v>6.0411397604246297E-2</v>
      </c>
      <c r="E5235" s="38">
        <f t="shared" ca="1" si="571"/>
        <v>0.14320253195070992</v>
      </c>
      <c r="F5235" s="38">
        <f t="shared" ca="1" si="575"/>
        <v>3.988459006905011E-2</v>
      </c>
      <c r="G5235" s="24">
        <f t="shared" ca="1" si="572"/>
        <v>9202.641132835879</v>
      </c>
      <c r="H5235" s="24">
        <f t="shared" ca="1" si="573"/>
        <v>9895.8224361483608</v>
      </c>
      <c r="I5235" s="24">
        <f ca="1">H5235/'Option value'!$E$10</f>
        <v>480.37972991011458</v>
      </c>
    </row>
    <row r="5236" spans="2:9">
      <c r="B5236">
        <f t="shared" si="574"/>
        <v>5218</v>
      </c>
      <c r="C5236" s="38">
        <f t="shared" ca="1" si="569"/>
        <v>0.13154843966509525</v>
      </c>
      <c r="D5236" s="38">
        <f t="shared" ca="1" si="570"/>
        <v>6.9536783164854357E-2</v>
      </c>
      <c r="E5236" s="38">
        <f t="shared" ca="1" si="571"/>
        <v>0.14608096832742617</v>
      </c>
      <c r="F5236" s="38">
        <f t="shared" ca="1" si="575"/>
        <v>2.6870299588009385E-2</v>
      </c>
      <c r="G5236" s="24">
        <f t="shared" ca="1" si="572"/>
        <v>8185.8540785284131</v>
      </c>
      <c r="H5236" s="24">
        <f t="shared" ca="1" si="573"/>
        <v>8879.0353818408948</v>
      </c>
      <c r="I5236" s="24">
        <f ca="1">H5236/'Option value'!$E$10</f>
        <v>431.02113504082013</v>
      </c>
    </row>
    <row r="5237" spans="2:9">
      <c r="B5237">
        <f t="shared" si="574"/>
        <v>5219</v>
      </c>
      <c r="C5237" s="38">
        <f t="shared" ca="1" si="569"/>
        <v>0.27686429996239065</v>
      </c>
      <c r="D5237" s="38">
        <f t="shared" ca="1" si="570"/>
        <v>6.2754752858467877E-2</v>
      </c>
      <c r="E5237" s="38">
        <f t="shared" ca="1" si="571"/>
        <v>0.14476630880530222</v>
      </c>
      <c r="F5237" s="38">
        <f t="shared" ca="1" si="575"/>
        <v>2.9182330899250306E-2</v>
      </c>
      <c r="G5237" s="24">
        <f t="shared" ca="1" si="572"/>
        <v>8597.7558454366754</v>
      </c>
      <c r="H5237" s="24">
        <f t="shared" ca="1" si="573"/>
        <v>9290.9371487491571</v>
      </c>
      <c r="I5237" s="24">
        <f ca="1">H5237/'Option value'!$E$10</f>
        <v>451.01636644413384</v>
      </c>
    </row>
    <row r="5238" spans="2:9">
      <c r="B5238">
        <f t="shared" si="574"/>
        <v>5220</v>
      </c>
      <c r="C5238" s="38">
        <f t="shared" ca="1" si="569"/>
        <v>0.1264683437219167</v>
      </c>
      <c r="D5238" s="38">
        <f t="shared" ca="1" si="570"/>
        <v>6.5503801182763374E-2</v>
      </c>
      <c r="E5238" s="38">
        <f t="shared" ca="1" si="571"/>
        <v>0.1442172342965827</v>
      </c>
      <c r="F5238" s="38">
        <f t="shared" ca="1" si="575"/>
        <v>2.6387082485729008E-2</v>
      </c>
      <c r="G5238" s="24">
        <f t="shared" ca="1" si="572"/>
        <v>7766.4121487905459</v>
      </c>
      <c r="H5238" s="24">
        <f t="shared" ca="1" si="573"/>
        <v>8459.5934521030285</v>
      </c>
      <c r="I5238" s="24">
        <f ca="1">H5238/'Option value'!$E$10</f>
        <v>410.65987631568095</v>
      </c>
    </row>
    <row r="5239" spans="2:9">
      <c r="B5239">
        <f t="shared" si="574"/>
        <v>5221</v>
      </c>
      <c r="C5239" s="38">
        <f t="shared" ca="1" si="569"/>
        <v>0.21910711338276334</v>
      </c>
      <c r="D5239" s="38">
        <f t="shared" ca="1" si="570"/>
        <v>6.2821515097471012E-2</v>
      </c>
      <c r="E5239" s="38">
        <f t="shared" ca="1" si="571"/>
        <v>0.14540876691308866</v>
      </c>
      <c r="F5239" s="38">
        <f t="shared" ca="1" si="575"/>
        <v>4.3429163948589984E-2</v>
      </c>
      <c r="G5239" s="24">
        <f t="shared" ca="1" si="572"/>
        <v>9313.8305343097891</v>
      </c>
      <c r="H5239" s="24">
        <f t="shared" ca="1" si="573"/>
        <v>10007.011837622271</v>
      </c>
      <c r="I5239" s="24">
        <f ca="1">H5239/'Option value'!$E$10</f>
        <v>485.77727367098396</v>
      </c>
    </row>
    <row r="5240" spans="2:9">
      <c r="B5240">
        <f t="shared" si="574"/>
        <v>5222</v>
      </c>
      <c r="C5240" s="38">
        <f t="shared" ca="1" si="569"/>
        <v>0.19353320017686332</v>
      </c>
      <c r="D5240" s="38">
        <f t="shared" ca="1" si="570"/>
        <v>6.3269313658260218E-2</v>
      </c>
      <c r="E5240" s="38">
        <f t="shared" ca="1" si="571"/>
        <v>0.15032403093963101</v>
      </c>
      <c r="F5240" s="38">
        <f t="shared" ca="1" si="575"/>
        <v>3.4340691463372292E-2</v>
      </c>
      <c r="G5240" s="24">
        <f t="shared" ca="1" si="572"/>
        <v>8074.6442079131957</v>
      </c>
      <c r="H5240" s="24">
        <f t="shared" ca="1" si="573"/>
        <v>8767.8255112256775</v>
      </c>
      <c r="I5240" s="24">
        <f ca="1">H5240/'Option value'!$E$10</f>
        <v>425.62259763231441</v>
      </c>
    </row>
    <row r="5241" spans="2:9">
      <c r="B5241">
        <f t="shared" si="574"/>
        <v>5223</v>
      </c>
      <c r="C5241" s="38">
        <f t="shared" ca="1" si="569"/>
        <v>0.30309619846686353</v>
      </c>
      <c r="D5241" s="38">
        <f t="shared" ca="1" si="570"/>
        <v>5.6779371240983874E-2</v>
      </c>
      <c r="E5241" s="38">
        <f t="shared" ca="1" si="571"/>
        <v>0.14263964642491281</v>
      </c>
      <c r="F5241" s="38">
        <f t="shared" ca="1" si="575"/>
        <v>5.9592460491547233E-2</v>
      </c>
      <c r="G5241" s="24">
        <f t="shared" ca="1" si="572"/>
        <v>11049.268132021094</v>
      </c>
      <c r="H5241" s="24">
        <f t="shared" ca="1" si="573"/>
        <v>11742.449435333576</v>
      </c>
      <c r="I5241" s="24">
        <f ca="1">H5241/'Option value'!$E$10</f>
        <v>570.02181724920263</v>
      </c>
    </row>
    <row r="5242" spans="2:9">
      <c r="B5242">
        <f t="shared" si="574"/>
        <v>5224</v>
      </c>
      <c r="C5242" s="38">
        <f t="shared" ca="1" si="569"/>
        <v>0.27118012277537917</v>
      </c>
      <c r="D5242" s="38">
        <f t="shared" ca="1" si="570"/>
        <v>5.2935468961826888E-2</v>
      </c>
      <c r="E5242" s="38">
        <f t="shared" ca="1" si="571"/>
        <v>0.14286439056884459</v>
      </c>
      <c r="F5242" s="38">
        <f t="shared" ca="1" si="575"/>
        <v>5.5222283316626583E-2</v>
      </c>
      <c r="G5242" s="24">
        <f t="shared" ca="1" si="572"/>
        <v>9522.0931111058399</v>
      </c>
      <c r="H5242" s="24">
        <f t="shared" ca="1" si="573"/>
        <v>10215.274414418322</v>
      </c>
      <c r="I5242" s="24">
        <f ca="1">H5242/'Option value'!$E$10</f>
        <v>495.88710749603501</v>
      </c>
    </row>
    <row r="5243" spans="2:9">
      <c r="B5243">
        <f t="shared" si="574"/>
        <v>5225</v>
      </c>
      <c r="C5243" s="38">
        <f t="shared" ca="1" si="569"/>
        <v>0.29880091759727695</v>
      </c>
      <c r="D5243" s="38">
        <f t="shared" ca="1" si="570"/>
        <v>6.6686018765569011E-2</v>
      </c>
      <c r="E5243" s="38">
        <f t="shared" ca="1" si="571"/>
        <v>0.14102200665005951</v>
      </c>
      <c r="F5243" s="38">
        <f t="shared" ca="1" si="575"/>
        <v>4.8846403101204139E-2</v>
      </c>
      <c r="G5243" s="24">
        <f t="shared" ca="1" si="572"/>
        <v>11653.402956518614</v>
      </c>
      <c r="H5243" s="24">
        <f t="shared" ca="1" si="573"/>
        <v>12346.584259831096</v>
      </c>
      <c r="I5243" s="24">
        <f ca="1">H5243/'Option value'!$E$10</f>
        <v>599.34875047723756</v>
      </c>
    </row>
    <row r="5244" spans="2:9">
      <c r="B5244">
        <f t="shared" si="574"/>
        <v>5226</v>
      </c>
      <c r="C5244" s="38">
        <f t="shared" ca="1" si="569"/>
        <v>0.12777540383174432</v>
      </c>
      <c r="D5244" s="38">
        <f t="shared" ca="1" si="570"/>
        <v>5.9914292609357718E-2</v>
      </c>
      <c r="E5244" s="38">
        <f t="shared" ca="1" si="571"/>
        <v>0.14399631936256016</v>
      </c>
      <c r="F5244" s="38">
        <f t="shared" ca="1" si="575"/>
        <v>2.0446941372332033E-2</v>
      </c>
      <c r="G5244" s="24">
        <f t="shared" ca="1" si="572"/>
        <v>6782.7196736642018</v>
      </c>
      <c r="H5244" s="24">
        <f t="shared" ca="1" si="573"/>
        <v>7475.9009769766844</v>
      </c>
      <c r="I5244" s="24">
        <f ca="1">H5244/'Option value'!$E$10</f>
        <v>362.90781441634385</v>
      </c>
    </row>
    <row r="5245" spans="2:9">
      <c r="B5245">
        <f t="shared" si="574"/>
        <v>5227</v>
      </c>
      <c r="C5245" s="38">
        <f t="shared" ca="1" si="569"/>
        <v>0.32672313263546449</v>
      </c>
      <c r="D5245" s="38">
        <f t="shared" ca="1" si="570"/>
        <v>6.6359044693552555E-2</v>
      </c>
      <c r="E5245" s="38">
        <f t="shared" ca="1" si="571"/>
        <v>0.14364505540923189</v>
      </c>
      <c r="F5245" s="38">
        <f t="shared" ca="1" si="575"/>
        <v>3.5001446215956959E-2</v>
      </c>
      <c r="G5245" s="24">
        <f t="shared" ca="1" si="572"/>
        <v>10050.036036010415</v>
      </c>
      <c r="H5245" s="24">
        <f t="shared" ca="1" si="573"/>
        <v>10743.217339322897</v>
      </c>
      <c r="I5245" s="24">
        <f ca="1">H5245/'Option value'!$E$10</f>
        <v>521.51540482149983</v>
      </c>
    </row>
    <row r="5246" spans="2:9">
      <c r="B5246">
        <f t="shared" si="574"/>
        <v>5228</v>
      </c>
      <c r="C5246" s="38">
        <f t="shared" ca="1" si="569"/>
        <v>0.1299506937681752</v>
      </c>
      <c r="D5246" s="38">
        <f t="shared" ca="1" si="570"/>
        <v>6.8018820597773061E-2</v>
      </c>
      <c r="E5246" s="38">
        <f t="shared" ca="1" si="571"/>
        <v>0.14458492817749471</v>
      </c>
      <c r="F5246" s="38">
        <f t="shared" ca="1" si="575"/>
        <v>5.7869753387516487E-2</v>
      </c>
      <c r="G5246" s="24">
        <f t="shared" ca="1" si="572"/>
        <v>10992.206119067096</v>
      </c>
      <c r="H5246" s="24">
        <f t="shared" ca="1" si="573"/>
        <v>11685.387422379577</v>
      </c>
      <c r="I5246" s="24">
        <f ca="1">H5246/'Option value'!$E$10</f>
        <v>567.25181662036778</v>
      </c>
    </row>
    <row r="5247" spans="2:9">
      <c r="B5247">
        <f t="shared" si="574"/>
        <v>5229</v>
      </c>
      <c r="C5247" s="38">
        <f t="shared" ca="1" si="569"/>
        <v>0.19076175423725025</v>
      </c>
      <c r="D5247" s="38">
        <f t="shared" ca="1" si="570"/>
        <v>6.9550566180829373E-2</v>
      </c>
      <c r="E5247" s="38">
        <f t="shared" ca="1" si="571"/>
        <v>0.14526852692516395</v>
      </c>
      <c r="F5247" s="38">
        <f t="shared" ca="1" si="575"/>
        <v>4.0675049961154702E-2</v>
      </c>
      <c r="G5247" s="24">
        <f t="shared" ca="1" si="572"/>
        <v>9820.0188954602472</v>
      </c>
      <c r="H5247" s="24">
        <f t="shared" ca="1" si="573"/>
        <v>10513.200198772729</v>
      </c>
      <c r="I5247" s="24">
        <f ca="1">H5247/'Option value'!$E$10</f>
        <v>510.34952421226836</v>
      </c>
    </row>
    <row r="5248" spans="2:9">
      <c r="B5248">
        <f t="shared" si="574"/>
        <v>5230</v>
      </c>
      <c r="C5248" s="38">
        <f t="shared" ca="1" si="569"/>
        <v>0.22305849279868736</v>
      </c>
      <c r="D5248" s="38">
        <f t="shared" ca="1" si="570"/>
        <v>6.9692508869941855E-2</v>
      </c>
      <c r="E5248" s="38">
        <f t="shared" ca="1" si="571"/>
        <v>0.14450714675007251</v>
      </c>
      <c r="F5248" s="38">
        <f t="shared" ca="1" si="575"/>
        <v>3.0113679629245833E-2</v>
      </c>
      <c r="G5248" s="24">
        <f t="shared" ca="1" si="572"/>
        <v>9241.0959689690244</v>
      </c>
      <c r="H5248" s="24">
        <f t="shared" ca="1" si="573"/>
        <v>9934.2772722815062</v>
      </c>
      <c r="I5248" s="24">
        <f ca="1">H5248/'Option value'!$E$10</f>
        <v>482.24646952822843</v>
      </c>
    </row>
    <row r="5249" spans="2:9">
      <c r="B5249">
        <f t="shared" si="574"/>
        <v>5231</v>
      </c>
      <c r="C5249" s="38">
        <f t="shared" ca="1" si="569"/>
        <v>0.29259003693270891</v>
      </c>
      <c r="D5249" s="38">
        <f t="shared" ca="1" si="570"/>
        <v>6.1926248680542348E-2</v>
      </c>
      <c r="E5249" s="38">
        <f t="shared" ca="1" si="571"/>
        <v>0.14518224187019743</v>
      </c>
      <c r="F5249" s="38">
        <f t="shared" ca="1" si="575"/>
        <v>5.8484051037692761E-2</v>
      </c>
      <c r="G5249" s="24">
        <f t="shared" ca="1" si="572"/>
        <v>11450.301398170584</v>
      </c>
      <c r="H5249" s="24">
        <f t="shared" ca="1" si="573"/>
        <v>12143.482701483066</v>
      </c>
      <c r="I5249" s="24">
        <f ca="1">H5249/'Option value'!$E$10</f>
        <v>589.48945152830413</v>
      </c>
    </row>
    <row r="5250" spans="2:9">
      <c r="B5250">
        <f t="shared" si="574"/>
        <v>5232</v>
      </c>
      <c r="C5250" s="38">
        <f t="shared" ca="1" si="569"/>
        <v>6.2639762380336694E-2</v>
      </c>
      <c r="D5250" s="38">
        <f t="shared" ca="1" si="570"/>
        <v>6.0901237844366261E-2</v>
      </c>
      <c r="E5250" s="38">
        <f t="shared" ca="1" si="571"/>
        <v>0.146072849171347</v>
      </c>
      <c r="F5250" s="38">
        <f t="shared" ca="1" si="575"/>
        <v>4.7299766837960597E-2</v>
      </c>
      <c r="G5250" s="24">
        <f t="shared" ca="1" si="572"/>
        <v>8125.7779927120355</v>
      </c>
      <c r="H5250" s="24">
        <f t="shared" ca="1" si="573"/>
        <v>8818.9592960245172</v>
      </c>
      <c r="I5250" s="24">
        <f ca="1">H5250/'Option value'!$E$10</f>
        <v>428.10482019536488</v>
      </c>
    </row>
    <row r="5251" spans="2:9">
      <c r="B5251">
        <f t="shared" si="574"/>
        <v>5233</v>
      </c>
      <c r="C5251" s="38">
        <f t="shared" ca="1" si="569"/>
        <v>0.20583950385511637</v>
      </c>
      <c r="D5251" s="38">
        <f t="shared" ca="1" si="570"/>
        <v>5.9286306233195751E-2</v>
      </c>
      <c r="E5251" s="38">
        <f t="shared" ca="1" si="571"/>
        <v>0.14210797735995548</v>
      </c>
      <c r="F5251" s="38">
        <f t="shared" ca="1" si="575"/>
        <v>2.2510694512358341E-2</v>
      </c>
      <c r="G5251" s="24">
        <f t="shared" ca="1" si="572"/>
        <v>7413.3407774274228</v>
      </c>
      <c r="H5251" s="24">
        <f t="shared" ca="1" si="573"/>
        <v>8106.5220807399055</v>
      </c>
      <c r="I5251" s="24">
        <f ca="1">H5251/'Option value'!$E$10</f>
        <v>393.52048935630609</v>
      </c>
    </row>
    <row r="5252" spans="2:9">
      <c r="B5252">
        <f t="shared" si="574"/>
        <v>5234</v>
      </c>
      <c r="C5252" s="38">
        <f t="shared" ca="1" si="569"/>
        <v>0.3308295113296385</v>
      </c>
      <c r="D5252" s="38">
        <f t="shared" ca="1" si="570"/>
        <v>5.8492600950208584E-2</v>
      </c>
      <c r="E5252" s="38">
        <f t="shared" ca="1" si="571"/>
        <v>0.14438832553229022</v>
      </c>
      <c r="F5252" s="38">
        <f t="shared" ca="1" si="575"/>
        <v>3.8697873301869044E-2</v>
      </c>
      <c r="G5252" s="24">
        <f t="shared" ca="1" si="572"/>
        <v>9134.3779388955827</v>
      </c>
      <c r="H5252" s="24">
        <f t="shared" ca="1" si="573"/>
        <v>9827.5592422080645</v>
      </c>
      <c r="I5252" s="24">
        <f ca="1">H5252/'Option value'!$E$10</f>
        <v>477.06598263145941</v>
      </c>
    </row>
    <row r="5253" spans="2:9">
      <c r="B5253">
        <f t="shared" si="574"/>
        <v>5235</v>
      </c>
      <c r="C5253" s="38">
        <f t="shared" ca="1" si="569"/>
        <v>0.18232434190175059</v>
      </c>
      <c r="D5253" s="38">
        <f t="shared" ca="1" si="570"/>
        <v>6.556526930587879E-2</v>
      </c>
      <c r="E5253" s="38">
        <f t="shared" ca="1" si="571"/>
        <v>0.14501054940353869</v>
      </c>
      <c r="F5253" s="38">
        <f t="shared" ca="1" si="575"/>
        <v>4.8615861509689121E-2</v>
      </c>
      <c r="G5253" s="24">
        <f t="shared" ca="1" si="572"/>
        <v>9973.526724315001</v>
      </c>
      <c r="H5253" s="24">
        <f t="shared" ca="1" si="573"/>
        <v>10666.708027627483</v>
      </c>
      <c r="I5253" s="24">
        <f ca="1">H5253/'Option value'!$E$10</f>
        <v>517.80136056444087</v>
      </c>
    </row>
    <row r="5254" spans="2:9">
      <c r="B5254">
        <f t="shared" si="574"/>
        <v>5236</v>
      </c>
      <c r="C5254" s="38">
        <f t="shared" ca="1" si="569"/>
        <v>0.24393733986996824</v>
      </c>
      <c r="D5254" s="38">
        <f t="shared" ca="1" si="570"/>
        <v>6.5181246860208486E-2</v>
      </c>
      <c r="E5254" s="38">
        <f t="shared" ca="1" si="571"/>
        <v>0.14272474951588482</v>
      </c>
      <c r="F5254" s="38">
        <f t="shared" ca="1" si="575"/>
        <v>4.4694699055680256E-2</v>
      </c>
      <c r="G5254" s="24">
        <f t="shared" ca="1" si="572"/>
        <v>10257.778547648772</v>
      </c>
      <c r="H5254" s="24">
        <f t="shared" ca="1" si="573"/>
        <v>10950.959850961253</v>
      </c>
      <c r="I5254" s="24">
        <f ca="1">H5254/'Option value'!$E$10</f>
        <v>531.59999276510939</v>
      </c>
    </row>
    <row r="5255" spans="2:9">
      <c r="B5255">
        <f t="shared" si="574"/>
        <v>5237</v>
      </c>
      <c r="C5255" s="38">
        <f t="shared" ca="1" si="569"/>
        <v>0.26095388957361182</v>
      </c>
      <c r="D5255" s="38">
        <f t="shared" ca="1" si="570"/>
        <v>5.9194492587584607E-2</v>
      </c>
      <c r="E5255" s="38">
        <f t="shared" ca="1" si="571"/>
        <v>0.14768188448640115</v>
      </c>
      <c r="F5255" s="38">
        <f t="shared" ca="1" si="575"/>
        <v>3.5958501422802713E-2</v>
      </c>
      <c r="G5255" s="24">
        <f t="shared" ca="1" si="572"/>
        <v>8285.6733259930097</v>
      </c>
      <c r="H5255" s="24">
        <f t="shared" ca="1" si="573"/>
        <v>8978.8546293054915</v>
      </c>
      <c r="I5255" s="24">
        <f ca="1">H5255/'Option value'!$E$10</f>
        <v>435.86672957793644</v>
      </c>
    </row>
    <row r="5256" spans="2:9">
      <c r="B5256">
        <f t="shared" si="574"/>
        <v>5238</v>
      </c>
      <c r="C5256" s="38">
        <f t="shared" ca="1" si="569"/>
        <v>8.1911377527707829E-2</v>
      </c>
      <c r="D5256" s="38">
        <f t="shared" ca="1" si="570"/>
        <v>6.2893043885980437E-2</v>
      </c>
      <c r="E5256" s="38">
        <f t="shared" ca="1" si="571"/>
        <v>0.14690755144777695</v>
      </c>
      <c r="F5256" s="38">
        <f t="shared" ca="1" si="575"/>
        <v>3.2936722823608017E-2</v>
      </c>
      <c r="G5256" s="24">
        <f t="shared" ca="1" si="572"/>
        <v>7404.4358193222542</v>
      </c>
      <c r="H5256" s="24">
        <f t="shared" ca="1" si="573"/>
        <v>8097.6171226347369</v>
      </c>
      <c r="I5256" s="24">
        <f ca="1">H5256/'Option value'!$E$10</f>
        <v>393.0882098366377</v>
      </c>
    </row>
    <row r="5257" spans="2:9">
      <c r="B5257">
        <f t="shared" si="574"/>
        <v>5239</v>
      </c>
      <c r="C5257" s="38">
        <f t="shared" ca="1" si="569"/>
        <v>0.44706153503942259</v>
      </c>
      <c r="D5257" s="38">
        <f t="shared" ca="1" si="570"/>
        <v>6.6186356838027649E-2</v>
      </c>
      <c r="E5257" s="38">
        <f t="shared" ca="1" si="571"/>
        <v>0.14286034162011113</v>
      </c>
      <c r="F5257" s="38">
        <f t="shared" ca="1" si="575"/>
        <v>3.4602150125627992E-2</v>
      </c>
      <c r="G5257" s="24">
        <f t="shared" ca="1" si="572"/>
        <v>10972.00722877206</v>
      </c>
      <c r="H5257" s="24">
        <f t="shared" ca="1" si="573"/>
        <v>11665.188532084541</v>
      </c>
      <c r="I5257" s="24">
        <f ca="1">H5257/'Option value'!$E$10</f>
        <v>566.27128796526893</v>
      </c>
    </row>
    <row r="5258" spans="2:9">
      <c r="B5258">
        <f t="shared" si="574"/>
        <v>5240</v>
      </c>
      <c r="C5258" s="38">
        <f t="shared" ca="1" si="569"/>
        <v>0.15600205990447363</v>
      </c>
      <c r="D5258" s="38">
        <f t="shared" ca="1" si="570"/>
        <v>5.9349001704086704E-2</v>
      </c>
      <c r="E5258" s="38">
        <f t="shared" ca="1" si="571"/>
        <v>0.14436047404344415</v>
      </c>
      <c r="F5258" s="38">
        <f t="shared" ca="1" si="575"/>
        <v>3.9165959552472061E-2</v>
      </c>
      <c r="G5258" s="24">
        <f t="shared" ca="1" si="572"/>
        <v>8088.5432015701381</v>
      </c>
      <c r="H5258" s="24">
        <f t="shared" ca="1" si="573"/>
        <v>8781.7245048826207</v>
      </c>
      <c r="I5258" s="24">
        <f ca="1">H5258/'Option value'!$E$10</f>
        <v>426.29730606226309</v>
      </c>
    </row>
    <row r="5259" spans="2:9">
      <c r="B5259">
        <f t="shared" si="574"/>
        <v>5241</v>
      </c>
      <c r="C5259" s="38">
        <f t="shared" ca="1" si="569"/>
        <v>0.2292306851672177</v>
      </c>
      <c r="D5259" s="38">
        <f t="shared" ca="1" si="570"/>
        <v>6.4201112766279628E-2</v>
      </c>
      <c r="E5259" s="38">
        <f t="shared" ca="1" si="571"/>
        <v>0.14403558627692506</v>
      </c>
      <c r="F5259" s="38">
        <f t="shared" ca="1" si="575"/>
        <v>3.5606527878384427E-2</v>
      </c>
      <c r="G5259" s="24">
        <f t="shared" ca="1" si="572"/>
        <v>9026.5468166515057</v>
      </c>
      <c r="H5259" s="24">
        <f t="shared" ca="1" si="573"/>
        <v>9719.7281199639874</v>
      </c>
      <c r="I5259" s="24">
        <f ca="1">H5259/'Option value'!$E$10</f>
        <v>471.8314621341741</v>
      </c>
    </row>
    <row r="5260" spans="2:9">
      <c r="B5260">
        <f t="shared" si="574"/>
        <v>5242</v>
      </c>
      <c r="C5260" s="38">
        <f t="shared" ca="1" si="569"/>
        <v>0.14636542259316326</v>
      </c>
      <c r="D5260" s="38">
        <f t="shared" ca="1" si="570"/>
        <v>7.0962303201291821E-2</v>
      </c>
      <c r="E5260" s="38">
        <f t="shared" ca="1" si="571"/>
        <v>0.15023915413605426</v>
      </c>
      <c r="F5260" s="38">
        <f t="shared" ca="1" si="575"/>
        <v>5.4629443821109597E-2</v>
      </c>
      <c r="G5260" s="24">
        <f t="shared" ca="1" si="572"/>
        <v>10552.130545110544</v>
      </c>
      <c r="H5260" s="24">
        <f t="shared" ca="1" si="573"/>
        <v>11245.311848423025</v>
      </c>
      <c r="I5260" s="24">
        <f ca="1">H5260/'Option value'!$E$10</f>
        <v>545.88892468072936</v>
      </c>
    </row>
    <row r="5261" spans="2:9">
      <c r="B5261">
        <f t="shared" si="574"/>
        <v>5243</v>
      </c>
      <c r="C5261" s="38">
        <f t="shared" ca="1" si="569"/>
        <v>0.15554047166130214</v>
      </c>
      <c r="D5261" s="38">
        <f t="shared" ca="1" si="570"/>
        <v>6.0729759622159117E-2</v>
      </c>
      <c r="E5261" s="38">
        <f t="shared" ca="1" si="571"/>
        <v>0.14434744193451293</v>
      </c>
      <c r="F5261" s="38">
        <f t="shared" ca="1" si="575"/>
        <v>5.6664738178879973E-2</v>
      </c>
      <c r="G5261" s="24">
        <f t="shared" ca="1" si="572"/>
        <v>9925.7690664034417</v>
      </c>
      <c r="H5261" s="24">
        <f t="shared" ca="1" si="573"/>
        <v>10618.950369715923</v>
      </c>
      <c r="I5261" s="24">
        <f ca="1">H5261/'Option value'!$E$10</f>
        <v>515.48302765611277</v>
      </c>
    </row>
    <row r="5262" spans="2:9">
      <c r="B5262">
        <f t="shared" si="574"/>
        <v>5244</v>
      </c>
      <c r="C5262" s="38">
        <f t="shared" ca="1" si="569"/>
        <v>0.26354774320352575</v>
      </c>
      <c r="D5262" s="38">
        <f t="shared" ca="1" si="570"/>
        <v>6.7124924754806414E-2</v>
      </c>
      <c r="E5262" s="38">
        <f t="shared" ca="1" si="571"/>
        <v>0.14486208274553775</v>
      </c>
      <c r="F5262" s="38">
        <f t="shared" ca="1" si="575"/>
        <v>5.0699184662758662E-2</v>
      </c>
      <c r="G5262" s="24">
        <f t="shared" ca="1" si="572"/>
        <v>11170.870793808292</v>
      </c>
      <c r="H5262" s="24">
        <f t="shared" ca="1" si="573"/>
        <v>11864.052097120773</v>
      </c>
      <c r="I5262" s="24">
        <f ca="1">H5262/'Option value'!$E$10</f>
        <v>575.92485908353262</v>
      </c>
    </row>
    <row r="5263" spans="2:9">
      <c r="B5263">
        <f t="shared" si="574"/>
        <v>5245</v>
      </c>
      <c r="C5263" s="38">
        <f t="shared" ca="1" si="569"/>
        <v>8.9002707995240571E-2</v>
      </c>
      <c r="D5263" s="38">
        <f t="shared" ca="1" si="570"/>
        <v>6.3543580057220106E-2</v>
      </c>
      <c r="E5263" s="38">
        <f t="shared" ca="1" si="571"/>
        <v>0.14702925468576372</v>
      </c>
      <c r="F5263" s="38">
        <f t="shared" ca="1" si="575"/>
        <v>5.5910924038516829E-2</v>
      </c>
      <c r="G5263" s="24">
        <f t="shared" ca="1" si="572"/>
        <v>9418.5980095723953</v>
      </c>
      <c r="H5263" s="24">
        <f t="shared" ca="1" si="573"/>
        <v>10111.779312884877</v>
      </c>
      <c r="I5263" s="24">
        <f ca="1">H5263/'Option value'!$E$10</f>
        <v>490.8630734410134</v>
      </c>
    </row>
    <row r="5264" spans="2:9">
      <c r="B5264">
        <f t="shared" si="574"/>
        <v>5246</v>
      </c>
      <c r="C5264" s="38">
        <f t="shared" ca="1" si="569"/>
        <v>0.11490924391099708</v>
      </c>
      <c r="D5264" s="38">
        <f t="shared" ca="1" si="570"/>
        <v>5.9799420084828463E-2</v>
      </c>
      <c r="E5264" s="38">
        <f t="shared" ca="1" si="571"/>
        <v>0.14814021088014892</v>
      </c>
      <c r="F5264" s="38">
        <f t="shared" ca="1" si="575"/>
        <v>4.5313264686903248E-2</v>
      </c>
      <c r="G5264" s="24">
        <f t="shared" ca="1" si="572"/>
        <v>8041.2011738598139</v>
      </c>
      <c r="H5264" s="24">
        <f t="shared" ca="1" si="573"/>
        <v>8734.3824771722957</v>
      </c>
      <c r="I5264" s="24">
        <f ca="1">H5264/'Option value'!$E$10</f>
        <v>423.99914937729585</v>
      </c>
    </row>
    <row r="5265" spans="2:9">
      <c r="B5265">
        <f t="shared" si="574"/>
        <v>5247</v>
      </c>
      <c r="C5265" s="38">
        <f t="shared" ca="1" si="569"/>
        <v>0.12937210781121372</v>
      </c>
      <c r="D5265" s="38">
        <f t="shared" ca="1" si="570"/>
        <v>6.3311202809769748E-2</v>
      </c>
      <c r="E5265" s="38">
        <f t="shared" ca="1" si="571"/>
        <v>0.1410457285340907</v>
      </c>
      <c r="F5265" s="38">
        <f t="shared" ca="1" si="575"/>
        <v>4.619757104105944E-2</v>
      </c>
      <c r="G5265" s="24">
        <f t="shared" ca="1" si="572"/>
        <v>9349.3216277748561</v>
      </c>
      <c r="H5265" s="24">
        <f t="shared" ca="1" si="573"/>
        <v>10042.502931087338</v>
      </c>
      <c r="I5265" s="24">
        <f ca="1">H5265/'Option value'!$E$10</f>
        <v>487.50014228579306</v>
      </c>
    </row>
    <row r="5266" spans="2:9">
      <c r="B5266">
        <f t="shared" si="574"/>
        <v>5248</v>
      </c>
      <c r="C5266" s="38">
        <f t="shared" ca="1" si="569"/>
        <v>3.0786069934763405E-2</v>
      </c>
      <c r="D5266" s="38">
        <f t="shared" ca="1" si="570"/>
        <v>6.7300482932353217E-2</v>
      </c>
      <c r="E5266" s="38">
        <f t="shared" ca="1" si="571"/>
        <v>0.14216087788631276</v>
      </c>
      <c r="F5266" s="38">
        <f t="shared" ca="1" si="575"/>
        <v>5.9703423191679303E-2</v>
      </c>
      <c r="G5266" s="24">
        <f t="shared" ca="1" si="572"/>
        <v>10433.936119712032</v>
      </c>
      <c r="H5266" s="24">
        <f t="shared" ca="1" si="573"/>
        <v>11127.117423024514</v>
      </c>
      <c r="I5266" s="24">
        <f ca="1">H5266/'Option value'!$E$10</f>
        <v>540.1513312147822</v>
      </c>
    </row>
    <row r="5267" spans="2:9">
      <c r="B5267">
        <f t="shared" si="574"/>
        <v>5249</v>
      </c>
      <c r="C5267" s="38">
        <f t="shared" ref="C5267:C5330" ca="1" si="576">_xlfn.NORM.INV(RAND(),$F$6,$G$6)</f>
        <v>0.22941458800237957</v>
      </c>
      <c r="D5267" s="38">
        <f t="shared" ref="D5267:D5330" ca="1" si="577">_xlfn.NORM.INV(RAND(),$F$7,$G$7)</f>
        <v>6.5249607909814336E-2</v>
      </c>
      <c r="E5267" s="38">
        <f t="shared" ref="E5267:E5330" ca="1" si="578">_xlfn.NORM.INV(RAND(),$F$8,$G$8)</f>
        <v>0.1428381719344142</v>
      </c>
      <c r="F5267" s="38">
        <f t="shared" ca="1" si="575"/>
        <v>5.2788054067377702E-2</v>
      </c>
      <c r="G5267" s="24">
        <f t="shared" ref="G5267:G5330" ca="1" si="579">IF(E5267&gt;F5267,($C$12*(1+C5267)*D5267)/(E5267-F5267),0)</f>
        <v>11047.992216510718</v>
      </c>
      <c r="H5267" s="24">
        <f t="shared" ref="H5267:H5330" ca="1" si="580">G5267+$C$13</f>
        <v>11741.1735198232</v>
      </c>
      <c r="I5267" s="24">
        <f ca="1">H5267/'Option value'!$E$10</f>
        <v>569.95987960306798</v>
      </c>
    </row>
    <row r="5268" spans="2:9">
      <c r="B5268">
        <f t="shared" ref="B5268:B5331" si="581">B5267+1</f>
        <v>5250</v>
      </c>
      <c r="C5268" s="38">
        <f t="shared" ca="1" si="576"/>
        <v>0.263331377556902</v>
      </c>
      <c r="D5268" s="38">
        <f t="shared" ca="1" si="577"/>
        <v>6.6367785949561969E-2</v>
      </c>
      <c r="E5268" s="38">
        <f t="shared" ca="1" si="578"/>
        <v>0.14466098157654231</v>
      </c>
      <c r="F5268" s="38">
        <f t="shared" ref="F5268:F5331" ca="1" si="582">RAND()*($E$9-$D$9)+$D$9</f>
        <v>3.738915783048137E-2</v>
      </c>
      <c r="G5268" s="24">
        <f t="shared" ca="1" si="579"/>
        <v>9693.4935402772262</v>
      </c>
      <c r="H5268" s="24">
        <f t="shared" ca="1" si="580"/>
        <v>10386.674843589708</v>
      </c>
      <c r="I5268" s="24">
        <f ca="1">H5268/'Option value'!$E$10</f>
        <v>504.20751667911202</v>
      </c>
    </row>
    <row r="5269" spans="2:9">
      <c r="B5269">
        <f t="shared" si="581"/>
        <v>5251</v>
      </c>
      <c r="C5269" s="38">
        <f t="shared" ca="1" si="576"/>
        <v>0.17904848983773028</v>
      </c>
      <c r="D5269" s="38">
        <f t="shared" ca="1" si="577"/>
        <v>6.3119938381802632E-2</v>
      </c>
      <c r="E5269" s="38">
        <f t="shared" ca="1" si="578"/>
        <v>0.14668923516919796</v>
      </c>
      <c r="F5269" s="38">
        <f t="shared" ca="1" si="582"/>
        <v>5.5914744825085322E-2</v>
      </c>
      <c r="G5269" s="24">
        <f t="shared" ca="1" si="579"/>
        <v>10167.771791019504</v>
      </c>
      <c r="H5269" s="24">
        <f t="shared" ca="1" si="580"/>
        <v>10860.953094331986</v>
      </c>
      <c r="I5269" s="24">
        <f ca="1">H5269/'Option value'!$E$10</f>
        <v>527.23073273456237</v>
      </c>
    </row>
    <row r="5270" spans="2:9">
      <c r="B5270">
        <f t="shared" si="581"/>
        <v>5252</v>
      </c>
      <c r="C5270" s="38">
        <f t="shared" ca="1" si="576"/>
        <v>0.33732826911772068</v>
      </c>
      <c r="D5270" s="38">
        <f t="shared" ca="1" si="577"/>
        <v>6.5233025948063253E-2</v>
      </c>
      <c r="E5270" s="38">
        <f t="shared" ca="1" si="578"/>
        <v>0.14836324819691399</v>
      </c>
      <c r="F5270" s="38">
        <f t="shared" ca="1" si="582"/>
        <v>5.4459728679741304E-2</v>
      </c>
      <c r="G5270" s="24">
        <f t="shared" ca="1" si="579"/>
        <v>11521.66003106196</v>
      </c>
      <c r="H5270" s="24">
        <f t="shared" ca="1" si="580"/>
        <v>12214.841334374441</v>
      </c>
      <c r="I5270" s="24">
        <f ca="1">H5270/'Option value'!$E$10</f>
        <v>592.95346283371066</v>
      </c>
    </row>
    <row r="5271" spans="2:9">
      <c r="B5271">
        <f t="shared" si="581"/>
        <v>5253</v>
      </c>
      <c r="C5271" s="38">
        <f t="shared" ca="1" si="576"/>
        <v>0.32149457139305249</v>
      </c>
      <c r="D5271" s="38">
        <f t="shared" ca="1" si="577"/>
        <v>5.749843389221293E-2</v>
      </c>
      <c r="E5271" s="38">
        <f t="shared" ca="1" si="578"/>
        <v>0.14443809284672018</v>
      </c>
      <c r="F5271" s="38">
        <f t="shared" ca="1" si="582"/>
        <v>2.5889526325991112E-2</v>
      </c>
      <c r="G5271" s="24">
        <f t="shared" ca="1" si="579"/>
        <v>7949.0727039693884</v>
      </c>
      <c r="H5271" s="24">
        <f t="shared" ca="1" si="580"/>
        <v>8642.2540072818701</v>
      </c>
      <c r="I5271" s="24">
        <f ca="1">H5271/'Option value'!$E$10</f>
        <v>419.52689355737232</v>
      </c>
    </row>
    <row r="5272" spans="2:9">
      <c r="B5272">
        <f t="shared" si="581"/>
        <v>5254</v>
      </c>
      <c r="C5272" s="38">
        <f t="shared" ca="1" si="576"/>
        <v>0.27052611594610776</v>
      </c>
      <c r="D5272" s="38">
        <f t="shared" ca="1" si="577"/>
        <v>5.9800178481881329E-2</v>
      </c>
      <c r="E5272" s="38">
        <f t="shared" ca="1" si="578"/>
        <v>0.14379414057187911</v>
      </c>
      <c r="F5272" s="38">
        <f t="shared" ca="1" si="582"/>
        <v>4.2182461613413234E-2</v>
      </c>
      <c r="G5272" s="24">
        <f t="shared" ca="1" si="579"/>
        <v>9273.2896715414336</v>
      </c>
      <c r="H5272" s="24">
        <f t="shared" ca="1" si="580"/>
        <v>9966.4709748539153</v>
      </c>
      <c r="I5272" s="24">
        <f ca="1">H5272/'Option value'!$E$10</f>
        <v>483.80927062397643</v>
      </c>
    </row>
    <row r="5273" spans="2:9">
      <c r="B5273">
        <f t="shared" si="581"/>
        <v>5255</v>
      </c>
      <c r="C5273" s="38">
        <f t="shared" ca="1" si="576"/>
        <v>0.2043154288652253</v>
      </c>
      <c r="D5273" s="38">
        <f t="shared" ca="1" si="577"/>
        <v>6.1326461352152382E-2</v>
      </c>
      <c r="E5273" s="38">
        <f t="shared" ca="1" si="578"/>
        <v>0.1392234949521769</v>
      </c>
      <c r="F5273" s="38">
        <f t="shared" ca="1" si="582"/>
        <v>2.5927086097565819E-2</v>
      </c>
      <c r="G5273" s="24">
        <f t="shared" ca="1" si="579"/>
        <v>8084.6903109655213</v>
      </c>
      <c r="H5273" s="24">
        <f t="shared" ca="1" si="580"/>
        <v>8777.8716142780031</v>
      </c>
      <c r="I5273" s="24">
        <f ca="1">H5273/'Option value'!$E$10</f>
        <v>426.11027253776712</v>
      </c>
    </row>
    <row r="5274" spans="2:9">
      <c r="B5274">
        <f t="shared" si="581"/>
        <v>5256</v>
      </c>
      <c r="C5274" s="38">
        <f t="shared" ca="1" si="576"/>
        <v>0.34872603180888145</v>
      </c>
      <c r="D5274" s="38">
        <f t="shared" ca="1" si="577"/>
        <v>6.1422319553554275E-2</v>
      </c>
      <c r="E5274" s="38">
        <f t="shared" ca="1" si="578"/>
        <v>0.14213161789828388</v>
      </c>
      <c r="F5274" s="38">
        <f t="shared" ca="1" si="582"/>
        <v>5.6495884626653323E-2</v>
      </c>
      <c r="G5274" s="24">
        <f t="shared" ca="1" si="579"/>
        <v>11997.377080930657</v>
      </c>
      <c r="H5274" s="24">
        <f t="shared" ca="1" si="580"/>
        <v>12690.558384243139</v>
      </c>
      <c r="I5274" s="24">
        <f ca="1">H5274/'Option value'!$E$10</f>
        <v>616.04652350694846</v>
      </c>
    </row>
    <row r="5275" spans="2:9">
      <c r="B5275">
        <f t="shared" si="581"/>
        <v>5257</v>
      </c>
      <c r="C5275" s="38">
        <f t="shared" ca="1" si="576"/>
        <v>0.25381534110923959</v>
      </c>
      <c r="D5275" s="38">
        <f t="shared" ca="1" si="577"/>
        <v>6.5254136875045776E-2</v>
      </c>
      <c r="E5275" s="38">
        <f t="shared" ca="1" si="578"/>
        <v>0.14373620685470345</v>
      </c>
      <c r="F5275" s="38">
        <f t="shared" ca="1" si="582"/>
        <v>5.8533549685611114E-2</v>
      </c>
      <c r="G5275" s="24">
        <f t="shared" ca="1" si="579"/>
        <v>11909.12535587773</v>
      </c>
      <c r="H5275" s="24">
        <f t="shared" ca="1" si="580"/>
        <v>12602.306659190212</v>
      </c>
      <c r="I5275" s="24">
        <f ca="1">H5275/'Option value'!$E$10</f>
        <v>611.76245918399081</v>
      </c>
    </row>
    <row r="5276" spans="2:9">
      <c r="B5276">
        <f t="shared" si="581"/>
        <v>5258</v>
      </c>
      <c r="C5276" s="38">
        <f t="shared" ca="1" si="576"/>
        <v>0.23049690552988641</v>
      </c>
      <c r="D5276" s="38">
        <f t="shared" ca="1" si="577"/>
        <v>5.9880500210861935E-2</v>
      </c>
      <c r="E5276" s="38">
        <f t="shared" ca="1" si="578"/>
        <v>0.1457605664765606</v>
      </c>
      <c r="F5276" s="38">
        <f t="shared" ca="1" si="582"/>
        <v>2.0559812028311669E-2</v>
      </c>
      <c r="G5276" s="24">
        <f t="shared" ca="1" si="579"/>
        <v>7298.7817314425729</v>
      </c>
      <c r="H5276" s="24">
        <f t="shared" ca="1" si="580"/>
        <v>7991.9630347550556</v>
      </c>
      <c r="I5276" s="24">
        <f ca="1">H5276/'Option value'!$E$10</f>
        <v>387.95937061917743</v>
      </c>
    </row>
    <row r="5277" spans="2:9">
      <c r="B5277">
        <f t="shared" si="581"/>
        <v>5259</v>
      </c>
      <c r="C5277" s="38">
        <f t="shared" ca="1" si="576"/>
        <v>0.2370980031462297</v>
      </c>
      <c r="D5277" s="38">
        <f t="shared" ca="1" si="577"/>
        <v>5.2018175106218166E-2</v>
      </c>
      <c r="E5277" s="38">
        <f t="shared" ca="1" si="578"/>
        <v>0.14296399038776592</v>
      </c>
      <c r="F5277" s="38">
        <f t="shared" ca="1" si="582"/>
        <v>5.9053971614878464E-2</v>
      </c>
      <c r="G5277" s="24">
        <f t="shared" ca="1" si="579"/>
        <v>9511.2320334531596</v>
      </c>
      <c r="H5277" s="24">
        <f t="shared" ca="1" si="580"/>
        <v>10204.413336765641</v>
      </c>
      <c r="I5277" s="24">
        <f ca="1">H5277/'Option value'!$E$10</f>
        <v>495.35987071677869</v>
      </c>
    </row>
    <row r="5278" spans="2:9">
      <c r="B5278">
        <f t="shared" si="581"/>
        <v>5260</v>
      </c>
      <c r="C5278" s="38">
        <f t="shared" ca="1" si="576"/>
        <v>0.24241819580015639</v>
      </c>
      <c r="D5278" s="38">
        <f t="shared" ca="1" si="577"/>
        <v>6.4977931736836539E-2</v>
      </c>
      <c r="E5278" s="38">
        <f t="shared" ca="1" si="578"/>
        <v>0.14539489406310899</v>
      </c>
      <c r="F5278" s="38">
        <f t="shared" ca="1" si="582"/>
        <v>5.7063102973416255E-2</v>
      </c>
      <c r="G5278" s="24">
        <f t="shared" ca="1" si="579"/>
        <v>11334.647722527718</v>
      </c>
      <c r="H5278" s="24">
        <f t="shared" ca="1" si="580"/>
        <v>12027.829025840199</v>
      </c>
      <c r="I5278" s="24">
        <f ca="1">H5278/'Option value'!$E$10</f>
        <v>583.87519542913583</v>
      </c>
    </row>
    <row r="5279" spans="2:9">
      <c r="B5279">
        <f t="shared" si="581"/>
        <v>5261</v>
      </c>
      <c r="C5279" s="38">
        <f t="shared" ca="1" si="576"/>
        <v>0.22521639835000828</v>
      </c>
      <c r="D5279" s="38">
        <f t="shared" ca="1" si="577"/>
        <v>7.0853079656136062E-2</v>
      </c>
      <c r="E5279" s="38">
        <f t="shared" ca="1" si="578"/>
        <v>0.14535087591647355</v>
      </c>
      <c r="F5279" s="38">
        <f t="shared" ca="1" si="582"/>
        <v>4.8980964807281424E-2</v>
      </c>
      <c r="G5279" s="24">
        <f t="shared" ca="1" si="579"/>
        <v>11171.756236587205</v>
      </c>
      <c r="H5279" s="24">
        <f t="shared" ca="1" si="580"/>
        <v>11864.937539899687</v>
      </c>
      <c r="I5279" s="24">
        <f ca="1">H5279/'Option value'!$E$10</f>
        <v>575.96784174270317</v>
      </c>
    </row>
    <row r="5280" spans="2:9">
      <c r="B5280">
        <f t="shared" si="581"/>
        <v>5262</v>
      </c>
      <c r="C5280" s="38">
        <f t="shared" ca="1" si="576"/>
        <v>7.6795472247227631E-2</v>
      </c>
      <c r="D5280" s="38">
        <f t="shared" ca="1" si="577"/>
        <v>7.0342500415501732E-2</v>
      </c>
      <c r="E5280" s="38">
        <f t="shared" ca="1" si="578"/>
        <v>0.1440169571880153</v>
      </c>
      <c r="F5280" s="38">
        <f t="shared" ca="1" si="582"/>
        <v>2.2388115508750975E-2</v>
      </c>
      <c r="G5280" s="24">
        <f t="shared" ca="1" si="579"/>
        <v>7723.3519976562739</v>
      </c>
      <c r="H5280" s="24">
        <f t="shared" ca="1" si="580"/>
        <v>8416.5333009687565</v>
      </c>
      <c r="I5280" s="24">
        <f ca="1">H5280/'Option value'!$E$10</f>
        <v>408.56957771692993</v>
      </c>
    </row>
    <row r="5281" spans="2:9">
      <c r="B5281">
        <f t="shared" si="581"/>
        <v>5263</v>
      </c>
      <c r="C5281" s="38">
        <f t="shared" ca="1" si="576"/>
        <v>0.11535664224275148</v>
      </c>
      <c r="D5281" s="38">
        <f t="shared" ca="1" si="577"/>
        <v>6.3298370767128936E-2</v>
      </c>
      <c r="E5281" s="38">
        <f t="shared" ca="1" si="578"/>
        <v>0.14014882409191592</v>
      </c>
      <c r="F5281" s="38">
        <f t="shared" ca="1" si="582"/>
        <v>2.8552054718290906E-2</v>
      </c>
      <c r="G5281" s="24">
        <f t="shared" ca="1" si="579"/>
        <v>7845.9591803502099</v>
      </c>
      <c r="H5281" s="24">
        <f t="shared" ca="1" si="580"/>
        <v>8539.1404836626916</v>
      </c>
      <c r="I5281" s="24">
        <f ca="1">H5281/'Option value'!$E$10</f>
        <v>414.5213827020724</v>
      </c>
    </row>
    <row r="5282" spans="2:9">
      <c r="B5282">
        <f t="shared" si="581"/>
        <v>5264</v>
      </c>
      <c r="C5282" s="38">
        <f t="shared" ca="1" si="576"/>
        <v>0.18864335017514666</v>
      </c>
      <c r="D5282" s="38">
        <f t="shared" ca="1" si="577"/>
        <v>6.7547690548979925E-2</v>
      </c>
      <c r="E5282" s="38">
        <f t="shared" ca="1" si="578"/>
        <v>0.14447852589926691</v>
      </c>
      <c r="F5282" s="38">
        <f t="shared" ca="1" si="582"/>
        <v>2.2284245494305681E-2</v>
      </c>
      <c r="G5282" s="24">
        <f t="shared" ca="1" si="579"/>
        <v>8148.9671823454437</v>
      </c>
      <c r="H5282" s="24">
        <f t="shared" ca="1" si="580"/>
        <v>8842.1484856579264</v>
      </c>
      <c r="I5282" s="24">
        <f ca="1">H5282/'Option value'!$E$10</f>
        <v>429.23050901252066</v>
      </c>
    </row>
    <row r="5283" spans="2:9">
      <c r="B5283">
        <f t="shared" si="581"/>
        <v>5265</v>
      </c>
      <c r="C5283" s="38">
        <f t="shared" ca="1" si="576"/>
        <v>0.37259501181511195</v>
      </c>
      <c r="D5283" s="38">
        <f t="shared" ca="1" si="577"/>
        <v>6.0249864229127488E-2</v>
      </c>
      <c r="E5283" s="38">
        <f t="shared" ca="1" si="578"/>
        <v>0.14424958470268562</v>
      </c>
      <c r="F5283" s="38">
        <f t="shared" ca="1" si="582"/>
        <v>2.8153913409113752E-2</v>
      </c>
      <c r="G5283" s="24">
        <f t="shared" ca="1" si="579"/>
        <v>8834.3344880507775</v>
      </c>
      <c r="H5283" s="24">
        <f t="shared" ca="1" si="580"/>
        <v>9527.5157913632593</v>
      </c>
      <c r="I5283" s="24">
        <f ca="1">H5283/'Option value'!$E$10</f>
        <v>462.50076657103199</v>
      </c>
    </row>
    <row r="5284" spans="2:9">
      <c r="B5284">
        <f t="shared" si="581"/>
        <v>5266</v>
      </c>
      <c r="C5284" s="38">
        <f t="shared" ca="1" si="576"/>
        <v>0.1654231281856513</v>
      </c>
      <c r="D5284" s="38">
        <f t="shared" ca="1" si="577"/>
        <v>6.5982378176556028E-2</v>
      </c>
      <c r="E5284" s="38">
        <f t="shared" ca="1" si="578"/>
        <v>0.14349774158347453</v>
      </c>
      <c r="F5284" s="38">
        <f t="shared" ca="1" si="582"/>
        <v>4.475162435443078E-2</v>
      </c>
      <c r="G5284" s="24">
        <f t="shared" ca="1" si="579"/>
        <v>9657.9053774929471</v>
      </c>
      <c r="H5284" s="24">
        <f t="shared" ca="1" si="580"/>
        <v>10351.086680805429</v>
      </c>
      <c r="I5284" s="24">
        <f ca="1">H5284/'Option value'!$E$10</f>
        <v>502.47993596142857</v>
      </c>
    </row>
    <row r="5285" spans="2:9">
      <c r="B5285">
        <f t="shared" si="581"/>
        <v>5267</v>
      </c>
      <c r="C5285" s="38">
        <f t="shared" ca="1" si="576"/>
        <v>9.3550173416752536E-2</v>
      </c>
      <c r="D5285" s="38">
        <f t="shared" ca="1" si="577"/>
        <v>5.7401334353467157E-2</v>
      </c>
      <c r="E5285" s="38">
        <f t="shared" ca="1" si="578"/>
        <v>0.14552803007581289</v>
      </c>
      <c r="F5285" s="38">
        <f t="shared" ca="1" si="582"/>
        <v>5.0873240352123691E-2</v>
      </c>
      <c r="G5285" s="24">
        <f t="shared" ca="1" si="579"/>
        <v>8224.4995982990276</v>
      </c>
      <c r="H5285" s="24">
        <f t="shared" ca="1" si="580"/>
        <v>8917.6809016115094</v>
      </c>
      <c r="I5285" s="24">
        <f ca="1">H5285/'Option value'!$E$10</f>
        <v>432.89713114618974</v>
      </c>
    </row>
    <row r="5286" spans="2:9">
      <c r="B5286">
        <f t="shared" si="581"/>
        <v>5268</v>
      </c>
      <c r="C5286" s="38">
        <f t="shared" ca="1" si="576"/>
        <v>0.10752307092231278</v>
      </c>
      <c r="D5286" s="38">
        <f t="shared" ca="1" si="577"/>
        <v>7.2629623375890101E-2</v>
      </c>
      <c r="E5286" s="38">
        <f t="shared" ca="1" si="578"/>
        <v>0.14496193198253929</v>
      </c>
      <c r="F5286" s="38">
        <f t="shared" ca="1" si="582"/>
        <v>4.1410549997999958E-2</v>
      </c>
      <c r="G5286" s="24">
        <f t="shared" ca="1" si="579"/>
        <v>9633.8981684377122</v>
      </c>
      <c r="H5286" s="24">
        <f t="shared" ca="1" si="580"/>
        <v>10327.079471750194</v>
      </c>
      <c r="I5286" s="24">
        <f ca="1">H5286/'Option value'!$E$10</f>
        <v>501.3145374636016</v>
      </c>
    </row>
    <row r="5287" spans="2:9">
      <c r="B5287">
        <f t="shared" si="581"/>
        <v>5269</v>
      </c>
      <c r="C5287" s="38">
        <f t="shared" ca="1" si="576"/>
        <v>0.26476287920773567</v>
      </c>
      <c r="D5287" s="38">
        <f t="shared" ca="1" si="577"/>
        <v>6.0497290609827246E-2</v>
      </c>
      <c r="E5287" s="38">
        <f t="shared" ca="1" si="578"/>
        <v>0.1449408431291086</v>
      </c>
      <c r="F5287" s="38">
        <f t="shared" ca="1" si="582"/>
        <v>4.8534514241007437E-2</v>
      </c>
      <c r="G5287" s="24">
        <f t="shared" ca="1" si="579"/>
        <v>9843.0766496966571</v>
      </c>
      <c r="H5287" s="24">
        <f t="shared" ca="1" si="580"/>
        <v>10536.257953009139</v>
      </c>
      <c r="I5287" s="24">
        <f ca="1">H5287/'Option value'!$E$10</f>
        <v>511.4688326703465</v>
      </c>
    </row>
    <row r="5288" spans="2:9">
      <c r="B5288">
        <f t="shared" si="581"/>
        <v>5270</v>
      </c>
      <c r="C5288" s="38">
        <f t="shared" ca="1" si="576"/>
        <v>4.5813481442036674E-2</v>
      </c>
      <c r="D5288" s="38">
        <f t="shared" ca="1" si="577"/>
        <v>6.9758332990870378E-2</v>
      </c>
      <c r="E5288" s="38">
        <f t="shared" ca="1" si="578"/>
        <v>0.14688332115741115</v>
      </c>
      <c r="F5288" s="38">
        <f t="shared" ca="1" si="582"/>
        <v>4.1083005836419453E-2</v>
      </c>
      <c r="G5288" s="24">
        <f t="shared" ca="1" si="579"/>
        <v>8551.7450413478455</v>
      </c>
      <c r="H5288" s="24">
        <f t="shared" ca="1" si="580"/>
        <v>9244.9263446603272</v>
      </c>
      <c r="I5288" s="24">
        <f ca="1">H5288/'Option value'!$E$10</f>
        <v>448.78283226506437</v>
      </c>
    </row>
    <row r="5289" spans="2:9">
      <c r="B5289">
        <f t="shared" si="581"/>
        <v>5271</v>
      </c>
      <c r="C5289" s="38">
        <f t="shared" ca="1" si="576"/>
        <v>0.13953858207885658</v>
      </c>
      <c r="D5289" s="38">
        <f t="shared" ca="1" si="577"/>
        <v>5.8094008371448319E-2</v>
      </c>
      <c r="E5289" s="38">
        <f t="shared" ca="1" si="578"/>
        <v>0.14609160036776281</v>
      </c>
      <c r="F5289" s="38">
        <f t="shared" ca="1" si="582"/>
        <v>5.4035910659220282E-2</v>
      </c>
      <c r="G5289" s="24">
        <f t="shared" ca="1" si="579"/>
        <v>8918.6910012505905</v>
      </c>
      <c r="H5289" s="24">
        <f t="shared" ca="1" si="580"/>
        <v>9611.8723045630722</v>
      </c>
      <c r="I5289" s="24">
        <f ca="1">H5289/'Option value'!$E$10</f>
        <v>466.59574293995496</v>
      </c>
    </row>
    <row r="5290" spans="2:9">
      <c r="B5290">
        <f t="shared" si="581"/>
        <v>5272</v>
      </c>
      <c r="C5290" s="38">
        <f t="shared" ca="1" si="576"/>
        <v>0.26075627522207179</v>
      </c>
      <c r="D5290" s="38">
        <f t="shared" ca="1" si="577"/>
        <v>6.4380818414808486E-2</v>
      </c>
      <c r="E5290" s="38">
        <f t="shared" ca="1" si="578"/>
        <v>0.14429514187756298</v>
      </c>
      <c r="F5290" s="38">
        <f t="shared" ca="1" si="582"/>
        <v>5.3724394734324415E-2</v>
      </c>
      <c r="G5290" s="24">
        <f t="shared" ca="1" si="579"/>
        <v>11114.528865897446</v>
      </c>
      <c r="H5290" s="24">
        <f t="shared" ca="1" si="580"/>
        <v>11807.710169209928</v>
      </c>
      <c r="I5290" s="24">
        <f ca="1">H5290/'Option value'!$E$10</f>
        <v>573.18981403931684</v>
      </c>
    </row>
    <row r="5291" spans="2:9">
      <c r="B5291">
        <f t="shared" si="581"/>
        <v>5273</v>
      </c>
      <c r="C5291" s="38">
        <f t="shared" ca="1" si="576"/>
        <v>8.1376284686757921E-2</v>
      </c>
      <c r="D5291" s="38">
        <f t="shared" ca="1" si="577"/>
        <v>5.7366149063872572E-2</v>
      </c>
      <c r="E5291" s="38">
        <f t="shared" ca="1" si="578"/>
        <v>0.14709779791570579</v>
      </c>
      <c r="F5291" s="38">
        <f t="shared" ca="1" si="582"/>
        <v>4.0025096003637191E-2</v>
      </c>
      <c r="G5291" s="24">
        <f t="shared" ca="1" si="579"/>
        <v>7185.3040939275379</v>
      </c>
      <c r="H5291" s="24">
        <f t="shared" ca="1" si="580"/>
        <v>7878.4853972400206</v>
      </c>
      <c r="I5291" s="24">
        <f ca="1">H5291/'Option value'!$E$10</f>
        <v>382.45074743883595</v>
      </c>
    </row>
    <row r="5292" spans="2:9">
      <c r="B5292">
        <f t="shared" si="581"/>
        <v>5274</v>
      </c>
      <c r="C5292" s="38">
        <f t="shared" ca="1" si="576"/>
        <v>0.23855367576447828</v>
      </c>
      <c r="D5292" s="38">
        <f t="shared" ca="1" si="577"/>
        <v>5.6337210139551022E-2</v>
      </c>
      <c r="E5292" s="38">
        <f t="shared" ca="1" si="578"/>
        <v>0.14527637175633393</v>
      </c>
      <c r="F5292" s="38">
        <f t="shared" ca="1" si="582"/>
        <v>3.9015319450532847E-2</v>
      </c>
      <c r="G5292" s="24">
        <f t="shared" ca="1" si="579"/>
        <v>8143.8062644869469</v>
      </c>
      <c r="H5292" s="24">
        <f t="shared" ca="1" si="580"/>
        <v>8836.9875677994296</v>
      </c>
      <c r="I5292" s="24">
        <f ca="1">H5292/'Option value'!$E$10</f>
        <v>428.97997901938976</v>
      </c>
    </row>
    <row r="5293" spans="2:9">
      <c r="B5293">
        <f t="shared" si="581"/>
        <v>5275</v>
      </c>
      <c r="C5293" s="38">
        <f t="shared" ca="1" si="576"/>
        <v>0.31208705030962736</v>
      </c>
      <c r="D5293" s="38">
        <f t="shared" ca="1" si="577"/>
        <v>5.638455768474758E-2</v>
      </c>
      <c r="E5293" s="38">
        <f t="shared" ca="1" si="578"/>
        <v>0.14600730093171091</v>
      </c>
      <c r="F5293" s="38">
        <f t="shared" ca="1" si="582"/>
        <v>2.3297926382860511E-2</v>
      </c>
      <c r="G5293" s="24">
        <f t="shared" ca="1" si="579"/>
        <v>7477.1563407616313</v>
      </c>
      <c r="H5293" s="24">
        <f t="shared" ca="1" si="580"/>
        <v>8170.337644074114</v>
      </c>
      <c r="I5293" s="24">
        <f ca="1">H5293/'Option value'!$E$10</f>
        <v>396.61833223660744</v>
      </c>
    </row>
    <row r="5294" spans="2:9">
      <c r="B5294">
        <f t="shared" si="581"/>
        <v>5276</v>
      </c>
      <c r="C5294" s="38">
        <f t="shared" ca="1" si="576"/>
        <v>0.29916140579815237</v>
      </c>
      <c r="D5294" s="38">
        <f t="shared" ca="1" si="577"/>
        <v>5.9414475332750238E-2</v>
      </c>
      <c r="E5294" s="38">
        <f t="shared" ca="1" si="578"/>
        <v>0.14498983887865408</v>
      </c>
      <c r="F5294" s="38">
        <f t="shared" ca="1" si="582"/>
        <v>3.9656402687786085E-2</v>
      </c>
      <c r="G5294" s="24">
        <f t="shared" ca="1" si="579"/>
        <v>9088.2549512378373</v>
      </c>
      <c r="H5294" s="24">
        <f t="shared" ca="1" si="580"/>
        <v>9781.4362545503191</v>
      </c>
      <c r="I5294" s="24">
        <f ca="1">H5294/'Option value'!$E$10</f>
        <v>474.82700264807369</v>
      </c>
    </row>
    <row r="5295" spans="2:9">
      <c r="B5295">
        <f t="shared" si="581"/>
        <v>5277</v>
      </c>
      <c r="C5295" s="38">
        <f t="shared" ca="1" si="576"/>
        <v>0.14906416439234238</v>
      </c>
      <c r="D5295" s="38">
        <f t="shared" ca="1" si="577"/>
        <v>7.1338239918860069E-2</v>
      </c>
      <c r="E5295" s="38">
        <f t="shared" ca="1" si="578"/>
        <v>0.14619042485417896</v>
      </c>
      <c r="F5295" s="38">
        <f t="shared" ca="1" si="582"/>
        <v>3.557731916472439E-2</v>
      </c>
      <c r="G5295" s="24">
        <f t="shared" ca="1" si="579"/>
        <v>9190.760759197381</v>
      </c>
      <c r="H5295" s="24">
        <f t="shared" ca="1" si="580"/>
        <v>9883.9420625098628</v>
      </c>
      <c r="I5295" s="24">
        <f ca="1">H5295/'Option value'!$E$10</f>
        <v>479.8030127431972</v>
      </c>
    </row>
    <row r="5296" spans="2:9">
      <c r="B5296">
        <f t="shared" si="581"/>
        <v>5278</v>
      </c>
      <c r="C5296" s="38">
        <f t="shared" ca="1" si="576"/>
        <v>5.1328114253499729E-2</v>
      </c>
      <c r="D5296" s="38">
        <f t="shared" ca="1" si="577"/>
        <v>6.1865777840960173E-2</v>
      </c>
      <c r="E5296" s="38">
        <f t="shared" ca="1" si="578"/>
        <v>0.14766092307233447</v>
      </c>
      <c r="F5296" s="38">
        <f t="shared" ca="1" si="582"/>
        <v>5.0484186379527306E-2</v>
      </c>
      <c r="G5296" s="24">
        <f t="shared" ca="1" si="579"/>
        <v>8300.7593255042448</v>
      </c>
      <c r="H5296" s="24">
        <f t="shared" ca="1" si="580"/>
        <v>8993.9406288167265</v>
      </c>
      <c r="I5296" s="24">
        <f ca="1">H5296/'Option value'!$E$10</f>
        <v>436.59905965129735</v>
      </c>
    </row>
    <row r="5297" spans="2:9">
      <c r="B5297">
        <f t="shared" si="581"/>
        <v>5279</v>
      </c>
      <c r="C5297" s="38">
        <f t="shared" ca="1" si="576"/>
        <v>0.28103013847843866</v>
      </c>
      <c r="D5297" s="38">
        <f t="shared" ca="1" si="577"/>
        <v>6.7904897020605759E-2</v>
      </c>
      <c r="E5297" s="38">
        <f t="shared" ca="1" si="578"/>
        <v>0.14745799148756794</v>
      </c>
      <c r="F5297" s="38">
        <f t="shared" ca="1" si="582"/>
        <v>2.8850602226379737E-2</v>
      </c>
      <c r="G5297" s="24">
        <f t="shared" ca="1" si="579"/>
        <v>9095.7826214256911</v>
      </c>
      <c r="H5297" s="24">
        <f t="shared" ca="1" si="580"/>
        <v>9788.9639247381729</v>
      </c>
      <c r="I5297" s="24">
        <f ca="1">H5297/'Option value'!$E$10</f>
        <v>475.19242353097923</v>
      </c>
    </row>
    <row r="5298" spans="2:9">
      <c r="B5298">
        <f t="shared" si="581"/>
        <v>5280</v>
      </c>
      <c r="C5298" s="38">
        <f t="shared" ca="1" si="576"/>
        <v>0.25150531742160359</v>
      </c>
      <c r="D5298" s="38">
        <f t="shared" ca="1" si="577"/>
        <v>5.8498228438206325E-2</v>
      </c>
      <c r="E5298" s="38">
        <f t="shared" ca="1" si="578"/>
        <v>0.14250498231481198</v>
      </c>
      <c r="F5298" s="38">
        <f t="shared" ca="1" si="582"/>
        <v>5.753527059700142E-2</v>
      </c>
      <c r="G5298" s="24">
        <f t="shared" ca="1" si="579"/>
        <v>10685.691833071298</v>
      </c>
      <c r="H5298" s="24">
        <f t="shared" ca="1" si="580"/>
        <v>11378.87313638378</v>
      </c>
      <c r="I5298" s="24">
        <f ca="1">H5298/'Option value'!$E$10</f>
        <v>552.37248234872709</v>
      </c>
    </row>
    <row r="5299" spans="2:9">
      <c r="B5299">
        <f t="shared" si="581"/>
        <v>5281</v>
      </c>
      <c r="C5299" s="38">
        <f t="shared" ca="1" si="576"/>
        <v>0.29582880201341916</v>
      </c>
      <c r="D5299" s="38">
        <f t="shared" ca="1" si="577"/>
        <v>6.8333618708221328E-2</v>
      </c>
      <c r="E5299" s="38">
        <f t="shared" ca="1" si="578"/>
        <v>0.14315852658729633</v>
      </c>
      <c r="F5299" s="38">
        <f t="shared" ca="1" si="582"/>
        <v>3.941551553437643E-2</v>
      </c>
      <c r="G5299" s="24">
        <f t="shared" ca="1" si="579"/>
        <v>10585.578001180211</v>
      </c>
      <c r="H5299" s="24">
        <f t="shared" ca="1" si="580"/>
        <v>11278.759304492693</v>
      </c>
      <c r="I5299" s="24">
        <f ca="1">H5299/'Option value'!$E$10</f>
        <v>547.5125875967326</v>
      </c>
    </row>
    <row r="5300" spans="2:9">
      <c r="B5300">
        <f t="shared" si="581"/>
        <v>5282</v>
      </c>
      <c r="C5300" s="38">
        <f t="shared" ca="1" si="576"/>
        <v>8.6292060879683302E-2</v>
      </c>
      <c r="D5300" s="38">
        <f t="shared" ca="1" si="577"/>
        <v>6.9408742886688371E-2</v>
      </c>
      <c r="E5300" s="38">
        <f t="shared" ca="1" si="578"/>
        <v>0.14356833001184355</v>
      </c>
      <c r="F5300" s="38">
        <f t="shared" ca="1" si="582"/>
        <v>3.3034971190011135E-2</v>
      </c>
      <c r="G5300" s="24">
        <f t="shared" ca="1" si="579"/>
        <v>8459.7746336566652</v>
      </c>
      <c r="H5300" s="24">
        <f t="shared" ca="1" si="580"/>
        <v>9152.9559369691469</v>
      </c>
      <c r="I5300" s="24">
        <f ca="1">H5300/'Option value'!$E$10</f>
        <v>444.3182493674343</v>
      </c>
    </row>
    <row r="5301" spans="2:9">
      <c r="B5301">
        <f t="shared" si="581"/>
        <v>5283</v>
      </c>
      <c r="C5301" s="38">
        <f t="shared" ca="1" si="576"/>
        <v>0.28299100266098021</v>
      </c>
      <c r="D5301" s="38">
        <f t="shared" ca="1" si="577"/>
        <v>6.9513715031695109E-2</v>
      </c>
      <c r="E5301" s="38">
        <f t="shared" ca="1" si="578"/>
        <v>0.14498219796605116</v>
      </c>
      <c r="F5301" s="38">
        <f t="shared" ca="1" si="582"/>
        <v>2.6578004786647624E-2</v>
      </c>
      <c r="G5301" s="24">
        <f t="shared" ca="1" si="579"/>
        <v>9341.5384128889036</v>
      </c>
      <c r="H5301" s="24">
        <f t="shared" ca="1" si="580"/>
        <v>10034.719716201385</v>
      </c>
      <c r="I5301" s="24">
        <f ca="1">H5301/'Option value'!$E$10</f>
        <v>487.12231632045558</v>
      </c>
    </row>
    <row r="5302" spans="2:9">
      <c r="B5302">
        <f t="shared" si="581"/>
        <v>5284</v>
      </c>
      <c r="C5302" s="38">
        <f t="shared" ca="1" si="576"/>
        <v>0.14224148817756016</v>
      </c>
      <c r="D5302" s="38">
        <f t="shared" ca="1" si="577"/>
        <v>7.3011741806169858E-2</v>
      </c>
      <c r="E5302" s="38">
        <f t="shared" ca="1" si="578"/>
        <v>0.14901541731440907</v>
      </c>
      <c r="F5302" s="38">
        <f t="shared" ca="1" si="582"/>
        <v>5.9572659512397361E-2</v>
      </c>
      <c r="G5302" s="24">
        <f t="shared" ca="1" si="579"/>
        <v>11563.700506951389</v>
      </c>
      <c r="H5302" s="24">
        <f t="shared" ca="1" si="580"/>
        <v>12256.881810263871</v>
      </c>
      <c r="I5302" s="24">
        <f ca="1">H5302/'Option value'!$E$10</f>
        <v>594.99426263416842</v>
      </c>
    </row>
    <row r="5303" spans="2:9">
      <c r="B5303">
        <f t="shared" si="581"/>
        <v>5285</v>
      </c>
      <c r="C5303" s="38">
        <f t="shared" ca="1" si="576"/>
        <v>0.29005487414095443</v>
      </c>
      <c r="D5303" s="38">
        <f t="shared" ca="1" si="577"/>
        <v>5.7913630702040884E-2</v>
      </c>
      <c r="E5303" s="38">
        <f t="shared" ca="1" si="578"/>
        <v>0.14417267630096967</v>
      </c>
      <c r="F5303" s="38">
        <f t="shared" ca="1" si="582"/>
        <v>2.0343947222075779E-2</v>
      </c>
      <c r="G5303" s="24">
        <f t="shared" ca="1" si="579"/>
        <v>7482.7104075188281</v>
      </c>
      <c r="H5303" s="24">
        <f t="shared" ca="1" si="580"/>
        <v>8175.8917108313108</v>
      </c>
      <c r="I5303" s="24">
        <f ca="1">H5303/'Option value'!$E$10</f>
        <v>396.88794712773353</v>
      </c>
    </row>
    <row r="5304" spans="2:9">
      <c r="B5304">
        <f t="shared" si="581"/>
        <v>5286</v>
      </c>
      <c r="C5304" s="38">
        <f t="shared" ca="1" si="576"/>
        <v>0.24571468150132225</v>
      </c>
      <c r="D5304" s="38">
        <f t="shared" ca="1" si="577"/>
        <v>6.0827972499067157E-2</v>
      </c>
      <c r="E5304" s="38">
        <f t="shared" ca="1" si="578"/>
        <v>0.14398083486142307</v>
      </c>
      <c r="F5304" s="38">
        <f t="shared" ca="1" si="582"/>
        <v>4.127403197180831E-2</v>
      </c>
      <c r="G5304" s="24">
        <f t="shared" ca="1" si="579"/>
        <v>9149.8524384560878</v>
      </c>
      <c r="H5304" s="24">
        <f t="shared" ca="1" si="580"/>
        <v>9843.0337417685696</v>
      </c>
      <c r="I5304" s="24">
        <f ca="1">H5304/'Option value'!$E$10</f>
        <v>477.81717193051304</v>
      </c>
    </row>
    <row r="5305" spans="2:9">
      <c r="B5305">
        <f t="shared" si="581"/>
        <v>5287</v>
      </c>
      <c r="C5305" s="38">
        <f t="shared" ca="1" si="576"/>
        <v>0.33483827746458417</v>
      </c>
      <c r="D5305" s="38">
        <f t="shared" ca="1" si="577"/>
        <v>5.5130495360473167E-2</v>
      </c>
      <c r="E5305" s="38">
        <f t="shared" ca="1" si="578"/>
        <v>0.14353066817457855</v>
      </c>
      <c r="F5305" s="38">
        <f t="shared" ca="1" si="582"/>
        <v>2.3298666360915495E-2</v>
      </c>
      <c r="G5305" s="24">
        <f t="shared" ca="1" si="579"/>
        <v>7590.8750969683388</v>
      </c>
      <c r="H5305" s="24">
        <f t="shared" ca="1" si="580"/>
        <v>8284.0564002808205</v>
      </c>
      <c r="I5305" s="24">
        <f ca="1">H5305/'Option value'!$E$10</f>
        <v>402.13866020780682</v>
      </c>
    </row>
    <row r="5306" spans="2:9">
      <c r="B5306">
        <f t="shared" si="581"/>
        <v>5288</v>
      </c>
      <c r="C5306" s="38">
        <f t="shared" ca="1" si="576"/>
        <v>0.10435185073351348</v>
      </c>
      <c r="D5306" s="38">
        <f t="shared" ca="1" si="577"/>
        <v>6.8636204305893317E-2</v>
      </c>
      <c r="E5306" s="38">
        <f t="shared" ca="1" si="578"/>
        <v>0.14614685319029311</v>
      </c>
      <c r="F5306" s="38">
        <f t="shared" ca="1" si="582"/>
        <v>2.6153140082145337E-2</v>
      </c>
      <c r="G5306" s="24">
        <f t="shared" ca="1" si="579"/>
        <v>7834.1810869501132</v>
      </c>
      <c r="H5306" s="24">
        <f t="shared" ca="1" si="580"/>
        <v>8527.362390262595</v>
      </c>
      <c r="I5306" s="24">
        <f ca="1">H5306/'Option value'!$E$10</f>
        <v>413.94963059527157</v>
      </c>
    </row>
    <row r="5307" spans="2:9">
      <c r="B5307">
        <f t="shared" si="581"/>
        <v>5289</v>
      </c>
      <c r="C5307" s="38">
        <f t="shared" ca="1" si="576"/>
        <v>8.1246745877496557E-2</v>
      </c>
      <c r="D5307" s="38">
        <f t="shared" ca="1" si="577"/>
        <v>5.9325728258198387E-2</v>
      </c>
      <c r="E5307" s="38">
        <f t="shared" ca="1" si="578"/>
        <v>0.14852512654353464</v>
      </c>
      <c r="F5307" s="38">
        <f t="shared" ca="1" si="582"/>
        <v>4.6300098352017746E-2</v>
      </c>
      <c r="G5307" s="24">
        <f t="shared" ca="1" si="579"/>
        <v>7782.1935770523423</v>
      </c>
      <c r="H5307" s="24">
        <f t="shared" ca="1" si="580"/>
        <v>8475.374880364825</v>
      </c>
      <c r="I5307" s="24">
        <f ca="1">H5307/'Option value'!$E$10</f>
        <v>411.42596506625364</v>
      </c>
    </row>
    <row r="5308" spans="2:9">
      <c r="B5308">
        <f t="shared" si="581"/>
        <v>5290</v>
      </c>
      <c r="C5308" s="38">
        <f t="shared" ca="1" si="576"/>
        <v>0.22187586930553624</v>
      </c>
      <c r="D5308" s="38">
        <f t="shared" ca="1" si="577"/>
        <v>6.0673441992493651E-2</v>
      </c>
      <c r="E5308" s="38">
        <f t="shared" ca="1" si="578"/>
        <v>0.14276511169656486</v>
      </c>
      <c r="F5308" s="38">
        <f t="shared" ca="1" si="582"/>
        <v>4.0643633462601747E-2</v>
      </c>
      <c r="G5308" s="24">
        <f t="shared" ca="1" si="579"/>
        <v>9003.2644198525941</v>
      </c>
      <c r="H5308" s="24">
        <f t="shared" ca="1" si="580"/>
        <v>9696.4457231650758</v>
      </c>
      <c r="I5308" s="24">
        <f ca="1">H5308/'Option value'!$E$10</f>
        <v>470.70124869733377</v>
      </c>
    </row>
    <row r="5309" spans="2:9">
      <c r="B5309">
        <f t="shared" si="581"/>
        <v>5291</v>
      </c>
      <c r="C5309" s="38">
        <f t="shared" ca="1" si="576"/>
        <v>0.37494252373328762</v>
      </c>
      <c r="D5309" s="38">
        <f t="shared" ca="1" si="577"/>
        <v>6.0164695873506778E-2</v>
      </c>
      <c r="E5309" s="38">
        <f t="shared" ca="1" si="578"/>
        <v>0.14648133725387608</v>
      </c>
      <c r="F5309" s="38">
        <f t="shared" ca="1" si="582"/>
        <v>4.2456664107025546E-2</v>
      </c>
      <c r="G5309" s="24">
        <f t="shared" ca="1" si="579"/>
        <v>9862.3698845028175</v>
      </c>
      <c r="H5309" s="24">
        <f t="shared" ca="1" si="580"/>
        <v>10555.551187815299</v>
      </c>
      <c r="I5309" s="24">
        <f ca="1">H5309/'Option value'!$E$10</f>
        <v>512.40539746676211</v>
      </c>
    </row>
    <row r="5310" spans="2:9">
      <c r="B5310">
        <f t="shared" si="581"/>
        <v>5292</v>
      </c>
      <c r="C5310" s="38">
        <f t="shared" ca="1" si="576"/>
        <v>0.18898838190650349</v>
      </c>
      <c r="D5310" s="38">
        <f t="shared" ca="1" si="577"/>
        <v>5.8777662224247261E-2</v>
      </c>
      <c r="E5310" s="38">
        <f t="shared" ca="1" si="578"/>
        <v>0.14367241585284921</v>
      </c>
      <c r="F5310" s="38">
        <f t="shared" ca="1" si="582"/>
        <v>4.2460835018166013E-2</v>
      </c>
      <c r="G5310" s="24">
        <f t="shared" ca="1" si="579"/>
        <v>8563.4957868534275</v>
      </c>
      <c r="H5310" s="24">
        <f t="shared" ca="1" si="580"/>
        <v>9256.6770901659092</v>
      </c>
      <c r="I5310" s="24">
        <f ca="1">H5310/'Option value'!$E$10</f>
        <v>449.35325680417031</v>
      </c>
    </row>
    <row r="5311" spans="2:9">
      <c r="B5311">
        <f t="shared" si="581"/>
        <v>5293</v>
      </c>
      <c r="C5311" s="38">
        <f t="shared" ca="1" si="576"/>
        <v>0.24115515858428527</v>
      </c>
      <c r="D5311" s="38">
        <f t="shared" ca="1" si="577"/>
        <v>5.8910650133807349E-2</v>
      </c>
      <c r="E5311" s="38">
        <f t="shared" ca="1" si="578"/>
        <v>0.14454290983802343</v>
      </c>
      <c r="F5311" s="38">
        <f t="shared" ca="1" si="582"/>
        <v>3.4691270319689875E-2</v>
      </c>
      <c r="G5311" s="24">
        <f t="shared" ca="1" si="579"/>
        <v>8254.7652265481738</v>
      </c>
      <c r="H5311" s="24">
        <f t="shared" ca="1" si="580"/>
        <v>8947.9465298606556</v>
      </c>
      <c r="I5311" s="24">
        <f ca="1">H5311/'Option value'!$E$10</f>
        <v>434.36633640100268</v>
      </c>
    </row>
    <row r="5312" spans="2:9">
      <c r="B5312">
        <f t="shared" si="581"/>
        <v>5294</v>
      </c>
      <c r="C5312" s="38">
        <f t="shared" ca="1" si="576"/>
        <v>0.11370146810727574</v>
      </c>
      <c r="D5312" s="38">
        <f t="shared" ca="1" si="577"/>
        <v>6.2257566883691044E-2</v>
      </c>
      <c r="E5312" s="38">
        <f t="shared" ca="1" si="578"/>
        <v>0.14347850793695405</v>
      </c>
      <c r="F5312" s="38">
        <f t="shared" ca="1" si="582"/>
        <v>2.262897696574321E-2</v>
      </c>
      <c r="G5312" s="24">
        <f t="shared" ca="1" si="579"/>
        <v>7115.5314674261917</v>
      </c>
      <c r="H5312" s="24">
        <f t="shared" ca="1" si="580"/>
        <v>7808.7127707386744</v>
      </c>
      <c r="I5312" s="24">
        <f ca="1">H5312/'Option value'!$E$10</f>
        <v>379.0637267348871</v>
      </c>
    </row>
    <row r="5313" spans="2:9">
      <c r="B5313">
        <f t="shared" si="581"/>
        <v>5295</v>
      </c>
      <c r="C5313" s="38">
        <f t="shared" ca="1" si="576"/>
        <v>0.18903240965215162</v>
      </c>
      <c r="D5313" s="38">
        <f t="shared" ca="1" si="577"/>
        <v>6.538705153860086E-2</v>
      </c>
      <c r="E5313" s="38">
        <f t="shared" ca="1" si="578"/>
        <v>0.14738851872859182</v>
      </c>
      <c r="F5313" s="38">
        <f t="shared" ca="1" si="582"/>
        <v>3.4106715877705418E-2</v>
      </c>
      <c r="G5313" s="24">
        <f t="shared" ca="1" si="579"/>
        <v>8511.7071206500805</v>
      </c>
      <c r="H5313" s="24">
        <f t="shared" ca="1" si="580"/>
        <v>9204.8884239625622</v>
      </c>
      <c r="I5313" s="24">
        <f ca="1">H5313/'Option value'!$E$10</f>
        <v>446.83924388167776</v>
      </c>
    </row>
    <row r="5314" spans="2:9">
      <c r="B5314">
        <f t="shared" si="581"/>
        <v>5296</v>
      </c>
      <c r="C5314" s="38">
        <f t="shared" ca="1" si="576"/>
        <v>0.40434737319996267</v>
      </c>
      <c r="D5314" s="38">
        <f t="shared" ca="1" si="577"/>
        <v>6.7124412412391379E-2</v>
      </c>
      <c r="E5314" s="38">
        <f t="shared" ca="1" si="578"/>
        <v>0.14793077419428544</v>
      </c>
      <c r="F5314" s="38">
        <f t="shared" ca="1" si="582"/>
        <v>5.2607843774198734E-2</v>
      </c>
      <c r="G5314" s="24">
        <f t="shared" ca="1" si="579"/>
        <v>12264.477057715269</v>
      </c>
      <c r="H5314" s="24">
        <f t="shared" ca="1" si="580"/>
        <v>12957.65836102775</v>
      </c>
      <c r="I5314" s="24">
        <f ca="1">H5314/'Option value'!$E$10</f>
        <v>629.01254179746354</v>
      </c>
    </row>
    <row r="5315" spans="2:9">
      <c r="B5315">
        <f t="shared" si="581"/>
        <v>5297</v>
      </c>
      <c r="C5315" s="38">
        <f t="shared" ca="1" si="576"/>
        <v>0.18132713860324862</v>
      </c>
      <c r="D5315" s="38">
        <f t="shared" ca="1" si="577"/>
        <v>6.5239030461558406E-2</v>
      </c>
      <c r="E5315" s="38">
        <f t="shared" ca="1" si="578"/>
        <v>0.14682777818106046</v>
      </c>
      <c r="F5315" s="38">
        <f t="shared" ca="1" si="582"/>
        <v>4.483041139648225E-2</v>
      </c>
      <c r="G5315" s="24">
        <f t="shared" ca="1" si="579"/>
        <v>9370.8739524979719</v>
      </c>
      <c r="H5315" s="24">
        <f t="shared" ca="1" si="580"/>
        <v>10064.055255810454</v>
      </c>
      <c r="I5315" s="24">
        <f ca="1">H5315/'Option value'!$E$10</f>
        <v>488.54637164128411</v>
      </c>
    </row>
    <row r="5316" spans="2:9">
      <c r="B5316">
        <f t="shared" si="581"/>
        <v>5298</v>
      </c>
      <c r="C5316" s="38">
        <f t="shared" ca="1" si="576"/>
        <v>0.21423328940753392</v>
      </c>
      <c r="D5316" s="38">
        <f t="shared" ca="1" si="577"/>
        <v>7.1069781739021787E-2</v>
      </c>
      <c r="E5316" s="38">
        <f t="shared" ca="1" si="578"/>
        <v>0.14901867341375108</v>
      </c>
      <c r="F5316" s="38">
        <f t="shared" ca="1" si="582"/>
        <v>2.6894762268258529E-2</v>
      </c>
      <c r="G5316" s="24">
        <f t="shared" ca="1" si="579"/>
        <v>8763.5040005105784</v>
      </c>
      <c r="H5316" s="24">
        <f t="shared" ca="1" si="580"/>
        <v>9456.6853038230602</v>
      </c>
      <c r="I5316" s="24">
        <f ca="1">H5316/'Option value'!$E$10</f>
        <v>459.06239338946892</v>
      </c>
    </row>
    <row r="5317" spans="2:9">
      <c r="B5317">
        <f t="shared" si="581"/>
        <v>5299</v>
      </c>
      <c r="C5317" s="38">
        <f t="shared" ca="1" si="576"/>
        <v>0.17719723363283268</v>
      </c>
      <c r="D5317" s="38">
        <f t="shared" ca="1" si="577"/>
        <v>5.3774685107672901E-2</v>
      </c>
      <c r="E5317" s="38">
        <f t="shared" ca="1" si="578"/>
        <v>0.1409660725129665</v>
      </c>
      <c r="F5317" s="38">
        <f t="shared" ca="1" si="582"/>
        <v>3.9880472164762266E-2</v>
      </c>
      <c r="G5317" s="24">
        <f t="shared" ca="1" si="579"/>
        <v>7766.5687484733844</v>
      </c>
      <c r="H5317" s="24">
        <f t="shared" ca="1" si="580"/>
        <v>8459.7500517858662</v>
      </c>
      <c r="I5317" s="24">
        <f ca="1">H5317/'Option value'!$E$10</f>
        <v>410.6674782420323</v>
      </c>
    </row>
    <row r="5318" spans="2:9">
      <c r="B5318">
        <f t="shared" si="581"/>
        <v>5300</v>
      </c>
      <c r="C5318" s="38">
        <f t="shared" ca="1" si="576"/>
        <v>0.23177165526380597</v>
      </c>
      <c r="D5318" s="38">
        <f t="shared" ca="1" si="577"/>
        <v>6.1354563043895492E-2</v>
      </c>
      <c r="E5318" s="38">
        <f t="shared" ca="1" si="578"/>
        <v>0.14508426157677684</v>
      </c>
      <c r="F5318" s="38">
        <f t="shared" ca="1" si="582"/>
        <v>2.9343362087771864E-2</v>
      </c>
      <c r="G5318" s="24">
        <f t="shared" ca="1" si="579"/>
        <v>8098.0713198838221</v>
      </c>
      <c r="H5318" s="24">
        <f t="shared" ca="1" si="580"/>
        <v>8791.2526231963038</v>
      </c>
      <c r="I5318" s="24">
        <f ca="1">H5318/'Option value'!$E$10</f>
        <v>426.75983607749043</v>
      </c>
    </row>
    <row r="5319" spans="2:9">
      <c r="B5319">
        <f t="shared" si="581"/>
        <v>5301</v>
      </c>
      <c r="C5319" s="38">
        <f t="shared" ca="1" si="576"/>
        <v>0.17740284458030608</v>
      </c>
      <c r="D5319" s="38">
        <f t="shared" ca="1" si="577"/>
        <v>5.9442985103054347E-2</v>
      </c>
      <c r="E5319" s="38">
        <f t="shared" ca="1" si="578"/>
        <v>0.14649880108533539</v>
      </c>
      <c r="F5319" s="38">
        <f t="shared" ca="1" si="582"/>
        <v>3.5597071399465843E-2</v>
      </c>
      <c r="G5319" s="24">
        <f t="shared" ca="1" si="579"/>
        <v>7826.7010998219112</v>
      </c>
      <c r="H5319" s="24">
        <f t="shared" ca="1" si="580"/>
        <v>8519.8824031343938</v>
      </c>
      <c r="I5319" s="24">
        <f ca="1">H5319/'Option value'!$E$10</f>
        <v>413.58652442399966</v>
      </c>
    </row>
    <row r="5320" spans="2:9">
      <c r="B5320">
        <f t="shared" si="581"/>
        <v>5302</v>
      </c>
      <c r="C5320" s="38">
        <f t="shared" ca="1" si="576"/>
        <v>0.29357298798979148</v>
      </c>
      <c r="D5320" s="38">
        <f t="shared" ca="1" si="577"/>
        <v>5.8198143626190052E-2</v>
      </c>
      <c r="E5320" s="38">
        <f t="shared" ca="1" si="578"/>
        <v>0.14214763024715391</v>
      </c>
      <c r="F5320" s="38">
        <f t="shared" ca="1" si="582"/>
        <v>2.6969349326689405E-2</v>
      </c>
      <c r="G5320" s="24">
        <f t="shared" ca="1" si="579"/>
        <v>8106.2660769579879</v>
      </c>
      <c r="H5320" s="24">
        <f t="shared" ca="1" si="580"/>
        <v>8799.4473802704706</v>
      </c>
      <c r="I5320" s="24">
        <f ca="1">H5320/'Option value'!$E$10</f>
        <v>427.15763981895486</v>
      </c>
    </row>
    <row r="5321" spans="2:9">
      <c r="B5321">
        <f t="shared" si="581"/>
        <v>5303</v>
      </c>
      <c r="C5321" s="38">
        <f t="shared" ca="1" si="576"/>
        <v>0.22297400302093545</v>
      </c>
      <c r="D5321" s="38">
        <f t="shared" ca="1" si="577"/>
        <v>5.6002461793536296E-2</v>
      </c>
      <c r="E5321" s="38">
        <f t="shared" ca="1" si="578"/>
        <v>0.14577603858429428</v>
      </c>
      <c r="F5321" s="38">
        <f t="shared" ca="1" si="582"/>
        <v>4.3060329251002831E-2</v>
      </c>
      <c r="G5321" s="24">
        <f t="shared" ca="1" si="579"/>
        <v>8269.4923709628656</v>
      </c>
      <c r="H5321" s="24">
        <f t="shared" ca="1" si="580"/>
        <v>8962.6736742753474</v>
      </c>
      <c r="I5321" s="24">
        <f ca="1">H5321/'Option value'!$E$10</f>
        <v>435.08124632404594</v>
      </c>
    </row>
    <row r="5322" spans="2:9">
      <c r="B5322">
        <f t="shared" si="581"/>
        <v>5304</v>
      </c>
      <c r="C5322" s="38">
        <f t="shared" ca="1" si="576"/>
        <v>0.36131086254959444</v>
      </c>
      <c r="D5322" s="38">
        <f t="shared" ca="1" si="577"/>
        <v>6.8243547810650368E-2</v>
      </c>
      <c r="E5322" s="38">
        <f t="shared" ca="1" si="578"/>
        <v>0.14530570500217796</v>
      </c>
      <c r="F5322" s="38">
        <f t="shared" ca="1" si="582"/>
        <v>4.8980479528272163E-2</v>
      </c>
      <c r="G5322" s="24">
        <f t="shared" ca="1" si="579"/>
        <v>11961.075980531272</v>
      </c>
      <c r="H5322" s="24">
        <f t="shared" ca="1" si="580"/>
        <v>12654.257283843754</v>
      </c>
      <c r="I5322" s="24">
        <f ca="1">H5322/'Option value'!$E$10</f>
        <v>614.28433416717246</v>
      </c>
    </row>
    <row r="5323" spans="2:9">
      <c r="B5323">
        <f t="shared" si="581"/>
        <v>5305</v>
      </c>
      <c r="C5323" s="38">
        <f t="shared" ca="1" si="576"/>
        <v>0.52194680972476115</v>
      </c>
      <c r="D5323" s="38">
        <f t="shared" ca="1" si="577"/>
        <v>6.889958142167929E-2</v>
      </c>
      <c r="E5323" s="38">
        <f t="shared" ca="1" si="578"/>
        <v>0.14544458619601003</v>
      </c>
      <c r="F5323" s="38">
        <f t="shared" ca="1" si="582"/>
        <v>2.992522644320339E-2</v>
      </c>
      <c r="G5323" s="24">
        <f t="shared" ca="1" si="579"/>
        <v>11257.777519298339</v>
      </c>
      <c r="H5323" s="24">
        <f t="shared" ca="1" si="580"/>
        <v>11950.958822610821</v>
      </c>
      <c r="I5323" s="24">
        <f ca="1">H5323/'Option value'!$E$10</f>
        <v>580.14363216557376</v>
      </c>
    </row>
    <row r="5324" spans="2:9">
      <c r="B5324">
        <f t="shared" si="581"/>
        <v>5306</v>
      </c>
      <c r="C5324" s="38">
        <f t="shared" ca="1" si="576"/>
        <v>2.8311216003380851E-2</v>
      </c>
      <c r="D5324" s="38">
        <f t="shared" ca="1" si="577"/>
        <v>6.5073208539856875E-2</v>
      </c>
      <c r="E5324" s="38">
        <f t="shared" ca="1" si="578"/>
        <v>0.14445690884959167</v>
      </c>
      <c r="F5324" s="38">
        <f t="shared" ca="1" si="582"/>
        <v>3.0973736345105439E-2</v>
      </c>
      <c r="G5324" s="24">
        <f t="shared" ca="1" si="579"/>
        <v>7312.8506197514271</v>
      </c>
      <c r="H5324" s="24">
        <f t="shared" ca="1" si="580"/>
        <v>8006.0319230639097</v>
      </c>
      <c r="I5324" s="24">
        <f ca="1">H5324/'Option value'!$E$10</f>
        <v>388.64232636232566</v>
      </c>
    </row>
    <row r="5325" spans="2:9">
      <c r="B5325">
        <f t="shared" si="581"/>
        <v>5307</v>
      </c>
      <c r="C5325" s="38">
        <f t="shared" ca="1" si="576"/>
        <v>0.18631654715323739</v>
      </c>
      <c r="D5325" s="38">
        <f t="shared" ca="1" si="577"/>
        <v>6.3756655650347716E-2</v>
      </c>
      <c r="E5325" s="38">
        <f t="shared" ca="1" si="578"/>
        <v>0.14870607005440217</v>
      </c>
      <c r="F5325" s="38">
        <f t="shared" ca="1" si="582"/>
        <v>5.8608180375986238E-2</v>
      </c>
      <c r="G5325" s="24">
        <f t="shared" ca="1" si="579"/>
        <v>10411.249979872771</v>
      </c>
      <c r="H5325" s="24">
        <f t="shared" ca="1" si="580"/>
        <v>11104.431283185253</v>
      </c>
      <c r="I5325" s="24">
        <f ca="1">H5325/'Option value'!$E$10</f>
        <v>539.05006229054618</v>
      </c>
    </row>
    <row r="5326" spans="2:9">
      <c r="B5326">
        <f t="shared" si="581"/>
        <v>5308</v>
      </c>
      <c r="C5326" s="38">
        <f t="shared" ca="1" si="576"/>
        <v>0.13491255848727957</v>
      </c>
      <c r="D5326" s="38">
        <f t="shared" ca="1" si="577"/>
        <v>6.6779128567329177E-2</v>
      </c>
      <c r="E5326" s="38">
        <f t="shared" ca="1" si="578"/>
        <v>0.14465826370087839</v>
      </c>
      <c r="F5326" s="38">
        <f t="shared" ca="1" si="582"/>
        <v>3.1117129408678584E-2</v>
      </c>
      <c r="G5326" s="24">
        <f t="shared" ca="1" si="579"/>
        <v>8278.3026032910548</v>
      </c>
      <c r="H5326" s="24">
        <f t="shared" ca="1" si="580"/>
        <v>8971.4839066035365</v>
      </c>
      <c r="I5326" s="24">
        <f ca="1">H5326/'Option value'!$E$10</f>
        <v>435.50892750502601</v>
      </c>
    </row>
    <row r="5327" spans="2:9">
      <c r="B5327">
        <f t="shared" si="581"/>
        <v>5309</v>
      </c>
      <c r="C5327" s="38">
        <f t="shared" ca="1" si="576"/>
        <v>0.20727995651495865</v>
      </c>
      <c r="D5327" s="38">
        <f t="shared" ca="1" si="577"/>
        <v>6.514509803758517E-2</v>
      </c>
      <c r="E5327" s="38">
        <f t="shared" ca="1" si="578"/>
        <v>0.14631811104645565</v>
      </c>
      <c r="F5327" s="38">
        <f t="shared" ca="1" si="582"/>
        <v>2.6069493697282276E-2</v>
      </c>
      <c r="G5327" s="24">
        <f t="shared" ca="1" si="579"/>
        <v>8111.4971109260714</v>
      </c>
      <c r="H5327" s="24">
        <f t="shared" ca="1" si="580"/>
        <v>8804.6784142385532</v>
      </c>
      <c r="I5327" s="24">
        <f ca="1">H5327/'Option value'!$E$10</f>
        <v>427.41157350672586</v>
      </c>
    </row>
    <row r="5328" spans="2:9">
      <c r="B5328">
        <f t="shared" si="581"/>
        <v>5310</v>
      </c>
      <c r="C5328" s="38">
        <f t="shared" ca="1" si="576"/>
        <v>6.0544639774053999E-2</v>
      </c>
      <c r="D5328" s="38">
        <f t="shared" ca="1" si="577"/>
        <v>6.1127803635156672E-2</v>
      </c>
      <c r="E5328" s="38">
        <f t="shared" ca="1" si="578"/>
        <v>0.14434185546299441</v>
      </c>
      <c r="F5328" s="38">
        <f t="shared" ca="1" si="582"/>
        <v>4.3264650688554097E-2</v>
      </c>
      <c r="G5328" s="24">
        <f t="shared" ca="1" si="579"/>
        <v>7954.3720136226566</v>
      </c>
      <c r="H5328" s="24">
        <f t="shared" ca="1" si="580"/>
        <v>8647.5533169351384</v>
      </c>
      <c r="I5328" s="24">
        <f ca="1">H5328/'Option value'!$E$10</f>
        <v>419.7841415987931</v>
      </c>
    </row>
    <row r="5329" spans="2:9">
      <c r="B5329">
        <f t="shared" si="581"/>
        <v>5311</v>
      </c>
      <c r="C5329" s="38">
        <f t="shared" ca="1" si="576"/>
        <v>0.17933448433888413</v>
      </c>
      <c r="D5329" s="38">
        <f t="shared" ca="1" si="577"/>
        <v>6.6951464828337748E-2</v>
      </c>
      <c r="E5329" s="38">
        <f t="shared" ca="1" si="578"/>
        <v>0.14256922105931533</v>
      </c>
      <c r="F5329" s="38">
        <f t="shared" ca="1" si="582"/>
        <v>3.7242430773660351E-2</v>
      </c>
      <c r="G5329" s="24">
        <f t="shared" ca="1" si="579"/>
        <v>9297.1450814494765</v>
      </c>
      <c r="H5329" s="24">
        <f t="shared" ca="1" si="580"/>
        <v>9990.3263847619583</v>
      </c>
      <c r="I5329" s="24">
        <f ca="1">H5329/'Option value'!$E$10</f>
        <v>484.96730023116299</v>
      </c>
    </row>
    <row r="5330" spans="2:9">
      <c r="B5330">
        <f t="shared" si="581"/>
        <v>5312</v>
      </c>
      <c r="C5330" s="38">
        <f t="shared" ca="1" si="576"/>
        <v>0.33546429929692012</v>
      </c>
      <c r="D5330" s="38">
        <f t="shared" ca="1" si="577"/>
        <v>6.2083239399240639E-2</v>
      </c>
      <c r="E5330" s="38">
        <f t="shared" ca="1" si="578"/>
        <v>0.14184568824986532</v>
      </c>
      <c r="F5330" s="38">
        <f t="shared" ca="1" si="582"/>
        <v>4.1564432383352924E-2</v>
      </c>
      <c r="G5330" s="24">
        <f t="shared" ca="1" si="579"/>
        <v>10253.644706229798</v>
      </c>
      <c r="H5330" s="24">
        <f t="shared" ca="1" si="580"/>
        <v>10946.826009542279</v>
      </c>
      <c r="I5330" s="24">
        <f ca="1">H5330/'Option value'!$E$10</f>
        <v>531.39932085156693</v>
      </c>
    </row>
    <row r="5331" spans="2:9">
      <c r="B5331">
        <f t="shared" si="581"/>
        <v>5313</v>
      </c>
      <c r="C5331" s="38">
        <f t="shared" ref="C5331:C5394" ca="1" si="583">_xlfn.NORM.INV(RAND(),$F$6,$G$6)</f>
        <v>0.15256030439310841</v>
      </c>
      <c r="D5331" s="38">
        <f t="shared" ref="D5331:D5394" ca="1" si="584">_xlfn.NORM.INV(RAND(),$F$7,$G$7)</f>
        <v>5.5000014681265724E-2</v>
      </c>
      <c r="E5331" s="38">
        <f t="shared" ref="E5331:E5394" ca="1" si="585">_xlfn.NORM.INV(RAND(),$F$8,$G$8)</f>
        <v>0.14499869462168263</v>
      </c>
      <c r="F5331" s="38">
        <f t="shared" ca="1" si="582"/>
        <v>3.6606763343032742E-2</v>
      </c>
      <c r="G5331" s="24">
        <f t="shared" ref="G5331:G5394" ca="1" si="586">IF(E5331&gt;F5331,($C$12*(1+C5331)*D5331)/(E5331-F5331),0)</f>
        <v>7253.0535797445355</v>
      </c>
      <c r="H5331" s="24">
        <f t="shared" ref="H5331:H5394" ca="1" si="587">G5331+$C$13</f>
        <v>7946.2348830570181</v>
      </c>
      <c r="I5331" s="24">
        <f ca="1">H5331/'Option value'!$E$10</f>
        <v>385.7395574299523</v>
      </c>
    </row>
    <row r="5332" spans="2:9">
      <c r="B5332">
        <f t="shared" ref="B5332:B5395" si="588">B5331+1</f>
        <v>5314</v>
      </c>
      <c r="C5332" s="38">
        <f t="shared" ca="1" si="583"/>
        <v>0.12346234213911561</v>
      </c>
      <c r="D5332" s="38">
        <f t="shared" ca="1" si="584"/>
        <v>7.6938052376478827E-2</v>
      </c>
      <c r="E5332" s="38">
        <f t="shared" ca="1" si="585"/>
        <v>0.14765759166875536</v>
      </c>
      <c r="F5332" s="38">
        <f t="shared" ref="F5332:F5395" ca="1" si="589">RAND()*($E$9-$D$9)+$D$9</f>
        <v>5.6813208327963993E-2</v>
      </c>
      <c r="G5332" s="24">
        <f t="shared" ca="1" si="586"/>
        <v>11800.298777928519</v>
      </c>
      <c r="H5332" s="24">
        <f t="shared" ca="1" si="587"/>
        <v>12493.480081241001</v>
      </c>
      <c r="I5332" s="24">
        <f ca="1">H5332/'Option value'!$E$10</f>
        <v>606.47961559422333</v>
      </c>
    </row>
    <row r="5333" spans="2:9">
      <c r="B5333">
        <f t="shared" si="588"/>
        <v>5315</v>
      </c>
      <c r="C5333" s="38">
        <f t="shared" ca="1" si="583"/>
        <v>0.10207340919121197</v>
      </c>
      <c r="D5333" s="38">
        <f t="shared" ca="1" si="584"/>
        <v>6.1299335082524047E-2</v>
      </c>
      <c r="E5333" s="38">
        <f t="shared" ca="1" si="585"/>
        <v>0.14579869935169684</v>
      </c>
      <c r="F5333" s="38">
        <f t="shared" ca="1" si="589"/>
        <v>5.4746648031737719E-2</v>
      </c>
      <c r="G5333" s="24">
        <f t="shared" ca="1" si="586"/>
        <v>9201.6970320788678</v>
      </c>
      <c r="H5333" s="24">
        <f t="shared" ca="1" si="587"/>
        <v>9894.8783353913495</v>
      </c>
      <c r="I5333" s="24">
        <f ca="1">H5333/'Option value'!$E$10</f>
        <v>480.33389977627905</v>
      </c>
    </row>
    <row r="5334" spans="2:9">
      <c r="B5334">
        <f t="shared" si="588"/>
        <v>5316</v>
      </c>
      <c r="C5334" s="38">
        <f t="shared" ca="1" si="583"/>
        <v>0.13944869283016675</v>
      </c>
      <c r="D5334" s="38">
        <f t="shared" ca="1" si="584"/>
        <v>6.2415939261458366E-2</v>
      </c>
      <c r="E5334" s="38">
        <f t="shared" ca="1" si="585"/>
        <v>0.14446417452602189</v>
      </c>
      <c r="F5334" s="38">
        <f t="shared" ca="1" si="589"/>
        <v>2.4983578339175347E-2</v>
      </c>
      <c r="G5334" s="24">
        <f t="shared" ca="1" si="586"/>
        <v>7382.1740556432524</v>
      </c>
      <c r="H5334" s="24">
        <f t="shared" ca="1" si="587"/>
        <v>8075.355358955735</v>
      </c>
      <c r="I5334" s="24">
        <f ca="1">H5334/'Option value'!$E$10</f>
        <v>392.00754169688031</v>
      </c>
    </row>
    <row r="5335" spans="2:9">
      <c r="B5335">
        <f t="shared" si="588"/>
        <v>5317</v>
      </c>
      <c r="C5335" s="38">
        <f t="shared" ca="1" si="583"/>
        <v>0.26514029936093902</v>
      </c>
      <c r="D5335" s="38">
        <f t="shared" ca="1" si="584"/>
        <v>6.0669385656906501E-2</v>
      </c>
      <c r="E5335" s="38">
        <f t="shared" ca="1" si="585"/>
        <v>0.14251787167021973</v>
      </c>
      <c r="F5335" s="38">
        <f t="shared" ca="1" si="589"/>
        <v>2.2595322047169429E-2</v>
      </c>
      <c r="G5335" s="24">
        <f t="shared" ca="1" si="586"/>
        <v>7937.7754783053178</v>
      </c>
      <c r="H5335" s="24">
        <f t="shared" ca="1" si="587"/>
        <v>8630.9567816178005</v>
      </c>
      <c r="I5335" s="24">
        <f ca="1">H5335/'Option value'!$E$10</f>
        <v>418.9784845445534</v>
      </c>
    </row>
    <row r="5336" spans="2:9">
      <c r="B5336">
        <f t="shared" si="588"/>
        <v>5318</v>
      </c>
      <c r="C5336" s="38">
        <f t="shared" ca="1" si="583"/>
        <v>0.37202642103860462</v>
      </c>
      <c r="D5336" s="38">
        <f t="shared" ca="1" si="584"/>
        <v>6.7639358945450812E-2</v>
      </c>
      <c r="E5336" s="38">
        <f t="shared" ca="1" si="585"/>
        <v>0.14253143018853801</v>
      </c>
      <c r="F5336" s="38">
        <f t="shared" ca="1" si="589"/>
        <v>2.5831512240327651E-2</v>
      </c>
      <c r="G5336" s="24">
        <f t="shared" ca="1" si="586"/>
        <v>9862.4038826610231</v>
      </c>
      <c r="H5336" s="24">
        <f t="shared" ca="1" si="587"/>
        <v>10555.585185973505</v>
      </c>
      <c r="I5336" s="24">
        <f ca="1">H5336/'Option value'!$E$10</f>
        <v>512.4070478627915</v>
      </c>
    </row>
    <row r="5337" spans="2:9">
      <c r="B5337">
        <f t="shared" si="588"/>
        <v>5319</v>
      </c>
      <c r="C5337" s="38">
        <f t="shared" ca="1" si="583"/>
        <v>0.227522548318534</v>
      </c>
      <c r="D5337" s="38">
        <f t="shared" ca="1" si="584"/>
        <v>6.7203065315066396E-2</v>
      </c>
      <c r="E5337" s="38">
        <f t="shared" ca="1" si="585"/>
        <v>0.1399212169412164</v>
      </c>
      <c r="F5337" s="38">
        <f t="shared" ca="1" si="589"/>
        <v>5.2700408439441779E-2</v>
      </c>
      <c r="G5337" s="24">
        <f t="shared" ca="1" si="586"/>
        <v>11729.779008904028</v>
      </c>
      <c r="H5337" s="24">
        <f t="shared" ca="1" si="587"/>
        <v>12422.96031221651</v>
      </c>
      <c r="I5337" s="24">
        <f ca="1">H5337/'Option value'!$E$10</f>
        <v>603.05632583575289</v>
      </c>
    </row>
    <row r="5338" spans="2:9">
      <c r="B5338">
        <f t="shared" si="588"/>
        <v>5320</v>
      </c>
      <c r="C5338" s="38">
        <f t="shared" ca="1" si="583"/>
        <v>9.9660503494122921E-2</v>
      </c>
      <c r="D5338" s="38">
        <f t="shared" ca="1" si="584"/>
        <v>6.1474491159210741E-2</v>
      </c>
      <c r="E5338" s="38">
        <f t="shared" ca="1" si="585"/>
        <v>0.14225426039352337</v>
      </c>
      <c r="F5338" s="38">
        <f t="shared" ca="1" si="589"/>
        <v>3.287774100952242E-2</v>
      </c>
      <c r="G5338" s="24">
        <f t="shared" ca="1" si="586"/>
        <v>7665.1533401601537</v>
      </c>
      <c r="H5338" s="24">
        <f t="shared" ca="1" si="587"/>
        <v>8358.3346434726354</v>
      </c>
      <c r="I5338" s="24">
        <f ca="1">H5338/'Option value'!$E$10</f>
        <v>405.74440016857449</v>
      </c>
    </row>
    <row r="5339" spans="2:9">
      <c r="B5339">
        <f t="shared" si="588"/>
        <v>5321</v>
      </c>
      <c r="C5339" s="38">
        <f t="shared" ca="1" si="583"/>
        <v>0.29124557652320693</v>
      </c>
      <c r="D5339" s="38">
        <f t="shared" ca="1" si="584"/>
        <v>8.2192886600189821E-2</v>
      </c>
      <c r="E5339" s="38">
        <f t="shared" ca="1" si="585"/>
        <v>0.14448132186823073</v>
      </c>
      <c r="F5339" s="38">
        <f t="shared" ca="1" si="589"/>
        <v>5.2322429675359675E-2</v>
      </c>
      <c r="G5339" s="24">
        <f t="shared" ca="1" si="586"/>
        <v>14282.269081137943</v>
      </c>
      <c r="H5339" s="24">
        <f t="shared" ca="1" si="587"/>
        <v>14975.450384450425</v>
      </c>
      <c r="I5339" s="24">
        <f ca="1">H5339/'Option value'!$E$10</f>
        <v>726.96361089565164</v>
      </c>
    </row>
    <row r="5340" spans="2:9">
      <c r="B5340">
        <f t="shared" si="588"/>
        <v>5322</v>
      </c>
      <c r="C5340" s="38">
        <f t="shared" ca="1" si="583"/>
        <v>0.19576473749400763</v>
      </c>
      <c r="D5340" s="38">
        <f t="shared" ca="1" si="584"/>
        <v>5.7545501536825194E-2</v>
      </c>
      <c r="E5340" s="38">
        <f t="shared" ca="1" si="585"/>
        <v>0.14748445696967169</v>
      </c>
      <c r="F5340" s="38">
        <f t="shared" ca="1" si="589"/>
        <v>5.2444910331044259E-2</v>
      </c>
      <c r="G5340" s="24">
        <f t="shared" ca="1" si="586"/>
        <v>8979.3343394673229</v>
      </c>
      <c r="H5340" s="24">
        <f t="shared" ca="1" si="587"/>
        <v>9672.5156427798047</v>
      </c>
      <c r="I5340" s="24">
        <f ca="1">H5340/'Option value'!$E$10</f>
        <v>469.53959430969923</v>
      </c>
    </row>
    <row r="5341" spans="2:9">
      <c r="B5341">
        <f t="shared" si="588"/>
        <v>5323</v>
      </c>
      <c r="C5341" s="38">
        <f t="shared" ca="1" si="583"/>
        <v>0.24388203865836672</v>
      </c>
      <c r="D5341" s="38">
        <f t="shared" ca="1" si="584"/>
        <v>5.9948585028220196E-2</v>
      </c>
      <c r="E5341" s="38">
        <f t="shared" ca="1" si="585"/>
        <v>0.14672613445134927</v>
      </c>
      <c r="F5341" s="38">
        <f t="shared" ca="1" si="589"/>
        <v>2.029997312446806E-2</v>
      </c>
      <c r="G5341" s="24">
        <f t="shared" ca="1" si="586"/>
        <v>7314.9701590194582</v>
      </c>
      <c r="H5341" s="24">
        <f t="shared" ca="1" si="587"/>
        <v>8008.1514623319408</v>
      </c>
      <c r="I5341" s="24">
        <f ca="1">H5341/'Option value'!$E$10</f>
        <v>388.74521661805534</v>
      </c>
    </row>
    <row r="5342" spans="2:9">
      <c r="B5342">
        <f t="shared" si="588"/>
        <v>5324</v>
      </c>
      <c r="C5342" s="38">
        <f t="shared" ca="1" si="583"/>
        <v>0.28168989520430182</v>
      </c>
      <c r="D5342" s="38">
        <f t="shared" ca="1" si="584"/>
        <v>6.6658538830590058E-2</v>
      </c>
      <c r="E5342" s="38">
        <f t="shared" ca="1" si="585"/>
        <v>0.13946829108742842</v>
      </c>
      <c r="F5342" s="38">
        <f t="shared" ca="1" si="589"/>
        <v>5.5390044063926488E-2</v>
      </c>
      <c r="G5342" s="24">
        <f t="shared" ca="1" si="586"/>
        <v>12602.203213604995</v>
      </c>
      <c r="H5342" s="24">
        <f t="shared" ca="1" si="587"/>
        <v>13295.384516917477</v>
      </c>
      <c r="I5342" s="24">
        <f ca="1">H5342/'Option value'!$E$10</f>
        <v>645.40701538434348</v>
      </c>
    </row>
    <row r="5343" spans="2:9">
      <c r="B5343">
        <f t="shared" si="588"/>
        <v>5325</v>
      </c>
      <c r="C5343" s="38">
        <f t="shared" ca="1" si="583"/>
        <v>0.14284547124491745</v>
      </c>
      <c r="D5343" s="38">
        <f t="shared" ca="1" si="584"/>
        <v>6.7147714795908572E-2</v>
      </c>
      <c r="E5343" s="38">
        <f t="shared" ca="1" si="585"/>
        <v>0.1449360858409014</v>
      </c>
      <c r="F5343" s="38">
        <f t="shared" ca="1" si="589"/>
        <v>5.8874293378351331E-2</v>
      </c>
      <c r="G5343" s="24">
        <f t="shared" ca="1" si="586"/>
        <v>11058.589533259104</v>
      </c>
      <c r="H5343" s="24">
        <f t="shared" ca="1" si="587"/>
        <v>11751.770836571586</v>
      </c>
      <c r="I5343" s="24">
        <f ca="1">H5343/'Option value'!$E$10</f>
        <v>570.47431245493135</v>
      </c>
    </row>
    <row r="5344" spans="2:9">
      <c r="B5344">
        <f t="shared" si="588"/>
        <v>5326</v>
      </c>
      <c r="C5344" s="38">
        <f t="shared" ca="1" si="583"/>
        <v>0.15822859106467757</v>
      </c>
      <c r="D5344" s="38">
        <f t="shared" ca="1" si="584"/>
        <v>7.2492995897325441E-2</v>
      </c>
      <c r="E5344" s="38">
        <f t="shared" ca="1" si="585"/>
        <v>0.14643767250568279</v>
      </c>
      <c r="F5344" s="38">
        <f t="shared" ca="1" si="589"/>
        <v>5.3604088421038962E-2</v>
      </c>
      <c r="G5344" s="24">
        <f t="shared" ca="1" si="586"/>
        <v>11216.99660480234</v>
      </c>
      <c r="H5344" s="24">
        <f t="shared" ca="1" si="587"/>
        <v>11910.177908114822</v>
      </c>
      <c r="I5344" s="24">
        <f ca="1">H5344/'Option value'!$E$10</f>
        <v>578.16397612207868</v>
      </c>
    </row>
    <row r="5345" spans="2:9">
      <c r="B5345">
        <f t="shared" si="588"/>
        <v>5327</v>
      </c>
      <c r="C5345" s="38">
        <f t="shared" ca="1" si="583"/>
        <v>0.29578143057015971</v>
      </c>
      <c r="D5345" s="38">
        <f t="shared" ca="1" si="584"/>
        <v>6.9839495789148054E-2</v>
      </c>
      <c r="E5345" s="38">
        <f t="shared" ca="1" si="585"/>
        <v>0.14488748313768238</v>
      </c>
      <c r="F5345" s="38">
        <f t="shared" ca="1" si="589"/>
        <v>2.70735425399205E-2</v>
      </c>
      <c r="G5345" s="24">
        <f t="shared" ca="1" si="586"/>
        <v>9526.3721139868812</v>
      </c>
      <c r="H5345" s="24">
        <f t="shared" ca="1" si="587"/>
        <v>10219.553417299363</v>
      </c>
      <c r="I5345" s="24">
        <f ca="1">H5345/'Option value'!$E$10</f>
        <v>496.09482608249334</v>
      </c>
    </row>
    <row r="5346" spans="2:9">
      <c r="B5346">
        <f t="shared" si="588"/>
        <v>5328</v>
      </c>
      <c r="C5346" s="38">
        <f t="shared" ca="1" si="583"/>
        <v>0.39670194743260268</v>
      </c>
      <c r="D5346" s="38">
        <f t="shared" ca="1" si="584"/>
        <v>6.3471172608411425E-2</v>
      </c>
      <c r="E5346" s="38">
        <f t="shared" ca="1" si="585"/>
        <v>0.14417605739738715</v>
      </c>
      <c r="F5346" s="38">
        <f t="shared" ca="1" si="589"/>
        <v>5.012862637072775E-2</v>
      </c>
      <c r="G5346" s="24">
        <f t="shared" ca="1" si="586"/>
        <v>11690.274268280709</v>
      </c>
      <c r="H5346" s="24">
        <f t="shared" ca="1" si="587"/>
        <v>12383.455571593191</v>
      </c>
      <c r="I5346" s="24">
        <f ca="1">H5346/'Option value'!$E$10</f>
        <v>601.13861998025197</v>
      </c>
    </row>
    <row r="5347" spans="2:9">
      <c r="B5347">
        <f t="shared" si="588"/>
        <v>5329</v>
      </c>
      <c r="C5347" s="38">
        <f t="shared" ca="1" si="583"/>
        <v>0.2337956847634321</v>
      </c>
      <c r="D5347" s="38">
        <f t="shared" ca="1" si="584"/>
        <v>6.5396472468476768E-2</v>
      </c>
      <c r="E5347" s="38">
        <f t="shared" ca="1" si="585"/>
        <v>0.14251855642388708</v>
      </c>
      <c r="F5347" s="38">
        <f t="shared" ca="1" si="589"/>
        <v>3.2629395396007288E-2</v>
      </c>
      <c r="G5347" s="24">
        <f t="shared" ca="1" si="586"/>
        <v>9106.1350922022048</v>
      </c>
      <c r="H5347" s="24">
        <f t="shared" ca="1" si="587"/>
        <v>9799.3163955146865</v>
      </c>
      <c r="I5347" s="24">
        <f ca="1">H5347/'Option value'!$E$10</f>
        <v>475.6949706560527</v>
      </c>
    </row>
    <row r="5348" spans="2:9">
      <c r="B5348">
        <f t="shared" si="588"/>
        <v>5330</v>
      </c>
      <c r="C5348" s="38">
        <f t="shared" ca="1" si="583"/>
        <v>0.15201201508115531</v>
      </c>
      <c r="D5348" s="38">
        <f t="shared" ca="1" si="584"/>
        <v>6.4959772762300833E-2</v>
      </c>
      <c r="E5348" s="38">
        <f t="shared" ca="1" si="585"/>
        <v>0.14337329901530596</v>
      </c>
      <c r="F5348" s="38">
        <f t="shared" ca="1" si="589"/>
        <v>4.9613953296125342E-2</v>
      </c>
      <c r="G5348" s="24">
        <f t="shared" ca="1" si="586"/>
        <v>9898.703468236532</v>
      </c>
      <c r="H5348" s="24">
        <f t="shared" ca="1" si="587"/>
        <v>10591.884771549014</v>
      </c>
      <c r="I5348" s="24">
        <f ca="1">H5348/'Option value'!$E$10</f>
        <v>514.16916366742782</v>
      </c>
    </row>
    <row r="5349" spans="2:9">
      <c r="B5349">
        <f t="shared" si="588"/>
        <v>5331</v>
      </c>
      <c r="C5349" s="38">
        <f t="shared" ca="1" si="583"/>
        <v>0.11740611310763201</v>
      </c>
      <c r="D5349" s="38">
        <f t="shared" ca="1" si="584"/>
        <v>7.228840757823915E-2</v>
      </c>
      <c r="E5349" s="38">
        <f t="shared" ca="1" si="585"/>
        <v>0.14473315537672177</v>
      </c>
      <c r="F5349" s="38">
        <f t="shared" ca="1" si="589"/>
        <v>2.2749299630668518E-2</v>
      </c>
      <c r="G5349" s="24">
        <f t="shared" ca="1" si="586"/>
        <v>8212.3740306936361</v>
      </c>
      <c r="H5349" s="24">
        <f t="shared" ca="1" si="587"/>
        <v>8905.5553340061178</v>
      </c>
      <c r="I5349" s="24">
        <f ca="1">H5349/'Option value'!$E$10</f>
        <v>432.30851135952025</v>
      </c>
    </row>
    <row r="5350" spans="2:9">
      <c r="B5350">
        <f t="shared" si="588"/>
        <v>5332</v>
      </c>
      <c r="C5350" s="38">
        <f t="shared" ca="1" si="583"/>
        <v>0.33713940429444783</v>
      </c>
      <c r="D5350" s="38">
        <f t="shared" ca="1" si="584"/>
        <v>6.2116170404732329E-2</v>
      </c>
      <c r="E5350" s="38">
        <f t="shared" ca="1" si="585"/>
        <v>0.14486192009742474</v>
      </c>
      <c r="F5350" s="38">
        <f t="shared" ca="1" si="589"/>
        <v>2.5044763847604137E-2</v>
      </c>
      <c r="G5350" s="24">
        <f t="shared" ca="1" si="586"/>
        <v>8597.1346538378912</v>
      </c>
      <c r="H5350" s="24">
        <f t="shared" ca="1" si="587"/>
        <v>9290.3159571503729</v>
      </c>
      <c r="I5350" s="24">
        <f ca="1">H5350/'Option value'!$E$10</f>
        <v>450.986211512154</v>
      </c>
    </row>
    <row r="5351" spans="2:9">
      <c r="B5351">
        <f t="shared" si="588"/>
        <v>5333</v>
      </c>
      <c r="C5351" s="38">
        <f t="shared" ca="1" si="583"/>
        <v>0.26135070221256074</v>
      </c>
      <c r="D5351" s="38">
        <f t="shared" ca="1" si="584"/>
        <v>6.4289570570760277E-2</v>
      </c>
      <c r="E5351" s="38">
        <f t="shared" ca="1" si="585"/>
        <v>0.14806471229559995</v>
      </c>
      <c r="F5351" s="38">
        <f t="shared" ca="1" si="589"/>
        <v>4.3057108135473809E-2</v>
      </c>
      <c r="G5351" s="24">
        <f t="shared" ca="1" si="586"/>
        <v>9577.3863076206126</v>
      </c>
      <c r="H5351" s="24">
        <f t="shared" ca="1" si="587"/>
        <v>10270.567610933094</v>
      </c>
      <c r="I5351" s="24">
        <f ca="1">H5351/'Option value'!$E$10</f>
        <v>498.5712432491793</v>
      </c>
    </row>
    <row r="5352" spans="2:9">
      <c r="B5352">
        <f t="shared" si="588"/>
        <v>5334</v>
      </c>
      <c r="C5352" s="38">
        <f t="shared" ca="1" si="583"/>
        <v>0.28557814579482094</v>
      </c>
      <c r="D5352" s="38">
        <f t="shared" ca="1" si="584"/>
        <v>6.3561041425032674E-2</v>
      </c>
      <c r="E5352" s="38">
        <f t="shared" ca="1" si="585"/>
        <v>0.14029662690972219</v>
      </c>
      <c r="F5352" s="38">
        <f t="shared" ca="1" si="589"/>
        <v>3.0550259464795233E-2</v>
      </c>
      <c r="G5352" s="24">
        <f t="shared" ca="1" si="586"/>
        <v>9234.0178131637549</v>
      </c>
      <c r="H5352" s="24">
        <f t="shared" ca="1" si="587"/>
        <v>9927.1991164762367</v>
      </c>
      <c r="I5352" s="24">
        <f ca="1">H5352/'Option value'!$E$10</f>
        <v>481.90286973185613</v>
      </c>
    </row>
    <row r="5353" spans="2:9">
      <c r="B5353">
        <f t="shared" si="588"/>
        <v>5335</v>
      </c>
      <c r="C5353" s="38">
        <f t="shared" ca="1" si="583"/>
        <v>0.12795968442530181</v>
      </c>
      <c r="D5353" s="38">
        <f t="shared" ca="1" si="584"/>
        <v>6.8001508497310237E-2</v>
      </c>
      <c r="E5353" s="38">
        <f t="shared" ca="1" si="585"/>
        <v>0.14335635095599564</v>
      </c>
      <c r="F5353" s="38">
        <f t="shared" ca="1" si="589"/>
        <v>3.1485369293461449E-2</v>
      </c>
      <c r="G5353" s="24">
        <f t="shared" ca="1" si="586"/>
        <v>8503.2716220097864</v>
      </c>
      <c r="H5353" s="24">
        <f t="shared" ca="1" si="587"/>
        <v>9196.4529253222681</v>
      </c>
      <c r="I5353" s="24">
        <f ca="1">H5353/'Option value'!$E$10</f>
        <v>446.42975365642076</v>
      </c>
    </row>
    <row r="5354" spans="2:9">
      <c r="B5354">
        <f t="shared" si="588"/>
        <v>5336</v>
      </c>
      <c r="C5354" s="38">
        <f t="shared" ca="1" si="583"/>
        <v>0.27549796008899563</v>
      </c>
      <c r="D5354" s="38">
        <f t="shared" ca="1" si="584"/>
        <v>5.5384426050360376E-2</v>
      </c>
      <c r="E5354" s="38">
        <f t="shared" ca="1" si="585"/>
        <v>0.14670581891219139</v>
      </c>
      <c r="F5354" s="38">
        <f t="shared" ca="1" si="589"/>
        <v>5.9388690375262135E-2</v>
      </c>
      <c r="G5354" s="24">
        <f t="shared" ca="1" si="586"/>
        <v>10033.659512766997</v>
      </c>
      <c r="H5354" s="24">
        <f t="shared" ca="1" si="587"/>
        <v>10726.840816079479</v>
      </c>
      <c r="I5354" s="24">
        <f ca="1">H5354/'Option value'!$E$10</f>
        <v>520.72042796502319</v>
      </c>
    </row>
    <row r="5355" spans="2:9">
      <c r="B5355">
        <f t="shared" si="588"/>
        <v>5337</v>
      </c>
      <c r="C5355" s="38">
        <f t="shared" ca="1" si="583"/>
        <v>0.34229226215330155</v>
      </c>
      <c r="D5355" s="38">
        <f t="shared" ca="1" si="584"/>
        <v>5.9469715969714038E-2</v>
      </c>
      <c r="E5355" s="38">
        <f t="shared" ca="1" si="585"/>
        <v>0.14460988093895866</v>
      </c>
      <c r="F5355" s="38">
        <f t="shared" ca="1" si="589"/>
        <v>2.2367498964614499E-2</v>
      </c>
      <c r="G5355" s="24">
        <f t="shared" ca="1" si="586"/>
        <v>8098.6480139449604</v>
      </c>
      <c r="H5355" s="24">
        <f t="shared" ca="1" si="587"/>
        <v>8791.8293172574431</v>
      </c>
      <c r="I5355" s="24">
        <f ca="1">H5355/'Option value'!$E$10</f>
        <v>426.7878309348273</v>
      </c>
    </row>
    <row r="5356" spans="2:9">
      <c r="B5356">
        <f t="shared" si="588"/>
        <v>5338</v>
      </c>
      <c r="C5356" s="38">
        <f t="shared" ca="1" si="583"/>
        <v>0.24720542734490217</v>
      </c>
      <c r="D5356" s="38">
        <f t="shared" ca="1" si="584"/>
        <v>6.8115751567379604E-2</v>
      </c>
      <c r="E5356" s="38">
        <f t="shared" ca="1" si="585"/>
        <v>0.146006717617995</v>
      </c>
      <c r="F5356" s="38">
        <f t="shared" ca="1" si="589"/>
        <v>5.0001695339754959E-2</v>
      </c>
      <c r="G5356" s="24">
        <f t="shared" ca="1" si="586"/>
        <v>10974.455175900708</v>
      </c>
      <c r="H5356" s="24">
        <f t="shared" ca="1" si="587"/>
        <v>11667.63647921319</v>
      </c>
      <c r="I5356" s="24">
        <f ca="1">H5356/'Option value'!$E$10</f>
        <v>566.3901203501548</v>
      </c>
    </row>
    <row r="5357" spans="2:9">
      <c r="B5357">
        <f t="shared" si="588"/>
        <v>5339</v>
      </c>
      <c r="C5357" s="38">
        <f t="shared" ca="1" si="583"/>
        <v>0.29530508206759465</v>
      </c>
      <c r="D5357" s="38">
        <f t="shared" ca="1" si="584"/>
        <v>6.1182028562783035E-2</v>
      </c>
      <c r="E5357" s="38">
        <f t="shared" ca="1" si="585"/>
        <v>0.14372795661961216</v>
      </c>
      <c r="F5357" s="38">
        <f t="shared" ca="1" si="589"/>
        <v>2.79563497669909E-2</v>
      </c>
      <c r="G5357" s="24">
        <f t="shared" ca="1" si="586"/>
        <v>8489.5614768193991</v>
      </c>
      <c r="H5357" s="24">
        <f t="shared" ca="1" si="587"/>
        <v>9182.7427801318809</v>
      </c>
      <c r="I5357" s="24">
        <f ca="1">H5357/'Option value'!$E$10</f>
        <v>445.7642126277612</v>
      </c>
    </row>
    <row r="5358" spans="2:9">
      <c r="B5358">
        <f t="shared" si="588"/>
        <v>5340</v>
      </c>
      <c r="C5358" s="38">
        <f t="shared" ca="1" si="583"/>
        <v>0.3976374257218257</v>
      </c>
      <c r="D5358" s="38">
        <f t="shared" ca="1" si="584"/>
        <v>6.5964776659845334E-2</v>
      </c>
      <c r="E5358" s="38">
        <f t="shared" ca="1" si="585"/>
        <v>0.14593992649216242</v>
      </c>
      <c r="F5358" s="38">
        <f t="shared" ca="1" si="589"/>
        <v>3.4856386852998383E-2</v>
      </c>
      <c r="G5358" s="24">
        <f t="shared" ca="1" si="586"/>
        <v>10293.149600497607</v>
      </c>
      <c r="H5358" s="24">
        <f t="shared" ca="1" si="587"/>
        <v>10986.330903810089</v>
      </c>
      <c r="I5358" s="24">
        <f ca="1">H5358/'Option value'!$E$10</f>
        <v>533.3170341655383</v>
      </c>
    </row>
    <row r="5359" spans="2:9">
      <c r="B5359">
        <f t="shared" si="588"/>
        <v>5341</v>
      </c>
      <c r="C5359" s="38">
        <f t="shared" ca="1" si="583"/>
        <v>0.13030017511632563</v>
      </c>
      <c r="D5359" s="38">
        <f t="shared" ca="1" si="584"/>
        <v>6.239295762151903E-2</v>
      </c>
      <c r="E5359" s="38">
        <f t="shared" ca="1" si="585"/>
        <v>0.14714396151435047</v>
      </c>
      <c r="F5359" s="38">
        <f t="shared" ca="1" si="589"/>
        <v>5.434194303618034E-2</v>
      </c>
      <c r="G5359" s="24">
        <f t="shared" ca="1" si="586"/>
        <v>9424.6085821686374</v>
      </c>
      <c r="H5359" s="24">
        <f t="shared" ca="1" si="587"/>
        <v>10117.789885481119</v>
      </c>
      <c r="I5359" s="24">
        <f ca="1">H5359/'Option value'!$E$10</f>
        <v>491.15484880976305</v>
      </c>
    </row>
    <row r="5360" spans="2:9">
      <c r="B5360">
        <f t="shared" si="588"/>
        <v>5342</v>
      </c>
      <c r="C5360" s="38">
        <f t="shared" ca="1" si="583"/>
        <v>0.1790385797410361</v>
      </c>
      <c r="D5360" s="38">
        <f t="shared" ca="1" si="584"/>
        <v>6.6060347180819379E-2</v>
      </c>
      <c r="E5360" s="38">
        <f t="shared" ca="1" si="585"/>
        <v>0.14828404504931064</v>
      </c>
      <c r="F5360" s="38">
        <f t="shared" ca="1" si="589"/>
        <v>4.2683035530697917E-2</v>
      </c>
      <c r="G5360" s="24">
        <f t="shared" ca="1" si="586"/>
        <v>9147.2842456376802</v>
      </c>
      <c r="H5360" s="24">
        <f t="shared" ca="1" si="587"/>
        <v>9840.465548950162</v>
      </c>
      <c r="I5360" s="24">
        <f ca="1">H5360/'Option value'!$E$10</f>
        <v>477.6925023762214</v>
      </c>
    </row>
    <row r="5361" spans="2:9">
      <c r="B5361">
        <f t="shared" si="588"/>
        <v>5343</v>
      </c>
      <c r="C5361" s="38">
        <f t="shared" ca="1" si="583"/>
        <v>0.25465580631892148</v>
      </c>
      <c r="D5361" s="38">
        <f t="shared" ca="1" si="584"/>
        <v>5.3205216815308015E-2</v>
      </c>
      <c r="E5361" s="38">
        <f t="shared" ca="1" si="585"/>
        <v>0.14448181242665059</v>
      </c>
      <c r="F5361" s="38">
        <f t="shared" ca="1" si="589"/>
        <v>2.0667400129410273E-2</v>
      </c>
      <c r="G5361" s="24">
        <f t="shared" ca="1" si="586"/>
        <v>6686.5022390566346</v>
      </c>
      <c r="H5361" s="24">
        <f t="shared" ca="1" si="587"/>
        <v>7379.6835423691173</v>
      </c>
      <c r="I5361" s="24">
        <f ca="1">H5361/'Option value'!$E$10</f>
        <v>358.23706516354935</v>
      </c>
    </row>
    <row r="5362" spans="2:9">
      <c r="B5362">
        <f t="shared" si="588"/>
        <v>5344</v>
      </c>
      <c r="C5362" s="38">
        <f t="shared" ca="1" si="583"/>
        <v>0.21599796037590926</v>
      </c>
      <c r="D5362" s="38">
        <f t="shared" ca="1" si="584"/>
        <v>5.8630853168270734E-2</v>
      </c>
      <c r="E5362" s="38">
        <f t="shared" ca="1" si="585"/>
        <v>0.1504111853209873</v>
      </c>
      <c r="F5362" s="38">
        <f t="shared" ca="1" si="589"/>
        <v>4.3622363238874182E-2</v>
      </c>
      <c r="G5362" s="24">
        <f t="shared" ca="1" si="586"/>
        <v>8279.8914096604167</v>
      </c>
      <c r="H5362" s="24">
        <f t="shared" ca="1" si="587"/>
        <v>8973.0727129728984</v>
      </c>
      <c r="I5362" s="24">
        <f ca="1">H5362/'Option value'!$E$10</f>
        <v>435.58605402781058</v>
      </c>
    </row>
    <row r="5363" spans="2:9">
      <c r="B5363">
        <f t="shared" si="588"/>
        <v>5345</v>
      </c>
      <c r="C5363" s="38">
        <f t="shared" ca="1" si="583"/>
        <v>0.18615071767010991</v>
      </c>
      <c r="D5363" s="38">
        <f t="shared" ca="1" si="584"/>
        <v>7.1287688642485872E-2</v>
      </c>
      <c r="E5363" s="38">
        <f t="shared" ca="1" si="585"/>
        <v>0.1434988069541667</v>
      </c>
      <c r="F5363" s="38">
        <f t="shared" ca="1" si="589"/>
        <v>4.2320119327419969E-2</v>
      </c>
      <c r="G5363" s="24">
        <f t="shared" ca="1" si="586"/>
        <v>10364.700201735994</v>
      </c>
      <c r="H5363" s="24">
        <f t="shared" ca="1" si="587"/>
        <v>11057.881505048475</v>
      </c>
      <c r="I5363" s="24">
        <f ca="1">H5363/'Option value'!$E$10</f>
        <v>536.79036432274154</v>
      </c>
    </row>
    <row r="5364" spans="2:9">
      <c r="B5364">
        <f t="shared" si="588"/>
        <v>5346</v>
      </c>
      <c r="C5364" s="38">
        <f t="shared" ca="1" si="583"/>
        <v>0.12199891071291302</v>
      </c>
      <c r="D5364" s="38">
        <f t="shared" ca="1" si="584"/>
        <v>7.0231294417689411E-2</v>
      </c>
      <c r="E5364" s="38">
        <f t="shared" ca="1" si="585"/>
        <v>0.14963009445550998</v>
      </c>
      <c r="F5364" s="38">
        <f t="shared" ca="1" si="589"/>
        <v>4.8182563429764236E-2</v>
      </c>
      <c r="G5364" s="24">
        <f t="shared" ca="1" si="586"/>
        <v>9633.2538145103081</v>
      </c>
      <c r="H5364" s="24">
        <f t="shared" ca="1" si="587"/>
        <v>10326.43511782279</v>
      </c>
      <c r="I5364" s="24">
        <f ca="1">H5364/'Option value'!$E$10</f>
        <v>501.28325814673735</v>
      </c>
    </row>
    <row r="5365" spans="2:9">
      <c r="B5365">
        <f t="shared" si="588"/>
        <v>5347</v>
      </c>
      <c r="C5365" s="38">
        <f t="shared" ca="1" si="583"/>
        <v>0.26338657106236235</v>
      </c>
      <c r="D5365" s="38">
        <f t="shared" ca="1" si="584"/>
        <v>6.115794626111723E-2</v>
      </c>
      <c r="E5365" s="38">
        <f t="shared" ca="1" si="585"/>
        <v>0.14175952419039287</v>
      </c>
      <c r="F5365" s="38">
        <f t="shared" ca="1" si="589"/>
        <v>3.9960042526699879E-2</v>
      </c>
      <c r="G5365" s="24">
        <f t="shared" ca="1" si="586"/>
        <v>9413.1495699465067</v>
      </c>
      <c r="H5365" s="24">
        <f t="shared" ca="1" si="587"/>
        <v>10106.330873258989</v>
      </c>
      <c r="I5365" s="24">
        <f ca="1">H5365/'Option value'!$E$10</f>
        <v>490.59858608053338</v>
      </c>
    </row>
    <row r="5366" spans="2:9">
      <c r="B5366">
        <f t="shared" si="588"/>
        <v>5348</v>
      </c>
      <c r="C5366" s="38">
        <f t="shared" ca="1" si="583"/>
        <v>0.14571450500631011</v>
      </c>
      <c r="D5366" s="38">
        <f t="shared" ca="1" si="584"/>
        <v>5.7541083225424505E-2</v>
      </c>
      <c r="E5366" s="38">
        <f t="shared" ca="1" si="585"/>
        <v>0.14780142689002648</v>
      </c>
      <c r="F5366" s="38">
        <f t="shared" ca="1" si="589"/>
        <v>5.5436648944409611E-2</v>
      </c>
      <c r="G5366" s="24">
        <f t="shared" ca="1" si="586"/>
        <v>8851.9597614148752</v>
      </c>
      <c r="H5366" s="24">
        <f t="shared" ca="1" si="587"/>
        <v>9545.1410647273569</v>
      </c>
      <c r="I5366" s="24">
        <f ca="1">H5366/'Option value'!$E$10</f>
        <v>463.35636236540563</v>
      </c>
    </row>
    <row r="5367" spans="2:9">
      <c r="B5367">
        <f t="shared" si="588"/>
        <v>5349</v>
      </c>
      <c r="C5367" s="38">
        <f t="shared" ca="1" si="583"/>
        <v>0.23200581043905549</v>
      </c>
      <c r="D5367" s="38">
        <f t="shared" ca="1" si="584"/>
        <v>5.9637669075210606E-2</v>
      </c>
      <c r="E5367" s="38">
        <f t="shared" ca="1" si="585"/>
        <v>0.14350773526290489</v>
      </c>
      <c r="F5367" s="38">
        <f t="shared" ca="1" si="589"/>
        <v>2.503144350197703E-2</v>
      </c>
      <c r="G5367" s="24">
        <f t="shared" ca="1" si="586"/>
        <v>7691.1864763452968</v>
      </c>
      <c r="H5367" s="24">
        <f t="shared" ca="1" si="587"/>
        <v>8384.3677796577795</v>
      </c>
      <c r="I5367" s="24">
        <f ca="1">H5367/'Option value'!$E$10</f>
        <v>407.00814464358149</v>
      </c>
    </row>
    <row r="5368" spans="2:9">
      <c r="B5368">
        <f t="shared" si="588"/>
        <v>5350</v>
      </c>
      <c r="C5368" s="38">
        <f t="shared" ca="1" si="583"/>
        <v>0.25637966118493855</v>
      </c>
      <c r="D5368" s="38">
        <f t="shared" ca="1" si="584"/>
        <v>6.4288263566375292E-2</v>
      </c>
      <c r="E5368" s="38">
        <f t="shared" ca="1" si="585"/>
        <v>0.14567073824348595</v>
      </c>
      <c r="F5368" s="38">
        <f t="shared" ca="1" si="589"/>
        <v>5.6201476820820967E-2</v>
      </c>
      <c r="G5368" s="24">
        <f t="shared" ca="1" si="586"/>
        <v>11196.186328040143</v>
      </c>
      <c r="H5368" s="24">
        <f t="shared" ca="1" si="587"/>
        <v>11889.367631352625</v>
      </c>
      <c r="I5368" s="24">
        <f ca="1">H5368/'Option value'!$E$10</f>
        <v>577.15376851226335</v>
      </c>
    </row>
    <row r="5369" spans="2:9">
      <c r="B5369">
        <f t="shared" si="588"/>
        <v>5351</v>
      </c>
      <c r="C5369" s="38">
        <f t="shared" ca="1" si="583"/>
        <v>0.32317375275274685</v>
      </c>
      <c r="D5369" s="38">
        <f t="shared" ca="1" si="584"/>
        <v>6.0736126096627215E-2</v>
      </c>
      <c r="E5369" s="38">
        <f t="shared" ca="1" si="585"/>
        <v>0.13817404283954521</v>
      </c>
      <c r="F5369" s="38">
        <f t="shared" ca="1" si="589"/>
        <v>3.7257950072683073E-2</v>
      </c>
      <c r="G5369" s="24">
        <f t="shared" ca="1" si="586"/>
        <v>9876.3145879130334</v>
      </c>
      <c r="H5369" s="24">
        <f t="shared" ca="1" si="587"/>
        <v>10569.495891225515</v>
      </c>
      <c r="I5369" s="24">
        <f ca="1">H5369/'Option value'!$E$10</f>
        <v>513.0823248167726</v>
      </c>
    </row>
    <row r="5370" spans="2:9">
      <c r="B5370">
        <f t="shared" si="588"/>
        <v>5352</v>
      </c>
      <c r="C5370" s="38">
        <f t="shared" ca="1" si="583"/>
        <v>7.2751013734291742E-2</v>
      </c>
      <c r="D5370" s="38">
        <f t="shared" ca="1" si="584"/>
        <v>6.8045947983885025E-2</v>
      </c>
      <c r="E5370" s="38">
        <f t="shared" ca="1" si="585"/>
        <v>0.14724103552020162</v>
      </c>
      <c r="F5370" s="38">
        <f t="shared" ca="1" si="589"/>
        <v>3.0660825398509946E-2</v>
      </c>
      <c r="G5370" s="24">
        <f t="shared" ca="1" si="586"/>
        <v>7765.4699871062385</v>
      </c>
      <c r="H5370" s="24">
        <f t="shared" ca="1" si="587"/>
        <v>8458.6512904187202</v>
      </c>
      <c r="I5370" s="24">
        <f ca="1">H5370/'Option value'!$E$10</f>
        <v>410.61414031158836</v>
      </c>
    </row>
    <row r="5371" spans="2:9">
      <c r="B5371">
        <f t="shared" si="588"/>
        <v>5353</v>
      </c>
      <c r="C5371" s="38">
        <f t="shared" ca="1" si="583"/>
        <v>0.22433600798456413</v>
      </c>
      <c r="D5371" s="38">
        <f t="shared" ca="1" si="584"/>
        <v>6.9185919998076911E-2</v>
      </c>
      <c r="E5371" s="38">
        <f t="shared" ca="1" si="585"/>
        <v>0.14596965895486919</v>
      </c>
      <c r="F5371" s="38">
        <f t="shared" ca="1" si="589"/>
        <v>2.3456904404872008E-2</v>
      </c>
      <c r="G5371" s="24">
        <f t="shared" ca="1" si="586"/>
        <v>8574.8871849848092</v>
      </c>
      <c r="H5371" s="24">
        <f t="shared" ca="1" si="587"/>
        <v>9268.068488297291</v>
      </c>
      <c r="I5371" s="24">
        <f ca="1">H5371/'Option value'!$E$10</f>
        <v>449.90623729598497</v>
      </c>
    </row>
    <row r="5372" spans="2:9">
      <c r="B5372">
        <f t="shared" si="588"/>
        <v>5354</v>
      </c>
      <c r="C5372" s="38">
        <f t="shared" ca="1" si="583"/>
        <v>9.7215213213551893E-2</v>
      </c>
      <c r="D5372" s="38">
        <f t="shared" ca="1" si="584"/>
        <v>6.0677818431880144E-2</v>
      </c>
      <c r="E5372" s="38">
        <f t="shared" ca="1" si="585"/>
        <v>0.14262056726801597</v>
      </c>
      <c r="F5372" s="38">
        <f t="shared" ca="1" si="589"/>
        <v>5.8470880891036789E-2</v>
      </c>
      <c r="G5372" s="24">
        <f t="shared" ca="1" si="586"/>
        <v>9812.0703604030696</v>
      </c>
      <c r="H5372" s="24">
        <f t="shared" ca="1" si="587"/>
        <v>10505.251663715551</v>
      </c>
      <c r="I5372" s="24">
        <f ca="1">H5372/'Option value'!$E$10</f>
        <v>509.96367299590054</v>
      </c>
    </row>
    <row r="5373" spans="2:9">
      <c r="B5373">
        <f t="shared" si="588"/>
        <v>5355</v>
      </c>
      <c r="C5373" s="38">
        <f t="shared" ca="1" si="583"/>
        <v>0.2569764240256977</v>
      </c>
      <c r="D5373" s="38">
        <f t="shared" ca="1" si="584"/>
        <v>5.96990449442368E-2</v>
      </c>
      <c r="E5373" s="38">
        <f t="shared" ca="1" si="585"/>
        <v>0.1489255612091922</v>
      </c>
      <c r="F5373" s="38">
        <f t="shared" ca="1" si="589"/>
        <v>3.2250545212112486E-2</v>
      </c>
      <c r="G5373" s="24">
        <f t="shared" ca="1" si="586"/>
        <v>7976.4201737775047</v>
      </c>
      <c r="H5373" s="24">
        <f t="shared" ca="1" si="587"/>
        <v>8669.6014770899874</v>
      </c>
      <c r="I5373" s="24">
        <f ca="1">H5373/'Option value'!$E$10</f>
        <v>420.85444063543628</v>
      </c>
    </row>
    <row r="5374" spans="2:9">
      <c r="B5374">
        <f t="shared" si="588"/>
        <v>5356</v>
      </c>
      <c r="C5374" s="38">
        <f t="shared" ca="1" si="583"/>
        <v>0.24279749655031446</v>
      </c>
      <c r="D5374" s="38">
        <f t="shared" ca="1" si="584"/>
        <v>6.0316438305844294E-2</v>
      </c>
      <c r="E5374" s="38">
        <f t="shared" ca="1" si="585"/>
        <v>0.14035764164562928</v>
      </c>
      <c r="F5374" s="38">
        <f t="shared" ca="1" si="589"/>
        <v>5.5710437148784431E-2</v>
      </c>
      <c r="G5374" s="24">
        <f t="shared" ca="1" si="586"/>
        <v>10982.844004015198</v>
      </c>
      <c r="H5374" s="24">
        <f t="shared" ca="1" si="587"/>
        <v>11676.02530732768</v>
      </c>
      <c r="I5374" s="24">
        <f ca="1">H5374/'Option value'!$E$10</f>
        <v>566.79734501590679</v>
      </c>
    </row>
    <row r="5375" spans="2:9">
      <c r="B5375">
        <f t="shared" si="588"/>
        <v>5357</v>
      </c>
      <c r="C5375" s="38">
        <f t="shared" ca="1" si="583"/>
        <v>0.28891154844160272</v>
      </c>
      <c r="D5375" s="38">
        <f t="shared" ca="1" si="584"/>
        <v>8.1296801740266419E-2</v>
      </c>
      <c r="E5375" s="38">
        <f t="shared" ca="1" si="585"/>
        <v>0.1465236681985139</v>
      </c>
      <c r="F5375" s="38">
        <f t="shared" ca="1" si="589"/>
        <v>5.1679020815854695E-2</v>
      </c>
      <c r="G5375" s="24">
        <f t="shared" ca="1" si="586"/>
        <v>13701.721191548038</v>
      </c>
      <c r="H5375" s="24">
        <f t="shared" ca="1" si="587"/>
        <v>14394.90249486052</v>
      </c>
      <c r="I5375" s="24">
        <f ca="1">H5375/'Option value'!$E$10</f>
        <v>698.78167450779222</v>
      </c>
    </row>
    <row r="5376" spans="2:9">
      <c r="B5376">
        <f t="shared" si="588"/>
        <v>5358</v>
      </c>
      <c r="C5376" s="38">
        <f t="shared" ca="1" si="583"/>
        <v>0.11589989855550378</v>
      </c>
      <c r="D5376" s="38">
        <f t="shared" ca="1" si="584"/>
        <v>6.7557063982182308E-2</v>
      </c>
      <c r="E5376" s="38">
        <f t="shared" ca="1" si="585"/>
        <v>0.14456033875780525</v>
      </c>
      <c r="F5376" s="38">
        <f t="shared" ca="1" si="589"/>
        <v>4.0598383551169001E-2</v>
      </c>
      <c r="G5376" s="24">
        <f t="shared" ca="1" si="586"/>
        <v>8993.172902385626</v>
      </c>
      <c r="H5376" s="24">
        <f t="shared" ca="1" si="587"/>
        <v>9686.3542056981078</v>
      </c>
      <c r="I5376" s="24">
        <f ca="1">H5376/'Option value'!$E$10</f>
        <v>470.21136920864598</v>
      </c>
    </row>
    <row r="5377" spans="2:9">
      <c r="B5377">
        <f t="shared" si="588"/>
        <v>5359</v>
      </c>
      <c r="C5377" s="38">
        <f t="shared" ca="1" si="583"/>
        <v>0.30058711299504864</v>
      </c>
      <c r="D5377" s="38">
        <f t="shared" ca="1" si="584"/>
        <v>6.7131833234187449E-2</v>
      </c>
      <c r="E5377" s="38">
        <f t="shared" ca="1" si="585"/>
        <v>0.14756344124449666</v>
      </c>
      <c r="F5377" s="38">
        <f t="shared" ca="1" si="589"/>
        <v>2.1014703727252018E-2</v>
      </c>
      <c r="G5377" s="24">
        <f t="shared" ca="1" si="586"/>
        <v>8556.6055791166982</v>
      </c>
      <c r="H5377" s="24">
        <f t="shared" ca="1" si="587"/>
        <v>9249.78688242918</v>
      </c>
      <c r="I5377" s="24">
        <f ca="1">H5377/'Option value'!$E$10</f>
        <v>449.01878070044557</v>
      </c>
    </row>
    <row r="5378" spans="2:9">
      <c r="B5378">
        <f t="shared" si="588"/>
        <v>5360</v>
      </c>
      <c r="C5378" s="38">
        <f t="shared" ca="1" si="583"/>
        <v>4.5493732958052702E-2</v>
      </c>
      <c r="D5378" s="38">
        <f t="shared" ca="1" si="584"/>
        <v>5.9708633615165548E-2</v>
      </c>
      <c r="E5378" s="38">
        <f t="shared" ca="1" si="585"/>
        <v>0.14817193224747668</v>
      </c>
      <c r="F5378" s="38">
        <f t="shared" ca="1" si="589"/>
        <v>4.3886177868041144E-2</v>
      </c>
      <c r="G5378" s="24">
        <f t="shared" ca="1" si="586"/>
        <v>7423.7776601261912</v>
      </c>
      <c r="H5378" s="24">
        <f t="shared" ca="1" si="587"/>
        <v>8116.9589634386739</v>
      </c>
      <c r="I5378" s="24">
        <f ca="1">H5378/'Option value'!$E$10</f>
        <v>394.02713414750843</v>
      </c>
    </row>
    <row r="5379" spans="2:9">
      <c r="B5379">
        <f t="shared" si="588"/>
        <v>5361</v>
      </c>
      <c r="C5379" s="38">
        <f t="shared" ca="1" si="583"/>
        <v>0.39480795336225794</v>
      </c>
      <c r="D5379" s="38">
        <f t="shared" ca="1" si="584"/>
        <v>5.7106370311306852E-2</v>
      </c>
      <c r="E5379" s="38">
        <f t="shared" ca="1" si="585"/>
        <v>0.14334176503925072</v>
      </c>
      <c r="F5379" s="38">
        <f t="shared" ca="1" si="589"/>
        <v>2.4859346660318225E-2</v>
      </c>
      <c r="G5379" s="24">
        <f t="shared" ca="1" si="586"/>
        <v>8337.5113675425218</v>
      </c>
      <c r="H5379" s="24">
        <f t="shared" ca="1" si="587"/>
        <v>9030.6926708550036</v>
      </c>
      <c r="I5379" s="24">
        <f ca="1">H5379/'Option value'!$E$10</f>
        <v>438.38313936189337</v>
      </c>
    </row>
    <row r="5380" spans="2:9">
      <c r="B5380">
        <f t="shared" si="588"/>
        <v>5362</v>
      </c>
      <c r="C5380" s="38">
        <f t="shared" ca="1" si="583"/>
        <v>0.31735932229855357</v>
      </c>
      <c r="D5380" s="38">
        <f t="shared" ca="1" si="584"/>
        <v>6.6798664142542971E-2</v>
      </c>
      <c r="E5380" s="38">
        <f t="shared" ca="1" si="585"/>
        <v>0.14340158882452403</v>
      </c>
      <c r="F5380" s="38">
        <f t="shared" ca="1" si="589"/>
        <v>2.1995521567850736E-2</v>
      </c>
      <c r="G5380" s="24">
        <f t="shared" ca="1" si="586"/>
        <v>8989.2407574117351</v>
      </c>
      <c r="H5380" s="24">
        <f t="shared" ca="1" si="587"/>
        <v>9682.4220607242169</v>
      </c>
      <c r="I5380" s="24">
        <f ca="1">H5380/'Option value'!$E$10</f>
        <v>470.02048838467067</v>
      </c>
    </row>
    <row r="5381" spans="2:9">
      <c r="B5381">
        <f t="shared" si="588"/>
        <v>5363</v>
      </c>
      <c r="C5381" s="38">
        <f t="shared" ca="1" si="583"/>
        <v>0.30733185205504621</v>
      </c>
      <c r="D5381" s="38">
        <f t="shared" ca="1" si="584"/>
        <v>5.7008250723205658E-2</v>
      </c>
      <c r="E5381" s="38">
        <f t="shared" ca="1" si="585"/>
        <v>0.1451360993148923</v>
      </c>
      <c r="F5381" s="38">
        <f t="shared" ca="1" si="589"/>
        <v>5.585592898020654E-2</v>
      </c>
      <c r="G5381" s="24">
        <f t="shared" ca="1" si="586"/>
        <v>10352.850061293862</v>
      </c>
      <c r="H5381" s="24">
        <f t="shared" ca="1" si="587"/>
        <v>11046.031364606344</v>
      </c>
      <c r="I5381" s="24">
        <f ca="1">H5381/'Option value'!$E$10</f>
        <v>536.21511478671573</v>
      </c>
    </row>
    <row r="5382" spans="2:9">
      <c r="B5382">
        <f t="shared" si="588"/>
        <v>5364</v>
      </c>
      <c r="C5382" s="38">
        <f t="shared" ca="1" si="583"/>
        <v>0.39774418911511727</v>
      </c>
      <c r="D5382" s="38">
        <f t="shared" ca="1" si="584"/>
        <v>6.3786784664337806E-2</v>
      </c>
      <c r="E5382" s="38">
        <f t="shared" ca="1" si="585"/>
        <v>0.14783399773027409</v>
      </c>
      <c r="F5382" s="38">
        <f t="shared" ca="1" si="589"/>
        <v>2.5594153934921166E-2</v>
      </c>
      <c r="G5382" s="24">
        <f t="shared" ca="1" si="586"/>
        <v>9045.5920396629699</v>
      </c>
      <c r="H5382" s="24">
        <f t="shared" ca="1" si="587"/>
        <v>9738.7733429754517</v>
      </c>
      <c r="I5382" s="24">
        <f ca="1">H5382/'Option value'!$E$10</f>
        <v>472.75598752308014</v>
      </c>
    </row>
    <row r="5383" spans="2:9">
      <c r="B5383">
        <f t="shared" si="588"/>
        <v>5365</v>
      </c>
      <c r="C5383" s="38">
        <f t="shared" ca="1" si="583"/>
        <v>0.40528564809817325</v>
      </c>
      <c r="D5383" s="38">
        <f t="shared" ca="1" si="584"/>
        <v>5.665076961476858E-2</v>
      </c>
      <c r="E5383" s="38">
        <f t="shared" ca="1" si="585"/>
        <v>0.14670037223161703</v>
      </c>
      <c r="F5383" s="38">
        <f t="shared" ca="1" si="589"/>
        <v>5.5475736926749314E-2</v>
      </c>
      <c r="G5383" s="24">
        <f t="shared" ca="1" si="586"/>
        <v>10823.050034015458</v>
      </c>
      <c r="H5383" s="24">
        <f t="shared" ca="1" si="587"/>
        <v>11516.231337327939</v>
      </c>
      <c r="I5383" s="24">
        <f ca="1">H5383/'Option value'!$E$10</f>
        <v>559.04035618096793</v>
      </c>
    </row>
    <row r="5384" spans="2:9">
      <c r="B5384">
        <f t="shared" si="588"/>
        <v>5366</v>
      </c>
      <c r="C5384" s="38">
        <f t="shared" ca="1" si="583"/>
        <v>0.25339648309285301</v>
      </c>
      <c r="D5384" s="38">
        <f t="shared" ca="1" si="584"/>
        <v>5.2753528205736609E-2</v>
      </c>
      <c r="E5384" s="38">
        <f t="shared" ca="1" si="585"/>
        <v>0.14597365002114435</v>
      </c>
      <c r="F5384" s="38">
        <f t="shared" ca="1" si="589"/>
        <v>4.9056018553095035E-2</v>
      </c>
      <c r="G5384" s="24">
        <f t="shared" ca="1" si="586"/>
        <v>8461.1338919086356</v>
      </c>
      <c r="H5384" s="24">
        <f t="shared" ca="1" si="587"/>
        <v>9154.3151952211174</v>
      </c>
      <c r="I5384" s="24">
        <f ca="1">H5384/'Option value'!$E$10</f>
        <v>444.38423277772409</v>
      </c>
    </row>
    <row r="5385" spans="2:9">
      <c r="B5385">
        <f t="shared" si="588"/>
        <v>5367</v>
      </c>
      <c r="C5385" s="38">
        <f t="shared" ca="1" si="583"/>
        <v>0.30832360294278116</v>
      </c>
      <c r="D5385" s="38">
        <f t="shared" ca="1" si="584"/>
        <v>6.5683417226519145E-2</v>
      </c>
      <c r="E5385" s="38">
        <f t="shared" ca="1" si="585"/>
        <v>0.14848174558371893</v>
      </c>
      <c r="F5385" s="38">
        <f t="shared" ca="1" si="589"/>
        <v>5.0031633133674522E-2</v>
      </c>
      <c r="G5385" s="24">
        <f t="shared" ca="1" si="586"/>
        <v>10825.452926768152</v>
      </c>
      <c r="H5385" s="24">
        <f t="shared" ca="1" si="587"/>
        <v>11518.634230080634</v>
      </c>
      <c r="I5385" s="24">
        <f ca="1">H5385/'Option value'!$E$10</f>
        <v>559.15700146022493</v>
      </c>
    </row>
    <row r="5386" spans="2:9">
      <c r="B5386">
        <f t="shared" si="588"/>
        <v>5368</v>
      </c>
      <c r="C5386" s="38">
        <f t="shared" ca="1" si="583"/>
        <v>0.34540623422831984</v>
      </c>
      <c r="D5386" s="38">
        <f t="shared" ca="1" si="584"/>
        <v>5.8197317750938969E-2</v>
      </c>
      <c r="E5386" s="38">
        <f t="shared" ca="1" si="585"/>
        <v>0.14259775006937833</v>
      </c>
      <c r="F5386" s="38">
        <f t="shared" ca="1" si="589"/>
        <v>4.0461720650586272E-2</v>
      </c>
      <c r="G5386" s="24">
        <f t="shared" ca="1" si="586"/>
        <v>9507.5542260699658</v>
      </c>
      <c r="H5386" s="24">
        <f t="shared" ca="1" si="587"/>
        <v>10200.735529382448</v>
      </c>
      <c r="I5386" s="24">
        <f ca="1">H5386/'Option value'!$E$10</f>
        <v>495.18133637778868</v>
      </c>
    </row>
    <row r="5387" spans="2:9">
      <c r="B5387">
        <f t="shared" si="588"/>
        <v>5369</v>
      </c>
      <c r="C5387" s="38">
        <f t="shared" ca="1" si="583"/>
        <v>0.32626289771152384</v>
      </c>
      <c r="D5387" s="38">
        <f t="shared" ca="1" si="584"/>
        <v>6.0436239227968987E-2</v>
      </c>
      <c r="E5387" s="38">
        <f t="shared" ca="1" si="585"/>
        <v>0.14886894352633931</v>
      </c>
      <c r="F5387" s="38">
        <f t="shared" ca="1" si="589"/>
        <v>5.5081229958438546E-2</v>
      </c>
      <c r="G5387" s="24">
        <f t="shared" ca="1" si="586"/>
        <v>10599.185194015905</v>
      </c>
      <c r="H5387" s="24">
        <f t="shared" ca="1" si="587"/>
        <v>11292.366497328387</v>
      </c>
      <c r="I5387" s="24">
        <f ca="1">H5387/'Option value'!$E$10</f>
        <v>548.17313093827113</v>
      </c>
    </row>
    <row r="5388" spans="2:9">
      <c r="B5388">
        <f t="shared" si="588"/>
        <v>5370</v>
      </c>
      <c r="C5388" s="38">
        <f t="shared" ca="1" si="583"/>
        <v>0.24670868044708444</v>
      </c>
      <c r="D5388" s="38">
        <f t="shared" ca="1" si="584"/>
        <v>6.7240301065162225E-2</v>
      </c>
      <c r="E5388" s="38">
        <f t="shared" ca="1" si="585"/>
        <v>0.1447009735425189</v>
      </c>
      <c r="F5388" s="38">
        <f t="shared" ca="1" si="589"/>
        <v>5.6920515252243467E-2</v>
      </c>
      <c r="G5388" s="24">
        <f t="shared" ca="1" si="586"/>
        <v>11843.720926777329</v>
      </c>
      <c r="H5388" s="24">
        <f t="shared" ca="1" si="587"/>
        <v>12536.90223008981</v>
      </c>
      <c r="I5388" s="24">
        <f ca="1">H5388/'Option value'!$E$10</f>
        <v>608.58748689756362</v>
      </c>
    </row>
    <row r="5389" spans="2:9">
      <c r="B5389">
        <f t="shared" si="588"/>
        <v>5371</v>
      </c>
      <c r="C5389" s="38">
        <f t="shared" ca="1" si="583"/>
        <v>0.31804536758666996</v>
      </c>
      <c r="D5389" s="38">
        <f t="shared" ca="1" si="584"/>
        <v>5.7813457205832738E-2</v>
      </c>
      <c r="E5389" s="38">
        <f t="shared" ca="1" si="585"/>
        <v>0.14794517164108728</v>
      </c>
      <c r="F5389" s="38">
        <f t="shared" ca="1" si="589"/>
        <v>4.0529480236893345E-2</v>
      </c>
      <c r="G5389" s="24">
        <f t="shared" ca="1" si="586"/>
        <v>8797.9795539253901</v>
      </c>
      <c r="H5389" s="24">
        <f t="shared" ca="1" si="587"/>
        <v>9491.1608572378718</v>
      </c>
      <c r="I5389" s="24">
        <f ca="1">H5389/'Option value'!$E$10</f>
        <v>460.735963943586</v>
      </c>
    </row>
    <row r="5390" spans="2:9">
      <c r="B5390">
        <f t="shared" si="588"/>
        <v>5372</v>
      </c>
      <c r="C5390" s="38">
        <f t="shared" ca="1" si="583"/>
        <v>0.21764793608096114</v>
      </c>
      <c r="D5390" s="38">
        <f t="shared" ca="1" si="584"/>
        <v>5.2164484624287605E-2</v>
      </c>
      <c r="E5390" s="38">
        <f t="shared" ca="1" si="585"/>
        <v>0.14386294480752643</v>
      </c>
      <c r="F5390" s="38">
        <f t="shared" ca="1" si="589"/>
        <v>2.4677299293605456E-2</v>
      </c>
      <c r="G5390" s="24">
        <f t="shared" ca="1" si="586"/>
        <v>6609.4311329797283</v>
      </c>
      <c r="H5390" s="24">
        <f t="shared" ca="1" si="587"/>
        <v>7302.612436292211</v>
      </c>
      <c r="I5390" s="24">
        <f ca="1">H5390/'Option value'!$E$10</f>
        <v>354.4957493345733</v>
      </c>
    </row>
    <row r="5391" spans="2:9">
      <c r="B5391">
        <f t="shared" si="588"/>
        <v>5373</v>
      </c>
      <c r="C5391" s="38">
        <f t="shared" ca="1" si="583"/>
        <v>0.1190489740620396</v>
      </c>
      <c r="D5391" s="38">
        <f t="shared" ca="1" si="584"/>
        <v>5.3182224055137672E-2</v>
      </c>
      <c r="E5391" s="38">
        <f t="shared" ca="1" si="585"/>
        <v>0.14557011955695581</v>
      </c>
      <c r="F5391" s="38">
        <f t="shared" ca="1" si="589"/>
        <v>2.8495104601068903E-2</v>
      </c>
      <c r="G5391" s="24">
        <f t="shared" ca="1" si="586"/>
        <v>6304.3852412342239</v>
      </c>
      <c r="H5391" s="24">
        <f t="shared" ca="1" si="587"/>
        <v>6997.5665445467066</v>
      </c>
      <c r="I5391" s="24">
        <f ca="1">H5391/'Option value'!$E$10</f>
        <v>339.68769633721877</v>
      </c>
    </row>
    <row r="5392" spans="2:9">
      <c r="B5392">
        <f t="shared" si="588"/>
        <v>5374</v>
      </c>
      <c r="C5392" s="38">
        <f t="shared" ca="1" si="583"/>
        <v>0.21240741712187328</v>
      </c>
      <c r="D5392" s="38">
        <f t="shared" ca="1" si="584"/>
        <v>5.1132508955637965E-2</v>
      </c>
      <c r="E5392" s="38">
        <f t="shared" ca="1" si="585"/>
        <v>0.14525452585890827</v>
      </c>
      <c r="F5392" s="38">
        <f t="shared" ca="1" si="589"/>
        <v>4.4079109151663347E-2</v>
      </c>
      <c r="G5392" s="24">
        <f t="shared" ca="1" si="586"/>
        <v>7599.098304368842</v>
      </c>
      <c r="H5392" s="24">
        <f t="shared" ca="1" si="587"/>
        <v>8292.2796076813247</v>
      </c>
      <c r="I5392" s="24">
        <f ca="1">H5392/'Option value'!$E$10</f>
        <v>402.53784503307401</v>
      </c>
    </row>
    <row r="5393" spans="2:9">
      <c r="B5393">
        <f t="shared" si="588"/>
        <v>5375</v>
      </c>
      <c r="C5393" s="38">
        <f t="shared" ca="1" si="583"/>
        <v>0.33094347072685237</v>
      </c>
      <c r="D5393" s="38">
        <f t="shared" ca="1" si="584"/>
        <v>5.747622899694297E-2</v>
      </c>
      <c r="E5393" s="38">
        <f t="shared" ca="1" si="585"/>
        <v>0.1431299727999201</v>
      </c>
      <c r="F5393" s="38">
        <f t="shared" ca="1" si="589"/>
        <v>2.9550383200316558E-2</v>
      </c>
      <c r="G5393" s="24">
        <f t="shared" ca="1" si="586"/>
        <v>8352.9322366788183</v>
      </c>
      <c r="H5393" s="24">
        <f t="shared" ca="1" si="587"/>
        <v>9046.1135399913001</v>
      </c>
      <c r="I5393" s="24">
        <f ca="1">H5393/'Option value'!$E$10</f>
        <v>439.13172524229611</v>
      </c>
    </row>
    <row r="5394" spans="2:9">
      <c r="B5394">
        <f t="shared" si="588"/>
        <v>5376</v>
      </c>
      <c r="C5394" s="38">
        <f t="shared" ca="1" si="583"/>
        <v>0.21152183759610363</v>
      </c>
      <c r="D5394" s="38">
        <f t="shared" ca="1" si="584"/>
        <v>6.4003434579004342E-2</v>
      </c>
      <c r="E5394" s="38">
        <f t="shared" ca="1" si="585"/>
        <v>0.14690479860452463</v>
      </c>
      <c r="F5394" s="38">
        <f t="shared" ca="1" si="589"/>
        <v>5.5267463611706411E-2</v>
      </c>
      <c r="G5394" s="24">
        <f t="shared" ca="1" si="586"/>
        <v>10494.299461349277</v>
      </c>
      <c r="H5394" s="24">
        <f t="shared" ca="1" si="587"/>
        <v>11187.480764661759</v>
      </c>
      <c r="I5394" s="24">
        <f ca="1">H5394/'Option value'!$E$10</f>
        <v>543.08159051756104</v>
      </c>
    </row>
    <row r="5395" spans="2:9">
      <c r="B5395">
        <f t="shared" si="588"/>
        <v>5377</v>
      </c>
      <c r="C5395" s="38">
        <f t="shared" ref="C5395:C5458" ca="1" si="590">_xlfn.NORM.INV(RAND(),$F$6,$G$6)</f>
        <v>0.23410583356642597</v>
      </c>
      <c r="D5395" s="38">
        <f t="shared" ref="D5395:D5458" ca="1" si="591">_xlfn.NORM.INV(RAND(),$F$7,$G$7)</f>
        <v>6.6064837291066658E-2</v>
      </c>
      <c r="E5395" s="38">
        <f t="shared" ref="E5395:E5458" ca="1" si="592">_xlfn.NORM.INV(RAND(),$F$8,$G$8)</f>
        <v>0.14290472682169875</v>
      </c>
      <c r="F5395" s="38">
        <f t="shared" ca="1" si="589"/>
        <v>2.7423754252889586E-2</v>
      </c>
      <c r="G5395" s="24">
        <f t="shared" ref="G5395:G5458" ca="1" si="593">IF(E5395&gt;F5395,($C$12*(1+C5395)*D5395)/(E5395-F5395),0)</f>
        <v>8755.9589928268251</v>
      </c>
      <c r="H5395" s="24">
        <f t="shared" ref="H5395:H5458" ca="1" si="594">G5395+$C$13</f>
        <v>9449.1402961393069</v>
      </c>
      <c r="I5395" s="24">
        <f ca="1">H5395/'Option value'!$E$10</f>
        <v>458.69613088054882</v>
      </c>
    </row>
    <row r="5396" spans="2:9">
      <c r="B5396">
        <f t="shared" ref="B5396:B5459" si="595">B5395+1</f>
        <v>5378</v>
      </c>
      <c r="C5396" s="38">
        <f t="shared" ca="1" si="590"/>
        <v>0.28008981383427151</v>
      </c>
      <c r="D5396" s="38">
        <f t="shared" ca="1" si="591"/>
        <v>6.464610904604369E-2</v>
      </c>
      <c r="E5396" s="38">
        <f t="shared" ca="1" si="592"/>
        <v>0.1467198941793959</v>
      </c>
      <c r="F5396" s="38">
        <f t="shared" ref="F5396:F5459" ca="1" si="596">RAND()*($E$9-$D$9)+$D$9</f>
        <v>5.75892487623684E-2</v>
      </c>
      <c r="G5396" s="24">
        <f t="shared" ca="1" si="593"/>
        <v>11514.554976294736</v>
      </c>
      <c r="H5396" s="24">
        <f t="shared" ca="1" si="594"/>
        <v>12207.736279607218</v>
      </c>
      <c r="I5396" s="24">
        <f ca="1">H5396/'Option value'!$E$10</f>
        <v>592.60855726248622</v>
      </c>
    </row>
    <row r="5397" spans="2:9">
      <c r="B5397">
        <f t="shared" si="595"/>
        <v>5379</v>
      </c>
      <c r="C5397" s="38">
        <f t="shared" ca="1" si="590"/>
        <v>0.28439487740460773</v>
      </c>
      <c r="D5397" s="38">
        <f t="shared" ca="1" si="591"/>
        <v>6.5738045454260485E-2</v>
      </c>
      <c r="E5397" s="38">
        <f t="shared" ca="1" si="592"/>
        <v>0.13896777931135054</v>
      </c>
      <c r="F5397" s="38">
        <f t="shared" ca="1" si="596"/>
        <v>2.4758626187037919E-2</v>
      </c>
      <c r="G5397" s="24">
        <f t="shared" ca="1" si="593"/>
        <v>9168.6589362862542</v>
      </c>
      <c r="H5397" s="24">
        <f t="shared" ca="1" si="594"/>
        <v>9861.8402395987359</v>
      </c>
      <c r="I5397" s="24">
        <f ca="1">H5397/'Option value'!$E$10</f>
        <v>478.73010871838522</v>
      </c>
    </row>
    <row r="5398" spans="2:9">
      <c r="B5398">
        <f t="shared" si="595"/>
        <v>5380</v>
      </c>
      <c r="C5398" s="38">
        <f t="shared" ca="1" si="590"/>
        <v>0.2707869899704739</v>
      </c>
      <c r="D5398" s="38">
        <f t="shared" ca="1" si="591"/>
        <v>5.5753935798706238E-2</v>
      </c>
      <c r="E5398" s="38">
        <f t="shared" ca="1" si="592"/>
        <v>0.14326682875275776</v>
      </c>
      <c r="F5398" s="38">
        <f t="shared" ca="1" si="596"/>
        <v>4.5188959875212112E-2</v>
      </c>
      <c r="G5398" s="24">
        <f t="shared" ca="1" si="593"/>
        <v>8959.1879373789361</v>
      </c>
      <c r="H5398" s="24">
        <f t="shared" ca="1" si="594"/>
        <v>9652.3692406914179</v>
      </c>
      <c r="I5398" s="24">
        <f ca="1">H5398/'Option value'!$E$10</f>
        <v>468.56161362579695</v>
      </c>
    </row>
    <row r="5399" spans="2:9">
      <c r="B5399">
        <f t="shared" si="595"/>
        <v>5381</v>
      </c>
      <c r="C5399" s="38">
        <f t="shared" ca="1" si="590"/>
        <v>0.30513694157244481</v>
      </c>
      <c r="D5399" s="38">
        <f t="shared" ca="1" si="591"/>
        <v>5.3747077490948307E-2</v>
      </c>
      <c r="E5399" s="38">
        <f t="shared" ca="1" si="592"/>
        <v>0.14934592718182849</v>
      </c>
      <c r="F5399" s="38">
        <f t="shared" ca="1" si="596"/>
        <v>2.1333892523362898E-2</v>
      </c>
      <c r="G5399" s="24">
        <f t="shared" ca="1" si="593"/>
        <v>6795.9709412844159</v>
      </c>
      <c r="H5399" s="24">
        <f t="shared" ca="1" si="594"/>
        <v>7489.1522445968985</v>
      </c>
      <c r="I5399" s="24">
        <f ca="1">H5399/'Option value'!$E$10</f>
        <v>363.55107983480087</v>
      </c>
    </row>
    <row r="5400" spans="2:9">
      <c r="B5400">
        <f t="shared" si="595"/>
        <v>5382</v>
      </c>
      <c r="C5400" s="38">
        <f t="shared" ca="1" si="590"/>
        <v>0.13055134865182735</v>
      </c>
      <c r="D5400" s="38">
        <f t="shared" ca="1" si="591"/>
        <v>5.812611653819915E-2</v>
      </c>
      <c r="E5400" s="38">
        <f t="shared" ca="1" si="592"/>
        <v>0.1525063262653521</v>
      </c>
      <c r="F5400" s="38">
        <f t="shared" ca="1" si="596"/>
        <v>3.2319807002651149E-2</v>
      </c>
      <c r="G5400" s="24">
        <f t="shared" ca="1" si="593"/>
        <v>6781.0542653242019</v>
      </c>
      <c r="H5400" s="24">
        <f t="shared" ca="1" si="594"/>
        <v>7474.2355686366845</v>
      </c>
      <c r="I5400" s="24">
        <f ca="1">H5400/'Option value'!$E$10</f>
        <v>362.82696935129536</v>
      </c>
    </row>
    <row r="5401" spans="2:9">
      <c r="B5401">
        <f t="shared" si="595"/>
        <v>5383</v>
      </c>
      <c r="C5401" s="38">
        <f t="shared" ca="1" si="590"/>
        <v>8.9926082234905058E-2</v>
      </c>
      <c r="D5401" s="38">
        <f t="shared" ca="1" si="591"/>
        <v>7.0404713596642479E-2</v>
      </c>
      <c r="E5401" s="38">
        <f t="shared" ca="1" si="592"/>
        <v>0.14932134477613773</v>
      </c>
      <c r="F5401" s="38">
        <f t="shared" ca="1" si="596"/>
        <v>5.5837676839573178E-2</v>
      </c>
      <c r="G5401" s="24">
        <f t="shared" ca="1" si="593"/>
        <v>10180.15555993568</v>
      </c>
      <c r="H5401" s="24">
        <f t="shared" ca="1" si="594"/>
        <v>10873.336863248162</v>
      </c>
      <c r="I5401" s="24">
        <f ca="1">H5401/'Option value'!$E$10</f>
        <v>527.83188656544473</v>
      </c>
    </row>
    <row r="5402" spans="2:9">
      <c r="B5402">
        <f t="shared" si="595"/>
        <v>5384</v>
      </c>
      <c r="C5402" s="38">
        <f t="shared" ca="1" si="590"/>
        <v>0.32446571510755773</v>
      </c>
      <c r="D5402" s="38">
        <f t="shared" ca="1" si="591"/>
        <v>7.3561177590210566E-2</v>
      </c>
      <c r="E5402" s="38">
        <f t="shared" ca="1" si="592"/>
        <v>0.14333430148345797</v>
      </c>
      <c r="F5402" s="38">
        <f t="shared" ca="1" si="596"/>
        <v>5.5221749868223674E-2</v>
      </c>
      <c r="G5402" s="24">
        <f t="shared" ca="1" si="593"/>
        <v>13713.332065853021</v>
      </c>
      <c r="H5402" s="24">
        <f t="shared" ca="1" si="594"/>
        <v>14406.513369165503</v>
      </c>
      <c r="I5402" s="24">
        <f ca="1">H5402/'Option value'!$E$10</f>
        <v>699.34530918279131</v>
      </c>
    </row>
    <row r="5403" spans="2:9">
      <c r="B5403">
        <f t="shared" si="595"/>
        <v>5385</v>
      </c>
      <c r="C5403" s="38">
        <f t="shared" ca="1" si="590"/>
        <v>0.24628245970322848</v>
      </c>
      <c r="D5403" s="38">
        <f t="shared" ca="1" si="591"/>
        <v>5.5090477270344586E-2</v>
      </c>
      <c r="E5403" s="38">
        <f t="shared" ca="1" si="592"/>
        <v>0.14396316967534553</v>
      </c>
      <c r="F5403" s="38">
        <f t="shared" ca="1" si="596"/>
        <v>2.3801702861969712E-2</v>
      </c>
      <c r="G5403" s="24">
        <f t="shared" ca="1" si="593"/>
        <v>7086.294109263481</v>
      </c>
      <c r="H5403" s="24">
        <f t="shared" ca="1" si="594"/>
        <v>7779.4754125759637</v>
      </c>
      <c r="I5403" s="24">
        <f ca="1">H5403/'Option value'!$E$10</f>
        <v>377.64443750368753</v>
      </c>
    </row>
    <row r="5404" spans="2:9">
      <c r="B5404">
        <f t="shared" si="595"/>
        <v>5386</v>
      </c>
      <c r="C5404" s="38">
        <f t="shared" ca="1" si="590"/>
        <v>0.31645479725563502</v>
      </c>
      <c r="D5404" s="38">
        <f t="shared" ca="1" si="591"/>
        <v>6.2975707530201291E-2</v>
      </c>
      <c r="E5404" s="38">
        <f t="shared" ca="1" si="592"/>
        <v>0.14281502675501126</v>
      </c>
      <c r="F5404" s="38">
        <f t="shared" ca="1" si="596"/>
        <v>2.4292887798842484E-2</v>
      </c>
      <c r="G5404" s="24">
        <f t="shared" ca="1" si="593"/>
        <v>8675.0283595370147</v>
      </c>
      <c r="H5404" s="24">
        <f t="shared" ca="1" si="594"/>
        <v>9368.2096628494965</v>
      </c>
      <c r="I5404" s="24">
        <f ca="1">H5404/'Option value'!$E$10</f>
        <v>454.76745936162604</v>
      </c>
    </row>
    <row r="5405" spans="2:9">
      <c r="B5405">
        <f t="shared" si="595"/>
        <v>5387</v>
      </c>
      <c r="C5405" s="38">
        <f t="shared" ca="1" si="590"/>
        <v>0.32001364258034337</v>
      </c>
      <c r="D5405" s="38">
        <f t="shared" ca="1" si="591"/>
        <v>7.2381825505521233E-2</v>
      </c>
      <c r="E5405" s="38">
        <f t="shared" ca="1" si="592"/>
        <v>0.14481832951437756</v>
      </c>
      <c r="F5405" s="38">
        <f t="shared" ca="1" si="596"/>
        <v>4.0251282411699826E-2</v>
      </c>
      <c r="G5405" s="24">
        <f t="shared" ca="1" si="593"/>
        <v>11331.945693594389</v>
      </c>
      <c r="H5405" s="24">
        <f t="shared" ca="1" si="594"/>
        <v>12025.126996906871</v>
      </c>
      <c r="I5405" s="24">
        <f ca="1">H5405/'Option value'!$E$10</f>
        <v>583.7440289760616</v>
      </c>
    </row>
    <row r="5406" spans="2:9">
      <c r="B5406">
        <f t="shared" si="595"/>
        <v>5388</v>
      </c>
      <c r="C5406" s="38">
        <f t="shared" ca="1" si="590"/>
        <v>0.44617888045479587</v>
      </c>
      <c r="D5406" s="38">
        <f t="shared" ca="1" si="591"/>
        <v>5.9801232224220978E-2</v>
      </c>
      <c r="E5406" s="38">
        <f t="shared" ca="1" si="592"/>
        <v>0.14693889947203398</v>
      </c>
      <c r="F5406" s="38">
        <f t="shared" ca="1" si="596"/>
        <v>2.3266600899675565E-2</v>
      </c>
      <c r="G5406" s="24">
        <f t="shared" ca="1" si="593"/>
        <v>8672.6354611985898</v>
      </c>
      <c r="H5406" s="24">
        <f t="shared" ca="1" si="594"/>
        <v>9365.8167645110716</v>
      </c>
      <c r="I5406" s="24">
        <f ca="1">H5406/'Option value'!$E$10</f>
        <v>454.65129924811026</v>
      </c>
    </row>
    <row r="5407" spans="2:9">
      <c r="B5407">
        <f t="shared" si="595"/>
        <v>5389</v>
      </c>
      <c r="C5407" s="38">
        <f t="shared" ca="1" si="590"/>
        <v>0.1006692966039357</v>
      </c>
      <c r="D5407" s="38">
        <f t="shared" ca="1" si="591"/>
        <v>5.082894214738902E-2</v>
      </c>
      <c r="E5407" s="38">
        <f t="shared" ca="1" si="592"/>
        <v>0.14328961870881901</v>
      </c>
      <c r="F5407" s="38">
        <f t="shared" ca="1" si="596"/>
        <v>3.4385233819781549E-2</v>
      </c>
      <c r="G5407" s="24">
        <f t="shared" ca="1" si="593"/>
        <v>6371.0928386075084</v>
      </c>
      <c r="H5407" s="24">
        <f t="shared" ca="1" si="594"/>
        <v>7064.2741419199911</v>
      </c>
      <c r="I5407" s="24">
        <f ca="1">H5407/'Option value'!$E$10</f>
        <v>342.92592921941701</v>
      </c>
    </row>
    <row r="5408" spans="2:9">
      <c r="B5408">
        <f t="shared" si="595"/>
        <v>5390</v>
      </c>
      <c r="C5408" s="38">
        <f t="shared" ca="1" si="590"/>
        <v>0.22639318200042191</v>
      </c>
      <c r="D5408" s="38">
        <f t="shared" ca="1" si="591"/>
        <v>6.8933585072556092E-2</v>
      </c>
      <c r="E5408" s="38">
        <f t="shared" ca="1" si="592"/>
        <v>0.14712790188661781</v>
      </c>
      <c r="F5408" s="38">
        <f t="shared" ca="1" si="596"/>
        <v>3.842985199022915E-2</v>
      </c>
      <c r="G5408" s="24">
        <f t="shared" ca="1" si="593"/>
        <v>9645.6215303179197</v>
      </c>
      <c r="H5408" s="24">
        <f t="shared" ca="1" si="594"/>
        <v>10338.802833630401</v>
      </c>
      <c r="I5408" s="24">
        <f ca="1">H5408/'Option value'!$E$10</f>
        <v>501.8836327005049</v>
      </c>
    </row>
    <row r="5409" spans="2:9">
      <c r="B5409">
        <f t="shared" si="595"/>
        <v>5391</v>
      </c>
      <c r="C5409" s="38">
        <f t="shared" ca="1" si="590"/>
        <v>0.13550798710094014</v>
      </c>
      <c r="D5409" s="38">
        <f t="shared" ca="1" si="591"/>
        <v>6.7386189243590133E-2</v>
      </c>
      <c r="E5409" s="38">
        <f t="shared" ca="1" si="592"/>
        <v>0.14643111140760809</v>
      </c>
      <c r="F5409" s="38">
        <f t="shared" ca="1" si="596"/>
        <v>4.732206603512322E-2</v>
      </c>
      <c r="G5409" s="24">
        <f t="shared" ca="1" si="593"/>
        <v>9575.0086391142941</v>
      </c>
      <c r="H5409" s="24">
        <f t="shared" ca="1" si="594"/>
        <v>10268.189942426776</v>
      </c>
      <c r="I5409" s="24">
        <f ca="1">H5409/'Option value'!$E$10</f>
        <v>498.45582244790171</v>
      </c>
    </row>
    <row r="5410" spans="2:9">
      <c r="B5410">
        <f t="shared" si="595"/>
        <v>5392</v>
      </c>
      <c r="C5410" s="38">
        <f t="shared" ca="1" si="590"/>
        <v>0.25701909174656273</v>
      </c>
      <c r="D5410" s="38">
        <f t="shared" ca="1" si="591"/>
        <v>6.1509967957435838E-2</v>
      </c>
      <c r="E5410" s="38">
        <f t="shared" ca="1" si="592"/>
        <v>0.14113029578883629</v>
      </c>
      <c r="F5410" s="38">
        <f t="shared" ca="1" si="596"/>
        <v>5.4168474879757719E-2</v>
      </c>
      <c r="G5410" s="24">
        <f t="shared" ca="1" si="593"/>
        <v>11026.815969082849</v>
      </c>
      <c r="H5410" s="24">
        <f t="shared" ca="1" si="594"/>
        <v>11719.997272395331</v>
      </c>
      <c r="I5410" s="24">
        <f ca="1">H5410/'Option value'!$E$10</f>
        <v>568.93190642695777</v>
      </c>
    </row>
    <row r="5411" spans="2:9">
      <c r="B5411">
        <f t="shared" si="595"/>
        <v>5393</v>
      </c>
      <c r="C5411" s="38">
        <f t="shared" ca="1" si="590"/>
        <v>0.26235813109038125</v>
      </c>
      <c r="D5411" s="38">
        <f t="shared" ca="1" si="591"/>
        <v>6.3883483616073211E-2</v>
      </c>
      <c r="E5411" s="38">
        <f t="shared" ca="1" si="592"/>
        <v>0.146924878489815</v>
      </c>
      <c r="F5411" s="38">
        <f t="shared" ca="1" si="596"/>
        <v>4.200602713724845E-2</v>
      </c>
      <c r="G5411" s="24">
        <f t="shared" ca="1" si="593"/>
        <v>9532.5484615378064</v>
      </c>
      <c r="H5411" s="24">
        <f t="shared" ca="1" si="594"/>
        <v>10225.729764850288</v>
      </c>
      <c r="I5411" s="24">
        <f ca="1">H5411/'Option value'!$E$10</f>
        <v>496.39464877914014</v>
      </c>
    </row>
    <row r="5412" spans="2:9">
      <c r="B5412">
        <f t="shared" si="595"/>
        <v>5394</v>
      </c>
      <c r="C5412" s="38">
        <f t="shared" ca="1" si="590"/>
        <v>0.17467277215282509</v>
      </c>
      <c r="D5412" s="38">
        <f t="shared" ca="1" si="591"/>
        <v>6.2940686239203111E-2</v>
      </c>
      <c r="E5412" s="38">
        <f t="shared" ca="1" si="592"/>
        <v>0.14862814171959596</v>
      </c>
      <c r="F5412" s="38">
        <f t="shared" ca="1" si="596"/>
        <v>5.7870223716872476E-2</v>
      </c>
      <c r="G5412" s="24">
        <f t="shared" ca="1" si="593"/>
        <v>10103.113414635021</v>
      </c>
      <c r="H5412" s="24">
        <f t="shared" ca="1" si="594"/>
        <v>10796.294717947503</v>
      </c>
      <c r="I5412" s="24">
        <f ca="1">H5412/'Option value'!$E$10</f>
        <v>524.09197659939332</v>
      </c>
    </row>
    <row r="5413" spans="2:9">
      <c r="B5413">
        <f t="shared" si="595"/>
        <v>5395</v>
      </c>
      <c r="C5413" s="38">
        <f t="shared" ca="1" si="590"/>
        <v>0.17457109356970771</v>
      </c>
      <c r="D5413" s="38">
        <f t="shared" ca="1" si="591"/>
        <v>6.010338410695111E-2</v>
      </c>
      <c r="E5413" s="38">
        <f t="shared" ca="1" si="592"/>
        <v>0.14450568758650265</v>
      </c>
      <c r="F5413" s="38">
        <f t="shared" ca="1" si="596"/>
        <v>5.7252246347455293E-2</v>
      </c>
      <c r="G5413" s="24">
        <f t="shared" ca="1" si="593"/>
        <v>10034.299200320875</v>
      </c>
      <c r="H5413" s="24">
        <f t="shared" ca="1" si="594"/>
        <v>10727.480503633356</v>
      </c>
      <c r="I5413" s="24">
        <f ca="1">H5413/'Option value'!$E$10</f>
        <v>520.75148075890081</v>
      </c>
    </row>
    <row r="5414" spans="2:9">
      <c r="B5414">
        <f t="shared" si="595"/>
        <v>5396</v>
      </c>
      <c r="C5414" s="38">
        <f t="shared" ca="1" si="590"/>
        <v>0.31921188588229044</v>
      </c>
      <c r="D5414" s="38">
        <f t="shared" ca="1" si="591"/>
        <v>6.2597330017344549E-2</v>
      </c>
      <c r="E5414" s="38">
        <f t="shared" ca="1" si="592"/>
        <v>0.14150500760199489</v>
      </c>
      <c r="F5414" s="38">
        <f t="shared" ca="1" si="596"/>
        <v>2.2156660058346805E-2</v>
      </c>
      <c r="G5414" s="24">
        <f t="shared" ca="1" si="593"/>
        <v>8581.1467999711986</v>
      </c>
      <c r="H5414" s="24">
        <f t="shared" ca="1" si="594"/>
        <v>9274.3281032836803</v>
      </c>
      <c r="I5414" s="24">
        <f ca="1">H5414/'Option value'!$E$10</f>
        <v>450.21010210114952</v>
      </c>
    </row>
    <row r="5415" spans="2:9">
      <c r="B5415">
        <f t="shared" si="595"/>
        <v>5397</v>
      </c>
      <c r="C5415" s="38">
        <f t="shared" ca="1" si="590"/>
        <v>0.23558442410548544</v>
      </c>
      <c r="D5415" s="38">
        <f t="shared" ca="1" si="591"/>
        <v>5.8685474371897695E-2</v>
      </c>
      <c r="E5415" s="38">
        <f t="shared" ca="1" si="592"/>
        <v>0.14143012212587833</v>
      </c>
      <c r="F5415" s="38">
        <f t="shared" ca="1" si="596"/>
        <v>2.7761422583398913E-2</v>
      </c>
      <c r="G5415" s="24">
        <f t="shared" ca="1" si="593"/>
        <v>7911.4034040252436</v>
      </c>
      <c r="H5415" s="24">
        <f t="shared" ca="1" si="594"/>
        <v>8604.5847073377263</v>
      </c>
      <c r="I5415" s="24">
        <f ca="1">H5415/'Option value'!$E$10</f>
        <v>417.69828676396725</v>
      </c>
    </row>
    <row r="5416" spans="2:9">
      <c r="B5416">
        <f t="shared" si="595"/>
        <v>5398</v>
      </c>
      <c r="C5416" s="38">
        <f t="shared" ca="1" si="590"/>
        <v>0.11987474781354072</v>
      </c>
      <c r="D5416" s="38">
        <f t="shared" ca="1" si="591"/>
        <v>5.9993703066304332E-2</v>
      </c>
      <c r="E5416" s="38">
        <f t="shared" ca="1" si="592"/>
        <v>0.14407869174073143</v>
      </c>
      <c r="F5416" s="38">
        <f t="shared" ca="1" si="596"/>
        <v>4.2462487913905764E-2</v>
      </c>
      <c r="G5416" s="24">
        <f t="shared" ca="1" si="593"/>
        <v>8199.8051292084856</v>
      </c>
      <c r="H5416" s="24">
        <f t="shared" ca="1" si="594"/>
        <v>8892.9864325209674</v>
      </c>
      <c r="I5416" s="24">
        <f ca="1">H5416/'Option value'!$E$10</f>
        <v>431.69837051072653</v>
      </c>
    </row>
    <row r="5417" spans="2:9">
      <c r="B5417">
        <f t="shared" si="595"/>
        <v>5399</v>
      </c>
      <c r="C5417" s="38">
        <f t="shared" ca="1" si="590"/>
        <v>0.23158605326033696</v>
      </c>
      <c r="D5417" s="38">
        <f t="shared" ca="1" si="591"/>
        <v>6.2996690450653606E-2</v>
      </c>
      <c r="E5417" s="38">
        <f t="shared" ca="1" si="592"/>
        <v>0.14927313901723108</v>
      </c>
      <c r="F5417" s="38">
        <f t="shared" ca="1" si="596"/>
        <v>2.3893942748467824E-2</v>
      </c>
      <c r="G5417" s="24">
        <f t="shared" ca="1" si="593"/>
        <v>7674.4699833686045</v>
      </c>
      <c r="H5417" s="24">
        <f t="shared" ca="1" si="594"/>
        <v>8367.6512866810863</v>
      </c>
      <c r="I5417" s="24">
        <f ca="1">H5417/'Option value'!$E$10</f>
        <v>406.19666440199444</v>
      </c>
    </row>
    <row r="5418" spans="2:9">
      <c r="B5418">
        <f t="shared" si="595"/>
        <v>5400</v>
      </c>
      <c r="C5418" s="38">
        <f t="shared" ca="1" si="590"/>
        <v>0.41949921565629672</v>
      </c>
      <c r="D5418" s="38">
        <f t="shared" ca="1" si="591"/>
        <v>6.8554744869289502E-2</v>
      </c>
      <c r="E5418" s="38">
        <f t="shared" ca="1" si="592"/>
        <v>0.14941880577171163</v>
      </c>
      <c r="F5418" s="38">
        <f t="shared" ca="1" si="596"/>
        <v>5.6552501771804028E-2</v>
      </c>
      <c r="G5418" s="24">
        <f t="shared" ca="1" si="593"/>
        <v>12995.885947679744</v>
      </c>
      <c r="H5418" s="24">
        <f t="shared" ca="1" si="594"/>
        <v>13689.067250992226</v>
      </c>
      <c r="I5418" s="24">
        <f ca="1">H5418/'Option value'!$E$10</f>
        <v>664.51782771806916</v>
      </c>
    </row>
    <row r="5419" spans="2:9">
      <c r="B5419">
        <f t="shared" si="595"/>
        <v>5401</v>
      </c>
      <c r="C5419" s="38">
        <f t="shared" ca="1" si="590"/>
        <v>0.24662996297639789</v>
      </c>
      <c r="D5419" s="38">
        <f t="shared" ca="1" si="591"/>
        <v>6.5958226038882337E-2</v>
      </c>
      <c r="E5419" s="38">
        <f t="shared" ca="1" si="592"/>
        <v>0.14637663451676888</v>
      </c>
      <c r="F5419" s="38">
        <f t="shared" ca="1" si="596"/>
        <v>5.665418355593331E-2</v>
      </c>
      <c r="G5419" s="24">
        <f t="shared" ca="1" si="593"/>
        <v>11365.71536776139</v>
      </c>
      <c r="H5419" s="24">
        <f t="shared" ca="1" si="594"/>
        <v>12058.896671073871</v>
      </c>
      <c r="I5419" s="24">
        <f ca="1">H5419/'Option value'!$E$10</f>
        <v>585.38333354727524</v>
      </c>
    </row>
    <row r="5420" spans="2:9">
      <c r="B5420">
        <f t="shared" si="595"/>
        <v>5402</v>
      </c>
      <c r="C5420" s="38">
        <f t="shared" ca="1" si="590"/>
        <v>0.11703563373963012</v>
      </c>
      <c r="D5420" s="38">
        <f t="shared" ca="1" si="591"/>
        <v>6.4777458375586419E-2</v>
      </c>
      <c r="E5420" s="38">
        <f t="shared" ca="1" si="592"/>
        <v>0.14159618606949359</v>
      </c>
      <c r="F5420" s="38">
        <f t="shared" ca="1" si="596"/>
        <v>4.3118935945531622E-2</v>
      </c>
      <c r="G5420" s="24">
        <f t="shared" ca="1" si="593"/>
        <v>9112.6857794308089</v>
      </c>
      <c r="H5420" s="24">
        <f t="shared" ca="1" si="594"/>
        <v>9805.8670827432907</v>
      </c>
      <c r="I5420" s="24">
        <f ca="1">H5420/'Option value'!$E$10</f>
        <v>476.01296518171313</v>
      </c>
    </row>
    <row r="5421" spans="2:9">
      <c r="B5421">
        <f t="shared" si="595"/>
        <v>5403</v>
      </c>
      <c r="C5421" s="38">
        <f t="shared" ca="1" si="590"/>
        <v>0.32933511473595833</v>
      </c>
      <c r="D5421" s="38">
        <f t="shared" ca="1" si="591"/>
        <v>7.1968726166005678E-2</v>
      </c>
      <c r="E5421" s="38">
        <f t="shared" ca="1" si="592"/>
        <v>0.1423573582316843</v>
      </c>
      <c r="F5421" s="38">
        <f t="shared" ca="1" si="596"/>
        <v>3.1389228744727722E-2</v>
      </c>
      <c r="G5421" s="24">
        <f t="shared" ca="1" si="593"/>
        <v>10692.306611775381</v>
      </c>
      <c r="H5421" s="24">
        <f t="shared" ca="1" si="594"/>
        <v>11385.487915087862</v>
      </c>
      <c r="I5421" s="24">
        <f ca="1">H5421/'Option value'!$E$10</f>
        <v>552.69358811106122</v>
      </c>
    </row>
    <row r="5422" spans="2:9">
      <c r="B5422">
        <f t="shared" si="595"/>
        <v>5404</v>
      </c>
      <c r="C5422" s="38">
        <f t="shared" ca="1" si="590"/>
        <v>0.14335850230289293</v>
      </c>
      <c r="D5422" s="38">
        <f t="shared" ca="1" si="591"/>
        <v>6.6303923787486091E-2</v>
      </c>
      <c r="E5422" s="38">
        <f t="shared" ca="1" si="592"/>
        <v>0.14441205958561268</v>
      </c>
      <c r="F5422" s="38">
        <f t="shared" ca="1" si="596"/>
        <v>4.4445225450754605E-2</v>
      </c>
      <c r="G5422" s="24">
        <f t="shared" ca="1" si="593"/>
        <v>9404.9630593590755</v>
      </c>
      <c r="H5422" s="24">
        <f t="shared" ca="1" si="594"/>
        <v>10098.144362671557</v>
      </c>
      <c r="I5422" s="24">
        <f ca="1">H5422/'Option value'!$E$10</f>
        <v>490.20118265395905</v>
      </c>
    </row>
    <row r="5423" spans="2:9">
      <c r="B5423">
        <f t="shared" si="595"/>
        <v>5405</v>
      </c>
      <c r="C5423" s="38">
        <f t="shared" ca="1" si="590"/>
        <v>0.2869190672380223</v>
      </c>
      <c r="D5423" s="38">
        <f t="shared" ca="1" si="591"/>
        <v>5.2285833649408878E-2</v>
      </c>
      <c r="E5423" s="38">
        <f t="shared" ca="1" si="592"/>
        <v>0.14291994685592768</v>
      </c>
      <c r="F5423" s="38">
        <f t="shared" ca="1" si="596"/>
        <v>2.0104546456523702E-2</v>
      </c>
      <c r="G5423" s="24">
        <f t="shared" ca="1" si="593"/>
        <v>6794.7552947642125</v>
      </c>
      <c r="H5423" s="24">
        <f t="shared" ca="1" si="594"/>
        <v>7487.9365980766952</v>
      </c>
      <c r="I5423" s="24">
        <f ca="1">H5423/'Option value'!$E$10</f>
        <v>363.4920678678007</v>
      </c>
    </row>
    <row r="5424" spans="2:9">
      <c r="B5424">
        <f t="shared" si="595"/>
        <v>5406</v>
      </c>
      <c r="C5424" s="38">
        <f t="shared" ca="1" si="590"/>
        <v>0.13902531891660896</v>
      </c>
      <c r="D5424" s="38">
        <f t="shared" ca="1" si="591"/>
        <v>5.6723552254858436E-2</v>
      </c>
      <c r="E5424" s="38">
        <f t="shared" ca="1" si="592"/>
        <v>0.14121963957318465</v>
      </c>
      <c r="F5424" s="38">
        <f t="shared" ca="1" si="596"/>
        <v>3.2037512038101651E-2</v>
      </c>
      <c r="G5424" s="24">
        <f t="shared" ca="1" si="593"/>
        <v>7338.9955147763931</v>
      </c>
      <c r="H5424" s="24">
        <f t="shared" ca="1" si="594"/>
        <v>8032.1768180888757</v>
      </c>
      <c r="I5424" s="24">
        <f ca="1">H5424/'Option value'!$E$10</f>
        <v>389.91149602373179</v>
      </c>
    </row>
    <row r="5425" spans="2:9">
      <c r="B5425">
        <f t="shared" si="595"/>
        <v>5407</v>
      </c>
      <c r="C5425" s="38">
        <f t="shared" ca="1" si="590"/>
        <v>0.23373289187418264</v>
      </c>
      <c r="D5425" s="38">
        <f t="shared" ca="1" si="591"/>
        <v>6.7174135016628514E-2</v>
      </c>
      <c r="E5425" s="38">
        <f t="shared" ca="1" si="592"/>
        <v>0.1477132290499775</v>
      </c>
      <c r="F5425" s="38">
        <f t="shared" ca="1" si="596"/>
        <v>3.2009425021532534E-2</v>
      </c>
      <c r="G5425" s="24">
        <f t="shared" ca="1" si="593"/>
        <v>8883.1493825168836</v>
      </c>
      <c r="H5425" s="24">
        <f t="shared" ca="1" si="594"/>
        <v>9576.3306858293654</v>
      </c>
      <c r="I5425" s="24">
        <f ca="1">H5425/'Option value'!$E$10</f>
        <v>464.87042164220219</v>
      </c>
    </row>
    <row r="5426" spans="2:9">
      <c r="B5426">
        <f t="shared" si="595"/>
        <v>5408</v>
      </c>
      <c r="C5426" s="38">
        <f t="shared" ca="1" si="590"/>
        <v>0.26182225017203753</v>
      </c>
      <c r="D5426" s="38">
        <f t="shared" ca="1" si="591"/>
        <v>6.6219127902118716E-2</v>
      </c>
      <c r="E5426" s="38">
        <f t="shared" ca="1" si="592"/>
        <v>0.14800633889417175</v>
      </c>
      <c r="F5426" s="38">
        <f t="shared" ca="1" si="596"/>
        <v>3.5456934451556225E-2</v>
      </c>
      <c r="G5426" s="24">
        <f t="shared" ca="1" si="593"/>
        <v>9207.2474161757164</v>
      </c>
      <c r="H5426" s="24">
        <f t="shared" ca="1" si="594"/>
        <v>9900.4287194881981</v>
      </c>
      <c r="I5426" s="24">
        <f ca="1">H5426/'Option value'!$E$10</f>
        <v>480.60333589748529</v>
      </c>
    </row>
    <row r="5427" spans="2:9">
      <c r="B5427">
        <f t="shared" si="595"/>
        <v>5409</v>
      </c>
      <c r="C5427" s="38">
        <f t="shared" ca="1" si="590"/>
        <v>0.10030287741801952</v>
      </c>
      <c r="D5427" s="38">
        <f t="shared" ca="1" si="591"/>
        <v>6.5063392245486643E-2</v>
      </c>
      <c r="E5427" s="38">
        <f t="shared" ca="1" si="592"/>
        <v>0.1480580669793487</v>
      </c>
      <c r="F5427" s="38">
        <f t="shared" ca="1" si="596"/>
        <v>3.8829330524895483E-2</v>
      </c>
      <c r="G5427" s="24">
        <f t="shared" ca="1" si="593"/>
        <v>8128.3691390094727</v>
      </c>
      <c r="H5427" s="24">
        <f t="shared" ca="1" si="594"/>
        <v>8821.5504423219554</v>
      </c>
      <c r="I5427" s="24">
        <f ca="1">H5427/'Option value'!$E$10</f>
        <v>428.23060399621141</v>
      </c>
    </row>
    <row r="5428" spans="2:9">
      <c r="B5428">
        <f t="shared" si="595"/>
        <v>5410</v>
      </c>
      <c r="C5428" s="38">
        <f t="shared" ca="1" si="590"/>
        <v>0.17194130009314401</v>
      </c>
      <c r="D5428" s="38">
        <f t="shared" ca="1" si="591"/>
        <v>6.7899524932478653E-2</v>
      </c>
      <c r="E5428" s="38">
        <f t="shared" ca="1" si="592"/>
        <v>0.14534054930170209</v>
      </c>
      <c r="F5428" s="38">
        <f t="shared" ca="1" si="596"/>
        <v>2.2984611948888952E-2</v>
      </c>
      <c r="G5428" s="24">
        <f t="shared" ca="1" si="593"/>
        <v>8065.6416634507195</v>
      </c>
      <c r="H5428" s="24">
        <f t="shared" ca="1" si="594"/>
        <v>8758.8229667632022</v>
      </c>
      <c r="I5428" s="24">
        <f ca="1">H5428/'Option value'!$E$10</f>
        <v>425.18558091083503</v>
      </c>
    </row>
    <row r="5429" spans="2:9">
      <c r="B5429">
        <f t="shared" si="595"/>
        <v>5411</v>
      </c>
      <c r="C5429" s="38">
        <f t="shared" ca="1" si="590"/>
        <v>0.2347170058202821</v>
      </c>
      <c r="D5429" s="38">
        <f t="shared" ca="1" si="591"/>
        <v>6.8554845686461127E-2</v>
      </c>
      <c r="E5429" s="38">
        <f t="shared" ca="1" si="592"/>
        <v>0.1451879428969797</v>
      </c>
      <c r="F5429" s="38">
        <f t="shared" ca="1" si="596"/>
        <v>3.3632185441418584E-2</v>
      </c>
      <c r="G5429" s="24">
        <f t="shared" ca="1" si="593"/>
        <v>9410.3326289827419</v>
      </c>
      <c r="H5429" s="24">
        <f t="shared" ca="1" si="594"/>
        <v>10103.513932295224</v>
      </c>
      <c r="I5429" s="24">
        <f ca="1">H5429/'Option value'!$E$10</f>
        <v>490.46184137355453</v>
      </c>
    </row>
    <row r="5430" spans="2:9">
      <c r="B5430">
        <f t="shared" si="595"/>
        <v>5412</v>
      </c>
      <c r="C5430" s="38">
        <f t="shared" ca="1" si="590"/>
        <v>-8.3822730640516152E-2</v>
      </c>
      <c r="D5430" s="38">
        <f t="shared" ca="1" si="591"/>
        <v>6.3356548694874934E-2</v>
      </c>
      <c r="E5430" s="38">
        <f t="shared" ca="1" si="592"/>
        <v>0.14445076473406082</v>
      </c>
      <c r="F5430" s="38">
        <f t="shared" ca="1" si="596"/>
        <v>4.1665952080279976E-2</v>
      </c>
      <c r="G5430" s="24">
        <f t="shared" ca="1" si="593"/>
        <v>7003.7954234500967</v>
      </c>
      <c r="H5430" s="24">
        <f t="shared" ca="1" si="594"/>
        <v>7696.9767267625793</v>
      </c>
      <c r="I5430" s="24">
        <f ca="1">H5430/'Option value'!$E$10</f>
        <v>373.63964693022228</v>
      </c>
    </row>
    <row r="5431" spans="2:9">
      <c r="B5431">
        <f t="shared" si="595"/>
        <v>5413</v>
      </c>
      <c r="C5431" s="38">
        <f t="shared" ca="1" si="590"/>
        <v>0.27406372385427918</v>
      </c>
      <c r="D5431" s="38">
        <f t="shared" ca="1" si="591"/>
        <v>5.7150525600743116E-2</v>
      </c>
      <c r="E5431" s="38">
        <f t="shared" ca="1" si="592"/>
        <v>0.1467490859785324</v>
      </c>
      <c r="F5431" s="38">
        <f t="shared" ca="1" si="596"/>
        <v>5.6371145252074095E-2</v>
      </c>
      <c r="G5431" s="24">
        <f t="shared" ca="1" si="593"/>
        <v>9991.7213605714005</v>
      </c>
      <c r="H5431" s="24">
        <f t="shared" ca="1" si="594"/>
        <v>10684.902663883882</v>
      </c>
      <c r="I5431" s="24">
        <f ca="1">H5431/'Option value'!$E$10</f>
        <v>518.68459533416899</v>
      </c>
    </row>
    <row r="5432" spans="2:9">
      <c r="B5432">
        <f t="shared" si="595"/>
        <v>5414</v>
      </c>
      <c r="C5432" s="38">
        <f t="shared" ca="1" si="590"/>
        <v>0.22249125327973163</v>
      </c>
      <c r="D5432" s="38">
        <f t="shared" ca="1" si="591"/>
        <v>6.4736822997044904E-2</v>
      </c>
      <c r="E5432" s="38">
        <f t="shared" ca="1" si="592"/>
        <v>0.14973699265781534</v>
      </c>
      <c r="F5432" s="38">
        <f t="shared" ca="1" si="596"/>
        <v>4.7161469921745816E-2</v>
      </c>
      <c r="G5432" s="24">
        <f t="shared" ca="1" si="593"/>
        <v>9568.5202601682304</v>
      </c>
      <c r="H5432" s="24">
        <f t="shared" ca="1" si="594"/>
        <v>10261.701563480712</v>
      </c>
      <c r="I5432" s="24">
        <f ca="1">H5432/'Option value'!$E$10</f>
        <v>498.14085259615103</v>
      </c>
    </row>
    <row r="5433" spans="2:9">
      <c r="B5433">
        <f t="shared" si="595"/>
        <v>5415</v>
      </c>
      <c r="C5433" s="38">
        <f t="shared" ca="1" si="590"/>
        <v>7.9202921549461347E-2</v>
      </c>
      <c r="D5433" s="38">
        <f t="shared" ca="1" si="591"/>
        <v>6.3722988572177355E-2</v>
      </c>
      <c r="E5433" s="38">
        <f t="shared" ca="1" si="592"/>
        <v>0.14689094839361755</v>
      </c>
      <c r="F5433" s="38">
        <f t="shared" ca="1" si="596"/>
        <v>4.2299968189911205E-2</v>
      </c>
      <c r="G5433" s="24">
        <f t="shared" ca="1" si="593"/>
        <v>8154.4822519844774</v>
      </c>
      <c r="H5433" s="24">
        <f t="shared" ca="1" si="594"/>
        <v>8847.6635552969601</v>
      </c>
      <c r="I5433" s="24">
        <f ca="1">H5433/'Option value'!$E$10</f>
        <v>429.49823083965822</v>
      </c>
    </row>
    <row r="5434" spans="2:9">
      <c r="B5434">
        <f t="shared" si="595"/>
        <v>5416</v>
      </c>
      <c r="C5434" s="38">
        <f t="shared" ca="1" si="590"/>
        <v>0.27680710909789313</v>
      </c>
      <c r="D5434" s="38">
        <f t="shared" ca="1" si="591"/>
        <v>6.593295911724549E-2</v>
      </c>
      <c r="E5434" s="38">
        <f t="shared" ca="1" si="592"/>
        <v>0.14154058645682896</v>
      </c>
      <c r="F5434" s="38">
        <f t="shared" ca="1" si="596"/>
        <v>2.9673474950437762E-2</v>
      </c>
      <c r="G5434" s="24">
        <f t="shared" ca="1" si="593"/>
        <v>9332.9042907531693</v>
      </c>
      <c r="H5434" s="24">
        <f t="shared" ca="1" si="594"/>
        <v>10026.085594065651</v>
      </c>
      <c r="I5434" s="24">
        <f ca="1">H5434/'Option value'!$E$10</f>
        <v>486.70318417794419</v>
      </c>
    </row>
    <row r="5435" spans="2:9">
      <c r="B5435">
        <f t="shared" si="595"/>
        <v>5417</v>
      </c>
      <c r="C5435" s="38">
        <f t="shared" ca="1" si="590"/>
        <v>0.30543357319356734</v>
      </c>
      <c r="D5435" s="38">
        <f t="shared" ca="1" si="591"/>
        <v>4.8476784180511587E-2</v>
      </c>
      <c r="E5435" s="38">
        <f t="shared" ca="1" si="592"/>
        <v>0.14749815283716813</v>
      </c>
      <c r="F5435" s="38">
        <f t="shared" ca="1" si="596"/>
        <v>2.7273527805600536E-2</v>
      </c>
      <c r="G5435" s="24">
        <f t="shared" ca="1" si="593"/>
        <v>6528.0958964700476</v>
      </c>
      <c r="H5435" s="24">
        <f t="shared" ca="1" si="594"/>
        <v>7221.2771997825303</v>
      </c>
      <c r="I5435" s="24">
        <f ca="1">H5435/'Option value'!$E$10</f>
        <v>350.54743688264705</v>
      </c>
    </row>
    <row r="5436" spans="2:9">
      <c r="B5436">
        <f t="shared" si="595"/>
        <v>5418</v>
      </c>
      <c r="C5436" s="38">
        <f t="shared" ca="1" si="590"/>
        <v>0.2255672298279095</v>
      </c>
      <c r="D5436" s="38">
        <f t="shared" ca="1" si="591"/>
        <v>7.1786825031225091E-2</v>
      </c>
      <c r="E5436" s="38">
        <f t="shared" ca="1" si="592"/>
        <v>0.14291746626950741</v>
      </c>
      <c r="F5436" s="38">
        <f t="shared" ca="1" si="596"/>
        <v>2.0809162894223129E-2</v>
      </c>
      <c r="G5436" s="24">
        <f t="shared" ca="1" si="593"/>
        <v>8935.6894234123683</v>
      </c>
      <c r="H5436" s="24">
        <f t="shared" ca="1" si="594"/>
        <v>9628.8707267248501</v>
      </c>
      <c r="I5436" s="24">
        <f ca="1">H5436/'Option value'!$E$10</f>
        <v>467.42090906431309</v>
      </c>
    </row>
    <row r="5437" spans="2:9">
      <c r="B5437">
        <f t="shared" si="595"/>
        <v>5419</v>
      </c>
      <c r="C5437" s="38">
        <f t="shared" ca="1" si="590"/>
        <v>0.24403613927856466</v>
      </c>
      <c r="D5437" s="38">
        <f t="shared" ca="1" si="591"/>
        <v>5.6983548792944781E-2</v>
      </c>
      <c r="E5437" s="38">
        <f t="shared" ca="1" si="592"/>
        <v>0.14191477077501499</v>
      </c>
      <c r="F5437" s="38">
        <f t="shared" ca="1" si="596"/>
        <v>3.9427624848931808E-2</v>
      </c>
      <c r="G5437" s="24">
        <f t="shared" ca="1" si="593"/>
        <v>8578.3639350883859</v>
      </c>
      <c r="H5437" s="24">
        <f t="shared" ca="1" si="594"/>
        <v>9271.5452384008677</v>
      </c>
      <c r="I5437" s="24">
        <f ca="1">H5437/'Option value'!$E$10</f>
        <v>450.07501157285765</v>
      </c>
    </row>
    <row r="5438" spans="2:9">
      <c r="B5438">
        <f t="shared" si="595"/>
        <v>5420</v>
      </c>
      <c r="C5438" s="38">
        <f t="shared" ca="1" si="590"/>
        <v>0.33526660558612531</v>
      </c>
      <c r="D5438" s="38">
        <f t="shared" ca="1" si="591"/>
        <v>6.3046530582239024E-2</v>
      </c>
      <c r="E5438" s="38">
        <f t="shared" ca="1" si="592"/>
        <v>0.14162423406219862</v>
      </c>
      <c r="F5438" s="38">
        <f t="shared" ca="1" si="596"/>
        <v>3.9712200299915804E-2</v>
      </c>
      <c r="G5438" s="24">
        <f t="shared" ca="1" si="593"/>
        <v>10244.6019458111</v>
      </c>
      <c r="H5438" s="24">
        <f t="shared" ca="1" si="594"/>
        <v>10937.783249123582</v>
      </c>
      <c r="I5438" s="24">
        <f ca="1">H5438/'Option value'!$E$10</f>
        <v>530.96035189920303</v>
      </c>
    </row>
    <row r="5439" spans="2:9">
      <c r="B5439">
        <f t="shared" si="595"/>
        <v>5421</v>
      </c>
      <c r="C5439" s="38">
        <f t="shared" ca="1" si="590"/>
        <v>8.056369941326097E-2</v>
      </c>
      <c r="D5439" s="38">
        <f t="shared" ca="1" si="591"/>
        <v>6.1532814285101711E-2</v>
      </c>
      <c r="E5439" s="38">
        <f t="shared" ca="1" si="592"/>
        <v>0.14648326160018016</v>
      </c>
      <c r="F5439" s="38">
        <f t="shared" ca="1" si="596"/>
        <v>5.8345474737942674E-2</v>
      </c>
      <c r="G5439" s="24">
        <f t="shared" ca="1" si="593"/>
        <v>9355.9175939467386</v>
      </c>
      <c r="H5439" s="24">
        <f t="shared" ca="1" si="594"/>
        <v>10049.09889725922</v>
      </c>
      <c r="I5439" s="24">
        <f ca="1">H5439/'Option value'!$E$10</f>
        <v>487.8203348184087</v>
      </c>
    </row>
    <row r="5440" spans="2:9">
      <c r="B5440">
        <f t="shared" si="595"/>
        <v>5422</v>
      </c>
      <c r="C5440" s="38">
        <f t="shared" ca="1" si="590"/>
        <v>0.14771470405200349</v>
      </c>
      <c r="D5440" s="38">
        <f t="shared" ca="1" si="591"/>
        <v>6.3079790872283881E-2</v>
      </c>
      <c r="E5440" s="38">
        <f t="shared" ca="1" si="592"/>
        <v>0.13987530733543657</v>
      </c>
      <c r="F5440" s="38">
        <f t="shared" ca="1" si="596"/>
        <v>4.6059612926146735E-2</v>
      </c>
      <c r="G5440" s="24">
        <f t="shared" ca="1" si="593"/>
        <v>9570.6199313585839</v>
      </c>
      <c r="H5440" s="24">
        <f t="shared" ca="1" si="594"/>
        <v>10263.801234671066</v>
      </c>
      <c r="I5440" s="24">
        <f ca="1">H5440/'Option value'!$E$10</f>
        <v>498.24277838209053</v>
      </c>
    </row>
    <row r="5441" spans="2:9">
      <c r="B5441">
        <f t="shared" si="595"/>
        <v>5423</v>
      </c>
      <c r="C5441" s="38">
        <f t="shared" ca="1" si="590"/>
        <v>0.189197639956425</v>
      </c>
      <c r="D5441" s="38">
        <f t="shared" ca="1" si="591"/>
        <v>5.7106498402877244E-2</v>
      </c>
      <c r="E5441" s="38">
        <f t="shared" ca="1" si="592"/>
        <v>0.14888819122552019</v>
      </c>
      <c r="F5441" s="38">
        <f t="shared" ca="1" si="596"/>
        <v>3.8291030303364559E-2</v>
      </c>
      <c r="G5441" s="24">
        <f t="shared" ca="1" si="593"/>
        <v>7615.2991493443951</v>
      </c>
      <c r="H5441" s="24">
        <f t="shared" ca="1" si="594"/>
        <v>8308.4804526568769</v>
      </c>
      <c r="I5441" s="24">
        <f ca="1">H5441/'Option value'!$E$10</f>
        <v>403.32429381829496</v>
      </c>
    </row>
    <row r="5442" spans="2:9">
      <c r="B5442">
        <f t="shared" si="595"/>
        <v>5424</v>
      </c>
      <c r="C5442" s="38">
        <f t="shared" ca="1" si="590"/>
        <v>0.36945808594669177</v>
      </c>
      <c r="D5442" s="38">
        <f t="shared" ca="1" si="591"/>
        <v>6.6098794154275192E-2</v>
      </c>
      <c r="E5442" s="38">
        <f t="shared" ca="1" si="592"/>
        <v>0.14410918310519741</v>
      </c>
      <c r="F5442" s="38">
        <f t="shared" ca="1" si="596"/>
        <v>5.8205548554273137E-2</v>
      </c>
      <c r="G5442" s="24">
        <f t="shared" ca="1" si="593"/>
        <v>13068.390976596089</v>
      </c>
      <c r="H5442" s="24">
        <f t="shared" ca="1" si="594"/>
        <v>13761.572279908571</v>
      </c>
      <c r="I5442" s="24">
        <f ca="1">H5442/'Option value'!$E$10</f>
        <v>668.03748931594998</v>
      </c>
    </row>
    <row r="5443" spans="2:9">
      <c r="B5443">
        <f t="shared" si="595"/>
        <v>5425</v>
      </c>
      <c r="C5443" s="38">
        <f t="shared" ca="1" si="590"/>
        <v>0.3044705203325514</v>
      </c>
      <c r="D5443" s="38">
        <f t="shared" ca="1" si="591"/>
        <v>7.7488439858583655E-2</v>
      </c>
      <c r="E5443" s="38">
        <f t="shared" ca="1" si="592"/>
        <v>0.14328539014188871</v>
      </c>
      <c r="F5443" s="38">
        <f t="shared" ca="1" si="596"/>
        <v>5.8388925706835904E-2</v>
      </c>
      <c r="G5443" s="24">
        <f t="shared" ca="1" si="593"/>
        <v>14766.343216164752</v>
      </c>
      <c r="H5443" s="24">
        <f t="shared" ca="1" si="594"/>
        <v>15459.524519477234</v>
      </c>
      <c r="I5443" s="24">
        <f ca="1">H5443/'Option value'!$E$10</f>
        <v>750.46235531442881</v>
      </c>
    </row>
    <row r="5444" spans="2:9">
      <c r="B5444">
        <f t="shared" si="595"/>
        <v>5426</v>
      </c>
      <c r="C5444" s="38">
        <f t="shared" ca="1" si="590"/>
        <v>5.9495560044281331E-2</v>
      </c>
      <c r="D5444" s="38">
        <f t="shared" ca="1" si="591"/>
        <v>5.7371080203566856E-2</v>
      </c>
      <c r="E5444" s="38">
        <f t="shared" ca="1" si="592"/>
        <v>0.14622741273939258</v>
      </c>
      <c r="F5444" s="38">
        <f t="shared" ca="1" si="596"/>
        <v>5.8645161276911065E-2</v>
      </c>
      <c r="G5444" s="24">
        <f t="shared" ca="1" si="593"/>
        <v>8607.3098976693655</v>
      </c>
      <c r="H5444" s="24">
        <f t="shared" ca="1" si="594"/>
        <v>9300.4912009818472</v>
      </c>
      <c r="I5444" s="24">
        <f ca="1">H5444/'Option value'!$E$10</f>
        <v>451.4801553874683</v>
      </c>
    </row>
    <row r="5445" spans="2:9">
      <c r="B5445">
        <f t="shared" si="595"/>
        <v>5427</v>
      </c>
      <c r="C5445" s="38">
        <f t="shared" ca="1" si="590"/>
        <v>0.17483134725443822</v>
      </c>
      <c r="D5445" s="38">
        <f t="shared" ca="1" si="591"/>
        <v>6.5628804716210562E-2</v>
      </c>
      <c r="E5445" s="38">
        <f t="shared" ca="1" si="592"/>
        <v>0.1459459075744525</v>
      </c>
      <c r="F5445" s="38">
        <f t="shared" ca="1" si="596"/>
        <v>5.7144738164629616E-2</v>
      </c>
      <c r="G5445" s="24">
        <f t="shared" ca="1" si="593"/>
        <v>10768.190064029588</v>
      </c>
      <c r="H5445" s="24">
        <f t="shared" ca="1" si="594"/>
        <v>11461.37136734207</v>
      </c>
      <c r="I5445" s="24">
        <f ca="1">H5445/'Option value'!$E$10</f>
        <v>556.37725084184797</v>
      </c>
    </row>
    <row r="5446" spans="2:9">
      <c r="B5446">
        <f t="shared" si="595"/>
        <v>5428</v>
      </c>
      <c r="C5446" s="38">
        <f t="shared" ca="1" si="590"/>
        <v>0.33250339195722128</v>
      </c>
      <c r="D5446" s="38">
        <f t="shared" ca="1" si="591"/>
        <v>7.035856735910094E-2</v>
      </c>
      <c r="E5446" s="38">
        <f t="shared" ca="1" si="592"/>
        <v>0.14061486832878928</v>
      </c>
      <c r="F5446" s="38">
        <f t="shared" ca="1" si="596"/>
        <v>4.666975810946053E-2</v>
      </c>
      <c r="G5446" s="24">
        <f t="shared" ca="1" si="593"/>
        <v>12376.632840061642</v>
      </c>
      <c r="H5446" s="24">
        <f t="shared" ca="1" si="594"/>
        <v>13069.814143374124</v>
      </c>
      <c r="I5446" s="24">
        <f ca="1">H5446/'Option value'!$E$10</f>
        <v>634.45699725117106</v>
      </c>
    </row>
    <row r="5447" spans="2:9">
      <c r="B5447">
        <f t="shared" si="595"/>
        <v>5429</v>
      </c>
      <c r="C5447" s="38">
        <f t="shared" ca="1" si="590"/>
        <v>7.8580811563325886E-2</v>
      </c>
      <c r="D5447" s="38">
        <f t="shared" ca="1" si="591"/>
        <v>6.0929207059024687E-2</v>
      </c>
      <c r="E5447" s="38">
        <f t="shared" ca="1" si="592"/>
        <v>0.14931179109449721</v>
      </c>
      <c r="F5447" s="38">
        <f t="shared" ca="1" si="596"/>
        <v>2.5129521688772045E-2</v>
      </c>
      <c r="G5447" s="24">
        <f t="shared" ca="1" si="593"/>
        <v>6563.1147947883355</v>
      </c>
      <c r="H5447" s="24">
        <f t="shared" ca="1" si="594"/>
        <v>7256.2960981008182</v>
      </c>
      <c r="I5447" s="24">
        <f ca="1">H5447/'Option value'!$E$10</f>
        <v>352.24738340295232</v>
      </c>
    </row>
    <row r="5448" spans="2:9">
      <c r="B5448">
        <f t="shared" si="595"/>
        <v>5430</v>
      </c>
      <c r="C5448" s="38">
        <f t="shared" ca="1" si="590"/>
        <v>0.16437169107402275</v>
      </c>
      <c r="D5448" s="38">
        <f t="shared" ca="1" si="591"/>
        <v>6.201607432954713E-2</v>
      </c>
      <c r="E5448" s="38">
        <f t="shared" ca="1" si="592"/>
        <v>0.14011388616110054</v>
      </c>
      <c r="F5448" s="38">
        <f t="shared" ca="1" si="596"/>
        <v>4.4037700033942348E-2</v>
      </c>
      <c r="G5448" s="24">
        <f t="shared" ca="1" si="593"/>
        <v>9321.193670891078</v>
      </c>
      <c r="H5448" s="24">
        <f t="shared" ca="1" si="594"/>
        <v>10014.37497420356</v>
      </c>
      <c r="I5448" s="24">
        <f ca="1">H5448/'Option value'!$E$10</f>
        <v>486.13470748560968</v>
      </c>
    </row>
    <row r="5449" spans="2:9">
      <c r="B5449">
        <f t="shared" si="595"/>
        <v>5431</v>
      </c>
      <c r="C5449" s="38">
        <f t="shared" ca="1" si="590"/>
        <v>0.11253552177474532</v>
      </c>
      <c r="D5449" s="38">
        <f t="shared" ca="1" si="591"/>
        <v>6.9587402385667449E-2</v>
      </c>
      <c r="E5449" s="38">
        <f t="shared" ca="1" si="592"/>
        <v>0.14788538070915064</v>
      </c>
      <c r="F5449" s="38">
        <f t="shared" ca="1" si="596"/>
        <v>5.3290107003190382E-2</v>
      </c>
      <c r="G5449" s="24">
        <f t="shared" ca="1" si="593"/>
        <v>10150.009532060423</v>
      </c>
      <c r="H5449" s="24">
        <f t="shared" ca="1" si="594"/>
        <v>10843.190835372905</v>
      </c>
      <c r="I5449" s="24">
        <f ca="1">H5449/'Option value'!$E$10</f>
        <v>526.36848715402448</v>
      </c>
    </row>
    <row r="5450" spans="2:9">
      <c r="B5450">
        <f t="shared" si="595"/>
        <v>5432</v>
      </c>
      <c r="C5450" s="38">
        <f t="shared" ca="1" si="590"/>
        <v>0.28511044641431249</v>
      </c>
      <c r="D5450" s="38">
        <f t="shared" ca="1" si="591"/>
        <v>5.9924494367453382E-2</v>
      </c>
      <c r="E5450" s="38">
        <f t="shared" ca="1" si="592"/>
        <v>0.14539463638291741</v>
      </c>
      <c r="F5450" s="38">
        <f t="shared" ca="1" si="596"/>
        <v>4.379232248168239E-2</v>
      </c>
      <c r="G5450" s="24">
        <f t="shared" ca="1" si="593"/>
        <v>9400.1029543036093</v>
      </c>
      <c r="H5450" s="24">
        <f t="shared" ca="1" si="594"/>
        <v>10093.284257616091</v>
      </c>
      <c r="I5450" s="24">
        <f ca="1">H5450/'Option value'!$E$10</f>
        <v>489.96525522408206</v>
      </c>
    </row>
    <row r="5451" spans="2:9">
      <c r="B5451">
        <f t="shared" si="595"/>
        <v>5433</v>
      </c>
      <c r="C5451" s="38">
        <f t="shared" ca="1" si="590"/>
        <v>0.22185463180795345</v>
      </c>
      <c r="D5451" s="38">
        <f t="shared" ca="1" si="591"/>
        <v>6.4100142708643046E-2</v>
      </c>
      <c r="E5451" s="38">
        <f t="shared" ca="1" si="592"/>
        <v>0.14410459367910444</v>
      </c>
      <c r="F5451" s="38">
        <f t="shared" ca="1" si="596"/>
        <v>4.621878229205062E-2</v>
      </c>
      <c r="G5451" s="24">
        <f t="shared" ca="1" si="593"/>
        <v>9923.1639689402309</v>
      </c>
      <c r="H5451" s="24">
        <f t="shared" ca="1" si="594"/>
        <v>10616.345272252713</v>
      </c>
      <c r="I5451" s="24">
        <f ca="1">H5451/'Option value'!$E$10</f>
        <v>515.35656661420933</v>
      </c>
    </row>
    <row r="5452" spans="2:9">
      <c r="B5452">
        <f t="shared" si="595"/>
        <v>5434</v>
      </c>
      <c r="C5452" s="38">
        <f t="shared" ca="1" si="590"/>
        <v>0.30182343615305884</v>
      </c>
      <c r="D5452" s="38">
        <f t="shared" ca="1" si="591"/>
        <v>6.6224954872513869E-2</v>
      </c>
      <c r="E5452" s="38">
        <f t="shared" ca="1" si="592"/>
        <v>0.14087681431904067</v>
      </c>
      <c r="F5452" s="38">
        <f t="shared" ca="1" si="596"/>
        <v>5.8725359554257658E-2</v>
      </c>
      <c r="G5452" s="24">
        <f t="shared" ca="1" si="593"/>
        <v>13015.170898496228</v>
      </c>
      <c r="H5452" s="24">
        <f t="shared" ca="1" si="594"/>
        <v>13708.35220180871</v>
      </c>
      <c r="I5452" s="24">
        <f ca="1">H5452/'Option value'!$E$10</f>
        <v>665.4539903790635</v>
      </c>
    </row>
    <row r="5453" spans="2:9">
      <c r="B5453">
        <f t="shared" si="595"/>
        <v>5435</v>
      </c>
      <c r="C5453" s="38">
        <f t="shared" ca="1" si="590"/>
        <v>0.10484371808526417</v>
      </c>
      <c r="D5453" s="38">
        <f t="shared" ca="1" si="591"/>
        <v>5.6838215302918563E-2</v>
      </c>
      <c r="E5453" s="38">
        <f t="shared" ca="1" si="592"/>
        <v>0.14751629119383897</v>
      </c>
      <c r="F5453" s="38">
        <f t="shared" ca="1" si="596"/>
        <v>4.7098245944769523E-2</v>
      </c>
      <c r="G5453" s="24">
        <f t="shared" ca="1" si="593"/>
        <v>7755.69813503361</v>
      </c>
      <c r="H5453" s="24">
        <f t="shared" ca="1" si="594"/>
        <v>8448.8794383460918</v>
      </c>
      <c r="I5453" s="24">
        <f ca="1">H5453/'Option value'!$E$10</f>
        <v>410.13977856048984</v>
      </c>
    </row>
    <row r="5454" spans="2:9">
      <c r="B5454">
        <f t="shared" si="595"/>
        <v>5436</v>
      </c>
      <c r="C5454" s="38">
        <f t="shared" ca="1" si="590"/>
        <v>0.23448230186952529</v>
      </c>
      <c r="D5454" s="38">
        <f t="shared" ca="1" si="591"/>
        <v>5.7541444296040301E-2</v>
      </c>
      <c r="E5454" s="38">
        <f t="shared" ca="1" si="592"/>
        <v>0.14754187037915481</v>
      </c>
      <c r="F5454" s="38">
        <f t="shared" ca="1" si="596"/>
        <v>4.3996677960016169E-2</v>
      </c>
      <c r="G5454" s="24">
        <f t="shared" ca="1" si="593"/>
        <v>8507.9918246412108</v>
      </c>
      <c r="H5454" s="24">
        <f t="shared" ca="1" si="594"/>
        <v>9201.1731279536925</v>
      </c>
      <c r="I5454" s="24">
        <f ca="1">H5454/'Option value'!$E$10</f>
        <v>446.6588897064899</v>
      </c>
    </row>
    <row r="5455" spans="2:9">
      <c r="B5455">
        <f t="shared" si="595"/>
        <v>5437</v>
      </c>
      <c r="C5455" s="38">
        <f t="shared" ca="1" si="590"/>
        <v>8.6347103070474468E-2</v>
      </c>
      <c r="D5455" s="38">
        <f t="shared" ca="1" si="591"/>
        <v>6.3753090107503768E-2</v>
      </c>
      <c r="E5455" s="38">
        <f t="shared" ca="1" si="592"/>
        <v>0.14654821799901774</v>
      </c>
      <c r="F5455" s="38">
        <f t="shared" ca="1" si="596"/>
        <v>2.047201764511113E-2</v>
      </c>
      <c r="G5455" s="24">
        <f t="shared" ca="1" si="593"/>
        <v>6812.8388377783185</v>
      </c>
      <c r="H5455" s="24">
        <f t="shared" ca="1" si="594"/>
        <v>7506.0201410908012</v>
      </c>
      <c r="I5455" s="24">
        <f ca="1">H5455/'Option value'!$E$10</f>
        <v>364.36990976168937</v>
      </c>
    </row>
    <row r="5456" spans="2:9">
      <c r="B5456">
        <f t="shared" si="595"/>
        <v>5438</v>
      </c>
      <c r="C5456" s="38">
        <f t="shared" ca="1" si="590"/>
        <v>0.21684710138422272</v>
      </c>
      <c r="D5456" s="38">
        <f t="shared" ca="1" si="591"/>
        <v>7.0266465236607012E-2</v>
      </c>
      <c r="E5456" s="38">
        <f t="shared" ca="1" si="592"/>
        <v>0.14487158279189147</v>
      </c>
      <c r="F5456" s="38">
        <f t="shared" ca="1" si="596"/>
        <v>5.5500950780763933E-2</v>
      </c>
      <c r="G5456" s="24">
        <f t="shared" ca="1" si="593"/>
        <v>11865.353087274307</v>
      </c>
      <c r="H5456" s="24">
        <f t="shared" ca="1" si="594"/>
        <v>12558.534390586789</v>
      </c>
      <c r="I5456" s="24">
        <f ca="1">H5456/'Option value'!$E$10</f>
        <v>609.63759177605766</v>
      </c>
    </row>
    <row r="5457" spans="2:9">
      <c r="B5457">
        <f t="shared" si="595"/>
        <v>5439</v>
      </c>
      <c r="C5457" s="38">
        <f t="shared" ca="1" si="590"/>
        <v>0.24075254976827482</v>
      </c>
      <c r="D5457" s="38">
        <f t="shared" ca="1" si="591"/>
        <v>5.4089695352668055E-2</v>
      </c>
      <c r="E5457" s="38">
        <f t="shared" ca="1" si="592"/>
        <v>0.14342892497707838</v>
      </c>
      <c r="F5457" s="38">
        <f t="shared" ca="1" si="596"/>
        <v>5.3910556079896116E-2</v>
      </c>
      <c r="G5457" s="24">
        <f t="shared" ca="1" si="593"/>
        <v>9297.7727706556143</v>
      </c>
      <c r="H5457" s="24">
        <f t="shared" ca="1" si="594"/>
        <v>9990.9540739680961</v>
      </c>
      <c r="I5457" s="24">
        <f ca="1">H5457/'Option value'!$E$10</f>
        <v>484.9977705809755</v>
      </c>
    </row>
    <row r="5458" spans="2:9">
      <c r="B5458">
        <f t="shared" si="595"/>
        <v>5440</v>
      </c>
      <c r="C5458" s="38">
        <f t="shared" ca="1" si="590"/>
        <v>0.16417895173228805</v>
      </c>
      <c r="D5458" s="38">
        <f t="shared" ca="1" si="591"/>
        <v>5.9256103329237718E-2</v>
      </c>
      <c r="E5458" s="38">
        <f t="shared" ca="1" si="592"/>
        <v>0.14393550840227129</v>
      </c>
      <c r="F5458" s="38">
        <f t="shared" ca="1" si="596"/>
        <v>2.4103599584994945E-2</v>
      </c>
      <c r="G5458" s="24">
        <f t="shared" ca="1" si="593"/>
        <v>7139.5646652670284</v>
      </c>
      <c r="H5458" s="24">
        <f t="shared" ca="1" si="594"/>
        <v>7832.7459685795111</v>
      </c>
      <c r="I5458" s="24">
        <f ca="1">H5458/'Option value'!$E$10</f>
        <v>380.23038682424806</v>
      </c>
    </row>
    <row r="5459" spans="2:9">
      <c r="B5459">
        <f t="shared" si="595"/>
        <v>5441</v>
      </c>
      <c r="C5459" s="38">
        <f t="shared" ref="C5459:C5522" ca="1" si="597">_xlfn.NORM.INV(RAND(),$F$6,$G$6)</f>
        <v>0.21090516498027045</v>
      </c>
      <c r="D5459" s="38">
        <f t="shared" ref="D5459:D5522" ca="1" si="598">_xlfn.NORM.INV(RAND(),$F$7,$G$7)</f>
        <v>5.3727154110194672E-2</v>
      </c>
      <c r="E5459" s="38">
        <f t="shared" ref="E5459:E5522" ca="1" si="599">_xlfn.NORM.INV(RAND(),$F$8,$G$8)</f>
        <v>0.14247153016267208</v>
      </c>
      <c r="F5459" s="38">
        <f t="shared" ca="1" si="596"/>
        <v>4.1864221791084469E-2</v>
      </c>
      <c r="G5459" s="24">
        <f t="shared" ref="G5459:G5522" ca="1" si="600">IF(E5459&gt;F5459,($C$12*(1+C5459)*D5459)/(E5459-F5459),0)</f>
        <v>8019.8420547865562</v>
      </c>
      <c r="H5459" s="24">
        <f t="shared" ref="H5459:H5522" ca="1" si="601">G5459+$C$13</f>
        <v>8713.0233580990389</v>
      </c>
      <c r="I5459" s="24">
        <f ca="1">H5459/'Option value'!$E$10</f>
        <v>422.96229893684654</v>
      </c>
    </row>
    <row r="5460" spans="2:9">
      <c r="B5460">
        <f t="shared" ref="B5460:B5523" si="602">B5459+1</f>
        <v>5442</v>
      </c>
      <c r="C5460" s="38">
        <f t="shared" ca="1" si="597"/>
        <v>0.16054712216358308</v>
      </c>
      <c r="D5460" s="38">
        <f t="shared" ca="1" si="598"/>
        <v>4.9002660137254676E-2</v>
      </c>
      <c r="E5460" s="38">
        <f t="shared" ca="1" si="599"/>
        <v>0.14722655838767909</v>
      </c>
      <c r="F5460" s="38">
        <f t="shared" ref="F5460:F5523" ca="1" si="603">RAND()*($E$9-$D$9)+$D$9</f>
        <v>4.3710727617383822E-2</v>
      </c>
      <c r="G5460" s="24">
        <f t="shared" ca="1" si="600"/>
        <v>6813.4494862587126</v>
      </c>
      <c r="H5460" s="24">
        <f t="shared" ca="1" si="601"/>
        <v>7506.6307895711952</v>
      </c>
      <c r="I5460" s="24">
        <f ca="1">H5460/'Option value'!$E$10</f>
        <v>364.39955289180557</v>
      </c>
    </row>
    <row r="5461" spans="2:9">
      <c r="B5461">
        <f t="shared" si="602"/>
        <v>5443</v>
      </c>
      <c r="C5461" s="38">
        <f t="shared" ca="1" si="597"/>
        <v>0.34083786938001864</v>
      </c>
      <c r="D5461" s="38">
        <f t="shared" ca="1" si="598"/>
        <v>5.7157386914410718E-2</v>
      </c>
      <c r="E5461" s="38">
        <f t="shared" ca="1" si="599"/>
        <v>0.14386871610131188</v>
      </c>
      <c r="F5461" s="38">
        <f t="shared" ca="1" si="603"/>
        <v>3.6610324517101472E-2</v>
      </c>
      <c r="G5461" s="24">
        <f t="shared" ca="1" si="600"/>
        <v>8861.5303603102275</v>
      </c>
      <c r="H5461" s="24">
        <f t="shared" ca="1" si="601"/>
        <v>9554.7116636227092</v>
      </c>
      <c r="I5461" s="24">
        <f ca="1">H5461/'Option value'!$E$10</f>
        <v>463.82095454479168</v>
      </c>
    </row>
    <row r="5462" spans="2:9">
      <c r="B5462">
        <f t="shared" si="602"/>
        <v>5444</v>
      </c>
      <c r="C5462" s="38">
        <f t="shared" ca="1" si="597"/>
        <v>0.33697271942026213</v>
      </c>
      <c r="D5462" s="38">
        <f t="shared" ca="1" si="598"/>
        <v>4.9041770561190544E-2</v>
      </c>
      <c r="E5462" s="38">
        <f t="shared" ca="1" si="599"/>
        <v>0.14595832221195149</v>
      </c>
      <c r="F5462" s="38">
        <f t="shared" ca="1" si="603"/>
        <v>3.8464500332538273E-2</v>
      </c>
      <c r="G5462" s="24">
        <f t="shared" ca="1" si="600"/>
        <v>7564.7844787333888</v>
      </c>
      <c r="H5462" s="24">
        <f t="shared" ca="1" si="601"/>
        <v>8257.9657820458706</v>
      </c>
      <c r="I5462" s="24">
        <f ca="1">H5462/'Option value'!$E$10</f>
        <v>400.87212534203252</v>
      </c>
    </row>
    <row r="5463" spans="2:9">
      <c r="B5463">
        <f t="shared" si="602"/>
        <v>5445</v>
      </c>
      <c r="C5463" s="38">
        <f t="shared" ca="1" si="597"/>
        <v>0.1616377330637761</v>
      </c>
      <c r="D5463" s="38">
        <f t="shared" ca="1" si="598"/>
        <v>6.3437103798767144E-2</v>
      </c>
      <c r="E5463" s="38">
        <f t="shared" ca="1" si="599"/>
        <v>0.1483915173879701</v>
      </c>
      <c r="F5463" s="38">
        <f t="shared" ca="1" si="603"/>
        <v>3.1057790980762705E-2</v>
      </c>
      <c r="G5463" s="24">
        <f t="shared" ca="1" si="600"/>
        <v>7789.0155516971072</v>
      </c>
      <c r="H5463" s="24">
        <f t="shared" ca="1" si="601"/>
        <v>8482.1968550095899</v>
      </c>
      <c r="I5463" s="24">
        <f ca="1">H5463/'Option value'!$E$10</f>
        <v>411.75712888396066</v>
      </c>
    </row>
    <row r="5464" spans="2:9">
      <c r="B5464">
        <f t="shared" si="602"/>
        <v>5446</v>
      </c>
      <c r="C5464" s="38">
        <f t="shared" ca="1" si="597"/>
        <v>0.23751309351256669</v>
      </c>
      <c r="D5464" s="38">
        <f t="shared" ca="1" si="598"/>
        <v>5.0405101810273516E-2</v>
      </c>
      <c r="E5464" s="38">
        <f t="shared" ca="1" si="599"/>
        <v>0.14384071400393403</v>
      </c>
      <c r="F5464" s="38">
        <f t="shared" ca="1" si="603"/>
        <v>3.3656023554485243E-2</v>
      </c>
      <c r="G5464" s="24">
        <f t="shared" ca="1" si="600"/>
        <v>7020.9263923168173</v>
      </c>
      <c r="H5464" s="24">
        <f t="shared" ca="1" si="601"/>
        <v>7714.1076956293</v>
      </c>
      <c r="I5464" s="24">
        <f ca="1">H5464/'Option value'!$E$10</f>
        <v>374.47124736064558</v>
      </c>
    </row>
    <row r="5465" spans="2:9">
      <c r="B5465">
        <f t="shared" si="602"/>
        <v>5447</v>
      </c>
      <c r="C5465" s="38">
        <f t="shared" ca="1" si="597"/>
        <v>0.34110853467241631</v>
      </c>
      <c r="D5465" s="38">
        <f t="shared" ca="1" si="598"/>
        <v>7.1063203137510245E-2</v>
      </c>
      <c r="E5465" s="38">
        <f t="shared" ca="1" si="599"/>
        <v>0.14460477048202403</v>
      </c>
      <c r="F5465" s="38">
        <f t="shared" ca="1" si="603"/>
        <v>3.5851756747051836E-2</v>
      </c>
      <c r="G5465" s="24">
        <f t="shared" ca="1" si="600"/>
        <v>10868.229020486768</v>
      </c>
      <c r="H5465" s="24">
        <f t="shared" ca="1" si="601"/>
        <v>11561.410323799249</v>
      </c>
      <c r="I5465" s="24">
        <f ca="1">H5465/'Option value'!$E$10</f>
        <v>561.23351086404125</v>
      </c>
    </row>
    <row r="5466" spans="2:9">
      <c r="B5466">
        <f t="shared" si="602"/>
        <v>5448</v>
      </c>
      <c r="C5466" s="38">
        <f t="shared" ca="1" si="597"/>
        <v>0.36661811726795901</v>
      </c>
      <c r="D5466" s="38">
        <f t="shared" ca="1" si="598"/>
        <v>5.8208866286866459E-2</v>
      </c>
      <c r="E5466" s="38">
        <f t="shared" ca="1" si="599"/>
        <v>0.14504804363792823</v>
      </c>
      <c r="F5466" s="38">
        <f t="shared" ca="1" si="603"/>
        <v>5.2286116601198029E-2</v>
      </c>
      <c r="G5466" s="24">
        <f t="shared" ca="1" si="600"/>
        <v>10635.500427232086</v>
      </c>
      <c r="H5466" s="24">
        <f t="shared" ca="1" si="601"/>
        <v>11328.681730544567</v>
      </c>
      <c r="I5466" s="24">
        <f ca="1">H5466/'Option value'!$E$10</f>
        <v>549.93600633711492</v>
      </c>
    </row>
    <row r="5467" spans="2:9">
      <c r="B5467">
        <f t="shared" si="602"/>
        <v>5449</v>
      </c>
      <c r="C5467" s="38">
        <f t="shared" ca="1" si="597"/>
        <v>0.15810308149081265</v>
      </c>
      <c r="D5467" s="38">
        <f t="shared" ca="1" si="598"/>
        <v>6.859563089131375E-2</v>
      </c>
      <c r="E5467" s="38">
        <f t="shared" ca="1" si="599"/>
        <v>0.1442425584347552</v>
      </c>
      <c r="F5467" s="38">
        <f t="shared" ca="1" si="603"/>
        <v>3.7276808876209391E-2</v>
      </c>
      <c r="G5467" s="24">
        <f t="shared" ca="1" si="600"/>
        <v>9210.6506431287216</v>
      </c>
      <c r="H5467" s="24">
        <f t="shared" ca="1" si="601"/>
        <v>9903.8319464412034</v>
      </c>
      <c r="I5467" s="24">
        <f ca="1">H5467/'Option value'!$E$10</f>
        <v>480.7685410893788</v>
      </c>
    </row>
    <row r="5468" spans="2:9">
      <c r="B5468">
        <f t="shared" si="602"/>
        <v>5450</v>
      </c>
      <c r="C5468" s="38">
        <f t="shared" ca="1" si="597"/>
        <v>0.10632205273173843</v>
      </c>
      <c r="D5468" s="38">
        <f t="shared" ca="1" si="598"/>
        <v>5.9145886253919068E-2</v>
      </c>
      <c r="E5468" s="38">
        <f t="shared" ca="1" si="599"/>
        <v>0.14178231900967997</v>
      </c>
      <c r="F5468" s="38">
        <f t="shared" ca="1" si="603"/>
        <v>5.6637500681684175E-2</v>
      </c>
      <c r="G5468" s="24">
        <f t="shared" ca="1" si="600"/>
        <v>9531.0174969870604</v>
      </c>
      <c r="H5468" s="24">
        <f t="shared" ca="1" si="601"/>
        <v>10224.198800299542</v>
      </c>
      <c r="I5468" s="24">
        <f ca="1">H5468/'Option value'!$E$10</f>
        <v>496.32033011162821</v>
      </c>
    </row>
    <row r="5469" spans="2:9">
      <c r="B5469">
        <f t="shared" si="602"/>
        <v>5451</v>
      </c>
      <c r="C5469" s="38">
        <f t="shared" ca="1" si="597"/>
        <v>0.1519445618278738</v>
      </c>
      <c r="D5469" s="38">
        <f t="shared" ca="1" si="598"/>
        <v>6.8611599318193717E-2</v>
      </c>
      <c r="E5469" s="38">
        <f t="shared" ca="1" si="599"/>
        <v>0.14210626892251341</v>
      </c>
      <c r="F5469" s="38">
        <f t="shared" ca="1" si="603"/>
        <v>4.3889890349492602E-2</v>
      </c>
      <c r="G5469" s="24">
        <f t="shared" ca="1" si="600"/>
        <v>9980.1388060863919</v>
      </c>
      <c r="H5469" s="24">
        <f t="shared" ca="1" si="601"/>
        <v>10673.320109398874</v>
      </c>
      <c r="I5469" s="24">
        <f ca="1">H5469/'Option value'!$E$10</f>
        <v>518.12233540771228</v>
      </c>
    </row>
    <row r="5470" spans="2:9">
      <c r="B5470">
        <f t="shared" si="602"/>
        <v>5452</v>
      </c>
      <c r="C5470" s="38">
        <f t="shared" ca="1" si="597"/>
        <v>-2.812689346144992E-2</v>
      </c>
      <c r="D5470" s="38">
        <f t="shared" ca="1" si="598"/>
        <v>5.7018238993158776E-2</v>
      </c>
      <c r="E5470" s="38">
        <f t="shared" ca="1" si="599"/>
        <v>0.14493778191805448</v>
      </c>
      <c r="F5470" s="38">
        <f t="shared" ca="1" si="603"/>
        <v>5.2201294029969328E-2</v>
      </c>
      <c r="G5470" s="24">
        <f t="shared" ca="1" si="600"/>
        <v>7410.7830092733866</v>
      </c>
      <c r="H5470" s="24">
        <f t="shared" ca="1" si="601"/>
        <v>8103.9643125858693</v>
      </c>
      <c r="I5470" s="24">
        <f ca="1">H5470/'Option value'!$E$10</f>
        <v>393.39632585368292</v>
      </c>
    </row>
    <row r="5471" spans="2:9">
      <c r="B5471">
        <f t="shared" si="602"/>
        <v>5453</v>
      </c>
      <c r="C5471" s="38">
        <f t="shared" ca="1" si="597"/>
        <v>0.20376687906328045</v>
      </c>
      <c r="D5471" s="38">
        <f t="shared" ca="1" si="598"/>
        <v>7.0097381240673731E-2</v>
      </c>
      <c r="E5471" s="38">
        <f t="shared" ca="1" si="599"/>
        <v>0.14390635644889541</v>
      </c>
      <c r="F5471" s="38">
        <f t="shared" ca="1" si="603"/>
        <v>4.5259942386767019E-2</v>
      </c>
      <c r="G5471" s="24">
        <f t="shared" ca="1" si="600"/>
        <v>10608.506760735574</v>
      </c>
      <c r="H5471" s="24">
        <f t="shared" ca="1" si="601"/>
        <v>11301.688064048056</v>
      </c>
      <c r="I5471" s="24">
        <f ca="1">H5471/'Option value'!$E$10</f>
        <v>548.62563417709009</v>
      </c>
    </row>
    <row r="5472" spans="2:9">
      <c r="B5472">
        <f t="shared" si="602"/>
        <v>5454</v>
      </c>
      <c r="C5472" s="38">
        <f t="shared" ca="1" si="597"/>
        <v>0.19528831759495019</v>
      </c>
      <c r="D5472" s="38">
        <f t="shared" ca="1" si="598"/>
        <v>6.2248783793729189E-2</v>
      </c>
      <c r="E5472" s="38">
        <f t="shared" ca="1" si="599"/>
        <v>0.14497060530487199</v>
      </c>
      <c r="F5472" s="38">
        <f t="shared" ca="1" si="603"/>
        <v>5.9993489319417601E-2</v>
      </c>
      <c r="G5472" s="24">
        <f t="shared" ca="1" si="600"/>
        <v>10859.077552744122</v>
      </c>
      <c r="H5472" s="24">
        <f t="shared" ca="1" si="601"/>
        <v>11552.258856056604</v>
      </c>
      <c r="I5472" s="24">
        <f ca="1">H5472/'Option value'!$E$10</f>
        <v>560.78926485711668</v>
      </c>
    </row>
    <row r="5473" spans="2:9">
      <c r="B5473">
        <f t="shared" si="602"/>
        <v>5455</v>
      </c>
      <c r="C5473" s="38">
        <f t="shared" ca="1" si="597"/>
        <v>0.27618924556480928</v>
      </c>
      <c r="D5473" s="38">
        <f t="shared" ca="1" si="598"/>
        <v>6.4335387484855427E-2</v>
      </c>
      <c r="E5473" s="38">
        <f t="shared" ca="1" si="599"/>
        <v>0.13893404756141367</v>
      </c>
      <c r="F5473" s="38">
        <f t="shared" ca="1" si="603"/>
        <v>2.9111080948487088E-2</v>
      </c>
      <c r="G5473" s="24">
        <f t="shared" ca="1" si="600"/>
        <v>9271.781903896057</v>
      </c>
      <c r="H5473" s="24">
        <f t="shared" ca="1" si="601"/>
        <v>9964.9632072085387</v>
      </c>
      <c r="I5473" s="24">
        <f ca="1">H5473/'Option value'!$E$10</f>
        <v>483.73607801983195</v>
      </c>
    </row>
    <row r="5474" spans="2:9">
      <c r="B5474">
        <f t="shared" si="602"/>
        <v>5456</v>
      </c>
      <c r="C5474" s="38">
        <f t="shared" ca="1" si="597"/>
        <v>0.13376214926358396</v>
      </c>
      <c r="D5474" s="38">
        <f t="shared" ca="1" si="598"/>
        <v>6.1193556245857164E-2</v>
      </c>
      <c r="E5474" s="38">
        <f t="shared" ca="1" si="599"/>
        <v>0.14865602269640532</v>
      </c>
      <c r="F5474" s="38">
        <f t="shared" ca="1" si="603"/>
        <v>2.8073953662830265E-2</v>
      </c>
      <c r="G5474" s="24">
        <f t="shared" ca="1" si="600"/>
        <v>7135.6952184284974</v>
      </c>
      <c r="H5474" s="24">
        <f t="shared" ca="1" si="601"/>
        <v>7828.87652174098</v>
      </c>
      <c r="I5474" s="24">
        <f ca="1">H5474/'Option value'!$E$10</f>
        <v>380.04254959907666</v>
      </c>
    </row>
    <row r="5475" spans="2:9">
      <c r="B5475">
        <f t="shared" si="602"/>
        <v>5457</v>
      </c>
      <c r="C5475" s="38">
        <f t="shared" ca="1" si="597"/>
        <v>0.31103574021874447</v>
      </c>
      <c r="D5475" s="38">
        <f t="shared" ca="1" si="598"/>
        <v>6.0610905336691029E-2</v>
      </c>
      <c r="E5475" s="38">
        <f t="shared" ca="1" si="599"/>
        <v>0.14566130175295544</v>
      </c>
      <c r="F5475" s="38">
        <f t="shared" ca="1" si="603"/>
        <v>5.7010411511797712E-2</v>
      </c>
      <c r="G5475" s="24">
        <f t="shared" ca="1" si="600"/>
        <v>11116.640924791189</v>
      </c>
      <c r="H5475" s="24">
        <f t="shared" ca="1" si="601"/>
        <v>11809.822228103671</v>
      </c>
      <c r="I5475" s="24">
        <f ca="1">H5475/'Option value'!$E$10</f>
        <v>573.29234117008104</v>
      </c>
    </row>
    <row r="5476" spans="2:9">
      <c r="B5476">
        <f t="shared" si="602"/>
        <v>5458</v>
      </c>
      <c r="C5476" s="38">
        <f t="shared" ca="1" si="597"/>
        <v>0.19619668842115939</v>
      </c>
      <c r="D5476" s="38">
        <f t="shared" ca="1" si="598"/>
        <v>7.197950410110561E-2</v>
      </c>
      <c r="E5476" s="38">
        <f t="shared" ca="1" si="599"/>
        <v>0.14430277381916068</v>
      </c>
      <c r="F5476" s="38">
        <f t="shared" ca="1" si="603"/>
        <v>3.0039615938101435E-2</v>
      </c>
      <c r="G5476" s="24">
        <f t="shared" ca="1" si="600"/>
        <v>9345.3721490809348</v>
      </c>
      <c r="H5476" s="24">
        <f t="shared" ca="1" si="601"/>
        <v>10038.553452393417</v>
      </c>
      <c r="I5476" s="24">
        <f ca="1">H5476/'Option value'!$E$10</f>
        <v>487.30842001909787</v>
      </c>
    </row>
    <row r="5477" spans="2:9">
      <c r="B5477">
        <f t="shared" si="602"/>
        <v>5459</v>
      </c>
      <c r="C5477" s="38">
        <f t="shared" ca="1" si="597"/>
        <v>0.20290177080315591</v>
      </c>
      <c r="D5477" s="38">
        <f t="shared" ca="1" si="598"/>
        <v>6.3376639954129982E-2</v>
      </c>
      <c r="E5477" s="38">
        <f t="shared" ca="1" si="599"/>
        <v>0.14384730426714887</v>
      </c>
      <c r="F5477" s="38">
        <f t="shared" ca="1" si="603"/>
        <v>4.2626649229117922E-2</v>
      </c>
      <c r="G5477" s="24">
        <f t="shared" ca="1" si="600"/>
        <v>9340.7469764226462</v>
      </c>
      <c r="H5477" s="24">
        <f t="shared" ca="1" si="601"/>
        <v>10033.928279735128</v>
      </c>
      <c r="I5477" s="24">
        <f ca="1">H5477/'Option value'!$E$10</f>
        <v>487.08389707452073</v>
      </c>
    </row>
    <row r="5478" spans="2:9">
      <c r="B5478">
        <f t="shared" si="602"/>
        <v>5460</v>
      </c>
      <c r="C5478" s="38">
        <f t="shared" ca="1" si="597"/>
        <v>0.33080912244101457</v>
      </c>
      <c r="D5478" s="38">
        <f t="shared" ca="1" si="598"/>
        <v>6.0779757814270301E-2</v>
      </c>
      <c r="E5478" s="38">
        <f t="shared" ca="1" si="599"/>
        <v>0.14632879891954848</v>
      </c>
      <c r="F5478" s="38">
        <f t="shared" ca="1" si="603"/>
        <v>5.0988940527716985E-2</v>
      </c>
      <c r="G5478" s="24">
        <f t="shared" ca="1" si="600"/>
        <v>10521.837948388817</v>
      </c>
      <c r="H5478" s="24">
        <f t="shared" ca="1" si="601"/>
        <v>11215.019251701298</v>
      </c>
      <c r="I5478" s="24">
        <f ca="1">H5478/'Option value'!$E$10</f>
        <v>544.41841027676207</v>
      </c>
    </row>
    <row r="5479" spans="2:9">
      <c r="B5479">
        <f t="shared" si="602"/>
        <v>5461</v>
      </c>
      <c r="C5479" s="38">
        <f t="shared" ca="1" si="597"/>
        <v>0.12350374925948146</v>
      </c>
      <c r="D5479" s="38">
        <f t="shared" ca="1" si="598"/>
        <v>6.1210250973557874E-2</v>
      </c>
      <c r="E5479" s="38">
        <f t="shared" ca="1" si="599"/>
        <v>0.14590966832207761</v>
      </c>
      <c r="F5479" s="38">
        <f t="shared" ca="1" si="603"/>
        <v>2.2034906591210369E-2</v>
      </c>
      <c r="G5479" s="24">
        <f t="shared" ca="1" si="600"/>
        <v>6885.0520994267408</v>
      </c>
      <c r="H5479" s="24">
        <f t="shared" ca="1" si="601"/>
        <v>7578.2334027392235</v>
      </c>
      <c r="I5479" s="24">
        <f ca="1">H5479/'Option value'!$E$10</f>
        <v>367.87540789996228</v>
      </c>
    </row>
    <row r="5480" spans="2:9">
      <c r="B5480">
        <f t="shared" si="602"/>
        <v>5462</v>
      </c>
      <c r="C5480" s="38">
        <f t="shared" ca="1" si="597"/>
        <v>0.23182946637340257</v>
      </c>
      <c r="D5480" s="38">
        <f t="shared" ca="1" si="598"/>
        <v>5.9878023413048168E-2</v>
      </c>
      <c r="E5480" s="38">
        <f t="shared" ca="1" si="599"/>
        <v>0.147029958884073</v>
      </c>
      <c r="F5480" s="38">
        <f t="shared" ca="1" si="603"/>
        <v>3.3059767699012428E-2</v>
      </c>
      <c r="G5480" s="24">
        <f t="shared" ca="1" si="600"/>
        <v>8026.3509336295292</v>
      </c>
      <c r="H5480" s="24">
        <f t="shared" ca="1" si="601"/>
        <v>8719.5322369420119</v>
      </c>
      <c r="I5480" s="24">
        <f ca="1">H5480/'Option value'!$E$10</f>
        <v>423.27826392922384</v>
      </c>
    </row>
    <row r="5481" spans="2:9">
      <c r="B5481">
        <f t="shared" si="602"/>
        <v>5463</v>
      </c>
      <c r="C5481" s="38">
        <f t="shared" ca="1" si="597"/>
        <v>0.16544075603051933</v>
      </c>
      <c r="D5481" s="38">
        <f t="shared" ca="1" si="598"/>
        <v>6.6569828306793796E-2</v>
      </c>
      <c r="E5481" s="38">
        <f t="shared" ca="1" si="599"/>
        <v>0.14923921989073247</v>
      </c>
      <c r="F5481" s="38">
        <f t="shared" ca="1" si="603"/>
        <v>2.0096797666540312E-2</v>
      </c>
      <c r="G5481" s="24">
        <f t="shared" ca="1" si="600"/>
        <v>7450.5800863821942</v>
      </c>
      <c r="H5481" s="24">
        <f t="shared" ca="1" si="601"/>
        <v>8143.7613896946768</v>
      </c>
      <c r="I5481" s="24">
        <f ca="1">H5481/'Option value'!$E$10</f>
        <v>395.32822280071247</v>
      </c>
    </row>
    <row r="5482" spans="2:9">
      <c r="B5482">
        <f t="shared" si="602"/>
        <v>5464</v>
      </c>
      <c r="C5482" s="38">
        <f t="shared" ca="1" si="597"/>
        <v>0.12780099565055697</v>
      </c>
      <c r="D5482" s="38">
        <f t="shared" ca="1" si="598"/>
        <v>6.3175137298082051E-2</v>
      </c>
      <c r="E5482" s="38">
        <f t="shared" ca="1" si="599"/>
        <v>0.14196695424279093</v>
      </c>
      <c r="F5482" s="38">
        <f t="shared" ca="1" si="603"/>
        <v>3.5430540403056807E-2</v>
      </c>
      <c r="G5482" s="24">
        <f t="shared" ca="1" si="600"/>
        <v>8294.1516395008221</v>
      </c>
      <c r="H5482" s="24">
        <f t="shared" ca="1" si="601"/>
        <v>8987.3329428133038</v>
      </c>
      <c r="I5482" s="24">
        <f ca="1">H5482/'Option value'!$E$10</f>
        <v>436.27829819482054</v>
      </c>
    </row>
    <row r="5483" spans="2:9">
      <c r="B5483">
        <f t="shared" si="602"/>
        <v>5465</v>
      </c>
      <c r="C5483" s="38">
        <f t="shared" ca="1" si="597"/>
        <v>0.28619762560326623</v>
      </c>
      <c r="D5483" s="38">
        <f t="shared" ca="1" si="598"/>
        <v>6.6401863164911978E-2</v>
      </c>
      <c r="E5483" s="38">
        <f t="shared" ca="1" si="599"/>
        <v>0.14684797912267986</v>
      </c>
      <c r="F5483" s="38">
        <f t="shared" ca="1" si="603"/>
        <v>2.0240112238115726E-2</v>
      </c>
      <c r="G5483" s="24">
        <f t="shared" ca="1" si="600"/>
        <v>8366.0152895513038</v>
      </c>
      <c r="H5483" s="24">
        <f t="shared" ca="1" si="601"/>
        <v>9059.1965928637856</v>
      </c>
      <c r="I5483" s="24">
        <f ca="1">H5483/'Option value'!$E$10</f>
        <v>439.76682489630025</v>
      </c>
    </row>
    <row r="5484" spans="2:9">
      <c r="B5484">
        <f t="shared" si="602"/>
        <v>5466</v>
      </c>
      <c r="C5484" s="38">
        <f t="shared" ca="1" si="597"/>
        <v>0.18797781532054855</v>
      </c>
      <c r="D5484" s="38">
        <f t="shared" ca="1" si="598"/>
        <v>7.6782634692058288E-2</v>
      </c>
      <c r="E5484" s="38">
        <f t="shared" ca="1" si="599"/>
        <v>0.14479048549542983</v>
      </c>
      <c r="F5484" s="38">
        <f t="shared" ca="1" si="603"/>
        <v>2.3786328159666918E-2</v>
      </c>
      <c r="G5484" s="24">
        <f t="shared" ca="1" si="600"/>
        <v>9348.9411514372587</v>
      </c>
      <c r="H5484" s="24">
        <f t="shared" ca="1" si="601"/>
        <v>10042.12245474974</v>
      </c>
      <c r="I5484" s="24">
        <f ca="1">H5484/'Option value'!$E$10</f>
        <v>487.48167256066699</v>
      </c>
    </row>
    <row r="5485" spans="2:9">
      <c r="B5485">
        <f t="shared" si="602"/>
        <v>5467</v>
      </c>
      <c r="C5485" s="38">
        <f t="shared" ca="1" si="597"/>
        <v>0.20839002731792108</v>
      </c>
      <c r="D5485" s="38">
        <f t="shared" ca="1" si="598"/>
        <v>6.5889878898435575E-2</v>
      </c>
      <c r="E5485" s="38">
        <f t="shared" ca="1" si="599"/>
        <v>0.14210906406073964</v>
      </c>
      <c r="F5485" s="38">
        <f t="shared" ca="1" si="603"/>
        <v>3.455433982087984E-2</v>
      </c>
      <c r="G5485" s="24">
        <f t="shared" ca="1" si="600"/>
        <v>9180.9522258245033</v>
      </c>
      <c r="H5485" s="24">
        <f t="shared" ca="1" si="601"/>
        <v>9874.1335291369851</v>
      </c>
      <c r="I5485" s="24">
        <f ca="1">H5485/'Option value'!$E$10</f>
        <v>479.32687034645556</v>
      </c>
    </row>
    <row r="5486" spans="2:9">
      <c r="B5486">
        <f t="shared" si="602"/>
        <v>5468</v>
      </c>
      <c r="C5486" s="38">
        <f t="shared" ca="1" si="597"/>
        <v>0.40525023966726126</v>
      </c>
      <c r="D5486" s="38">
        <f t="shared" ca="1" si="598"/>
        <v>6.0160531276794021E-2</v>
      </c>
      <c r="E5486" s="38">
        <f t="shared" ca="1" si="599"/>
        <v>0.146706186964356</v>
      </c>
      <c r="F5486" s="38">
        <f t="shared" ca="1" si="603"/>
        <v>4.1388435176012456E-2</v>
      </c>
      <c r="G5486" s="24">
        <f t="shared" ca="1" si="600"/>
        <v>9955.3177914761436</v>
      </c>
      <c r="H5486" s="24">
        <f t="shared" ca="1" si="601"/>
        <v>10648.499094788625</v>
      </c>
      <c r="I5486" s="24">
        <f ca="1">H5486/'Option value'!$E$10</f>
        <v>516.91743178585557</v>
      </c>
    </row>
    <row r="5487" spans="2:9">
      <c r="B5487">
        <f t="shared" si="602"/>
        <v>5469</v>
      </c>
      <c r="C5487" s="38">
        <f t="shared" ca="1" si="597"/>
        <v>0.29268488487943756</v>
      </c>
      <c r="D5487" s="38">
        <f t="shared" ca="1" si="598"/>
        <v>6.152397404530309E-2</v>
      </c>
      <c r="E5487" s="38">
        <f t="shared" ca="1" si="599"/>
        <v>0.14514290408749778</v>
      </c>
      <c r="F5487" s="38">
        <f t="shared" ca="1" si="603"/>
        <v>3.3577111926673515E-2</v>
      </c>
      <c r="G5487" s="24">
        <f t="shared" ca="1" si="600"/>
        <v>8840.9182420811721</v>
      </c>
      <c r="H5487" s="24">
        <f t="shared" ca="1" si="601"/>
        <v>9534.0995453936539</v>
      </c>
      <c r="I5487" s="24">
        <f ca="1">H5487/'Option value'!$E$10</f>
        <v>462.8203662812453</v>
      </c>
    </row>
    <row r="5488" spans="2:9">
      <c r="B5488">
        <f t="shared" si="602"/>
        <v>5470</v>
      </c>
      <c r="C5488" s="38">
        <f t="shared" ca="1" si="597"/>
        <v>0.41155002956394382</v>
      </c>
      <c r="D5488" s="38">
        <f t="shared" ca="1" si="598"/>
        <v>6.1273478569608596E-2</v>
      </c>
      <c r="E5488" s="38">
        <f t="shared" ca="1" si="599"/>
        <v>0.14499829203304607</v>
      </c>
      <c r="F5488" s="38">
        <f t="shared" ca="1" si="603"/>
        <v>3.4618223017802305E-2</v>
      </c>
      <c r="G5488" s="24">
        <f t="shared" ca="1" si="600"/>
        <v>9717.8351477439155</v>
      </c>
      <c r="H5488" s="24">
        <f t="shared" ca="1" si="601"/>
        <v>10411.016451056397</v>
      </c>
      <c r="I5488" s="24">
        <f ca="1">H5488/'Option value'!$E$10</f>
        <v>505.38914810953383</v>
      </c>
    </row>
    <row r="5489" spans="2:9">
      <c r="B5489">
        <f t="shared" si="602"/>
        <v>5471</v>
      </c>
      <c r="C5489" s="38">
        <f t="shared" ca="1" si="597"/>
        <v>0.23623210978916531</v>
      </c>
      <c r="D5489" s="38">
        <f t="shared" ca="1" si="598"/>
        <v>6.7397843350689032E-2</v>
      </c>
      <c r="E5489" s="38">
        <f t="shared" ca="1" si="599"/>
        <v>0.14502626862589515</v>
      </c>
      <c r="F5489" s="38">
        <f t="shared" ca="1" si="603"/>
        <v>5.8449964353212383E-2</v>
      </c>
      <c r="G5489" s="24">
        <f t="shared" ca="1" si="600"/>
        <v>11935.437790321941</v>
      </c>
      <c r="H5489" s="24">
        <f t="shared" ca="1" si="601"/>
        <v>12628.619093634423</v>
      </c>
      <c r="I5489" s="24">
        <f ca="1">H5489/'Option value'!$E$10</f>
        <v>613.03976182691372</v>
      </c>
    </row>
    <row r="5490" spans="2:9">
      <c r="B5490">
        <f t="shared" si="602"/>
        <v>5472</v>
      </c>
      <c r="C5490" s="38">
        <f t="shared" ca="1" si="597"/>
        <v>0.22272789926042955</v>
      </c>
      <c r="D5490" s="38">
        <f t="shared" ca="1" si="598"/>
        <v>6.6703221072711663E-2</v>
      </c>
      <c r="E5490" s="38">
        <f t="shared" ca="1" si="599"/>
        <v>0.15098333284671972</v>
      </c>
      <c r="F5490" s="38">
        <f t="shared" ca="1" si="603"/>
        <v>4.020117427107088E-2</v>
      </c>
      <c r="G5490" s="24">
        <f t="shared" ca="1" si="600"/>
        <v>9130.5761275023942</v>
      </c>
      <c r="H5490" s="24">
        <f t="shared" ca="1" si="601"/>
        <v>9823.757430814876</v>
      </c>
      <c r="I5490" s="24">
        <f ca="1">H5490/'Option value'!$E$10</f>
        <v>476.88142868033373</v>
      </c>
    </row>
    <row r="5491" spans="2:9">
      <c r="B5491">
        <f t="shared" si="602"/>
        <v>5473</v>
      </c>
      <c r="C5491" s="38">
        <f t="shared" ca="1" si="597"/>
        <v>0.136241822592017</v>
      </c>
      <c r="D5491" s="38">
        <f t="shared" ca="1" si="598"/>
        <v>5.2873708280479791E-2</v>
      </c>
      <c r="E5491" s="38">
        <f t="shared" ca="1" si="599"/>
        <v>0.14728718019441703</v>
      </c>
      <c r="F5491" s="38">
        <f t="shared" ca="1" si="603"/>
        <v>4.928348118461616E-2</v>
      </c>
      <c r="G5491" s="24">
        <f t="shared" ca="1" si="600"/>
        <v>7602.5528916095855</v>
      </c>
      <c r="H5491" s="24">
        <f t="shared" ca="1" si="601"/>
        <v>8295.7341949220681</v>
      </c>
      <c r="I5491" s="24">
        <f ca="1">H5491/'Option value'!$E$10</f>
        <v>402.70554344281879</v>
      </c>
    </row>
    <row r="5492" spans="2:9">
      <c r="B5492">
        <f t="shared" si="602"/>
        <v>5474</v>
      </c>
      <c r="C5492" s="38">
        <f t="shared" ca="1" si="597"/>
        <v>0.3467149290459407</v>
      </c>
      <c r="D5492" s="38">
        <f t="shared" ca="1" si="598"/>
        <v>6.7232293020313499E-2</v>
      </c>
      <c r="E5492" s="38">
        <f t="shared" ca="1" si="599"/>
        <v>0.14699614314196219</v>
      </c>
      <c r="F5492" s="38">
        <f t="shared" ca="1" si="603"/>
        <v>5.0667995827609558E-2</v>
      </c>
      <c r="G5492" s="24">
        <f t="shared" ca="1" si="600"/>
        <v>11657.133424946072</v>
      </c>
      <c r="H5492" s="24">
        <f t="shared" ca="1" si="601"/>
        <v>12350.314728258554</v>
      </c>
      <c r="I5492" s="24">
        <f ca="1">H5492/'Option value'!$E$10</f>
        <v>599.52984117759968</v>
      </c>
    </row>
    <row r="5493" spans="2:9">
      <c r="B5493">
        <f t="shared" si="602"/>
        <v>5475</v>
      </c>
      <c r="C5493" s="38">
        <f t="shared" ca="1" si="597"/>
        <v>0.10341151961546229</v>
      </c>
      <c r="D5493" s="38">
        <f t="shared" ca="1" si="598"/>
        <v>6.6835445932355117E-2</v>
      </c>
      <c r="E5493" s="38">
        <f t="shared" ca="1" si="599"/>
        <v>0.14453402778221583</v>
      </c>
      <c r="F5493" s="38">
        <f t="shared" ca="1" si="603"/>
        <v>4.6946540703081782E-2</v>
      </c>
      <c r="G5493" s="24">
        <f t="shared" ca="1" si="600"/>
        <v>9372.2012505473595</v>
      </c>
      <c r="H5493" s="24">
        <f t="shared" ca="1" si="601"/>
        <v>10065.382553859841</v>
      </c>
      <c r="I5493" s="24">
        <f ca="1">H5493/'Option value'!$E$10</f>
        <v>488.61080358542915</v>
      </c>
    </row>
    <row r="5494" spans="2:9">
      <c r="B5494">
        <f t="shared" si="602"/>
        <v>5476</v>
      </c>
      <c r="C5494" s="38">
        <f t="shared" ca="1" si="597"/>
        <v>0.29910997227648645</v>
      </c>
      <c r="D5494" s="38">
        <f t="shared" ca="1" si="598"/>
        <v>7.1743847950075379E-2</v>
      </c>
      <c r="E5494" s="38">
        <f t="shared" ca="1" si="599"/>
        <v>0.14518653859388664</v>
      </c>
      <c r="F5494" s="38">
        <f t="shared" ca="1" si="603"/>
        <v>2.9617694574253506E-2</v>
      </c>
      <c r="G5494" s="24">
        <f t="shared" ca="1" si="600"/>
        <v>10001.869649700178</v>
      </c>
      <c r="H5494" s="24">
        <f t="shared" ca="1" si="601"/>
        <v>10695.05095301266</v>
      </c>
      <c r="I5494" s="24">
        <f ca="1">H5494/'Option value'!$E$10</f>
        <v>519.17723072876993</v>
      </c>
    </row>
    <row r="5495" spans="2:9">
      <c r="B5495">
        <f t="shared" si="602"/>
        <v>5477</v>
      </c>
      <c r="C5495" s="38">
        <f t="shared" ca="1" si="597"/>
        <v>0.21674068785067313</v>
      </c>
      <c r="D5495" s="38">
        <f t="shared" ca="1" si="598"/>
        <v>5.7396881535106095E-2</v>
      </c>
      <c r="E5495" s="38">
        <f t="shared" ca="1" si="599"/>
        <v>0.14792871686223458</v>
      </c>
      <c r="F5495" s="38">
        <f t="shared" ca="1" si="603"/>
        <v>3.2499070804887197E-2</v>
      </c>
      <c r="G5495" s="24">
        <f t="shared" ca="1" si="600"/>
        <v>7503.438738109201</v>
      </c>
      <c r="H5495" s="24">
        <f t="shared" ca="1" si="601"/>
        <v>8196.6200414216837</v>
      </c>
      <c r="I5495" s="24">
        <f ca="1">H5495/'Option value'!$E$10</f>
        <v>397.89417676804288</v>
      </c>
    </row>
    <row r="5496" spans="2:9">
      <c r="B5496">
        <f t="shared" si="602"/>
        <v>5478</v>
      </c>
      <c r="C5496" s="38">
        <f t="shared" ca="1" si="597"/>
        <v>0.12516653745072553</v>
      </c>
      <c r="D5496" s="38">
        <f t="shared" ca="1" si="598"/>
        <v>5.3589201480316567E-2</v>
      </c>
      <c r="E5496" s="38">
        <f t="shared" ca="1" si="599"/>
        <v>0.14006760630627588</v>
      </c>
      <c r="F5496" s="38">
        <f t="shared" ca="1" si="603"/>
        <v>2.3343930545264836E-2</v>
      </c>
      <c r="G5496" s="24">
        <f t="shared" ca="1" si="600"/>
        <v>6406.5838529444236</v>
      </c>
      <c r="H5496" s="24">
        <f t="shared" ca="1" si="601"/>
        <v>7099.7651562569063</v>
      </c>
      <c r="I5496" s="24">
        <f ca="1">H5496/'Option value'!$E$10</f>
        <v>344.64879399305369</v>
      </c>
    </row>
    <row r="5497" spans="2:9">
      <c r="B5497">
        <f t="shared" si="602"/>
        <v>5479</v>
      </c>
      <c r="C5497" s="38">
        <f t="shared" ca="1" si="597"/>
        <v>0.24646119384049386</v>
      </c>
      <c r="D5497" s="38">
        <f t="shared" ca="1" si="598"/>
        <v>6.7628380848223771E-2</v>
      </c>
      <c r="E5497" s="38">
        <f t="shared" ca="1" si="599"/>
        <v>0.14313305158724957</v>
      </c>
      <c r="F5497" s="38">
        <f t="shared" ca="1" si="603"/>
        <v>5.6632637139254968E-2</v>
      </c>
      <c r="G5497" s="24">
        <f t="shared" ca="1" si="600"/>
        <v>12085.954095149689</v>
      </c>
      <c r="H5497" s="24">
        <f t="shared" ca="1" si="601"/>
        <v>12779.135398462171</v>
      </c>
      <c r="I5497" s="24">
        <f ca="1">H5497/'Option value'!$E$10</f>
        <v>620.34637856612471</v>
      </c>
    </row>
    <row r="5498" spans="2:9">
      <c r="B5498">
        <f t="shared" si="602"/>
        <v>5480</v>
      </c>
      <c r="C5498" s="38">
        <f t="shared" ca="1" si="597"/>
        <v>0.2067019937203956</v>
      </c>
      <c r="D5498" s="38">
        <f t="shared" ca="1" si="598"/>
        <v>5.9056876709439987E-2</v>
      </c>
      <c r="E5498" s="38">
        <f t="shared" ca="1" si="599"/>
        <v>0.14403335426582933</v>
      </c>
      <c r="F5498" s="38">
        <f t="shared" ca="1" si="603"/>
        <v>3.1106914327613602E-2</v>
      </c>
      <c r="G5498" s="24">
        <f t="shared" ca="1" si="600"/>
        <v>7826.4757722834702</v>
      </c>
      <c r="H5498" s="24">
        <f t="shared" ca="1" si="601"/>
        <v>8519.6570755959528</v>
      </c>
      <c r="I5498" s="24">
        <f ca="1">H5498/'Option value'!$E$10</f>
        <v>413.57558619397827</v>
      </c>
    </row>
    <row r="5499" spans="2:9">
      <c r="B5499">
        <f t="shared" si="602"/>
        <v>5481</v>
      </c>
      <c r="C5499" s="38">
        <f t="shared" ca="1" si="597"/>
        <v>0.11696885933116596</v>
      </c>
      <c r="D5499" s="38">
        <f t="shared" ca="1" si="598"/>
        <v>6.9715165263866993E-2</v>
      </c>
      <c r="E5499" s="38">
        <f t="shared" ca="1" si="599"/>
        <v>0.14456190345886216</v>
      </c>
      <c r="F5499" s="38">
        <f t="shared" ca="1" si="603"/>
        <v>3.815525195229566E-2</v>
      </c>
      <c r="G5499" s="24">
        <f t="shared" ca="1" si="600"/>
        <v>9075.9255919682</v>
      </c>
      <c r="H5499" s="24">
        <f t="shared" ca="1" si="601"/>
        <v>9769.1068952806818</v>
      </c>
      <c r="I5499" s="24">
        <f ca="1">H5499/'Option value'!$E$10</f>
        <v>474.22849006216899</v>
      </c>
    </row>
    <row r="5500" spans="2:9">
      <c r="B5500">
        <f t="shared" si="602"/>
        <v>5482</v>
      </c>
      <c r="C5500" s="38">
        <f t="shared" ca="1" si="597"/>
        <v>0.26293490054909124</v>
      </c>
      <c r="D5500" s="38">
        <f t="shared" ca="1" si="598"/>
        <v>5.7009394841766564E-2</v>
      </c>
      <c r="E5500" s="38">
        <f t="shared" ca="1" si="599"/>
        <v>0.13993153552684878</v>
      </c>
      <c r="F5500" s="38">
        <f t="shared" ca="1" si="603"/>
        <v>5.4984865121230297E-2</v>
      </c>
      <c r="G5500" s="24">
        <f t="shared" ca="1" si="600"/>
        <v>10511.686787412329</v>
      </c>
      <c r="H5500" s="24">
        <f t="shared" ca="1" si="601"/>
        <v>11204.868090724811</v>
      </c>
      <c r="I5500" s="24">
        <f ca="1">H5500/'Option value'!$E$10</f>
        <v>543.92563547207817</v>
      </c>
    </row>
    <row r="5501" spans="2:9">
      <c r="B5501">
        <f t="shared" si="602"/>
        <v>5483</v>
      </c>
      <c r="C5501" s="38">
        <f t="shared" ca="1" si="597"/>
        <v>0.1435284880709326</v>
      </c>
      <c r="D5501" s="38">
        <f t="shared" ca="1" si="598"/>
        <v>7.1763921302960429E-2</v>
      </c>
      <c r="E5501" s="38">
        <f t="shared" ca="1" si="599"/>
        <v>0.14498621982779927</v>
      </c>
      <c r="F5501" s="38">
        <f t="shared" ca="1" si="603"/>
        <v>3.3612725946909991E-2</v>
      </c>
      <c r="G5501" s="24">
        <f t="shared" ca="1" si="600"/>
        <v>9138.242579532116</v>
      </c>
      <c r="H5501" s="24">
        <f t="shared" ca="1" si="601"/>
        <v>9831.4238828445978</v>
      </c>
      <c r="I5501" s="24">
        <f ca="1">H5501/'Option value'!$E$10</f>
        <v>477.2535865458542</v>
      </c>
    </row>
    <row r="5502" spans="2:9">
      <c r="B5502">
        <f t="shared" si="602"/>
        <v>5484</v>
      </c>
      <c r="C5502" s="38">
        <f t="shared" ca="1" si="597"/>
        <v>0.12807490003960126</v>
      </c>
      <c r="D5502" s="38">
        <f t="shared" ca="1" si="598"/>
        <v>6.9419075786193149E-2</v>
      </c>
      <c r="E5502" s="38">
        <f t="shared" ca="1" si="599"/>
        <v>0.14264022402179316</v>
      </c>
      <c r="F5502" s="38">
        <f t="shared" ca="1" si="603"/>
        <v>5.0357627722798122E-2</v>
      </c>
      <c r="G5502" s="24">
        <f t="shared" ca="1" si="600"/>
        <v>10524.181657391448</v>
      </c>
      <c r="H5502" s="24">
        <f t="shared" ca="1" si="601"/>
        <v>11217.362960703929</v>
      </c>
      <c r="I5502" s="24">
        <f ca="1">H5502/'Option value'!$E$10</f>
        <v>544.53218255844308</v>
      </c>
    </row>
    <row r="5503" spans="2:9">
      <c r="B5503">
        <f t="shared" si="602"/>
        <v>5485</v>
      </c>
      <c r="C5503" s="38">
        <f t="shared" ca="1" si="597"/>
        <v>0.24715519784596354</v>
      </c>
      <c r="D5503" s="38">
        <f t="shared" ca="1" si="598"/>
        <v>6.720864167670762E-2</v>
      </c>
      <c r="E5503" s="38">
        <f t="shared" ca="1" si="599"/>
        <v>0.14336113840639778</v>
      </c>
      <c r="F5503" s="38">
        <f t="shared" ca="1" si="603"/>
        <v>3.8457401125543279E-2</v>
      </c>
      <c r="G5503" s="24">
        <f t="shared" ca="1" si="600"/>
        <v>9909.3697934196352</v>
      </c>
      <c r="H5503" s="24">
        <f t="shared" ca="1" si="601"/>
        <v>10602.551096732117</v>
      </c>
      <c r="I5503" s="24">
        <f ca="1">H5503/'Option value'!$E$10</f>
        <v>514.68694644330662</v>
      </c>
    </row>
    <row r="5504" spans="2:9">
      <c r="B5504">
        <f t="shared" si="602"/>
        <v>5486</v>
      </c>
      <c r="C5504" s="38">
        <f t="shared" ca="1" si="597"/>
        <v>0.13528376677945675</v>
      </c>
      <c r="D5504" s="38">
        <f t="shared" ca="1" si="598"/>
        <v>5.8419649191144063E-2</v>
      </c>
      <c r="E5504" s="38">
        <f t="shared" ca="1" si="599"/>
        <v>0.14531566347649066</v>
      </c>
      <c r="F5504" s="38">
        <f t="shared" ca="1" si="603"/>
        <v>5.3373969620841857E-2</v>
      </c>
      <c r="G5504" s="24">
        <f t="shared" ca="1" si="600"/>
        <v>8946.2751059201419</v>
      </c>
      <c r="H5504" s="24">
        <f t="shared" ca="1" si="601"/>
        <v>9639.4564092326236</v>
      </c>
      <c r="I5504" s="24">
        <f ca="1">H5504/'Option value'!$E$10</f>
        <v>467.93477714721473</v>
      </c>
    </row>
    <row r="5505" spans="2:9">
      <c r="B5505">
        <f t="shared" si="602"/>
        <v>5487</v>
      </c>
      <c r="C5505" s="38">
        <f t="shared" ca="1" si="597"/>
        <v>0.10803855958950369</v>
      </c>
      <c r="D5505" s="38">
        <f t="shared" ca="1" si="598"/>
        <v>5.8014066457783377E-2</v>
      </c>
      <c r="E5505" s="38">
        <f t="shared" ca="1" si="599"/>
        <v>0.14620744105302969</v>
      </c>
      <c r="F5505" s="38">
        <f t="shared" ca="1" si="603"/>
        <v>2.6534233973686688E-2</v>
      </c>
      <c r="G5505" s="24">
        <f t="shared" ca="1" si="600"/>
        <v>6661.6625470541139</v>
      </c>
      <c r="H5505" s="24">
        <f t="shared" ca="1" si="601"/>
        <v>7354.8438503665966</v>
      </c>
      <c r="I5505" s="24">
        <f ca="1">H5505/'Option value'!$E$10</f>
        <v>357.03125487216488</v>
      </c>
    </row>
    <row r="5506" spans="2:9">
      <c r="B5506">
        <f t="shared" si="602"/>
        <v>5488</v>
      </c>
      <c r="C5506" s="38">
        <f t="shared" ca="1" si="597"/>
        <v>0.19073787445647583</v>
      </c>
      <c r="D5506" s="38">
        <f t="shared" ca="1" si="598"/>
        <v>4.7809371587948693E-2</v>
      </c>
      <c r="E5506" s="38">
        <f t="shared" ca="1" si="599"/>
        <v>0.14195959337302841</v>
      </c>
      <c r="F5506" s="38">
        <f t="shared" ca="1" si="603"/>
        <v>4.5704074106285714E-2</v>
      </c>
      <c r="G5506" s="24">
        <f t="shared" ca="1" si="600"/>
        <v>7334.9125203353578</v>
      </c>
      <c r="H5506" s="24">
        <f t="shared" ca="1" si="601"/>
        <v>8028.0938236478405</v>
      </c>
      <c r="I5506" s="24">
        <f ca="1">H5506/'Option value'!$E$10</f>
        <v>389.71329241008931</v>
      </c>
    </row>
    <row r="5507" spans="2:9">
      <c r="B5507">
        <f t="shared" si="602"/>
        <v>5489</v>
      </c>
      <c r="C5507" s="38">
        <f t="shared" ca="1" si="597"/>
        <v>0.17335555923275914</v>
      </c>
      <c r="D5507" s="38">
        <f t="shared" ca="1" si="598"/>
        <v>5.8743741415638512E-2</v>
      </c>
      <c r="E5507" s="38">
        <f t="shared" ca="1" si="599"/>
        <v>0.14712987569521369</v>
      </c>
      <c r="F5507" s="38">
        <f t="shared" ca="1" si="603"/>
        <v>4.0175887568649482E-2</v>
      </c>
      <c r="G5507" s="24">
        <f t="shared" ca="1" si="600"/>
        <v>7992.5549784334853</v>
      </c>
      <c r="H5507" s="24">
        <f t="shared" ca="1" si="601"/>
        <v>8685.7362817459671</v>
      </c>
      <c r="I5507" s="24">
        <f ca="1">H5507/'Option value'!$E$10</f>
        <v>421.63768357990131</v>
      </c>
    </row>
    <row r="5508" spans="2:9">
      <c r="B5508">
        <f t="shared" si="602"/>
        <v>5490</v>
      </c>
      <c r="C5508" s="38">
        <f t="shared" ca="1" si="597"/>
        <v>0.23520876531387314</v>
      </c>
      <c r="D5508" s="38">
        <f t="shared" ca="1" si="598"/>
        <v>5.5008000534165151E-2</v>
      </c>
      <c r="E5508" s="38">
        <f t="shared" ca="1" si="599"/>
        <v>0.14680892455291142</v>
      </c>
      <c r="F5508" s="38">
        <f t="shared" ca="1" si="603"/>
        <v>4.2026660704820376E-2</v>
      </c>
      <c r="G5508" s="24">
        <f t="shared" ca="1" si="600"/>
        <v>8042.1065660695858</v>
      </c>
      <c r="H5508" s="24">
        <f t="shared" ca="1" si="601"/>
        <v>8735.2878693820676</v>
      </c>
      <c r="I5508" s="24">
        <f ca="1">H5508/'Option value'!$E$10</f>
        <v>424.04310045544014</v>
      </c>
    </row>
    <row r="5509" spans="2:9">
      <c r="B5509">
        <f t="shared" si="602"/>
        <v>5491</v>
      </c>
      <c r="C5509" s="38">
        <f t="shared" ca="1" si="597"/>
        <v>2.9129866990438652E-2</v>
      </c>
      <c r="D5509" s="38">
        <f t="shared" ca="1" si="598"/>
        <v>6.2084032261643649E-2</v>
      </c>
      <c r="E5509" s="38">
        <f t="shared" ca="1" si="599"/>
        <v>0.14664894781813831</v>
      </c>
      <c r="F5509" s="38">
        <f t="shared" ca="1" si="603"/>
        <v>3.4980573296029799E-2</v>
      </c>
      <c r="G5509" s="24">
        <f t="shared" ca="1" si="600"/>
        <v>7095.9619913770202</v>
      </c>
      <c r="H5509" s="24">
        <f t="shared" ca="1" si="601"/>
        <v>7789.1432946895029</v>
      </c>
      <c r="I5509" s="24">
        <f ca="1">H5509/'Option value'!$E$10</f>
        <v>378.11375216939331</v>
      </c>
    </row>
    <row r="5510" spans="2:9">
      <c r="B5510">
        <f t="shared" si="602"/>
        <v>5492</v>
      </c>
      <c r="C5510" s="38">
        <f t="shared" ca="1" si="597"/>
        <v>0.29599049948208489</v>
      </c>
      <c r="D5510" s="38">
        <f t="shared" ca="1" si="598"/>
        <v>6.555092026121119E-2</v>
      </c>
      <c r="E5510" s="38">
        <f t="shared" ca="1" si="599"/>
        <v>0.14351897185840506</v>
      </c>
      <c r="F5510" s="38">
        <f t="shared" ca="1" si="603"/>
        <v>2.5592922818867731E-2</v>
      </c>
      <c r="G5510" s="24">
        <f t="shared" ca="1" si="600"/>
        <v>8934.3351399759595</v>
      </c>
      <c r="H5510" s="24">
        <f t="shared" ca="1" si="601"/>
        <v>9627.5164432884412</v>
      </c>
      <c r="I5510" s="24">
        <f ca="1">H5510/'Option value'!$E$10</f>
        <v>467.35516714992428</v>
      </c>
    </row>
    <row r="5511" spans="2:9">
      <c r="B5511">
        <f t="shared" si="602"/>
        <v>5493</v>
      </c>
      <c r="C5511" s="38">
        <f t="shared" ca="1" si="597"/>
        <v>0.2018104674202828</v>
      </c>
      <c r="D5511" s="38">
        <f t="shared" ca="1" si="598"/>
        <v>6.8532706239481628E-2</v>
      </c>
      <c r="E5511" s="38">
        <f t="shared" ca="1" si="599"/>
        <v>0.14601138068169356</v>
      </c>
      <c r="F5511" s="38">
        <f t="shared" ca="1" si="603"/>
        <v>3.4302933033514116E-2</v>
      </c>
      <c r="G5511" s="24">
        <f t="shared" ca="1" si="600"/>
        <v>9144.0633062053657</v>
      </c>
      <c r="H5511" s="24">
        <f t="shared" ca="1" si="601"/>
        <v>9837.2446095178475</v>
      </c>
      <c r="I5511" s="24">
        <f ca="1">H5511/'Option value'!$E$10</f>
        <v>477.53614609309938</v>
      </c>
    </row>
    <row r="5512" spans="2:9">
      <c r="B5512">
        <f t="shared" si="602"/>
        <v>5494</v>
      </c>
      <c r="C5512" s="38">
        <f t="shared" ca="1" si="597"/>
        <v>0.234600851506369</v>
      </c>
      <c r="D5512" s="38">
        <f t="shared" ca="1" si="598"/>
        <v>6.4335474138089183E-2</v>
      </c>
      <c r="E5512" s="38">
        <f t="shared" ca="1" si="599"/>
        <v>0.14791363753938416</v>
      </c>
      <c r="F5512" s="38">
        <f t="shared" ca="1" si="603"/>
        <v>3.9461020635713745E-2</v>
      </c>
      <c r="G5512" s="24">
        <f t="shared" ca="1" si="600"/>
        <v>9082.9812815632195</v>
      </c>
      <c r="H5512" s="24">
        <f t="shared" ca="1" si="601"/>
        <v>9776.1625848757012</v>
      </c>
      <c r="I5512" s="24">
        <f ca="1">H5512/'Option value'!$E$10</f>
        <v>474.57099926581071</v>
      </c>
    </row>
    <row r="5513" spans="2:9">
      <c r="B5513">
        <f t="shared" si="602"/>
        <v>5495</v>
      </c>
      <c r="C5513" s="38">
        <f t="shared" ca="1" si="597"/>
        <v>0.29664650754678717</v>
      </c>
      <c r="D5513" s="38">
        <f t="shared" ca="1" si="598"/>
        <v>6.8129273001265825E-2</v>
      </c>
      <c r="E5513" s="38">
        <f t="shared" ca="1" si="599"/>
        <v>0.14797911196177652</v>
      </c>
      <c r="F5513" s="38">
        <f t="shared" ca="1" si="603"/>
        <v>2.7126221493220443E-2</v>
      </c>
      <c r="G5513" s="24">
        <f t="shared" ca="1" si="600"/>
        <v>9065.4566214288843</v>
      </c>
      <c r="H5513" s="24">
        <f t="shared" ca="1" si="601"/>
        <v>9758.6379247413661</v>
      </c>
      <c r="I5513" s="24">
        <f ca="1">H5513/'Option value'!$E$10</f>
        <v>473.72028760880414</v>
      </c>
    </row>
    <row r="5514" spans="2:9">
      <c r="B5514">
        <f t="shared" si="602"/>
        <v>5496</v>
      </c>
      <c r="C5514" s="38">
        <f t="shared" ca="1" si="597"/>
        <v>8.4213419905258075E-2</v>
      </c>
      <c r="D5514" s="38">
        <f t="shared" ca="1" si="598"/>
        <v>5.8949719901890851E-2</v>
      </c>
      <c r="E5514" s="38">
        <f t="shared" ca="1" si="599"/>
        <v>0.14329400598627723</v>
      </c>
      <c r="F5514" s="38">
        <f t="shared" ca="1" si="603"/>
        <v>2.7695155587771497E-2</v>
      </c>
      <c r="G5514" s="24">
        <f t="shared" ca="1" si="600"/>
        <v>6857.0037353819098</v>
      </c>
      <c r="H5514" s="24">
        <f t="shared" ca="1" si="601"/>
        <v>7550.1850386943925</v>
      </c>
      <c r="I5514" s="24">
        <f ca="1">H5514/'Option value'!$E$10</f>
        <v>366.51383682982487</v>
      </c>
    </row>
    <row r="5515" spans="2:9">
      <c r="B5515">
        <f t="shared" si="602"/>
        <v>5497</v>
      </c>
      <c r="C5515" s="38">
        <f t="shared" ca="1" si="597"/>
        <v>0.36137302999869253</v>
      </c>
      <c r="D5515" s="38">
        <f t="shared" ca="1" si="598"/>
        <v>5.8416887804728555E-2</v>
      </c>
      <c r="E5515" s="38">
        <f t="shared" ca="1" si="599"/>
        <v>0.14666738172007954</v>
      </c>
      <c r="F5515" s="38">
        <f t="shared" ca="1" si="603"/>
        <v>2.6275273392830589E-2</v>
      </c>
      <c r="G5515" s="24">
        <f t="shared" ca="1" si="600"/>
        <v>8192.3578683890337</v>
      </c>
      <c r="H5515" s="24">
        <f t="shared" ca="1" si="601"/>
        <v>8885.5391717015154</v>
      </c>
      <c r="I5515" s="24">
        <f ca="1">H5515/'Option value'!$E$10</f>
        <v>431.33685299521915</v>
      </c>
    </row>
    <row r="5516" spans="2:9">
      <c r="B5516">
        <f t="shared" si="602"/>
        <v>5498</v>
      </c>
      <c r="C5516" s="38">
        <f t="shared" ca="1" si="597"/>
        <v>0.34317032465635505</v>
      </c>
      <c r="D5516" s="38">
        <f t="shared" ca="1" si="598"/>
        <v>6.0353344097820838E-2</v>
      </c>
      <c r="E5516" s="38">
        <f t="shared" ca="1" si="599"/>
        <v>0.146769936320678</v>
      </c>
      <c r="F5516" s="38">
        <f t="shared" ca="1" si="603"/>
        <v>2.5786795898640122E-2</v>
      </c>
      <c r="G5516" s="24">
        <f t="shared" ca="1" si="600"/>
        <v>8309.9603236635576</v>
      </c>
      <c r="H5516" s="24">
        <f t="shared" ca="1" si="601"/>
        <v>9003.1416269760393</v>
      </c>
      <c r="I5516" s="24">
        <f ca="1">H5516/'Option value'!$E$10</f>
        <v>437.04571004738051</v>
      </c>
    </row>
    <row r="5517" spans="2:9">
      <c r="B5517">
        <f t="shared" si="602"/>
        <v>5499</v>
      </c>
      <c r="C5517" s="38">
        <f t="shared" ca="1" si="597"/>
        <v>0.22872027142021126</v>
      </c>
      <c r="D5517" s="38">
        <f t="shared" ca="1" si="598"/>
        <v>6.6676651839149892E-2</v>
      </c>
      <c r="E5517" s="38">
        <f t="shared" ca="1" si="599"/>
        <v>0.14651104669582379</v>
      </c>
      <c r="F5517" s="38">
        <f t="shared" ca="1" si="603"/>
        <v>4.998092446985819E-2</v>
      </c>
      <c r="G5517" s="24">
        <f t="shared" ca="1" si="600"/>
        <v>10525.805185451372</v>
      </c>
      <c r="H5517" s="24">
        <f t="shared" ca="1" si="601"/>
        <v>11218.986488763854</v>
      </c>
      <c r="I5517" s="24">
        <f ca="1">H5517/'Option value'!$E$10</f>
        <v>544.61099460018704</v>
      </c>
    </row>
    <row r="5518" spans="2:9">
      <c r="B5518">
        <f t="shared" si="602"/>
        <v>5500</v>
      </c>
      <c r="C5518" s="38">
        <f t="shared" ca="1" si="597"/>
        <v>0.17597496237169968</v>
      </c>
      <c r="D5518" s="38">
        <f t="shared" ca="1" si="598"/>
        <v>6.7969244124015241E-2</v>
      </c>
      <c r="E5518" s="38">
        <f t="shared" ca="1" si="599"/>
        <v>0.14804300968688763</v>
      </c>
      <c r="F5518" s="38">
        <f t="shared" ca="1" si="603"/>
        <v>5.0541187442615688E-2</v>
      </c>
      <c r="G5518" s="24">
        <f t="shared" ca="1" si="600"/>
        <v>10166.91423272425</v>
      </c>
      <c r="H5518" s="24">
        <f t="shared" ca="1" si="601"/>
        <v>10860.095536036732</v>
      </c>
      <c r="I5518" s="24">
        <f ca="1">H5518/'Option value'!$E$10</f>
        <v>527.18910369110347</v>
      </c>
    </row>
    <row r="5519" spans="2:9">
      <c r="B5519">
        <f t="shared" si="602"/>
        <v>5501</v>
      </c>
      <c r="C5519" s="38">
        <f t="shared" ca="1" si="597"/>
        <v>0.26417836523338878</v>
      </c>
      <c r="D5519" s="38">
        <f t="shared" ca="1" si="598"/>
        <v>6.2755952752324651E-2</v>
      </c>
      <c r="E5519" s="38">
        <f t="shared" ca="1" si="599"/>
        <v>0.14505402659679162</v>
      </c>
      <c r="F5519" s="38">
        <f t="shared" ca="1" si="603"/>
        <v>5.8237814550685704E-2</v>
      </c>
      <c r="G5519" s="24">
        <f t="shared" ca="1" si="600"/>
        <v>11333.233195876148</v>
      </c>
      <c r="H5519" s="24">
        <f t="shared" ca="1" si="601"/>
        <v>12026.41449918863</v>
      </c>
      <c r="I5519" s="24">
        <f ca="1">H5519/'Option value'!$E$10</f>
        <v>583.80652908682669</v>
      </c>
    </row>
    <row r="5520" spans="2:9">
      <c r="B5520">
        <f t="shared" si="602"/>
        <v>5502</v>
      </c>
      <c r="C5520" s="38">
        <f t="shared" ca="1" si="597"/>
        <v>0.22599274109348869</v>
      </c>
      <c r="D5520" s="38">
        <f t="shared" ca="1" si="598"/>
        <v>5.8048595530580033E-2</v>
      </c>
      <c r="E5520" s="38">
        <f t="shared" ca="1" si="599"/>
        <v>0.14615875923246222</v>
      </c>
      <c r="F5520" s="38">
        <f t="shared" ca="1" si="603"/>
        <v>5.0648399727441805E-2</v>
      </c>
      <c r="G5520" s="24">
        <f t="shared" ca="1" si="600"/>
        <v>9241.0328149792258</v>
      </c>
      <c r="H5520" s="24">
        <f t="shared" ca="1" si="601"/>
        <v>9934.2141182917076</v>
      </c>
      <c r="I5520" s="24">
        <f ca="1">H5520/'Option value'!$E$10</f>
        <v>482.24340380056827</v>
      </c>
    </row>
    <row r="5521" spans="2:9">
      <c r="B5521">
        <f t="shared" si="602"/>
        <v>5503</v>
      </c>
      <c r="C5521" s="38">
        <f t="shared" ca="1" si="597"/>
        <v>0.39337173266074188</v>
      </c>
      <c r="D5521" s="38">
        <f t="shared" ca="1" si="598"/>
        <v>5.5925382681766493E-2</v>
      </c>
      <c r="E5521" s="38">
        <f t="shared" ca="1" si="599"/>
        <v>0.14589020838213887</v>
      </c>
      <c r="F5521" s="38">
        <f t="shared" ca="1" si="603"/>
        <v>4.3314919915104069E-2</v>
      </c>
      <c r="G5521" s="24">
        <f t="shared" ca="1" si="600"/>
        <v>9421.5984399375557</v>
      </c>
      <c r="H5521" s="24">
        <f t="shared" ca="1" si="601"/>
        <v>10114.779743250037</v>
      </c>
      <c r="I5521" s="24">
        <f ca="1">H5521/'Option value'!$E$10</f>
        <v>491.00872540048721</v>
      </c>
    </row>
    <row r="5522" spans="2:9">
      <c r="B5522">
        <f t="shared" si="602"/>
        <v>5504</v>
      </c>
      <c r="C5522" s="38">
        <f t="shared" ca="1" si="597"/>
        <v>0.24092632048902318</v>
      </c>
      <c r="D5522" s="38">
        <f t="shared" ca="1" si="598"/>
        <v>6.5963348852298639E-2</v>
      </c>
      <c r="E5522" s="38">
        <f t="shared" ca="1" si="599"/>
        <v>0.14283358693409304</v>
      </c>
      <c r="F5522" s="38">
        <f t="shared" ca="1" si="603"/>
        <v>4.2804170246515151E-2</v>
      </c>
      <c r="G5522" s="24">
        <f t="shared" ca="1" si="600"/>
        <v>10148.744819517036</v>
      </c>
      <c r="H5522" s="24">
        <f t="shared" ca="1" si="601"/>
        <v>10841.926122829518</v>
      </c>
      <c r="I5522" s="24">
        <f ca="1">H5522/'Option value'!$E$10</f>
        <v>526.30709334123867</v>
      </c>
    </row>
    <row r="5523" spans="2:9">
      <c r="B5523">
        <f t="shared" si="602"/>
        <v>5505</v>
      </c>
      <c r="C5523" s="38">
        <f t="shared" ref="C5523:C5586" ca="1" si="604">_xlfn.NORM.INV(RAND(),$F$6,$G$6)</f>
        <v>0.33569045277153914</v>
      </c>
      <c r="D5523" s="38">
        <f t="shared" ref="D5523:D5586" ca="1" si="605">_xlfn.NORM.INV(RAND(),$F$7,$G$7)</f>
        <v>5.475487646150682E-2</v>
      </c>
      <c r="E5523" s="38">
        <f t="shared" ref="E5523:E5586" ca="1" si="606">_xlfn.NORM.INV(RAND(),$F$8,$G$8)</f>
        <v>0.14698401835084182</v>
      </c>
      <c r="F5523" s="38">
        <f t="shared" ca="1" si="603"/>
        <v>4.5347323646052422E-2</v>
      </c>
      <c r="G5523" s="24">
        <f t="shared" ref="G5523:G5586" ca="1" si="607">IF(E5523&gt;F5523,($C$12*(1+C5523)*D5523)/(E5523-F5523),0)</f>
        <v>8924.2035811090827</v>
      </c>
      <c r="H5523" s="24">
        <f t="shared" ref="H5523:H5586" ca="1" si="608">G5523+$C$13</f>
        <v>9617.3848844215645</v>
      </c>
      <c r="I5523" s="24">
        <f ca="1">H5523/'Option value'!$E$10</f>
        <v>466.86334390395939</v>
      </c>
    </row>
    <row r="5524" spans="2:9">
      <c r="B5524">
        <f t="shared" ref="B5524:B5587" si="609">B5523+1</f>
        <v>5506</v>
      </c>
      <c r="C5524" s="38">
        <f t="shared" ca="1" si="604"/>
        <v>0.36781505820294141</v>
      </c>
      <c r="D5524" s="38">
        <f t="shared" ca="1" si="605"/>
        <v>6.9648549357686274E-2</v>
      </c>
      <c r="E5524" s="38">
        <f t="shared" ca="1" si="606"/>
        <v>0.14585347760353587</v>
      </c>
      <c r="F5524" s="38">
        <f t="shared" ref="F5524:F5587" ca="1" si="610">RAND()*($E$9-$D$9)+$D$9</f>
        <v>5.4584774934482425E-2</v>
      </c>
      <c r="G5524" s="24">
        <f t="shared" ca="1" si="607"/>
        <v>12945.205688401145</v>
      </c>
      <c r="H5524" s="24">
        <f t="shared" ca="1" si="608"/>
        <v>13638.386991713627</v>
      </c>
      <c r="I5524" s="24">
        <f ca="1">H5524/'Option value'!$E$10</f>
        <v>662.05762095697219</v>
      </c>
    </row>
    <row r="5525" spans="2:9">
      <c r="B5525">
        <f t="shared" si="609"/>
        <v>5507</v>
      </c>
      <c r="C5525" s="38">
        <f t="shared" ca="1" si="604"/>
        <v>0.16884895615077655</v>
      </c>
      <c r="D5525" s="38">
        <f t="shared" ca="1" si="605"/>
        <v>6.5516387785270344E-2</v>
      </c>
      <c r="E5525" s="38">
        <f t="shared" ca="1" si="606"/>
        <v>0.14354497417756759</v>
      </c>
      <c r="F5525" s="38">
        <f t="shared" ca="1" si="610"/>
        <v>5.3855855304772188E-2</v>
      </c>
      <c r="G5525" s="24">
        <f t="shared" ca="1" si="607"/>
        <v>10589.122135927582</v>
      </c>
      <c r="H5525" s="24">
        <f t="shared" ca="1" si="608"/>
        <v>11282.303439240064</v>
      </c>
      <c r="I5525" s="24">
        <f ca="1">H5525/'Option value'!$E$10</f>
        <v>547.68463297281858</v>
      </c>
    </row>
    <row r="5526" spans="2:9">
      <c r="B5526">
        <f t="shared" si="609"/>
        <v>5508</v>
      </c>
      <c r="C5526" s="38">
        <f t="shared" ca="1" si="604"/>
        <v>0.37316448430663796</v>
      </c>
      <c r="D5526" s="38">
        <f t="shared" ca="1" si="605"/>
        <v>7.261998718636159E-2</v>
      </c>
      <c r="E5526" s="38">
        <f t="shared" ca="1" si="606"/>
        <v>0.14517701373285932</v>
      </c>
      <c r="F5526" s="38">
        <f t="shared" ca="1" si="610"/>
        <v>5.015619936977142E-2</v>
      </c>
      <c r="G5526" s="24">
        <f t="shared" ca="1" si="607"/>
        <v>13015.215365555536</v>
      </c>
      <c r="H5526" s="24">
        <f t="shared" ca="1" si="608"/>
        <v>13708.396668868018</v>
      </c>
      <c r="I5526" s="24">
        <f ca="1">H5526/'Option value'!$E$10</f>
        <v>665.45614897417556</v>
      </c>
    </row>
    <row r="5527" spans="2:9">
      <c r="B5527">
        <f t="shared" si="609"/>
        <v>5509</v>
      </c>
      <c r="C5527" s="38">
        <f t="shared" ca="1" si="604"/>
        <v>0.11462290329724369</v>
      </c>
      <c r="D5527" s="38">
        <f t="shared" ca="1" si="605"/>
        <v>6.2497112055214715E-2</v>
      </c>
      <c r="E5527" s="38">
        <f t="shared" ca="1" si="606"/>
        <v>0.14581065875075414</v>
      </c>
      <c r="F5527" s="38">
        <f t="shared" ca="1" si="610"/>
        <v>5.4895530813329485E-2</v>
      </c>
      <c r="G5527" s="24">
        <f t="shared" ca="1" si="607"/>
        <v>9502.6150130621572</v>
      </c>
      <c r="H5527" s="24">
        <f t="shared" ca="1" si="608"/>
        <v>10195.796316374639</v>
      </c>
      <c r="I5527" s="24">
        <f ca="1">H5527/'Option value'!$E$10</f>
        <v>494.9415687560504</v>
      </c>
    </row>
    <row r="5528" spans="2:9">
      <c r="B5528">
        <f t="shared" si="609"/>
        <v>5510</v>
      </c>
      <c r="C5528" s="38">
        <f t="shared" ca="1" si="604"/>
        <v>0.369540841393039</v>
      </c>
      <c r="D5528" s="38">
        <f t="shared" ca="1" si="605"/>
        <v>5.4517032206001591E-2</v>
      </c>
      <c r="E5528" s="38">
        <f t="shared" ca="1" si="606"/>
        <v>0.14681503346399091</v>
      </c>
      <c r="F5528" s="38">
        <f t="shared" ca="1" si="610"/>
        <v>5.468739877461555E-2</v>
      </c>
      <c r="G5528" s="24">
        <f t="shared" ca="1" si="607"/>
        <v>10050.985568535943</v>
      </c>
      <c r="H5528" s="24">
        <f t="shared" ca="1" si="608"/>
        <v>10744.166871848425</v>
      </c>
      <c r="I5528" s="24">
        <f ca="1">H5528/'Option value'!$E$10</f>
        <v>521.56149863341864</v>
      </c>
    </row>
    <row r="5529" spans="2:9">
      <c r="B5529">
        <f t="shared" si="609"/>
        <v>5511</v>
      </c>
      <c r="C5529" s="38">
        <f t="shared" ca="1" si="604"/>
        <v>0.14838978064507999</v>
      </c>
      <c r="D5529" s="38">
        <f t="shared" ca="1" si="605"/>
        <v>5.1936450235955264E-2</v>
      </c>
      <c r="E5529" s="38">
        <f t="shared" ca="1" si="606"/>
        <v>0.1427562301764595</v>
      </c>
      <c r="F5529" s="38">
        <f t="shared" ca="1" si="610"/>
        <v>5.17868753404013E-2</v>
      </c>
      <c r="G5529" s="24">
        <f t="shared" ca="1" si="607"/>
        <v>8131.2599312435359</v>
      </c>
      <c r="H5529" s="24">
        <f t="shared" ca="1" si="608"/>
        <v>8824.4412345560177</v>
      </c>
      <c r="I5529" s="24">
        <f ca="1">H5529/'Option value'!$E$10</f>
        <v>428.37093371631153</v>
      </c>
    </row>
    <row r="5530" spans="2:9">
      <c r="B5530">
        <f t="shared" si="609"/>
        <v>5512</v>
      </c>
      <c r="C5530" s="38">
        <f t="shared" ca="1" si="604"/>
        <v>0.20658872327062974</v>
      </c>
      <c r="D5530" s="38">
        <f t="shared" ca="1" si="605"/>
        <v>6.2101925009262732E-2</v>
      </c>
      <c r="E5530" s="38">
        <f t="shared" ca="1" si="606"/>
        <v>0.14480310274098832</v>
      </c>
      <c r="F5530" s="38">
        <f t="shared" ca="1" si="610"/>
        <v>3.9267780551298953E-2</v>
      </c>
      <c r="G5530" s="24">
        <f t="shared" ca="1" si="607"/>
        <v>8805.5778505929702</v>
      </c>
      <c r="H5530" s="24">
        <f t="shared" ca="1" si="608"/>
        <v>9498.759153905452</v>
      </c>
      <c r="I5530" s="24">
        <f ca="1">H5530/'Option value'!$E$10</f>
        <v>461.10481329638111</v>
      </c>
    </row>
    <row r="5531" spans="2:9">
      <c r="B5531">
        <f t="shared" si="609"/>
        <v>5513</v>
      </c>
      <c r="C5531" s="38">
        <f t="shared" ca="1" si="604"/>
        <v>0.30468095025813802</v>
      </c>
      <c r="D5531" s="38">
        <f t="shared" ca="1" si="605"/>
        <v>5.8224463349008347E-2</v>
      </c>
      <c r="E5531" s="38">
        <f t="shared" ca="1" si="606"/>
        <v>0.14189540513575993</v>
      </c>
      <c r="F5531" s="38">
        <f t="shared" ca="1" si="610"/>
        <v>4.1871397605347582E-2</v>
      </c>
      <c r="G5531" s="24">
        <f t="shared" ca="1" si="607"/>
        <v>9418.8296352757534</v>
      </c>
      <c r="H5531" s="24">
        <f t="shared" ca="1" si="608"/>
        <v>10112.010938588235</v>
      </c>
      <c r="I5531" s="24">
        <f ca="1">H5531/'Option value'!$E$10</f>
        <v>490.87431740719586</v>
      </c>
    </row>
    <row r="5532" spans="2:9">
      <c r="B5532">
        <f t="shared" si="609"/>
        <v>5514</v>
      </c>
      <c r="C5532" s="38">
        <f t="shared" ca="1" si="604"/>
        <v>0.29129430185083871</v>
      </c>
      <c r="D5532" s="38">
        <f t="shared" ca="1" si="605"/>
        <v>5.6101947742113176E-2</v>
      </c>
      <c r="E5532" s="38">
        <f t="shared" ca="1" si="606"/>
        <v>0.14421277958273077</v>
      </c>
      <c r="F5532" s="38">
        <f t="shared" ca="1" si="610"/>
        <v>2.2610845212324895E-2</v>
      </c>
      <c r="G5532" s="24">
        <f t="shared" ca="1" si="607"/>
        <v>7388.4623953040164</v>
      </c>
      <c r="H5532" s="24">
        <f t="shared" ca="1" si="608"/>
        <v>8081.643698616499</v>
      </c>
      <c r="I5532" s="24">
        <f ca="1">H5532/'Option value'!$E$10</f>
        <v>392.31280090371354</v>
      </c>
    </row>
    <row r="5533" spans="2:9">
      <c r="B5533">
        <f t="shared" si="609"/>
        <v>5515</v>
      </c>
      <c r="C5533" s="38">
        <f t="shared" ca="1" si="604"/>
        <v>0.1487419756646598</v>
      </c>
      <c r="D5533" s="38">
        <f t="shared" ca="1" si="605"/>
        <v>6.3213994034362397E-2</v>
      </c>
      <c r="E5533" s="38">
        <f t="shared" ca="1" si="606"/>
        <v>0.14577417825417974</v>
      </c>
      <c r="F5533" s="38">
        <f t="shared" ca="1" si="610"/>
        <v>3.6349278935371314E-2</v>
      </c>
      <c r="G5533" s="24">
        <f t="shared" ca="1" si="607"/>
        <v>8230.2104977604195</v>
      </c>
      <c r="H5533" s="24">
        <f t="shared" ca="1" si="608"/>
        <v>8923.3918010729012</v>
      </c>
      <c r="I5533" s="24">
        <f ca="1">H5533/'Option value'!$E$10</f>
        <v>433.17435927538355</v>
      </c>
    </row>
    <row r="5534" spans="2:9">
      <c r="B5534">
        <f t="shared" si="609"/>
        <v>5516</v>
      </c>
      <c r="C5534" s="38">
        <f t="shared" ca="1" si="604"/>
        <v>0.17292201312625874</v>
      </c>
      <c r="D5534" s="38">
        <f t="shared" ca="1" si="605"/>
        <v>5.1676538633331721E-2</v>
      </c>
      <c r="E5534" s="38">
        <f t="shared" ca="1" si="606"/>
        <v>0.14370394024895006</v>
      </c>
      <c r="F5534" s="38">
        <f t="shared" ca="1" si="610"/>
        <v>3.7575794200256904E-2</v>
      </c>
      <c r="G5534" s="24">
        <f t="shared" ca="1" si="607"/>
        <v>7083.0996635104548</v>
      </c>
      <c r="H5534" s="24">
        <f t="shared" ca="1" si="608"/>
        <v>7776.2809668229374</v>
      </c>
      <c r="I5534" s="24">
        <f ca="1">H5534/'Option value'!$E$10</f>
        <v>377.48936732150179</v>
      </c>
    </row>
    <row r="5535" spans="2:9">
      <c r="B5535">
        <f t="shared" si="609"/>
        <v>5517</v>
      </c>
      <c r="C5535" s="38">
        <f t="shared" ca="1" si="604"/>
        <v>0.12429954895969435</v>
      </c>
      <c r="D5535" s="38">
        <f t="shared" ca="1" si="605"/>
        <v>7.2199996468808564E-2</v>
      </c>
      <c r="E5535" s="38">
        <f t="shared" ca="1" si="606"/>
        <v>0.14779441832598153</v>
      </c>
      <c r="F5535" s="38">
        <f t="shared" ca="1" si="610"/>
        <v>4.6359185325943533E-2</v>
      </c>
      <c r="G5535" s="24">
        <f t="shared" ca="1" si="607"/>
        <v>9924.7998776273598</v>
      </c>
      <c r="H5535" s="24">
        <f t="shared" ca="1" si="608"/>
        <v>10617.981180939842</v>
      </c>
      <c r="I5535" s="24">
        <f ca="1">H5535/'Option value'!$E$10</f>
        <v>515.43597965727383</v>
      </c>
    </row>
    <row r="5536" spans="2:9">
      <c r="B5536">
        <f t="shared" si="609"/>
        <v>5518</v>
      </c>
      <c r="C5536" s="38">
        <f t="shared" ca="1" si="604"/>
        <v>0.18117112613471237</v>
      </c>
      <c r="D5536" s="38">
        <f t="shared" ca="1" si="605"/>
        <v>6.0709155910326974E-2</v>
      </c>
      <c r="E5536" s="38">
        <f t="shared" ca="1" si="606"/>
        <v>0.14892169314105805</v>
      </c>
      <c r="F5536" s="38">
        <f t="shared" ca="1" si="610"/>
        <v>3.0529489267055884E-2</v>
      </c>
      <c r="G5536" s="24">
        <f t="shared" ca="1" si="607"/>
        <v>7511.6490367247316</v>
      </c>
      <c r="H5536" s="24">
        <f t="shared" ca="1" si="608"/>
        <v>8204.8303400372133</v>
      </c>
      <c r="I5536" s="24">
        <f ca="1">H5536/'Option value'!$E$10</f>
        <v>398.29273495326277</v>
      </c>
    </row>
    <row r="5537" spans="2:9">
      <c r="B5537">
        <f t="shared" si="609"/>
        <v>5519</v>
      </c>
      <c r="C5537" s="38">
        <f t="shared" ca="1" si="604"/>
        <v>0.31325950092344201</v>
      </c>
      <c r="D5537" s="38">
        <f t="shared" ca="1" si="605"/>
        <v>6.4647703229635936E-2</v>
      </c>
      <c r="E5537" s="38">
        <f t="shared" ca="1" si="606"/>
        <v>0.14694243006762236</v>
      </c>
      <c r="F5537" s="38">
        <f t="shared" ca="1" si="610"/>
        <v>2.2122036854130448E-2</v>
      </c>
      <c r="G5537" s="24">
        <f t="shared" ca="1" si="607"/>
        <v>8435.4738217336744</v>
      </c>
      <c r="H5537" s="24">
        <f t="shared" ca="1" si="608"/>
        <v>9128.6551250461562</v>
      </c>
      <c r="I5537" s="24">
        <f ca="1">H5537/'Option value'!$E$10</f>
        <v>443.13859830321144</v>
      </c>
    </row>
    <row r="5538" spans="2:9">
      <c r="B5538">
        <f t="shared" si="609"/>
        <v>5520</v>
      </c>
      <c r="C5538" s="38">
        <f t="shared" ca="1" si="604"/>
        <v>0.40301566875587358</v>
      </c>
      <c r="D5538" s="38">
        <f t="shared" ca="1" si="605"/>
        <v>6.8383829391758952E-2</v>
      </c>
      <c r="E5538" s="38">
        <f t="shared" ca="1" si="606"/>
        <v>0.13870095436800309</v>
      </c>
      <c r="F5538" s="38">
        <f t="shared" ca="1" si="610"/>
        <v>3.8012778271349329E-2</v>
      </c>
      <c r="G5538" s="24">
        <f t="shared" ca="1" si="607"/>
        <v>11817.587893881981</v>
      </c>
      <c r="H5538" s="24">
        <f t="shared" ca="1" si="608"/>
        <v>12510.769197194462</v>
      </c>
      <c r="I5538" s="24">
        <f ca="1">H5538/'Option value'!$E$10</f>
        <v>607.31889306769233</v>
      </c>
    </row>
    <row r="5539" spans="2:9">
      <c r="B5539">
        <f t="shared" si="609"/>
        <v>5521</v>
      </c>
      <c r="C5539" s="38">
        <f t="shared" ca="1" si="604"/>
        <v>0.18205037811721156</v>
      </c>
      <c r="D5539" s="38">
        <f t="shared" ca="1" si="605"/>
        <v>6.0550415794961739E-2</v>
      </c>
      <c r="E5539" s="38">
        <f t="shared" ca="1" si="606"/>
        <v>0.14683167098461875</v>
      </c>
      <c r="F5539" s="38">
        <f t="shared" ca="1" si="610"/>
        <v>4.9546029463867415E-2</v>
      </c>
      <c r="G5539" s="24">
        <f t="shared" ca="1" si="607"/>
        <v>9124.219947085563</v>
      </c>
      <c r="H5539" s="24">
        <f t="shared" ca="1" si="608"/>
        <v>9817.4012503980448</v>
      </c>
      <c r="I5539" s="24">
        <f ca="1">H5539/'Option value'!$E$10</f>
        <v>476.57287623291478</v>
      </c>
    </row>
    <row r="5540" spans="2:9">
      <c r="B5540">
        <f t="shared" si="609"/>
        <v>5522</v>
      </c>
      <c r="C5540" s="38">
        <f t="shared" ca="1" si="604"/>
        <v>0.16313716982041704</v>
      </c>
      <c r="D5540" s="38">
        <f t="shared" ca="1" si="605"/>
        <v>6.3143752338394837E-2</v>
      </c>
      <c r="E5540" s="38">
        <f t="shared" ca="1" si="606"/>
        <v>0.14398310267495182</v>
      </c>
      <c r="F5540" s="38">
        <f t="shared" ca="1" si="610"/>
        <v>5.96517033769388E-2</v>
      </c>
      <c r="G5540" s="24">
        <f t="shared" ca="1" si="607"/>
        <v>10800.985701883554</v>
      </c>
      <c r="H5540" s="24">
        <f t="shared" ca="1" si="608"/>
        <v>11494.167005196035</v>
      </c>
      <c r="I5540" s="24">
        <f ca="1">H5540/'Option value'!$E$10</f>
        <v>557.96927209689488</v>
      </c>
    </row>
    <row r="5541" spans="2:9">
      <c r="B5541">
        <f t="shared" si="609"/>
        <v>5523</v>
      </c>
      <c r="C5541" s="38">
        <f t="shared" ca="1" si="604"/>
        <v>0.17824858296207186</v>
      </c>
      <c r="D5541" s="38">
        <f t="shared" ca="1" si="605"/>
        <v>7.1755224189264943E-2</v>
      </c>
      <c r="E5541" s="38">
        <f t="shared" ca="1" si="606"/>
        <v>0.14253455263215378</v>
      </c>
      <c r="F5541" s="38">
        <f t="shared" ca="1" si="610"/>
        <v>2.8460051933901644E-2</v>
      </c>
      <c r="G5541" s="24">
        <f t="shared" ca="1" si="607"/>
        <v>9191.6451989833076</v>
      </c>
      <c r="H5541" s="24">
        <f t="shared" ca="1" si="608"/>
        <v>9884.8265022957894</v>
      </c>
      <c r="I5541" s="24">
        <f ca="1">H5541/'Option value'!$E$10</f>
        <v>479.84594671338778</v>
      </c>
    </row>
    <row r="5542" spans="2:9">
      <c r="B5542">
        <f t="shared" si="609"/>
        <v>5524</v>
      </c>
      <c r="C5542" s="38">
        <f t="shared" ca="1" si="604"/>
        <v>0.34893522943142691</v>
      </c>
      <c r="D5542" s="38">
        <f t="shared" ca="1" si="605"/>
        <v>5.9531302723063943E-2</v>
      </c>
      <c r="E5542" s="38">
        <f t="shared" ca="1" si="606"/>
        <v>0.14693018704332592</v>
      </c>
      <c r="F5542" s="38">
        <f t="shared" ca="1" si="610"/>
        <v>2.0962495328459153E-2</v>
      </c>
      <c r="G5542" s="24">
        <f t="shared" ca="1" si="607"/>
        <v>7906.2162504532926</v>
      </c>
      <c r="H5542" s="24">
        <f t="shared" ca="1" si="608"/>
        <v>8599.3975537657752</v>
      </c>
      <c r="I5542" s="24">
        <f ca="1">H5542/'Option value'!$E$10</f>
        <v>417.44648319251331</v>
      </c>
    </row>
    <row r="5543" spans="2:9">
      <c r="B5543">
        <f t="shared" si="609"/>
        <v>5525</v>
      </c>
      <c r="C5543" s="38">
        <f t="shared" ca="1" si="604"/>
        <v>0.29038378519405705</v>
      </c>
      <c r="D5543" s="38">
        <f t="shared" ca="1" si="605"/>
        <v>7.1023168238990395E-2</v>
      </c>
      <c r="E5543" s="38">
        <f t="shared" ca="1" si="606"/>
        <v>0.14233731370615046</v>
      </c>
      <c r="F5543" s="38">
        <f t="shared" ca="1" si="610"/>
        <v>3.7901816706293473E-2</v>
      </c>
      <c r="G5543" s="24">
        <f t="shared" ca="1" si="607"/>
        <v>10883.339519237998</v>
      </c>
      <c r="H5543" s="24">
        <f t="shared" ca="1" si="608"/>
        <v>11576.520822550479</v>
      </c>
      <c r="I5543" s="24">
        <f ca="1">H5543/'Option value'!$E$10</f>
        <v>561.96703022089707</v>
      </c>
    </row>
    <row r="5544" spans="2:9">
      <c r="B5544">
        <f t="shared" si="609"/>
        <v>5526</v>
      </c>
      <c r="C5544" s="38">
        <f t="shared" ca="1" si="604"/>
        <v>0.3888899923936166</v>
      </c>
      <c r="D5544" s="38">
        <f t="shared" ca="1" si="605"/>
        <v>6.5549119292657082E-2</v>
      </c>
      <c r="E5544" s="38">
        <f t="shared" ca="1" si="606"/>
        <v>0.14260998124056676</v>
      </c>
      <c r="F5544" s="38">
        <f t="shared" ca="1" si="610"/>
        <v>2.844561546249836E-2</v>
      </c>
      <c r="G5544" s="24">
        <f t="shared" ca="1" si="607"/>
        <v>9889.9823846005438</v>
      </c>
      <c r="H5544" s="24">
        <f t="shared" ca="1" si="608"/>
        <v>10583.163687913026</v>
      </c>
      <c r="I5544" s="24">
        <f ca="1">H5544/'Option value'!$E$10</f>
        <v>513.74581009286533</v>
      </c>
    </row>
    <row r="5545" spans="2:9">
      <c r="B5545">
        <f t="shared" si="609"/>
        <v>5527</v>
      </c>
      <c r="C5545" s="38">
        <f t="shared" ca="1" si="604"/>
        <v>0.15808484351928048</v>
      </c>
      <c r="D5545" s="38">
        <f t="shared" ca="1" si="605"/>
        <v>6.3736634990148686E-2</v>
      </c>
      <c r="E5545" s="38">
        <f t="shared" ca="1" si="606"/>
        <v>0.14041513364468561</v>
      </c>
      <c r="F5545" s="38">
        <f t="shared" ca="1" si="610"/>
        <v>4.5469946004713484E-2</v>
      </c>
      <c r="G5545" s="24">
        <f t="shared" ca="1" si="607"/>
        <v>9641.573768863258</v>
      </c>
      <c r="H5545" s="24">
        <f t="shared" ca="1" si="608"/>
        <v>10334.75507217574</v>
      </c>
      <c r="I5545" s="24">
        <f ca="1">H5545/'Option value'!$E$10</f>
        <v>501.68713942600675</v>
      </c>
    </row>
    <row r="5546" spans="2:9">
      <c r="B5546">
        <f t="shared" si="609"/>
        <v>5528</v>
      </c>
      <c r="C5546" s="38">
        <f t="shared" ca="1" si="604"/>
        <v>0.35645793420398819</v>
      </c>
      <c r="D5546" s="38">
        <f t="shared" ca="1" si="605"/>
        <v>4.4552655643909742E-2</v>
      </c>
      <c r="E5546" s="38">
        <f t="shared" ca="1" si="606"/>
        <v>0.14158741602245681</v>
      </c>
      <c r="F5546" s="38">
        <f t="shared" ca="1" si="610"/>
        <v>4.6220839559434138E-2</v>
      </c>
      <c r="G5546" s="24">
        <f t="shared" ca="1" si="607"/>
        <v>7859.1415485145699</v>
      </c>
      <c r="H5546" s="24">
        <f t="shared" ca="1" si="608"/>
        <v>8552.3228518270516</v>
      </c>
      <c r="I5546" s="24">
        <f ca="1">H5546/'Option value'!$E$10</f>
        <v>415.16130348675006</v>
      </c>
    </row>
    <row r="5547" spans="2:9">
      <c r="B5547">
        <f t="shared" si="609"/>
        <v>5529</v>
      </c>
      <c r="C5547" s="38">
        <f t="shared" ca="1" si="604"/>
        <v>0.26775154883978325</v>
      </c>
      <c r="D5547" s="38">
        <f t="shared" ca="1" si="605"/>
        <v>6.03067467466636E-2</v>
      </c>
      <c r="E5547" s="38">
        <f t="shared" ca="1" si="606"/>
        <v>0.14730285821974326</v>
      </c>
      <c r="F5547" s="38">
        <f t="shared" ca="1" si="610"/>
        <v>3.1671396414609698E-2</v>
      </c>
      <c r="G5547" s="24">
        <f t="shared" ca="1" si="607"/>
        <v>8200.0294414825112</v>
      </c>
      <c r="H5547" s="24">
        <f t="shared" ca="1" si="608"/>
        <v>8893.2107447949929</v>
      </c>
      <c r="I5547" s="24">
        <f ca="1">H5547/'Option value'!$E$10</f>
        <v>431.70925945606757</v>
      </c>
    </row>
    <row r="5548" spans="2:9">
      <c r="B5548">
        <f t="shared" si="609"/>
        <v>5530</v>
      </c>
      <c r="C5548" s="38">
        <f t="shared" ca="1" si="604"/>
        <v>0.17859063673624762</v>
      </c>
      <c r="D5548" s="38">
        <f t="shared" ca="1" si="605"/>
        <v>4.9097513566608242E-2</v>
      </c>
      <c r="E5548" s="38">
        <f t="shared" ca="1" si="606"/>
        <v>0.14706308518174169</v>
      </c>
      <c r="F5548" s="38">
        <f t="shared" ca="1" si="610"/>
        <v>3.991581372361621E-2</v>
      </c>
      <c r="G5548" s="24">
        <f t="shared" ca="1" si="607"/>
        <v>6697.8088060002683</v>
      </c>
      <c r="H5548" s="24">
        <f t="shared" ca="1" si="608"/>
        <v>7390.990109312751</v>
      </c>
      <c r="I5548" s="24">
        <f ca="1">H5548/'Option value'!$E$10</f>
        <v>358.78592763654126</v>
      </c>
    </row>
    <row r="5549" spans="2:9">
      <c r="B5549">
        <f t="shared" si="609"/>
        <v>5531</v>
      </c>
      <c r="C5549" s="38">
        <f t="shared" ca="1" si="604"/>
        <v>9.3227704298665975E-2</v>
      </c>
      <c r="D5549" s="38">
        <f t="shared" ca="1" si="605"/>
        <v>6.1402512094840794E-2</v>
      </c>
      <c r="E5549" s="38">
        <f t="shared" ca="1" si="606"/>
        <v>0.14737232329752437</v>
      </c>
      <c r="F5549" s="38">
        <f t="shared" ca="1" si="610"/>
        <v>2.808183144306816E-2</v>
      </c>
      <c r="G5549" s="24">
        <f t="shared" ca="1" si="607"/>
        <v>6978.8251234870804</v>
      </c>
      <c r="H5549" s="24">
        <f t="shared" ca="1" si="608"/>
        <v>7672.0064267995631</v>
      </c>
      <c r="I5549" s="24">
        <f ca="1">H5549/'Option value'!$E$10</f>
        <v>372.42749644658073</v>
      </c>
    </row>
    <row r="5550" spans="2:9">
      <c r="B5550">
        <f t="shared" si="609"/>
        <v>5532</v>
      </c>
      <c r="C5550" s="38">
        <f t="shared" ca="1" si="604"/>
        <v>0.25745500911502989</v>
      </c>
      <c r="D5550" s="38">
        <f t="shared" ca="1" si="605"/>
        <v>7.6079740236949314E-2</v>
      </c>
      <c r="E5550" s="38">
        <f t="shared" ca="1" si="606"/>
        <v>0.14689841400736758</v>
      </c>
      <c r="F5550" s="38">
        <f t="shared" ca="1" si="610"/>
        <v>4.5212991267145411E-2</v>
      </c>
      <c r="G5550" s="24">
        <f t="shared" ca="1" si="607"/>
        <v>11667.939127146954</v>
      </c>
      <c r="H5550" s="24">
        <f t="shared" ca="1" si="608"/>
        <v>12361.120430459436</v>
      </c>
      <c r="I5550" s="24">
        <f ca="1">H5550/'Option value'!$E$10</f>
        <v>600.05438982812791</v>
      </c>
    </row>
    <row r="5551" spans="2:9">
      <c r="B5551">
        <f t="shared" si="609"/>
        <v>5533</v>
      </c>
      <c r="C5551" s="38">
        <f t="shared" ca="1" si="604"/>
        <v>0.32889790075513825</v>
      </c>
      <c r="D5551" s="38">
        <f t="shared" ca="1" si="605"/>
        <v>6.7375526028900914E-2</v>
      </c>
      <c r="E5551" s="38">
        <f t="shared" ca="1" si="606"/>
        <v>0.14353413890055769</v>
      </c>
      <c r="F5551" s="38">
        <f t="shared" ca="1" si="610"/>
        <v>2.7279871982250757E-2</v>
      </c>
      <c r="G5551" s="24">
        <f t="shared" ca="1" si="607"/>
        <v>9551.6029109223164</v>
      </c>
      <c r="H5551" s="24">
        <f t="shared" ca="1" si="608"/>
        <v>10244.784214234798</v>
      </c>
      <c r="I5551" s="24">
        <f ca="1">H5551/'Option value'!$E$10</f>
        <v>497.31962205023291</v>
      </c>
    </row>
    <row r="5552" spans="2:9">
      <c r="B5552">
        <f t="shared" si="609"/>
        <v>5534</v>
      </c>
      <c r="C5552" s="38">
        <f t="shared" ca="1" si="604"/>
        <v>0.26292859258608403</v>
      </c>
      <c r="D5552" s="38">
        <f t="shared" ca="1" si="605"/>
        <v>5.1981717235087689E-2</v>
      </c>
      <c r="E5552" s="38">
        <f t="shared" ca="1" si="606"/>
        <v>0.14586931211042981</v>
      </c>
      <c r="F5552" s="38">
        <f t="shared" ca="1" si="610"/>
        <v>5.3395809445626843E-2</v>
      </c>
      <c r="G5552" s="24">
        <f t="shared" ca="1" si="607"/>
        <v>8804.4754561034824</v>
      </c>
      <c r="H5552" s="24">
        <f t="shared" ca="1" si="608"/>
        <v>9497.6567594159642</v>
      </c>
      <c r="I5552" s="24">
        <f ca="1">H5552/'Option value'!$E$10</f>
        <v>461.05129900077492</v>
      </c>
    </row>
    <row r="5553" spans="2:9">
      <c r="B5553">
        <f t="shared" si="609"/>
        <v>5535</v>
      </c>
      <c r="C5553" s="38">
        <f t="shared" ca="1" si="604"/>
        <v>0.19227106949838688</v>
      </c>
      <c r="D5553" s="38">
        <f t="shared" ca="1" si="605"/>
        <v>6.2533896431654024E-2</v>
      </c>
      <c r="E5553" s="38">
        <f t="shared" ca="1" si="606"/>
        <v>0.14327158714318269</v>
      </c>
      <c r="F5553" s="38">
        <f t="shared" ca="1" si="610"/>
        <v>5.9584789147176173E-2</v>
      </c>
      <c r="G5553" s="24">
        <f t="shared" ca="1" si="607"/>
        <v>11049.049556833888</v>
      </c>
      <c r="H5553" s="24">
        <f t="shared" ca="1" si="608"/>
        <v>11742.23086014637</v>
      </c>
      <c r="I5553" s="24">
        <f ca="1">H5553/'Option value'!$E$10</f>
        <v>570.01120680322185</v>
      </c>
    </row>
    <row r="5554" spans="2:9">
      <c r="B5554">
        <f t="shared" si="609"/>
        <v>5536</v>
      </c>
      <c r="C5554" s="38">
        <f t="shared" ca="1" si="604"/>
        <v>0.2954479629935215</v>
      </c>
      <c r="D5554" s="38">
        <f t="shared" ca="1" si="605"/>
        <v>5.8612938915927094E-2</v>
      </c>
      <c r="E5554" s="38">
        <f t="shared" ca="1" si="606"/>
        <v>0.1474826639097869</v>
      </c>
      <c r="F5554" s="38">
        <f t="shared" ca="1" si="610"/>
        <v>4.8612728814325795E-2</v>
      </c>
      <c r="G5554" s="24">
        <f t="shared" ca="1" si="607"/>
        <v>9524.4651736567484</v>
      </c>
      <c r="H5554" s="24">
        <f t="shared" ca="1" si="608"/>
        <v>10217.64647696923</v>
      </c>
      <c r="I5554" s="24">
        <f ca="1">H5554/'Option value'!$E$10</f>
        <v>496.00225616355482</v>
      </c>
    </row>
    <row r="5555" spans="2:9">
      <c r="B5555">
        <f t="shared" si="609"/>
        <v>5537</v>
      </c>
      <c r="C5555" s="38">
        <f t="shared" ca="1" si="604"/>
        <v>0.17541451506664688</v>
      </c>
      <c r="D5555" s="38">
        <f t="shared" ca="1" si="605"/>
        <v>6.0980108386821802E-2</v>
      </c>
      <c r="E5555" s="38">
        <f t="shared" ca="1" si="606"/>
        <v>0.14470387727346889</v>
      </c>
      <c r="F5555" s="38">
        <f t="shared" ca="1" si="610"/>
        <v>4.1339213749669416E-2</v>
      </c>
      <c r="G5555" s="24">
        <f t="shared" ca="1" si="607"/>
        <v>8600.0014210379668</v>
      </c>
      <c r="H5555" s="24">
        <f t="shared" ca="1" si="608"/>
        <v>9293.1827243504486</v>
      </c>
      <c r="I5555" s="24">
        <f ca="1">H5555/'Option value'!$E$10</f>
        <v>451.12537496846835</v>
      </c>
    </row>
    <row r="5556" spans="2:9">
      <c r="B5556">
        <f t="shared" si="609"/>
        <v>5538</v>
      </c>
      <c r="C5556" s="38">
        <f t="shared" ca="1" si="604"/>
        <v>0.19605522659973157</v>
      </c>
      <c r="D5556" s="38">
        <f t="shared" ca="1" si="605"/>
        <v>7.2378726286455627E-2</v>
      </c>
      <c r="E5556" s="38">
        <f t="shared" ca="1" si="606"/>
        <v>0.14312763233737505</v>
      </c>
      <c r="F5556" s="38">
        <f t="shared" ca="1" si="610"/>
        <v>5.2056894434755668E-2</v>
      </c>
      <c r="G5556" s="24">
        <f t="shared" ca="1" si="607"/>
        <v>11788.938191635087</v>
      </c>
      <c r="H5556" s="24">
        <f t="shared" ca="1" si="608"/>
        <v>12482.119494947568</v>
      </c>
      <c r="I5556" s="24">
        <f ca="1">H5556/'Option value'!$E$10</f>
        <v>605.92813082269743</v>
      </c>
    </row>
    <row r="5557" spans="2:9">
      <c r="B5557">
        <f t="shared" si="609"/>
        <v>5539</v>
      </c>
      <c r="C5557" s="38">
        <f t="shared" ca="1" si="604"/>
        <v>0.25092896299927875</v>
      </c>
      <c r="D5557" s="38">
        <f t="shared" ca="1" si="605"/>
        <v>6.1254951715133781E-2</v>
      </c>
      <c r="E5557" s="38">
        <f t="shared" ca="1" si="606"/>
        <v>0.14594751678304888</v>
      </c>
      <c r="F5557" s="38">
        <f t="shared" ca="1" si="610"/>
        <v>4.4104025721335614E-2</v>
      </c>
      <c r="G5557" s="24">
        <f t="shared" ca="1" si="607"/>
        <v>9331.0807695771455</v>
      </c>
      <c r="H5557" s="24">
        <f t="shared" ca="1" si="608"/>
        <v>10024.262072889627</v>
      </c>
      <c r="I5557" s="24">
        <f ca="1">H5557/'Option value'!$E$10</f>
        <v>486.61466373250613</v>
      </c>
    </row>
    <row r="5558" spans="2:9">
      <c r="B5558">
        <f t="shared" si="609"/>
        <v>5540</v>
      </c>
      <c r="C5558" s="38">
        <f t="shared" ca="1" si="604"/>
        <v>0.21100795992553462</v>
      </c>
      <c r="D5558" s="38">
        <f t="shared" ca="1" si="605"/>
        <v>6.0292079493204587E-2</v>
      </c>
      <c r="E5558" s="38">
        <f t="shared" ca="1" si="606"/>
        <v>0.14287474340350789</v>
      </c>
      <c r="F5558" s="38">
        <f t="shared" ca="1" si="610"/>
        <v>3.1918676394001311E-2</v>
      </c>
      <c r="G5558" s="24">
        <f t="shared" ca="1" si="607"/>
        <v>8161.0790302472351</v>
      </c>
      <c r="H5558" s="24">
        <f t="shared" ca="1" si="608"/>
        <v>8854.2603335597178</v>
      </c>
      <c r="I5558" s="24">
        <f ca="1">H5558/'Option value'!$E$10</f>
        <v>429.81846279416101</v>
      </c>
    </row>
    <row r="5559" spans="2:9">
      <c r="B5559">
        <f t="shared" si="609"/>
        <v>5541</v>
      </c>
      <c r="C5559" s="38">
        <f t="shared" ca="1" si="604"/>
        <v>0.25533900833594553</v>
      </c>
      <c r="D5559" s="38">
        <f t="shared" ca="1" si="605"/>
        <v>7.5845975190637682E-2</v>
      </c>
      <c r="E5559" s="38">
        <f t="shared" ca="1" si="606"/>
        <v>0.14365072611315849</v>
      </c>
      <c r="F5559" s="38">
        <f t="shared" ca="1" si="610"/>
        <v>2.0447524125790345E-2</v>
      </c>
      <c r="G5559" s="24">
        <f t="shared" ca="1" si="607"/>
        <v>9584.3561981238818</v>
      </c>
      <c r="H5559" s="24">
        <f t="shared" ca="1" si="608"/>
        <v>10277.537501436364</v>
      </c>
      <c r="I5559" s="24">
        <f ca="1">H5559/'Option value'!$E$10</f>
        <v>498.90958744836712</v>
      </c>
    </row>
    <row r="5560" spans="2:9">
      <c r="B5560">
        <f t="shared" si="609"/>
        <v>5542</v>
      </c>
      <c r="C5560" s="38">
        <f t="shared" ca="1" si="604"/>
        <v>0.34063082476333839</v>
      </c>
      <c r="D5560" s="38">
        <f t="shared" ca="1" si="605"/>
        <v>6.8823908199941095E-2</v>
      </c>
      <c r="E5560" s="38">
        <f t="shared" ca="1" si="606"/>
        <v>0.1429838831520564</v>
      </c>
      <c r="F5560" s="38">
        <f t="shared" ca="1" si="610"/>
        <v>5.3244046374053527E-2</v>
      </c>
      <c r="G5560" s="24">
        <f t="shared" ca="1" si="607"/>
        <v>12751.304974506929</v>
      </c>
      <c r="H5560" s="24">
        <f t="shared" ca="1" si="608"/>
        <v>13444.486277819411</v>
      </c>
      <c r="I5560" s="24">
        <f ca="1">H5560/'Option value'!$E$10</f>
        <v>652.64496494268985</v>
      </c>
    </row>
    <row r="5561" spans="2:9">
      <c r="B5561">
        <f t="shared" si="609"/>
        <v>5543</v>
      </c>
      <c r="C5561" s="38">
        <f t="shared" ca="1" si="604"/>
        <v>0.18554445990670293</v>
      </c>
      <c r="D5561" s="38">
        <f t="shared" ca="1" si="605"/>
        <v>7.6316461012461645E-2</v>
      </c>
      <c r="E5561" s="38">
        <f t="shared" ca="1" si="606"/>
        <v>0.14728022489320083</v>
      </c>
      <c r="F5561" s="38">
        <f t="shared" ca="1" si="610"/>
        <v>2.8009909646333646E-2</v>
      </c>
      <c r="G5561" s="24">
        <f t="shared" ca="1" si="607"/>
        <v>9407.951674180933</v>
      </c>
      <c r="H5561" s="24">
        <f t="shared" ca="1" si="608"/>
        <v>10101.132977493415</v>
      </c>
      <c r="I5561" s="24">
        <f ca="1">H5561/'Option value'!$E$10</f>
        <v>490.34626104336962</v>
      </c>
    </row>
    <row r="5562" spans="2:9">
      <c r="B5562">
        <f t="shared" si="609"/>
        <v>5544</v>
      </c>
      <c r="C5562" s="38">
        <f t="shared" ca="1" si="604"/>
        <v>0.18319244158381034</v>
      </c>
      <c r="D5562" s="38">
        <f t="shared" ca="1" si="605"/>
        <v>6.6154061080490351E-2</v>
      </c>
      <c r="E5562" s="38">
        <f t="shared" ca="1" si="606"/>
        <v>0.14265717033477895</v>
      </c>
      <c r="F5562" s="38">
        <f t="shared" ca="1" si="610"/>
        <v>2.0635920374856797E-2</v>
      </c>
      <c r="G5562" s="24">
        <f t="shared" ca="1" si="607"/>
        <v>7955.5059318390267</v>
      </c>
      <c r="H5562" s="24">
        <f t="shared" ca="1" si="608"/>
        <v>8648.6872351515085</v>
      </c>
      <c r="I5562" s="24">
        <f ca="1">H5562/'Option value'!$E$10</f>
        <v>419.83918617240329</v>
      </c>
    </row>
    <row r="5563" spans="2:9">
      <c r="B5563">
        <f t="shared" si="609"/>
        <v>5545</v>
      </c>
      <c r="C5563" s="38">
        <f t="shared" ca="1" si="604"/>
        <v>0.15515964803091495</v>
      </c>
      <c r="D5563" s="38">
        <f t="shared" ca="1" si="605"/>
        <v>6.1152143250765914E-2</v>
      </c>
      <c r="E5563" s="38">
        <f t="shared" ca="1" si="606"/>
        <v>0.14704714510213365</v>
      </c>
      <c r="F5563" s="38">
        <f t="shared" ca="1" si="610"/>
        <v>2.5680647803242924E-2</v>
      </c>
      <c r="G5563" s="24">
        <f t="shared" ca="1" si="607"/>
        <v>7218.4882044537571</v>
      </c>
      <c r="H5563" s="24">
        <f t="shared" ca="1" si="608"/>
        <v>7911.6695077662398</v>
      </c>
      <c r="I5563" s="24">
        <f ca="1">H5563/'Option value'!$E$10</f>
        <v>384.06162659059413</v>
      </c>
    </row>
    <row r="5564" spans="2:9">
      <c r="B5564">
        <f t="shared" si="609"/>
        <v>5546</v>
      </c>
      <c r="C5564" s="38">
        <f t="shared" ca="1" si="604"/>
        <v>0.31680853714223911</v>
      </c>
      <c r="D5564" s="38">
        <f t="shared" ca="1" si="605"/>
        <v>6.3109415464292232E-2</v>
      </c>
      <c r="E5564" s="38">
        <f t="shared" ca="1" si="606"/>
        <v>0.14614445172998897</v>
      </c>
      <c r="F5564" s="38">
        <f t="shared" ca="1" si="610"/>
        <v>3.5875915600506417E-2</v>
      </c>
      <c r="G5564" s="24">
        <f t="shared" ca="1" si="607"/>
        <v>9346.6624541557958</v>
      </c>
      <c r="H5564" s="24">
        <f t="shared" ca="1" si="608"/>
        <v>10039.843757468278</v>
      </c>
      <c r="I5564" s="24">
        <f ca="1">H5564/'Option value'!$E$10</f>
        <v>487.37105618778043</v>
      </c>
    </row>
    <row r="5565" spans="2:9">
      <c r="B5565">
        <f t="shared" si="609"/>
        <v>5547</v>
      </c>
      <c r="C5565" s="38">
        <f t="shared" ca="1" si="604"/>
        <v>0.26228522312123381</v>
      </c>
      <c r="D5565" s="38">
        <f t="shared" ca="1" si="605"/>
        <v>5.3119074899065644E-2</v>
      </c>
      <c r="E5565" s="38">
        <f t="shared" ca="1" si="606"/>
        <v>0.14340935393053975</v>
      </c>
      <c r="F5565" s="38">
        <f t="shared" ca="1" si="610"/>
        <v>5.8019649722056615E-2</v>
      </c>
      <c r="G5565" s="24">
        <f t="shared" ca="1" si="607"/>
        <v>9738.5403673255369</v>
      </c>
      <c r="H5565" s="24">
        <f t="shared" ca="1" si="608"/>
        <v>10431.721670638019</v>
      </c>
      <c r="I5565" s="24">
        <f ca="1">H5565/'Option value'!$E$10</f>
        <v>506.39425585621444</v>
      </c>
    </row>
    <row r="5566" spans="2:9">
      <c r="B5566">
        <f t="shared" si="609"/>
        <v>5548</v>
      </c>
      <c r="C5566" s="38">
        <f t="shared" ca="1" si="604"/>
        <v>0.22133260061281324</v>
      </c>
      <c r="D5566" s="38">
        <f t="shared" ca="1" si="605"/>
        <v>6.1207116470398192E-2</v>
      </c>
      <c r="E5566" s="38">
        <f t="shared" ca="1" si="606"/>
        <v>0.14151480789453771</v>
      </c>
      <c r="F5566" s="38">
        <f t="shared" ca="1" si="610"/>
        <v>3.1475537019773708E-2</v>
      </c>
      <c r="G5566" s="24">
        <f t="shared" ca="1" si="607"/>
        <v>8425.1868727637539</v>
      </c>
      <c r="H5566" s="24">
        <f t="shared" ca="1" si="608"/>
        <v>9118.3681760762356</v>
      </c>
      <c r="I5566" s="24">
        <f ca="1">H5566/'Option value'!$E$10</f>
        <v>442.63923184836091</v>
      </c>
    </row>
    <row r="5567" spans="2:9">
      <c r="B5567">
        <f t="shared" si="609"/>
        <v>5549</v>
      </c>
      <c r="C5567" s="38">
        <f t="shared" ca="1" si="604"/>
        <v>0.38116648487950244</v>
      </c>
      <c r="D5567" s="38">
        <f t="shared" ca="1" si="605"/>
        <v>6.6239160413548034E-2</v>
      </c>
      <c r="E5567" s="38">
        <f t="shared" ca="1" si="606"/>
        <v>0.14632800914281838</v>
      </c>
      <c r="F5567" s="38">
        <f t="shared" ca="1" si="610"/>
        <v>5.6806030629630827E-2</v>
      </c>
      <c r="G5567" s="24">
        <f t="shared" ca="1" si="607"/>
        <v>12674.25834554549</v>
      </c>
      <c r="H5567" s="24">
        <f t="shared" ca="1" si="608"/>
        <v>13367.439648857971</v>
      </c>
      <c r="I5567" s="24">
        <f ca="1">H5567/'Option value'!$E$10</f>
        <v>648.9048373232024</v>
      </c>
    </row>
    <row r="5568" spans="2:9">
      <c r="B5568">
        <f t="shared" si="609"/>
        <v>5550</v>
      </c>
      <c r="C5568" s="38">
        <f t="shared" ca="1" si="604"/>
        <v>0.16623007713228011</v>
      </c>
      <c r="D5568" s="38">
        <f t="shared" ca="1" si="605"/>
        <v>5.8036359987633949E-2</v>
      </c>
      <c r="E5568" s="38">
        <f t="shared" ca="1" si="606"/>
        <v>0.14881528724260926</v>
      </c>
      <c r="F5568" s="38">
        <f t="shared" ca="1" si="610"/>
        <v>2.0299446023426197E-2</v>
      </c>
      <c r="G5568" s="24">
        <f t="shared" ca="1" si="607"/>
        <v>6531.5930328018694</v>
      </c>
      <c r="H5568" s="24">
        <f t="shared" ca="1" si="608"/>
        <v>7224.7743361143521</v>
      </c>
      <c r="I5568" s="24">
        <f ca="1">H5568/'Option value'!$E$10</f>
        <v>350.71720078225007</v>
      </c>
    </row>
    <row r="5569" spans="2:9">
      <c r="B5569">
        <f t="shared" si="609"/>
        <v>5551</v>
      </c>
      <c r="C5569" s="38">
        <f t="shared" ca="1" si="604"/>
        <v>0.37191027641226493</v>
      </c>
      <c r="D5569" s="38">
        <f t="shared" ca="1" si="605"/>
        <v>6.0986049407340863E-2</v>
      </c>
      <c r="E5569" s="38">
        <f t="shared" ca="1" si="606"/>
        <v>0.14083802584503102</v>
      </c>
      <c r="F5569" s="38">
        <f t="shared" ca="1" si="610"/>
        <v>3.3589989372800014E-2</v>
      </c>
      <c r="G5569" s="24">
        <f t="shared" ca="1" si="607"/>
        <v>9675.1618229120795</v>
      </c>
      <c r="H5569" s="24">
        <f t="shared" ca="1" si="608"/>
        <v>10368.343126224561</v>
      </c>
      <c r="I5569" s="24">
        <f ca="1">H5569/'Option value'!$E$10</f>
        <v>503.31762748662914</v>
      </c>
    </row>
    <row r="5570" spans="2:9">
      <c r="B5570">
        <f t="shared" si="609"/>
        <v>5552</v>
      </c>
      <c r="C5570" s="38">
        <f t="shared" ca="1" si="604"/>
        <v>0.15999764453561885</v>
      </c>
      <c r="D5570" s="38">
        <f t="shared" ca="1" si="605"/>
        <v>6.8008709358796215E-2</v>
      </c>
      <c r="E5570" s="38">
        <f t="shared" ca="1" si="606"/>
        <v>0.14770753777467155</v>
      </c>
      <c r="F5570" s="38">
        <f t="shared" ca="1" si="610"/>
        <v>3.8153265142055734E-2</v>
      </c>
      <c r="G5570" s="24">
        <f t="shared" ca="1" si="607"/>
        <v>8930.662917199621</v>
      </c>
      <c r="H5570" s="24">
        <f t="shared" ca="1" si="608"/>
        <v>9623.8442205121028</v>
      </c>
      <c r="I5570" s="24">
        <f ca="1">H5570/'Option value'!$E$10</f>
        <v>467.17690390835446</v>
      </c>
    </row>
    <row r="5571" spans="2:9">
      <c r="B5571">
        <f t="shared" si="609"/>
        <v>5553</v>
      </c>
      <c r="C5571" s="38">
        <f t="shared" ca="1" si="604"/>
        <v>0.32715580659553889</v>
      </c>
      <c r="D5571" s="38">
        <f t="shared" ca="1" si="605"/>
        <v>5.5886206872347861E-2</v>
      </c>
      <c r="E5571" s="38">
        <f t="shared" ca="1" si="606"/>
        <v>0.14658433202340654</v>
      </c>
      <c r="F5571" s="38">
        <f t="shared" ca="1" si="610"/>
        <v>3.3858501378157504E-2</v>
      </c>
      <c r="G5571" s="24">
        <f t="shared" ca="1" si="607"/>
        <v>8160.0811592171958</v>
      </c>
      <c r="H5571" s="24">
        <f t="shared" ca="1" si="608"/>
        <v>8853.2624625296776</v>
      </c>
      <c r="I5571" s="24">
        <f ca="1">H5571/'Option value'!$E$10</f>
        <v>429.77002245289697</v>
      </c>
    </row>
    <row r="5572" spans="2:9">
      <c r="B5572">
        <f t="shared" si="609"/>
        <v>5554</v>
      </c>
      <c r="C5572" s="38">
        <f t="shared" ca="1" si="604"/>
        <v>0.1013092316954374</v>
      </c>
      <c r="D5572" s="38">
        <f t="shared" ca="1" si="605"/>
        <v>7.0535199680455421E-2</v>
      </c>
      <c r="E5572" s="38">
        <f t="shared" ca="1" si="606"/>
        <v>0.1446337079123802</v>
      </c>
      <c r="F5572" s="38">
        <f t="shared" ca="1" si="610"/>
        <v>5.4733232390684922E-2</v>
      </c>
      <c r="G5572" s="24">
        <f t="shared" ca="1" si="607"/>
        <v>10716.292713355031</v>
      </c>
      <c r="H5572" s="24">
        <f t="shared" ca="1" si="608"/>
        <v>11409.474016667513</v>
      </c>
      <c r="I5572" s="24">
        <f ca="1">H5572/'Option value'!$E$10</f>
        <v>553.85796197415107</v>
      </c>
    </row>
    <row r="5573" spans="2:9">
      <c r="B5573">
        <f t="shared" si="609"/>
        <v>5555</v>
      </c>
      <c r="C5573" s="38">
        <f t="shared" ca="1" si="604"/>
        <v>0.44125037551980695</v>
      </c>
      <c r="D5573" s="38">
        <f t="shared" ca="1" si="605"/>
        <v>6.5069695905201508E-2</v>
      </c>
      <c r="E5573" s="38">
        <f t="shared" ca="1" si="606"/>
        <v>0.14564488935767225</v>
      </c>
      <c r="F5573" s="38">
        <f t="shared" ca="1" si="610"/>
        <v>3.842043256686796E-2</v>
      </c>
      <c r="G5573" s="24">
        <f t="shared" ca="1" si="607"/>
        <v>10847.152168488632</v>
      </c>
      <c r="H5573" s="24">
        <f t="shared" ca="1" si="608"/>
        <v>11540.333471801114</v>
      </c>
      <c r="I5573" s="24">
        <f ca="1">H5573/'Option value'!$E$10</f>
        <v>560.21036270879188</v>
      </c>
    </row>
    <row r="5574" spans="2:9">
      <c r="B5574">
        <f t="shared" si="609"/>
        <v>5556</v>
      </c>
      <c r="C5574" s="38">
        <f t="shared" ca="1" si="604"/>
        <v>0.26923747590341013</v>
      </c>
      <c r="D5574" s="38">
        <f t="shared" ca="1" si="605"/>
        <v>6.4227803906017469E-2</v>
      </c>
      <c r="E5574" s="38">
        <f t="shared" ca="1" si="606"/>
        <v>0.14345319050885252</v>
      </c>
      <c r="F5574" s="38">
        <f t="shared" ca="1" si="610"/>
        <v>5.9845920264247468E-2</v>
      </c>
      <c r="G5574" s="24">
        <f t="shared" ca="1" si="607"/>
        <v>12092.421931072635</v>
      </c>
      <c r="H5574" s="24">
        <f t="shared" ca="1" si="608"/>
        <v>12785.603234385117</v>
      </c>
      <c r="I5574" s="24">
        <f ca="1">H5574/'Option value'!$E$10</f>
        <v>620.6603511837435</v>
      </c>
    </row>
    <row r="5575" spans="2:9">
      <c r="B5575">
        <f t="shared" si="609"/>
        <v>5557</v>
      </c>
      <c r="C5575" s="38">
        <f t="shared" ca="1" si="604"/>
        <v>8.8683917295440645E-2</v>
      </c>
      <c r="D5575" s="38">
        <f t="shared" ca="1" si="605"/>
        <v>6.2360824788944016E-2</v>
      </c>
      <c r="E5575" s="38">
        <f t="shared" ca="1" si="606"/>
        <v>0.14228593045857518</v>
      </c>
      <c r="F5575" s="38">
        <f t="shared" ca="1" si="610"/>
        <v>2.6552807634412864E-2</v>
      </c>
      <c r="G5575" s="24">
        <f t="shared" ca="1" si="607"/>
        <v>7275.2406398974681</v>
      </c>
      <c r="H5575" s="24">
        <f t="shared" ca="1" si="608"/>
        <v>7968.4219432099508</v>
      </c>
      <c r="I5575" s="24">
        <f ca="1">H5575/'Option value'!$E$10</f>
        <v>386.81659918494904</v>
      </c>
    </row>
    <row r="5576" spans="2:9">
      <c r="B5576">
        <f t="shared" si="609"/>
        <v>5558</v>
      </c>
      <c r="C5576" s="38">
        <f t="shared" ca="1" si="604"/>
        <v>0.25981686803012205</v>
      </c>
      <c r="D5576" s="38">
        <f t="shared" ca="1" si="605"/>
        <v>5.4063726538383913E-2</v>
      </c>
      <c r="E5576" s="38">
        <f t="shared" ca="1" si="606"/>
        <v>0.14884169555541535</v>
      </c>
      <c r="F5576" s="38">
        <f t="shared" ca="1" si="610"/>
        <v>3.5435459060387094E-2</v>
      </c>
      <c r="G5576" s="24">
        <f t="shared" ca="1" si="607"/>
        <v>7448.4830759594424</v>
      </c>
      <c r="H5576" s="24">
        <f t="shared" ca="1" si="608"/>
        <v>8141.6643792719251</v>
      </c>
      <c r="I5576" s="24">
        <f ca="1">H5576/'Option value'!$E$10</f>
        <v>395.22642617824874</v>
      </c>
    </row>
    <row r="5577" spans="2:9">
      <c r="B5577">
        <f t="shared" si="609"/>
        <v>5559</v>
      </c>
      <c r="C5577" s="38">
        <f t="shared" ca="1" si="604"/>
        <v>0.26580530594734941</v>
      </c>
      <c r="D5577" s="38">
        <f t="shared" ca="1" si="605"/>
        <v>6.1274396823174308E-2</v>
      </c>
      <c r="E5577" s="38">
        <f t="shared" ca="1" si="606"/>
        <v>0.13502439235978966</v>
      </c>
      <c r="F5577" s="38">
        <f t="shared" ca="1" si="610"/>
        <v>2.1574129657475814E-2</v>
      </c>
      <c r="G5577" s="24">
        <f t="shared" ca="1" si="607"/>
        <v>8478.7499512420145</v>
      </c>
      <c r="H5577" s="24">
        <f t="shared" ca="1" si="608"/>
        <v>9171.9312545544963</v>
      </c>
      <c r="I5577" s="24">
        <f ca="1">H5577/'Option value'!$E$10</f>
        <v>445.2393812890532</v>
      </c>
    </row>
    <row r="5578" spans="2:9">
      <c r="B5578">
        <f t="shared" si="609"/>
        <v>5560</v>
      </c>
      <c r="C5578" s="38">
        <f t="shared" ca="1" si="604"/>
        <v>0.42228878619045768</v>
      </c>
      <c r="D5578" s="38">
        <f t="shared" ca="1" si="605"/>
        <v>6.9809609415618798E-2</v>
      </c>
      <c r="E5578" s="38">
        <f t="shared" ca="1" si="606"/>
        <v>0.1422494568188658</v>
      </c>
      <c r="F5578" s="38">
        <f t="shared" ca="1" si="610"/>
        <v>4.7530020603751971E-2</v>
      </c>
      <c r="G5578" s="24">
        <f t="shared" ca="1" si="607"/>
        <v>13000.356639545345</v>
      </c>
      <c r="H5578" s="24">
        <f t="shared" ca="1" si="608"/>
        <v>13693.537942857827</v>
      </c>
      <c r="I5578" s="24">
        <f ca="1">H5578/'Option value'!$E$10</f>
        <v>664.73485159504014</v>
      </c>
    </row>
    <row r="5579" spans="2:9">
      <c r="B5579">
        <f t="shared" si="609"/>
        <v>5561</v>
      </c>
      <c r="C5579" s="38">
        <f t="shared" ca="1" si="604"/>
        <v>5.0513948283930465E-2</v>
      </c>
      <c r="D5579" s="38">
        <f t="shared" ca="1" si="605"/>
        <v>6.0494132338728024E-2</v>
      </c>
      <c r="E5579" s="38">
        <f t="shared" ca="1" si="606"/>
        <v>0.14949842871272145</v>
      </c>
      <c r="F5579" s="38">
        <f t="shared" ca="1" si="610"/>
        <v>5.6344476502291838E-2</v>
      </c>
      <c r="G5579" s="24">
        <f t="shared" ca="1" si="607"/>
        <v>8460.6779993448636</v>
      </c>
      <c r="H5579" s="24">
        <f t="shared" ca="1" si="608"/>
        <v>9153.8593026573453</v>
      </c>
      <c r="I5579" s="24">
        <f ca="1">H5579/'Option value'!$E$10</f>
        <v>444.36210207074487</v>
      </c>
    </row>
    <row r="5580" spans="2:9">
      <c r="B5580">
        <f t="shared" si="609"/>
        <v>5562</v>
      </c>
      <c r="C5580" s="38">
        <f t="shared" ca="1" si="604"/>
        <v>0.26431086408785681</v>
      </c>
      <c r="D5580" s="38">
        <f t="shared" ca="1" si="605"/>
        <v>5.7230175846748679E-2</v>
      </c>
      <c r="E5580" s="38">
        <f t="shared" ca="1" si="606"/>
        <v>0.14450859543985206</v>
      </c>
      <c r="F5580" s="38">
        <f t="shared" ca="1" si="610"/>
        <v>4.9078188274183324E-2</v>
      </c>
      <c r="G5580" s="24">
        <f t="shared" ca="1" si="607"/>
        <v>9403.3705472103156</v>
      </c>
      <c r="H5580" s="24">
        <f t="shared" ca="1" si="608"/>
        <v>10096.551850522797</v>
      </c>
      <c r="I5580" s="24">
        <f ca="1">H5580/'Option value'!$E$10</f>
        <v>490.12387623897069</v>
      </c>
    </row>
    <row r="5581" spans="2:9">
      <c r="B5581">
        <f t="shared" si="609"/>
        <v>5563</v>
      </c>
      <c r="C5581" s="38">
        <f t="shared" ca="1" si="604"/>
        <v>0.19891542983510879</v>
      </c>
      <c r="D5581" s="38">
        <f t="shared" ca="1" si="605"/>
        <v>6.2096283585688312E-2</v>
      </c>
      <c r="E5581" s="38">
        <f t="shared" ca="1" si="606"/>
        <v>0.14615159239748876</v>
      </c>
      <c r="F5581" s="38">
        <f t="shared" ca="1" si="610"/>
        <v>4.758967201362034E-2</v>
      </c>
      <c r="G5581" s="24">
        <f t="shared" ca="1" si="607"/>
        <v>9367.7734325105885</v>
      </c>
      <c r="H5581" s="24">
        <f t="shared" ca="1" si="608"/>
        <v>10060.95473582307</v>
      </c>
      <c r="I5581" s="24">
        <f ca="1">H5581/'Option value'!$E$10</f>
        <v>488.39586096228493</v>
      </c>
    </row>
    <row r="5582" spans="2:9">
      <c r="B5582">
        <f t="shared" si="609"/>
        <v>5564</v>
      </c>
      <c r="C5582" s="38">
        <f t="shared" ca="1" si="604"/>
        <v>-5.5052635159343111E-2</v>
      </c>
      <c r="D5582" s="38">
        <f t="shared" ca="1" si="605"/>
        <v>5.3441310215613567E-2</v>
      </c>
      <c r="E5582" s="38">
        <f t="shared" ca="1" si="606"/>
        <v>0.14343558342368229</v>
      </c>
      <c r="F5582" s="38">
        <f t="shared" ca="1" si="610"/>
        <v>2.078855765277253E-2</v>
      </c>
      <c r="G5582" s="24">
        <f t="shared" ca="1" si="607"/>
        <v>5106.4498528922568</v>
      </c>
      <c r="H5582" s="24">
        <f t="shared" ca="1" si="608"/>
        <v>5799.6311562047395</v>
      </c>
      <c r="I5582" s="24">
        <f ca="1">H5582/'Option value'!$E$10</f>
        <v>281.5354930196475</v>
      </c>
    </row>
    <row r="5583" spans="2:9">
      <c r="B5583">
        <f t="shared" si="609"/>
        <v>5565</v>
      </c>
      <c r="C5583" s="38">
        <f t="shared" ca="1" si="604"/>
        <v>0.13446214839849335</v>
      </c>
      <c r="D5583" s="38">
        <f t="shared" ca="1" si="605"/>
        <v>6.4700082928008343E-2</v>
      </c>
      <c r="E5583" s="38">
        <f t="shared" ca="1" si="606"/>
        <v>0.14398877972230087</v>
      </c>
      <c r="F5583" s="38">
        <f t="shared" ca="1" si="610"/>
        <v>5.5582477057590091E-2</v>
      </c>
      <c r="G5583" s="24">
        <f t="shared" ca="1" si="607"/>
        <v>10296.81704976937</v>
      </c>
      <c r="H5583" s="24">
        <f t="shared" ca="1" si="608"/>
        <v>10989.998353081852</v>
      </c>
      <c r="I5583" s="24">
        <f ca="1">H5583/'Option value'!$E$10</f>
        <v>533.49506568358504</v>
      </c>
    </row>
    <row r="5584" spans="2:9">
      <c r="B5584">
        <f t="shared" si="609"/>
        <v>5566</v>
      </c>
      <c r="C5584" s="38">
        <f t="shared" ca="1" si="604"/>
        <v>0.26100552881216527</v>
      </c>
      <c r="D5584" s="38">
        <f t="shared" ca="1" si="605"/>
        <v>6.6297025882533042E-2</v>
      </c>
      <c r="E5584" s="38">
        <f t="shared" ca="1" si="606"/>
        <v>0.14527894989393633</v>
      </c>
      <c r="F5584" s="38">
        <f t="shared" ca="1" si="610"/>
        <v>4.4129605778182257E-2</v>
      </c>
      <c r="G5584" s="24">
        <f t="shared" ca="1" si="607"/>
        <v>10250.365294405465</v>
      </c>
      <c r="H5584" s="24">
        <f t="shared" ca="1" si="608"/>
        <v>10943.546597717946</v>
      </c>
      <c r="I5584" s="24">
        <f ca="1">H5584/'Option value'!$E$10</f>
        <v>531.24012610281295</v>
      </c>
    </row>
    <row r="5585" spans="2:9">
      <c r="B5585">
        <f t="shared" si="609"/>
        <v>5567</v>
      </c>
      <c r="C5585" s="38">
        <f t="shared" ca="1" si="604"/>
        <v>0.35806954987381595</v>
      </c>
      <c r="D5585" s="38">
        <f t="shared" ca="1" si="605"/>
        <v>6.7480593660499175E-2</v>
      </c>
      <c r="E5585" s="38">
        <f t="shared" ca="1" si="606"/>
        <v>0.14142237845546088</v>
      </c>
      <c r="F5585" s="38">
        <f t="shared" ca="1" si="610"/>
        <v>5.9441489052082561E-2</v>
      </c>
      <c r="G5585" s="24">
        <f t="shared" ca="1" si="607"/>
        <v>13863.71613912451</v>
      </c>
      <c r="H5585" s="24">
        <f t="shared" ca="1" si="608"/>
        <v>14556.897442436992</v>
      </c>
      <c r="I5585" s="24">
        <f ca="1">H5585/'Option value'!$E$10</f>
        <v>706.64550691441707</v>
      </c>
    </row>
    <row r="5586" spans="2:9">
      <c r="B5586">
        <f t="shared" si="609"/>
        <v>5568</v>
      </c>
      <c r="C5586" s="38">
        <f t="shared" ca="1" si="604"/>
        <v>4.6746144667038081E-3</v>
      </c>
      <c r="D5586" s="38">
        <f t="shared" ca="1" si="605"/>
        <v>5.9145709218166663E-2</v>
      </c>
      <c r="E5586" s="38">
        <f t="shared" ca="1" si="606"/>
        <v>0.14865676346155091</v>
      </c>
      <c r="F5586" s="38">
        <f t="shared" ca="1" si="610"/>
        <v>2.411284081912337E-2</v>
      </c>
      <c r="G5586" s="24">
        <f t="shared" ca="1" si="607"/>
        <v>5917.2171780314402</v>
      </c>
      <c r="H5586" s="24">
        <f t="shared" ca="1" si="608"/>
        <v>6610.3984813439229</v>
      </c>
      <c r="I5586" s="24">
        <f ca="1">H5586/'Option value'!$E$10</f>
        <v>320.89313016232632</v>
      </c>
    </row>
    <row r="5587" spans="2:9">
      <c r="B5587">
        <f t="shared" si="609"/>
        <v>5569</v>
      </c>
      <c r="C5587" s="38">
        <f t="shared" ref="C5587:C5650" ca="1" si="611">_xlfn.NORM.INV(RAND(),$F$6,$G$6)</f>
        <v>0.46640553944392082</v>
      </c>
      <c r="D5587" s="38">
        <f t="shared" ref="D5587:D5650" ca="1" si="612">_xlfn.NORM.INV(RAND(),$F$7,$G$7)</f>
        <v>6.3952057845477306E-2</v>
      </c>
      <c r="E5587" s="38">
        <f t="shared" ref="E5587:E5650" ca="1" si="613">_xlfn.NORM.INV(RAND(),$F$8,$G$8)</f>
        <v>0.1455600313447761</v>
      </c>
      <c r="F5587" s="38">
        <f t="shared" ca="1" si="610"/>
        <v>2.3965085275229846E-2</v>
      </c>
      <c r="G5587" s="24">
        <f t="shared" ref="G5587:G5650" ca="1" si="614">IF(E5587&gt;F5587,($C$12*(1+C5587)*D5587)/(E5587-F5587),0)</f>
        <v>9564.9888622572271</v>
      </c>
      <c r="H5587" s="24">
        <f t="shared" ref="H5587:H5650" ca="1" si="615">G5587+$C$13</f>
        <v>10258.170165569709</v>
      </c>
      <c r="I5587" s="24">
        <f ca="1">H5587/'Option value'!$E$10</f>
        <v>497.96942551309263</v>
      </c>
    </row>
    <row r="5588" spans="2:9">
      <c r="B5588">
        <f t="shared" ref="B5588:B5651" si="616">B5587+1</f>
        <v>5570</v>
      </c>
      <c r="C5588" s="38">
        <f t="shared" ca="1" si="611"/>
        <v>5.5828214923574343E-2</v>
      </c>
      <c r="D5588" s="38">
        <f t="shared" ca="1" si="612"/>
        <v>5.8372595044395834E-2</v>
      </c>
      <c r="E5588" s="38">
        <f t="shared" ca="1" si="613"/>
        <v>0.14530174003673699</v>
      </c>
      <c r="F5588" s="38">
        <f t="shared" ref="F5588:F5651" ca="1" si="617">RAND()*($E$9-$D$9)+$D$9</f>
        <v>3.5992752961770236E-2</v>
      </c>
      <c r="G5588" s="24">
        <f t="shared" ca="1" si="614"/>
        <v>6992.5852763758458</v>
      </c>
      <c r="H5588" s="24">
        <f t="shared" ca="1" si="615"/>
        <v>7685.7665796883284</v>
      </c>
      <c r="I5588" s="24">
        <f ca="1">H5588/'Option value'!$E$10</f>
        <v>373.09546503341397</v>
      </c>
    </row>
    <row r="5589" spans="2:9">
      <c r="B5589">
        <f t="shared" si="616"/>
        <v>5571</v>
      </c>
      <c r="C5589" s="38">
        <f t="shared" ca="1" si="611"/>
        <v>0.25330363354278274</v>
      </c>
      <c r="D5589" s="38">
        <f t="shared" ca="1" si="612"/>
        <v>5.9496789927595807E-2</v>
      </c>
      <c r="E5589" s="38">
        <f t="shared" ca="1" si="613"/>
        <v>0.14492359004770072</v>
      </c>
      <c r="F5589" s="38">
        <f t="shared" ca="1" si="617"/>
        <v>3.8826447660537652E-2</v>
      </c>
      <c r="G5589" s="24">
        <f t="shared" ca="1" si="614"/>
        <v>8716.407452716343</v>
      </c>
      <c r="H5589" s="24">
        <f t="shared" ca="1" si="615"/>
        <v>9409.5887560288247</v>
      </c>
      <c r="I5589" s="24">
        <f ca="1">H5589/'Option value'!$E$10</f>
        <v>456.7761532052827</v>
      </c>
    </row>
    <row r="5590" spans="2:9">
      <c r="B5590">
        <f t="shared" si="616"/>
        <v>5572</v>
      </c>
      <c r="C5590" s="38">
        <f t="shared" ca="1" si="611"/>
        <v>0.25306027762720423</v>
      </c>
      <c r="D5590" s="38">
        <f t="shared" ca="1" si="612"/>
        <v>5.8328839198746957E-2</v>
      </c>
      <c r="E5590" s="38">
        <f t="shared" ca="1" si="613"/>
        <v>0.14325611631188531</v>
      </c>
      <c r="F5590" s="38">
        <f t="shared" ca="1" si="617"/>
        <v>4.7095764942240423E-2</v>
      </c>
      <c r="G5590" s="24">
        <f t="shared" ca="1" si="614"/>
        <v>9426.5034720971598</v>
      </c>
      <c r="H5590" s="24">
        <f t="shared" ca="1" si="615"/>
        <v>10119.684775409642</v>
      </c>
      <c r="I5590" s="24">
        <f ca="1">H5590/'Option value'!$E$10</f>
        <v>491.24683375774958</v>
      </c>
    </row>
    <row r="5591" spans="2:9">
      <c r="B5591">
        <f t="shared" si="616"/>
        <v>5573</v>
      </c>
      <c r="C5591" s="38">
        <f t="shared" ca="1" si="611"/>
        <v>4.9842061307560637E-2</v>
      </c>
      <c r="D5591" s="38">
        <f t="shared" ca="1" si="612"/>
        <v>6.7625701096255861E-2</v>
      </c>
      <c r="E5591" s="38">
        <f t="shared" ca="1" si="613"/>
        <v>0.14957902007698806</v>
      </c>
      <c r="F5591" s="38">
        <f t="shared" ca="1" si="617"/>
        <v>5.4100290804011145E-2</v>
      </c>
      <c r="G5591" s="24">
        <f t="shared" ca="1" si="614"/>
        <v>9221.9018493648291</v>
      </c>
      <c r="H5591" s="24">
        <f t="shared" ca="1" si="615"/>
        <v>9915.0831526773109</v>
      </c>
      <c r="I5591" s="24">
        <f ca="1">H5591/'Option value'!$E$10</f>
        <v>481.31471614938397</v>
      </c>
    </row>
    <row r="5592" spans="2:9">
      <c r="B5592">
        <f t="shared" si="616"/>
        <v>5574</v>
      </c>
      <c r="C5592" s="38">
        <f t="shared" ca="1" si="611"/>
        <v>0.19685705772154941</v>
      </c>
      <c r="D5592" s="38">
        <f t="shared" ca="1" si="612"/>
        <v>5.8772034742249457E-2</v>
      </c>
      <c r="E5592" s="38">
        <f t="shared" ca="1" si="613"/>
        <v>0.14115065604877594</v>
      </c>
      <c r="F5592" s="38">
        <f t="shared" ca="1" si="617"/>
        <v>3.3498102697116547E-2</v>
      </c>
      <c r="G5592" s="24">
        <f t="shared" ca="1" si="614"/>
        <v>8103.6383962799728</v>
      </c>
      <c r="H5592" s="24">
        <f t="shared" ca="1" si="615"/>
        <v>8796.8196995924554</v>
      </c>
      <c r="I5592" s="24">
        <f ca="1">H5592/'Option value'!$E$10</f>
        <v>427.03008250448812</v>
      </c>
    </row>
    <row r="5593" spans="2:9">
      <c r="B5593">
        <f t="shared" si="616"/>
        <v>5575</v>
      </c>
      <c r="C5593" s="38">
        <f t="shared" ca="1" si="611"/>
        <v>0.28437454454389077</v>
      </c>
      <c r="D5593" s="38">
        <f t="shared" ca="1" si="612"/>
        <v>6.0706170051175935E-2</v>
      </c>
      <c r="E5593" s="38">
        <f t="shared" ca="1" si="613"/>
        <v>0.14581655379335787</v>
      </c>
      <c r="F5593" s="38">
        <f t="shared" ca="1" si="617"/>
        <v>5.2388305024961751E-2</v>
      </c>
      <c r="G5593" s="24">
        <f t="shared" ca="1" si="614"/>
        <v>10349.936661571186</v>
      </c>
      <c r="H5593" s="24">
        <f t="shared" ca="1" si="615"/>
        <v>11043.117964883668</v>
      </c>
      <c r="I5593" s="24">
        <f ca="1">H5593/'Option value'!$E$10</f>
        <v>536.07368761571195</v>
      </c>
    </row>
    <row r="5594" spans="2:9">
      <c r="B5594">
        <f t="shared" si="616"/>
        <v>5576</v>
      </c>
      <c r="C5594" s="38">
        <f t="shared" ca="1" si="611"/>
        <v>0.19005549683976219</v>
      </c>
      <c r="D5594" s="38">
        <f t="shared" ca="1" si="612"/>
        <v>6.2570296436196673E-2</v>
      </c>
      <c r="E5594" s="38">
        <f t="shared" ca="1" si="613"/>
        <v>0.13748621646287834</v>
      </c>
      <c r="F5594" s="38">
        <f t="shared" ca="1" si="617"/>
        <v>4.6709596268462841E-2</v>
      </c>
      <c r="G5594" s="24">
        <f t="shared" ca="1" si="614"/>
        <v>10173.087853347635</v>
      </c>
      <c r="H5594" s="24">
        <f t="shared" ca="1" si="615"/>
        <v>10866.269156660117</v>
      </c>
      <c r="I5594" s="24">
        <f ca="1">H5594/'Option value'!$E$10</f>
        <v>527.48879401262695</v>
      </c>
    </row>
    <row r="5595" spans="2:9">
      <c r="B5595">
        <f t="shared" si="616"/>
        <v>5577</v>
      </c>
      <c r="C5595" s="38">
        <f t="shared" ca="1" si="611"/>
        <v>0.26834057109818932</v>
      </c>
      <c r="D5595" s="38">
        <f t="shared" ca="1" si="612"/>
        <v>6.2916071679019761E-2</v>
      </c>
      <c r="E5595" s="38">
        <f t="shared" ca="1" si="613"/>
        <v>0.1461583868280858</v>
      </c>
      <c r="F5595" s="38">
        <f t="shared" ca="1" si="617"/>
        <v>2.3629834525841754E-2</v>
      </c>
      <c r="G5595" s="24">
        <f t="shared" ca="1" si="614"/>
        <v>8077.027430395101</v>
      </c>
      <c r="H5595" s="24">
        <f t="shared" ca="1" si="615"/>
        <v>8770.2087337075827</v>
      </c>
      <c r="I5595" s="24">
        <f ca="1">H5595/'Option value'!$E$10</f>
        <v>425.73828804405741</v>
      </c>
    </row>
    <row r="5596" spans="2:9">
      <c r="B5596">
        <f t="shared" si="616"/>
        <v>5578</v>
      </c>
      <c r="C5596" s="38">
        <f t="shared" ca="1" si="611"/>
        <v>7.5669905700803231E-2</v>
      </c>
      <c r="D5596" s="38">
        <f t="shared" ca="1" si="612"/>
        <v>5.9822881176273303E-2</v>
      </c>
      <c r="E5596" s="38">
        <f t="shared" ca="1" si="613"/>
        <v>0.14319919410745244</v>
      </c>
      <c r="F5596" s="38">
        <f t="shared" ca="1" si="617"/>
        <v>2.4472753549102298E-2</v>
      </c>
      <c r="G5596" s="24">
        <f t="shared" ca="1" si="614"/>
        <v>6721.8725392680799</v>
      </c>
      <c r="H5596" s="24">
        <f t="shared" ca="1" si="615"/>
        <v>7415.0538425805626</v>
      </c>
      <c r="I5596" s="24">
        <f ca="1">H5596/'Option value'!$E$10</f>
        <v>359.95407002818263</v>
      </c>
    </row>
    <row r="5597" spans="2:9">
      <c r="B5597">
        <f t="shared" si="616"/>
        <v>5579</v>
      </c>
      <c r="C5597" s="38">
        <f t="shared" ca="1" si="611"/>
        <v>0.31681981455984476</v>
      </c>
      <c r="D5597" s="38">
        <f t="shared" ca="1" si="612"/>
        <v>7.2569587117401135E-2</v>
      </c>
      <c r="E5597" s="38">
        <f t="shared" ca="1" si="613"/>
        <v>0.14194567774962441</v>
      </c>
      <c r="F5597" s="38">
        <f t="shared" ca="1" si="617"/>
        <v>3.6755817539243216E-2</v>
      </c>
      <c r="G5597" s="24">
        <f t="shared" ca="1" si="614"/>
        <v>11266.746008286193</v>
      </c>
      <c r="H5597" s="24">
        <f t="shared" ca="1" si="615"/>
        <v>11959.927311598674</v>
      </c>
      <c r="I5597" s="24">
        <f ca="1">H5597/'Option value'!$E$10</f>
        <v>580.57899570867346</v>
      </c>
    </row>
    <row r="5598" spans="2:9">
      <c r="B5598">
        <f t="shared" si="616"/>
        <v>5580</v>
      </c>
      <c r="C5598" s="38">
        <f t="shared" ca="1" si="611"/>
        <v>8.1964276734705716E-2</v>
      </c>
      <c r="D5598" s="38">
        <f t="shared" ca="1" si="612"/>
        <v>6.1683462767469333E-2</v>
      </c>
      <c r="E5598" s="38">
        <f t="shared" ca="1" si="613"/>
        <v>0.14582141853275302</v>
      </c>
      <c r="F5598" s="38">
        <f t="shared" ca="1" si="617"/>
        <v>2.9577976411550494E-2</v>
      </c>
      <c r="G5598" s="24">
        <f t="shared" ca="1" si="614"/>
        <v>7120.4031430741779</v>
      </c>
      <c r="H5598" s="24">
        <f t="shared" ca="1" si="615"/>
        <v>7813.5844463866606</v>
      </c>
      <c r="I5598" s="24">
        <f ca="1">H5598/'Option value'!$E$10</f>
        <v>379.3002158440126</v>
      </c>
    </row>
    <row r="5599" spans="2:9">
      <c r="B5599">
        <f t="shared" si="616"/>
        <v>5581</v>
      </c>
      <c r="C5599" s="38">
        <f t="shared" ca="1" si="611"/>
        <v>0.36788880546943292</v>
      </c>
      <c r="D5599" s="38">
        <f t="shared" ca="1" si="612"/>
        <v>5.547963577515172E-2</v>
      </c>
      <c r="E5599" s="38">
        <f t="shared" ca="1" si="613"/>
        <v>0.14455034201218295</v>
      </c>
      <c r="F5599" s="38">
        <f t="shared" ca="1" si="617"/>
        <v>3.4532957614243381E-2</v>
      </c>
      <c r="G5599" s="24">
        <f t="shared" ca="1" si="614"/>
        <v>8554.8905546137939</v>
      </c>
      <c r="H5599" s="24">
        <f t="shared" ca="1" si="615"/>
        <v>9248.0718579262757</v>
      </c>
      <c r="I5599" s="24">
        <f ca="1">H5599/'Option value'!$E$10</f>
        <v>448.93552708379974</v>
      </c>
    </row>
    <row r="5600" spans="2:9">
      <c r="B5600">
        <f t="shared" si="616"/>
        <v>5582</v>
      </c>
      <c r="C5600" s="38">
        <f t="shared" ca="1" si="611"/>
        <v>0.35012464996158621</v>
      </c>
      <c r="D5600" s="38">
        <f t="shared" ca="1" si="612"/>
        <v>6.4928185185727919E-2</v>
      </c>
      <c r="E5600" s="38">
        <f t="shared" ca="1" si="613"/>
        <v>0.14672156009061929</v>
      </c>
      <c r="F5600" s="38">
        <f t="shared" ca="1" si="617"/>
        <v>4.1061821574466917E-2</v>
      </c>
      <c r="G5600" s="24">
        <f t="shared" ca="1" si="614"/>
        <v>10289.374532058247</v>
      </c>
      <c r="H5600" s="24">
        <f t="shared" ca="1" si="615"/>
        <v>10982.555835370729</v>
      </c>
      <c r="I5600" s="24">
        <f ca="1">H5600/'Option value'!$E$10</f>
        <v>533.13377841605484</v>
      </c>
    </row>
    <row r="5601" spans="2:9">
      <c r="B5601">
        <f t="shared" si="616"/>
        <v>5583</v>
      </c>
      <c r="C5601" s="38">
        <f t="shared" ca="1" si="611"/>
        <v>0.40287199731934387</v>
      </c>
      <c r="D5601" s="38">
        <f t="shared" ca="1" si="612"/>
        <v>7.1197855122705739E-2</v>
      </c>
      <c r="E5601" s="38">
        <f t="shared" ca="1" si="613"/>
        <v>0.14292487754262884</v>
      </c>
      <c r="F5601" s="38">
        <f t="shared" ca="1" si="617"/>
        <v>4.172557703570226E-2</v>
      </c>
      <c r="G5601" s="24">
        <f t="shared" ca="1" si="614"/>
        <v>12240.490551546289</v>
      </c>
      <c r="H5601" s="24">
        <f t="shared" ca="1" si="615"/>
        <v>12933.671854858771</v>
      </c>
      <c r="I5601" s="24">
        <f ca="1">H5601/'Option value'!$E$10</f>
        <v>627.84814829411505</v>
      </c>
    </row>
    <row r="5602" spans="2:9">
      <c r="B5602">
        <f t="shared" si="616"/>
        <v>5584</v>
      </c>
      <c r="C5602" s="38">
        <f t="shared" ca="1" si="611"/>
        <v>0.20759424590616612</v>
      </c>
      <c r="D5602" s="38">
        <f t="shared" ca="1" si="612"/>
        <v>7.3272562752866213E-2</v>
      </c>
      <c r="E5602" s="38">
        <f t="shared" ca="1" si="613"/>
        <v>0.14817105123090485</v>
      </c>
      <c r="F5602" s="38">
        <f t="shared" ca="1" si="617"/>
        <v>4.44368334733794E-2</v>
      </c>
      <c r="G5602" s="24">
        <f t="shared" ca="1" si="614"/>
        <v>10578.686743494009</v>
      </c>
      <c r="H5602" s="24">
        <f t="shared" ca="1" si="615"/>
        <v>11271.86804680649</v>
      </c>
      <c r="I5602" s="24">
        <f ca="1">H5602/'Option value'!$E$10</f>
        <v>547.17806052458684</v>
      </c>
    </row>
    <row r="5603" spans="2:9">
      <c r="B5603">
        <f t="shared" si="616"/>
        <v>5585</v>
      </c>
      <c r="C5603" s="38">
        <f t="shared" ca="1" si="611"/>
        <v>0.33759530682072447</v>
      </c>
      <c r="D5603" s="38">
        <f t="shared" ca="1" si="612"/>
        <v>6.5314418543650526E-2</v>
      </c>
      <c r="E5603" s="38">
        <f t="shared" ca="1" si="613"/>
        <v>0.14725686007309172</v>
      </c>
      <c r="F5603" s="38">
        <f t="shared" ca="1" si="617"/>
        <v>4.4052992791054742E-2</v>
      </c>
      <c r="G5603" s="24">
        <f t="shared" ca="1" si="614"/>
        <v>10498.547233129062</v>
      </c>
      <c r="H5603" s="24">
        <f t="shared" ca="1" si="615"/>
        <v>11191.728536441544</v>
      </c>
      <c r="I5603" s="24">
        <f ca="1">H5603/'Option value'!$E$10</f>
        <v>543.28779303114288</v>
      </c>
    </row>
    <row r="5604" spans="2:9">
      <c r="B5604">
        <f t="shared" si="616"/>
        <v>5586</v>
      </c>
      <c r="C5604" s="38">
        <f t="shared" ca="1" si="611"/>
        <v>0.20723332239680764</v>
      </c>
      <c r="D5604" s="38">
        <f t="shared" ca="1" si="612"/>
        <v>6.4275712909768301E-2</v>
      </c>
      <c r="E5604" s="38">
        <f t="shared" ca="1" si="613"/>
        <v>0.14382800433306925</v>
      </c>
      <c r="F5604" s="38">
        <f t="shared" ca="1" si="617"/>
        <v>5.86165589099929E-2</v>
      </c>
      <c r="G5604" s="24">
        <f t="shared" ca="1" si="614"/>
        <v>11293.578147313539</v>
      </c>
      <c r="H5604" s="24">
        <f t="shared" ca="1" si="615"/>
        <v>11986.759450626021</v>
      </c>
      <c r="I5604" s="24">
        <f ca="1">H5604/'Option value'!$E$10</f>
        <v>581.88152672941851</v>
      </c>
    </row>
    <row r="5605" spans="2:9">
      <c r="B5605">
        <f t="shared" si="616"/>
        <v>5587</v>
      </c>
      <c r="C5605" s="38">
        <f t="shared" ca="1" si="611"/>
        <v>0.17822128717887548</v>
      </c>
      <c r="D5605" s="38">
        <f t="shared" ca="1" si="612"/>
        <v>5.570337548732418E-2</v>
      </c>
      <c r="E5605" s="38">
        <f t="shared" ca="1" si="613"/>
        <v>0.14740206071957912</v>
      </c>
      <c r="F5605" s="38">
        <f t="shared" ca="1" si="617"/>
        <v>4.5022171099728558E-2</v>
      </c>
      <c r="G5605" s="24">
        <f t="shared" ca="1" si="614"/>
        <v>7950.3289447583147</v>
      </c>
      <c r="H5605" s="24">
        <f t="shared" ca="1" si="615"/>
        <v>8643.5102480707974</v>
      </c>
      <c r="I5605" s="24">
        <f ca="1">H5605/'Option value'!$E$10</f>
        <v>419.5878761199416</v>
      </c>
    </row>
    <row r="5606" spans="2:9">
      <c r="B5606">
        <f t="shared" si="616"/>
        <v>5588</v>
      </c>
      <c r="C5606" s="38">
        <f t="shared" ca="1" si="611"/>
        <v>0.27134251500523621</v>
      </c>
      <c r="D5606" s="38">
        <f t="shared" ca="1" si="612"/>
        <v>6.5639203402976493E-2</v>
      </c>
      <c r="E5606" s="38">
        <f t="shared" ca="1" si="613"/>
        <v>0.14427252984944325</v>
      </c>
      <c r="F5606" s="38">
        <f t="shared" ca="1" si="617"/>
        <v>5.6448529651287702E-2</v>
      </c>
      <c r="G5606" s="24">
        <f t="shared" ca="1" si="614"/>
        <v>11784.306638366807</v>
      </c>
      <c r="H5606" s="24">
        <f t="shared" ca="1" si="615"/>
        <v>12477.487941679288</v>
      </c>
      <c r="I5606" s="24">
        <f ca="1">H5606/'Option value'!$E$10</f>
        <v>605.70329813977128</v>
      </c>
    </row>
    <row r="5607" spans="2:9">
      <c r="B5607">
        <f t="shared" si="616"/>
        <v>5589</v>
      </c>
      <c r="C5607" s="38">
        <f t="shared" ca="1" si="611"/>
        <v>9.5964080271895597E-2</v>
      </c>
      <c r="D5607" s="38">
        <f t="shared" ca="1" si="612"/>
        <v>6.1435859897804854E-2</v>
      </c>
      <c r="E5607" s="38">
        <f t="shared" ca="1" si="613"/>
        <v>0.14097733175568589</v>
      </c>
      <c r="F5607" s="38">
        <f t="shared" ca="1" si="617"/>
        <v>5.107777308601838E-2</v>
      </c>
      <c r="G5607" s="24">
        <f t="shared" ca="1" si="614"/>
        <v>9288.638882906338</v>
      </c>
      <c r="H5607" s="24">
        <f t="shared" ca="1" si="615"/>
        <v>9981.8201862188198</v>
      </c>
      <c r="I5607" s="24">
        <f ca="1">H5607/'Option value'!$E$10</f>
        <v>484.55437797178735</v>
      </c>
    </row>
    <row r="5608" spans="2:9">
      <c r="B5608">
        <f t="shared" si="616"/>
        <v>5590</v>
      </c>
      <c r="C5608" s="38">
        <f t="shared" ca="1" si="611"/>
        <v>0.3037286139000881</v>
      </c>
      <c r="D5608" s="38">
        <f t="shared" ca="1" si="612"/>
        <v>6.8889816050486774E-2</v>
      </c>
      <c r="E5608" s="38">
        <f t="shared" ca="1" si="613"/>
        <v>0.14716886329392204</v>
      </c>
      <c r="F5608" s="38">
        <f t="shared" ca="1" si="617"/>
        <v>2.6216491181718492E-2</v>
      </c>
      <c r="G5608" s="24">
        <f t="shared" ca="1" si="614"/>
        <v>9209.1428395614384</v>
      </c>
      <c r="H5608" s="24">
        <f t="shared" ca="1" si="615"/>
        <v>9902.3241428739202</v>
      </c>
      <c r="I5608" s="24">
        <f ca="1">H5608/'Option value'!$E$10</f>
        <v>480.6953467414524</v>
      </c>
    </row>
    <row r="5609" spans="2:9">
      <c r="B5609">
        <f t="shared" si="616"/>
        <v>5591</v>
      </c>
      <c r="C5609" s="38">
        <f t="shared" ca="1" si="611"/>
        <v>6.4053070462648992E-2</v>
      </c>
      <c r="D5609" s="38">
        <f t="shared" ca="1" si="612"/>
        <v>6.8224858603503372E-2</v>
      </c>
      <c r="E5609" s="38">
        <f t="shared" ca="1" si="613"/>
        <v>0.14654236815994073</v>
      </c>
      <c r="F5609" s="38">
        <f t="shared" ca="1" si="617"/>
        <v>2.7655921174908039E-2</v>
      </c>
      <c r="G5609" s="24">
        <f t="shared" ca="1" si="614"/>
        <v>7572.9477840651653</v>
      </c>
      <c r="H5609" s="24">
        <f t="shared" ca="1" si="615"/>
        <v>8266.129087377647</v>
      </c>
      <c r="I5609" s="24">
        <f ca="1">H5609/'Option value'!$E$10</f>
        <v>401.26840229988574</v>
      </c>
    </row>
    <row r="5610" spans="2:9">
      <c r="B5610">
        <f t="shared" si="616"/>
        <v>5592</v>
      </c>
      <c r="C5610" s="38">
        <f t="shared" ca="1" si="611"/>
        <v>0.33166119874650724</v>
      </c>
      <c r="D5610" s="38">
        <f t="shared" ca="1" si="612"/>
        <v>6.0610500411342187E-2</v>
      </c>
      <c r="E5610" s="38">
        <f t="shared" ca="1" si="613"/>
        <v>0.14501745663123705</v>
      </c>
      <c r="F5610" s="38">
        <f t="shared" ca="1" si="617"/>
        <v>5.2949227372179261E-2</v>
      </c>
      <c r="G5610" s="24">
        <f t="shared" ca="1" si="614"/>
        <v>10872.344417819393</v>
      </c>
      <c r="H5610" s="24">
        <f t="shared" ca="1" si="615"/>
        <v>11565.525721131875</v>
      </c>
      <c r="I5610" s="24">
        <f ca="1">H5610/'Option value'!$E$10</f>
        <v>561.43328743358609</v>
      </c>
    </row>
    <row r="5611" spans="2:9">
      <c r="B5611">
        <f t="shared" si="616"/>
        <v>5593</v>
      </c>
      <c r="C5611" s="38">
        <f t="shared" ca="1" si="611"/>
        <v>0.21484338764682892</v>
      </c>
      <c r="D5611" s="38">
        <f t="shared" ca="1" si="612"/>
        <v>6.7441685518271913E-2</v>
      </c>
      <c r="E5611" s="38">
        <f t="shared" ca="1" si="613"/>
        <v>0.14806195089651672</v>
      </c>
      <c r="F5611" s="38">
        <f t="shared" ca="1" si="617"/>
        <v>5.6340430295628352E-2</v>
      </c>
      <c r="G5611" s="24">
        <f t="shared" ca="1" si="614"/>
        <v>11078.190798940101</v>
      </c>
      <c r="H5611" s="24">
        <f t="shared" ca="1" si="615"/>
        <v>11771.372102252582</v>
      </c>
      <c r="I5611" s="24">
        <f ca="1">H5611/'Option value'!$E$10</f>
        <v>571.42583020643599</v>
      </c>
    </row>
    <row r="5612" spans="2:9">
      <c r="B5612">
        <f t="shared" si="616"/>
        <v>5594</v>
      </c>
      <c r="C5612" s="38">
        <f t="shared" ca="1" si="611"/>
        <v>0.24262005625612085</v>
      </c>
      <c r="D5612" s="38">
        <f t="shared" ca="1" si="612"/>
        <v>5.4214379020281353E-2</v>
      </c>
      <c r="E5612" s="38">
        <f t="shared" ca="1" si="613"/>
        <v>0.13589922178279157</v>
      </c>
      <c r="F5612" s="38">
        <f t="shared" ca="1" si="617"/>
        <v>4.2582798722710861E-2</v>
      </c>
      <c r="G5612" s="24">
        <f t="shared" ca="1" si="614"/>
        <v>8953.3619169355225</v>
      </c>
      <c r="H5612" s="24">
        <f t="shared" ca="1" si="615"/>
        <v>9646.5432202480042</v>
      </c>
      <c r="I5612" s="24">
        <f ca="1">H5612/'Option value'!$E$10</f>
        <v>468.27879709941766</v>
      </c>
    </row>
    <row r="5613" spans="2:9">
      <c r="B5613">
        <f t="shared" si="616"/>
        <v>5595</v>
      </c>
      <c r="C5613" s="38">
        <f t="shared" ca="1" si="611"/>
        <v>0.17496764443921348</v>
      </c>
      <c r="D5613" s="38">
        <f t="shared" ca="1" si="612"/>
        <v>7.0093299396816217E-2</v>
      </c>
      <c r="E5613" s="38">
        <f t="shared" ca="1" si="613"/>
        <v>0.14380127073078183</v>
      </c>
      <c r="F5613" s="38">
        <f t="shared" ca="1" si="617"/>
        <v>5.1446128673410307E-2</v>
      </c>
      <c r="G5613" s="24">
        <f t="shared" ca="1" si="614"/>
        <v>11059.429053359883</v>
      </c>
      <c r="H5613" s="24">
        <f t="shared" ca="1" si="615"/>
        <v>11752.610356672365</v>
      </c>
      <c r="I5613" s="24">
        <f ca="1">H5613/'Option value'!$E$10</f>
        <v>570.51506585788172</v>
      </c>
    </row>
    <row r="5614" spans="2:9">
      <c r="B5614">
        <f t="shared" si="616"/>
        <v>5596</v>
      </c>
      <c r="C5614" s="38">
        <f t="shared" ca="1" si="611"/>
        <v>0.26144187670020946</v>
      </c>
      <c r="D5614" s="38">
        <f t="shared" ca="1" si="612"/>
        <v>6.0202420061308846E-2</v>
      </c>
      <c r="E5614" s="38">
        <f t="shared" ca="1" si="613"/>
        <v>0.14586010329438404</v>
      </c>
      <c r="F5614" s="38">
        <f t="shared" ca="1" si="617"/>
        <v>5.6410875357642248E-2</v>
      </c>
      <c r="G5614" s="24">
        <f t="shared" ca="1" si="614"/>
        <v>10529.214532527925</v>
      </c>
      <c r="H5614" s="24">
        <f t="shared" ca="1" si="615"/>
        <v>11222.395835840407</v>
      </c>
      <c r="I5614" s="24">
        <f ca="1">H5614/'Option value'!$E$10</f>
        <v>544.7764968854566</v>
      </c>
    </row>
    <row r="5615" spans="2:9">
      <c r="B5615">
        <f t="shared" si="616"/>
        <v>5597</v>
      </c>
      <c r="C5615" s="38">
        <f t="shared" ca="1" si="611"/>
        <v>0.29888949747443361</v>
      </c>
      <c r="D5615" s="38">
        <f t="shared" ca="1" si="612"/>
        <v>6.5695143413713492E-2</v>
      </c>
      <c r="E5615" s="38">
        <f t="shared" ca="1" si="613"/>
        <v>0.14235477680160963</v>
      </c>
      <c r="F5615" s="38">
        <f t="shared" ca="1" si="617"/>
        <v>3.1518868928306742E-2</v>
      </c>
      <c r="G5615" s="24">
        <f t="shared" ca="1" si="614"/>
        <v>9548.0869239044514</v>
      </c>
      <c r="H5615" s="24">
        <f t="shared" ca="1" si="615"/>
        <v>10241.268227216933</v>
      </c>
      <c r="I5615" s="24">
        <f ca="1">H5615/'Option value'!$E$10</f>
        <v>497.14894306878313</v>
      </c>
    </row>
    <row r="5616" spans="2:9">
      <c r="B5616">
        <f t="shared" si="616"/>
        <v>5598</v>
      </c>
      <c r="C5616" s="38">
        <f t="shared" ca="1" si="611"/>
        <v>0.12963950267986774</v>
      </c>
      <c r="D5616" s="38">
        <f t="shared" ca="1" si="612"/>
        <v>6.8693180953509611E-2</v>
      </c>
      <c r="E5616" s="38">
        <f t="shared" ca="1" si="613"/>
        <v>0.1453889043818202</v>
      </c>
      <c r="F5616" s="38">
        <f t="shared" ca="1" si="617"/>
        <v>5.8946867100504008E-2</v>
      </c>
      <c r="G5616" s="24">
        <f t="shared" ca="1" si="614"/>
        <v>11133.196681726287</v>
      </c>
      <c r="H5616" s="24">
        <f t="shared" ca="1" si="615"/>
        <v>11826.377985038769</v>
      </c>
      <c r="I5616" s="24">
        <f ca="1">H5616/'Option value'!$E$10</f>
        <v>574.09601869120229</v>
      </c>
    </row>
    <row r="5617" spans="2:9">
      <c r="B5617">
        <f t="shared" si="616"/>
        <v>5599</v>
      </c>
      <c r="C5617" s="38">
        <f t="shared" ca="1" si="611"/>
        <v>0.1577011878429079</v>
      </c>
      <c r="D5617" s="38">
        <f t="shared" ca="1" si="612"/>
        <v>5.7488749646821748E-2</v>
      </c>
      <c r="E5617" s="38">
        <f t="shared" ca="1" si="613"/>
        <v>0.14171771001863062</v>
      </c>
      <c r="F5617" s="38">
        <f t="shared" ca="1" si="617"/>
        <v>2.4185950176119689E-2</v>
      </c>
      <c r="G5617" s="24">
        <f t="shared" ca="1" si="614"/>
        <v>7022.8837523733</v>
      </c>
      <c r="H5617" s="24">
        <f t="shared" ca="1" si="615"/>
        <v>7716.0650556857827</v>
      </c>
      <c r="I5617" s="24">
        <f ca="1">H5617/'Option value'!$E$10</f>
        <v>374.56626483911566</v>
      </c>
    </row>
    <row r="5618" spans="2:9">
      <c r="B5618">
        <f t="shared" si="616"/>
        <v>5600</v>
      </c>
      <c r="C5618" s="38">
        <f t="shared" ca="1" si="611"/>
        <v>0.22649977732720614</v>
      </c>
      <c r="D5618" s="38">
        <f t="shared" ca="1" si="612"/>
        <v>6.5699111118048464E-2</v>
      </c>
      <c r="E5618" s="38">
        <f t="shared" ca="1" si="613"/>
        <v>0.14770346249500704</v>
      </c>
      <c r="F5618" s="38">
        <f t="shared" ca="1" si="617"/>
        <v>4.1706655203009604E-2</v>
      </c>
      <c r="G5618" s="24">
        <f t="shared" ca="1" si="614"/>
        <v>9428.1299556807098</v>
      </c>
      <c r="H5618" s="24">
        <f t="shared" ca="1" si="615"/>
        <v>10121.311258993192</v>
      </c>
      <c r="I5618" s="24">
        <f ca="1">H5618/'Option value'!$E$10</f>
        <v>491.32578927151411</v>
      </c>
    </row>
    <row r="5619" spans="2:9">
      <c r="B5619">
        <f t="shared" si="616"/>
        <v>5601</v>
      </c>
      <c r="C5619" s="38">
        <f t="shared" ca="1" si="611"/>
        <v>0.21526983894646179</v>
      </c>
      <c r="D5619" s="38">
        <f t="shared" ca="1" si="612"/>
        <v>6.4944557338581246E-2</v>
      </c>
      <c r="E5619" s="38">
        <f t="shared" ca="1" si="613"/>
        <v>0.14232434373512812</v>
      </c>
      <c r="F5619" s="38">
        <f t="shared" ca="1" si="617"/>
        <v>3.6115163105587357E-2</v>
      </c>
      <c r="G5619" s="24">
        <f t="shared" ca="1" si="614"/>
        <v>9216.049505443727</v>
      </c>
      <c r="H5619" s="24">
        <f t="shared" ca="1" si="615"/>
        <v>9909.2308087562087</v>
      </c>
      <c r="I5619" s="24">
        <f ca="1">H5619/'Option value'!$E$10</f>
        <v>481.03062178428195</v>
      </c>
    </row>
    <row r="5620" spans="2:9">
      <c r="B5620">
        <f t="shared" si="616"/>
        <v>5602</v>
      </c>
      <c r="C5620" s="38">
        <f t="shared" ca="1" si="611"/>
        <v>0.32004031215207285</v>
      </c>
      <c r="D5620" s="38">
        <f t="shared" ca="1" si="612"/>
        <v>6.5525062065613468E-2</v>
      </c>
      <c r="E5620" s="38">
        <f t="shared" ca="1" si="613"/>
        <v>0.146332660947017</v>
      </c>
      <c r="F5620" s="38">
        <f t="shared" ca="1" si="617"/>
        <v>3.964346257199039E-2</v>
      </c>
      <c r="G5620" s="24">
        <f t="shared" ca="1" si="614"/>
        <v>10054.617644294685</v>
      </c>
      <c r="H5620" s="24">
        <f t="shared" ca="1" si="615"/>
        <v>10747.798947607167</v>
      </c>
      <c r="I5620" s="24">
        <f ca="1">H5620/'Option value'!$E$10</f>
        <v>521.7378129906391</v>
      </c>
    </row>
    <row r="5621" spans="2:9">
      <c r="B5621">
        <f t="shared" si="616"/>
        <v>5603</v>
      </c>
      <c r="C5621" s="38">
        <f t="shared" ca="1" si="611"/>
        <v>0.29659445883479063</v>
      </c>
      <c r="D5621" s="38">
        <f t="shared" ca="1" si="612"/>
        <v>6.3949993608388683E-2</v>
      </c>
      <c r="E5621" s="38">
        <f t="shared" ca="1" si="613"/>
        <v>0.14950167527794961</v>
      </c>
      <c r="F5621" s="38">
        <f t="shared" ca="1" si="617"/>
        <v>5.9261270120532561E-2</v>
      </c>
      <c r="G5621" s="24">
        <f t="shared" ca="1" si="614"/>
        <v>11395.542547185281</v>
      </c>
      <c r="H5621" s="24">
        <f t="shared" ca="1" si="615"/>
        <v>12088.723850497763</v>
      </c>
      <c r="I5621" s="24">
        <f ca="1">H5621/'Option value'!$E$10</f>
        <v>586.83125487853215</v>
      </c>
    </row>
    <row r="5622" spans="2:9">
      <c r="B5622">
        <f t="shared" si="616"/>
        <v>5604</v>
      </c>
      <c r="C5622" s="38">
        <f t="shared" ca="1" si="611"/>
        <v>0.2341496253534136</v>
      </c>
      <c r="D5622" s="38">
        <f t="shared" ca="1" si="612"/>
        <v>5.1210163168809157E-2</v>
      </c>
      <c r="E5622" s="38">
        <f t="shared" ca="1" si="613"/>
        <v>0.14728367104952214</v>
      </c>
      <c r="F5622" s="38">
        <f t="shared" ca="1" si="617"/>
        <v>3.8331819194421156E-2</v>
      </c>
      <c r="G5622" s="24">
        <f t="shared" ca="1" si="614"/>
        <v>7194.1706579184611</v>
      </c>
      <c r="H5622" s="24">
        <f t="shared" ca="1" si="615"/>
        <v>7887.3519612309437</v>
      </c>
      <c r="I5622" s="24">
        <f ca="1">H5622/'Option value'!$E$10</f>
        <v>382.88116316655066</v>
      </c>
    </row>
    <row r="5623" spans="2:9">
      <c r="B5623">
        <f t="shared" si="616"/>
        <v>5605</v>
      </c>
      <c r="C5623" s="38">
        <f t="shared" ca="1" si="611"/>
        <v>0.30021954432899434</v>
      </c>
      <c r="D5623" s="38">
        <f t="shared" ca="1" si="612"/>
        <v>6.7142872836298925E-2</v>
      </c>
      <c r="E5623" s="38">
        <f t="shared" ca="1" si="613"/>
        <v>0.14057391143865858</v>
      </c>
      <c r="F5623" s="38">
        <f t="shared" ca="1" si="617"/>
        <v>5.0040800909560083E-2</v>
      </c>
      <c r="G5623" s="24">
        <f t="shared" ca="1" si="614"/>
        <v>11959.156358576533</v>
      </c>
      <c r="H5623" s="24">
        <f t="shared" ca="1" si="615"/>
        <v>12652.337661889014</v>
      </c>
      <c r="I5623" s="24">
        <f ca="1">H5623/'Option value'!$E$10</f>
        <v>614.19114863538903</v>
      </c>
    </row>
    <row r="5624" spans="2:9">
      <c r="B5624">
        <f t="shared" si="616"/>
        <v>5606</v>
      </c>
      <c r="C5624" s="38">
        <f t="shared" ca="1" si="611"/>
        <v>0.26315018200925711</v>
      </c>
      <c r="D5624" s="38">
        <f t="shared" ca="1" si="612"/>
        <v>6.0175184132072491E-2</v>
      </c>
      <c r="E5624" s="38">
        <f t="shared" ca="1" si="613"/>
        <v>0.14455822199447768</v>
      </c>
      <c r="F5624" s="38">
        <f t="shared" ca="1" si="617"/>
        <v>2.7288657521077959E-2</v>
      </c>
      <c r="G5624" s="24">
        <f t="shared" ca="1" si="614"/>
        <v>8038.5641415289811</v>
      </c>
      <c r="H5624" s="24">
        <f t="shared" ca="1" si="615"/>
        <v>8731.7454448414628</v>
      </c>
      <c r="I5624" s="24">
        <f ca="1">H5624/'Option value'!$E$10</f>
        <v>423.87113809910011</v>
      </c>
    </row>
    <row r="5625" spans="2:9">
      <c r="B5625">
        <f t="shared" si="616"/>
        <v>5607</v>
      </c>
      <c r="C5625" s="38">
        <f t="shared" ca="1" si="611"/>
        <v>0.15321085032619178</v>
      </c>
      <c r="D5625" s="38">
        <f t="shared" ca="1" si="612"/>
        <v>7.0526316056726976E-2</v>
      </c>
      <c r="E5625" s="38">
        <f t="shared" ca="1" si="613"/>
        <v>0.14496377614606326</v>
      </c>
      <c r="F5625" s="38">
        <f t="shared" ca="1" si="617"/>
        <v>2.5955759217476219E-2</v>
      </c>
      <c r="G5625" s="24">
        <f t="shared" ca="1" si="614"/>
        <v>8475.6902621093868</v>
      </c>
      <c r="H5625" s="24">
        <f t="shared" ca="1" si="615"/>
        <v>9168.8715654218686</v>
      </c>
      <c r="I5625" s="24">
        <f ca="1">H5625/'Option value'!$E$10</f>
        <v>445.09085269038195</v>
      </c>
    </row>
    <row r="5626" spans="2:9">
      <c r="B5626">
        <f t="shared" si="616"/>
        <v>5608</v>
      </c>
      <c r="C5626" s="38">
        <f t="shared" ca="1" si="611"/>
        <v>0.31606237912822355</v>
      </c>
      <c r="D5626" s="38">
        <f t="shared" ca="1" si="612"/>
        <v>5.5564357907256001E-2</v>
      </c>
      <c r="E5626" s="38">
        <f t="shared" ca="1" si="613"/>
        <v>0.14668799811810604</v>
      </c>
      <c r="F5626" s="38">
        <f t="shared" ca="1" si="617"/>
        <v>4.4887954223745655E-2</v>
      </c>
      <c r="G5626" s="24">
        <f t="shared" ca="1" si="614"/>
        <v>8908.7379880931785</v>
      </c>
      <c r="H5626" s="24">
        <f t="shared" ca="1" si="615"/>
        <v>9601.9192914056603</v>
      </c>
      <c r="I5626" s="24">
        <f ca="1">H5626/'Option value'!$E$10</f>
        <v>466.11258696143977</v>
      </c>
    </row>
    <row r="5627" spans="2:9">
      <c r="B5627">
        <f t="shared" si="616"/>
        <v>5609</v>
      </c>
      <c r="C5627" s="38">
        <f t="shared" ca="1" si="611"/>
        <v>0.36103015001388694</v>
      </c>
      <c r="D5627" s="38">
        <f t="shared" ca="1" si="612"/>
        <v>5.5041231424366073E-2</v>
      </c>
      <c r="E5627" s="38">
        <f t="shared" ca="1" si="613"/>
        <v>0.14402117879250481</v>
      </c>
      <c r="F5627" s="38">
        <f t="shared" ca="1" si="617"/>
        <v>3.9879936156542617E-2</v>
      </c>
      <c r="G5627" s="24">
        <f t="shared" ca="1" si="614"/>
        <v>8921.2253343784596</v>
      </c>
      <c r="H5627" s="24">
        <f t="shared" ca="1" si="615"/>
        <v>9614.4066376909414</v>
      </c>
      <c r="I5627" s="24">
        <f ca="1">H5627/'Option value'!$E$10</f>
        <v>466.71876881994859</v>
      </c>
    </row>
    <row r="5628" spans="2:9">
      <c r="B5628">
        <f t="shared" si="616"/>
        <v>5610</v>
      </c>
      <c r="C5628" s="38">
        <f t="shared" ca="1" si="611"/>
        <v>0.31227674920259468</v>
      </c>
      <c r="D5628" s="38">
        <f t="shared" ca="1" si="612"/>
        <v>6.3978357658006219E-2</v>
      </c>
      <c r="E5628" s="38">
        <f t="shared" ca="1" si="613"/>
        <v>0.14534606451584259</v>
      </c>
      <c r="F5628" s="38">
        <f t="shared" ca="1" si="617"/>
        <v>4.8780506391781178E-2</v>
      </c>
      <c r="G5628" s="24">
        <f t="shared" ca="1" si="614"/>
        <v>10782.70300758293</v>
      </c>
      <c r="H5628" s="24">
        <f t="shared" ca="1" si="615"/>
        <v>11475.884310895412</v>
      </c>
      <c r="I5628" s="24">
        <f ca="1">H5628/'Option value'!$E$10</f>
        <v>557.08176266482576</v>
      </c>
    </row>
    <row r="5629" spans="2:9">
      <c r="B5629">
        <f t="shared" si="616"/>
        <v>5611</v>
      </c>
      <c r="C5629" s="38">
        <f t="shared" ca="1" si="611"/>
        <v>0.15856929854998753</v>
      </c>
      <c r="D5629" s="38">
        <f t="shared" ca="1" si="612"/>
        <v>6.6071443601408056E-2</v>
      </c>
      <c r="E5629" s="38">
        <f t="shared" ca="1" si="613"/>
        <v>0.14505340416164098</v>
      </c>
      <c r="F5629" s="38">
        <f t="shared" ca="1" si="617"/>
        <v>2.9066948837738481E-2</v>
      </c>
      <c r="G5629" s="24">
        <f t="shared" ca="1" si="614"/>
        <v>8185.0231545927754</v>
      </c>
      <c r="H5629" s="24">
        <f t="shared" ca="1" si="615"/>
        <v>8878.2044579052581</v>
      </c>
      <c r="I5629" s="24">
        <f ca="1">H5629/'Option value'!$E$10</f>
        <v>430.98079892743971</v>
      </c>
    </row>
    <row r="5630" spans="2:9">
      <c r="B5630">
        <f t="shared" si="616"/>
        <v>5612</v>
      </c>
      <c r="C5630" s="38">
        <f t="shared" ca="1" si="611"/>
        <v>0.23750701976042862</v>
      </c>
      <c r="D5630" s="38">
        <f t="shared" ca="1" si="612"/>
        <v>5.7695003745671949E-2</v>
      </c>
      <c r="E5630" s="38">
        <f t="shared" ca="1" si="613"/>
        <v>0.14070122764835183</v>
      </c>
      <c r="F5630" s="38">
        <f t="shared" ca="1" si="617"/>
        <v>5.887988768512703E-2</v>
      </c>
      <c r="G5630" s="24">
        <f t="shared" ca="1" si="614"/>
        <v>10822.078163266109</v>
      </c>
      <c r="H5630" s="24">
        <f t="shared" ca="1" si="615"/>
        <v>11515.259466578591</v>
      </c>
      <c r="I5630" s="24">
        <f ca="1">H5630/'Option value'!$E$10</f>
        <v>558.99317798925199</v>
      </c>
    </row>
    <row r="5631" spans="2:9">
      <c r="B5631">
        <f t="shared" si="616"/>
        <v>5613</v>
      </c>
      <c r="C5631" s="38">
        <f t="shared" ca="1" si="611"/>
        <v>0.34099660166108847</v>
      </c>
      <c r="D5631" s="38">
        <f t="shared" ca="1" si="612"/>
        <v>5.7773410316436374E-2</v>
      </c>
      <c r="E5631" s="38">
        <f t="shared" ca="1" si="613"/>
        <v>0.1451087095253816</v>
      </c>
      <c r="F5631" s="38">
        <f t="shared" ca="1" si="617"/>
        <v>5.9304224961334639E-2</v>
      </c>
      <c r="G5631" s="24">
        <f t="shared" ca="1" si="614"/>
        <v>11197.912552064565</v>
      </c>
      <c r="H5631" s="24">
        <f t="shared" ca="1" si="615"/>
        <v>11891.093855377047</v>
      </c>
      <c r="I5631" s="24">
        <f ca="1">H5631/'Option value'!$E$10</f>
        <v>577.23756579500218</v>
      </c>
    </row>
    <row r="5632" spans="2:9">
      <c r="B5632">
        <f t="shared" si="616"/>
        <v>5614</v>
      </c>
      <c r="C5632" s="38">
        <f t="shared" ca="1" si="611"/>
        <v>0.31306221063826467</v>
      </c>
      <c r="D5632" s="38">
        <f t="shared" ca="1" si="612"/>
        <v>5.567240632517962E-2</v>
      </c>
      <c r="E5632" s="38">
        <f t="shared" ca="1" si="613"/>
        <v>0.14598502709751637</v>
      </c>
      <c r="F5632" s="38">
        <f t="shared" ca="1" si="617"/>
        <v>3.0038709237598788E-2</v>
      </c>
      <c r="G5632" s="24">
        <f t="shared" ca="1" si="614"/>
        <v>7819.1530063671353</v>
      </c>
      <c r="H5632" s="24">
        <f t="shared" ca="1" si="615"/>
        <v>8512.3343096796179</v>
      </c>
      <c r="I5632" s="24">
        <f ca="1">H5632/'Option value'!$E$10</f>
        <v>413.22011212036978</v>
      </c>
    </row>
    <row r="5633" spans="2:9">
      <c r="B5633">
        <f t="shared" si="616"/>
        <v>5615</v>
      </c>
      <c r="C5633" s="38">
        <f t="shared" ca="1" si="611"/>
        <v>0.35177632715848955</v>
      </c>
      <c r="D5633" s="38">
        <f t="shared" ca="1" si="612"/>
        <v>5.480596139692271E-2</v>
      </c>
      <c r="E5633" s="38">
        <f t="shared" ca="1" si="613"/>
        <v>0.14763784900711754</v>
      </c>
      <c r="F5633" s="38">
        <f t="shared" ca="1" si="617"/>
        <v>3.3065947681721053E-2</v>
      </c>
      <c r="G5633" s="24">
        <f t="shared" ca="1" si="614"/>
        <v>8019.4741838364089</v>
      </c>
      <c r="H5633" s="24">
        <f t="shared" ca="1" si="615"/>
        <v>8712.6554871488916</v>
      </c>
      <c r="I5633" s="24">
        <f ca="1">H5633/'Option value'!$E$10</f>
        <v>422.94444112373259</v>
      </c>
    </row>
    <row r="5634" spans="2:9">
      <c r="B5634">
        <f t="shared" si="616"/>
        <v>5616</v>
      </c>
      <c r="C5634" s="38">
        <f t="shared" ca="1" si="611"/>
        <v>0.19805324314848108</v>
      </c>
      <c r="D5634" s="38">
        <f t="shared" ca="1" si="612"/>
        <v>5.6093678530164365E-2</v>
      </c>
      <c r="E5634" s="38">
        <f t="shared" ca="1" si="613"/>
        <v>0.1477031568875197</v>
      </c>
      <c r="F5634" s="38">
        <f t="shared" ca="1" si="617"/>
        <v>4.4688228649622297E-2</v>
      </c>
      <c r="G5634" s="24">
        <f t="shared" ca="1" si="614"/>
        <v>8090.6097382475882</v>
      </c>
      <c r="H5634" s="24">
        <f t="shared" ca="1" si="615"/>
        <v>8783.7910415600709</v>
      </c>
      <c r="I5634" s="24">
        <f ca="1">H5634/'Option value'!$E$10</f>
        <v>426.39762337670243</v>
      </c>
    </row>
    <row r="5635" spans="2:9">
      <c r="B5635">
        <f t="shared" si="616"/>
        <v>5617</v>
      </c>
      <c r="C5635" s="38">
        <f t="shared" ca="1" si="611"/>
        <v>0.33138508419477736</v>
      </c>
      <c r="D5635" s="38">
        <f t="shared" ca="1" si="612"/>
        <v>5.7855292904731258E-2</v>
      </c>
      <c r="E5635" s="38">
        <f t="shared" ca="1" si="613"/>
        <v>0.14533385514977312</v>
      </c>
      <c r="F5635" s="38">
        <f t="shared" ca="1" si="617"/>
        <v>4.1582957320594388E-2</v>
      </c>
      <c r="G5635" s="24">
        <f t="shared" ca="1" si="614"/>
        <v>9207.5968771964235</v>
      </c>
      <c r="H5635" s="24">
        <f t="shared" ca="1" si="615"/>
        <v>9900.7781805089053</v>
      </c>
      <c r="I5635" s="24">
        <f ca="1">H5635/'Option value'!$E$10</f>
        <v>480.62030002470408</v>
      </c>
    </row>
    <row r="5636" spans="2:9">
      <c r="B5636">
        <f t="shared" si="616"/>
        <v>5618</v>
      </c>
      <c r="C5636" s="38">
        <f t="shared" ca="1" si="611"/>
        <v>0.41771218838609037</v>
      </c>
      <c r="D5636" s="38">
        <f t="shared" ca="1" si="612"/>
        <v>6.1014320405997351E-2</v>
      </c>
      <c r="E5636" s="38">
        <f t="shared" ca="1" si="613"/>
        <v>0.14599950894769867</v>
      </c>
      <c r="F5636" s="38">
        <f t="shared" ca="1" si="617"/>
        <v>5.7709461000818599E-2</v>
      </c>
      <c r="G5636" s="24">
        <f t="shared" ca="1" si="614"/>
        <v>12150.649004968098</v>
      </c>
      <c r="H5636" s="24">
        <f t="shared" ca="1" si="615"/>
        <v>12843.83030828058</v>
      </c>
      <c r="I5636" s="24">
        <f ca="1">H5636/'Option value'!$E$10</f>
        <v>623.4869081689601</v>
      </c>
    </row>
    <row r="5637" spans="2:9">
      <c r="B5637">
        <f t="shared" si="616"/>
        <v>5619</v>
      </c>
      <c r="C5637" s="38">
        <f t="shared" ca="1" si="611"/>
        <v>0.17053910983738313</v>
      </c>
      <c r="D5637" s="38">
        <f t="shared" ca="1" si="612"/>
        <v>5.9272268375320715E-2</v>
      </c>
      <c r="E5637" s="38">
        <f t="shared" ca="1" si="613"/>
        <v>0.14304243166054276</v>
      </c>
      <c r="F5637" s="38">
        <f t="shared" ca="1" si="617"/>
        <v>4.6208902672036256E-2</v>
      </c>
      <c r="G5637" s="24">
        <f t="shared" ca="1" si="614"/>
        <v>8885.9342280450492</v>
      </c>
      <c r="H5637" s="24">
        <f t="shared" ca="1" si="615"/>
        <v>9579.1155313575309</v>
      </c>
      <c r="I5637" s="24">
        <f ca="1">H5637/'Option value'!$E$10</f>
        <v>465.00560831832672</v>
      </c>
    </row>
    <row r="5638" spans="2:9">
      <c r="B5638">
        <f t="shared" si="616"/>
        <v>5620</v>
      </c>
      <c r="C5638" s="38">
        <f t="shared" ca="1" si="611"/>
        <v>0.12904879324632418</v>
      </c>
      <c r="D5638" s="38">
        <f t="shared" ca="1" si="612"/>
        <v>6.3811331509768074E-2</v>
      </c>
      <c r="E5638" s="38">
        <f t="shared" ca="1" si="613"/>
        <v>0.14227967914532674</v>
      </c>
      <c r="F5638" s="38">
        <f t="shared" ca="1" si="617"/>
        <v>2.300687180513044E-2</v>
      </c>
      <c r="G5638" s="24">
        <f t="shared" ca="1" si="614"/>
        <v>7491.3562986509442</v>
      </c>
      <c r="H5638" s="24">
        <f t="shared" ca="1" si="615"/>
        <v>8184.5376019634268</v>
      </c>
      <c r="I5638" s="24">
        <f ca="1">H5638/'Option value'!$E$10</f>
        <v>397.30765058074883</v>
      </c>
    </row>
    <row r="5639" spans="2:9">
      <c r="B5639">
        <f t="shared" si="616"/>
        <v>5621</v>
      </c>
      <c r="C5639" s="38">
        <f t="shared" ca="1" si="611"/>
        <v>0.23520012649129768</v>
      </c>
      <c r="D5639" s="38">
        <f t="shared" ca="1" si="612"/>
        <v>7.2192949782401331E-2</v>
      </c>
      <c r="E5639" s="38">
        <f t="shared" ca="1" si="613"/>
        <v>0.14587496313721482</v>
      </c>
      <c r="F5639" s="38">
        <f t="shared" ca="1" si="617"/>
        <v>4.3848164117540459E-2</v>
      </c>
      <c r="G5639" s="24">
        <f t="shared" ca="1" si="614"/>
        <v>10839.499514808496</v>
      </c>
      <c r="H5639" s="24">
        <f t="shared" ca="1" si="615"/>
        <v>11532.680818120978</v>
      </c>
      <c r="I5639" s="24">
        <f ca="1">H5639/'Option value'!$E$10</f>
        <v>559.83887466606689</v>
      </c>
    </row>
    <row r="5640" spans="2:9">
      <c r="B5640">
        <f t="shared" si="616"/>
        <v>5622</v>
      </c>
      <c r="C5640" s="38">
        <f t="shared" ca="1" si="611"/>
        <v>0.21487054348625537</v>
      </c>
      <c r="D5640" s="38">
        <f t="shared" ca="1" si="612"/>
        <v>6.7292666098863516E-2</v>
      </c>
      <c r="E5640" s="38">
        <f t="shared" ca="1" si="613"/>
        <v>0.14922024071761333</v>
      </c>
      <c r="F5640" s="38">
        <f t="shared" ca="1" si="617"/>
        <v>4.9521748766423276E-2</v>
      </c>
      <c r="G5640" s="24">
        <f t="shared" ca="1" si="614"/>
        <v>10169.521640324501</v>
      </c>
      <c r="H5640" s="24">
        <f t="shared" ca="1" si="615"/>
        <v>10862.702943636983</v>
      </c>
      <c r="I5640" s="24">
        <f ca="1">H5640/'Option value'!$E$10</f>
        <v>527.31567687558163</v>
      </c>
    </row>
    <row r="5641" spans="2:9">
      <c r="B5641">
        <f t="shared" si="616"/>
        <v>5623</v>
      </c>
      <c r="C5641" s="38">
        <f t="shared" ca="1" si="611"/>
        <v>0.28790052702103414</v>
      </c>
      <c r="D5641" s="38">
        <f t="shared" ca="1" si="612"/>
        <v>6.302926706652108E-2</v>
      </c>
      <c r="E5641" s="38">
        <f t="shared" ca="1" si="613"/>
        <v>0.14386128833339035</v>
      </c>
      <c r="F5641" s="38">
        <f t="shared" ca="1" si="617"/>
        <v>3.3885249269260197E-2</v>
      </c>
      <c r="G5641" s="24">
        <f t="shared" ca="1" si="614"/>
        <v>9154.1469709868234</v>
      </c>
      <c r="H5641" s="24">
        <f t="shared" ca="1" si="615"/>
        <v>9847.3282742993051</v>
      </c>
      <c r="I5641" s="24">
        <f ca="1">H5641/'Option value'!$E$10</f>
        <v>478.02564438346138</v>
      </c>
    </row>
    <row r="5642" spans="2:9">
      <c r="B5642">
        <f t="shared" si="616"/>
        <v>5624</v>
      </c>
      <c r="C5642" s="38">
        <f t="shared" ca="1" si="611"/>
        <v>0.19882332244365172</v>
      </c>
      <c r="D5642" s="38">
        <f t="shared" ca="1" si="612"/>
        <v>6.8504865852648075E-2</v>
      </c>
      <c r="E5642" s="38">
        <f t="shared" ca="1" si="613"/>
        <v>0.14607759672386766</v>
      </c>
      <c r="F5642" s="38">
        <f t="shared" ca="1" si="617"/>
        <v>3.2816410761318873E-2</v>
      </c>
      <c r="G5642" s="24">
        <f t="shared" ca="1" si="614"/>
        <v>8992.6331207638632</v>
      </c>
      <c r="H5642" s="24">
        <f t="shared" ca="1" si="615"/>
        <v>9685.8144240763449</v>
      </c>
      <c r="I5642" s="24">
        <f ca="1">H5642/'Option value'!$E$10</f>
        <v>470.18516621729827</v>
      </c>
    </row>
    <row r="5643" spans="2:9">
      <c r="B5643">
        <f t="shared" si="616"/>
        <v>5625</v>
      </c>
      <c r="C5643" s="38">
        <f t="shared" ca="1" si="611"/>
        <v>0.23439894250416798</v>
      </c>
      <c r="D5643" s="38">
        <f t="shared" ca="1" si="612"/>
        <v>6.5802184994287638E-2</v>
      </c>
      <c r="E5643" s="38">
        <f t="shared" ca="1" si="613"/>
        <v>0.14527603217199664</v>
      </c>
      <c r="F5643" s="38">
        <f t="shared" ca="1" si="617"/>
        <v>4.1110173405766517E-2</v>
      </c>
      <c r="G5643" s="24">
        <f t="shared" ca="1" si="614"/>
        <v>9670.7873563440608</v>
      </c>
      <c r="H5643" s="24">
        <f t="shared" ca="1" si="615"/>
        <v>10363.968659656543</v>
      </c>
      <c r="I5643" s="24">
        <f ca="1">H5643/'Option value'!$E$10</f>
        <v>503.10527474060882</v>
      </c>
    </row>
    <row r="5644" spans="2:9">
      <c r="B5644">
        <f t="shared" si="616"/>
        <v>5626</v>
      </c>
      <c r="C5644" s="38">
        <f t="shared" ca="1" si="611"/>
        <v>0.1959089985126643</v>
      </c>
      <c r="D5644" s="38">
        <f t="shared" ca="1" si="612"/>
        <v>6.2533946116594269E-2</v>
      </c>
      <c r="E5644" s="38">
        <f t="shared" ca="1" si="613"/>
        <v>0.14284463397206182</v>
      </c>
      <c r="F5644" s="38">
        <f t="shared" ca="1" si="617"/>
        <v>3.9472986325497672E-2</v>
      </c>
      <c r="G5644" s="24">
        <f t="shared" ca="1" si="614"/>
        <v>8972.3024940960768</v>
      </c>
      <c r="H5644" s="24">
        <f t="shared" ca="1" si="615"/>
        <v>9665.4837974085585</v>
      </c>
      <c r="I5644" s="24">
        <f ca="1">H5644/'Option value'!$E$10</f>
        <v>469.19824259264846</v>
      </c>
    </row>
    <row r="5645" spans="2:9">
      <c r="B5645">
        <f t="shared" si="616"/>
        <v>5627</v>
      </c>
      <c r="C5645" s="38">
        <f t="shared" ca="1" si="611"/>
        <v>0.44947462162212237</v>
      </c>
      <c r="D5645" s="38">
        <f t="shared" ca="1" si="612"/>
        <v>7.4505301104029101E-2</v>
      </c>
      <c r="E5645" s="38">
        <f t="shared" ca="1" si="613"/>
        <v>0.1439290357192527</v>
      </c>
      <c r="F5645" s="38">
        <f t="shared" ca="1" si="617"/>
        <v>3.0498419727331843E-2</v>
      </c>
      <c r="G5645" s="24">
        <f t="shared" ca="1" si="614"/>
        <v>11807.525069035306</v>
      </c>
      <c r="H5645" s="24">
        <f t="shared" ca="1" si="615"/>
        <v>12500.706372347788</v>
      </c>
      <c r="I5645" s="24">
        <f ca="1">H5645/'Option value'!$E$10</f>
        <v>606.83040642464982</v>
      </c>
    </row>
    <row r="5646" spans="2:9">
      <c r="B5646">
        <f t="shared" si="616"/>
        <v>5628</v>
      </c>
      <c r="C5646" s="38">
        <f t="shared" ca="1" si="611"/>
        <v>0.14629732770247295</v>
      </c>
      <c r="D5646" s="38">
        <f t="shared" ca="1" si="612"/>
        <v>6.3846152503225187E-2</v>
      </c>
      <c r="E5646" s="38">
        <f t="shared" ca="1" si="613"/>
        <v>0.14556585795518118</v>
      </c>
      <c r="F5646" s="38">
        <f t="shared" ca="1" si="617"/>
        <v>4.9533269220828471E-2</v>
      </c>
      <c r="G5646" s="24">
        <f t="shared" ca="1" si="614"/>
        <v>9451.5873311906362</v>
      </c>
      <c r="H5646" s="24">
        <f t="shared" ca="1" si="615"/>
        <v>10144.768634503118</v>
      </c>
      <c r="I5646" s="24">
        <f ca="1">H5646/'Option value'!$E$10</f>
        <v>492.46449682053969</v>
      </c>
    </row>
    <row r="5647" spans="2:9">
      <c r="B5647">
        <f t="shared" si="616"/>
        <v>5629</v>
      </c>
      <c r="C5647" s="38">
        <f t="shared" ca="1" si="611"/>
        <v>0.17970649684651466</v>
      </c>
      <c r="D5647" s="38">
        <f t="shared" ca="1" si="612"/>
        <v>7.4635527541536489E-2</v>
      </c>
      <c r="E5647" s="38">
        <f t="shared" ca="1" si="613"/>
        <v>0.14149574579347288</v>
      </c>
      <c r="F5647" s="38">
        <f t="shared" ca="1" si="617"/>
        <v>3.4410711443059391E-2</v>
      </c>
      <c r="G5647" s="24">
        <f t="shared" ca="1" si="614"/>
        <v>10197.229049863276</v>
      </c>
      <c r="H5647" s="24">
        <f t="shared" ca="1" si="615"/>
        <v>10890.410353175757</v>
      </c>
      <c r="I5647" s="24">
        <f ca="1">H5647/'Option value'!$E$10</f>
        <v>528.6606967561047</v>
      </c>
    </row>
    <row r="5648" spans="2:9">
      <c r="B5648">
        <f t="shared" si="616"/>
        <v>5630</v>
      </c>
      <c r="C5648" s="38">
        <f t="shared" ca="1" si="611"/>
        <v>0.28658894596821949</v>
      </c>
      <c r="D5648" s="38">
        <f t="shared" ca="1" si="612"/>
        <v>6.064422859836157E-2</v>
      </c>
      <c r="E5648" s="38">
        <f t="shared" ca="1" si="613"/>
        <v>0.14795505419775606</v>
      </c>
      <c r="F5648" s="38">
        <f t="shared" ca="1" si="617"/>
        <v>5.9628576427606744E-2</v>
      </c>
      <c r="G5648" s="24">
        <f t="shared" ca="1" si="614"/>
        <v>10955.438279131951</v>
      </c>
      <c r="H5648" s="24">
        <f t="shared" ca="1" si="615"/>
        <v>11648.619582444433</v>
      </c>
      <c r="I5648" s="24">
        <f ca="1">H5648/'Option value'!$E$10</f>
        <v>565.46697002157441</v>
      </c>
    </row>
    <row r="5649" spans="2:9">
      <c r="B5649">
        <f t="shared" si="616"/>
        <v>5631</v>
      </c>
      <c r="C5649" s="38">
        <f t="shared" ca="1" si="611"/>
        <v>0.23233755464685968</v>
      </c>
      <c r="D5649" s="38">
        <f t="shared" ca="1" si="612"/>
        <v>4.510710399882463E-2</v>
      </c>
      <c r="E5649" s="38">
        <f t="shared" ca="1" si="613"/>
        <v>0.14583668924619295</v>
      </c>
      <c r="F5649" s="38">
        <f t="shared" ca="1" si="617"/>
        <v>2.857060529779247E-2</v>
      </c>
      <c r="G5649" s="24">
        <f t="shared" ca="1" si="614"/>
        <v>5878.8662965247941</v>
      </c>
      <c r="H5649" s="24">
        <f t="shared" ca="1" si="615"/>
        <v>6572.0475998372767</v>
      </c>
      <c r="I5649" s="24">
        <f ca="1">H5649/'Option value'!$E$10</f>
        <v>319.03143688530469</v>
      </c>
    </row>
    <row r="5650" spans="2:9">
      <c r="B5650">
        <f t="shared" si="616"/>
        <v>5632</v>
      </c>
      <c r="C5650" s="38">
        <f t="shared" ca="1" si="611"/>
        <v>0.16584020347901582</v>
      </c>
      <c r="D5650" s="38">
        <f t="shared" ca="1" si="612"/>
        <v>6.8668180200151696E-2</v>
      </c>
      <c r="E5650" s="38">
        <f t="shared" ca="1" si="613"/>
        <v>0.14589835191117875</v>
      </c>
      <c r="F5650" s="38">
        <f t="shared" ca="1" si="617"/>
        <v>3.7066699781808501E-2</v>
      </c>
      <c r="G5650" s="24">
        <f t="shared" ca="1" si="614"/>
        <v>9122.8539166588307</v>
      </c>
      <c r="H5650" s="24">
        <f t="shared" ca="1" si="615"/>
        <v>9816.0352199713125</v>
      </c>
      <c r="I5650" s="24">
        <f ca="1">H5650/'Option value'!$E$10</f>
        <v>476.50656407627724</v>
      </c>
    </row>
    <row r="5651" spans="2:9">
      <c r="B5651">
        <f t="shared" si="616"/>
        <v>5633</v>
      </c>
      <c r="C5651" s="38">
        <f t="shared" ref="C5651:C5714" ca="1" si="618">_xlfn.NORM.INV(RAND(),$F$6,$G$6)</f>
        <v>0.24559749211314902</v>
      </c>
      <c r="D5651" s="38">
        <f t="shared" ref="D5651:D5714" ca="1" si="619">_xlfn.NORM.INV(RAND(),$F$7,$G$7)</f>
        <v>5.7759444249709038E-2</v>
      </c>
      <c r="E5651" s="38">
        <f t="shared" ref="E5651:E5714" ca="1" si="620">_xlfn.NORM.INV(RAND(),$F$8,$G$8)</f>
        <v>0.14717580519607362</v>
      </c>
      <c r="F5651" s="38">
        <f t="shared" ca="1" si="617"/>
        <v>3.8965526236630674E-2</v>
      </c>
      <c r="G5651" s="24">
        <f t="shared" ref="G5651:G5714" ca="1" si="621">IF(E5651&gt;F5651,($C$12*(1+C5651)*D5651)/(E5651-F5651),0)</f>
        <v>8245.6252175709888</v>
      </c>
      <c r="H5651" s="24">
        <f t="shared" ref="H5651:H5714" ca="1" si="622">G5651+$C$13</f>
        <v>8938.8065208834705</v>
      </c>
      <c r="I5651" s="24">
        <f ca="1">H5651/'Option value'!$E$10</f>
        <v>433.92264664482866</v>
      </c>
    </row>
    <row r="5652" spans="2:9">
      <c r="B5652">
        <f t="shared" ref="B5652:B5715" si="623">B5651+1</f>
        <v>5634</v>
      </c>
      <c r="C5652" s="38">
        <f t="shared" ca="1" si="618"/>
        <v>0.25179753251134612</v>
      </c>
      <c r="D5652" s="38">
        <f t="shared" ca="1" si="619"/>
        <v>6.1350669725158069E-2</v>
      </c>
      <c r="E5652" s="38">
        <f t="shared" ca="1" si="620"/>
        <v>0.14924637635080976</v>
      </c>
      <c r="F5652" s="38">
        <f t="shared" ref="F5652:F5715" ca="1" si="624">RAND()*($E$9-$D$9)+$D$9</f>
        <v>4.7244225078010335E-2</v>
      </c>
      <c r="G5652" s="24">
        <f t="shared" ca="1" si="621"/>
        <v>9337.6038437748502</v>
      </c>
      <c r="H5652" s="24">
        <f t="shared" ca="1" si="622"/>
        <v>10030.785147087332</v>
      </c>
      <c r="I5652" s="24">
        <f ca="1">H5652/'Option value'!$E$10</f>
        <v>486.93131781977337</v>
      </c>
    </row>
    <row r="5653" spans="2:9">
      <c r="B5653">
        <f t="shared" si="623"/>
        <v>5635</v>
      </c>
      <c r="C5653" s="38">
        <f t="shared" ca="1" si="618"/>
        <v>0.20349191680759912</v>
      </c>
      <c r="D5653" s="38">
        <f t="shared" ca="1" si="619"/>
        <v>5.9985915134284029E-2</v>
      </c>
      <c r="E5653" s="38">
        <f t="shared" ca="1" si="620"/>
        <v>0.14500303661526265</v>
      </c>
      <c r="F5653" s="38">
        <f t="shared" ca="1" si="624"/>
        <v>4.0884158129354226E-2</v>
      </c>
      <c r="G5653" s="24">
        <f t="shared" ca="1" si="621"/>
        <v>8599.1269753744473</v>
      </c>
      <c r="H5653" s="24">
        <f t="shared" ca="1" si="622"/>
        <v>9292.308278686929</v>
      </c>
      <c r="I5653" s="24">
        <f ca="1">H5653/'Option value'!$E$10</f>
        <v>451.08292614985089</v>
      </c>
    </row>
    <row r="5654" spans="2:9">
      <c r="B5654">
        <f t="shared" si="623"/>
        <v>5636</v>
      </c>
      <c r="C5654" s="38">
        <f t="shared" ca="1" si="618"/>
        <v>0.2887313897461542</v>
      </c>
      <c r="D5654" s="38">
        <f t="shared" ca="1" si="619"/>
        <v>6.0920558096145244E-2</v>
      </c>
      <c r="E5654" s="38">
        <f t="shared" ca="1" si="620"/>
        <v>0.14381119524376562</v>
      </c>
      <c r="F5654" s="38">
        <f t="shared" ca="1" si="624"/>
        <v>4.0506270621008512E-2</v>
      </c>
      <c r="G5654" s="24">
        <f t="shared" ca="1" si="621"/>
        <v>9425.331455555528</v>
      </c>
      <c r="H5654" s="24">
        <f t="shared" ca="1" si="622"/>
        <v>10118.51275886801</v>
      </c>
      <c r="I5654" s="24">
        <f ca="1">H5654/'Option value'!$E$10</f>
        <v>491.1899397508742</v>
      </c>
    </row>
    <row r="5655" spans="2:9">
      <c r="B5655">
        <f t="shared" si="623"/>
        <v>5637</v>
      </c>
      <c r="C5655" s="38">
        <f t="shared" ca="1" si="618"/>
        <v>0.14000597322349501</v>
      </c>
      <c r="D5655" s="38">
        <f t="shared" ca="1" si="619"/>
        <v>7.2196728150732192E-2</v>
      </c>
      <c r="E5655" s="38">
        <f t="shared" ca="1" si="620"/>
        <v>0.14823051290836989</v>
      </c>
      <c r="F5655" s="38">
        <f t="shared" ca="1" si="624"/>
        <v>4.0003392771063913E-2</v>
      </c>
      <c r="G5655" s="24">
        <f t="shared" ca="1" si="621"/>
        <v>9431.4815146573947</v>
      </c>
      <c r="H5655" s="24">
        <f t="shared" ca="1" si="622"/>
        <v>10124.662817969876</v>
      </c>
      <c r="I5655" s="24">
        <f ca="1">H5655/'Option value'!$E$10</f>
        <v>491.48848630921725</v>
      </c>
    </row>
    <row r="5656" spans="2:9">
      <c r="B5656">
        <f t="shared" si="623"/>
        <v>5638</v>
      </c>
      <c r="C5656" s="38">
        <f t="shared" ca="1" si="618"/>
        <v>0.35930721047833075</v>
      </c>
      <c r="D5656" s="38">
        <f t="shared" ca="1" si="619"/>
        <v>5.7652411935969913E-2</v>
      </c>
      <c r="E5656" s="38">
        <f t="shared" ca="1" si="620"/>
        <v>0.14491242260846035</v>
      </c>
      <c r="F5656" s="38">
        <f t="shared" ca="1" si="624"/>
        <v>5.3804652843298939E-2</v>
      </c>
      <c r="G5656" s="24">
        <f t="shared" ca="1" si="621"/>
        <v>10667.706609008999</v>
      </c>
      <c r="H5656" s="24">
        <f t="shared" ca="1" si="622"/>
        <v>11360.887912321481</v>
      </c>
      <c r="I5656" s="24">
        <f ca="1">H5656/'Option value'!$E$10</f>
        <v>551.49941321948938</v>
      </c>
    </row>
    <row r="5657" spans="2:9">
      <c r="B5657">
        <f t="shared" si="623"/>
        <v>5639</v>
      </c>
      <c r="C5657" s="38">
        <f t="shared" ca="1" si="618"/>
        <v>0.14209871289353584</v>
      </c>
      <c r="D5657" s="38">
        <f t="shared" ca="1" si="619"/>
        <v>5.6331908278717056E-2</v>
      </c>
      <c r="E5657" s="38">
        <f t="shared" ca="1" si="620"/>
        <v>0.14116208102857494</v>
      </c>
      <c r="F5657" s="38">
        <f t="shared" ca="1" si="624"/>
        <v>2.6162294633293844E-2</v>
      </c>
      <c r="G5657" s="24">
        <f t="shared" ca="1" si="621"/>
        <v>6938.2900099205644</v>
      </c>
      <c r="H5657" s="24">
        <f t="shared" ca="1" si="622"/>
        <v>7631.4713132330471</v>
      </c>
      <c r="I5657" s="24">
        <f ca="1">H5657/'Option value'!$E$10</f>
        <v>370.45977248704111</v>
      </c>
    </row>
    <row r="5658" spans="2:9">
      <c r="B5658">
        <f t="shared" si="623"/>
        <v>5640</v>
      </c>
      <c r="C5658" s="38">
        <f t="shared" ca="1" si="618"/>
        <v>0.33642416885086285</v>
      </c>
      <c r="D5658" s="38">
        <f t="shared" ca="1" si="619"/>
        <v>6.5775308798784765E-2</v>
      </c>
      <c r="E5658" s="38">
        <f t="shared" ca="1" si="620"/>
        <v>0.14643252129066475</v>
      </c>
      <c r="F5658" s="38">
        <f t="shared" ca="1" si="624"/>
        <v>5.3068404601092314E-2</v>
      </c>
      <c r="G5658" s="24">
        <f t="shared" ca="1" si="621"/>
        <v>11676.659092456739</v>
      </c>
      <c r="H5658" s="24">
        <f t="shared" ca="1" si="622"/>
        <v>12369.840395769221</v>
      </c>
      <c r="I5658" s="24">
        <f ca="1">H5658/'Option value'!$E$10</f>
        <v>600.47768911501066</v>
      </c>
    </row>
    <row r="5659" spans="2:9">
      <c r="B5659">
        <f t="shared" si="623"/>
        <v>5641</v>
      </c>
      <c r="C5659" s="38">
        <f t="shared" ca="1" si="618"/>
        <v>0.12679457258274154</v>
      </c>
      <c r="D5659" s="38">
        <f t="shared" ca="1" si="619"/>
        <v>5.8556208628796694E-2</v>
      </c>
      <c r="E5659" s="38">
        <f t="shared" ca="1" si="620"/>
        <v>0.14867504084277502</v>
      </c>
      <c r="F5659" s="38">
        <f t="shared" ca="1" si="624"/>
        <v>3.5589126111772389E-2</v>
      </c>
      <c r="G5659" s="24">
        <f t="shared" ca="1" si="621"/>
        <v>7236.0333105270547</v>
      </c>
      <c r="H5659" s="24">
        <f t="shared" ca="1" si="622"/>
        <v>7929.2146138395374</v>
      </c>
      <c r="I5659" s="24">
        <f ca="1">H5659/'Option value'!$E$10</f>
        <v>384.91333076890953</v>
      </c>
    </row>
    <row r="5660" spans="2:9">
      <c r="B5660">
        <f t="shared" si="623"/>
        <v>5642</v>
      </c>
      <c r="C5660" s="38">
        <f t="shared" ca="1" si="618"/>
        <v>0.28871048538347677</v>
      </c>
      <c r="D5660" s="38">
        <f t="shared" ca="1" si="619"/>
        <v>7.1517577513167396E-2</v>
      </c>
      <c r="E5660" s="38">
        <f t="shared" ca="1" si="620"/>
        <v>0.14919886597202867</v>
      </c>
      <c r="F5660" s="38">
        <f t="shared" ca="1" si="624"/>
        <v>4.6778207552870425E-2</v>
      </c>
      <c r="G5660" s="24">
        <f t="shared" ca="1" si="621"/>
        <v>11160.199827550035</v>
      </c>
      <c r="H5660" s="24">
        <f t="shared" ca="1" si="622"/>
        <v>11853.381130862517</v>
      </c>
      <c r="I5660" s="24">
        <f ca="1">H5660/'Option value'!$E$10</f>
        <v>575.40685101274346</v>
      </c>
    </row>
    <row r="5661" spans="2:9">
      <c r="B5661">
        <f t="shared" si="623"/>
        <v>5643</v>
      </c>
      <c r="C5661" s="38">
        <f t="shared" ca="1" si="618"/>
        <v>0.21669617029279176</v>
      </c>
      <c r="D5661" s="38">
        <f t="shared" ca="1" si="619"/>
        <v>6.3886422738110044E-2</v>
      </c>
      <c r="E5661" s="38">
        <f t="shared" ca="1" si="620"/>
        <v>0.14436669497967533</v>
      </c>
      <c r="F5661" s="38">
        <f t="shared" ca="1" si="624"/>
        <v>4.5100686494334991E-2</v>
      </c>
      <c r="G5661" s="24">
        <f t="shared" ca="1" si="621"/>
        <v>9711.3930039013194</v>
      </c>
      <c r="H5661" s="24">
        <f t="shared" ca="1" si="622"/>
        <v>10404.574307213801</v>
      </c>
      <c r="I5661" s="24">
        <f ca="1">H5661/'Option value'!$E$10</f>
        <v>505.07642268028155</v>
      </c>
    </row>
    <row r="5662" spans="2:9">
      <c r="B5662">
        <f t="shared" si="623"/>
        <v>5644</v>
      </c>
      <c r="C5662" s="38">
        <f t="shared" ca="1" si="618"/>
        <v>0.31194282425620101</v>
      </c>
      <c r="D5662" s="38">
        <f t="shared" ca="1" si="619"/>
        <v>6.3655579833158407E-2</v>
      </c>
      <c r="E5662" s="38">
        <f t="shared" ca="1" si="620"/>
        <v>0.14311688513704288</v>
      </c>
      <c r="F5662" s="38">
        <f t="shared" ca="1" si="624"/>
        <v>4.6339262148818935E-2</v>
      </c>
      <c r="G5662" s="24">
        <f t="shared" ca="1" si="621"/>
        <v>10702.070629175705</v>
      </c>
      <c r="H5662" s="24">
        <f t="shared" ca="1" si="622"/>
        <v>11395.251932488187</v>
      </c>
      <c r="I5662" s="24">
        <f ca="1">H5662/'Option value'!$E$10</f>
        <v>553.16756953826143</v>
      </c>
    </row>
    <row r="5663" spans="2:9">
      <c r="B5663">
        <f t="shared" si="623"/>
        <v>5645</v>
      </c>
      <c r="C5663" s="38">
        <f t="shared" ca="1" si="618"/>
        <v>5.6412459379263924E-2</v>
      </c>
      <c r="D5663" s="38">
        <f t="shared" ca="1" si="619"/>
        <v>6.3624331161862238E-2</v>
      </c>
      <c r="E5663" s="38">
        <f t="shared" ca="1" si="620"/>
        <v>0.14323531550036886</v>
      </c>
      <c r="F5663" s="38">
        <f t="shared" ca="1" si="624"/>
        <v>2.8057295174204237E-2</v>
      </c>
      <c r="G5663" s="24">
        <f t="shared" ca="1" si="621"/>
        <v>7237.3322700701374</v>
      </c>
      <c r="H5663" s="24">
        <f t="shared" ca="1" si="622"/>
        <v>7930.5135733826201</v>
      </c>
      <c r="I5663" s="24">
        <f ca="1">H5663/'Option value'!$E$10</f>
        <v>384.97638705740872</v>
      </c>
    </row>
    <row r="5664" spans="2:9">
      <c r="B5664">
        <f t="shared" si="623"/>
        <v>5646</v>
      </c>
      <c r="C5664" s="38">
        <f t="shared" ca="1" si="618"/>
        <v>0.11895779042307784</v>
      </c>
      <c r="D5664" s="38">
        <f t="shared" ca="1" si="619"/>
        <v>7.6389102326683778E-2</v>
      </c>
      <c r="E5664" s="38">
        <f t="shared" ca="1" si="620"/>
        <v>0.14492250040456214</v>
      </c>
      <c r="F5664" s="38">
        <f t="shared" ca="1" si="624"/>
        <v>4.2381131326858022E-2</v>
      </c>
      <c r="G5664" s="24">
        <f t="shared" ca="1" si="621"/>
        <v>10338.02019046922</v>
      </c>
      <c r="H5664" s="24">
        <f t="shared" ca="1" si="622"/>
        <v>11031.201493781702</v>
      </c>
      <c r="I5664" s="24">
        <f ca="1">H5664/'Option value'!$E$10</f>
        <v>535.49521814474281</v>
      </c>
    </row>
    <row r="5665" spans="2:9">
      <c r="B5665">
        <f t="shared" si="623"/>
        <v>5647</v>
      </c>
      <c r="C5665" s="38">
        <f t="shared" ca="1" si="618"/>
        <v>6.81359421283321E-2</v>
      </c>
      <c r="D5665" s="38">
        <f t="shared" ca="1" si="619"/>
        <v>7.0052058613655127E-2</v>
      </c>
      <c r="E5665" s="38">
        <f t="shared" ca="1" si="620"/>
        <v>0.14484687585918707</v>
      </c>
      <c r="F5665" s="38">
        <f t="shared" ca="1" si="624"/>
        <v>4.2272607948710836E-2</v>
      </c>
      <c r="G5665" s="24">
        <f t="shared" ca="1" si="621"/>
        <v>9046.9123401980905</v>
      </c>
      <c r="H5665" s="24">
        <f t="shared" ca="1" si="622"/>
        <v>9740.0936435105723</v>
      </c>
      <c r="I5665" s="24">
        <f ca="1">H5665/'Option value'!$E$10</f>
        <v>472.82007978206656</v>
      </c>
    </row>
    <row r="5666" spans="2:9">
      <c r="B5666">
        <f t="shared" si="623"/>
        <v>5648</v>
      </c>
      <c r="C5666" s="38">
        <f t="shared" ca="1" si="618"/>
        <v>0.17176586458802767</v>
      </c>
      <c r="D5666" s="38">
        <f t="shared" ca="1" si="619"/>
        <v>7.1336068288809368E-2</v>
      </c>
      <c r="E5666" s="38">
        <f t="shared" ca="1" si="620"/>
        <v>0.14458945285583494</v>
      </c>
      <c r="F5666" s="38">
        <f t="shared" ca="1" si="624"/>
        <v>4.2540684627870126E-2</v>
      </c>
      <c r="G5666" s="24">
        <f t="shared" ca="1" si="621"/>
        <v>10158.594416767837</v>
      </c>
      <c r="H5666" s="24">
        <f t="shared" ca="1" si="622"/>
        <v>10851.775720080319</v>
      </c>
      <c r="I5666" s="24">
        <f ca="1">H5666/'Option value'!$E$10</f>
        <v>526.7852291301125</v>
      </c>
    </row>
    <row r="5667" spans="2:9">
      <c r="B5667">
        <f t="shared" si="623"/>
        <v>5649</v>
      </c>
      <c r="C5667" s="38">
        <f t="shared" ca="1" si="618"/>
        <v>0.16641824886485326</v>
      </c>
      <c r="D5667" s="38">
        <f t="shared" ca="1" si="619"/>
        <v>6.0522246435554455E-2</v>
      </c>
      <c r="E5667" s="38">
        <f t="shared" ca="1" si="620"/>
        <v>0.14266845658976154</v>
      </c>
      <c r="F5667" s="38">
        <f t="shared" ca="1" si="624"/>
        <v>3.3474615552111495E-2</v>
      </c>
      <c r="G5667" s="24">
        <f t="shared" ca="1" si="621"/>
        <v>8017.9358815632813</v>
      </c>
      <c r="H5667" s="24">
        <f t="shared" ca="1" si="622"/>
        <v>8711.117184875764</v>
      </c>
      <c r="I5667" s="24">
        <f ca="1">H5667/'Option value'!$E$10</f>
        <v>422.86976625610504</v>
      </c>
    </row>
    <row r="5668" spans="2:9">
      <c r="B5668">
        <f t="shared" si="623"/>
        <v>5650</v>
      </c>
      <c r="C5668" s="38">
        <f t="shared" ca="1" si="618"/>
        <v>2.570075959269924E-2</v>
      </c>
      <c r="D5668" s="38">
        <f t="shared" ca="1" si="619"/>
        <v>6.0587001916759892E-2</v>
      </c>
      <c r="E5668" s="38">
        <f t="shared" ca="1" si="620"/>
        <v>0.14759919381351411</v>
      </c>
      <c r="F5668" s="38">
        <f t="shared" ca="1" si="624"/>
        <v>4.7857808492241694E-2</v>
      </c>
      <c r="G5668" s="24">
        <f t="shared" ca="1" si="621"/>
        <v>7727.0926661836475</v>
      </c>
      <c r="H5668" s="24">
        <f t="shared" ca="1" si="622"/>
        <v>8420.2739694961292</v>
      </c>
      <c r="I5668" s="24">
        <f ca="1">H5668/'Option value'!$E$10</f>
        <v>408.75116356777323</v>
      </c>
    </row>
    <row r="5669" spans="2:9">
      <c r="B5669">
        <f t="shared" si="623"/>
        <v>5651</v>
      </c>
      <c r="C5669" s="38">
        <f t="shared" ca="1" si="618"/>
        <v>0.12153167701687248</v>
      </c>
      <c r="D5669" s="38">
        <f t="shared" ca="1" si="619"/>
        <v>6.8687635952984022E-2</v>
      </c>
      <c r="E5669" s="38">
        <f t="shared" ca="1" si="620"/>
        <v>0.14375221975036423</v>
      </c>
      <c r="F5669" s="38">
        <f t="shared" ca="1" si="624"/>
        <v>2.9905055679308179E-2</v>
      </c>
      <c r="G5669" s="24">
        <f t="shared" ca="1" si="621"/>
        <v>8391.8801708012415</v>
      </c>
      <c r="H5669" s="24">
        <f t="shared" ca="1" si="622"/>
        <v>9085.0614741137233</v>
      </c>
      <c r="I5669" s="24">
        <f ca="1">H5669/'Option value'!$E$10</f>
        <v>441.02240165600597</v>
      </c>
    </row>
    <row r="5670" spans="2:9">
      <c r="B5670">
        <f t="shared" si="623"/>
        <v>5652</v>
      </c>
      <c r="C5670" s="38">
        <f t="shared" ca="1" si="618"/>
        <v>0.26303187178564164</v>
      </c>
      <c r="D5670" s="38">
        <f t="shared" ca="1" si="619"/>
        <v>5.7185168372871978E-2</v>
      </c>
      <c r="E5670" s="38">
        <f t="shared" ca="1" si="620"/>
        <v>0.14383941147694876</v>
      </c>
      <c r="F5670" s="38">
        <f t="shared" ca="1" si="624"/>
        <v>4.7837041988056044E-2</v>
      </c>
      <c r="G5670" s="24">
        <f t="shared" ca="1" si="621"/>
        <v>9330.5477246263636</v>
      </c>
      <c r="H5670" s="24">
        <f t="shared" ca="1" si="622"/>
        <v>10023.729027938845</v>
      </c>
      <c r="I5670" s="24">
        <f ca="1">H5670/'Option value'!$E$10</f>
        <v>486.58878776402156</v>
      </c>
    </row>
    <row r="5671" spans="2:9">
      <c r="B5671">
        <f t="shared" si="623"/>
        <v>5653</v>
      </c>
      <c r="C5671" s="38">
        <f t="shared" ca="1" si="618"/>
        <v>0.43754987667337208</v>
      </c>
      <c r="D5671" s="38">
        <f t="shared" ca="1" si="619"/>
        <v>6.5339155985245423E-2</v>
      </c>
      <c r="E5671" s="38">
        <f t="shared" ca="1" si="620"/>
        <v>0.14481181310547001</v>
      </c>
      <c r="F5671" s="38">
        <f t="shared" ca="1" si="624"/>
        <v>4.6253513514901229E-2</v>
      </c>
      <c r="G5671" s="24">
        <f t="shared" ca="1" si="621"/>
        <v>11819.377849874818</v>
      </c>
      <c r="H5671" s="24">
        <f t="shared" ca="1" si="622"/>
        <v>12512.5591531873</v>
      </c>
      <c r="I5671" s="24">
        <f ca="1">H5671/'Option value'!$E$10</f>
        <v>607.40578413530579</v>
      </c>
    </row>
    <row r="5672" spans="2:9">
      <c r="B5672">
        <f t="shared" si="623"/>
        <v>5654</v>
      </c>
      <c r="C5672" s="38">
        <f t="shared" ca="1" si="618"/>
        <v>0.26530762402077063</v>
      </c>
      <c r="D5672" s="38">
        <f t="shared" ca="1" si="619"/>
        <v>6.4320159136671148E-2</v>
      </c>
      <c r="E5672" s="38">
        <f t="shared" ca="1" si="620"/>
        <v>0.14236082918586682</v>
      </c>
      <c r="F5672" s="38">
        <f t="shared" ca="1" si="624"/>
        <v>5.7765267578932605E-2</v>
      </c>
      <c r="G5672" s="24">
        <f t="shared" ca="1" si="621"/>
        <v>11931.279897605298</v>
      </c>
      <c r="H5672" s="24">
        <f t="shared" ca="1" si="622"/>
        <v>12624.46120091778</v>
      </c>
      <c r="I5672" s="24">
        <f ca="1">H5672/'Option value'!$E$10</f>
        <v>612.83792237464945</v>
      </c>
    </row>
    <row r="5673" spans="2:9">
      <c r="B5673">
        <f t="shared" si="623"/>
        <v>5655</v>
      </c>
      <c r="C5673" s="38">
        <f t="shared" ca="1" si="618"/>
        <v>0.16769857232845833</v>
      </c>
      <c r="D5673" s="38">
        <f t="shared" ca="1" si="619"/>
        <v>6.1830317413350516E-2</v>
      </c>
      <c r="E5673" s="38">
        <f t="shared" ca="1" si="620"/>
        <v>0.14445013614587271</v>
      </c>
      <c r="F5673" s="38">
        <f t="shared" ca="1" si="624"/>
        <v>3.4137051914142659E-2</v>
      </c>
      <c r="G5673" s="24">
        <f t="shared" ca="1" si="621"/>
        <v>8117.0192310491566</v>
      </c>
      <c r="H5673" s="24">
        <f t="shared" ca="1" si="622"/>
        <v>8810.2005343616383</v>
      </c>
      <c r="I5673" s="24">
        <f ca="1">H5673/'Option value'!$E$10</f>
        <v>427.67963759037076</v>
      </c>
    </row>
    <row r="5674" spans="2:9">
      <c r="B5674">
        <f t="shared" si="623"/>
        <v>5656</v>
      </c>
      <c r="C5674" s="38">
        <f t="shared" ca="1" si="618"/>
        <v>0.38679820845305912</v>
      </c>
      <c r="D5674" s="38">
        <f t="shared" ca="1" si="619"/>
        <v>5.4177758160656356E-2</v>
      </c>
      <c r="E5674" s="38">
        <f t="shared" ca="1" si="620"/>
        <v>0.14965695996425452</v>
      </c>
      <c r="F5674" s="38">
        <f t="shared" ca="1" si="624"/>
        <v>3.9108860144455887E-2</v>
      </c>
      <c r="G5674" s="24">
        <f t="shared" ca="1" si="621"/>
        <v>8428.9678435281912</v>
      </c>
      <c r="H5674" s="24">
        <f t="shared" ca="1" si="622"/>
        <v>9122.149146840673</v>
      </c>
      <c r="I5674" s="24">
        <f ca="1">H5674/'Option value'!$E$10</f>
        <v>442.82277411847923</v>
      </c>
    </row>
    <row r="5675" spans="2:9">
      <c r="B5675">
        <f t="shared" si="623"/>
        <v>5657</v>
      </c>
      <c r="C5675" s="38">
        <f t="shared" ca="1" si="618"/>
        <v>0.35349421478220844</v>
      </c>
      <c r="D5675" s="38">
        <f t="shared" ca="1" si="619"/>
        <v>6.3657362650279659E-2</v>
      </c>
      <c r="E5675" s="38">
        <f t="shared" ca="1" si="620"/>
        <v>0.14253182777498477</v>
      </c>
      <c r="F5675" s="38">
        <f t="shared" ca="1" si="624"/>
        <v>3.5764340205025856E-2</v>
      </c>
      <c r="G5675" s="24">
        <f t="shared" ca="1" si="621"/>
        <v>10008.232807583885</v>
      </c>
      <c r="H5675" s="24">
        <f t="shared" ca="1" si="622"/>
        <v>10701.414110896367</v>
      </c>
      <c r="I5675" s="24">
        <f ca="1">H5675/'Option value'!$E$10</f>
        <v>519.4861218881731</v>
      </c>
    </row>
    <row r="5676" spans="2:9">
      <c r="B5676">
        <f t="shared" si="623"/>
        <v>5658</v>
      </c>
      <c r="C5676" s="38">
        <f t="shared" ca="1" si="618"/>
        <v>0.21215343587257543</v>
      </c>
      <c r="D5676" s="38">
        <f t="shared" ca="1" si="619"/>
        <v>6.4003018442884155E-2</v>
      </c>
      <c r="E5676" s="38">
        <f t="shared" ca="1" si="620"/>
        <v>0.15308540635573423</v>
      </c>
      <c r="F5676" s="38">
        <f t="shared" ca="1" si="624"/>
        <v>2.9456447863803432E-2</v>
      </c>
      <c r="G5676" s="24">
        <f t="shared" ca="1" si="621"/>
        <v>7782.6808128552948</v>
      </c>
      <c r="H5676" s="24">
        <f t="shared" ca="1" si="622"/>
        <v>8475.8621161677765</v>
      </c>
      <c r="I5676" s="24">
        <f ca="1">H5676/'Option value'!$E$10</f>
        <v>411.44961728969787</v>
      </c>
    </row>
    <row r="5677" spans="2:9">
      <c r="B5677">
        <f t="shared" si="623"/>
        <v>5659</v>
      </c>
      <c r="C5677" s="38">
        <f t="shared" ca="1" si="618"/>
        <v>0.24419004551935664</v>
      </c>
      <c r="D5677" s="38">
        <f t="shared" ca="1" si="619"/>
        <v>6.546560972929745E-2</v>
      </c>
      <c r="E5677" s="38">
        <f t="shared" ca="1" si="620"/>
        <v>0.1420371164104173</v>
      </c>
      <c r="F5677" s="38">
        <f t="shared" ca="1" si="624"/>
        <v>5.0807969365187264E-2</v>
      </c>
      <c r="G5677" s="24">
        <f t="shared" ca="1" si="621"/>
        <v>11072.806278355954</v>
      </c>
      <c r="H5677" s="24">
        <f t="shared" ca="1" si="622"/>
        <v>11765.987581668436</v>
      </c>
      <c r="I5677" s="24">
        <f ca="1">H5677/'Option value'!$E$10</f>
        <v>571.16444571206</v>
      </c>
    </row>
    <row r="5678" spans="2:9">
      <c r="B5678">
        <f t="shared" si="623"/>
        <v>5660</v>
      </c>
      <c r="C5678" s="38">
        <f t="shared" ca="1" si="618"/>
        <v>0.33579180887372734</v>
      </c>
      <c r="D5678" s="38">
        <f t="shared" ca="1" si="619"/>
        <v>7.1252048420470018E-2</v>
      </c>
      <c r="E5678" s="38">
        <f t="shared" ca="1" si="620"/>
        <v>0.14797575357079229</v>
      </c>
      <c r="F5678" s="38">
        <f t="shared" ca="1" si="624"/>
        <v>3.794078148906551E-2</v>
      </c>
      <c r="G5678" s="24">
        <f t="shared" ca="1" si="621"/>
        <v>10727.456684900289</v>
      </c>
      <c r="H5678" s="24">
        <f t="shared" ca="1" si="622"/>
        <v>11420.637988212771</v>
      </c>
      <c r="I5678" s="24">
        <f ca="1">H5678/'Option value'!$E$10</f>
        <v>554.3999023404258</v>
      </c>
    </row>
    <row r="5679" spans="2:9">
      <c r="B5679">
        <f t="shared" si="623"/>
        <v>5661</v>
      </c>
      <c r="C5679" s="38">
        <f t="shared" ca="1" si="618"/>
        <v>0.25197983829797027</v>
      </c>
      <c r="D5679" s="38">
        <f t="shared" ca="1" si="619"/>
        <v>5.3222324709319507E-2</v>
      </c>
      <c r="E5679" s="38">
        <f t="shared" ca="1" si="620"/>
        <v>0.14718187315806669</v>
      </c>
      <c r="F5679" s="38">
        <f t="shared" ca="1" si="624"/>
        <v>2.3299277029373625E-2</v>
      </c>
      <c r="G5679" s="24">
        <f t="shared" ca="1" si="621"/>
        <v>6670.7129721278579</v>
      </c>
      <c r="H5679" s="24">
        <f t="shared" ca="1" si="622"/>
        <v>7363.8942754403406</v>
      </c>
      <c r="I5679" s="24">
        <f ca="1">H5679/'Option value'!$E$10</f>
        <v>357.47059589516215</v>
      </c>
    </row>
    <row r="5680" spans="2:9">
      <c r="B5680">
        <f t="shared" si="623"/>
        <v>5662</v>
      </c>
      <c r="C5680" s="38">
        <f t="shared" ca="1" si="618"/>
        <v>0.26636840805046158</v>
      </c>
      <c r="D5680" s="38">
        <f t="shared" ca="1" si="619"/>
        <v>5.9226874025408195E-2</v>
      </c>
      <c r="E5680" s="38">
        <f t="shared" ca="1" si="620"/>
        <v>0.13947831514183875</v>
      </c>
      <c r="F5680" s="38">
        <f t="shared" ca="1" si="624"/>
        <v>2.8576728326749123E-2</v>
      </c>
      <c r="G5680" s="24">
        <f t="shared" ca="1" si="621"/>
        <v>8387.4992749611592</v>
      </c>
      <c r="H5680" s="24">
        <f t="shared" ca="1" si="622"/>
        <v>9080.680578273641</v>
      </c>
      <c r="I5680" s="24">
        <f ca="1">H5680/'Option value'!$E$10</f>
        <v>440.80973680940002</v>
      </c>
    </row>
    <row r="5681" spans="2:9">
      <c r="B5681">
        <f t="shared" si="623"/>
        <v>5663</v>
      </c>
      <c r="C5681" s="38">
        <f t="shared" ca="1" si="618"/>
        <v>0.19197702541659387</v>
      </c>
      <c r="D5681" s="38">
        <f t="shared" ca="1" si="619"/>
        <v>7.0638651474933256E-2</v>
      </c>
      <c r="E5681" s="38">
        <f t="shared" ca="1" si="620"/>
        <v>0.1461229704030752</v>
      </c>
      <c r="F5681" s="38">
        <f t="shared" ca="1" si="624"/>
        <v>2.709292096332707E-2</v>
      </c>
      <c r="G5681" s="24">
        <f t="shared" ca="1" si="621"/>
        <v>8772.9377418396834</v>
      </c>
      <c r="H5681" s="24">
        <f t="shared" ca="1" si="622"/>
        <v>9466.1190451521652</v>
      </c>
      <c r="I5681" s="24">
        <f ca="1">H5681/'Option value'!$E$10</f>
        <v>459.52034199767792</v>
      </c>
    </row>
    <row r="5682" spans="2:9">
      <c r="B5682">
        <f t="shared" si="623"/>
        <v>5664</v>
      </c>
      <c r="C5682" s="38">
        <f t="shared" ca="1" si="618"/>
        <v>0.21612885686101149</v>
      </c>
      <c r="D5682" s="38">
        <f t="shared" ca="1" si="619"/>
        <v>7.7241419447020343E-2</v>
      </c>
      <c r="E5682" s="38">
        <f t="shared" ca="1" si="620"/>
        <v>0.14695920199348839</v>
      </c>
      <c r="F5682" s="38">
        <f t="shared" ca="1" si="624"/>
        <v>2.0045983395645565E-2</v>
      </c>
      <c r="G5682" s="24">
        <f t="shared" ca="1" si="621"/>
        <v>9179.4013407029834</v>
      </c>
      <c r="H5682" s="24">
        <f t="shared" ca="1" si="622"/>
        <v>9872.5826440154651</v>
      </c>
      <c r="I5682" s="24">
        <f ca="1">H5682/'Option value'!$E$10</f>
        <v>479.2515846609449</v>
      </c>
    </row>
    <row r="5683" spans="2:9">
      <c r="B5683">
        <f t="shared" si="623"/>
        <v>5665</v>
      </c>
      <c r="C5683" s="38">
        <f t="shared" ca="1" si="618"/>
        <v>0.20024797616966222</v>
      </c>
      <c r="D5683" s="38">
        <f t="shared" ca="1" si="619"/>
        <v>6.6502689995768985E-2</v>
      </c>
      <c r="E5683" s="38">
        <f t="shared" ca="1" si="620"/>
        <v>0.14515129793155468</v>
      </c>
      <c r="F5683" s="38">
        <f t="shared" ca="1" si="624"/>
        <v>3.0616952958739011E-2</v>
      </c>
      <c r="G5683" s="24">
        <f t="shared" ca="1" si="621"/>
        <v>8643.0263169876671</v>
      </c>
      <c r="H5683" s="24">
        <f t="shared" ca="1" si="622"/>
        <v>9336.2076203001488</v>
      </c>
      <c r="I5683" s="24">
        <f ca="1">H5683/'Option value'!$E$10</f>
        <v>453.21396215049265</v>
      </c>
    </row>
    <row r="5684" spans="2:9">
      <c r="B5684">
        <f t="shared" si="623"/>
        <v>5666</v>
      </c>
      <c r="C5684" s="38">
        <f t="shared" ca="1" si="618"/>
        <v>0.13345594996782112</v>
      </c>
      <c r="D5684" s="38">
        <f t="shared" ca="1" si="619"/>
        <v>6.4175901964407492E-2</v>
      </c>
      <c r="E5684" s="38">
        <f t="shared" ca="1" si="620"/>
        <v>0.14954635335887875</v>
      </c>
      <c r="F5684" s="38">
        <f t="shared" ca="1" si="624"/>
        <v>3.7769995247422153E-2</v>
      </c>
      <c r="G5684" s="24">
        <f t="shared" ca="1" si="621"/>
        <v>8070.8272056464821</v>
      </c>
      <c r="H5684" s="24">
        <f t="shared" ca="1" si="622"/>
        <v>8764.0085089589647</v>
      </c>
      <c r="I5684" s="24">
        <f ca="1">H5684/'Option value'!$E$10</f>
        <v>425.43730626014388</v>
      </c>
    </row>
    <row r="5685" spans="2:9">
      <c r="B5685">
        <f t="shared" si="623"/>
        <v>5667</v>
      </c>
      <c r="C5685" s="38">
        <f t="shared" ca="1" si="618"/>
        <v>0.10470734743101318</v>
      </c>
      <c r="D5685" s="38">
        <f t="shared" ca="1" si="619"/>
        <v>6.3164399242019886E-2</v>
      </c>
      <c r="E5685" s="38">
        <f t="shared" ca="1" si="620"/>
        <v>0.14063231676728247</v>
      </c>
      <c r="F5685" s="38">
        <f t="shared" ca="1" si="624"/>
        <v>5.9714928526913749E-2</v>
      </c>
      <c r="G5685" s="24">
        <f t="shared" ca="1" si="621"/>
        <v>10694.71295390352</v>
      </c>
      <c r="H5685" s="24">
        <f t="shared" ca="1" si="622"/>
        <v>11387.894257216001</v>
      </c>
      <c r="I5685" s="24">
        <f ca="1">H5685/'Option value'!$E$10</f>
        <v>552.81040083572816</v>
      </c>
    </row>
    <row r="5686" spans="2:9">
      <c r="B5686">
        <f t="shared" si="623"/>
        <v>5668</v>
      </c>
      <c r="C5686" s="38">
        <f t="shared" ca="1" si="618"/>
        <v>0.41725980090204745</v>
      </c>
      <c r="D5686" s="38">
        <f t="shared" ca="1" si="619"/>
        <v>5.6593300088538856E-2</v>
      </c>
      <c r="E5686" s="38">
        <f t="shared" ca="1" si="620"/>
        <v>0.14417915214084401</v>
      </c>
      <c r="F5686" s="38">
        <f t="shared" ca="1" si="624"/>
        <v>3.5258863903678564E-2</v>
      </c>
      <c r="G5686" s="24">
        <f t="shared" ca="1" si="621"/>
        <v>9132.6556614981309</v>
      </c>
      <c r="H5686" s="24">
        <f t="shared" ca="1" si="622"/>
        <v>9825.8369648106127</v>
      </c>
      <c r="I5686" s="24">
        <f ca="1">H5686/'Option value'!$E$10</f>
        <v>476.98237693255396</v>
      </c>
    </row>
    <row r="5687" spans="2:9">
      <c r="B5687">
        <f t="shared" si="623"/>
        <v>5669</v>
      </c>
      <c r="C5687" s="38">
        <f t="shared" ca="1" si="618"/>
        <v>0.22847624350175427</v>
      </c>
      <c r="D5687" s="38">
        <f t="shared" ca="1" si="619"/>
        <v>4.9894505825621632E-2</v>
      </c>
      <c r="E5687" s="38">
        <f t="shared" ca="1" si="620"/>
        <v>0.14571840771139938</v>
      </c>
      <c r="F5687" s="38">
        <f t="shared" ca="1" si="624"/>
        <v>2.2266290597808457E-2</v>
      </c>
      <c r="G5687" s="24">
        <f t="shared" ca="1" si="621"/>
        <v>6157.6120390079941</v>
      </c>
      <c r="H5687" s="24">
        <f t="shared" ca="1" si="622"/>
        <v>6850.7933423204768</v>
      </c>
      <c r="I5687" s="24">
        <f ca="1">H5687/'Option value'!$E$10</f>
        <v>332.5627836077901</v>
      </c>
    </row>
    <row r="5688" spans="2:9">
      <c r="B5688">
        <f t="shared" si="623"/>
        <v>5670</v>
      </c>
      <c r="C5688" s="38">
        <f t="shared" ca="1" si="618"/>
        <v>0.27474185581625882</v>
      </c>
      <c r="D5688" s="38">
        <f t="shared" ca="1" si="619"/>
        <v>5.9036191576342184E-2</v>
      </c>
      <c r="E5688" s="38">
        <f t="shared" ca="1" si="620"/>
        <v>0.14752733379684357</v>
      </c>
      <c r="F5688" s="38">
        <f t="shared" ca="1" si="624"/>
        <v>5.4760220910502602E-2</v>
      </c>
      <c r="G5688" s="24">
        <f t="shared" ca="1" si="621"/>
        <v>10060.925094021621</v>
      </c>
      <c r="H5688" s="24">
        <f t="shared" ca="1" si="622"/>
        <v>10754.106397334102</v>
      </c>
      <c r="I5688" s="24">
        <f ca="1">H5688/'Option value'!$E$10</f>
        <v>522.04399987058741</v>
      </c>
    </row>
    <row r="5689" spans="2:9">
      <c r="B5689">
        <f t="shared" si="623"/>
        <v>5671</v>
      </c>
      <c r="C5689" s="38">
        <f t="shared" ca="1" si="618"/>
        <v>0.24564825841745061</v>
      </c>
      <c r="D5689" s="38">
        <f t="shared" ca="1" si="619"/>
        <v>6.0292306694441918E-2</v>
      </c>
      <c r="E5689" s="38">
        <f t="shared" ca="1" si="620"/>
        <v>0.14503162368369701</v>
      </c>
      <c r="F5689" s="38">
        <f t="shared" ca="1" si="624"/>
        <v>5.5119113252483254E-2</v>
      </c>
      <c r="G5689" s="24">
        <f t="shared" ca="1" si="621"/>
        <v>10359.256294895195</v>
      </c>
      <c r="H5689" s="24">
        <f t="shared" ca="1" si="622"/>
        <v>11052.437598207676</v>
      </c>
      <c r="I5689" s="24">
        <f ca="1">H5689/'Option value'!$E$10</f>
        <v>536.5260970003726</v>
      </c>
    </row>
    <row r="5690" spans="2:9">
      <c r="B5690">
        <f t="shared" si="623"/>
        <v>5672</v>
      </c>
      <c r="C5690" s="38">
        <f t="shared" ca="1" si="618"/>
        <v>8.2281317040669516E-2</v>
      </c>
      <c r="D5690" s="38">
        <f t="shared" ca="1" si="619"/>
        <v>6.0758810057586085E-2</v>
      </c>
      <c r="E5690" s="38">
        <f t="shared" ca="1" si="620"/>
        <v>0.14385089024904127</v>
      </c>
      <c r="F5690" s="38">
        <f t="shared" ca="1" si="624"/>
        <v>3.1946580074651211E-2</v>
      </c>
      <c r="G5690" s="24">
        <f t="shared" ca="1" si="621"/>
        <v>7287.758684518376</v>
      </c>
      <c r="H5690" s="24">
        <f t="shared" ca="1" si="622"/>
        <v>7980.9399878308586</v>
      </c>
      <c r="I5690" s="24">
        <f ca="1">H5690/'Option value'!$E$10</f>
        <v>387.42427125392516</v>
      </c>
    </row>
    <row r="5691" spans="2:9">
      <c r="B5691">
        <f t="shared" si="623"/>
        <v>5673</v>
      </c>
      <c r="C5691" s="38">
        <f t="shared" ca="1" si="618"/>
        <v>0.2843317147787971</v>
      </c>
      <c r="D5691" s="38">
        <f t="shared" ca="1" si="619"/>
        <v>6.790693857343448E-2</v>
      </c>
      <c r="E5691" s="38">
        <f t="shared" ca="1" si="620"/>
        <v>0.13804593025791592</v>
      </c>
      <c r="F5691" s="38">
        <f t="shared" ca="1" si="624"/>
        <v>4.8291254619032081E-2</v>
      </c>
      <c r="G5691" s="24">
        <f t="shared" ca="1" si="621"/>
        <v>12051.071239757406</v>
      </c>
      <c r="H5691" s="24">
        <f t="shared" ca="1" si="622"/>
        <v>12744.252543069888</v>
      </c>
      <c r="I5691" s="24">
        <f ca="1">H5691/'Option value'!$E$10</f>
        <v>618.65303607135377</v>
      </c>
    </row>
    <row r="5692" spans="2:9">
      <c r="B5692">
        <f t="shared" si="623"/>
        <v>5674</v>
      </c>
      <c r="C5692" s="38">
        <f t="shared" ca="1" si="618"/>
        <v>0.27901930027618199</v>
      </c>
      <c r="D5692" s="38">
        <f t="shared" ca="1" si="619"/>
        <v>5.9215670043727457E-2</v>
      </c>
      <c r="E5692" s="38">
        <f t="shared" ca="1" si="620"/>
        <v>0.1462047542510633</v>
      </c>
      <c r="F5692" s="38">
        <f t="shared" ca="1" si="624"/>
        <v>2.8827766358693205E-2</v>
      </c>
      <c r="G5692" s="24">
        <f t="shared" ca="1" si="621"/>
        <v>8002.4351261563315</v>
      </c>
      <c r="H5692" s="24">
        <f t="shared" ca="1" si="622"/>
        <v>8695.6164294688133</v>
      </c>
      <c r="I5692" s="24">
        <f ca="1">H5692/'Option value'!$E$10</f>
        <v>422.11730240139866</v>
      </c>
    </row>
    <row r="5693" spans="2:9">
      <c r="B5693">
        <f t="shared" si="623"/>
        <v>5675</v>
      </c>
      <c r="C5693" s="38">
        <f t="shared" ca="1" si="618"/>
        <v>0.14849996580591282</v>
      </c>
      <c r="D5693" s="38">
        <f t="shared" ca="1" si="619"/>
        <v>4.5796278834431492E-2</v>
      </c>
      <c r="E5693" s="38">
        <f t="shared" ca="1" si="620"/>
        <v>0.14391147191722334</v>
      </c>
      <c r="F5693" s="38">
        <f t="shared" ca="1" si="624"/>
        <v>2.8078853156523503E-2</v>
      </c>
      <c r="G5693" s="24">
        <f t="shared" ca="1" si="621"/>
        <v>5631.4687609839839</v>
      </c>
      <c r="H5693" s="24">
        <f t="shared" ca="1" si="622"/>
        <v>6324.6500642964666</v>
      </c>
      <c r="I5693" s="24">
        <f ca="1">H5693/'Option value'!$E$10</f>
        <v>307.02184778138184</v>
      </c>
    </row>
    <row r="5694" spans="2:9">
      <c r="B5694">
        <f t="shared" si="623"/>
        <v>5676</v>
      </c>
      <c r="C5694" s="38">
        <f t="shared" ca="1" si="618"/>
        <v>0.26532253193351318</v>
      </c>
      <c r="D5694" s="38">
        <f t="shared" ca="1" si="619"/>
        <v>6.3454730262595613E-2</v>
      </c>
      <c r="E5694" s="38">
        <f t="shared" ca="1" si="620"/>
        <v>0.14097201438165174</v>
      </c>
      <c r="F5694" s="38">
        <f t="shared" ca="1" si="624"/>
        <v>3.5417733848952207E-2</v>
      </c>
      <c r="G5694" s="24">
        <f t="shared" ca="1" si="621"/>
        <v>9433.6719738841784</v>
      </c>
      <c r="H5694" s="24">
        <f t="shared" ca="1" si="622"/>
        <v>10126.85327719666</v>
      </c>
      <c r="I5694" s="24">
        <f ca="1">H5694/'Option value'!$E$10</f>
        <v>491.59481928139121</v>
      </c>
    </row>
    <row r="5695" spans="2:9">
      <c r="B5695">
        <f t="shared" si="623"/>
        <v>5677</v>
      </c>
      <c r="C5695" s="38">
        <f t="shared" ca="1" si="618"/>
        <v>0.1830763210207263</v>
      </c>
      <c r="D5695" s="38">
        <f t="shared" ca="1" si="619"/>
        <v>5.6765940702219825E-2</v>
      </c>
      <c r="E5695" s="38">
        <f t="shared" ca="1" si="620"/>
        <v>0.14776012519745002</v>
      </c>
      <c r="F5695" s="38">
        <f t="shared" ca="1" si="624"/>
        <v>2.2769249495692236E-2</v>
      </c>
      <c r="G5695" s="24">
        <f t="shared" ca="1" si="621"/>
        <v>6663.6728493751534</v>
      </c>
      <c r="H5695" s="24">
        <f t="shared" ca="1" si="622"/>
        <v>7356.8541526876361</v>
      </c>
      <c r="I5695" s="24">
        <f ca="1">H5695/'Option value'!$E$10</f>
        <v>357.12884236347747</v>
      </c>
    </row>
    <row r="5696" spans="2:9">
      <c r="B5696">
        <f t="shared" si="623"/>
        <v>5678</v>
      </c>
      <c r="C5696" s="38">
        <f t="shared" ca="1" si="618"/>
        <v>0.16744396105770876</v>
      </c>
      <c r="D5696" s="38">
        <f t="shared" ca="1" si="619"/>
        <v>6.6091543748170362E-2</v>
      </c>
      <c r="E5696" s="38">
        <f t="shared" ca="1" si="620"/>
        <v>0.14707108291593066</v>
      </c>
      <c r="F5696" s="38">
        <f t="shared" ca="1" si="624"/>
        <v>3.8598888970579281E-2</v>
      </c>
      <c r="G5696" s="24">
        <f t="shared" ca="1" si="621"/>
        <v>8821.752957327657</v>
      </c>
      <c r="H5696" s="24">
        <f t="shared" ca="1" si="622"/>
        <v>9514.9342606401387</v>
      </c>
      <c r="I5696" s="24">
        <f ca="1">H5696/'Option value'!$E$10</f>
        <v>461.89001265243388</v>
      </c>
    </row>
    <row r="5697" spans="2:9">
      <c r="B5697">
        <f t="shared" si="623"/>
        <v>5679</v>
      </c>
      <c r="C5697" s="38">
        <f t="shared" ca="1" si="618"/>
        <v>8.6318868236204216E-2</v>
      </c>
      <c r="D5697" s="38">
        <f t="shared" ca="1" si="619"/>
        <v>5.9751349306613299E-2</v>
      </c>
      <c r="E5697" s="38">
        <f t="shared" ca="1" si="620"/>
        <v>0.14526211168237832</v>
      </c>
      <c r="F5697" s="38">
        <f t="shared" ca="1" si="624"/>
        <v>2.1442775863426605E-2</v>
      </c>
      <c r="G5697" s="24">
        <f t="shared" ca="1" si="621"/>
        <v>6501.4158631660803</v>
      </c>
      <c r="H5697" s="24">
        <f t="shared" ca="1" si="622"/>
        <v>7194.5971664785629</v>
      </c>
      <c r="I5697" s="24">
        <f ca="1">H5697/'Option value'!$E$10</f>
        <v>349.25228963488166</v>
      </c>
    </row>
    <row r="5698" spans="2:9">
      <c r="B5698">
        <f t="shared" si="623"/>
        <v>5680</v>
      </c>
      <c r="C5698" s="38">
        <f t="shared" ca="1" si="618"/>
        <v>0.10185627648735629</v>
      </c>
      <c r="D5698" s="38">
        <f t="shared" ca="1" si="619"/>
        <v>5.764487395747997E-2</v>
      </c>
      <c r="E5698" s="38">
        <f t="shared" ca="1" si="620"/>
        <v>0.14061151256791951</v>
      </c>
      <c r="F5698" s="38">
        <f t="shared" ca="1" si="624"/>
        <v>5.4194601613133692E-2</v>
      </c>
      <c r="G5698" s="24">
        <f t="shared" ca="1" si="621"/>
        <v>9115.4535549211159</v>
      </c>
      <c r="H5698" s="24">
        <f t="shared" ca="1" si="622"/>
        <v>9808.6348582335977</v>
      </c>
      <c r="I5698" s="24">
        <f ca="1">H5698/'Option value'!$E$10</f>
        <v>476.14732321522314</v>
      </c>
    </row>
    <row r="5699" spans="2:9">
      <c r="B5699">
        <f t="shared" si="623"/>
        <v>5681</v>
      </c>
      <c r="C5699" s="38">
        <f t="shared" ca="1" si="618"/>
        <v>0.2083455776984455</v>
      </c>
      <c r="D5699" s="38">
        <f t="shared" ca="1" si="619"/>
        <v>7.1826858589353532E-2</v>
      </c>
      <c r="E5699" s="38">
        <f t="shared" ca="1" si="620"/>
        <v>0.14279673689965242</v>
      </c>
      <c r="F5699" s="38">
        <f t="shared" ca="1" si="624"/>
        <v>4.6673512888016605E-2</v>
      </c>
      <c r="G5699" s="24">
        <f t="shared" ca="1" si="621"/>
        <v>11198.015843689091</v>
      </c>
      <c r="H5699" s="24">
        <f t="shared" ca="1" si="622"/>
        <v>11891.197147001572</v>
      </c>
      <c r="I5699" s="24">
        <f ca="1">H5699/'Option value'!$E$10</f>
        <v>577.24257995153255</v>
      </c>
    </row>
    <row r="5700" spans="2:9">
      <c r="B5700">
        <f t="shared" si="623"/>
        <v>5682</v>
      </c>
      <c r="C5700" s="38">
        <f t="shared" ca="1" si="618"/>
        <v>0.32813026934079287</v>
      </c>
      <c r="D5700" s="38">
        <f t="shared" ca="1" si="619"/>
        <v>5.0814929159636368E-2</v>
      </c>
      <c r="E5700" s="38">
        <f t="shared" ca="1" si="620"/>
        <v>0.14168758383837721</v>
      </c>
      <c r="F5700" s="38">
        <f t="shared" ca="1" si="624"/>
        <v>5.0199209148987435E-2</v>
      </c>
      <c r="G5700" s="24">
        <f t="shared" ca="1" si="621"/>
        <v>9148.6594934131972</v>
      </c>
      <c r="H5700" s="24">
        <f t="shared" ca="1" si="622"/>
        <v>9841.840796725679</v>
      </c>
      <c r="I5700" s="24">
        <f ca="1">H5700/'Option value'!$E$10</f>
        <v>477.7592619769747</v>
      </c>
    </row>
    <row r="5701" spans="2:9">
      <c r="B5701">
        <f t="shared" si="623"/>
        <v>5683</v>
      </c>
      <c r="C5701" s="38">
        <f t="shared" ca="1" si="618"/>
        <v>0.2760980733588328</v>
      </c>
      <c r="D5701" s="38">
        <f t="shared" ca="1" si="619"/>
        <v>6.8866373788929805E-2</v>
      </c>
      <c r="E5701" s="38">
        <f t="shared" ca="1" si="620"/>
        <v>0.14573311182494852</v>
      </c>
      <c r="F5701" s="38">
        <f t="shared" ca="1" si="624"/>
        <v>3.1822134463761302E-2</v>
      </c>
      <c r="G5701" s="24">
        <f t="shared" ca="1" si="621"/>
        <v>9567.9096838507703</v>
      </c>
      <c r="H5701" s="24">
        <f t="shared" ca="1" si="622"/>
        <v>10261.090987163252</v>
      </c>
      <c r="I5701" s="24">
        <f ca="1">H5701/'Option value'!$E$10</f>
        <v>498.11121296908988</v>
      </c>
    </row>
    <row r="5702" spans="2:9">
      <c r="B5702">
        <f t="shared" si="623"/>
        <v>5684</v>
      </c>
      <c r="C5702" s="38">
        <f t="shared" ca="1" si="618"/>
        <v>0.30804021572821971</v>
      </c>
      <c r="D5702" s="38">
        <f t="shared" ca="1" si="619"/>
        <v>6.0219922211166732E-2</v>
      </c>
      <c r="E5702" s="38">
        <f t="shared" ca="1" si="620"/>
        <v>0.14726272783472055</v>
      </c>
      <c r="F5702" s="38">
        <f t="shared" ca="1" si="624"/>
        <v>3.9129252672985226E-2</v>
      </c>
      <c r="G5702" s="24">
        <f t="shared" ca="1" si="621"/>
        <v>9034.2582951023032</v>
      </c>
      <c r="H5702" s="24">
        <f t="shared" ca="1" si="622"/>
        <v>9727.439598414785</v>
      </c>
      <c r="I5702" s="24">
        <f ca="1">H5702/'Option value'!$E$10</f>
        <v>472.20580574829052</v>
      </c>
    </row>
    <row r="5703" spans="2:9">
      <c r="B5703">
        <f t="shared" si="623"/>
        <v>5685</v>
      </c>
      <c r="C5703" s="38">
        <f t="shared" ca="1" si="618"/>
        <v>0.27959315196955437</v>
      </c>
      <c r="D5703" s="38">
        <f t="shared" ca="1" si="619"/>
        <v>5.7843595727445102E-2</v>
      </c>
      <c r="E5703" s="38">
        <f t="shared" ca="1" si="620"/>
        <v>0.14309557422380248</v>
      </c>
      <c r="F5703" s="38">
        <f t="shared" ca="1" si="624"/>
        <v>4.2890087557115084E-2</v>
      </c>
      <c r="G5703" s="24">
        <f t="shared" ca="1" si="621"/>
        <v>9160.6663291551613</v>
      </c>
      <c r="H5703" s="24">
        <f t="shared" ca="1" si="622"/>
        <v>9853.8476324676431</v>
      </c>
      <c r="I5703" s="24">
        <f ca="1">H5703/'Option value'!$E$10</f>
        <v>478.34211808095353</v>
      </c>
    </row>
    <row r="5704" spans="2:9">
      <c r="B5704">
        <f t="shared" si="623"/>
        <v>5686</v>
      </c>
      <c r="C5704" s="38">
        <f t="shared" ca="1" si="618"/>
        <v>0.40240276153949561</v>
      </c>
      <c r="D5704" s="38">
        <f t="shared" ca="1" si="619"/>
        <v>5.9786390970341774E-2</v>
      </c>
      <c r="E5704" s="38">
        <f t="shared" ca="1" si="620"/>
        <v>0.14785479493751116</v>
      </c>
      <c r="F5704" s="38">
        <f t="shared" ca="1" si="624"/>
        <v>3.167187180206333E-2</v>
      </c>
      <c r="G5704" s="24">
        <f t="shared" ca="1" si="621"/>
        <v>8950.0234647436209</v>
      </c>
      <c r="H5704" s="24">
        <f t="shared" ca="1" si="622"/>
        <v>9643.2047680561027</v>
      </c>
      <c r="I5704" s="24">
        <f ca="1">H5704/'Option value'!$E$10</f>
        <v>468.11673631340301</v>
      </c>
    </row>
    <row r="5705" spans="2:9">
      <c r="B5705">
        <f t="shared" si="623"/>
        <v>5687</v>
      </c>
      <c r="C5705" s="38">
        <f t="shared" ca="1" si="618"/>
        <v>0.2951344550014437</v>
      </c>
      <c r="D5705" s="38">
        <f t="shared" ca="1" si="619"/>
        <v>5.9301353416281663E-2</v>
      </c>
      <c r="E5705" s="38">
        <f t="shared" ca="1" si="620"/>
        <v>0.15004083895712209</v>
      </c>
      <c r="F5705" s="38">
        <f t="shared" ca="1" si="624"/>
        <v>2.4914489997065675E-2</v>
      </c>
      <c r="G5705" s="24">
        <f t="shared" ca="1" si="621"/>
        <v>7612.408171444903</v>
      </c>
      <c r="H5705" s="24">
        <f t="shared" ca="1" si="622"/>
        <v>8305.5894747573857</v>
      </c>
      <c r="I5705" s="24">
        <f ca="1">H5705/'Option value'!$E$10</f>
        <v>403.18395508530995</v>
      </c>
    </row>
    <row r="5706" spans="2:9">
      <c r="B5706">
        <f t="shared" si="623"/>
        <v>5688</v>
      </c>
      <c r="C5706" s="38">
        <f t="shared" ca="1" si="618"/>
        <v>0.26539791679259922</v>
      </c>
      <c r="D5706" s="38">
        <f t="shared" ca="1" si="619"/>
        <v>6.8603881028306515E-2</v>
      </c>
      <c r="E5706" s="38">
        <f t="shared" ca="1" si="620"/>
        <v>0.14749848450154296</v>
      </c>
      <c r="F5706" s="38">
        <f t="shared" ca="1" si="624"/>
        <v>5.7861123468874245E-2</v>
      </c>
      <c r="G5706" s="24">
        <f t="shared" ca="1" si="621"/>
        <v>12010.970903214442</v>
      </c>
      <c r="H5706" s="24">
        <f t="shared" ca="1" si="622"/>
        <v>12704.152206526924</v>
      </c>
      <c r="I5706" s="24">
        <f ca="1">H5706/'Option value'!$E$10</f>
        <v>616.70641779256903</v>
      </c>
    </row>
    <row r="5707" spans="2:9">
      <c r="B5707">
        <f t="shared" si="623"/>
        <v>5689</v>
      </c>
      <c r="C5707" s="38">
        <f t="shared" ca="1" si="618"/>
        <v>0.32028016602942599</v>
      </c>
      <c r="D5707" s="38">
        <f t="shared" ca="1" si="619"/>
        <v>5.9788774897630098E-2</v>
      </c>
      <c r="E5707" s="38">
        <f t="shared" ca="1" si="620"/>
        <v>0.14367854132960173</v>
      </c>
      <c r="F5707" s="38">
        <f t="shared" ca="1" si="624"/>
        <v>2.328613251334069E-2</v>
      </c>
      <c r="G5707" s="24">
        <f t="shared" ca="1" si="621"/>
        <v>8131.6378113502442</v>
      </c>
      <c r="H5707" s="24">
        <f t="shared" ca="1" si="622"/>
        <v>8824.8191146627269</v>
      </c>
      <c r="I5707" s="24">
        <f ca="1">H5707/'Option value'!$E$10</f>
        <v>428.38927741081193</v>
      </c>
    </row>
    <row r="5708" spans="2:9">
      <c r="B5708">
        <f t="shared" si="623"/>
        <v>5690</v>
      </c>
      <c r="C5708" s="38">
        <f t="shared" ca="1" si="618"/>
        <v>0.34514759863604344</v>
      </c>
      <c r="D5708" s="38">
        <f t="shared" ca="1" si="619"/>
        <v>6.3500719537306891E-2</v>
      </c>
      <c r="E5708" s="38">
        <f t="shared" ca="1" si="620"/>
        <v>0.14049229890380069</v>
      </c>
      <c r="F5708" s="38">
        <f t="shared" ca="1" si="624"/>
        <v>2.1179861916768662E-2</v>
      </c>
      <c r="G5708" s="24">
        <f t="shared" ca="1" si="621"/>
        <v>8878.7994712040745</v>
      </c>
      <c r="H5708" s="24">
        <f t="shared" ca="1" si="622"/>
        <v>9571.9807745165563</v>
      </c>
      <c r="I5708" s="24">
        <f ca="1">H5708/'Option value'!$E$10</f>
        <v>464.65926089886193</v>
      </c>
    </row>
    <row r="5709" spans="2:9">
      <c r="B5709">
        <f t="shared" si="623"/>
        <v>5691</v>
      </c>
      <c r="C5709" s="38">
        <f t="shared" ca="1" si="618"/>
        <v>0.39125233882773869</v>
      </c>
      <c r="D5709" s="38">
        <f t="shared" ca="1" si="619"/>
        <v>6.8963224827788772E-2</v>
      </c>
      <c r="E5709" s="38">
        <f t="shared" ca="1" si="620"/>
        <v>0.14931247742090839</v>
      </c>
      <c r="F5709" s="38">
        <f t="shared" ca="1" si="624"/>
        <v>3.9842995192761778E-2</v>
      </c>
      <c r="G5709" s="24">
        <f t="shared" ca="1" si="621"/>
        <v>10869.805720962113</v>
      </c>
      <c r="H5709" s="24">
        <f t="shared" ca="1" si="622"/>
        <v>11562.987024274595</v>
      </c>
      <c r="I5709" s="24">
        <f ca="1">H5709/'Option value'!$E$10</f>
        <v>561.31004972206767</v>
      </c>
    </row>
    <row r="5710" spans="2:9">
      <c r="B5710">
        <f t="shared" si="623"/>
        <v>5692</v>
      </c>
      <c r="C5710" s="38">
        <f t="shared" ca="1" si="618"/>
        <v>0.11512676690151646</v>
      </c>
      <c r="D5710" s="38">
        <f t="shared" ca="1" si="619"/>
        <v>6.3346632631927344E-2</v>
      </c>
      <c r="E5710" s="38">
        <f t="shared" ca="1" si="620"/>
        <v>0.14699131831030532</v>
      </c>
      <c r="F5710" s="38">
        <f t="shared" ca="1" si="624"/>
        <v>2.4724005778117522E-2</v>
      </c>
      <c r="G5710" s="24">
        <f t="shared" ca="1" si="621"/>
        <v>7165.2077113663545</v>
      </c>
      <c r="H5710" s="24">
        <f t="shared" ca="1" si="622"/>
        <v>7858.3890146788372</v>
      </c>
      <c r="I5710" s="24">
        <f ca="1">H5710/'Option value'!$E$10</f>
        <v>381.47519488732217</v>
      </c>
    </row>
    <row r="5711" spans="2:9">
      <c r="B5711">
        <f t="shared" si="623"/>
        <v>5693</v>
      </c>
      <c r="C5711" s="38">
        <f t="shared" ca="1" si="618"/>
        <v>0.21396351021786458</v>
      </c>
      <c r="D5711" s="38">
        <f t="shared" ca="1" si="619"/>
        <v>6.681775767969253E-2</v>
      </c>
      <c r="E5711" s="38">
        <f t="shared" ca="1" si="620"/>
        <v>0.14500751684089605</v>
      </c>
      <c r="F5711" s="38">
        <f t="shared" ca="1" si="624"/>
        <v>4.6721680236308058E-2</v>
      </c>
      <c r="G5711" s="24">
        <f t="shared" ca="1" si="621"/>
        <v>10235.238524743501</v>
      </c>
      <c r="H5711" s="24">
        <f t="shared" ca="1" si="622"/>
        <v>10928.419828055983</v>
      </c>
      <c r="I5711" s="24">
        <f ca="1">H5711/'Option value'!$E$10</f>
        <v>530.5058168959215</v>
      </c>
    </row>
    <row r="5712" spans="2:9">
      <c r="B5712">
        <f t="shared" si="623"/>
        <v>5694</v>
      </c>
      <c r="C5712" s="38">
        <f t="shared" ca="1" si="618"/>
        <v>2.8238180815477021E-2</v>
      </c>
      <c r="D5712" s="38">
        <f t="shared" ca="1" si="619"/>
        <v>7.0437368946418319E-2</v>
      </c>
      <c r="E5712" s="38">
        <f t="shared" ca="1" si="620"/>
        <v>0.14210656829452722</v>
      </c>
      <c r="F5712" s="38">
        <f t="shared" ca="1" si="624"/>
        <v>2.2040871296839994E-2</v>
      </c>
      <c r="G5712" s="24">
        <f t="shared" ca="1" si="621"/>
        <v>7481.1658375920415</v>
      </c>
      <c r="H5712" s="24">
        <f t="shared" ca="1" si="622"/>
        <v>8174.3471409045242</v>
      </c>
      <c r="I5712" s="24">
        <f ca="1">H5712/'Option value'!$E$10</f>
        <v>396.81296800507397</v>
      </c>
    </row>
    <row r="5713" spans="2:9">
      <c r="B5713">
        <f t="shared" si="623"/>
        <v>5695</v>
      </c>
      <c r="C5713" s="38">
        <f t="shared" ca="1" si="618"/>
        <v>0.19836330746213104</v>
      </c>
      <c r="D5713" s="38">
        <f t="shared" ca="1" si="619"/>
        <v>5.9489163657055484E-2</v>
      </c>
      <c r="E5713" s="38">
        <f t="shared" ca="1" si="620"/>
        <v>0.14464924344403271</v>
      </c>
      <c r="F5713" s="38">
        <f t="shared" ca="1" si="624"/>
        <v>2.0042931409682271E-2</v>
      </c>
      <c r="G5713" s="24">
        <f t="shared" ca="1" si="621"/>
        <v>7095.4133487859499</v>
      </c>
      <c r="H5713" s="24">
        <f t="shared" ca="1" si="622"/>
        <v>7788.5946520984326</v>
      </c>
      <c r="I5713" s="24">
        <f ca="1">H5713/'Option value'!$E$10</f>
        <v>378.08711903390446</v>
      </c>
    </row>
    <row r="5714" spans="2:9">
      <c r="B5714">
        <f t="shared" si="623"/>
        <v>5696</v>
      </c>
      <c r="C5714" s="38">
        <f t="shared" ca="1" si="618"/>
        <v>0.20793665992114485</v>
      </c>
      <c r="D5714" s="38">
        <f t="shared" ca="1" si="619"/>
        <v>7.1697459936276395E-2</v>
      </c>
      <c r="E5714" s="38">
        <f t="shared" ca="1" si="620"/>
        <v>0.14688171972913006</v>
      </c>
      <c r="F5714" s="38">
        <f t="shared" ca="1" si="624"/>
        <v>5.4267123589665137E-2</v>
      </c>
      <c r="G5714" s="24">
        <f t="shared" ca="1" si="621"/>
        <v>11597.379572636717</v>
      </c>
      <c r="H5714" s="24">
        <f t="shared" ca="1" si="622"/>
        <v>12290.560875949199</v>
      </c>
      <c r="I5714" s="24">
        <f ca="1">H5714/'Option value'!$E$10</f>
        <v>596.62916873539791</v>
      </c>
    </row>
    <row r="5715" spans="2:9">
      <c r="B5715">
        <f t="shared" si="623"/>
        <v>5697</v>
      </c>
      <c r="C5715" s="38">
        <f t="shared" ref="C5715:C5778" ca="1" si="625">_xlfn.NORM.INV(RAND(),$F$6,$G$6)</f>
        <v>0.24827608380393054</v>
      </c>
      <c r="D5715" s="38">
        <f t="shared" ref="D5715:D5778" ca="1" si="626">_xlfn.NORM.INV(RAND(),$F$7,$G$7)</f>
        <v>6.8820368774710483E-2</v>
      </c>
      <c r="E5715" s="38">
        <f t="shared" ref="E5715:E5778" ca="1" si="627">_xlfn.NORM.INV(RAND(),$F$8,$G$8)</f>
        <v>0.15353819593381074</v>
      </c>
      <c r="F5715" s="38">
        <f t="shared" ca="1" si="624"/>
        <v>4.44714055799557E-2</v>
      </c>
      <c r="G5715" s="24">
        <f t="shared" ref="G5715:G5778" ca="1" si="628">IF(E5715&gt;F5715,($C$12*(1+C5715)*D5715)/(E5715-F5715),0)</f>
        <v>9768.4687000001013</v>
      </c>
      <c r="H5715" s="24">
        <f t="shared" ref="H5715:H5778" ca="1" si="629">G5715+$C$13</f>
        <v>10461.650003312583</v>
      </c>
      <c r="I5715" s="24">
        <f ca="1">H5715/'Option value'!$E$10</f>
        <v>507.84708753944574</v>
      </c>
    </row>
    <row r="5716" spans="2:9">
      <c r="B5716">
        <f t="shared" ref="B5716:B5779" si="630">B5715+1</f>
        <v>5698</v>
      </c>
      <c r="C5716" s="38">
        <f t="shared" ca="1" si="625"/>
        <v>1.5847322688422649E-2</v>
      </c>
      <c r="D5716" s="38">
        <f t="shared" ca="1" si="626"/>
        <v>5.9548507941702016E-2</v>
      </c>
      <c r="E5716" s="38">
        <f t="shared" ca="1" si="627"/>
        <v>0.14809387901665003</v>
      </c>
      <c r="F5716" s="38">
        <f t="shared" ref="F5716:F5779" ca="1" si="631">RAND()*($E$9-$D$9)+$D$9</f>
        <v>4.7989764375475523E-2</v>
      </c>
      <c r="G5716" s="24">
        <f t="shared" ca="1" si="628"/>
        <v>7494.4328457334814</v>
      </c>
      <c r="H5716" s="24">
        <f t="shared" ca="1" si="629"/>
        <v>8187.614149045964</v>
      </c>
      <c r="I5716" s="24">
        <f ca="1">H5716/'Option value'!$E$10</f>
        <v>397.45699752650307</v>
      </c>
    </row>
    <row r="5717" spans="2:9">
      <c r="B5717">
        <f t="shared" si="630"/>
        <v>5699</v>
      </c>
      <c r="C5717" s="38">
        <f t="shared" ca="1" si="625"/>
        <v>0.22479128880089366</v>
      </c>
      <c r="D5717" s="38">
        <f t="shared" ca="1" si="626"/>
        <v>6.6184424635768735E-2</v>
      </c>
      <c r="E5717" s="38">
        <f t="shared" ca="1" si="627"/>
        <v>0.14761841262844308</v>
      </c>
      <c r="F5717" s="38">
        <f t="shared" ca="1" si="631"/>
        <v>2.4376938542318122E-2</v>
      </c>
      <c r="G5717" s="24">
        <f t="shared" ca="1" si="628"/>
        <v>8157.4116564640672</v>
      </c>
      <c r="H5717" s="24">
        <f t="shared" ca="1" si="629"/>
        <v>8850.5929597765498</v>
      </c>
      <c r="I5717" s="24">
        <f ca="1">H5717/'Option value'!$E$10</f>
        <v>429.64043494060917</v>
      </c>
    </row>
    <row r="5718" spans="2:9">
      <c r="B5718">
        <f t="shared" si="630"/>
        <v>5700</v>
      </c>
      <c r="C5718" s="38">
        <f t="shared" ca="1" si="625"/>
        <v>5.4996671399690222E-2</v>
      </c>
      <c r="D5718" s="38">
        <f t="shared" ca="1" si="626"/>
        <v>6.1452080365424308E-2</v>
      </c>
      <c r="E5718" s="38">
        <f t="shared" ca="1" si="627"/>
        <v>0.14745602732638291</v>
      </c>
      <c r="F5718" s="38">
        <f t="shared" ca="1" si="631"/>
        <v>3.7248720017042422E-2</v>
      </c>
      <c r="G5718" s="24">
        <f t="shared" ca="1" si="628"/>
        <v>7295.7285113042099</v>
      </c>
      <c r="H5718" s="24">
        <f t="shared" ca="1" si="629"/>
        <v>7988.9098146166925</v>
      </c>
      <c r="I5718" s="24">
        <f ca="1">H5718/'Option value'!$E$10</f>
        <v>387.811156049354</v>
      </c>
    </row>
    <row r="5719" spans="2:9">
      <c r="B5719">
        <f t="shared" si="630"/>
        <v>5701</v>
      </c>
      <c r="C5719" s="38">
        <f t="shared" ca="1" si="625"/>
        <v>0.16150380641257175</v>
      </c>
      <c r="D5719" s="38">
        <f t="shared" ca="1" si="626"/>
        <v>7.0229823754982892E-2</v>
      </c>
      <c r="E5719" s="38">
        <f t="shared" ca="1" si="627"/>
        <v>0.1483659679293218</v>
      </c>
      <c r="F5719" s="38">
        <f t="shared" ca="1" si="631"/>
        <v>4.9390536835108773E-2</v>
      </c>
      <c r="G5719" s="24">
        <f t="shared" ca="1" si="628"/>
        <v>10221.301306153171</v>
      </c>
      <c r="H5719" s="24">
        <f t="shared" ca="1" si="629"/>
        <v>10914.482609465653</v>
      </c>
      <c r="I5719" s="24">
        <f ca="1">H5719/'Option value'!$E$10</f>
        <v>529.82925288668218</v>
      </c>
    </row>
    <row r="5720" spans="2:9">
      <c r="B5720">
        <f t="shared" si="630"/>
        <v>5702</v>
      </c>
      <c r="C5720" s="38">
        <f t="shared" ca="1" si="625"/>
        <v>0.19429857532625944</v>
      </c>
      <c r="D5720" s="38">
        <f t="shared" ca="1" si="626"/>
        <v>6.1588009007281598E-2</v>
      </c>
      <c r="E5720" s="38">
        <f t="shared" ca="1" si="627"/>
        <v>0.14668357966552412</v>
      </c>
      <c r="F5720" s="38">
        <f t="shared" ca="1" si="631"/>
        <v>5.2477974487561169E-2</v>
      </c>
      <c r="G5720" s="24">
        <f t="shared" ca="1" si="628"/>
        <v>9683.3072428716187</v>
      </c>
      <c r="H5720" s="24">
        <f t="shared" ca="1" si="629"/>
        <v>10376.4885461841</v>
      </c>
      <c r="I5720" s="24">
        <f ca="1">H5720/'Option value'!$E$10</f>
        <v>503.71303622252913</v>
      </c>
    </row>
    <row r="5721" spans="2:9">
      <c r="B5721">
        <f t="shared" si="630"/>
        <v>5703</v>
      </c>
      <c r="C5721" s="38">
        <f t="shared" ca="1" si="625"/>
        <v>0.14193226431358483</v>
      </c>
      <c r="D5721" s="38">
        <f t="shared" ca="1" si="626"/>
        <v>6.3056430199947999E-2</v>
      </c>
      <c r="E5721" s="38">
        <f t="shared" ca="1" si="627"/>
        <v>0.14166944379782512</v>
      </c>
      <c r="F5721" s="38">
        <f t="shared" ca="1" si="631"/>
        <v>3.8178586795253711E-2</v>
      </c>
      <c r="G5721" s="24">
        <f t="shared" ca="1" si="628"/>
        <v>8628.9731519039051</v>
      </c>
      <c r="H5721" s="24">
        <f t="shared" ca="1" si="629"/>
        <v>9322.1544552163869</v>
      </c>
      <c r="I5721" s="24">
        <f ca="1">H5721/'Option value'!$E$10</f>
        <v>452.53176967069834</v>
      </c>
    </row>
    <row r="5722" spans="2:9">
      <c r="B5722">
        <f t="shared" si="630"/>
        <v>5704</v>
      </c>
      <c r="C5722" s="38">
        <f t="shared" ca="1" si="625"/>
        <v>0.19536794484734721</v>
      </c>
      <c r="D5722" s="38">
        <f t="shared" ca="1" si="626"/>
        <v>4.6227771856187413E-2</v>
      </c>
      <c r="E5722" s="38">
        <f t="shared" ca="1" si="627"/>
        <v>0.14557026189552999</v>
      </c>
      <c r="F5722" s="38">
        <f t="shared" ca="1" si="631"/>
        <v>3.7036469577194711E-2</v>
      </c>
      <c r="G5722" s="24">
        <f t="shared" ca="1" si="628"/>
        <v>6314.3836539857948</v>
      </c>
      <c r="H5722" s="24">
        <f t="shared" ca="1" si="629"/>
        <v>7007.5649572982775</v>
      </c>
      <c r="I5722" s="24">
        <f ca="1">H5722/'Option value'!$E$10</f>
        <v>340.17305617952803</v>
      </c>
    </row>
    <row r="5723" spans="2:9">
      <c r="B5723">
        <f t="shared" si="630"/>
        <v>5705</v>
      </c>
      <c r="C5723" s="38">
        <f t="shared" ca="1" si="625"/>
        <v>0.24804562627340085</v>
      </c>
      <c r="D5723" s="38">
        <f t="shared" ca="1" si="626"/>
        <v>6.1797347751093856E-2</v>
      </c>
      <c r="E5723" s="38">
        <f t="shared" ca="1" si="627"/>
        <v>0.14286689186307366</v>
      </c>
      <c r="F5723" s="38">
        <f t="shared" ca="1" si="631"/>
        <v>4.9828620333895832E-2</v>
      </c>
      <c r="G5723" s="24">
        <f t="shared" ca="1" si="628"/>
        <v>10280.874134716605</v>
      </c>
      <c r="H5723" s="24">
        <f t="shared" ca="1" si="629"/>
        <v>10974.055438029087</v>
      </c>
      <c r="I5723" s="24">
        <f ca="1">H5723/'Option value'!$E$10</f>
        <v>532.72113776840229</v>
      </c>
    </row>
    <row r="5724" spans="2:9">
      <c r="B5724">
        <f t="shared" si="630"/>
        <v>5706</v>
      </c>
      <c r="C5724" s="38">
        <f t="shared" ca="1" si="625"/>
        <v>0.15421021108077132</v>
      </c>
      <c r="D5724" s="38">
        <f t="shared" ca="1" si="626"/>
        <v>7.5024630255410216E-2</v>
      </c>
      <c r="E5724" s="38">
        <f t="shared" ca="1" si="627"/>
        <v>0.14460025444938776</v>
      </c>
      <c r="F5724" s="38">
        <f t="shared" ca="1" si="631"/>
        <v>3.0213429710318374E-2</v>
      </c>
      <c r="G5724" s="24">
        <f t="shared" ca="1" si="628"/>
        <v>9388.6715931321887</v>
      </c>
      <c r="H5724" s="24">
        <f t="shared" ca="1" si="629"/>
        <v>10081.85289644467</v>
      </c>
      <c r="I5724" s="24">
        <f ca="1">H5724/'Option value'!$E$10</f>
        <v>489.41033477886748</v>
      </c>
    </row>
    <row r="5725" spans="2:9">
      <c r="B5725">
        <f t="shared" si="630"/>
        <v>5707</v>
      </c>
      <c r="C5725" s="38">
        <f t="shared" ca="1" si="625"/>
        <v>0.20766655806941819</v>
      </c>
      <c r="D5725" s="38">
        <f t="shared" ca="1" si="626"/>
        <v>7.1196485997798264E-2</v>
      </c>
      <c r="E5725" s="38">
        <f t="shared" ca="1" si="627"/>
        <v>0.14841893670683501</v>
      </c>
      <c r="F5725" s="38">
        <f t="shared" ca="1" si="631"/>
        <v>4.2624755065505969E-2</v>
      </c>
      <c r="G5725" s="24">
        <f t="shared" ca="1" si="628"/>
        <v>10079.411884911078</v>
      </c>
      <c r="H5725" s="24">
        <f t="shared" ca="1" si="629"/>
        <v>10772.59318822356</v>
      </c>
      <c r="I5725" s="24">
        <f ca="1">H5725/'Option value'!$E$10</f>
        <v>522.94141690405627</v>
      </c>
    </row>
    <row r="5726" spans="2:9">
      <c r="B5726">
        <f t="shared" si="630"/>
        <v>5708</v>
      </c>
      <c r="C5726" s="38">
        <f t="shared" ca="1" si="625"/>
        <v>0.24740741788681939</v>
      </c>
      <c r="D5726" s="38">
        <f t="shared" ca="1" si="626"/>
        <v>7.1274657814785189E-2</v>
      </c>
      <c r="E5726" s="38">
        <f t="shared" ca="1" si="627"/>
        <v>0.14312594110920038</v>
      </c>
      <c r="F5726" s="38">
        <f t="shared" ca="1" si="631"/>
        <v>5.7723778125973943E-2</v>
      </c>
      <c r="G5726" s="24">
        <f t="shared" ca="1" si="628"/>
        <v>12911.18101232665</v>
      </c>
      <c r="H5726" s="24">
        <f t="shared" ca="1" si="629"/>
        <v>13604.362315639131</v>
      </c>
      <c r="I5726" s="24">
        <f ca="1">H5726/'Option value'!$E$10</f>
        <v>660.40593765238498</v>
      </c>
    </row>
    <row r="5727" spans="2:9">
      <c r="B5727">
        <f t="shared" si="630"/>
        <v>5709</v>
      </c>
      <c r="C5727" s="38">
        <f t="shared" ca="1" si="625"/>
        <v>0.19720701419202308</v>
      </c>
      <c r="D5727" s="38">
        <f t="shared" ca="1" si="626"/>
        <v>6.3421362516727003E-2</v>
      </c>
      <c r="E5727" s="38">
        <f t="shared" ca="1" si="627"/>
        <v>0.14723244713437708</v>
      </c>
      <c r="F5727" s="38">
        <f t="shared" ca="1" si="631"/>
        <v>2.4059207961331704E-2</v>
      </c>
      <c r="G5727" s="24">
        <f t="shared" ca="1" si="628"/>
        <v>7645.0412826256306</v>
      </c>
      <c r="H5727" s="24">
        <f t="shared" ca="1" si="629"/>
        <v>8338.2225859381124</v>
      </c>
      <c r="I5727" s="24">
        <f ca="1">H5727/'Option value'!$E$10</f>
        <v>404.76808669602485</v>
      </c>
    </row>
    <row r="5728" spans="2:9">
      <c r="B5728">
        <f t="shared" si="630"/>
        <v>5710</v>
      </c>
      <c r="C5728" s="38">
        <f t="shared" ca="1" si="625"/>
        <v>0.22623743939710139</v>
      </c>
      <c r="D5728" s="38">
        <f t="shared" ca="1" si="626"/>
        <v>6.2359629777877845E-2</v>
      </c>
      <c r="E5728" s="38">
        <f t="shared" ca="1" si="627"/>
        <v>0.14483757115598561</v>
      </c>
      <c r="F5728" s="38">
        <f t="shared" ca="1" si="631"/>
        <v>5.881686132221961E-2</v>
      </c>
      <c r="G5728" s="24">
        <f t="shared" ca="1" si="628"/>
        <v>11024.691734864509</v>
      </c>
      <c r="H5728" s="24">
        <f t="shared" ca="1" si="629"/>
        <v>11717.873038176991</v>
      </c>
      <c r="I5728" s="24">
        <f ca="1">H5728/'Option value'!$E$10</f>
        <v>568.82878826101899</v>
      </c>
    </row>
    <row r="5729" spans="2:9">
      <c r="B5729">
        <f t="shared" si="630"/>
        <v>5711</v>
      </c>
      <c r="C5729" s="38">
        <f t="shared" ca="1" si="625"/>
        <v>4.370211942585922E-2</v>
      </c>
      <c r="D5729" s="38">
        <f t="shared" ca="1" si="626"/>
        <v>7.3729862732923868E-2</v>
      </c>
      <c r="E5729" s="38">
        <f t="shared" ca="1" si="627"/>
        <v>0.14323918627628698</v>
      </c>
      <c r="F5729" s="38">
        <f t="shared" ca="1" si="631"/>
        <v>2.6785969685011353E-2</v>
      </c>
      <c r="G5729" s="24">
        <f t="shared" ca="1" si="628"/>
        <v>8195.2060753215155</v>
      </c>
      <c r="H5729" s="24">
        <f t="shared" ca="1" si="629"/>
        <v>8888.3873786339973</v>
      </c>
      <c r="I5729" s="24">
        <f ca="1">H5729/'Option value'!$E$10</f>
        <v>431.47511546766975</v>
      </c>
    </row>
    <row r="5730" spans="2:9">
      <c r="B5730">
        <f t="shared" si="630"/>
        <v>5712</v>
      </c>
      <c r="C5730" s="38">
        <f t="shared" ca="1" si="625"/>
        <v>0.28605009884232957</v>
      </c>
      <c r="D5730" s="38">
        <f t="shared" ca="1" si="626"/>
        <v>5.6866463185851958E-2</v>
      </c>
      <c r="E5730" s="38">
        <f t="shared" ca="1" si="627"/>
        <v>0.14606027822378842</v>
      </c>
      <c r="F5730" s="38">
        <f t="shared" ca="1" si="631"/>
        <v>4.8484914377061733E-2</v>
      </c>
      <c r="G5730" s="24">
        <f t="shared" ca="1" si="628"/>
        <v>9295.3404897045366</v>
      </c>
      <c r="H5730" s="24">
        <f t="shared" ca="1" si="629"/>
        <v>9988.5217930170184</v>
      </c>
      <c r="I5730" s="24">
        <f ca="1">H5730/'Option value'!$E$10</f>
        <v>484.87969869014648</v>
      </c>
    </row>
    <row r="5731" spans="2:9">
      <c r="B5731">
        <f t="shared" si="630"/>
        <v>5713</v>
      </c>
      <c r="C5731" s="38">
        <f t="shared" ca="1" si="625"/>
        <v>0.28609206314753133</v>
      </c>
      <c r="D5731" s="38">
        <f t="shared" ca="1" si="626"/>
        <v>7.1497115730149788E-2</v>
      </c>
      <c r="E5731" s="38">
        <f t="shared" ca="1" si="627"/>
        <v>0.13945229687540925</v>
      </c>
      <c r="F5731" s="38">
        <f t="shared" ca="1" si="631"/>
        <v>3.9599794312754261E-2</v>
      </c>
      <c r="G5731" s="24">
        <f t="shared" ca="1" si="628"/>
        <v>11420.707354681372</v>
      </c>
      <c r="H5731" s="24">
        <f t="shared" ca="1" si="629"/>
        <v>12113.888657993853</v>
      </c>
      <c r="I5731" s="24">
        <f ca="1">H5731/'Option value'!$E$10</f>
        <v>588.05284747542976</v>
      </c>
    </row>
    <row r="5732" spans="2:9">
      <c r="B5732">
        <f t="shared" si="630"/>
        <v>5714</v>
      </c>
      <c r="C5732" s="38">
        <f t="shared" ca="1" si="625"/>
        <v>0.25758310780619326</v>
      </c>
      <c r="D5732" s="38">
        <f t="shared" ca="1" si="626"/>
        <v>6.0710843327775918E-2</v>
      </c>
      <c r="E5732" s="38">
        <f t="shared" ca="1" si="627"/>
        <v>0.14762107740694769</v>
      </c>
      <c r="F5732" s="38">
        <f t="shared" ca="1" si="631"/>
        <v>3.8462841949816695E-2</v>
      </c>
      <c r="G5732" s="24">
        <f t="shared" ca="1" si="628"/>
        <v>8674.3677668977562</v>
      </c>
      <c r="H5732" s="24">
        <f t="shared" ca="1" si="629"/>
        <v>9367.5490702102379</v>
      </c>
      <c r="I5732" s="24">
        <f ca="1">H5732/'Option value'!$E$10</f>
        <v>454.73539175777853</v>
      </c>
    </row>
    <row r="5733" spans="2:9">
      <c r="B5733">
        <f t="shared" si="630"/>
        <v>5715</v>
      </c>
      <c r="C5733" s="38">
        <f t="shared" ca="1" si="625"/>
        <v>0.18187512446720822</v>
      </c>
      <c r="D5733" s="38">
        <f t="shared" ca="1" si="626"/>
        <v>6.8436862529614478E-2</v>
      </c>
      <c r="E5733" s="38">
        <f t="shared" ca="1" si="627"/>
        <v>0.14688514988657689</v>
      </c>
      <c r="F5733" s="38">
        <f t="shared" ca="1" si="631"/>
        <v>3.9214289938176113E-2</v>
      </c>
      <c r="G5733" s="24">
        <f t="shared" ca="1" si="628"/>
        <v>9316.5448340010134</v>
      </c>
      <c r="H5733" s="24">
        <f t="shared" ca="1" si="629"/>
        <v>10009.726137313495</v>
      </c>
      <c r="I5733" s="24">
        <f ca="1">H5733/'Option value'!$E$10</f>
        <v>485.90903579191723</v>
      </c>
    </row>
    <row r="5734" spans="2:9">
      <c r="B5734">
        <f t="shared" si="630"/>
        <v>5716</v>
      </c>
      <c r="C5734" s="38">
        <f t="shared" ca="1" si="625"/>
        <v>0.26267762773972991</v>
      </c>
      <c r="D5734" s="38">
        <f t="shared" ca="1" si="626"/>
        <v>6.9800753698388007E-2</v>
      </c>
      <c r="E5734" s="38">
        <f t="shared" ca="1" si="627"/>
        <v>0.15305715693566113</v>
      </c>
      <c r="F5734" s="38">
        <f t="shared" ca="1" si="631"/>
        <v>4.9250671975088457E-2</v>
      </c>
      <c r="G5734" s="24">
        <f t="shared" ca="1" si="628"/>
        <v>10529.784646175893</v>
      </c>
      <c r="H5734" s="24">
        <f t="shared" ca="1" si="629"/>
        <v>11222.965949488374</v>
      </c>
      <c r="I5734" s="24">
        <f ca="1">H5734/'Option value'!$E$10</f>
        <v>544.80417230526086</v>
      </c>
    </row>
    <row r="5735" spans="2:9">
      <c r="B5735">
        <f t="shared" si="630"/>
        <v>5717</v>
      </c>
      <c r="C5735" s="38">
        <f t="shared" ca="1" si="625"/>
        <v>0.31646894156877292</v>
      </c>
      <c r="D5735" s="38">
        <f t="shared" ca="1" si="626"/>
        <v>6.9004979387623594E-2</v>
      </c>
      <c r="E5735" s="38">
        <f t="shared" ca="1" si="627"/>
        <v>0.1436447035094236</v>
      </c>
      <c r="F5735" s="38">
        <f t="shared" ca="1" si="631"/>
        <v>2.0424463177547522E-2</v>
      </c>
      <c r="G5735" s="24">
        <f t="shared" ca="1" si="628"/>
        <v>9143.2453415166729</v>
      </c>
      <c r="H5735" s="24">
        <f t="shared" ca="1" si="629"/>
        <v>9836.4266448291546</v>
      </c>
      <c r="I5735" s="24">
        <f ca="1">H5735/'Option value'!$E$10</f>
        <v>477.49643906937638</v>
      </c>
    </row>
    <row r="5736" spans="2:9">
      <c r="B5736">
        <f t="shared" si="630"/>
        <v>5718</v>
      </c>
      <c r="C5736" s="38">
        <f t="shared" ca="1" si="625"/>
        <v>0.23014800568140523</v>
      </c>
      <c r="D5736" s="38">
        <f t="shared" ca="1" si="626"/>
        <v>5.1156116079708332E-2</v>
      </c>
      <c r="E5736" s="38">
        <f t="shared" ca="1" si="627"/>
        <v>0.14434585618252727</v>
      </c>
      <c r="F5736" s="38">
        <f t="shared" ca="1" si="631"/>
        <v>2.863207625655266E-2</v>
      </c>
      <c r="G5736" s="24">
        <f t="shared" ca="1" si="628"/>
        <v>6744.6781027077614</v>
      </c>
      <c r="H5736" s="24">
        <f t="shared" ca="1" si="629"/>
        <v>7437.859406020244</v>
      </c>
      <c r="I5736" s="24">
        <f ca="1">H5736/'Option value'!$E$10</f>
        <v>361.0611362145749</v>
      </c>
    </row>
    <row r="5737" spans="2:9">
      <c r="B5737">
        <f t="shared" si="630"/>
        <v>5719</v>
      </c>
      <c r="C5737" s="38">
        <f t="shared" ca="1" si="625"/>
        <v>0.39978363706632725</v>
      </c>
      <c r="D5737" s="38">
        <f t="shared" ca="1" si="626"/>
        <v>6.7306525973924142E-2</v>
      </c>
      <c r="E5737" s="38">
        <f t="shared" ca="1" si="627"/>
        <v>0.14498337119233684</v>
      </c>
      <c r="F5737" s="38">
        <f t="shared" ca="1" si="631"/>
        <v>2.5438658574160118E-2</v>
      </c>
      <c r="G5737" s="24">
        <f t="shared" ca="1" si="628"/>
        <v>9774.1520776171019</v>
      </c>
      <c r="H5737" s="24">
        <f t="shared" ca="1" si="629"/>
        <v>10467.333380929584</v>
      </c>
      <c r="I5737" s="24">
        <f ca="1">H5737/'Option value'!$E$10</f>
        <v>508.1229796567759</v>
      </c>
    </row>
    <row r="5738" spans="2:9">
      <c r="B5738">
        <f t="shared" si="630"/>
        <v>5720</v>
      </c>
      <c r="C5738" s="38">
        <f t="shared" ca="1" si="625"/>
        <v>0.22109789448275208</v>
      </c>
      <c r="D5738" s="38">
        <f t="shared" ca="1" si="626"/>
        <v>5.6084454899738748E-2</v>
      </c>
      <c r="E5738" s="38">
        <f t="shared" ca="1" si="627"/>
        <v>0.14294072728027449</v>
      </c>
      <c r="F5738" s="38">
        <f t="shared" ca="1" si="631"/>
        <v>5.7027203004047927E-2</v>
      </c>
      <c r="G5738" s="24">
        <f t="shared" ca="1" si="628"/>
        <v>9886.0505716726839</v>
      </c>
      <c r="H5738" s="24">
        <f t="shared" ca="1" si="629"/>
        <v>10579.231874985166</v>
      </c>
      <c r="I5738" s="24">
        <f ca="1">H5738/'Option value'!$E$10</f>
        <v>513.55494538762935</v>
      </c>
    </row>
    <row r="5739" spans="2:9">
      <c r="B5739">
        <f t="shared" si="630"/>
        <v>5721</v>
      </c>
      <c r="C5739" s="38">
        <f t="shared" ca="1" si="625"/>
        <v>0.36831484106543816</v>
      </c>
      <c r="D5739" s="38">
        <f t="shared" ca="1" si="626"/>
        <v>5.6634182879774085E-2</v>
      </c>
      <c r="E5739" s="38">
        <f t="shared" ca="1" si="627"/>
        <v>0.14708101440934579</v>
      </c>
      <c r="F5739" s="38">
        <f t="shared" ca="1" si="631"/>
        <v>5.2359223380339534E-2</v>
      </c>
      <c r="G5739" s="24">
        <f t="shared" ca="1" si="628"/>
        <v>10146.263852719692</v>
      </c>
      <c r="H5739" s="24">
        <f t="shared" ca="1" si="629"/>
        <v>10839.445156032174</v>
      </c>
      <c r="I5739" s="24">
        <f ca="1">H5739/'Option value'!$E$10</f>
        <v>526.18665805981425</v>
      </c>
    </row>
    <row r="5740" spans="2:9">
      <c r="B5740">
        <f t="shared" si="630"/>
        <v>5722</v>
      </c>
      <c r="C5740" s="38">
        <f t="shared" ca="1" si="625"/>
        <v>0.46425785534807618</v>
      </c>
      <c r="D5740" s="38">
        <f t="shared" ca="1" si="626"/>
        <v>6.016089978522221E-2</v>
      </c>
      <c r="E5740" s="38">
        <f t="shared" ca="1" si="627"/>
        <v>0.1480003237386322</v>
      </c>
      <c r="F5740" s="38">
        <f t="shared" ca="1" si="631"/>
        <v>4.5250352147864381E-2</v>
      </c>
      <c r="G5740" s="24">
        <f t="shared" ca="1" si="628"/>
        <v>10632.650827025829</v>
      </c>
      <c r="H5740" s="24">
        <f t="shared" ca="1" si="629"/>
        <v>11325.832130338311</v>
      </c>
      <c r="I5740" s="24">
        <f ca="1">H5740/'Option value'!$E$10</f>
        <v>549.7976762300151</v>
      </c>
    </row>
    <row r="5741" spans="2:9">
      <c r="B5741">
        <f t="shared" si="630"/>
        <v>5723</v>
      </c>
      <c r="C5741" s="38">
        <f t="shared" ca="1" si="625"/>
        <v>0.23988522904517079</v>
      </c>
      <c r="D5741" s="38">
        <f t="shared" ca="1" si="626"/>
        <v>6.8745099649634517E-2</v>
      </c>
      <c r="E5741" s="38">
        <f t="shared" ca="1" si="627"/>
        <v>0.14653238423861814</v>
      </c>
      <c r="F5741" s="38">
        <f t="shared" ca="1" si="631"/>
        <v>3.2385189657900784E-2</v>
      </c>
      <c r="G5741" s="24">
        <f t="shared" ca="1" si="628"/>
        <v>9260.8183717312022</v>
      </c>
      <c r="H5741" s="24">
        <f t="shared" ca="1" si="629"/>
        <v>9953.999675043684</v>
      </c>
      <c r="I5741" s="24">
        <f ca="1">H5741/'Option value'!$E$10</f>
        <v>483.20386772056713</v>
      </c>
    </row>
    <row r="5742" spans="2:9">
      <c r="B5742">
        <f t="shared" si="630"/>
        <v>5724</v>
      </c>
      <c r="C5742" s="38">
        <f t="shared" ca="1" si="625"/>
        <v>0.27880645886692978</v>
      </c>
      <c r="D5742" s="38">
        <f t="shared" ca="1" si="626"/>
        <v>6.8969560931293347E-2</v>
      </c>
      <c r="E5742" s="38">
        <f t="shared" ca="1" si="627"/>
        <v>0.14711983250070224</v>
      </c>
      <c r="F5742" s="38">
        <f t="shared" ca="1" si="631"/>
        <v>4.979468039147128E-2</v>
      </c>
      <c r="G5742" s="24">
        <f t="shared" ca="1" si="628"/>
        <v>11239.023207779128</v>
      </c>
      <c r="H5742" s="24">
        <f t="shared" ca="1" si="629"/>
        <v>11932.20451109161</v>
      </c>
      <c r="I5742" s="24">
        <f ca="1">H5742/'Option value'!$E$10</f>
        <v>579.23322869376739</v>
      </c>
    </row>
    <row r="5743" spans="2:9">
      <c r="B5743">
        <f t="shared" si="630"/>
        <v>5725</v>
      </c>
      <c r="C5743" s="38">
        <f t="shared" ca="1" si="625"/>
        <v>0.28969722854000618</v>
      </c>
      <c r="D5743" s="38">
        <f t="shared" ca="1" si="626"/>
        <v>6.7309335304479009E-2</v>
      </c>
      <c r="E5743" s="38">
        <f t="shared" ca="1" si="627"/>
        <v>0.14780154305235338</v>
      </c>
      <c r="F5743" s="38">
        <f t="shared" ca="1" si="631"/>
        <v>4.1207385839205093E-2</v>
      </c>
      <c r="G5743" s="24">
        <f t="shared" ca="1" si="628"/>
        <v>10099.992354463364</v>
      </c>
      <c r="H5743" s="24">
        <f t="shared" ca="1" si="629"/>
        <v>10793.173657775846</v>
      </c>
      <c r="I5743" s="24">
        <f ca="1">H5743/'Option value'!$E$10</f>
        <v>523.94046882407019</v>
      </c>
    </row>
    <row r="5744" spans="2:9">
      <c r="B5744">
        <f t="shared" si="630"/>
        <v>5726</v>
      </c>
      <c r="C5744" s="38">
        <f t="shared" ca="1" si="625"/>
        <v>0.30579659435900347</v>
      </c>
      <c r="D5744" s="38">
        <f t="shared" ca="1" si="626"/>
        <v>6.1428365834086313E-2</v>
      </c>
      <c r="E5744" s="38">
        <f t="shared" ca="1" si="627"/>
        <v>0.14485982214725535</v>
      </c>
      <c r="F5744" s="38">
        <f t="shared" ca="1" si="631"/>
        <v>5.4221432831981525E-2</v>
      </c>
      <c r="G5744" s="24">
        <f t="shared" ca="1" si="628"/>
        <v>10975.484256583119</v>
      </c>
      <c r="H5744" s="24">
        <f t="shared" ca="1" si="629"/>
        <v>11668.6655598956</v>
      </c>
      <c r="I5744" s="24">
        <f ca="1">H5744/'Option value'!$E$10</f>
        <v>566.44007572308738</v>
      </c>
    </row>
    <row r="5745" spans="2:9">
      <c r="B5745">
        <f t="shared" si="630"/>
        <v>5727</v>
      </c>
      <c r="C5745" s="38">
        <f t="shared" ca="1" si="625"/>
        <v>0.18642604153525608</v>
      </c>
      <c r="D5745" s="38">
        <f t="shared" ca="1" si="626"/>
        <v>6.0230038333192598E-2</v>
      </c>
      <c r="E5745" s="38">
        <f t="shared" ca="1" si="627"/>
        <v>0.14431809783315444</v>
      </c>
      <c r="F5745" s="38">
        <f t="shared" ca="1" si="631"/>
        <v>5.3861518992137702E-2</v>
      </c>
      <c r="G5745" s="24">
        <f t="shared" ca="1" si="628"/>
        <v>9797.2689179758618</v>
      </c>
      <c r="H5745" s="24">
        <f t="shared" ca="1" si="629"/>
        <v>10490.450221288344</v>
      </c>
      <c r="I5745" s="24">
        <f ca="1">H5745/'Option value'!$E$10</f>
        <v>509.24515637322054</v>
      </c>
    </row>
    <row r="5746" spans="2:9">
      <c r="B5746">
        <f t="shared" si="630"/>
        <v>5728</v>
      </c>
      <c r="C5746" s="38">
        <f t="shared" ca="1" si="625"/>
        <v>0.22430281765947022</v>
      </c>
      <c r="D5746" s="38">
        <f t="shared" ca="1" si="626"/>
        <v>5.6721458846716116E-2</v>
      </c>
      <c r="E5746" s="38">
        <f t="shared" ca="1" si="627"/>
        <v>0.1429353554482421</v>
      </c>
      <c r="F5746" s="38">
        <f t="shared" ca="1" si="631"/>
        <v>2.4073956505197138E-2</v>
      </c>
      <c r="G5746" s="24">
        <f t="shared" ca="1" si="628"/>
        <v>7245.8073109390261</v>
      </c>
      <c r="H5746" s="24">
        <f t="shared" ca="1" si="629"/>
        <v>7938.9886142515088</v>
      </c>
      <c r="I5746" s="24">
        <f ca="1">H5746/'Option value'!$E$10</f>
        <v>385.38779680832562</v>
      </c>
    </row>
    <row r="5747" spans="2:9">
      <c r="B5747">
        <f t="shared" si="630"/>
        <v>5729</v>
      </c>
      <c r="C5747" s="38">
        <f t="shared" ca="1" si="625"/>
        <v>0.30305008002962963</v>
      </c>
      <c r="D5747" s="38">
        <f t="shared" ca="1" si="626"/>
        <v>6.3756079935409896E-2</v>
      </c>
      <c r="E5747" s="38">
        <f t="shared" ca="1" si="627"/>
        <v>0.14501980919118235</v>
      </c>
      <c r="F5747" s="38">
        <f t="shared" ca="1" si="631"/>
        <v>4.5841241854096104E-2</v>
      </c>
      <c r="G5747" s="24">
        <f t="shared" ca="1" si="628"/>
        <v>10388.581710663821</v>
      </c>
      <c r="H5747" s="24">
        <f t="shared" ca="1" si="629"/>
        <v>11081.763013976302</v>
      </c>
      <c r="I5747" s="24">
        <f ca="1">H5747/'Option value'!$E$10</f>
        <v>537.94966087263595</v>
      </c>
    </row>
    <row r="5748" spans="2:9">
      <c r="B5748">
        <f t="shared" si="630"/>
        <v>5730</v>
      </c>
      <c r="C5748" s="38">
        <f t="shared" ca="1" si="625"/>
        <v>0.28904574250924209</v>
      </c>
      <c r="D5748" s="38">
        <f t="shared" ca="1" si="626"/>
        <v>4.9216307049382652E-2</v>
      </c>
      <c r="E5748" s="38">
        <f t="shared" ca="1" si="627"/>
        <v>0.14639824044655375</v>
      </c>
      <c r="F5748" s="38">
        <f t="shared" ca="1" si="631"/>
        <v>5.4205837238248525E-2</v>
      </c>
      <c r="G5748" s="24">
        <f t="shared" ca="1" si="628"/>
        <v>8534.4117685887886</v>
      </c>
      <c r="H5748" s="24">
        <f t="shared" ca="1" si="629"/>
        <v>9227.5930719012704</v>
      </c>
      <c r="I5748" s="24">
        <f ca="1">H5748/'Option value'!$E$10</f>
        <v>447.94141125734319</v>
      </c>
    </row>
    <row r="5749" spans="2:9">
      <c r="B5749">
        <f t="shared" si="630"/>
        <v>5731</v>
      </c>
      <c r="C5749" s="38">
        <f t="shared" ca="1" si="625"/>
        <v>0.14020854488377918</v>
      </c>
      <c r="D5749" s="38">
        <f t="shared" ca="1" si="626"/>
        <v>5.9085142591106282E-2</v>
      </c>
      <c r="E5749" s="38">
        <f t="shared" ca="1" si="627"/>
        <v>0.1458963848596844</v>
      </c>
      <c r="F5749" s="38">
        <f t="shared" ca="1" si="631"/>
        <v>5.5525475500746241E-2</v>
      </c>
      <c r="G5749" s="24">
        <f t="shared" ca="1" si="628"/>
        <v>9245.3914460066007</v>
      </c>
      <c r="H5749" s="24">
        <f t="shared" ca="1" si="629"/>
        <v>9938.5727493190825</v>
      </c>
      <c r="I5749" s="24">
        <f ca="1">H5749/'Option value'!$E$10</f>
        <v>482.4549878310234</v>
      </c>
    </row>
    <row r="5750" spans="2:9">
      <c r="B5750">
        <f t="shared" si="630"/>
        <v>5732</v>
      </c>
      <c r="C5750" s="38">
        <f t="shared" ca="1" si="625"/>
        <v>0.20850033602835119</v>
      </c>
      <c r="D5750" s="38">
        <f t="shared" ca="1" si="626"/>
        <v>6.7814790084655574E-2</v>
      </c>
      <c r="E5750" s="38">
        <f t="shared" ca="1" si="627"/>
        <v>0.1440154810469691</v>
      </c>
      <c r="F5750" s="38">
        <f t="shared" ca="1" si="631"/>
        <v>4.4098170971708525E-2</v>
      </c>
      <c r="G5750" s="24">
        <f t="shared" ca="1" si="628"/>
        <v>10172.362786664751</v>
      </c>
      <c r="H5750" s="24">
        <f t="shared" ca="1" si="629"/>
        <v>10865.544089977233</v>
      </c>
      <c r="I5750" s="24">
        <f ca="1">H5750/'Option value'!$E$10</f>
        <v>527.45359660083648</v>
      </c>
    </row>
    <row r="5751" spans="2:9">
      <c r="B5751">
        <f t="shared" si="630"/>
        <v>5733</v>
      </c>
      <c r="C5751" s="38">
        <f t="shared" ca="1" si="625"/>
        <v>0.27429871097129138</v>
      </c>
      <c r="D5751" s="38">
        <f t="shared" ca="1" si="626"/>
        <v>6.9468070405498697E-2</v>
      </c>
      <c r="E5751" s="38">
        <f t="shared" ca="1" si="627"/>
        <v>0.14402068431083007</v>
      </c>
      <c r="F5751" s="38">
        <f t="shared" ca="1" si="631"/>
        <v>5.5540082872513857E-2</v>
      </c>
      <c r="G5751" s="24">
        <f t="shared" ca="1" si="628"/>
        <v>12407.94301748752</v>
      </c>
      <c r="H5751" s="24">
        <f t="shared" ca="1" si="629"/>
        <v>13101.124320800001</v>
      </c>
      <c r="I5751" s="24">
        <f ca="1">H5751/'Option value'!$E$10</f>
        <v>635.97690877669902</v>
      </c>
    </row>
    <row r="5752" spans="2:9">
      <c r="B5752">
        <f t="shared" si="630"/>
        <v>5734</v>
      </c>
      <c r="C5752" s="38">
        <f t="shared" ca="1" si="625"/>
        <v>0.30344907673218224</v>
      </c>
      <c r="D5752" s="38">
        <f t="shared" ca="1" si="626"/>
        <v>6.3360961904125296E-2</v>
      </c>
      <c r="E5752" s="38">
        <f t="shared" ca="1" si="627"/>
        <v>0.14342183917012671</v>
      </c>
      <c r="F5752" s="38">
        <f t="shared" ca="1" si="631"/>
        <v>2.972303816337634E-2</v>
      </c>
      <c r="G5752" s="24">
        <f t="shared" ca="1" si="628"/>
        <v>9008.475930114384</v>
      </c>
      <c r="H5752" s="24">
        <f t="shared" ca="1" si="629"/>
        <v>9701.6572334268658</v>
      </c>
      <c r="I5752" s="24">
        <f ca="1">H5752/'Option value'!$E$10</f>
        <v>470.95423463237211</v>
      </c>
    </row>
    <row r="5753" spans="2:9">
      <c r="B5753">
        <f t="shared" si="630"/>
        <v>5735</v>
      </c>
      <c r="C5753" s="38">
        <f t="shared" ca="1" si="625"/>
        <v>0.11154119334751132</v>
      </c>
      <c r="D5753" s="38">
        <f t="shared" ca="1" si="626"/>
        <v>5.6481971847840512E-2</v>
      </c>
      <c r="E5753" s="38">
        <f t="shared" ca="1" si="627"/>
        <v>0.14303945715599348</v>
      </c>
      <c r="F5753" s="38">
        <f t="shared" ca="1" si="631"/>
        <v>3.7040764811289255E-2</v>
      </c>
      <c r="G5753" s="24">
        <f t="shared" ca="1" si="628"/>
        <v>7345.5831866766912</v>
      </c>
      <c r="H5753" s="24">
        <f t="shared" ca="1" si="629"/>
        <v>8038.7644899891739</v>
      </c>
      <c r="I5753" s="24">
        <f ca="1">H5753/'Option value'!$E$10</f>
        <v>390.23128592180456</v>
      </c>
    </row>
    <row r="5754" spans="2:9">
      <c r="B5754">
        <f t="shared" si="630"/>
        <v>5736</v>
      </c>
      <c r="C5754" s="38">
        <f t="shared" ca="1" si="625"/>
        <v>0.34251571959283944</v>
      </c>
      <c r="D5754" s="38">
        <f t="shared" ca="1" si="626"/>
        <v>5.8614514232757223E-2</v>
      </c>
      <c r="E5754" s="38">
        <f t="shared" ca="1" si="627"/>
        <v>0.15040201817039345</v>
      </c>
      <c r="F5754" s="38">
        <f t="shared" ca="1" si="631"/>
        <v>2.8924169996275242E-2</v>
      </c>
      <c r="G5754" s="24">
        <f t="shared" ca="1" si="628"/>
        <v>8033.759679809471</v>
      </c>
      <c r="H5754" s="24">
        <f t="shared" ca="1" si="629"/>
        <v>8726.9409831219527</v>
      </c>
      <c r="I5754" s="24">
        <f ca="1">H5754/'Option value'!$E$10</f>
        <v>423.63791180203651</v>
      </c>
    </row>
    <row r="5755" spans="2:9">
      <c r="B5755">
        <f t="shared" si="630"/>
        <v>5737</v>
      </c>
      <c r="C5755" s="38">
        <f t="shared" ca="1" si="625"/>
        <v>0.13960032918777371</v>
      </c>
      <c r="D5755" s="38">
        <f t="shared" ca="1" si="626"/>
        <v>5.6449696400466098E-2</v>
      </c>
      <c r="E5755" s="38">
        <f t="shared" ca="1" si="627"/>
        <v>0.14739486014741238</v>
      </c>
      <c r="F5755" s="38">
        <f t="shared" ca="1" si="631"/>
        <v>2.1000121560665951E-2</v>
      </c>
      <c r="G5755" s="24">
        <f t="shared" ca="1" si="628"/>
        <v>6312.1390498638557</v>
      </c>
      <c r="H5755" s="24">
        <f t="shared" ca="1" si="629"/>
        <v>7005.3203531763384</v>
      </c>
      <c r="I5755" s="24">
        <f ca="1">H5755/'Option value'!$E$10</f>
        <v>340.06409481438533</v>
      </c>
    </row>
    <row r="5756" spans="2:9">
      <c r="B5756">
        <f t="shared" si="630"/>
        <v>5738</v>
      </c>
      <c r="C5756" s="38">
        <f t="shared" ca="1" si="625"/>
        <v>0.19434015186761733</v>
      </c>
      <c r="D5756" s="38">
        <f t="shared" ca="1" si="626"/>
        <v>5.5495716491482903E-2</v>
      </c>
      <c r="E5756" s="38">
        <f t="shared" ca="1" si="627"/>
        <v>0.14777951721337979</v>
      </c>
      <c r="F5756" s="38">
        <f t="shared" ca="1" si="631"/>
        <v>2.2870097130497893E-2</v>
      </c>
      <c r="G5756" s="24">
        <f t="shared" ca="1" si="628"/>
        <v>6580.8755873345654</v>
      </c>
      <c r="H5756" s="24">
        <f t="shared" ca="1" si="629"/>
        <v>7274.056890647048</v>
      </c>
      <c r="I5756" s="24">
        <f ca="1">H5756/'Option value'!$E$10</f>
        <v>353.10955779840037</v>
      </c>
    </row>
    <row r="5757" spans="2:9">
      <c r="B5757">
        <f t="shared" si="630"/>
        <v>5739</v>
      </c>
      <c r="C5757" s="38">
        <f t="shared" ca="1" si="625"/>
        <v>0.12120865846161162</v>
      </c>
      <c r="D5757" s="38">
        <f t="shared" ca="1" si="626"/>
        <v>7.2821179007325057E-2</v>
      </c>
      <c r="E5757" s="38">
        <f t="shared" ca="1" si="627"/>
        <v>0.14332939827178903</v>
      </c>
      <c r="F5757" s="38">
        <f t="shared" ca="1" si="631"/>
        <v>4.8854567607525025E-2</v>
      </c>
      <c r="G5757" s="24">
        <f t="shared" ca="1" si="628"/>
        <v>10718.139461203731</v>
      </c>
      <c r="H5757" s="24">
        <f t="shared" ca="1" si="629"/>
        <v>11411.320764516213</v>
      </c>
      <c r="I5757" s="24">
        <f ca="1">H5757/'Option value'!$E$10</f>
        <v>553.94760992797148</v>
      </c>
    </row>
    <row r="5758" spans="2:9">
      <c r="B5758">
        <f t="shared" si="630"/>
        <v>5740</v>
      </c>
      <c r="C5758" s="38">
        <f t="shared" ca="1" si="625"/>
        <v>0.20543729729533067</v>
      </c>
      <c r="D5758" s="38">
        <f t="shared" ca="1" si="626"/>
        <v>5.7918576076392711E-2</v>
      </c>
      <c r="E5758" s="38">
        <f t="shared" ca="1" si="627"/>
        <v>0.14109409244896803</v>
      </c>
      <c r="F5758" s="38">
        <f t="shared" ca="1" si="631"/>
        <v>3.5350044141506394E-2</v>
      </c>
      <c r="G5758" s="24">
        <f t="shared" ca="1" si="628"/>
        <v>8188.3791715825464</v>
      </c>
      <c r="H5758" s="24">
        <f t="shared" ca="1" si="629"/>
        <v>8881.5604748950282</v>
      </c>
      <c r="I5758" s="24">
        <f ca="1">H5758/'Option value'!$E$10</f>
        <v>431.14371237354504</v>
      </c>
    </row>
    <row r="5759" spans="2:9">
      <c r="B5759">
        <f t="shared" si="630"/>
        <v>5741</v>
      </c>
      <c r="C5759" s="38">
        <f t="shared" ca="1" si="625"/>
        <v>0.12654403683952165</v>
      </c>
      <c r="D5759" s="38">
        <f t="shared" ca="1" si="626"/>
        <v>5.4244330830432154E-2</v>
      </c>
      <c r="E5759" s="38">
        <f t="shared" ca="1" si="627"/>
        <v>0.14515056941570006</v>
      </c>
      <c r="F5759" s="38">
        <f t="shared" ca="1" si="631"/>
        <v>2.6902492051487779E-2</v>
      </c>
      <c r="G5759" s="24">
        <f t="shared" ca="1" si="628"/>
        <v>6409.1408772637269</v>
      </c>
      <c r="H5759" s="24">
        <f t="shared" ca="1" si="629"/>
        <v>7102.3221805762096</v>
      </c>
      <c r="I5759" s="24">
        <f ca="1">H5759/'Option value'!$E$10</f>
        <v>344.77292138719463</v>
      </c>
    </row>
    <row r="5760" spans="2:9">
      <c r="B5760">
        <f t="shared" si="630"/>
        <v>5742</v>
      </c>
      <c r="C5760" s="38">
        <f t="shared" ca="1" si="625"/>
        <v>0.19848485700769866</v>
      </c>
      <c r="D5760" s="38">
        <f t="shared" ca="1" si="626"/>
        <v>6.6607452290329647E-2</v>
      </c>
      <c r="E5760" s="38">
        <f t="shared" ca="1" si="627"/>
        <v>0.14333980052891376</v>
      </c>
      <c r="F5760" s="38">
        <f t="shared" ca="1" si="631"/>
        <v>2.0052360429876175E-2</v>
      </c>
      <c r="G5760" s="24">
        <f t="shared" ca="1" si="628"/>
        <v>8030.2287187547017</v>
      </c>
      <c r="H5760" s="24">
        <f t="shared" ca="1" si="629"/>
        <v>8723.4100220671844</v>
      </c>
      <c r="I5760" s="24">
        <f ca="1">H5760/'Option value'!$E$10</f>
        <v>423.46650592559143</v>
      </c>
    </row>
    <row r="5761" spans="2:9">
      <c r="B5761">
        <f t="shared" si="630"/>
        <v>5743</v>
      </c>
      <c r="C5761" s="38">
        <f t="shared" ca="1" si="625"/>
        <v>0.14672175605473858</v>
      </c>
      <c r="D5761" s="38">
        <f t="shared" ca="1" si="626"/>
        <v>7.242666616642135E-2</v>
      </c>
      <c r="E5761" s="38">
        <f t="shared" ca="1" si="627"/>
        <v>0.14967204278629875</v>
      </c>
      <c r="F5761" s="38">
        <f t="shared" ca="1" si="631"/>
        <v>3.2658807420416165E-2</v>
      </c>
      <c r="G5761" s="24">
        <f t="shared" ca="1" si="628"/>
        <v>8802.639906312821</v>
      </c>
      <c r="H5761" s="24">
        <f t="shared" ca="1" si="629"/>
        <v>9495.8212096253028</v>
      </c>
      <c r="I5761" s="24">
        <f ca="1">H5761/'Option value'!$E$10</f>
        <v>460.96219464200493</v>
      </c>
    </row>
    <row r="5762" spans="2:9">
      <c r="B5762">
        <f t="shared" si="630"/>
        <v>5744</v>
      </c>
      <c r="C5762" s="38">
        <f t="shared" ca="1" si="625"/>
        <v>0.18543421142573535</v>
      </c>
      <c r="D5762" s="38">
        <f t="shared" ca="1" si="626"/>
        <v>6.6079030979178388E-2</v>
      </c>
      <c r="E5762" s="38">
        <f t="shared" ca="1" si="627"/>
        <v>0.14478816622971175</v>
      </c>
      <c r="F5762" s="38">
        <f t="shared" ca="1" si="631"/>
        <v>2.3728053673757875E-2</v>
      </c>
      <c r="G5762" s="24">
        <f t="shared" ca="1" si="628"/>
        <v>8024.7484180612028</v>
      </c>
      <c r="H5762" s="24">
        <f t="shared" ca="1" si="629"/>
        <v>8717.9297213736845</v>
      </c>
      <c r="I5762" s="24">
        <f ca="1">H5762/'Option value'!$E$10</f>
        <v>423.20047191134387</v>
      </c>
    </row>
    <row r="5763" spans="2:9">
      <c r="B5763">
        <f t="shared" si="630"/>
        <v>5745</v>
      </c>
      <c r="C5763" s="38">
        <f t="shared" ca="1" si="625"/>
        <v>0.29158329362462021</v>
      </c>
      <c r="D5763" s="38">
        <f t="shared" ca="1" si="626"/>
        <v>7.3075914595166921E-2</v>
      </c>
      <c r="E5763" s="38">
        <f t="shared" ca="1" si="627"/>
        <v>0.14698368369167783</v>
      </c>
      <c r="F5763" s="38">
        <f t="shared" ca="1" si="631"/>
        <v>4.7146678170725764E-2</v>
      </c>
      <c r="G5763" s="24">
        <f t="shared" ca="1" si="628"/>
        <v>11724.558794498553</v>
      </c>
      <c r="H5763" s="24">
        <f t="shared" ca="1" si="629"/>
        <v>12417.740097811035</v>
      </c>
      <c r="I5763" s="24">
        <f ca="1">H5763/'Option value'!$E$10</f>
        <v>602.80291736946765</v>
      </c>
    </row>
    <row r="5764" spans="2:9">
      <c r="B5764">
        <f t="shared" si="630"/>
        <v>5746</v>
      </c>
      <c r="C5764" s="38">
        <f t="shared" ca="1" si="625"/>
        <v>0.23016453512020746</v>
      </c>
      <c r="D5764" s="38">
        <f t="shared" ca="1" si="626"/>
        <v>6.5635827611158409E-2</v>
      </c>
      <c r="E5764" s="38">
        <f t="shared" ca="1" si="627"/>
        <v>0.1441369452241068</v>
      </c>
      <c r="F5764" s="38">
        <f t="shared" ca="1" si="631"/>
        <v>3.3054391229224135E-2</v>
      </c>
      <c r="G5764" s="24">
        <f t="shared" ca="1" si="628"/>
        <v>9014.6669982264884</v>
      </c>
      <c r="H5764" s="24">
        <f t="shared" ca="1" si="629"/>
        <v>9707.8483015389702</v>
      </c>
      <c r="I5764" s="24">
        <f ca="1">H5764/'Option value'!$E$10</f>
        <v>471.25477191936744</v>
      </c>
    </row>
    <row r="5765" spans="2:9">
      <c r="B5765">
        <f t="shared" si="630"/>
        <v>5747</v>
      </c>
      <c r="C5765" s="38">
        <f t="shared" ca="1" si="625"/>
        <v>0.23511742575392916</v>
      </c>
      <c r="D5765" s="38">
        <f t="shared" ca="1" si="626"/>
        <v>5.5918810536404628E-2</v>
      </c>
      <c r="E5765" s="38">
        <f t="shared" ca="1" si="627"/>
        <v>0.14522972716489069</v>
      </c>
      <c r="F5765" s="38">
        <f t="shared" ca="1" si="631"/>
        <v>3.1895372237411221E-2</v>
      </c>
      <c r="G5765" s="24">
        <f t="shared" ca="1" si="628"/>
        <v>7557.8100679135878</v>
      </c>
      <c r="H5765" s="24">
        <f t="shared" ca="1" si="629"/>
        <v>8250.9913712260695</v>
      </c>
      <c r="I5765" s="24">
        <f ca="1">H5765/'Option value'!$E$10</f>
        <v>400.53356171000337</v>
      </c>
    </row>
    <row r="5766" spans="2:9">
      <c r="B5766">
        <f t="shared" si="630"/>
        <v>5748</v>
      </c>
      <c r="C5766" s="38">
        <f t="shared" ca="1" si="625"/>
        <v>0.26213839283597823</v>
      </c>
      <c r="D5766" s="38">
        <f t="shared" ca="1" si="626"/>
        <v>5.7033827289779251E-2</v>
      </c>
      <c r="E5766" s="38">
        <f t="shared" ca="1" si="627"/>
        <v>0.14274254357822475</v>
      </c>
      <c r="F5766" s="38">
        <f t="shared" ca="1" si="631"/>
        <v>2.5346499870548586E-2</v>
      </c>
      <c r="G5766" s="24">
        <f t="shared" ca="1" si="628"/>
        <v>7604.6181091264807</v>
      </c>
      <c r="H5766" s="24">
        <f t="shared" ca="1" si="629"/>
        <v>8297.7994124389625</v>
      </c>
      <c r="I5766" s="24">
        <f ca="1">H5766/'Option value'!$E$10</f>
        <v>402.80579672033798</v>
      </c>
    </row>
    <row r="5767" spans="2:9">
      <c r="B5767">
        <f t="shared" si="630"/>
        <v>5749</v>
      </c>
      <c r="C5767" s="38">
        <f t="shared" ca="1" si="625"/>
        <v>0.22291639292574514</v>
      </c>
      <c r="D5767" s="38">
        <f t="shared" ca="1" si="626"/>
        <v>7.0733706766336377E-2</v>
      </c>
      <c r="E5767" s="38">
        <f t="shared" ca="1" si="627"/>
        <v>0.14654940772701247</v>
      </c>
      <c r="F5767" s="38">
        <f t="shared" ca="1" si="631"/>
        <v>5.2660823625909833E-2</v>
      </c>
      <c r="G5767" s="24">
        <f t="shared" ca="1" si="628"/>
        <v>11426.198683622784</v>
      </c>
      <c r="H5767" s="24">
        <f t="shared" ca="1" si="629"/>
        <v>12119.379986935266</v>
      </c>
      <c r="I5767" s="24">
        <f ca="1">H5767/'Option value'!$E$10</f>
        <v>588.31941684151775</v>
      </c>
    </row>
    <row r="5768" spans="2:9">
      <c r="B5768">
        <f t="shared" si="630"/>
        <v>5750</v>
      </c>
      <c r="C5768" s="38">
        <f t="shared" ca="1" si="625"/>
        <v>0.38347111829871405</v>
      </c>
      <c r="D5768" s="38">
        <f t="shared" ca="1" si="626"/>
        <v>6.4222929541281157E-2</v>
      </c>
      <c r="E5768" s="38">
        <f t="shared" ca="1" si="627"/>
        <v>0.13971420471058477</v>
      </c>
      <c r="F5768" s="38">
        <f t="shared" ca="1" si="631"/>
        <v>4.016200712262348E-2</v>
      </c>
      <c r="G5768" s="24">
        <f t="shared" ca="1" si="628"/>
        <v>11068.804952827941</v>
      </c>
      <c r="H5768" s="24">
        <f t="shared" ca="1" si="629"/>
        <v>11761.986256140422</v>
      </c>
      <c r="I5768" s="24">
        <f ca="1">H5768/'Option value'!$E$10</f>
        <v>570.9702066087583</v>
      </c>
    </row>
    <row r="5769" spans="2:9">
      <c r="B5769">
        <f t="shared" si="630"/>
        <v>5751</v>
      </c>
      <c r="C5769" s="38">
        <f t="shared" ca="1" si="625"/>
        <v>0.22768513837493989</v>
      </c>
      <c r="D5769" s="38">
        <f t="shared" ca="1" si="626"/>
        <v>6.1528916823997783E-2</v>
      </c>
      <c r="E5769" s="38">
        <f t="shared" ca="1" si="627"/>
        <v>0.14674635653400103</v>
      </c>
      <c r="F5769" s="38">
        <f t="shared" ca="1" si="631"/>
        <v>5.2862143431077591E-2</v>
      </c>
      <c r="G5769" s="24">
        <f t="shared" ca="1" si="628"/>
        <v>9978.4957003660675</v>
      </c>
      <c r="H5769" s="24">
        <f t="shared" ca="1" si="629"/>
        <v>10671.677003678549</v>
      </c>
      <c r="I5769" s="24">
        <f ca="1">H5769/'Option value'!$E$10</f>
        <v>518.04257299410426</v>
      </c>
    </row>
    <row r="5770" spans="2:9">
      <c r="B5770">
        <f t="shared" si="630"/>
        <v>5752</v>
      </c>
      <c r="C5770" s="38">
        <f t="shared" ca="1" si="625"/>
        <v>0.25530045517461847</v>
      </c>
      <c r="D5770" s="38">
        <f t="shared" ca="1" si="626"/>
        <v>6.4763975448607666E-2</v>
      </c>
      <c r="E5770" s="38">
        <f t="shared" ca="1" si="627"/>
        <v>0.14374182740699673</v>
      </c>
      <c r="F5770" s="38">
        <f t="shared" ca="1" si="631"/>
        <v>4.5050187415794772E-2</v>
      </c>
      <c r="G5770" s="24">
        <f t="shared" ca="1" si="628"/>
        <v>10216.266109891436</v>
      </c>
      <c r="H5770" s="24">
        <f t="shared" ca="1" si="629"/>
        <v>10909.447413203918</v>
      </c>
      <c r="I5770" s="24">
        <f ca="1">H5770/'Option value'!$E$10</f>
        <v>529.58482588368531</v>
      </c>
    </row>
    <row r="5771" spans="2:9">
      <c r="B5771">
        <f t="shared" si="630"/>
        <v>5753</v>
      </c>
      <c r="C5771" s="38">
        <f t="shared" ca="1" si="625"/>
        <v>0.18432800566977642</v>
      </c>
      <c r="D5771" s="38">
        <f t="shared" ca="1" si="626"/>
        <v>5.8748367545343294E-2</v>
      </c>
      <c r="E5771" s="38">
        <f t="shared" ca="1" si="627"/>
        <v>0.14951919707981837</v>
      </c>
      <c r="F5771" s="38">
        <f t="shared" ca="1" si="631"/>
        <v>4.6408353043991657E-2</v>
      </c>
      <c r="G5771" s="24">
        <f t="shared" ca="1" si="628"/>
        <v>8368.6390642410224</v>
      </c>
      <c r="H5771" s="24">
        <f t="shared" ca="1" si="629"/>
        <v>9061.8203675535042</v>
      </c>
      <c r="I5771" s="24">
        <f ca="1">H5771/'Option value'!$E$10</f>
        <v>439.89419259968463</v>
      </c>
    </row>
    <row r="5772" spans="2:9">
      <c r="B5772">
        <f t="shared" si="630"/>
        <v>5754</v>
      </c>
      <c r="C5772" s="38">
        <f t="shared" ca="1" si="625"/>
        <v>0.35397896104320903</v>
      </c>
      <c r="D5772" s="38">
        <f t="shared" ca="1" si="626"/>
        <v>6.8734542126911019E-2</v>
      </c>
      <c r="E5772" s="38">
        <f t="shared" ca="1" si="627"/>
        <v>0.14336020569885433</v>
      </c>
      <c r="F5772" s="38">
        <f t="shared" ca="1" si="631"/>
        <v>4.0628073437894804E-2</v>
      </c>
      <c r="G5772" s="24">
        <f t="shared" ca="1" si="628"/>
        <v>11234.973041158917</v>
      </c>
      <c r="H5772" s="24">
        <f t="shared" ca="1" si="629"/>
        <v>11928.154344471399</v>
      </c>
      <c r="I5772" s="24">
        <f ca="1">H5772/'Option value'!$E$10</f>
        <v>579.03661866366008</v>
      </c>
    </row>
    <row r="5773" spans="2:9">
      <c r="B5773">
        <f t="shared" si="630"/>
        <v>5755</v>
      </c>
      <c r="C5773" s="38">
        <f t="shared" ca="1" si="625"/>
        <v>0.18671822753734016</v>
      </c>
      <c r="D5773" s="38">
        <f t="shared" ca="1" si="626"/>
        <v>6.5783874271560031E-2</v>
      </c>
      <c r="E5773" s="38">
        <f t="shared" ca="1" si="627"/>
        <v>0.13988770293593097</v>
      </c>
      <c r="F5773" s="38">
        <f t="shared" ca="1" si="631"/>
        <v>2.9354933306378783E-2</v>
      </c>
      <c r="G5773" s="24">
        <f t="shared" ca="1" si="628"/>
        <v>8759.2593364341392</v>
      </c>
      <c r="H5773" s="24">
        <f t="shared" ca="1" si="629"/>
        <v>9452.4406397466209</v>
      </c>
      <c r="I5773" s="24">
        <f ca="1">H5773/'Option value'!$E$10</f>
        <v>458.85634173527285</v>
      </c>
    </row>
    <row r="5774" spans="2:9">
      <c r="B5774">
        <f t="shared" si="630"/>
        <v>5756</v>
      </c>
      <c r="C5774" s="38">
        <f t="shared" ca="1" si="625"/>
        <v>0.22852574058922331</v>
      </c>
      <c r="D5774" s="38">
        <f t="shared" ca="1" si="626"/>
        <v>6.1261623746842589E-2</v>
      </c>
      <c r="E5774" s="38">
        <f t="shared" ca="1" si="627"/>
        <v>0.14362958557948727</v>
      </c>
      <c r="F5774" s="38">
        <f t="shared" ca="1" si="631"/>
        <v>5.9534375757586466E-2</v>
      </c>
      <c r="G5774" s="24">
        <f t="shared" ca="1" si="628"/>
        <v>11099.230802778027</v>
      </c>
      <c r="H5774" s="24">
        <f t="shared" ca="1" si="629"/>
        <v>11792.412106090509</v>
      </c>
      <c r="I5774" s="24">
        <f ca="1">H5774/'Option value'!$E$10</f>
        <v>572.44718961604406</v>
      </c>
    </row>
    <row r="5775" spans="2:9">
      <c r="B5775">
        <f t="shared" si="630"/>
        <v>5757</v>
      </c>
      <c r="C5775" s="38">
        <f t="shared" ca="1" si="625"/>
        <v>0.22946397114908967</v>
      </c>
      <c r="D5775" s="38">
        <f t="shared" ca="1" si="626"/>
        <v>6.0223389563937579E-2</v>
      </c>
      <c r="E5775" s="38">
        <f t="shared" ca="1" si="627"/>
        <v>0.1418258320415475</v>
      </c>
      <c r="F5775" s="38">
        <f t="shared" ca="1" si="631"/>
        <v>2.9755574152962885E-2</v>
      </c>
      <c r="G5775" s="24">
        <f t="shared" ca="1" si="628"/>
        <v>8193.7367611948666</v>
      </c>
      <c r="H5775" s="24">
        <f t="shared" ca="1" si="629"/>
        <v>8886.9180645073484</v>
      </c>
      <c r="I5775" s="24">
        <f ca="1">H5775/'Option value'!$E$10</f>
        <v>431.40378953919162</v>
      </c>
    </row>
    <row r="5776" spans="2:9">
      <c r="B5776">
        <f t="shared" si="630"/>
        <v>5758</v>
      </c>
      <c r="C5776" s="38">
        <f t="shared" ca="1" si="625"/>
        <v>0.11804369393483403</v>
      </c>
      <c r="D5776" s="38">
        <f t="shared" ca="1" si="626"/>
        <v>6.5436935801542057E-2</v>
      </c>
      <c r="E5776" s="38">
        <f t="shared" ca="1" si="627"/>
        <v>0.1454249037014019</v>
      </c>
      <c r="F5776" s="38">
        <f t="shared" ca="1" si="631"/>
        <v>4.3785589508413839E-2</v>
      </c>
      <c r="G5776" s="24">
        <f t="shared" ca="1" si="628"/>
        <v>8927.1201871729463</v>
      </c>
      <c r="H5776" s="24">
        <f t="shared" ca="1" si="629"/>
        <v>9620.3014904854281</v>
      </c>
      <c r="I5776" s="24">
        <f ca="1">H5776/'Option value'!$E$10</f>
        <v>467.00492672259355</v>
      </c>
    </row>
    <row r="5777" spans="2:9">
      <c r="B5777">
        <f t="shared" si="630"/>
        <v>5759</v>
      </c>
      <c r="C5777" s="38">
        <f t="shared" ca="1" si="625"/>
        <v>0.25173897172760495</v>
      </c>
      <c r="D5777" s="38">
        <f t="shared" ca="1" si="626"/>
        <v>6.0599285745031359E-2</v>
      </c>
      <c r="E5777" s="38">
        <f t="shared" ca="1" si="627"/>
        <v>0.13883261137116032</v>
      </c>
      <c r="F5777" s="38">
        <f t="shared" ca="1" si="631"/>
        <v>2.9487755308933876E-2</v>
      </c>
      <c r="G5777" s="24">
        <f t="shared" ca="1" si="628"/>
        <v>8603.4828785757509</v>
      </c>
      <c r="H5777" s="24">
        <f t="shared" ca="1" si="629"/>
        <v>9296.6641818882326</v>
      </c>
      <c r="I5777" s="24">
        <f ca="1">H5777/'Option value'!$E$10</f>
        <v>451.29437776156465</v>
      </c>
    </row>
    <row r="5778" spans="2:9">
      <c r="B5778">
        <f t="shared" si="630"/>
        <v>5760</v>
      </c>
      <c r="C5778" s="38">
        <f t="shared" ca="1" si="625"/>
        <v>0.21580153439318586</v>
      </c>
      <c r="D5778" s="38">
        <f t="shared" ca="1" si="626"/>
        <v>6.9559870347112598E-2</v>
      </c>
      <c r="E5778" s="38">
        <f t="shared" ca="1" si="627"/>
        <v>0.14799702961585709</v>
      </c>
      <c r="F5778" s="38">
        <f t="shared" ca="1" si="631"/>
        <v>5.598714437668649E-2</v>
      </c>
      <c r="G5778" s="24">
        <f t="shared" ca="1" si="628"/>
        <v>11399.304081300201</v>
      </c>
      <c r="H5778" s="24">
        <f t="shared" ca="1" si="629"/>
        <v>12092.485384612683</v>
      </c>
      <c r="I5778" s="24">
        <f ca="1">H5778/'Option value'!$E$10</f>
        <v>587.01385362197482</v>
      </c>
    </row>
    <row r="5779" spans="2:9">
      <c r="B5779">
        <f t="shared" si="630"/>
        <v>5761</v>
      </c>
      <c r="C5779" s="38">
        <f t="shared" ref="C5779:C5842" ca="1" si="632">_xlfn.NORM.INV(RAND(),$F$6,$G$6)</f>
        <v>0.20833586014951638</v>
      </c>
      <c r="D5779" s="38">
        <f t="shared" ref="D5779:D5842" ca="1" si="633">_xlfn.NORM.INV(RAND(),$F$7,$G$7)</f>
        <v>6.3107902937656751E-2</v>
      </c>
      <c r="E5779" s="38">
        <f t="shared" ref="E5779:E5842" ca="1" si="634">_xlfn.NORM.INV(RAND(),$F$8,$G$8)</f>
        <v>0.14529266455451267</v>
      </c>
      <c r="F5779" s="38">
        <f t="shared" ca="1" si="631"/>
        <v>5.709399468785821E-2</v>
      </c>
      <c r="G5779" s="24">
        <f t="shared" ref="G5779:G5842" ca="1" si="635">IF(E5779&gt;F5779,($C$12*(1+C5779)*D5779)/(E5779-F5779),0)</f>
        <v>10722.616032316342</v>
      </c>
      <c r="H5779" s="24">
        <f t="shared" ref="H5779:H5842" ca="1" si="636">G5779+$C$13</f>
        <v>11415.797335628824</v>
      </c>
      <c r="I5779" s="24">
        <f ca="1">H5779/'Option value'!$E$10</f>
        <v>554.16491920528267</v>
      </c>
    </row>
    <row r="5780" spans="2:9">
      <c r="B5780">
        <f t="shared" ref="B5780:B5843" si="637">B5779+1</f>
        <v>5762</v>
      </c>
      <c r="C5780" s="38">
        <f t="shared" ca="1" si="632"/>
        <v>0.21427148670383628</v>
      </c>
      <c r="D5780" s="38">
        <f t="shared" ca="1" si="633"/>
        <v>5.321171923128637E-2</v>
      </c>
      <c r="E5780" s="38">
        <f t="shared" ca="1" si="634"/>
        <v>0.14458227255948169</v>
      </c>
      <c r="F5780" s="38">
        <f t="shared" ref="F5780:F5843" ca="1" si="638">RAND()*($E$9-$D$9)+$D$9</f>
        <v>4.3616265841661048E-2</v>
      </c>
      <c r="G5780" s="24">
        <f t="shared" ca="1" si="635"/>
        <v>7936.6875771623636</v>
      </c>
      <c r="H5780" s="24">
        <f t="shared" ca="1" si="636"/>
        <v>8629.8688804748454</v>
      </c>
      <c r="I5780" s="24">
        <f ca="1">H5780/'Option value'!$E$10</f>
        <v>418.92567380945849</v>
      </c>
    </row>
    <row r="5781" spans="2:9">
      <c r="B5781">
        <f t="shared" si="637"/>
        <v>5763</v>
      </c>
      <c r="C5781" s="38">
        <f t="shared" ca="1" si="632"/>
        <v>0.44976972022938688</v>
      </c>
      <c r="D5781" s="38">
        <f t="shared" ca="1" si="633"/>
        <v>5.999641631572708E-2</v>
      </c>
      <c r="E5781" s="38">
        <f t="shared" ca="1" si="634"/>
        <v>0.14261343058321629</v>
      </c>
      <c r="F5781" s="38">
        <f t="shared" ca="1" si="638"/>
        <v>5.454427406137248E-2</v>
      </c>
      <c r="G5781" s="24">
        <f t="shared" ca="1" si="635"/>
        <v>12248.752937000068</v>
      </c>
      <c r="H5781" s="24">
        <f t="shared" ca="1" si="636"/>
        <v>12941.93424031255</v>
      </c>
      <c r="I5781" s="24">
        <f ca="1">H5781/'Option value'!$E$10</f>
        <v>628.24923496662859</v>
      </c>
    </row>
    <row r="5782" spans="2:9">
      <c r="B5782">
        <f t="shared" si="637"/>
        <v>5764</v>
      </c>
      <c r="C5782" s="38">
        <f t="shared" ca="1" si="632"/>
        <v>0.1488603532606341</v>
      </c>
      <c r="D5782" s="38">
        <f t="shared" ca="1" si="633"/>
        <v>5.9330388191774337E-2</v>
      </c>
      <c r="E5782" s="38">
        <f t="shared" ca="1" si="634"/>
        <v>0.14772033921714128</v>
      </c>
      <c r="F5782" s="38">
        <f t="shared" ca="1" si="638"/>
        <v>4.6251875613970442E-2</v>
      </c>
      <c r="G5782" s="24">
        <f t="shared" ca="1" si="635"/>
        <v>8331.1456009046742</v>
      </c>
      <c r="H5782" s="24">
        <f t="shared" ca="1" si="636"/>
        <v>9024.326904217156</v>
      </c>
      <c r="I5782" s="24">
        <f ca="1">H5782/'Option value'!$E$10</f>
        <v>438.07412156393957</v>
      </c>
    </row>
    <row r="5783" spans="2:9">
      <c r="B5783">
        <f t="shared" si="637"/>
        <v>5765</v>
      </c>
      <c r="C5783" s="38">
        <f t="shared" ca="1" si="632"/>
        <v>9.3814963416396335E-2</v>
      </c>
      <c r="D5783" s="38">
        <f t="shared" ca="1" si="633"/>
        <v>6.8725246791979736E-2</v>
      </c>
      <c r="E5783" s="38">
        <f t="shared" ca="1" si="634"/>
        <v>0.14722460463279574</v>
      </c>
      <c r="F5783" s="38">
        <f t="shared" ca="1" si="638"/>
        <v>5.6937596841924606E-2</v>
      </c>
      <c r="G5783" s="24">
        <f t="shared" ca="1" si="635"/>
        <v>10325.861244929723</v>
      </c>
      <c r="H5783" s="24">
        <f t="shared" ca="1" si="636"/>
        <v>11019.042548242205</v>
      </c>
      <c r="I5783" s="24">
        <f ca="1">H5783/'Option value'!$E$10</f>
        <v>534.90497807000997</v>
      </c>
    </row>
    <row r="5784" spans="2:9">
      <c r="B5784">
        <f t="shared" si="637"/>
        <v>5766</v>
      </c>
      <c r="C5784" s="38">
        <f t="shared" ca="1" si="632"/>
        <v>0.21777581930842418</v>
      </c>
      <c r="D5784" s="38">
        <f t="shared" ca="1" si="633"/>
        <v>6.153725326861742E-2</v>
      </c>
      <c r="E5784" s="38">
        <f t="shared" ca="1" si="634"/>
        <v>0.14322372000587322</v>
      </c>
      <c r="F5784" s="38">
        <f t="shared" ca="1" si="638"/>
        <v>4.2287254355100182E-2</v>
      </c>
      <c r="G5784" s="24">
        <f t="shared" ca="1" si="635"/>
        <v>9207.6486093820895</v>
      </c>
      <c r="H5784" s="24">
        <f t="shared" ca="1" si="636"/>
        <v>9900.8299126945712</v>
      </c>
      <c r="I5784" s="24">
        <f ca="1">H5784/'Option value'!$E$10</f>
        <v>480.62281129585296</v>
      </c>
    </row>
    <row r="5785" spans="2:9">
      <c r="B5785">
        <f t="shared" si="637"/>
        <v>5767</v>
      </c>
      <c r="C5785" s="38">
        <f t="shared" ca="1" si="632"/>
        <v>0.28644764650411214</v>
      </c>
      <c r="D5785" s="38">
        <f t="shared" ca="1" si="633"/>
        <v>6.657300085935898E-2</v>
      </c>
      <c r="E5785" s="38">
        <f t="shared" ca="1" si="634"/>
        <v>0.14521377431693544</v>
      </c>
      <c r="F5785" s="38">
        <f t="shared" ca="1" si="638"/>
        <v>4.9285028533273101E-2</v>
      </c>
      <c r="G5785" s="24">
        <f t="shared" ca="1" si="635"/>
        <v>11072.172951728528</v>
      </c>
      <c r="H5785" s="24">
        <f t="shared" ca="1" si="636"/>
        <v>11765.354255041009</v>
      </c>
      <c r="I5785" s="24">
        <f ca="1">H5785/'Option value'!$E$10</f>
        <v>571.13370170101985</v>
      </c>
    </row>
    <row r="5786" spans="2:9">
      <c r="B5786">
        <f t="shared" si="637"/>
        <v>5768</v>
      </c>
      <c r="C5786" s="38">
        <f t="shared" ca="1" si="632"/>
        <v>0.26050135439621114</v>
      </c>
      <c r="D5786" s="38">
        <f t="shared" ca="1" si="633"/>
        <v>5.7331599651762689E-2</v>
      </c>
      <c r="E5786" s="38">
        <f t="shared" ca="1" si="634"/>
        <v>0.14575901386846732</v>
      </c>
      <c r="F5786" s="38">
        <f t="shared" ca="1" si="638"/>
        <v>5.6169008595234465E-2</v>
      </c>
      <c r="G5786" s="24">
        <f t="shared" ca="1" si="635"/>
        <v>10003.896522299738</v>
      </c>
      <c r="H5786" s="24">
        <f t="shared" ca="1" si="636"/>
        <v>10697.077825612219</v>
      </c>
      <c r="I5786" s="24">
        <f ca="1">H5786/'Option value'!$E$10</f>
        <v>519.2756226025349</v>
      </c>
    </row>
    <row r="5787" spans="2:9">
      <c r="B5787">
        <f t="shared" si="637"/>
        <v>5769</v>
      </c>
      <c r="C5787" s="38">
        <f t="shared" ca="1" si="632"/>
        <v>0.36646368581090616</v>
      </c>
      <c r="D5787" s="38">
        <f t="shared" ca="1" si="633"/>
        <v>5.6695661792579836E-2</v>
      </c>
      <c r="E5787" s="38">
        <f t="shared" ca="1" si="634"/>
        <v>0.1455703703912021</v>
      </c>
      <c r="F5787" s="38">
        <f t="shared" ca="1" si="638"/>
        <v>2.444385381878281E-2</v>
      </c>
      <c r="G5787" s="24">
        <f t="shared" ca="1" si="635"/>
        <v>7932.3172049601535</v>
      </c>
      <c r="H5787" s="24">
        <f t="shared" ca="1" si="636"/>
        <v>8625.4985082726362</v>
      </c>
      <c r="I5787" s="24">
        <f ca="1">H5787/'Option value'!$E$10</f>
        <v>418.71351981905997</v>
      </c>
    </row>
    <row r="5788" spans="2:9">
      <c r="B5788">
        <f t="shared" si="637"/>
        <v>5770</v>
      </c>
      <c r="C5788" s="38">
        <f t="shared" ca="1" si="632"/>
        <v>0.23023947572539505</v>
      </c>
      <c r="D5788" s="38">
        <f t="shared" ca="1" si="633"/>
        <v>6.3381854448589903E-2</v>
      </c>
      <c r="E5788" s="38">
        <f t="shared" ca="1" si="634"/>
        <v>0.14433289319960868</v>
      </c>
      <c r="F5788" s="38">
        <f t="shared" ca="1" si="638"/>
        <v>4.1902364294154643E-2</v>
      </c>
      <c r="G5788" s="24">
        <f t="shared" ca="1" si="635"/>
        <v>9440.9687883751867</v>
      </c>
      <c r="H5788" s="24">
        <f t="shared" ca="1" si="636"/>
        <v>10134.150091687668</v>
      </c>
      <c r="I5788" s="24">
        <f ca="1">H5788/'Option value'!$E$10</f>
        <v>491.94903357707125</v>
      </c>
    </row>
    <row r="5789" spans="2:9">
      <c r="B5789">
        <f t="shared" si="637"/>
        <v>5771</v>
      </c>
      <c r="C5789" s="38">
        <f t="shared" ca="1" si="632"/>
        <v>0.12729818563487355</v>
      </c>
      <c r="D5789" s="38">
        <f t="shared" ca="1" si="633"/>
        <v>6.2089801645542141E-2</v>
      </c>
      <c r="E5789" s="38">
        <f t="shared" ca="1" si="634"/>
        <v>0.14935322610542451</v>
      </c>
      <c r="F5789" s="38">
        <f t="shared" ca="1" si="638"/>
        <v>3.422757876624552E-2</v>
      </c>
      <c r="G5789" s="24">
        <f t="shared" ca="1" si="635"/>
        <v>7540.1219863788492</v>
      </c>
      <c r="H5789" s="24">
        <f t="shared" ca="1" si="636"/>
        <v>8233.3032896913319</v>
      </c>
      <c r="I5789" s="24">
        <f ca="1">H5789/'Option value'!$E$10</f>
        <v>399.67491697530733</v>
      </c>
    </row>
    <row r="5790" spans="2:9">
      <c r="B5790">
        <f t="shared" si="637"/>
        <v>5772</v>
      </c>
      <c r="C5790" s="38">
        <f t="shared" ca="1" si="632"/>
        <v>0.24037732792129235</v>
      </c>
      <c r="D5790" s="38">
        <f t="shared" ca="1" si="633"/>
        <v>5.8828953623947647E-2</v>
      </c>
      <c r="E5790" s="38">
        <f t="shared" ca="1" si="634"/>
        <v>0.15026081435037938</v>
      </c>
      <c r="F5790" s="38">
        <f t="shared" ca="1" si="638"/>
        <v>2.8354590019240247E-2</v>
      </c>
      <c r="G5790" s="24">
        <f t="shared" ca="1" si="635"/>
        <v>7423.5295136965415</v>
      </c>
      <c r="H5790" s="24">
        <f t="shared" ca="1" si="636"/>
        <v>8116.7108170090241</v>
      </c>
      <c r="I5790" s="24">
        <f ca="1">H5790/'Option value'!$E$10</f>
        <v>394.01508820432156</v>
      </c>
    </row>
    <row r="5791" spans="2:9">
      <c r="B5791">
        <f t="shared" si="637"/>
        <v>5773</v>
      </c>
      <c r="C5791" s="38">
        <f t="shared" ca="1" si="632"/>
        <v>0.17440294579024765</v>
      </c>
      <c r="D5791" s="38">
        <f t="shared" ca="1" si="633"/>
        <v>6.9006158524580155E-2</v>
      </c>
      <c r="E5791" s="38">
        <f t="shared" ca="1" si="634"/>
        <v>0.14540793573690342</v>
      </c>
      <c r="F5791" s="38">
        <f t="shared" ca="1" si="638"/>
        <v>5.2743506637931911E-2</v>
      </c>
      <c r="G5791" s="24">
        <f t="shared" ca="1" si="635"/>
        <v>10846.342290790608</v>
      </c>
      <c r="H5791" s="24">
        <f t="shared" ca="1" si="636"/>
        <v>11539.52359410309</v>
      </c>
      <c r="I5791" s="24">
        <f ca="1">H5791/'Option value'!$E$10</f>
        <v>560.17104825743149</v>
      </c>
    </row>
    <row r="5792" spans="2:9">
      <c r="B5792">
        <f t="shared" si="637"/>
        <v>5774</v>
      </c>
      <c r="C5792" s="38">
        <f t="shared" ca="1" si="632"/>
        <v>3.5288814882288827E-2</v>
      </c>
      <c r="D5792" s="38">
        <f t="shared" ca="1" si="633"/>
        <v>6.8944877314795594E-2</v>
      </c>
      <c r="E5792" s="38">
        <f t="shared" ca="1" si="634"/>
        <v>0.14297784456780899</v>
      </c>
      <c r="F5792" s="38">
        <f t="shared" ca="1" si="638"/>
        <v>3.3621003661420568E-2</v>
      </c>
      <c r="G5792" s="24">
        <f t="shared" ca="1" si="635"/>
        <v>8094.8526188688429</v>
      </c>
      <c r="H5792" s="24">
        <f t="shared" ca="1" si="636"/>
        <v>8788.0339221813247</v>
      </c>
      <c r="I5792" s="24">
        <f ca="1">H5792/'Option value'!$E$10</f>
        <v>426.60358845540406</v>
      </c>
    </row>
    <row r="5793" spans="2:9">
      <c r="B5793">
        <f t="shared" si="637"/>
        <v>5775</v>
      </c>
      <c r="C5793" s="38">
        <f t="shared" ca="1" si="632"/>
        <v>0.24621879197026664</v>
      </c>
      <c r="D5793" s="38">
        <f t="shared" ca="1" si="633"/>
        <v>6.4506059108313848E-2</v>
      </c>
      <c r="E5793" s="38">
        <f t="shared" ca="1" si="634"/>
        <v>0.14798749701951253</v>
      </c>
      <c r="F5793" s="38">
        <f t="shared" ca="1" si="638"/>
        <v>5.8749693881835013E-2</v>
      </c>
      <c r="G5793" s="24">
        <f t="shared" ca="1" si="635"/>
        <v>11172.164265459596</v>
      </c>
      <c r="H5793" s="24">
        <f t="shared" ca="1" si="636"/>
        <v>11865.345568772078</v>
      </c>
      <c r="I5793" s="24">
        <f ca="1">H5793/'Option value'!$E$10</f>
        <v>575.98764896951832</v>
      </c>
    </row>
    <row r="5794" spans="2:9">
      <c r="B5794">
        <f t="shared" si="637"/>
        <v>5776</v>
      </c>
      <c r="C5794" s="38">
        <f t="shared" ca="1" si="632"/>
        <v>0.17392728387990869</v>
      </c>
      <c r="D5794" s="38">
        <f t="shared" ca="1" si="633"/>
        <v>6.1883233322923649E-2</v>
      </c>
      <c r="E5794" s="38">
        <f t="shared" ca="1" si="634"/>
        <v>0.14821233096357642</v>
      </c>
      <c r="F5794" s="38">
        <f t="shared" ca="1" si="638"/>
        <v>4.8845898051549624E-2</v>
      </c>
      <c r="G5794" s="24">
        <f t="shared" ca="1" si="635"/>
        <v>9067.0470753474019</v>
      </c>
      <c r="H5794" s="24">
        <f t="shared" ca="1" si="636"/>
        <v>9760.2283786598837</v>
      </c>
      <c r="I5794" s="24">
        <f ca="1">H5794/'Option value'!$E$10</f>
        <v>473.79749410970305</v>
      </c>
    </row>
    <row r="5795" spans="2:9">
      <c r="B5795">
        <f t="shared" si="637"/>
        <v>5777</v>
      </c>
      <c r="C5795" s="38">
        <f t="shared" ca="1" si="632"/>
        <v>0.30332445013972176</v>
      </c>
      <c r="D5795" s="38">
        <f t="shared" ca="1" si="633"/>
        <v>6.4902425958946436E-2</v>
      </c>
      <c r="E5795" s="38">
        <f t="shared" ca="1" si="634"/>
        <v>0.14479162360139397</v>
      </c>
      <c r="F5795" s="38">
        <f t="shared" ca="1" si="638"/>
        <v>2.811940076298014E-2</v>
      </c>
      <c r="G5795" s="24">
        <f t="shared" ca="1" si="635"/>
        <v>8991.6082627429696</v>
      </c>
      <c r="H5795" s="24">
        <f t="shared" ca="1" si="636"/>
        <v>9684.7895660554514</v>
      </c>
      <c r="I5795" s="24">
        <f ca="1">H5795/'Option value'!$E$10</f>
        <v>470.13541582793448</v>
      </c>
    </row>
    <row r="5796" spans="2:9">
      <c r="B5796">
        <f t="shared" si="637"/>
        <v>5778</v>
      </c>
      <c r="C5796" s="38">
        <f t="shared" ca="1" si="632"/>
        <v>2.6609105715196729E-2</v>
      </c>
      <c r="D5796" s="38">
        <f t="shared" ca="1" si="633"/>
        <v>6.756286859193586E-2</v>
      </c>
      <c r="E5796" s="38">
        <f t="shared" ca="1" si="634"/>
        <v>0.14024869142839008</v>
      </c>
      <c r="F5796" s="38">
        <f t="shared" ca="1" si="638"/>
        <v>3.2680043787648848E-2</v>
      </c>
      <c r="G5796" s="24">
        <f t="shared" ca="1" si="635"/>
        <v>7996.848359357663</v>
      </c>
      <c r="H5796" s="24">
        <f t="shared" ca="1" si="636"/>
        <v>8690.0296626701456</v>
      </c>
      <c r="I5796" s="24">
        <f ca="1">H5796/'Option value'!$E$10</f>
        <v>421.84610012961866</v>
      </c>
    </row>
    <row r="5797" spans="2:9">
      <c r="B5797">
        <f t="shared" si="637"/>
        <v>5779</v>
      </c>
      <c r="C5797" s="38">
        <f t="shared" ca="1" si="632"/>
        <v>0.24852505455457291</v>
      </c>
      <c r="D5797" s="38">
        <f t="shared" ca="1" si="633"/>
        <v>6.6666036265152898E-2</v>
      </c>
      <c r="E5797" s="38">
        <f t="shared" ca="1" si="634"/>
        <v>0.14899254333058723</v>
      </c>
      <c r="F5797" s="38">
        <f t="shared" ca="1" si="638"/>
        <v>5.2161017419000949E-2</v>
      </c>
      <c r="G5797" s="24">
        <f t="shared" ca="1" si="635"/>
        <v>10660.473557321578</v>
      </c>
      <c r="H5797" s="24">
        <f t="shared" ca="1" si="636"/>
        <v>11353.65486063406</v>
      </c>
      <c r="I5797" s="24">
        <f ca="1">H5797/'Option value'!$E$10</f>
        <v>551.1482942055369</v>
      </c>
    </row>
    <row r="5798" spans="2:9">
      <c r="B5798">
        <f t="shared" si="637"/>
        <v>5780</v>
      </c>
      <c r="C5798" s="38">
        <f t="shared" ca="1" si="632"/>
        <v>0.23789571483035363</v>
      </c>
      <c r="D5798" s="38">
        <f t="shared" ca="1" si="633"/>
        <v>5.9855611321706241E-2</v>
      </c>
      <c r="E5798" s="38">
        <f t="shared" ca="1" si="634"/>
        <v>0.14189715706572256</v>
      </c>
      <c r="F5798" s="38">
        <f t="shared" ca="1" si="638"/>
        <v>4.7740594218725937E-2</v>
      </c>
      <c r="G5798" s="24">
        <f t="shared" ca="1" si="635"/>
        <v>9759.5481434735066</v>
      </c>
      <c r="H5798" s="24">
        <f t="shared" ca="1" si="636"/>
        <v>10452.729446785988</v>
      </c>
      <c r="I5798" s="24">
        <f ca="1">H5798/'Option value'!$E$10</f>
        <v>507.41405081485379</v>
      </c>
    </row>
    <row r="5799" spans="2:9">
      <c r="B5799">
        <f t="shared" si="637"/>
        <v>5781</v>
      </c>
      <c r="C5799" s="38">
        <f t="shared" ca="1" si="632"/>
        <v>2.9469205712036789E-2</v>
      </c>
      <c r="D5799" s="38">
        <f t="shared" ca="1" si="633"/>
        <v>6.3703523595084299E-2</v>
      </c>
      <c r="E5799" s="38">
        <f t="shared" ca="1" si="634"/>
        <v>0.14365095331546704</v>
      </c>
      <c r="F5799" s="38">
        <f t="shared" ca="1" si="638"/>
        <v>2.9330121312359396E-2</v>
      </c>
      <c r="G5799" s="24">
        <f t="shared" ca="1" si="635"/>
        <v>7114.4743083559279</v>
      </c>
      <c r="H5799" s="24">
        <f t="shared" ca="1" si="636"/>
        <v>7807.6556116684105</v>
      </c>
      <c r="I5799" s="24">
        <f ca="1">H5799/'Option value'!$E$10</f>
        <v>379.01240833341797</v>
      </c>
    </row>
    <row r="5800" spans="2:9">
      <c r="B5800">
        <f t="shared" si="637"/>
        <v>5782</v>
      </c>
      <c r="C5800" s="38">
        <f t="shared" ca="1" si="632"/>
        <v>0.10834833708843802</v>
      </c>
      <c r="D5800" s="38">
        <f t="shared" ca="1" si="633"/>
        <v>7.1951275030985973E-2</v>
      </c>
      <c r="E5800" s="38">
        <f t="shared" ca="1" si="634"/>
        <v>0.15292905771163828</v>
      </c>
      <c r="F5800" s="38">
        <f t="shared" ca="1" si="638"/>
        <v>4.5639382580322768E-2</v>
      </c>
      <c r="G5800" s="24">
        <f t="shared" ca="1" si="635"/>
        <v>9218.2443302902484</v>
      </c>
      <c r="H5800" s="24">
        <f t="shared" ca="1" si="636"/>
        <v>9911.4256336027302</v>
      </c>
      <c r="I5800" s="24">
        <f ca="1">H5800/'Option value'!$E$10</f>
        <v>481.13716667974415</v>
      </c>
    </row>
    <row r="5801" spans="2:9">
      <c r="B5801">
        <f t="shared" si="637"/>
        <v>5783</v>
      </c>
      <c r="C5801" s="38">
        <f t="shared" ca="1" si="632"/>
        <v>0.29235081181860023</v>
      </c>
      <c r="D5801" s="38">
        <f t="shared" ca="1" si="633"/>
        <v>6.3627029300257307E-2</v>
      </c>
      <c r="E5801" s="38">
        <f t="shared" ca="1" si="634"/>
        <v>0.14590906367433731</v>
      </c>
      <c r="F5801" s="38">
        <f t="shared" ca="1" si="638"/>
        <v>2.0368698617127659E-2</v>
      </c>
      <c r="G5801" s="24">
        <f t="shared" ca="1" si="635"/>
        <v>8123.2544366285629</v>
      </c>
      <c r="H5801" s="24">
        <f t="shared" ca="1" si="636"/>
        <v>8816.4357399410455</v>
      </c>
      <c r="I5801" s="24">
        <f ca="1">H5801/'Option value'!$E$10</f>
        <v>427.98231747286627</v>
      </c>
    </row>
    <row r="5802" spans="2:9">
      <c r="B5802">
        <f t="shared" si="637"/>
        <v>5784</v>
      </c>
      <c r="C5802" s="38">
        <f t="shared" ca="1" si="632"/>
        <v>0.24535069775866891</v>
      </c>
      <c r="D5802" s="38">
        <f t="shared" ca="1" si="633"/>
        <v>5.8665885260684419E-2</v>
      </c>
      <c r="E5802" s="38">
        <f t="shared" ca="1" si="634"/>
        <v>0.14648727400567924</v>
      </c>
      <c r="F5802" s="38">
        <f t="shared" ca="1" si="638"/>
        <v>3.7660505283050406E-2</v>
      </c>
      <c r="G5802" s="24">
        <f t="shared" ca="1" si="635"/>
        <v>8325.9335311290906</v>
      </c>
      <c r="H5802" s="24">
        <f t="shared" ca="1" si="636"/>
        <v>9019.1148344415724</v>
      </c>
      <c r="I5802" s="24">
        <f ca="1">H5802/'Option value'!$E$10</f>
        <v>437.82110846803744</v>
      </c>
    </row>
    <row r="5803" spans="2:9">
      <c r="B5803">
        <f t="shared" si="637"/>
        <v>5785</v>
      </c>
      <c r="C5803" s="38">
        <f t="shared" ca="1" si="632"/>
        <v>0.20549434105446734</v>
      </c>
      <c r="D5803" s="38">
        <f t="shared" ca="1" si="633"/>
        <v>7.140400530367047E-2</v>
      </c>
      <c r="E5803" s="38">
        <f t="shared" ca="1" si="634"/>
        <v>0.14617180357656309</v>
      </c>
      <c r="F5803" s="38">
        <f t="shared" ca="1" si="638"/>
        <v>4.8403166352825246E-2</v>
      </c>
      <c r="G5803" s="24">
        <f t="shared" ca="1" si="635"/>
        <v>10918.91700024089</v>
      </c>
      <c r="H5803" s="24">
        <f t="shared" ca="1" si="636"/>
        <v>11612.098303553372</v>
      </c>
      <c r="I5803" s="24">
        <f ca="1">H5803/'Option value'!$E$10</f>
        <v>563.6940924055034</v>
      </c>
    </row>
    <row r="5804" spans="2:9">
      <c r="B5804">
        <f t="shared" si="637"/>
        <v>5786</v>
      </c>
      <c r="C5804" s="38">
        <f t="shared" ca="1" si="632"/>
        <v>0.37420008931216869</v>
      </c>
      <c r="D5804" s="38">
        <f t="shared" ca="1" si="633"/>
        <v>6.6300467714356257E-2</v>
      </c>
      <c r="E5804" s="38">
        <f t="shared" ca="1" si="634"/>
        <v>0.14616088999517329</v>
      </c>
      <c r="F5804" s="38">
        <f t="shared" ca="1" si="638"/>
        <v>2.2491812723362141E-2</v>
      </c>
      <c r="G5804" s="24">
        <f t="shared" ca="1" si="635"/>
        <v>9136.8568550779164</v>
      </c>
      <c r="H5804" s="24">
        <f t="shared" ca="1" si="636"/>
        <v>9830.0381583903982</v>
      </c>
      <c r="I5804" s="24">
        <f ca="1">H5804/'Option value'!$E$10</f>
        <v>477.18631836846589</v>
      </c>
    </row>
    <row r="5805" spans="2:9">
      <c r="B5805">
        <f t="shared" si="637"/>
        <v>5787</v>
      </c>
      <c r="C5805" s="38">
        <f t="shared" ca="1" si="632"/>
        <v>0.16968546606950788</v>
      </c>
      <c r="D5805" s="38">
        <f t="shared" ca="1" si="633"/>
        <v>6.7854172600896739E-2</v>
      </c>
      <c r="E5805" s="38">
        <f t="shared" ca="1" si="634"/>
        <v>0.14972892128999601</v>
      </c>
      <c r="F5805" s="38">
        <f t="shared" ca="1" si="638"/>
        <v>4.215961013261206E-2</v>
      </c>
      <c r="G5805" s="24">
        <f t="shared" ca="1" si="635"/>
        <v>9150.580417877014</v>
      </c>
      <c r="H5805" s="24">
        <f t="shared" ca="1" si="636"/>
        <v>9843.7617211894958</v>
      </c>
      <c r="I5805" s="24">
        <f ca="1">H5805/'Option value'!$E$10</f>
        <v>477.85251073735412</v>
      </c>
    </row>
    <row r="5806" spans="2:9">
      <c r="B5806">
        <f t="shared" si="637"/>
        <v>5788</v>
      </c>
      <c r="C5806" s="38">
        <f t="shared" ca="1" si="632"/>
        <v>0.16816376969192695</v>
      </c>
      <c r="D5806" s="38">
        <f t="shared" ca="1" si="633"/>
        <v>6.0799860854175929E-2</v>
      </c>
      <c r="E5806" s="38">
        <f t="shared" ca="1" si="634"/>
        <v>0.14666021676166913</v>
      </c>
      <c r="F5806" s="38">
        <f t="shared" ca="1" si="638"/>
        <v>4.5070447794085228E-2</v>
      </c>
      <c r="G5806" s="24">
        <f t="shared" ca="1" si="635"/>
        <v>8670.5714638960617</v>
      </c>
      <c r="H5806" s="24">
        <f t="shared" ca="1" si="636"/>
        <v>9363.7527672085434</v>
      </c>
      <c r="I5806" s="24">
        <f ca="1">H5806/'Option value'!$E$10</f>
        <v>454.55110520429821</v>
      </c>
    </row>
    <row r="5807" spans="2:9">
      <c r="B5807">
        <f t="shared" si="637"/>
        <v>5789</v>
      </c>
      <c r="C5807" s="38">
        <f t="shared" ca="1" si="632"/>
        <v>0.27645453922575963</v>
      </c>
      <c r="D5807" s="38">
        <f t="shared" ca="1" si="633"/>
        <v>5.807150412640346E-2</v>
      </c>
      <c r="E5807" s="38">
        <f t="shared" ca="1" si="634"/>
        <v>0.14355079372551907</v>
      </c>
      <c r="F5807" s="38">
        <f t="shared" ca="1" si="638"/>
        <v>2.8099376120906818E-2</v>
      </c>
      <c r="G5807" s="24">
        <f t="shared" ca="1" si="635"/>
        <v>7962.703305043824</v>
      </c>
      <c r="H5807" s="24">
        <f t="shared" ca="1" si="636"/>
        <v>8655.8846083563058</v>
      </c>
      <c r="I5807" s="24">
        <f ca="1">H5807/'Option value'!$E$10</f>
        <v>420.18857322117987</v>
      </c>
    </row>
    <row r="5808" spans="2:9">
      <c r="B5808">
        <f t="shared" si="637"/>
        <v>5790</v>
      </c>
      <c r="C5808" s="38">
        <f t="shared" ca="1" si="632"/>
        <v>0.15345413429273144</v>
      </c>
      <c r="D5808" s="38">
        <f t="shared" ca="1" si="633"/>
        <v>6.3710970358039826E-2</v>
      </c>
      <c r="E5808" s="38">
        <f t="shared" ca="1" si="634"/>
        <v>0.14555786859898989</v>
      </c>
      <c r="F5808" s="38">
        <f t="shared" ca="1" si="638"/>
        <v>2.6261568121080114E-2</v>
      </c>
      <c r="G5808" s="24">
        <f t="shared" ca="1" si="635"/>
        <v>7639.7465437862938</v>
      </c>
      <c r="H5808" s="24">
        <f t="shared" ca="1" si="636"/>
        <v>8332.9278470987756</v>
      </c>
      <c r="I5808" s="24">
        <f ca="1">H5808/'Option value'!$E$10</f>
        <v>404.5110605387755</v>
      </c>
    </row>
    <row r="5809" spans="2:9">
      <c r="B5809">
        <f t="shared" si="637"/>
        <v>5791</v>
      </c>
      <c r="C5809" s="38">
        <f t="shared" ca="1" si="632"/>
        <v>1.1795332297982075E-2</v>
      </c>
      <c r="D5809" s="38">
        <f t="shared" ca="1" si="633"/>
        <v>5.4063791896747183E-2</v>
      </c>
      <c r="E5809" s="38">
        <f t="shared" ca="1" si="634"/>
        <v>0.14618254510092063</v>
      </c>
      <c r="F5809" s="38">
        <f t="shared" ca="1" si="638"/>
        <v>5.0781350567740302E-2</v>
      </c>
      <c r="G5809" s="24">
        <f t="shared" ca="1" si="635"/>
        <v>7111.0992231673363</v>
      </c>
      <c r="H5809" s="24">
        <f t="shared" ca="1" si="636"/>
        <v>7804.2805264798189</v>
      </c>
      <c r="I5809" s="24">
        <f ca="1">H5809/'Option value'!$E$10</f>
        <v>378.84856924659312</v>
      </c>
    </row>
    <row r="5810" spans="2:9">
      <c r="B5810">
        <f t="shared" si="637"/>
        <v>5792</v>
      </c>
      <c r="C5810" s="38">
        <f t="shared" ca="1" si="632"/>
        <v>0.25676863416870194</v>
      </c>
      <c r="D5810" s="38">
        <f t="shared" ca="1" si="633"/>
        <v>7.2753304407596614E-2</v>
      </c>
      <c r="E5810" s="38">
        <f t="shared" ca="1" si="634"/>
        <v>0.14622885146065434</v>
      </c>
      <c r="F5810" s="38">
        <f t="shared" ca="1" si="638"/>
        <v>4.9484255424018297E-2</v>
      </c>
      <c r="G5810" s="24">
        <f t="shared" ca="1" si="635"/>
        <v>11721.217316527653</v>
      </c>
      <c r="H5810" s="24">
        <f t="shared" ca="1" si="636"/>
        <v>12414.398619840134</v>
      </c>
      <c r="I5810" s="24">
        <f ca="1">H5810/'Option value'!$E$10</f>
        <v>602.64070970097737</v>
      </c>
    </row>
    <row r="5811" spans="2:9">
      <c r="B5811">
        <f t="shared" si="637"/>
        <v>5793</v>
      </c>
      <c r="C5811" s="38">
        <f t="shared" ca="1" si="632"/>
        <v>7.7613344030681625E-2</v>
      </c>
      <c r="D5811" s="38">
        <f t="shared" ca="1" si="633"/>
        <v>5.7703648524268548E-2</v>
      </c>
      <c r="E5811" s="38">
        <f t="shared" ca="1" si="634"/>
        <v>0.14566084589142647</v>
      </c>
      <c r="F5811" s="38">
        <f t="shared" ca="1" si="638"/>
        <v>4.2003992471814043E-2</v>
      </c>
      <c r="G5811" s="24">
        <f t="shared" ca="1" si="635"/>
        <v>7439.7713766880615</v>
      </c>
      <c r="H5811" s="24">
        <f t="shared" ca="1" si="636"/>
        <v>8132.9526800005442</v>
      </c>
      <c r="I5811" s="24">
        <f ca="1">H5811/'Option value'!$E$10</f>
        <v>394.80352815536622</v>
      </c>
    </row>
    <row r="5812" spans="2:9">
      <c r="B5812">
        <f t="shared" si="637"/>
        <v>5794</v>
      </c>
      <c r="C5812" s="38">
        <f t="shared" ca="1" si="632"/>
        <v>0.22173823941500304</v>
      </c>
      <c r="D5812" s="38">
        <f t="shared" ca="1" si="633"/>
        <v>6.5488073130473862E-2</v>
      </c>
      <c r="E5812" s="38">
        <f t="shared" ca="1" si="634"/>
        <v>0.14698300671203327</v>
      </c>
      <c r="F5812" s="38">
        <f t="shared" ca="1" si="638"/>
        <v>2.1104473943613412E-2</v>
      </c>
      <c r="G5812" s="24">
        <f t="shared" ca="1" si="635"/>
        <v>7882.7923073739721</v>
      </c>
      <c r="H5812" s="24">
        <f t="shared" ca="1" si="636"/>
        <v>8575.9736106864548</v>
      </c>
      <c r="I5812" s="24">
        <f ca="1">H5812/'Option value'!$E$10</f>
        <v>416.30939857701236</v>
      </c>
    </row>
    <row r="5813" spans="2:9">
      <c r="B5813">
        <f t="shared" si="637"/>
        <v>5795</v>
      </c>
      <c r="C5813" s="38">
        <f t="shared" ca="1" si="632"/>
        <v>0.27490044078790427</v>
      </c>
      <c r="D5813" s="38">
        <f t="shared" ca="1" si="633"/>
        <v>5.9793132476266643E-2</v>
      </c>
      <c r="E5813" s="38">
        <f t="shared" ca="1" si="634"/>
        <v>0.1486345073058116</v>
      </c>
      <c r="F5813" s="38">
        <f t="shared" ca="1" si="638"/>
        <v>3.8882373137300488E-2</v>
      </c>
      <c r="G5813" s="24">
        <f t="shared" ca="1" si="635"/>
        <v>8614.0220709371151</v>
      </c>
      <c r="H5813" s="24">
        <f t="shared" ca="1" si="636"/>
        <v>9307.2033742495969</v>
      </c>
      <c r="I5813" s="24">
        <f ca="1">H5813/'Option value'!$E$10</f>
        <v>451.80598904124253</v>
      </c>
    </row>
    <row r="5814" spans="2:9">
      <c r="B5814">
        <f t="shared" si="637"/>
        <v>5796</v>
      </c>
      <c r="C5814" s="38">
        <f t="shared" ca="1" si="632"/>
        <v>0.31254371442656892</v>
      </c>
      <c r="D5814" s="38">
        <f t="shared" ca="1" si="633"/>
        <v>5.0013285690452623E-2</v>
      </c>
      <c r="E5814" s="38">
        <f t="shared" ca="1" si="634"/>
        <v>0.14655573085198043</v>
      </c>
      <c r="F5814" s="38">
        <f t="shared" ca="1" si="638"/>
        <v>2.7761132582514468E-2</v>
      </c>
      <c r="G5814" s="24">
        <f t="shared" ca="1" si="635"/>
        <v>6853.2069590640285</v>
      </c>
      <c r="H5814" s="24">
        <f t="shared" ca="1" si="636"/>
        <v>7546.3882623765112</v>
      </c>
      <c r="I5814" s="24">
        <f ca="1">H5814/'Option value'!$E$10</f>
        <v>366.3295272998306</v>
      </c>
    </row>
    <row r="5815" spans="2:9">
      <c r="B5815">
        <f t="shared" si="637"/>
        <v>5797</v>
      </c>
      <c r="C5815" s="38">
        <f t="shared" ca="1" si="632"/>
        <v>-6.0777164587050292E-4</v>
      </c>
      <c r="D5815" s="38">
        <f t="shared" ca="1" si="633"/>
        <v>6.9153073610287968E-2</v>
      </c>
      <c r="E5815" s="38">
        <f t="shared" ca="1" si="634"/>
        <v>0.14922124767568809</v>
      </c>
      <c r="F5815" s="38">
        <f t="shared" ca="1" si="638"/>
        <v>2.559758856999339E-2</v>
      </c>
      <c r="G5815" s="24">
        <f t="shared" ca="1" si="635"/>
        <v>6933.2560361577489</v>
      </c>
      <c r="H5815" s="24">
        <f t="shared" ca="1" si="636"/>
        <v>7626.4373394702316</v>
      </c>
      <c r="I5815" s="24">
        <f ca="1">H5815/'Option value'!$E$10</f>
        <v>370.21540482865197</v>
      </c>
    </row>
    <row r="5816" spans="2:9">
      <c r="B5816">
        <f t="shared" si="637"/>
        <v>5798</v>
      </c>
      <c r="C5816" s="38">
        <f t="shared" ca="1" si="632"/>
        <v>0.25480813013141446</v>
      </c>
      <c r="D5816" s="38">
        <f t="shared" ca="1" si="633"/>
        <v>7.1422703808192392E-2</v>
      </c>
      <c r="E5816" s="38">
        <f t="shared" ca="1" si="634"/>
        <v>0.14944894667424388</v>
      </c>
      <c r="F5816" s="38">
        <f t="shared" ca="1" si="638"/>
        <v>3.6341429457307887E-2</v>
      </c>
      <c r="G5816" s="24">
        <f t="shared" ca="1" si="635"/>
        <v>9826.8317035797845</v>
      </c>
      <c r="H5816" s="24">
        <f t="shared" ca="1" si="636"/>
        <v>10520.013006892266</v>
      </c>
      <c r="I5816" s="24">
        <f ca="1">H5816/'Option value'!$E$10</f>
        <v>510.68024305302259</v>
      </c>
    </row>
    <row r="5817" spans="2:9">
      <c r="B5817">
        <f t="shared" si="637"/>
        <v>5799</v>
      </c>
      <c r="C5817" s="38">
        <f t="shared" ca="1" si="632"/>
        <v>0.19472610298983575</v>
      </c>
      <c r="D5817" s="38">
        <f t="shared" ca="1" si="633"/>
        <v>6.9458932538162141E-2</v>
      </c>
      <c r="E5817" s="38">
        <f t="shared" ca="1" si="634"/>
        <v>0.14829916067084792</v>
      </c>
      <c r="F5817" s="38">
        <f t="shared" ca="1" si="638"/>
        <v>4.9207942684836095E-2</v>
      </c>
      <c r="G5817" s="24">
        <f t="shared" ca="1" si="635"/>
        <v>10386.104008594913</v>
      </c>
      <c r="H5817" s="24">
        <f t="shared" ca="1" si="636"/>
        <v>11079.285311907395</v>
      </c>
      <c r="I5817" s="24">
        <f ca="1">H5817/'Option value'!$E$10</f>
        <v>537.82938407317454</v>
      </c>
    </row>
    <row r="5818" spans="2:9">
      <c r="B5818">
        <f t="shared" si="637"/>
        <v>5800</v>
      </c>
      <c r="C5818" s="38">
        <f t="shared" ca="1" si="632"/>
        <v>4.5827902308320373E-2</v>
      </c>
      <c r="D5818" s="38">
        <f t="shared" ca="1" si="633"/>
        <v>5.3240074391828617E-2</v>
      </c>
      <c r="E5818" s="38">
        <f t="shared" ca="1" si="634"/>
        <v>0.14124636302684837</v>
      </c>
      <c r="F5818" s="38">
        <f t="shared" ca="1" si="638"/>
        <v>5.9527931094587427E-2</v>
      </c>
      <c r="G5818" s="24">
        <f t="shared" ca="1" si="635"/>
        <v>8450.2630893703154</v>
      </c>
      <c r="H5818" s="24">
        <f t="shared" ca="1" si="636"/>
        <v>9143.4443926827971</v>
      </c>
      <c r="I5818" s="24">
        <f ca="1">H5818/'Option value'!$E$10</f>
        <v>443.85652391664058</v>
      </c>
    </row>
    <row r="5819" spans="2:9">
      <c r="B5819">
        <f t="shared" si="637"/>
        <v>5801</v>
      </c>
      <c r="C5819" s="38">
        <f t="shared" ca="1" si="632"/>
        <v>0.28342940399408656</v>
      </c>
      <c r="D5819" s="38">
        <f t="shared" ca="1" si="633"/>
        <v>6.7157030057925754E-2</v>
      </c>
      <c r="E5819" s="38">
        <f t="shared" ca="1" si="634"/>
        <v>0.14539512320750986</v>
      </c>
      <c r="F5819" s="38">
        <f t="shared" ca="1" si="638"/>
        <v>4.724154103979783E-2</v>
      </c>
      <c r="G5819" s="24">
        <f t="shared" ca="1" si="635"/>
        <v>10890.521819511003</v>
      </c>
      <c r="H5819" s="24">
        <f t="shared" ca="1" si="636"/>
        <v>11583.703122823485</v>
      </c>
      <c r="I5819" s="24">
        <f ca="1">H5819/'Option value'!$E$10</f>
        <v>562.31568557395553</v>
      </c>
    </row>
    <row r="5820" spans="2:9">
      <c r="B5820">
        <f t="shared" si="637"/>
        <v>5802</v>
      </c>
      <c r="C5820" s="38">
        <f t="shared" ca="1" si="632"/>
        <v>0.21865453805008683</v>
      </c>
      <c r="D5820" s="38">
        <f t="shared" ca="1" si="633"/>
        <v>6.0895368369105467E-2</v>
      </c>
      <c r="E5820" s="38">
        <f t="shared" ca="1" si="634"/>
        <v>0.14381592388730818</v>
      </c>
      <c r="F5820" s="38">
        <f t="shared" ca="1" si="638"/>
        <v>5.916677976304914E-2</v>
      </c>
      <c r="G5820" s="24">
        <f t="shared" ca="1" si="635"/>
        <v>10872.606677433509</v>
      </c>
      <c r="H5820" s="24">
        <f t="shared" ca="1" si="636"/>
        <v>11565.78798074599</v>
      </c>
      <c r="I5820" s="24">
        <f ca="1">H5820/'Option value'!$E$10</f>
        <v>561.44601848281502</v>
      </c>
    </row>
    <row r="5821" spans="2:9">
      <c r="B5821">
        <f t="shared" si="637"/>
        <v>5803</v>
      </c>
      <c r="C5821" s="38">
        <f t="shared" ca="1" si="632"/>
        <v>0.12699990494539709</v>
      </c>
      <c r="D5821" s="38">
        <f t="shared" ca="1" si="633"/>
        <v>6.2671288274747883E-2</v>
      </c>
      <c r="E5821" s="38">
        <f t="shared" ca="1" si="634"/>
        <v>0.14175620337491046</v>
      </c>
      <c r="F5821" s="38">
        <f t="shared" ca="1" si="638"/>
        <v>4.9789387330915716E-2</v>
      </c>
      <c r="G5821" s="24">
        <f t="shared" ca="1" si="635"/>
        <v>9524.7311797789698</v>
      </c>
      <c r="H5821" s="24">
        <f t="shared" ca="1" si="636"/>
        <v>10217.912483091452</v>
      </c>
      <c r="I5821" s="24">
        <f ca="1">H5821/'Option value'!$E$10</f>
        <v>496.01516908210925</v>
      </c>
    </row>
    <row r="5822" spans="2:9">
      <c r="B5822">
        <f t="shared" si="637"/>
        <v>5804</v>
      </c>
      <c r="C5822" s="38">
        <f t="shared" ca="1" si="632"/>
        <v>0.31354995594005364</v>
      </c>
      <c r="D5822" s="38">
        <f t="shared" ca="1" si="633"/>
        <v>6.1712420370539284E-2</v>
      </c>
      <c r="E5822" s="38">
        <f t="shared" ca="1" si="634"/>
        <v>0.14630442091568172</v>
      </c>
      <c r="F5822" s="38">
        <f t="shared" ca="1" si="638"/>
        <v>4.7253714835896014E-2</v>
      </c>
      <c r="G5822" s="24">
        <f t="shared" ca="1" si="635"/>
        <v>10149.694609833756</v>
      </c>
      <c r="H5822" s="24">
        <f t="shared" ca="1" si="636"/>
        <v>10842.875913146238</v>
      </c>
      <c r="I5822" s="24">
        <f ca="1">H5822/'Option value'!$E$10</f>
        <v>526.3531996672931</v>
      </c>
    </row>
    <row r="5823" spans="2:9">
      <c r="B5823">
        <f t="shared" si="637"/>
        <v>5805</v>
      </c>
      <c r="C5823" s="38">
        <f t="shared" ca="1" si="632"/>
        <v>0.21805567656869268</v>
      </c>
      <c r="D5823" s="38">
        <f t="shared" ca="1" si="633"/>
        <v>6.1235003269751738E-2</v>
      </c>
      <c r="E5823" s="38">
        <f t="shared" ca="1" si="634"/>
        <v>0.14212841697544623</v>
      </c>
      <c r="F5823" s="38">
        <f t="shared" ca="1" si="638"/>
        <v>3.2649096932267294E-2</v>
      </c>
      <c r="G5823" s="24">
        <f t="shared" ca="1" si="635"/>
        <v>8449.4058460488905</v>
      </c>
      <c r="H5823" s="24">
        <f t="shared" ca="1" si="636"/>
        <v>9142.5871493613722</v>
      </c>
      <c r="I5823" s="24">
        <f ca="1">H5823/'Option value'!$E$10</f>
        <v>443.81491016317335</v>
      </c>
    </row>
    <row r="5824" spans="2:9">
      <c r="B5824">
        <f t="shared" si="637"/>
        <v>5806</v>
      </c>
      <c r="C5824" s="38">
        <f t="shared" ca="1" si="632"/>
        <v>0.20936691426016812</v>
      </c>
      <c r="D5824" s="38">
        <f t="shared" ca="1" si="633"/>
        <v>5.6647930307100414E-2</v>
      </c>
      <c r="E5824" s="38">
        <f t="shared" ca="1" si="634"/>
        <v>0.14598427516349238</v>
      </c>
      <c r="F5824" s="38">
        <f t="shared" ca="1" si="638"/>
        <v>2.7313560298979883E-2</v>
      </c>
      <c r="G5824" s="24">
        <f t="shared" ca="1" si="635"/>
        <v>7159.6196021961105</v>
      </c>
      <c r="H5824" s="24">
        <f t="shared" ca="1" si="636"/>
        <v>7852.8009055085931</v>
      </c>
      <c r="I5824" s="24">
        <f ca="1">H5824/'Option value'!$E$10</f>
        <v>381.20392745187343</v>
      </c>
    </row>
    <row r="5825" spans="2:9">
      <c r="B5825">
        <f t="shared" si="637"/>
        <v>5807</v>
      </c>
      <c r="C5825" s="38">
        <f t="shared" ca="1" si="632"/>
        <v>0.20873055220385839</v>
      </c>
      <c r="D5825" s="38">
        <f t="shared" ca="1" si="633"/>
        <v>6.2031249644859399E-2</v>
      </c>
      <c r="E5825" s="38">
        <f t="shared" ca="1" si="634"/>
        <v>0.14423110698181626</v>
      </c>
      <c r="F5825" s="38">
        <f t="shared" ca="1" si="638"/>
        <v>5.9818182962596181E-2</v>
      </c>
      <c r="G5825" s="24">
        <f t="shared" ca="1" si="635"/>
        <v>11015.962845111801</v>
      </c>
      <c r="H5825" s="24">
        <f t="shared" ca="1" si="636"/>
        <v>11709.144148424282</v>
      </c>
      <c r="I5825" s="24">
        <f ca="1">H5825/'Option value'!$E$10</f>
        <v>568.40505574875158</v>
      </c>
    </row>
    <row r="5826" spans="2:9">
      <c r="B5826">
        <f t="shared" si="637"/>
        <v>5808</v>
      </c>
      <c r="C5826" s="38">
        <f t="shared" ca="1" si="632"/>
        <v>0.22430651836666574</v>
      </c>
      <c r="D5826" s="38">
        <f t="shared" ca="1" si="633"/>
        <v>7.6515372191771749E-2</v>
      </c>
      <c r="E5826" s="38">
        <f t="shared" ca="1" si="634"/>
        <v>0.14174015359061906</v>
      </c>
      <c r="F5826" s="38">
        <f t="shared" ca="1" si="638"/>
        <v>5.5265118716960465E-2</v>
      </c>
      <c r="G5826" s="24">
        <f t="shared" ca="1" si="635"/>
        <v>13435.056212236061</v>
      </c>
      <c r="H5826" s="24">
        <f t="shared" ca="1" si="636"/>
        <v>14128.237515548542</v>
      </c>
      <c r="I5826" s="24">
        <f ca="1">H5826/'Option value'!$E$10</f>
        <v>685.83677259944375</v>
      </c>
    </row>
    <row r="5827" spans="2:9">
      <c r="B5827">
        <f t="shared" si="637"/>
        <v>5809</v>
      </c>
      <c r="C5827" s="38">
        <f t="shared" ca="1" si="632"/>
        <v>0.16436345872749175</v>
      </c>
      <c r="D5827" s="38">
        <f t="shared" ca="1" si="633"/>
        <v>5.2570821310792396E-2</v>
      </c>
      <c r="E5827" s="38">
        <f t="shared" ca="1" si="634"/>
        <v>0.14505436172369848</v>
      </c>
      <c r="F5827" s="38">
        <f t="shared" ca="1" si="638"/>
        <v>5.3430583572799561E-2</v>
      </c>
      <c r="G5827" s="24">
        <f t="shared" ca="1" si="635"/>
        <v>8285.4578099556311</v>
      </c>
      <c r="H5827" s="24">
        <f t="shared" ca="1" si="636"/>
        <v>8978.6391132681129</v>
      </c>
      <c r="I5827" s="24">
        <f ca="1">H5827/'Option value'!$E$10</f>
        <v>435.85626763437438</v>
      </c>
    </row>
    <row r="5828" spans="2:9">
      <c r="B5828">
        <f t="shared" si="637"/>
        <v>5810</v>
      </c>
      <c r="C5828" s="38">
        <f t="shared" ca="1" si="632"/>
        <v>0.12269879717251975</v>
      </c>
      <c r="D5828" s="38">
        <f t="shared" ca="1" si="633"/>
        <v>6.5875813780840717E-2</v>
      </c>
      <c r="E5828" s="38">
        <f t="shared" ca="1" si="634"/>
        <v>0.14453114573409531</v>
      </c>
      <c r="F5828" s="38">
        <f t="shared" ca="1" si="638"/>
        <v>2.5911426843828703E-2</v>
      </c>
      <c r="G5828" s="24">
        <f t="shared" ca="1" si="635"/>
        <v>7732.5678047447955</v>
      </c>
      <c r="H5828" s="24">
        <f t="shared" ca="1" si="636"/>
        <v>8425.7491080572781</v>
      </c>
      <c r="I5828" s="24">
        <f ca="1">H5828/'Option value'!$E$10</f>
        <v>409.01694699307171</v>
      </c>
    </row>
    <row r="5829" spans="2:9">
      <c r="B5829">
        <f t="shared" si="637"/>
        <v>5811</v>
      </c>
      <c r="C5829" s="38">
        <f t="shared" ca="1" si="632"/>
        <v>0.18405652486874535</v>
      </c>
      <c r="D5829" s="38">
        <f t="shared" ca="1" si="633"/>
        <v>6.6801039492085337E-2</v>
      </c>
      <c r="E5829" s="38">
        <f t="shared" ca="1" si="634"/>
        <v>0.1501005642418661</v>
      </c>
      <c r="F5829" s="38">
        <f t="shared" ca="1" si="638"/>
        <v>2.6697227415927362E-2</v>
      </c>
      <c r="G5829" s="24">
        <f t="shared" ca="1" si="635"/>
        <v>7949.1397031653669</v>
      </c>
      <c r="H5829" s="24">
        <f t="shared" ca="1" si="636"/>
        <v>8642.3210064778486</v>
      </c>
      <c r="I5829" s="24">
        <f ca="1">H5829/'Option value'!$E$10</f>
        <v>419.53014594552661</v>
      </c>
    </row>
    <row r="5830" spans="2:9">
      <c r="B5830">
        <f t="shared" si="637"/>
        <v>5812</v>
      </c>
      <c r="C5830" s="38">
        <f t="shared" ca="1" si="632"/>
        <v>0.17553796169962851</v>
      </c>
      <c r="D5830" s="38">
        <f t="shared" ca="1" si="633"/>
        <v>6.8687659097249165E-2</v>
      </c>
      <c r="E5830" s="38">
        <f t="shared" ca="1" si="634"/>
        <v>0.14511417013803865</v>
      </c>
      <c r="F5830" s="38">
        <f t="shared" ca="1" si="638"/>
        <v>5.1469424996392149E-2</v>
      </c>
      <c r="G5830" s="24">
        <f t="shared" ca="1" si="635"/>
        <v>10693.585320501987</v>
      </c>
      <c r="H5830" s="24">
        <f t="shared" ca="1" si="636"/>
        <v>11386.766623814468</v>
      </c>
      <c r="I5830" s="24">
        <f ca="1">H5830/'Option value'!$E$10</f>
        <v>552.75566135021688</v>
      </c>
    </row>
    <row r="5831" spans="2:9">
      <c r="B5831">
        <f t="shared" si="637"/>
        <v>5813</v>
      </c>
      <c r="C5831" s="38">
        <f t="shared" ca="1" si="632"/>
        <v>0.2942957312491733</v>
      </c>
      <c r="D5831" s="38">
        <f t="shared" ca="1" si="633"/>
        <v>6.3302405175103049E-2</v>
      </c>
      <c r="E5831" s="38">
        <f t="shared" ca="1" si="634"/>
        <v>0.14194596094343018</v>
      </c>
      <c r="F5831" s="38">
        <f t="shared" ca="1" si="638"/>
        <v>5.0636176684113909E-2</v>
      </c>
      <c r="G5831" s="24">
        <f t="shared" ca="1" si="635"/>
        <v>11128.273488514609</v>
      </c>
      <c r="H5831" s="24">
        <f t="shared" ca="1" si="636"/>
        <v>11821.454791827091</v>
      </c>
      <c r="I5831" s="24">
        <f ca="1">H5831/'Option value'!$E$10</f>
        <v>573.85702872947036</v>
      </c>
    </row>
    <row r="5832" spans="2:9">
      <c r="B5832">
        <f t="shared" si="637"/>
        <v>5814</v>
      </c>
      <c r="C5832" s="38">
        <f t="shared" ca="1" si="632"/>
        <v>0.18272323136543533</v>
      </c>
      <c r="D5832" s="38">
        <f t="shared" ca="1" si="633"/>
        <v>6.1957323036149765E-2</v>
      </c>
      <c r="E5832" s="38">
        <f t="shared" ca="1" si="634"/>
        <v>0.14299828022689148</v>
      </c>
      <c r="F5832" s="38">
        <f t="shared" ca="1" si="638"/>
        <v>3.3170733880606776E-2</v>
      </c>
      <c r="G5832" s="24">
        <f t="shared" ca="1" si="635"/>
        <v>8274.7687989092483</v>
      </c>
      <c r="H5832" s="24">
        <f t="shared" ca="1" si="636"/>
        <v>8967.95010222173</v>
      </c>
      <c r="I5832" s="24">
        <f ca="1">H5832/'Option value'!$E$10</f>
        <v>435.33738360299657</v>
      </c>
    </row>
    <row r="5833" spans="2:9">
      <c r="B5833">
        <f t="shared" si="637"/>
        <v>5815</v>
      </c>
      <c r="C5833" s="38">
        <f t="shared" ca="1" si="632"/>
        <v>0.27424640046052867</v>
      </c>
      <c r="D5833" s="38">
        <f t="shared" ca="1" si="633"/>
        <v>6.2327387477782915E-2</v>
      </c>
      <c r="E5833" s="38">
        <f t="shared" ca="1" si="634"/>
        <v>0.14020019725073268</v>
      </c>
      <c r="F5833" s="38">
        <f t="shared" ca="1" si="638"/>
        <v>5.3681848007478578E-2</v>
      </c>
      <c r="G5833" s="24">
        <f t="shared" ca="1" si="635"/>
        <v>11384.540096875997</v>
      </c>
      <c r="H5833" s="24">
        <f t="shared" ca="1" si="636"/>
        <v>12077.721400188479</v>
      </c>
      <c r="I5833" s="24">
        <f ca="1">H5833/'Option value'!$E$10</f>
        <v>586.29715534895524</v>
      </c>
    </row>
    <row r="5834" spans="2:9">
      <c r="B5834">
        <f t="shared" si="637"/>
        <v>5816</v>
      </c>
      <c r="C5834" s="38">
        <f t="shared" ca="1" si="632"/>
        <v>0.43877424547416732</v>
      </c>
      <c r="D5834" s="38">
        <f t="shared" ca="1" si="633"/>
        <v>6.9009721505547489E-2</v>
      </c>
      <c r="E5834" s="38">
        <f t="shared" ca="1" si="634"/>
        <v>0.14532811049144465</v>
      </c>
      <c r="F5834" s="38">
        <f t="shared" ca="1" si="638"/>
        <v>3.5684062720435422E-2</v>
      </c>
      <c r="G5834" s="24">
        <f t="shared" ca="1" si="635"/>
        <v>11230.762588843387</v>
      </c>
      <c r="H5834" s="24">
        <f t="shared" ca="1" si="636"/>
        <v>11923.943892155869</v>
      </c>
      <c r="I5834" s="24">
        <f ca="1">H5834/'Option value'!$E$10</f>
        <v>578.83222777455671</v>
      </c>
    </row>
    <row r="5835" spans="2:9">
      <c r="B5835">
        <f t="shared" si="637"/>
        <v>5817</v>
      </c>
      <c r="C5835" s="38">
        <f t="shared" ca="1" si="632"/>
        <v>0.1018905495659001</v>
      </c>
      <c r="D5835" s="38">
        <f t="shared" ca="1" si="633"/>
        <v>7.4321757590679355E-2</v>
      </c>
      <c r="E5835" s="38">
        <f t="shared" ca="1" si="634"/>
        <v>0.1424998339906936</v>
      </c>
      <c r="F5835" s="38">
        <f t="shared" ca="1" si="638"/>
        <v>2.5348904369214918E-2</v>
      </c>
      <c r="G5835" s="24">
        <f t="shared" ca="1" si="635"/>
        <v>8669.6201041163895</v>
      </c>
      <c r="H5835" s="24">
        <f t="shared" ca="1" si="636"/>
        <v>9362.8014074288712</v>
      </c>
      <c r="I5835" s="24">
        <f ca="1">H5835/'Option value'!$E$10</f>
        <v>454.50492269072186</v>
      </c>
    </row>
    <row r="5836" spans="2:9">
      <c r="B5836">
        <f t="shared" si="637"/>
        <v>5818</v>
      </c>
      <c r="C5836" s="38">
        <f t="shared" ca="1" si="632"/>
        <v>0.33920773084762157</v>
      </c>
      <c r="D5836" s="38">
        <f t="shared" ca="1" si="633"/>
        <v>5.9057616548715303E-2</v>
      </c>
      <c r="E5836" s="38">
        <f t="shared" ca="1" si="634"/>
        <v>0.14148077385798308</v>
      </c>
      <c r="F5836" s="38">
        <f t="shared" ca="1" si="638"/>
        <v>5.3221593715069682E-2</v>
      </c>
      <c r="G5836" s="24">
        <f t="shared" ca="1" si="635"/>
        <v>11113.615091025331</v>
      </c>
      <c r="H5836" s="24">
        <f t="shared" ca="1" si="636"/>
        <v>11806.796394337813</v>
      </c>
      <c r="I5836" s="24">
        <f ca="1">H5836/'Option value'!$E$10</f>
        <v>573.1454560358161</v>
      </c>
    </row>
    <row r="5837" spans="2:9">
      <c r="B5837">
        <f t="shared" si="637"/>
        <v>5819</v>
      </c>
      <c r="C5837" s="38">
        <f t="shared" ca="1" si="632"/>
        <v>0.24744681169653765</v>
      </c>
      <c r="D5837" s="38">
        <f t="shared" ca="1" si="633"/>
        <v>5.5648453992440616E-2</v>
      </c>
      <c r="E5837" s="38">
        <f t="shared" ca="1" si="634"/>
        <v>0.13986022588051467</v>
      </c>
      <c r="F5837" s="38">
        <f t="shared" ca="1" si="638"/>
        <v>2.147749619935034E-2</v>
      </c>
      <c r="G5837" s="24">
        <f t="shared" ca="1" si="635"/>
        <v>7272.406860484446</v>
      </c>
      <c r="H5837" s="24">
        <f t="shared" ca="1" si="636"/>
        <v>7965.5881637969287</v>
      </c>
      <c r="I5837" s="24">
        <f ca="1">H5837/'Option value'!$E$10</f>
        <v>386.67903707752077</v>
      </c>
    </row>
    <row r="5838" spans="2:9">
      <c r="B5838">
        <f t="shared" si="637"/>
        <v>5820</v>
      </c>
      <c r="C5838" s="38">
        <f t="shared" ca="1" si="632"/>
        <v>0.34551763754925918</v>
      </c>
      <c r="D5838" s="38">
        <f t="shared" ca="1" si="633"/>
        <v>6.9117832868179865E-2</v>
      </c>
      <c r="E5838" s="38">
        <f t="shared" ca="1" si="634"/>
        <v>0.14592061711482432</v>
      </c>
      <c r="F5838" s="38">
        <f t="shared" ca="1" si="638"/>
        <v>3.1126135638256901E-2</v>
      </c>
      <c r="G5838" s="24">
        <f t="shared" ca="1" si="635"/>
        <v>10047.311659021963</v>
      </c>
      <c r="H5838" s="24">
        <f t="shared" ca="1" si="636"/>
        <v>10740.492962334445</v>
      </c>
      <c r="I5838" s="24">
        <f ca="1">H5838/'Option value'!$E$10</f>
        <v>521.38315351138078</v>
      </c>
    </row>
    <row r="5839" spans="2:9">
      <c r="B5839">
        <f t="shared" si="637"/>
        <v>5821</v>
      </c>
      <c r="C5839" s="38">
        <f t="shared" ca="1" si="632"/>
        <v>0.23639126347642883</v>
      </c>
      <c r="D5839" s="38">
        <f t="shared" ca="1" si="633"/>
        <v>6.2474542925324394E-2</v>
      </c>
      <c r="E5839" s="38">
        <f t="shared" ca="1" si="634"/>
        <v>0.14562751579340916</v>
      </c>
      <c r="F5839" s="38">
        <f t="shared" ca="1" si="638"/>
        <v>3.8901530862118838E-2</v>
      </c>
      <c r="G5839" s="24">
        <f t="shared" ca="1" si="635"/>
        <v>8975.9457785350132</v>
      </c>
      <c r="H5839" s="24">
        <f t="shared" ca="1" si="636"/>
        <v>9669.127081847495</v>
      </c>
      <c r="I5839" s="24">
        <f ca="1">H5839/'Option value'!$E$10</f>
        <v>469.37510106055799</v>
      </c>
    </row>
    <row r="5840" spans="2:9">
      <c r="B5840">
        <f t="shared" si="637"/>
        <v>5822</v>
      </c>
      <c r="C5840" s="38">
        <f t="shared" ca="1" si="632"/>
        <v>0.30422242552185413</v>
      </c>
      <c r="D5840" s="38">
        <f t="shared" ca="1" si="633"/>
        <v>6.7355446578774653E-2</v>
      </c>
      <c r="E5840" s="38">
        <f t="shared" ca="1" si="634"/>
        <v>0.14518512967093725</v>
      </c>
      <c r="F5840" s="38">
        <f t="shared" ca="1" si="638"/>
        <v>4.3992511101527992E-2</v>
      </c>
      <c r="G5840" s="24">
        <f t="shared" ca="1" si="635"/>
        <v>10766.311124049569</v>
      </c>
      <c r="H5840" s="24">
        <f t="shared" ca="1" si="636"/>
        <v>11459.492427362051</v>
      </c>
      <c r="I5840" s="24">
        <f ca="1">H5840/'Option value'!$E$10</f>
        <v>556.28604016320628</v>
      </c>
    </row>
    <row r="5841" spans="2:9">
      <c r="B5841">
        <f t="shared" si="637"/>
        <v>5823</v>
      </c>
      <c r="C5841" s="38">
        <f t="shared" ca="1" si="632"/>
        <v>0.34055262595762126</v>
      </c>
      <c r="D5841" s="38">
        <f t="shared" ca="1" si="633"/>
        <v>7.0201296587608195E-2</v>
      </c>
      <c r="E5841" s="38">
        <f t="shared" ca="1" si="634"/>
        <v>0.14355458319445333</v>
      </c>
      <c r="F5841" s="38">
        <f t="shared" ca="1" si="638"/>
        <v>2.5248572912923772E-2</v>
      </c>
      <c r="G5841" s="24">
        <f t="shared" ca="1" si="635"/>
        <v>9865.3743459904344</v>
      </c>
      <c r="H5841" s="24">
        <f t="shared" ca="1" si="636"/>
        <v>10558.555649302916</v>
      </c>
      <c r="I5841" s="24">
        <f ca="1">H5841/'Option value'!$E$10</f>
        <v>512.55124511179201</v>
      </c>
    </row>
    <row r="5842" spans="2:9">
      <c r="B5842">
        <f t="shared" si="637"/>
        <v>5824</v>
      </c>
      <c r="C5842" s="38">
        <f t="shared" ca="1" si="632"/>
        <v>0.24237132143281628</v>
      </c>
      <c r="D5842" s="38">
        <f t="shared" ca="1" si="633"/>
        <v>6.7372002285167654E-2</v>
      </c>
      <c r="E5842" s="38">
        <f t="shared" ca="1" si="634"/>
        <v>0.14151936272795193</v>
      </c>
      <c r="F5842" s="38">
        <f t="shared" ca="1" si="638"/>
        <v>2.8576686399409679E-2</v>
      </c>
      <c r="G5842" s="24">
        <f t="shared" ca="1" si="635"/>
        <v>9191.0298064724193</v>
      </c>
      <c r="H5842" s="24">
        <f t="shared" ca="1" si="636"/>
        <v>9884.2111097849011</v>
      </c>
      <c r="I5842" s="24">
        <f ca="1">H5842/'Option value'!$E$10</f>
        <v>479.81607329052912</v>
      </c>
    </row>
    <row r="5843" spans="2:9">
      <c r="B5843">
        <f t="shared" si="637"/>
        <v>5825</v>
      </c>
      <c r="C5843" s="38">
        <f t="shared" ref="C5843:C5906" ca="1" si="639">_xlfn.NORM.INV(RAND(),$F$6,$G$6)</f>
        <v>0.16544111822812982</v>
      </c>
      <c r="D5843" s="38">
        <f t="shared" ref="D5843:D5906" ca="1" si="640">_xlfn.NORM.INV(RAND(),$F$7,$G$7)</f>
        <v>6.6986489985605441E-2</v>
      </c>
      <c r="E5843" s="38">
        <f t="shared" ref="E5843:E5906" ca="1" si="641">_xlfn.NORM.INV(RAND(),$F$8,$G$8)</f>
        <v>0.14394549967365944</v>
      </c>
      <c r="F5843" s="38">
        <f t="shared" ca="1" si="638"/>
        <v>3.268993956771804E-2</v>
      </c>
      <c r="G5843" s="24">
        <f t="shared" ref="G5843:G5906" ca="1" si="642">IF(E5843&gt;F5843,($C$12*(1+C5843)*D5843)/(E5843-F5843),0)</f>
        <v>8702.5636963001925</v>
      </c>
      <c r="H5843" s="24">
        <f t="shared" ref="H5843:H5906" ca="1" si="643">G5843+$C$13</f>
        <v>9395.7449996126743</v>
      </c>
      <c r="I5843" s="24">
        <f ca="1">H5843/'Option value'!$E$10</f>
        <v>456.10412619478996</v>
      </c>
    </row>
    <row r="5844" spans="2:9">
      <c r="B5844">
        <f t="shared" ref="B5844:B5907" si="644">B5843+1</f>
        <v>5826</v>
      </c>
      <c r="C5844" s="38">
        <f t="shared" ca="1" si="639"/>
        <v>0.19779362426149485</v>
      </c>
      <c r="D5844" s="38">
        <f t="shared" ca="1" si="640"/>
        <v>5.9837507993771008E-2</v>
      </c>
      <c r="E5844" s="38">
        <f t="shared" ca="1" si="641"/>
        <v>0.15169140009691326</v>
      </c>
      <c r="F5844" s="38">
        <f t="shared" ref="F5844:F5907" ca="1" si="645">RAND()*($E$9-$D$9)+$D$9</f>
        <v>2.7280315585732028E-2</v>
      </c>
      <c r="G5844" s="24">
        <f t="shared" ca="1" si="642"/>
        <v>7144.7624925065747</v>
      </c>
      <c r="H5844" s="24">
        <f t="shared" ca="1" si="643"/>
        <v>7837.9437958190574</v>
      </c>
      <c r="I5844" s="24">
        <f ca="1">H5844/'Option value'!$E$10</f>
        <v>380.48270853490567</v>
      </c>
    </row>
    <row r="5845" spans="2:9">
      <c r="B5845">
        <f t="shared" si="644"/>
        <v>5827</v>
      </c>
      <c r="C5845" s="38">
        <f t="shared" ca="1" si="639"/>
        <v>0.12836097054992138</v>
      </c>
      <c r="D5845" s="38">
        <f t="shared" ca="1" si="640"/>
        <v>6.472692718352209E-2</v>
      </c>
      <c r="E5845" s="38">
        <f t="shared" ca="1" si="641"/>
        <v>0.14648395083579596</v>
      </c>
      <c r="F5845" s="38">
        <f t="shared" ca="1" si="645"/>
        <v>2.2867658254127732E-2</v>
      </c>
      <c r="G5845" s="24">
        <f t="shared" ca="1" si="642"/>
        <v>7327.3798889100253</v>
      </c>
      <c r="H5845" s="24">
        <f t="shared" ca="1" si="643"/>
        <v>8020.561192222508</v>
      </c>
      <c r="I5845" s="24">
        <f ca="1">H5845/'Option value'!$E$10</f>
        <v>389.34763069041298</v>
      </c>
    </row>
    <row r="5846" spans="2:9">
      <c r="B5846">
        <f t="shared" si="644"/>
        <v>5828</v>
      </c>
      <c r="C5846" s="38">
        <f t="shared" ca="1" si="639"/>
        <v>0.14479914267271643</v>
      </c>
      <c r="D5846" s="38">
        <f t="shared" ca="1" si="640"/>
        <v>6.2885539873321059E-2</v>
      </c>
      <c r="E5846" s="38">
        <f t="shared" ca="1" si="641"/>
        <v>0.14827833989934602</v>
      </c>
      <c r="F5846" s="38">
        <f t="shared" ca="1" si="645"/>
        <v>5.6359961076406798E-2</v>
      </c>
      <c r="G5846" s="24">
        <f t="shared" ca="1" si="642"/>
        <v>9713.3516125894821</v>
      </c>
      <c r="H5846" s="24">
        <f t="shared" ca="1" si="643"/>
        <v>10406.532915901964</v>
      </c>
      <c r="I5846" s="24">
        <f ca="1">H5846/'Option value'!$E$10</f>
        <v>505.17150077193998</v>
      </c>
    </row>
    <row r="5847" spans="2:9">
      <c r="B5847">
        <f t="shared" si="644"/>
        <v>5829</v>
      </c>
      <c r="C5847" s="38">
        <f t="shared" ca="1" si="639"/>
        <v>-9.8344955119753219E-3</v>
      </c>
      <c r="D5847" s="38">
        <f t="shared" ca="1" si="640"/>
        <v>6.6970463327939447E-2</v>
      </c>
      <c r="E5847" s="38">
        <f t="shared" ca="1" si="641"/>
        <v>0.14846287980675757</v>
      </c>
      <c r="F5847" s="38">
        <f t="shared" ca="1" si="645"/>
        <v>5.9666363952017062E-2</v>
      </c>
      <c r="G5847" s="24">
        <f t="shared" ca="1" si="642"/>
        <v>9261.6112352624077</v>
      </c>
      <c r="H5847" s="24">
        <f t="shared" ca="1" si="643"/>
        <v>9954.7925385748895</v>
      </c>
      <c r="I5847" s="24">
        <f ca="1">H5847/'Option value'!$E$10</f>
        <v>483.24235624149946</v>
      </c>
    </row>
    <row r="5848" spans="2:9">
      <c r="B5848">
        <f t="shared" si="644"/>
        <v>5830</v>
      </c>
      <c r="C5848" s="38">
        <f t="shared" ca="1" si="639"/>
        <v>0.31404643275624955</v>
      </c>
      <c r="D5848" s="38">
        <f t="shared" ca="1" si="640"/>
        <v>6.3277072177330113E-2</v>
      </c>
      <c r="E5848" s="38">
        <f t="shared" ca="1" si="641"/>
        <v>0.1450340249918988</v>
      </c>
      <c r="F5848" s="38">
        <f t="shared" ca="1" si="645"/>
        <v>2.7423943138663729E-2</v>
      </c>
      <c r="G5848" s="24">
        <f t="shared" ca="1" si="642"/>
        <v>8768.0680627804632</v>
      </c>
      <c r="H5848" s="24">
        <f t="shared" ca="1" si="643"/>
        <v>9461.2493660929449</v>
      </c>
      <c r="I5848" s="24">
        <f ca="1">H5848/'Option value'!$E$10</f>
        <v>459.28394981033711</v>
      </c>
    </row>
    <row r="5849" spans="2:9">
      <c r="B5849">
        <f t="shared" si="644"/>
        <v>5831</v>
      </c>
      <c r="C5849" s="38">
        <f t="shared" ca="1" si="639"/>
        <v>0.13385014188015792</v>
      </c>
      <c r="D5849" s="38">
        <f t="shared" ca="1" si="640"/>
        <v>5.7835607836589129E-2</v>
      </c>
      <c r="E5849" s="38">
        <f t="shared" ca="1" si="641"/>
        <v>0.14471662420645726</v>
      </c>
      <c r="F5849" s="38">
        <f t="shared" ca="1" si="645"/>
        <v>2.6310888983306788E-2</v>
      </c>
      <c r="G5849" s="24">
        <f t="shared" ca="1" si="642"/>
        <v>6868.62175381828</v>
      </c>
      <c r="H5849" s="24">
        <f t="shared" ca="1" si="643"/>
        <v>7561.8030571307627</v>
      </c>
      <c r="I5849" s="24">
        <f ca="1">H5849/'Option value'!$E$10</f>
        <v>367.07781830731852</v>
      </c>
    </row>
    <row r="5850" spans="2:9">
      <c r="B5850">
        <f t="shared" si="644"/>
        <v>5832</v>
      </c>
      <c r="C5850" s="38">
        <f t="shared" ca="1" si="639"/>
        <v>0.40272141928366095</v>
      </c>
      <c r="D5850" s="38">
        <f t="shared" ca="1" si="640"/>
        <v>5.5559219105485842E-2</v>
      </c>
      <c r="E5850" s="38">
        <f t="shared" ca="1" si="641"/>
        <v>0.14630693240315926</v>
      </c>
      <c r="F5850" s="38">
        <f t="shared" ca="1" si="645"/>
        <v>4.9316149127085762E-2</v>
      </c>
      <c r="G5850" s="24">
        <f t="shared" ca="1" si="642"/>
        <v>9965.2562752028662</v>
      </c>
      <c r="H5850" s="24">
        <f t="shared" ca="1" si="643"/>
        <v>10658.437578515348</v>
      </c>
      <c r="I5850" s="24">
        <f ca="1">H5850/'Option value'!$E$10</f>
        <v>517.39988245220127</v>
      </c>
    </row>
    <row r="5851" spans="2:9">
      <c r="B5851">
        <f t="shared" si="644"/>
        <v>5833</v>
      </c>
      <c r="C5851" s="38">
        <f t="shared" ca="1" si="639"/>
        <v>0.17226014039143167</v>
      </c>
      <c r="D5851" s="38">
        <f t="shared" ca="1" si="640"/>
        <v>6.1293140833264703E-2</v>
      </c>
      <c r="E5851" s="38">
        <f t="shared" ca="1" si="641"/>
        <v>0.14601984507678278</v>
      </c>
      <c r="F5851" s="38">
        <f t="shared" ca="1" si="645"/>
        <v>5.9213577860998651E-2</v>
      </c>
      <c r="G5851" s="24">
        <f t="shared" ca="1" si="642"/>
        <v>10265.406933945169</v>
      </c>
      <c r="H5851" s="24">
        <f t="shared" ca="1" si="643"/>
        <v>10958.588237257651</v>
      </c>
      <c r="I5851" s="24">
        <f ca="1">H5851/'Option value'!$E$10</f>
        <v>531.97030277949762</v>
      </c>
    </row>
    <row r="5852" spans="2:9">
      <c r="B5852">
        <f t="shared" si="644"/>
        <v>5834</v>
      </c>
      <c r="C5852" s="38">
        <f t="shared" ca="1" si="639"/>
        <v>5.6988627437017297E-2</v>
      </c>
      <c r="D5852" s="38">
        <f t="shared" ca="1" si="640"/>
        <v>6.963357381006112E-2</v>
      </c>
      <c r="E5852" s="38">
        <f t="shared" ca="1" si="641"/>
        <v>0.14336507085305825</v>
      </c>
      <c r="F5852" s="38">
        <f t="shared" ca="1" si="645"/>
        <v>5.8110890385062772E-2</v>
      </c>
      <c r="G5852" s="24">
        <f t="shared" ca="1" si="642"/>
        <v>10706.923323452802</v>
      </c>
      <c r="H5852" s="24">
        <f t="shared" ca="1" si="643"/>
        <v>11400.104626765284</v>
      </c>
      <c r="I5852" s="24">
        <f ca="1">H5852/'Option value'!$E$10</f>
        <v>553.40313722161568</v>
      </c>
    </row>
    <row r="5853" spans="2:9">
      <c r="B5853">
        <f t="shared" si="644"/>
        <v>5835</v>
      </c>
      <c r="C5853" s="38">
        <f t="shared" ca="1" si="639"/>
        <v>0.12817060375055572</v>
      </c>
      <c r="D5853" s="38">
        <f t="shared" ca="1" si="640"/>
        <v>6.6508126846583804E-2</v>
      </c>
      <c r="E5853" s="38">
        <f t="shared" ca="1" si="641"/>
        <v>0.14555450164807188</v>
      </c>
      <c r="F5853" s="38">
        <f t="shared" ca="1" si="645"/>
        <v>3.8678853631762176E-2</v>
      </c>
      <c r="G5853" s="24">
        <f t="shared" ca="1" si="642"/>
        <v>8706.8710304668712</v>
      </c>
      <c r="H5853" s="24">
        <f t="shared" ca="1" si="643"/>
        <v>9400.0523337793529</v>
      </c>
      <c r="I5853" s="24">
        <f ca="1">H5853/'Option value'!$E$10</f>
        <v>456.3132200863763</v>
      </c>
    </row>
    <row r="5854" spans="2:9">
      <c r="B5854">
        <f t="shared" si="644"/>
        <v>5836</v>
      </c>
      <c r="C5854" s="38">
        <f t="shared" ca="1" si="639"/>
        <v>0.10829193819889579</v>
      </c>
      <c r="D5854" s="38">
        <f t="shared" ca="1" si="640"/>
        <v>7.03808349945442E-2</v>
      </c>
      <c r="E5854" s="38">
        <f t="shared" ca="1" si="641"/>
        <v>0.14205980259936704</v>
      </c>
      <c r="F5854" s="38">
        <f t="shared" ca="1" si="645"/>
        <v>3.1782951757029727E-2</v>
      </c>
      <c r="G5854" s="24">
        <f t="shared" ca="1" si="642"/>
        <v>8772.343123319617</v>
      </c>
      <c r="H5854" s="24">
        <f t="shared" ca="1" si="643"/>
        <v>9465.5244266320988</v>
      </c>
      <c r="I5854" s="24">
        <f ca="1">H5854/'Option value'!$E$10</f>
        <v>459.49147702097565</v>
      </c>
    </row>
    <row r="5855" spans="2:9">
      <c r="B5855">
        <f t="shared" si="644"/>
        <v>5837</v>
      </c>
      <c r="C5855" s="38">
        <f t="shared" ca="1" si="639"/>
        <v>0.20556814155675396</v>
      </c>
      <c r="D5855" s="38">
        <f t="shared" ca="1" si="640"/>
        <v>7.3629742702162881E-2</v>
      </c>
      <c r="E5855" s="38">
        <f t="shared" ca="1" si="641"/>
        <v>0.14245419630669162</v>
      </c>
      <c r="F5855" s="38">
        <f t="shared" ca="1" si="645"/>
        <v>4.3944397135589841E-2</v>
      </c>
      <c r="G5855" s="24">
        <f t="shared" ca="1" si="642"/>
        <v>11175.243342821172</v>
      </c>
      <c r="H5855" s="24">
        <f t="shared" ca="1" si="643"/>
        <v>11868.424646133653</v>
      </c>
      <c r="I5855" s="24">
        <f ca="1">H5855/'Option value'!$E$10</f>
        <v>576.13711874435205</v>
      </c>
    </row>
    <row r="5856" spans="2:9">
      <c r="B5856">
        <f t="shared" si="644"/>
        <v>5838</v>
      </c>
      <c r="C5856" s="38">
        <f t="shared" ca="1" si="639"/>
        <v>0.11940854580873095</v>
      </c>
      <c r="D5856" s="38">
        <f t="shared" ca="1" si="640"/>
        <v>5.8096353849540087E-2</v>
      </c>
      <c r="E5856" s="38">
        <f t="shared" ca="1" si="641"/>
        <v>0.14414835692305678</v>
      </c>
      <c r="F5856" s="38">
        <f t="shared" ca="1" si="645"/>
        <v>5.7557209760102993E-2</v>
      </c>
      <c r="G5856" s="24">
        <f t="shared" ca="1" si="642"/>
        <v>9314.4105944506064</v>
      </c>
      <c r="H5856" s="24">
        <f t="shared" ca="1" si="643"/>
        <v>10007.591897763088</v>
      </c>
      <c r="I5856" s="24">
        <f ca="1">H5856/'Option value'!$E$10</f>
        <v>485.80543193024698</v>
      </c>
    </row>
    <row r="5857" spans="2:9">
      <c r="B5857">
        <f t="shared" si="644"/>
        <v>5839</v>
      </c>
      <c r="C5857" s="38">
        <f t="shared" ca="1" si="639"/>
        <v>0.18466549794295162</v>
      </c>
      <c r="D5857" s="38">
        <f t="shared" ca="1" si="640"/>
        <v>5.7902321771794052E-2</v>
      </c>
      <c r="E5857" s="38">
        <f t="shared" ca="1" si="641"/>
        <v>0.14196925320688164</v>
      </c>
      <c r="F5857" s="38">
        <f t="shared" ca="1" si="645"/>
        <v>3.4194883252951912E-2</v>
      </c>
      <c r="G5857" s="24">
        <f t="shared" ca="1" si="642"/>
        <v>7893.4634604506828</v>
      </c>
      <c r="H5857" s="24">
        <f t="shared" ca="1" si="643"/>
        <v>8586.6447637631645</v>
      </c>
      <c r="I5857" s="24">
        <f ca="1">H5857/'Option value'!$E$10</f>
        <v>416.82741571665844</v>
      </c>
    </row>
    <row r="5858" spans="2:9">
      <c r="B5858">
        <f t="shared" si="644"/>
        <v>5840</v>
      </c>
      <c r="C5858" s="38">
        <f t="shared" ca="1" si="639"/>
        <v>-7.6501686010926717E-2</v>
      </c>
      <c r="D5858" s="38">
        <f t="shared" ca="1" si="640"/>
        <v>7.1403414369879792E-2</v>
      </c>
      <c r="E5858" s="38">
        <f t="shared" ca="1" si="641"/>
        <v>0.14684882417680747</v>
      </c>
      <c r="F5858" s="38">
        <f t="shared" ca="1" si="645"/>
        <v>2.7363726446714774E-2</v>
      </c>
      <c r="G5858" s="24">
        <f t="shared" ca="1" si="642"/>
        <v>6844.3580371905991</v>
      </c>
      <c r="H5858" s="24">
        <f t="shared" ca="1" si="643"/>
        <v>7537.5393405030818</v>
      </c>
      <c r="I5858" s="24">
        <f ca="1">H5858/'Option value'!$E$10</f>
        <v>365.89996798558644</v>
      </c>
    </row>
    <row r="5859" spans="2:9">
      <c r="B5859">
        <f t="shared" si="644"/>
        <v>5841</v>
      </c>
      <c r="C5859" s="38">
        <f t="shared" ca="1" si="639"/>
        <v>0.1911940180130631</v>
      </c>
      <c r="D5859" s="38">
        <f t="shared" ca="1" si="640"/>
        <v>7.2927473332026066E-2</v>
      </c>
      <c r="E5859" s="38">
        <f t="shared" ca="1" si="641"/>
        <v>0.14461808276862112</v>
      </c>
      <c r="F5859" s="38">
        <f t="shared" ca="1" si="645"/>
        <v>3.3181222617718019E-2</v>
      </c>
      <c r="G5859" s="24">
        <f t="shared" ca="1" si="642"/>
        <v>9667.9897401012622</v>
      </c>
      <c r="H5859" s="24">
        <f t="shared" ca="1" si="643"/>
        <v>10361.171043413744</v>
      </c>
      <c r="I5859" s="24">
        <f ca="1">H5859/'Option value'!$E$10</f>
        <v>502.96946812688071</v>
      </c>
    </row>
    <row r="5860" spans="2:9">
      <c r="B5860">
        <f t="shared" si="644"/>
        <v>5842</v>
      </c>
      <c r="C5860" s="38">
        <f t="shared" ca="1" si="639"/>
        <v>0.22502832248713805</v>
      </c>
      <c r="D5860" s="38">
        <f t="shared" ca="1" si="640"/>
        <v>5.5429713253821573E-2</v>
      </c>
      <c r="E5860" s="38">
        <f t="shared" ca="1" si="641"/>
        <v>0.1438833364331264</v>
      </c>
      <c r="F5860" s="38">
        <f t="shared" ca="1" si="645"/>
        <v>2.8930753589347012E-2</v>
      </c>
      <c r="G5860" s="24">
        <f t="shared" ca="1" si="642"/>
        <v>7325.9070588142604</v>
      </c>
      <c r="H5860" s="24">
        <f t="shared" ca="1" si="643"/>
        <v>8019.088362126743</v>
      </c>
      <c r="I5860" s="24">
        <f ca="1">H5860/'Option value'!$E$10</f>
        <v>389.27613408382246</v>
      </c>
    </row>
    <row r="5861" spans="2:9">
      <c r="B5861">
        <f t="shared" si="644"/>
        <v>5843</v>
      </c>
      <c r="C5861" s="38">
        <f t="shared" ca="1" si="639"/>
        <v>0.27188887276097601</v>
      </c>
      <c r="D5861" s="38">
        <f t="shared" ca="1" si="640"/>
        <v>6.5112391183748036E-2</v>
      </c>
      <c r="E5861" s="38">
        <f t="shared" ca="1" si="641"/>
        <v>0.13987819359890624</v>
      </c>
      <c r="F5861" s="38">
        <f t="shared" ca="1" si="645"/>
        <v>2.4484276445757847E-2</v>
      </c>
      <c r="G5861" s="24">
        <f t="shared" ca="1" si="642"/>
        <v>8900.6407691931418</v>
      </c>
      <c r="H5861" s="24">
        <f t="shared" ca="1" si="643"/>
        <v>9593.8220725056235</v>
      </c>
      <c r="I5861" s="24">
        <f ca="1">H5861/'Option value'!$E$10</f>
        <v>465.71951808279721</v>
      </c>
    </row>
    <row r="5862" spans="2:9">
      <c r="B5862">
        <f t="shared" si="644"/>
        <v>5844</v>
      </c>
      <c r="C5862" s="38">
        <f t="shared" ca="1" si="639"/>
        <v>0.24072328311050711</v>
      </c>
      <c r="D5862" s="38">
        <f t="shared" ca="1" si="640"/>
        <v>7.1984544511076304E-2</v>
      </c>
      <c r="E5862" s="38">
        <f t="shared" ca="1" si="641"/>
        <v>0.14556394687723026</v>
      </c>
      <c r="F5862" s="38">
        <f t="shared" ca="1" si="645"/>
        <v>2.1918660273713218E-2</v>
      </c>
      <c r="G5862" s="24">
        <f t="shared" ca="1" si="642"/>
        <v>8958.3495501222769</v>
      </c>
      <c r="H5862" s="24">
        <f t="shared" ca="1" si="643"/>
        <v>9651.5308534347587</v>
      </c>
      <c r="I5862" s="24">
        <f ca="1">H5862/'Option value'!$E$10</f>
        <v>468.5209152152795</v>
      </c>
    </row>
    <row r="5863" spans="2:9">
      <c r="B5863">
        <f t="shared" si="644"/>
        <v>5845</v>
      </c>
      <c r="C5863" s="38">
        <f t="shared" ca="1" si="639"/>
        <v>0.15048584828604855</v>
      </c>
      <c r="D5863" s="38">
        <f t="shared" ca="1" si="640"/>
        <v>6.0256918854787449E-2</v>
      </c>
      <c r="E5863" s="38">
        <f t="shared" ca="1" si="641"/>
        <v>0.14718273649123559</v>
      </c>
      <c r="F5863" s="38">
        <f t="shared" ca="1" si="645"/>
        <v>2.0186470474487652E-2</v>
      </c>
      <c r="G5863" s="24">
        <f t="shared" ca="1" si="642"/>
        <v>6769.9993471512471</v>
      </c>
      <c r="H5863" s="24">
        <f t="shared" ca="1" si="643"/>
        <v>7463.1806504637298</v>
      </c>
      <c r="I5863" s="24">
        <f ca="1">H5863/'Option value'!$E$10</f>
        <v>362.29032283804509</v>
      </c>
    </row>
    <row r="5864" spans="2:9">
      <c r="B5864">
        <f t="shared" si="644"/>
        <v>5846</v>
      </c>
      <c r="C5864" s="38">
        <f t="shared" ca="1" si="639"/>
        <v>0.17323145217320279</v>
      </c>
      <c r="D5864" s="38">
        <f t="shared" ca="1" si="640"/>
        <v>6.0465282425646895E-2</v>
      </c>
      <c r="E5864" s="38">
        <f t="shared" ca="1" si="641"/>
        <v>0.14231065781333044</v>
      </c>
      <c r="F5864" s="38">
        <f t="shared" ca="1" si="645"/>
        <v>5.3932147607209685E-2</v>
      </c>
      <c r="G5864" s="24">
        <f t="shared" ca="1" si="642"/>
        <v>9954.8445635797416</v>
      </c>
      <c r="H5864" s="24">
        <f t="shared" ca="1" si="643"/>
        <v>10648.025866892223</v>
      </c>
      <c r="I5864" s="24">
        <f ca="1">H5864/'Option value'!$E$10</f>
        <v>516.89445955787494</v>
      </c>
    </row>
    <row r="5865" spans="2:9">
      <c r="B5865">
        <f t="shared" si="644"/>
        <v>5847</v>
      </c>
      <c r="C5865" s="38">
        <f t="shared" ca="1" si="639"/>
        <v>8.5460157866904113E-2</v>
      </c>
      <c r="D5865" s="38">
        <f t="shared" ca="1" si="640"/>
        <v>6.7550427977367322E-2</v>
      </c>
      <c r="E5865" s="38">
        <f t="shared" ca="1" si="641"/>
        <v>0.14450850764870007</v>
      </c>
      <c r="F5865" s="38">
        <f t="shared" ca="1" si="645"/>
        <v>5.8229948228119749E-2</v>
      </c>
      <c r="G5865" s="24">
        <f t="shared" ca="1" si="642"/>
        <v>10539.754225758847</v>
      </c>
      <c r="H5865" s="24">
        <f t="shared" ca="1" si="643"/>
        <v>11232.935529071328</v>
      </c>
      <c r="I5865" s="24">
        <f ca="1">H5865/'Option value'!$E$10</f>
        <v>545.28813247919061</v>
      </c>
    </row>
    <row r="5866" spans="2:9">
      <c r="B5866">
        <f t="shared" si="644"/>
        <v>5848</v>
      </c>
      <c r="C5866" s="38">
        <f t="shared" ca="1" si="639"/>
        <v>0.28246984324760671</v>
      </c>
      <c r="D5866" s="38">
        <f t="shared" ca="1" si="640"/>
        <v>6.0549379967722528E-2</v>
      </c>
      <c r="E5866" s="38">
        <f t="shared" ca="1" si="641"/>
        <v>0.14446330770988419</v>
      </c>
      <c r="F5866" s="38">
        <f t="shared" ca="1" si="645"/>
        <v>3.6355916017490698E-2</v>
      </c>
      <c r="G5866" s="24">
        <f t="shared" ca="1" si="642"/>
        <v>8908.2592917058664</v>
      </c>
      <c r="H5866" s="24">
        <f t="shared" ca="1" si="643"/>
        <v>9601.4405950183482</v>
      </c>
      <c r="I5866" s="24">
        <f ca="1">H5866/'Option value'!$E$10</f>
        <v>466.08934927273532</v>
      </c>
    </row>
    <row r="5867" spans="2:9">
      <c r="B5867">
        <f t="shared" si="644"/>
        <v>5849</v>
      </c>
      <c r="C5867" s="38">
        <f t="shared" ca="1" si="639"/>
        <v>0.24490330919229247</v>
      </c>
      <c r="D5867" s="38">
        <f t="shared" ca="1" si="640"/>
        <v>6.8556856251871606E-2</v>
      </c>
      <c r="E5867" s="38">
        <f t="shared" ca="1" si="641"/>
        <v>0.14801774260631256</v>
      </c>
      <c r="F5867" s="38">
        <f t="shared" ca="1" si="645"/>
        <v>2.5297482925180383E-2</v>
      </c>
      <c r="G5867" s="24">
        <f t="shared" ca="1" si="642"/>
        <v>8625.0501105011008</v>
      </c>
      <c r="H5867" s="24">
        <f t="shared" ca="1" si="643"/>
        <v>9318.2314138135825</v>
      </c>
      <c r="I5867" s="24">
        <f ca="1">H5867/'Option value'!$E$10</f>
        <v>452.34133076764959</v>
      </c>
    </row>
    <row r="5868" spans="2:9">
      <c r="B5868">
        <f t="shared" si="644"/>
        <v>5850</v>
      </c>
      <c r="C5868" s="38">
        <f t="shared" ca="1" si="639"/>
        <v>0.13967295038873709</v>
      </c>
      <c r="D5868" s="38">
        <f t="shared" ca="1" si="640"/>
        <v>6.6761640577848336E-2</v>
      </c>
      <c r="E5868" s="38">
        <f t="shared" ca="1" si="641"/>
        <v>0.14321574408401128</v>
      </c>
      <c r="F5868" s="38">
        <f t="shared" ca="1" si="645"/>
        <v>4.569867914446623E-2</v>
      </c>
      <c r="G5868" s="24">
        <f t="shared" ca="1" si="642"/>
        <v>9676.4932130623401</v>
      </c>
      <c r="H5868" s="24">
        <f t="shared" ca="1" si="643"/>
        <v>10369.674516374822</v>
      </c>
      <c r="I5868" s="24">
        <f ca="1">H5868/'Option value'!$E$10</f>
        <v>503.38225807644761</v>
      </c>
    </row>
    <row r="5869" spans="2:9">
      <c r="B5869">
        <f t="shared" si="644"/>
        <v>5851</v>
      </c>
      <c r="C5869" s="38">
        <f t="shared" ca="1" si="639"/>
        <v>0.1947191451023457</v>
      </c>
      <c r="D5869" s="38">
        <f t="shared" ca="1" si="640"/>
        <v>6.5228831403365342E-2</v>
      </c>
      <c r="E5869" s="38">
        <f t="shared" ca="1" si="641"/>
        <v>0.14198493601066864</v>
      </c>
      <c r="F5869" s="38">
        <f t="shared" ca="1" si="645"/>
        <v>3.5225811233785848E-2</v>
      </c>
      <c r="G5869" s="24">
        <f t="shared" ca="1" si="642"/>
        <v>9052.9848455114825</v>
      </c>
      <c r="H5869" s="24">
        <f t="shared" ca="1" si="643"/>
        <v>9746.1661488239642</v>
      </c>
      <c r="I5869" s="24">
        <f ca="1">H5869/'Option value'!$E$10</f>
        <v>473.11486159339631</v>
      </c>
    </row>
    <row r="5870" spans="2:9">
      <c r="B5870">
        <f t="shared" si="644"/>
        <v>5852</v>
      </c>
      <c r="C5870" s="38">
        <f t="shared" ca="1" si="639"/>
        <v>0.16634170586140443</v>
      </c>
      <c r="D5870" s="38">
        <f t="shared" ca="1" si="640"/>
        <v>6.9802504810105401E-2</v>
      </c>
      <c r="E5870" s="38">
        <f t="shared" ca="1" si="641"/>
        <v>0.14521426067248824</v>
      </c>
      <c r="F5870" s="38">
        <f t="shared" ca="1" si="645"/>
        <v>3.7430676729181843E-2</v>
      </c>
      <c r="G5870" s="24">
        <f t="shared" ca="1" si="642"/>
        <v>9367.7559743911224</v>
      </c>
      <c r="H5870" s="24">
        <f t="shared" ca="1" si="643"/>
        <v>10060.937277703604</v>
      </c>
      <c r="I5870" s="24">
        <f ca="1">H5870/'Option value'!$E$10</f>
        <v>488.39501348075743</v>
      </c>
    </row>
    <row r="5871" spans="2:9">
      <c r="B5871">
        <f t="shared" si="644"/>
        <v>5853</v>
      </c>
      <c r="C5871" s="38">
        <f t="shared" ca="1" si="639"/>
        <v>0.21671705570654481</v>
      </c>
      <c r="D5871" s="38">
        <f t="shared" ca="1" si="640"/>
        <v>5.874721103263289E-2</v>
      </c>
      <c r="E5871" s="38">
        <f t="shared" ca="1" si="641"/>
        <v>0.1424561384789477</v>
      </c>
      <c r="F5871" s="38">
        <f t="shared" ca="1" si="645"/>
        <v>3.8448693526724698E-2</v>
      </c>
      <c r="G5871" s="24">
        <f t="shared" ca="1" si="642"/>
        <v>8523.2219694056221</v>
      </c>
      <c r="H5871" s="24">
        <f t="shared" ca="1" si="643"/>
        <v>9216.4032727181038</v>
      </c>
      <c r="I5871" s="24">
        <f ca="1">H5871/'Option value'!$E$10</f>
        <v>447.39821712223801</v>
      </c>
    </row>
    <row r="5872" spans="2:9">
      <c r="B5872">
        <f t="shared" si="644"/>
        <v>5854</v>
      </c>
      <c r="C5872" s="38">
        <f t="shared" ca="1" si="639"/>
        <v>0.26978867556405661</v>
      </c>
      <c r="D5872" s="38">
        <f t="shared" ca="1" si="640"/>
        <v>6.815314275216755E-2</v>
      </c>
      <c r="E5872" s="38">
        <f t="shared" ca="1" si="641"/>
        <v>0.14515454623273841</v>
      </c>
      <c r="F5872" s="38">
        <f t="shared" ca="1" si="645"/>
        <v>5.5441165861146779E-2</v>
      </c>
      <c r="G5872" s="24">
        <f t="shared" ca="1" si="642"/>
        <v>11963.313747953114</v>
      </c>
      <c r="H5872" s="24">
        <f t="shared" ca="1" si="643"/>
        <v>12656.495051265596</v>
      </c>
      <c r="I5872" s="24">
        <f ca="1">H5872/'Option value'!$E$10</f>
        <v>614.39296365366965</v>
      </c>
    </row>
    <row r="5873" spans="2:9">
      <c r="B5873">
        <f t="shared" si="644"/>
        <v>5855</v>
      </c>
      <c r="C5873" s="38">
        <f t="shared" ca="1" si="639"/>
        <v>0.19748514277634799</v>
      </c>
      <c r="D5873" s="38">
        <f t="shared" ca="1" si="640"/>
        <v>6.0674058517225224E-2</v>
      </c>
      <c r="E5873" s="38">
        <f t="shared" ca="1" si="641"/>
        <v>0.14276510123439129</v>
      </c>
      <c r="F5873" s="38">
        <f t="shared" ca="1" si="645"/>
        <v>2.6740531625358499E-2</v>
      </c>
      <c r="G5873" s="24">
        <f t="shared" ca="1" si="642"/>
        <v>7766.3076536905519</v>
      </c>
      <c r="H5873" s="24">
        <f t="shared" ca="1" si="643"/>
        <v>8459.4889570030336</v>
      </c>
      <c r="I5873" s="24">
        <f ca="1">H5873/'Option value'!$E$10</f>
        <v>410.65480373801131</v>
      </c>
    </row>
    <row r="5874" spans="2:9">
      <c r="B5874">
        <f t="shared" si="644"/>
        <v>5856</v>
      </c>
      <c r="C5874" s="38">
        <f t="shared" ca="1" si="639"/>
        <v>0.34528398986014608</v>
      </c>
      <c r="D5874" s="38">
        <f t="shared" ca="1" si="640"/>
        <v>6.1988632703246505E-2</v>
      </c>
      <c r="E5874" s="38">
        <f t="shared" ca="1" si="641"/>
        <v>0.14887258439343143</v>
      </c>
      <c r="F5874" s="38">
        <f t="shared" ca="1" si="645"/>
        <v>5.4321299802313511E-2</v>
      </c>
      <c r="G5874" s="24">
        <f t="shared" ca="1" si="642"/>
        <v>10938.303617757978</v>
      </c>
      <c r="H5874" s="24">
        <f t="shared" ca="1" si="643"/>
        <v>11631.48492107046</v>
      </c>
      <c r="I5874" s="24">
        <f ca="1">H5874/'Option value'!$E$10</f>
        <v>564.63519034322621</v>
      </c>
    </row>
    <row r="5875" spans="2:9">
      <c r="B5875">
        <f t="shared" si="644"/>
        <v>5857</v>
      </c>
      <c r="C5875" s="38">
        <f t="shared" ca="1" si="639"/>
        <v>0.32413363408762075</v>
      </c>
      <c r="D5875" s="38">
        <f t="shared" ca="1" si="640"/>
        <v>6.6174116111123116E-2</v>
      </c>
      <c r="E5875" s="38">
        <f t="shared" ca="1" si="641"/>
        <v>0.14135076735923502</v>
      </c>
      <c r="F5875" s="38">
        <f t="shared" ca="1" si="645"/>
        <v>2.7057139672018064E-2</v>
      </c>
      <c r="G5875" s="24">
        <f t="shared" ca="1" si="642"/>
        <v>9508.0033404006208</v>
      </c>
      <c r="H5875" s="24">
        <f t="shared" ca="1" si="643"/>
        <v>10201.184643713103</v>
      </c>
      <c r="I5875" s="24">
        <f ca="1">H5875/'Option value'!$E$10</f>
        <v>495.20313804432533</v>
      </c>
    </row>
    <row r="5876" spans="2:9">
      <c r="B5876">
        <f t="shared" si="644"/>
        <v>5858</v>
      </c>
      <c r="C5876" s="38">
        <f t="shared" ca="1" si="639"/>
        <v>0.27225297763447059</v>
      </c>
      <c r="D5876" s="38">
        <f t="shared" ca="1" si="640"/>
        <v>6.8036431090911439E-2</v>
      </c>
      <c r="E5876" s="38">
        <f t="shared" ca="1" si="641"/>
        <v>0.14563703340866399</v>
      </c>
      <c r="F5876" s="38">
        <f t="shared" ca="1" si="645"/>
        <v>2.9900086262629078E-2</v>
      </c>
      <c r="G5876" s="24">
        <f t="shared" ca="1" si="642"/>
        <v>9275.4364558074667</v>
      </c>
      <c r="H5876" s="24">
        <f t="shared" ca="1" si="643"/>
        <v>9968.6177591199485</v>
      </c>
      <c r="I5876" s="24">
        <f ca="1">H5876/'Option value'!$E$10</f>
        <v>483.91348345242466</v>
      </c>
    </row>
    <row r="5877" spans="2:9">
      <c r="B5877">
        <f t="shared" si="644"/>
        <v>5859</v>
      </c>
      <c r="C5877" s="38">
        <f t="shared" ca="1" si="639"/>
        <v>0.15219906757133889</v>
      </c>
      <c r="D5877" s="38">
        <f t="shared" ca="1" si="640"/>
        <v>5.43122567592733E-2</v>
      </c>
      <c r="E5877" s="38">
        <f t="shared" ca="1" si="641"/>
        <v>0.14512534200729058</v>
      </c>
      <c r="F5877" s="38">
        <f t="shared" ca="1" si="645"/>
        <v>5.6466594254441199E-2</v>
      </c>
      <c r="G5877" s="24">
        <f t="shared" ca="1" si="642"/>
        <v>8753.7704144933941</v>
      </c>
      <c r="H5877" s="24">
        <f t="shared" ca="1" si="643"/>
        <v>9446.9517178058759</v>
      </c>
      <c r="I5877" s="24">
        <f ca="1">H5877/'Option value'!$E$10</f>
        <v>458.58988921387743</v>
      </c>
    </row>
    <row r="5878" spans="2:9">
      <c r="B5878">
        <f t="shared" si="644"/>
        <v>5860</v>
      </c>
      <c r="C5878" s="38">
        <f t="shared" ca="1" si="639"/>
        <v>0.31199428369075921</v>
      </c>
      <c r="D5878" s="38">
        <f t="shared" ca="1" si="640"/>
        <v>7.0897689187194593E-2</v>
      </c>
      <c r="E5878" s="38">
        <f t="shared" ca="1" si="641"/>
        <v>0.14451809080139369</v>
      </c>
      <c r="F5878" s="38">
        <f t="shared" ca="1" si="645"/>
        <v>5.4389756063403141E-2</v>
      </c>
      <c r="G5878" s="24">
        <f t="shared" ca="1" si="642"/>
        <v>12799.53089522673</v>
      </c>
      <c r="H5878" s="24">
        <f t="shared" ca="1" si="643"/>
        <v>13492.712198539211</v>
      </c>
      <c r="I5878" s="24">
        <f ca="1">H5878/'Option value'!$E$10</f>
        <v>654.98602905530151</v>
      </c>
    </row>
    <row r="5879" spans="2:9">
      <c r="B5879">
        <f t="shared" si="644"/>
        <v>5861</v>
      </c>
      <c r="C5879" s="38">
        <f t="shared" ca="1" si="639"/>
        <v>0.35747817595697634</v>
      </c>
      <c r="D5879" s="38">
        <f t="shared" ca="1" si="640"/>
        <v>6.4400829050752645E-2</v>
      </c>
      <c r="E5879" s="38">
        <f t="shared" ca="1" si="641"/>
        <v>0.15095741655879283</v>
      </c>
      <c r="F5879" s="38">
        <f t="shared" ca="1" si="645"/>
        <v>3.6870872257741591E-2</v>
      </c>
      <c r="G5879" s="24">
        <f t="shared" ca="1" si="642"/>
        <v>9503.4493790156466</v>
      </c>
      <c r="H5879" s="24">
        <f t="shared" ca="1" si="643"/>
        <v>10196.630682328128</v>
      </c>
      <c r="I5879" s="24">
        <f ca="1">H5879/'Option value'!$E$10</f>
        <v>494.98207195767611</v>
      </c>
    </row>
    <row r="5880" spans="2:9">
      <c r="B5880">
        <f t="shared" si="644"/>
        <v>5862</v>
      </c>
      <c r="C5880" s="38">
        <f t="shared" ca="1" si="639"/>
        <v>0.15529067992685652</v>
      </c>
      <c r="D5880" s="38">
        <f t="shared" ca="1" si="640"/>
        <v>5.9164096396259323E-2</v>
      </c>
      <c r="E5880" s="38">
        <f t="shared" ca="1" si="641"/>
        <v>0.14685367973408389</v>
      </c>
      <c r="F5880" s="38">
        <f t="shared" ca="1" si="645"/>
        <v>4.0821089577626368E-2</v>
      </c>
      <c r="G5880" s="24">
        <f t="shared" ca="1" si="642"/>
        <v>7994.6878614023517</v>
      </c>
      <c r="H5880" s="24">
        <f t="shared" ca="1" si="643"/>
        <v>8687.8691647148335</v>
      </c>
      <c r="I5880" s="24">
        <f ca="1">H5880/'Option value'!$E$10</f>
        <v>421.74122158809871</v>
      </c>
    </row>
    <row r="5881" spans="2:9">
      <c r="B5881">
        <f t="shared" si="644"/>
        <v>5863</v>
      </c>
      <c r="C5881" s="38">
        <f t="shared" ca="1" si="639"/>
        <v>0.1154792258417752</v>
      </c>
      <c r="D5881" s="38">
        <f t="shared" ca="1" si="640"/>
        <v>5.6421819197044983E-2</v>
      </c>
      <c r="E5881" s="38">
        <f t="shared" ca="1" si="641"/>
        <v>0.1429683459152945</v>
      </c>
      <c r="F5881" s="38">
        <f t="shared" ca="1" si="645"/>
        <v>2.403453141331395E-2</v>
      </c>
      <c r="G5881" s="24">
        <f t="shared" ca="1" si="642"/>
        <v>6562.8820692468471</v>
      </c>
      <c r="H5881" s="24">
        <f t="shared" ca="1" si="643"/>
        <v>7256.0633725593298</v>
      </c>
      <c r="I5881" s="24">
        <f ca="1">H5881/'Option value'!$E$10</f>
        <v>352.23608604656937</v>
      </c>
    </row>
    <row r="5882" spans="2:9">
      <c r="B5882">
        <f t="shared" si="644"/>
        <v>5864</v>
      </c>
      <c r="C5882" s="38">
        <f t="shared" ca="1" si="639"/>
        <v>0.24153704132023582</v>
      </c>
      <c r="D5882" s="38">
        <f t="shared" ca="1" si="640"/>
        <v>5.8150141700657007E-2</v>
      </c>
      <c r="E5882" s="38">
        <f t="shared" ca="1" si="641"/>
        <v>0.14918082594097681</v>
      </c>
      <c r="F5882" s="38">
        <f t="shared" ca="1" si="645"/>
        <v>5.4640141178353724E-2</v>
      </c>
      <c r="G5882" s="24">
        <f t="shared" ca="1" si="642"/>
        <v>9470.7220696225031</v>
      </c>
      <c r="H5882" s="24">
        <f t="shared" ca="1" si="643"/>
        <v>10163.903372934985</v>
      </c>
      <c r="I5882" s="24">
        <f ca="1">H5882/'Option value'!$E$10</f>
        <v>493.39336761820311</v>
      </c>
    </row>
    <row r="5883" spans="2:9">
      <c r="B5883">
        <f t="shared" si="644"/>
        <v>5865</v>
      </c>
      <c r="C5883" s="38">
        <f t="shared" ca="1" si="639"/>
        <v>0.22869777145094008</v>
      </c>
      <c r="D5883" s="38">
        <f t="shared" ca="1" si="640"/>
        <v>5.8375553166407523E-2</v>
      </c>
      <c r="E5883" s="38">
        <f t="shared" ca="1" si="641"/>
        <v>0.14000121171204069</v>
      </c>
      <c r="F5883" s="38">
        <f t="shared" ca="1" si="645"/>
        <v>5.4518818730935392E-2</v>
      </c>
      <c r="G5883" s="24">
        <f t="shared" ca="1" si="642"/>
        <v>10406.166853426155</v>
      </c>
      <c r="H5883" s="24">
        <f t="shared" ca="1" si="643"/>
        <v>11099.348156738637</v>
      </c>
      <c r="I5883" s="24">
        <f ca="1">H5883/'Option value'!$E$10</f>
        <v>538.8033085795455</v>
      </c>
    </row>
    <row r="5884" spans="2:9">
      <c r="B5884">
        <f t="shared" si="644"/>
        <v>5866</v>
      </c>
      <c r="C5884" s="38">
        <f t="shared" ca="1" si="639"/>
        <v>0.2597076793638578</v>
      </c>
      <c r="D5884" s="38">
        <f t="shared" ca="1" si="640"/>
        <v>5.6544148986525412E-2</v>
      </c>
      <c r="E5884" s="38">
        <f t="shared" ca="1" si="641"/>
        <v>0.1469236306656781</v>
      </c>
      <c r="F5884" s="38">
        <f t="shared" ca="1" si="645"/>
        <v>3.7926512429585092E-2</v>
      </c>
      <c r="G5884" s="24">
        <f t="shared" ca="1" si="642"/>
        <v>8104.6415180498316</v>
      </c>
      <c r="H5884" s="24">
        <f t="shared" ca="1" si="643"/>
        <v>8797.8228213623133</v>
      </c>
      <c r="I5884" s="24">
        <f ca="1">H5884/'Option value'!$E$10</f>
        <v>427.07877773603462</v>
      </c>
    </row>
    <row r="5885" spans="2:9">
      <c r="B5885">
        <f t="shared" si="644"/>
        <v>5867</v>
      </c>
      <c r="C5885" s="38">
        <f t="shared" ca="1" si="639"/>
        <v>7.3652151306238783E-2</v>
      </c>
      <c r="D5885" s="38">
        <f t="shared" ca="1" si="640"/>
        <v>6.2772673001386642E-2</v>
      </c>
      <c r="E5885" s="38">
        <f t="shared" ca="1" si="641"/>
        <v>0.14595719618716016</v>
      </c>
      <c r="F5885" s="38">
        <f t="shared" ca="1" si="645"/>
        <v>4.8092067719322104E-2</v>
      </c>
      <c r="G5885" s="24">
        <f t="shared" ca="1" si="642"/>
        <v>8540.7818112047025</v>
      </c>
      <c r="H5885" s="24">
        <f t="shared" ca="1" si="643"/>
        <v>9233.9631145171843</v>
      </c>
      <c r="I5885" s="24">
        <f ca="1">H5885/'Option value'!$E$10</f>
        <v>448.25063662704775</v>
      </c>
    </row>
    <row r="5886" spans="2:9">
      <c r="B5886">
        <f t="shared" si="644"/>
        <v>5868</v>
      </c>
      <c r="C5886" s="38">
        <f t="shared" ca="1" si="639"/>
        <v>0.19337528475691562</v>
      </c>
      <c r="D5886" s="38">
        <f t="shared" ca="1" si="640"/>
        <v>5.6071024885247185E-2</v>
      </c>
      <c r="E5886" s="38">
        <f t="shared" ca="1" si="641"/>
        <v>0.14438835393901411</v>
      </c>
      <c r="F5886" s="38">
        <f t="shared" ca="1" si="645"/>
        <v>4.67352848536772E-2</v>
      </c>
      <c r="G5886" s="24">
        <f t="shared" ca="1" si="642"/>
        <v>8498.0838776482287</v>
      </c>
      <c r="H5886" s="24">
        <f t="shared" ca="1" si="643"/>
        <v>9191.2651809607105</v>
      </c>
      <c r="I5886" s="24">
        <f ca="1">H5886/'Option value'!$E$10</f>
        <v>446.17792140585971</v>
      </c>
    </row>
    <row r="5887" spans="2:9">
      <c r="B5887">
        <f t="shared" si="644"/>
        <v>5869</v>
      </c>
      <c r="C5887" s="38">
        <f t="shared" ca="1" si="639"/>
        <v>0.27571185849667701</v>
      </c>
      <c r="D5887" s="38">
        <f t="shared" ca="1" si="640"/>
        <v>5.8836668533992442E-2</v>
      </c>
      <c r="E5887" s="38">
        <f t="shared" ca="1" si="641"/>
        <v>0.14802872832802247</v>
      </c>
      <c r="F5887" s="38">
        <f t="shared" ca="1" si="645"/>
        <v>3.7649224142536679E-2</v>
      </c>
      <c r="G5887" s="24">
        <f t="shared" ca="1" si="642"/>
        <v>8433.417571664575</v>
      </c>
      <c r="H5887" s="24">
        <f t="shared" ca="1" si="643"/>
        <v>9126.5988749770568</v>
      </c>
      <c r="I5887" s="24">
        <f ca="1">H5887/'Option value'!$E$10</f>
        <v>443.03878033869205</v>
      </c>
    </row>
    <row r="5888" spans="2:9">
      <c r="B5888">
        <f t="shared" si="644"/>
        <v>5870</v>
      </c>
      <c r="C5888" s="38">
        <f t="shared" ca="1" si="639"/>
        <v>0.1676647949015882</v>
      </c>
      <c r="D5888" s="38">
        <f t="shared" ca="1" si="640"/>
        <v>7.0534358360339264E-2</v>
      </c>
      <c r="E5888" s="38">
        <f t="shared" ca="1" si="641"/>
        <v>0.14581376761114076</v>
      </c>
      <c r="F5888" s="38">
        <f t="shared" ca="1" si="645"/>
        <v>3.9731366195528223E-2</v>
      </c>
      <c r="G5888" s="24">
        <f t="shared" ca="1" si="642"/>
        <v>9628.684151510939</v>
      </c>
      <c r="H5888" s="24">
        <f t="shared" ca="1" si="643"/>
        <v>10321.865454823421</v>
      </c>
      <c r="I5888" s="24">
        <f ca="1">H5888/'Option value'!$E$10</f>
        <v>501.06142984579708</v>
      </c>
    </row>
    <row r="5889" spans="2:9">
      <c r="B5889">
        <f t="shared" si="644"/>
        <v>5871</v>
      </c>
      <c r="C5889" s="38">
        <f t="shared" ca="1" si="639"/>
        <v>0.20777707419720759</v>
      </c>
      <c r="D5889" s="38">
        <f t="shared" ca="1" si="640"/>
        <v>6.4726413424671281E-2</v>
      </c>
      <c r="E5889" s="38">
        <f t="shared" ca="1" si="641"/>
        <v>0.14561925893207109</v>
      </c>
      <c r="F5889" s="38">
        <f t="shared" ca="1" si="645"/>
        <v>5.9541521303452083E-2</v>
      </c>
      <c r="G5889" s="24">
        <f t="shared" ca="1" si="642"/>
        <v>11263.383136675295</v>
      </c>
      <c r="H5889" s="24">
        <f t="shared" ca="1" si="643"/>
        <v>11956.564439987776</v>
      </c>
      <c r="I5889" s="24">
        <f ca="1">H5889/'Option value'!$E$10</f>
        <v>580.41574951396967</v>
      </c>
    </row>
    <row r="5890" spans="2:9">
      <c r="B5890">
        <f t="shared" si="644"/>
        <v>5872</v>
      </c>
      <c r="C5890" s="38">
        <f t="shared" ca="1" si="639"/>
        <v>0.38420071407287915</v>
      </c>
      <c r="D5890" s="38">
        <f t="shared" ca="1" si="640"/>
        <v>6.6237033074429921E-2</v>
      </c>
      <c r="E5890" s="38">
        <f t="shared" ca="1" si="641"/>
        <v>0.14666235859471752</v>
      </c>
      <c r="F5890" s="38">
        <f t="shared" ca="1" si="645"/>
        <v>4.3155351035480502E-2</v>
      </c>
      <c r="G5890" s="24">
        <f t="shared" ca="1" si="642"/>
        <v>10985.543895092702</v>
      </c>
      <c r="H5890" s="24">
        <f t="shared" ca="1" si="643"/>
        <v>11678.725198405184</v>
      </c>
      <c r="I5890" s="24">
        <f ca="1">H5890/'Option value'!$E$10</f>
        <v>566.92840768957194</v>
      </c>
    </row>
    <row r="5891" spans="2:9">
      <c r="B5891">
        <f t="shared" si="644"/>
        <v>5873</v>
      </c>
      <c r="C5891" s="38">
        <f t="shared" ca="1" si="639"/>
        <v>0.4036593103915106</v>
      </c>
      <c r="D5891" s="38">
        <f t="shared" ca="1" si="640"/>
        <v>7.4306335193635067E-2</v>
      </c>
      <c r="E5891" s="38">
        <f t="shared" ca="1" si="641"/>
        <v>0.14852524857369501</v>
      </c>
      <c r="F5891" s="38">
        <f t="shared" ca="1" si="645"/>
        <v>2.6615394780892875E-2</v>
      </c>
      <c r="G5891" s="24">
        <f t="shared" ca="1" si="642"/>
        <v>10610.604316061273</v>
      </c>
      <c r="H5891" s="24">
        <f t="shared" ca="1" si="643"/>
        <v>11303.785619373755</v>
      </c>
      <c r="I5891" s="24">
        <f ca="1">H5891/'Option value'!$E$10</f>
        <v>548.72745725115317</v>
      </c>
    </row>
    <row r="5892" spans="2:9">
      <c r="B5892">
        <f t="shared" si="644"/>
        <v>5874</v>
      </c>
      <c r="C5892" s="38">
        <f t="shared" ca="1" si="639"/>
        <v>0.17520751278371613</v>
      </c>
      <c r="D5892" s="38">
        <f t="shared" ca="1" si="640"/>
        <v>5.442626200787077E-2</v>
      </c>
      <c r="E5892" s="38">
        <f t="shared" ca="1" si="641"/>
        <v>0.14418883350172362</v>
      </c>
      <c r="F5892" s="38">
        <f t="shared" ca="1" si="645"/>
        <v>5.1422410064845048E-2</v>
      </c>
      <c r="G5892" s="24">
        <f t="shared" ca="1" si="642"/>
        <v>8551.1324048902043</v>
      </c>
      <c r="H5892" s="24">
        <f t="shared" ca="1" si="643"/>
        <v>9244.313708202686</v>
      </c>
      <c r="I5892" s="24">
        <f ca="1">H5892/'Option value'!$E$10</f>
        <v>448.75309263119834</v>
      </c>
    </row>
    <row r="5893" spans="2:9">
      <c r="B5893">
        <f t="shared" si="644"/>
        <v>5875</v>
      </c>
      <c r="C5893" s="38">
        <f t="shared" ca="1" si="639"/>
        <v>0.29214037548637717</v>
      </c>
      <c r="D5893" s="38">
        <f t="shared" ca="1" si="640"/>
        <v>7.6852204189867518E-2</v>
      </c>
      <c r="E5893" s="38">
        <f t="shared" ca="1" si="641"/>
        <v>0.15049938050645278</v>
      </c>
      <c r="F5893" s="38">
        <f t="shared" ca="1" si="645"/>
        <v>2.000500601524878E-2</v>
      </c>
      <c r="G5893" s="24">
        <f t="shared" ca="1" si="642"/>
        <v>9437.6879123963008</v>
      </c>
      <c r="H5893" s="24">
        <f t="shared" ca="1" si="643"/>
        <v>10130.869215708783</v>
      </c>
      <c r="I5893" s="24">
        <f ca="1">H5893/'Option value'!$E$10</f>
        <v>491.78976775285349</v>
      </c>
    </row>
    <row r="5894" spans="2:9">
      <c r="B5894">
        <f t="shared" si="644"/>
        <v>5876</v>
      </c>
      <c r="C5894" s="38">
        <f t="shared" ca="1" si="639"/>
        <v>0.29851580824349533</v>
      </c>
      <c r="D5894" s="38">
        <f t="shared" ca="1" si="640"/>
        <v>6.0575757458637719E-2</v>
      </c>
      <c r="E5894" s="38">
        <f t="shared" ca="1" si="641"/>
        <v>0.1456293937694427</v>
      </c>
      <c r="F5894" s="38">
        <f t="shared" ca="1" si="645"/>
        <v>3.2911892932659295E-2</v>
      </c>
      <c r="G5894" s="24">
        <f t="shared" ca="1" si="642"/>
        <v>8654.5824620705735</v>
      </c>
      <c r="H5894" s="24">
        <f t="shared" ca="1" si="643"/>
        <v>9347.7637653830552</v>
      </c>
      <c r="I5894" s="24">
        <f ca="1">H5894/'Option value'!$E$10</f>
        <v>453.77494006713857</v>
      </c>
    </row>
    <row r="5895" spans="2:9">
      <c r="B5895">
        <f t="shared" si="644"/>
        <v>5877</v>
      </c>
      <c r="C5895" s="38">
        <f t="shared" ca="1" si="639"/>
        <v>0.2294763927385044</v>
      </c>
      <c r="D5895" s="38">
        <f t="shared" ca="1" si="640"/>
        <v>5.4793016438613999E-2</v>
      </c>
      <c r="E5895" s="38">
        <f t="shared" ca="1" si="641"/>
        <v>0.14411453485718487</v>
      </c>
      <c r="F5895" s="38">
        <f t="shared" ca="1" si="645"/>
        <v>2.907405335647922E-2</v>
      </c>
      <c r="G5895" s="24">
        <f t="shared" ca="1" si="642"/>
        <v>7262.4990727795048</v>
      </c>
      <c r="H5895" s="24">
        <f t="shared" ca="1" si="643"/>
        <v>7955.6803760919875</v>
      </c>
      <c r="I5895" s="24">
        <f ca="1">H5895/'Option value'!$E$10</f>
        <v>386.19807650931978</v>
      </c>
    </row>
    <row r="5896" spans="2:9">
      <c r="B5896">
        <f t="shared" si="644"/>
        <v>5878</v>
      </c>
      <c r="C5896" s="38">
        <f t="shared" ca="1" si="639"/>
        <v>0.27604741157240253</v>
      </c>
      <c r="D5896" s="38">
        <f t="shared" ca="1" si="640"/>
        <v>5.7130675145698612E-2</v>
      </c>
      <c r="E5896" s="38">
        <f t="shared" ca="1" si="641"/>
        <v>0.1441278383064992</v>
      </c>
      <c r="F5896" s="38">
        <f t="shared" ca="1" si="645"/>
        <v>5.7776215238533199E-2</v>
      </c>
      <c r="G5896" s="24">
        <f t="shared" ca="1" si="642"/>
        <v>10470.249701307997</v>
      </c>
      <c r="H5896" s="24">
        <f t="shared" ca="1" si="643"/>
        <v>11163.431004620479</v>
      </c>
      <c r="I5896" s="24">
        <f ca="1">H5896/'Option value'!$E$10</f>
        <v>541.91412643788726</v>
      </c>
    </row>
    <row r="5897" spans="2:9">
      <c r="B5897">
        <f t="shared" si="644"/>
        <v>5879</v>
      </c>
      <c r="C5897" s="38">
        <f t="shared" ca="1" si="639"/>
        <v>0.26659586691827847</v>
      </c>
      <c r="D5897" s="38">
        <f t="shared" ca="1" si="640"/>
        <v>6.6120178743280605E-2</v>
      </c>
      <c r="E5897" s="38">
        <f t="shared" ca="1" si="641"/>
        <v>0.13971674123632083</v>
      </c>
      <c r="F5897" s="38">
        <f t="shared" ca="1" si="645"/>
        <v>4.123445622873903E-2</v>
      </c>
      <c r="G5897" s="24">
        <f t="shared" ca="1" si="642"/>
        <v>10546.426872354956</v>
      </c>
      <c r="H5897" s="24">
        <f t="shared" ca="1" si="643"/>
        <v>11239.608175667438</v>
      </c>
      <c r="I5897" s="24">
        <f ca="1">H5897/'Option value'!$E$10</f>
        <v>545.61204736249692</v>
      </c>
    </row>
    <row r="5898" spans="2:9">
      <c r="B5898">
        <f t="shared" si="644"/>
        <v>5880</v>
      </c>
      <c r="C5898" s="38">
        <f t="shared" ca="1" si="639"/>
        <v>0.1807965979914879</v>
      </c>
      <c r="D5898" s="38">
        <f t="shared" ca="1" si="640"/>
        <v>6.5793534317440866E-2</v>
      </c>
      <c r="E5898" s="38">
        <f t="shared" ca="1" si="641"/>
        <v>0.1464741695660422</v>
      </c>
      <c r="F5898" s="38">
        <f t="shared" ca="1" si="645"/>
        <v>5.3535301080924816E-2</v>
      </c>
      <c r="G5898" s="24">
        <f t="shared" ca="1" si="642"/>
        <v>10366.981079919746</v>
      </c>
      <c r="H5898" s="24">
        <f t="shared" ca="1" si="643"/>
        <v>11060.162383232228</v>
      </c>
      <c r="I5898" s="24">
        <f ca="1">H5898/'Option value'!$E$10</f>
        <v>536.90108656467123</v>
      </c>
    </row>
    <row r="5899" spans="2:9">
      <c r="B5899">
        <f t="shared" si="644"/>
        <v>5881</v>
      </c>
      <c r="C5899" s="38">
        <f t="shared" ca="1" si="639"/>
        <v>0.2707950439110175</v>
      </c>
      <c r="D5899" s="38">
        <f t="shared" ca="1" si="640"/>
        <v>6.8230127692100143E-2</v>
      </c>
      <c r="E5899" s="38">
        <f t="shared" ca="1" si="641"/>
        <v>0.1446417072938331</v>
      </c>
      <c r="F5899" s="38">
        <f t="shared" ca="1" si="645"/>
        <v>3.2198201031439999E-2</v>
      </c>
      <c r="G5899" s="24">
        <f t="shared" ca="1" si="642"/>
        <v>9563.3201270588106</v>
      </c>
      <c r="H5899" s="24">
        <f t="shared" ca="1" si="643"/>
        <v>10256.501430371292</v>
      </c>
      <c r="I5899" s="24">
        <f ca="1">H5899/'Option value'!$E$10</f>
        <v>497.88841895006271</v>
      </c>
    </row>
    <row r="5900" spans="2:9">
      <c r="B5900">
        <f t="shared" si="644"/>
        <v>5882</v>
      </c>
      <c r="C5900" s="38">
        <f t="shared" ca="1" si="639"/>
        <v>0.24697169725914631</v>
      </c>
      <c r="D5900" s="38">
        <f t="shared" ca="1" si="640"/>
        <v>5.5158928897903553E-2</v>
      </c>
      <c r="E5900" s="38">
        <f t="shared" ca="1" si="641"/>
        <v>0.14847390325066828</v>
      </c>
      <c r="F5900" s="38">
        <f t="shared" ca="1" si="645"/>
        <v>5.0697746541342695E-2</v>
      </c>
      <c r="G5900" s="24">
        <f t="shared" ca="1" si="642"/>
        <v>8724.3048986122903</v>
      </c>
      <c r="H5900" s="24">
        <f t="shared" ca="1" si="643"/>
        <v>9417.4862019247721</v>
      </c>
      <c r="I5900" s="24">
        <f ca="1">H5900/'Option value'!$E$10</f>
        <v>457.15952436528016</v>
      </c>
    </row>
    <row r="5901" spans="2:9">
      <c r="B5901">
        <f t="shared" si="644"/>
        <v>5883</v>
      </c>
      <c r="C5901" s="38">
        <f t="shared" ca="1" si="639"/>
        <v>0.28322613011647013</v>
      </c>
      <c r="D5901" s="38">
        <f t="shared" ca="1" si="640"/>
        <v>7.1276999193398527E-2</v>
      </c>
      <c r="E5901" s="38">
        <f t="shared" ca="1" si="641"/>
        <v>0.14595998970220914</v>
      </c>
      <c r="F5901" s="38">
        <f t="shared" ca="1" si="645"/>
        <v>4.9498952973031751E-2</v>
      </c>
      <c r="G5901" s="24">
        <f t="shared" ca="1" si="642"/>
        <v>11759.586565371304</v>
      </c>
      <c r="H5901" s="24">
        <f t="shared" ca="1" si="643"/>
        <v>12452.767868683786</v>
      </c>
      <c r="I5901" s="24">
        <f ca="1">H5901/'Option value'!$E$10</f>
        <v>604.50329459630029</v>
      </c>
    </row>
    <row r="5902" spans="2:9">
      <c r="B5902">
        <f t="shared" si="644"/>
        <v>5884</v>
      </c>
      <c r="C5902" s="38">
        <f t="shared" ca="1" si="639"/>
        <v>0.18135462351793583</v>
      </c>
      <c r="D5902" s="38">
        <f t="shared" ca="1" si="640"/>
        <v>6.0105797276846798E-2</v>
      </c>
      <c r="E5902" s="38">
        <f t="shared" ca="1" si="641"/>
        <v>0.14507652046471547</v>
      </c>
      <c r="F5902" s="38">
        <f t="shared" ca="1" si="645"/>
        <v>2.0365315885569814E-2</v>
      </c>
      <c r="G5902" s="24">
        <f t="shared" ca="1" si="642"/>
        <v>7061.2656512803806</v>
      </c>
      <c r="H5902" s="24">
        <f t="shared" ca="1" si="643"/>
        <v>7754.4469545928632</v>
      </c>
      <c r="I5902" s="24">
        <f ca="1">H5902/'Option value'!$E$10</f>
        <v>376.42946381518749</v>
      </c>
    </row>
    <row r="5903" spans="2:9">
      <c r="B5903">
        <f t="shared" si="644"/>
        <v>5885</v>
      </c>
      <c r="C5903" s="38">
        <f t="shared" ca="1" si="639"/>
        <v>0.30363144993153479</v>
      </c>
      <c r="D5903" s="38">
        <f t="shared" ca="1" si="640"/>
        <v>5.4343913988644653E-2</v>
      </c>
      <c r="E5903" s="38">
        <f t="shared" ca="1" si="641"/>
        <v>0.14122682602332728</v>
      </c>
      <c r="F5903" s="38">
        <f t="shared" ca="1" si="645"/>
        <v>2.3576281826563458E-2</v>
      </c>
      <c r="G5903" s="24">
        <f t="shared" ca="1" si="642"/>
        <v>7467.9805795699476</v>
      </c>
      <c r="H5903" s="24">
        <f t="shared" ca="1" si="643"/>
        <v>8161.1618828824303</v>
      </c>
      <c r="I5903" s="24">
        <f ca="1">H5903/'Option value'!$E$10</f>
        <v>396.17290693604031</v>
      </c>
    </row>
    <row r="5904" spans="2:9">
      <c r="B5904">
        <f t="shared" si="644"/>
        <v>5886</v>
      </c>
      <c r="C5904" s="38">
        <f t="shared" ca="1" si="639"/>
        <v>0.17206297676108617</v>
      </c>
      <c r="D5904" s="38">
        <f t="shared" ca="1" si="640"/>
        <v>6.3822708018164268E-2</v>
      </c>
      <c r="E5904" s="38">
        <f t="shared" ca="1" si="641"/>
        <v>0.14147723307320453</v>
      </c>
      <c r="F5904" s="38">
        <f t="shared" ca="1" si="645"/>
        <v>3.4292442266260437E-2</v>
      </c>
      <c r="G5904" s="24">
        <f t="shared" ca="1" si="642"/>
        <v>8655.3450767981794</v>
      </c>
      <c r="H5904" s="24">
        <f t="shared" ca="1" si="643"/>
        <v>9348.5263801106612</v>
      </c>
      <c r="I5904" s="24">
        <f ca="1">H5904/'Option value'!$E$10</f>
        <v>453.8119601995466</v>
      </c>
    </row>
    <row r="5905" spans="2:9">
      <c r="B5905">
        <f t="shared" si="644"/>
        <v>5887</v>
      </c>
      <c r="C5905" s="38">
        <f t="shared" ca="1" si="639"/>
        <v>0.18284907989130816</v>
      </c>
      <c r="D5905" s="38">
        <f t="shared" ca="1" si="640"/>
        <v>6.560337564259916E-2</v>
      </c>
      <c r="E5905" s="38">
        <f t="shared" ca="1" si="641"/>
        <v>0.14509453354958737</v>
      </c>
      <c r="F5905" s="38">
        <f t="shared" ca="1" si="645"/>
        <v>4.0580852361493711E-2</v>
      </c>
      <c r="G5905" s="24">
        <f t="shared" ca="1" si="642"/>
        <v>9208.1790447137755</v>
      </c>
      <c r="H5905" s="24">
        <f t="shared" ca="1" si="643"/>
        <v>9901.3603480262573</v>
      </c>
      <c r="I5905" s="24">
        <f ca="1">H5905/'Option value'!$E$10</f>
        <v>480.64856058379888</v>
      </c>
    </row>
    <row r="5906" spans="2:9">
      <c r="B5906">
        <f t="shared" si="644"/>
        <v>5888</v>
      </c>
      <c r="C5906" s="38">
        <f t="shared" ca="1" si="639"/>
        <v>0.36035772517292974</v>
      </c>
      <c r="D5906" s="38">
        <f t="shared" ca="1" si="640"/>
        <v>6.3797753117495026E-2</v>
      </c>
      <c r="E5906" s="38">
        <f t="shared" ca="1" si="641"/>
        <v>0.13846822595092356</v>
      </c>
      <c r="F5906" s="38">
        <f t="shared" ca="1" si="645"/>
        <v>2.1256880790229641E-2</v>
      </c>
      <c r="G5906" s="24">
        <f t="shared" ca="1" si="642"/>
        <v>9182.9080907214575</v>
      </c>
      <c r="H5906" s="24">
        <f t="shared" ca="1" si="643"/>
        <v>9876.0893940339392</v>
      </c>
      <c r="I5906" s="24">
        <f ca="1">H5906/'Option value'!$E$10</f>
        <v>479.42181524436597</v>
      </c>
    </row>
    <row r="5907" spans="2:9">
      <c r="B5907">
        <f t="shared" si="644"/>
        <v>5889</v>
      </c>
      <c r="C5907" s="38">
        <f t="shared" ref="C5907:C5970" ca="1" si="646">_xlfn.NORM.INV(RAND(),$F$6,$G$6)</f>
        <v>0.12195857603434647</v>
      </c>
      <c r="D5907" s="38">
        <f t="shared" ref="D5907:D5970" ca="1" si="647">_xlfn.NORM.INV(RAND(),$F$7,$G$7)</f>
        <v>5.7869169398193268E-2</v>
      </c>
      <c r="E5907" s="38">
        <f t="shared" ref="E5907:E5970" ca="1" si="648">_xlfn.NORM.INV(RAND(),$F$8,$G$8)</f>
        <v>0.1447662964762951</v>
      </c>
      <c r="F5907" s="38">
        <f t="shared" ca="1" si="645"/>
        <v>4.1389127652777039E-2</v>
      </c>
      <c r="G5907" s="24">
        <f t="shared" ref="G5907:G5970" ca="1" si="649">IF(E5907&gt;F5907,($C$12*(1+C5907)*D5907)/(E5907-F5907),0)</f>
        <v>7789.1633965860365</v>
      </c>
      <c r="H5907" s="24">
        <f t="shared" ref="H5907:H5970" ca="1" si="650">G5907+$C$13</f>
        <v>8482.3446998985182</v>
      </c>
      <c r="I5907" s="24">
        <f ca="1">H5907/'Option value'!$E$10</f>
        <v>411.76430582031639</v>
      </c>
    </row>
    <row r="5908" spans="2:9">
      <c r="B5908">
        <f t="shared" ref="B5908:B5971" si="651">B5907+1</f>
        <v>5890</v>
      </c>
      <c r="C5908" s="38">
        <f t="shared" ca="1" si="646"/>
        <v>0.17712756037027638</v>
      </c>
      <c r="D5908" s="38">
        <f t="shared" ca="1" si="647"/>
        <v>6.4215719159448667E-2</v>
      </c>
      <c r="E5908" s="38">
        <f t="shared" ca="1" si="648"/>
        <v>0.14506225433712519</v>
      </c>
      <c r="F5908" s="38">
        <f t="shared" ref="F5908:F5971" ca="1" si="652">RAND()*($E$9-$D$9)+$D$9</f>
        <v>3.6822278125901581E-2</v>
      </c>
      <c r="G5908" s="24">
        <f t="shared" ca="1" si="649"/>
        <v>8661.0105453734977</v>
      </c>
      <c r="H5908" s="24">
        <f t="shared" ca="1" si="650"/>
        <v>9354.1918486859795</v>
      </c>
      <c r="I5908" s="24">
        <f ca="1">H5908/'Option value'!$E$10</f>
        <v>454.08698294592131</v>
      </c>
    </row>
    <row r="5909" spans="2:9">
      <c r="B5909">
        <f t="shared" si="651"/>
        <v>5891</v>
      </c>
      <c r="C5909" s="38">
        <f t="shared" ca="1" si="646"/>
        <v>0.1521010554586528</v>
      </c>
      <c r="D5909" s="38">
        <f t="shared" ca="1" si="647"/>
        <v>6.8984253875460658E-2</v>
      </c>
      <c r="E5909" s="38">
        <f t="shared" ca="1" si="648"/>
        <v>0.14582600287105177</v>
      </c>
      <c r="F5909" s="38">
        <f t="shared" ca="1" si="652"/>
        <v>4.9768113025120159E-2</v>
      </c>
      <c r="G5909" s="24">
        <f t="shared" ca="1" si="649"/>
        <v>10261.217205118091</v>
      </c>
      <c r="H5909" s="24">
        <f t="shared" ca="1" si="650"/>
        <v>10954.398508430573</v>
      </c>
      <c r="I5909" s="24">
        <f ca="1">H5909/'Option value'!$E$10</f>
        <v>531.76691788497919</v>
      </c>
    </row>
    <row r="5910" spans="2:9">
      <c r="B5910">
        <f t="shared" si="651"/>
        <v>5892</v>
      </c>
      <c r="C5910" s="38">
        <f t="shared" ca="1" si="646"/>
        <v>4.7909464515265066E-2</v>
      </c>
      <c r="D5910" s="38">
        <f t="shared" ca="1" si="647"/>
        <v>5.5799107876947703E-2</v>
      </c>
      <c r="E5910" s="38">
        <f t="shared" ca="1" si="648"/>
        <v>0.14708069765604012</v>
      </c>
      <c r="F5910" s="38">
        <f t="shared" ca="1" si="652"/>
        <v>2.399330247038995E-2</v>
      </c>
      <c r="G5910" s="24">
        <f t="shared" ca="1" si="649"/>
        <v>5891.5397744834854</v>
      </c>
      <c r="H5910" s="24">
        <f t="shared" ca="1" si="650"/>
        <v>6584.7210777959681</v>
      </c>
      <c r="I5910" s="24">
        <f ca="1">H5910/'Option value'!$E$10</f>
        <v>319.64665426194017</v>
      </c>
    </row>
    <row r="5911" spans="2:9">
      <c r="B5911">
        <f t="shared" si="651"/>
        <v>5893</v>
      </c>
      <c r="C5911" s="38">
        <f t="shared" ca="1" si="646"/>
        <v>0.18005625303351463</v>
      </c>
      <c r="D5911" s="38">
        <f t="shared" ca="1" si="647"/>
        <v>5.7539096297849757E-2</v>
      </c>
      <c r="E5911" s="38">
        <f t="shared" ca="1" si="648"/>
        <v>0.14865207112770668</v>
      </c>
      <c r="F5911" s="38">
        <f t="shared" ca="1" si="652"/>
        <v>4.6568224009547132E-2</v>
      </c>
      <c r="G5911" s="24">
        <f t="shared" ca="1" si="649"/>
        <v>8248.9770539949677</v>
      </c>
      <c r="H5911" s="24">
        <f t="shared" ca="1" si="650"/>
        <v>8942.1583573074495</v>
      </c>
      <c r="I5911" s="24">
        <f ca="1">H5911/'Option value'!$E$10</f>
        <v>434.08535715084702</v>
      </c>
    </row>
    <row r="5912" spans="2:9">
      <c r="B5912">
        <f t="shared" si="651"/>
        <v>5894</v>
      </c>
      <c r="C5912" s="38">
        <f t="shared" ca="1" si="646"/>
        <v>0.30084994861773379</v>
      </c>
      <c r="D5912" s="38">
        <f t="shared" ca="1" si="647"/>
        <v>6.5087285142023957E-2</v>
      </c>
      <c r="E5912" s="38">
        <f t="shared" ca="1" si="648"/>
        <v>0.14891919863843578</v>
      </c>
      <c r="F5912" s="38">
        <f t="shared" ca="1" si="652"/>
        <v>2.5523285317050014E-2</v>
      </c>
      <c r="G5912" s="24">
        <f t="shared" ca="1" si="649"/>
        <v>8509.6943459169433</v>
      </c>
      <c r="H5912" s="24">
        <f t="shared" ca="1" si="650"/>
        <v>9202.8756492294251</v>
      </c>
      <c r="I5912" s="24">
        <f ca="1">H5912/'Option value'!$E$10</f>
        <v>446.74153637036039</v>
      </c>
    </row>
    <row r="5913" spans="2:9">
      <c r="B5913">
        <f t="shared" si="651"/>
        <v>5895</v>
      </c>
      <c r="C5913" s="38">
        <f t="shared" ca="1" si="646"/>
        <v>0.35807773122537317</v>
      </c>
      <c r="D5913" s="38">
        <f t="shared" ca="1" si="647"/>
        <v>6.4606649209493397E-2</v>
      </c>
      <c r="E5913" s="38">
        <f t="shared" ca="1" si="648"/>
        <v>0.14667333892423526</v>
      </c>
      <c r="F5913" s="38">
        <f t="shared" ca="1" si="652"/>
        <v>2.2851306197469938E-2</v>
      </c>
      <c r="G5913" s="24">
        <f t="shared" ca="1" si="649"/>
        <v>8788.1061223901052</v>
      </c>
      <c r="H5913" s="24">
        <f t="shared" ca="1" si="650"/>
        <v>9481.2874257025869</v>
      </c>
      <c r="I5913" s="24">
        <f ca="1">H5913/'Option value'!$E$10</f>
        <v>460.256671150611</v>
      </c>
    </row>
    <row r="5914" spans="2:9">
      <c r="B5914">
        <f t="shared" si="651"/>
        <v>5896</v>
      </c>
      <c r="C5914" s="38">
        <f t="shared" ca="1" si="646"/>
        <v>1.9685741197553452E-3</v>
      </c>
      <c r="D5914" s="38">
        <f t="shared" ca="1" si="647"/>
        <v>6.5016248554458062E-2</v>
      </c>
      <c r="E5914" s="38">
        <f t="shared" ca="1" si="648"/>
        <v>0.1468889379656543</v>
      </c>
      <c r="F5914" s="38">
        <f t="shared" ca="1" si="652"/>
        <v>3.0017847511478565E-2</v>
      </c>
      <c r="G5914" s="24">
        <f t="shared" ca="1" si="649"/>
        <v>6912.9002163141377</v>
      </c>
      <c r="H5914" s="24">
        <f t="shared" ca="1" si="650"/>
        <v>7606.0815196266203</v>
      </c>
      <c r="I5914" s="24">
        <f ca="1">H5914/'Option value'!$E$10</f>
        <v>369.22725823430193</v>
      </c>
    </row>
    <row r="5915" spans="2:9">
      <c r="B5915">
        <f t="shared" si="651"/>
        <v>5897</v>
      </c>
      <c r="C5915" s="38">
        <f t="shared" ca="1" si="646"/>
        <v>0.2356135835852359</v>
      </c>
      <c r="D5915" s="38">
        <f t="shared" ca="1" si="647"/>
        <v>7.1232782740433126E-2</v>
      </c>
      <c r="E5915" s="38">
        <f t="shared" ca="1" si="648"/>
        <v>0.14548182479735067</v>
      </c>
      <c r="F5915" s="38">
        <f t="shared" ca="1" si="652"/>
        <v>4.1535152595068361E-2</v>
      </c>
      <c r="G5915" s="24">
        <f t="shared" ca="1" si="649"/>
        <v>10501.307392408451</v>
      </c>
      <c r="H5915" s="24">
        <f t="shared" ca="1" si="650"/>
        <v>11194.488695720933</v>
      </c>
      <c r="I5915" s="24">
        <f ca="1">H5915/'Option value'!$E$10</f>
        <v>543.42178134567632</v>
      </c>
    </row>
    <row r="5916" spans="2:9">
      <c r="B5916">
        <f t="shared" si="651"/>
        <v>5898</v>
      </c>
      <c r="C5916" s="38">
        <f t="shared" ca="1" si="646"/>
        <v>0.36214697194038958</v>
      </c>
      <c r="D5916" s="38">
        <f t="shared" ca="1" si="647"/>
        <v>5.8554490706231997E-2</v>
      </c>
      <c r="E5916" s="38">
        <f t="shared" ca="1" si="648"/>
        <v>0.14937291972542638</v>
      </c>
      <c r="F5916" s="38">
        <f t="shared" ca="1" si="652"/>
        <v>2.6521831865340066E-2</v>
      </c>
      <c r="G5916" s="24">
        <f t="shared" ca="1" si="649"/>
        <v>8051.8661630772995</v>
      </c>
      <c r="H5916" s="24">
        <f t="shared" ca="1" si="650"/>
        <v>8745.0474663897821</v>
      </c>
      <c r="I5916" s="24">
        <f ca="1">H5916/'Option value'!$E$10</f>
        <v>424.51686730047481</v>
      </c>
    </row>
    <row r="5917" spans="2:9">
      <c r="B5917">
        <f t="shared" si="651"/>
        <v>5899</v>
      </c>
      <c r="C5917" s="38">
        <f t="shared" ca="1" si="646"/>
        <v>0.13393004868778663</v>
      </c>
      <c r="D5917" s="38">
        <f t="shared" ca="1" si="647"/>
        <v>5.925516109018434E-2</v>
      </c>
      <c r="E5917" s="38">
        <f t="shared" ca="1" si="648"/>
        <v>0.14598964663996802</v>
      </c>
      <c r="F5917" s="38">
        <f t="shared" ca="1" si="652"/>
        <v>4.7604299762715359E-2</v>
      </c>
      <c r="G5917" s="24">
        <f t="shared" ca="1" si="649"/>
        <v>8469.8048279782088</v>
      </c>
      <c r="H5917" s="24">
        <f t="shared" ca="1" si="650"/>
        <v>9162.9861312906905</v>
      </c>
      <c r="I5917" s="24">
        <f ca="1">H5917/'Option value'!$E$10</f>
        <v>444.80515200440243</v>
      </c>
    </row>
    <row r="5918" spans="2:9">
      <c r="B5918">
        <f t="shared" si="651"/>
        <v>5900</v>
      </c>
      <c r="C5918" s="38">
        <f t="shared" ca="1" si="646"/>
        <v>0.17032951398968735</v>
      </c>
      <c r="D5918" s="38">
        <f t="shared" ca="1" si="647"/>
        <v>5.4829215678952548E-2</v>
      </c>
      <c r="E5918" s="38">
        <f t="shared" ca="1" si="648"/>
        <v>0.14199151845984301</v>
      </c>
      <c r="F5918" s="38">
        <f t="shared" ca="1" si="652"/>
        <v>2.5336998943172109E-2</v>
      </c>
      <c r="G5918" s="24">
        <f t="shared" ca="1" si="649"/>
        <v>6821.9730354592848</v>
      </c>
      <c r="H5918" s="24">
        <f t="shared" ca="1" si="650"/>
        <v>7515.1543387717675</v>
      </c>
      <c r="I5918" s="24">
        <f ca="1">H5918/'Option value'!$E$10</f>
        <v>364.81331741610518</v>
      </c>
    </row>
    <row r="5919" spans="2:9">
      <c r="B5919">
        <f t="shared" si="651"/>
        <v>5901</v>
      </c>
      <c r="C5919" s="38">
        <f t="shared" ca="1" si="646"/>
        <v>0.17472378586061027</v>
      </c>
      <c r="D5919" s="38">
        <f t="shared" ca="1" si="647"/>
        <v>6.1034469470510978E-2</v>
      </c>
      <c r="E5919" s="38">
        <f t="shared" ca="1" si="648"/>
        <v>0.14593510011824462</v>
      </c>
      <c r="F5919" s="38">
        <f t="shared" ca="1" si="652"/>
        <v>3.6331687587959946E-2</v>
      </c>
      <c r="G5919" s="24">
        <f t="shared" ca="1" si="649"/>
        <v>8112.9394926862115</v>
      </c>
      <c r="H5919" s="24">
        <f t="shared" ca="1" si="650"/>
        <v>8806.1207959986932</v>
      </c>
      <c r="I5919" s="24">
        <f ca="1">H5919/'Option value'!$E$10</f>
        <v>427.48159203877151</v>
      </c>
    </row>
    <row r="5920" spans="2:9">
      <c r="B5920">
        <f t="shared" si="651"/>
        <v>5902</v>
      </c>
      <c r="C5920" s="38">
        <f t="shared" ca="1" si="646"/>
        <v>0.27860811337419683</v>
      </c>
      <c r="D5920" s="38">
        <f t="shared" ca="1" si="647"/>
        <v>7.1688306593252774E-2</v>
      </c>
      <c r="E5920" s="38">
        <f t="shared" ca="1" si="648"/>
        <v>0.14322838873633381</v>
      </c>
      <c r="F5920" s="38">
        <f t="shared" ca="1" si="652"/>
        <v>5.0025064768469227E-2</v>
      </c>
      <c r="G5920" s="24">
        <f t="shared" ca="1" si="649"/>
        <v>12196.795811577367</v>
      </c>
      <c r="H5920" s="24">
        <f t="shared" ca="1" si="650"/>
        <v>12889.977114889849</v>
      </c>
      <c r="I5920" s="24">
        <f ca="1">H5920/'Option value'!$E$10</f>
        <v>625.72704441212852</v>
      </c>
    </row>
    <row r="5921" spans="2:9">
      <c r="B5921">
        <f t="shared" si="651"/>
        <v>5903</v>
      </c>
      <c r="C5921" s="38">
        <f t="shared" ca="1" si="646"/>
        <v>0.25195426718827152</v>
      </c>
      <c r="D5921" s="38">
        <f t="shared" ca="1" si="647"/>
        <v>7.0276398976699406E-2</v>
      </c>
      <c r="E5921" s="38">
        <f t="shared" ca="1" si="648"/>
        <v>0.14518222556415072</v>
      </c>
      <c r="F5921" s="38">
        <f t="shared" ca="1" si="652"/>
        <v>2.9552866060517817E-2</v>
      </c>
      <c r="G5921" s="24">
        <f t="shared" ca="1" si="649"/>
        <v>9436.7233074845299</v>
      </c>
      <c r="H5921" s="24">
        <f t="shared" ca="1" si="650"/>
        <v>10129.904610797012</v>
      </c>
      <c r="I5921" s="24">
        <f ca="1">H5921/'Option value'!$E$10</f>
        <v>491.74294227169958</v>
      </c>
    </row>
    <row r="5922" spans="2:9">
      <c r="B5922">
        <f t="shared" si="651"/>
        <v>5904</v>
      </c>
      <c r="C5922" s="38">
        <f t="shared" ca="1" si="646"/>
        <v>0.28545632350760852</v>
      </c>
      <c r="D5922" s="38">
        <f t="shared" ca="1" si="647"/>
        <v>5.7941771842542046E-2</v>
      </c>
      <c r="E5922" s="38">
        <f t="shared" ca="1" si="648"/>
        <v>0.14649227143604784</v>
      </c>
      <c r="F5922" s="38">
        <f t="shared" ca="1" si="652"/>
        <v>2.1000349479146575E-2</v>
      </c>
      <c r="G5922" s="24">
        <f t="shared" ca="1" si="649"/>
        <v>7360.7946626393441</v>
      </c>
      <c r="H5922" s="24">
        <f t="shared" ca="1" si="650"/>
        <v>8053.9759659518268</v>
      </c>
      <c r="I5922" s="24">
        <f ca="1">H5922/'Option value'!$E$10</f>
        <v>390.96970708504011</v>
      </c>
    </row>
    <row r="5923" spans="2:9">
      <c r="B5923">
        <f t="shared" si="651"/>
        <v>5905</v>
      </c>
      <c r="C5923" s="38">
        <f t="shared" ca="1" si="646"/>
        <v>0.17972008274135426</v>
      </c>
      <c r="D5923" s="38">
        <f t="shared" ca="1" si="647"/>
        <v>6.0508875619663956E-2</v>
      </c>
      <c r="E5923" s="38">
        <f t="shared" ca="1" si="648"/>
        <v>0.14132954972047782</v>
      </c>
      <c r="F5923" s="38">
        <f t="shared" ca="1" si="652"/>
        <v>5.4553448771018864E-2</v>
      </c>
      <c r="G5923" s="24">
        <f t="shared" ca="1" si="649"/>
        <v>10202.093512869564</v>
      </c>
      <c r="H5923" s="24">
        <f t="shared" ca="1" si="650"/>
        <v>10895.274816182045</v>
      </c>
      <c r="I5923" s="24">
        <f ca="1">H5923/'Option value'!$E$10</f>
        <v>528.89683573699244</v>
      </c>
    </row>
    <row r="5924" spans="2:9">
      <c r="B5924">
        <f t="shared" si="651"/>
        <v>5906</v>
      </c>
      <c r="C5924" s="38">
        <f t="shared" ca="1" si="646"/>
        <v>0.11718758278213968</v>
      </c>
      <c r="D5924" s="38">
        <f t="shared" ca="1" si="647"/>
        <v>6.9870923677355395E-2</v>
      </c>
      <c r="E5924" s="38">
        <f t="shared" ca="1" si="648"/>
        <v>0.14602589810795688</v>
      </c>
      <c r="F5924" s="38">
        <f t="shared" ca="1" si="652"/>
        <v>3.0447924584176909E-2</v>
      </c>
      <c r="G5924" s="24">
        <f t="shared" ca="1" si="649"/>
        <v>8376.0427618023514</v>
      </c>
      <c r="H5924" s="24">
        <f t="shared" ca="1" si="650"/>
        <v>9069.2240651148331</v>
      </c>
      <c r="I5924" s="24">
        <f ca="1">H5924/'Option value'!$E$10</f>
        <v>440.25359539392389</v>
      </c>
    </row>
    <row r="5925" spans="2:9">
      <c r="B5925">
        <f t="shared" si="651"/>
        <v>5907</v>
      </c>
      <c r="C5925" s="38">
        <f t="shared" ca="1" si="646"/>
        <v>0.12535424430306502</v>
      </c>
      <c r="D5925" s="38">
        <f t="shared" ca="1" si="647"/>
        <v>5.9822726661655203E-2</v>
      </c>
      <c r="E5925" s="38">
        <f t="shared" ca="1" si="648"/>
        <v>0.14538184728210848</v>
      </c>
      <c r="F5925" s="38">
        <f t="shared" ca="1" si="652"/>
        <v>2.2630065599639967E-2</v>
      </c>
      <c r="G5925" s="24">
        <f t="shared" ca="1" si="649"/>
        <v>6801.7243811285534</v>
      </c>
      <c r="H5925" s="24">
        <f t="shared" ca="1" si="650"/>
        <v>7494.9056844410361</v>
      </c>
      <c r="I5925" s="24">
        <f ca="1">H5925/'Option value'!$E$10</f>
        <v>363.83037303111826</v>
      </c>
    </row>
    <row r="5926" spans="2:9">
      <c r="B5926">
        <f t="shared" si="651"/>
        <v>5908</v>
      </c>
      <c r="C5926" s="38">
        <f t="shared" ca="1" si="646"/>
        <v>3.5323736639854664E-2</v>
      </c>
      <c r="D5926" s="38">
        <f t="shared" ca="1" si="647"/>
        <v>6.5261649957532489E-2</v>
      </c>
      <c r="E5926" s="38">
        <f t="shared" ca="1" si="648"/>
        <v>0.14773458305513815</v>
      </c>
      <c r="F5926" s="38">
        <f t="shared" ca="1" si="652"/>
        <v>2.41842066159286E-2</v>
      </c>
      <c r="G5926" s="24">
        <f t="shared" ca="1" si="649"/>
        <v>6782.3707218782938</v>
      </c>
      <c r="H5926" s="24">
        <f t="shared" ca="1" si="650"/>
        <v>7475.5520251907765</v>
      </c>
      <c r="I5926" s="24">
        <f ca="1">H5926/'Option value'!$E$10</f>
        <v>362.89087500926098</v>
      </c>
    </row>
    <row r="5927" spans="2:9">
      <c r="B5927">
        <f t="shared" si="651"/>
        <v>5909</v>
      </c>
      <c r="C5927" s="38">
        <f t="shared" ca="1" si="646"/>
        <v>0.12209020451647498</v>
      </c>
      <c r="D5927" s="38">
        <f t="shared" ca="1" si="647"/>
        <v>5.5454072382773278E-2</v>
      </c>
      <c r="E5927" s="38">
        <f t="shared" ca="1" si="648"/>
        <v>0.14337094204461059</v>
      </c>
      <c r="F5927" s="38">
        <f t="shared" ca="1" si="652"/>
        <v>3.2911318287702426E-2</v>
      </c>
      <c r="G5927" s="24">
        <f t="shared" ca="1" si="649"/>
        <v>6986.3289958332689</v>
      </c>
      <c r="H5927" s="24">
        <f t="shared" ca="1" si="650"/>
        <v>7679.5102991457516</v>
      </c>
      <c r="I5927" s="24">
        <f ca="1">H5927/'Option value'!$E$10</f>
        <v>372.79176209445393</v>
      </c>
    </row>
    <row r="5928" spans="2:9">
      <c r="B5928">
        <f t="shared" si="651"/>
        <v>5910</v>
      </c>
      <c r="C5928" s="38">
        <f t="shared" ca="1" si="646"/>
        <v>0.21921191247259797</v>
      </c>
      <c r="D5928" s="38">
        <f t="shared" ca="1" si="647"/>
        <v>6.4878834002231267E-2</v>
      </c>
      <c r="E5928" s="38">
        <f t="shared" ca="1" si="648"/>
        <v>0.14479097016926051</v>
      </c>
      <c r="F5928" s="38">
        <f t="shared" ca="1" si="652"/>
        <v>3.1975130966139222E-2</v>
      </c>
      <c r="G5928" s="24">
        <f t="shared" ca="1" si="649"/>
        <v>8695.6796520849111</v>
      </c>
      <c r="H5928" s="24">
        <f t="shared" ca="1" si="650"/>
        <v>9388.8609553973929</v>
      </c>
      <c r="I5928" s="24">
        <f ca="1">H5928/'Option value'!$E$10</f>
        <v>455.76994929113556</v>
      </c>
    </row>
    <row r="5929" spans="2:9">
      <c r="B5929">
        <f t="shared" si="651"/>
        <v>5911</v>
      </c>
      <c r="C5929" s="38">
        <f t="shared" ca="1" si="646"/>
        <v>0.27680109341437659</v>
      </c>
      <c r="D5929" s="38">
        <f t="shared" ca="1" si="647"/>
        <v>7.3365676906278557E-2</v>
      </c>
      <c r="E5929" s="38">
        <f t="shared" ca="1" si="648"/>
        <v>0.15028133903816543</v>
      </c>
      <c r="F5929" s="38">
        <f t="shared" ca="1" si="652"/>
        <v>5.5129325738506776E-2</v>
      </c>
      <c r="G5929" s="24">
        <f t="shared" ca="1" si="649"/>
        <v>12209.266396435414</v>
      </c>
      <c r="H5929" s="24">
        <f t="shared" ca="1" si="650"/>
        <v>12902.447699747896</v>
      </c>
      <c r="I5929" s="24">
        <f ca="1">H5929/'Option value'!$E$10</f>
        <v>626.33241260912109</v>
      </c>
    </row>
    <row r="5930" spans="2:9">
      <c r="B5930">
        <f t="shared" si="651"/>
        <v>5912</v>
      </c>
      <c r="C5930" s="38">
        <f t="shared" ca="1" si="646"/>
        <v>0.11855478984171772</v>
      </c>
      <c r="D5930" s="38">
        <f t="shared" ca="1" si="647"/>
        <v>6.7646922722651173E-2</v>
      </c>
      <c r="E5930" s="38">
        <f t="shared" ca="1" si="648"/>
        <v>0.14104717121908703</v>
      </c>
      <c r="F5930" s="38">
        <f t="shared" ca="1" si="652"/>
        <v>3.0162760247099865E-2</v>
      </c>
      <c r="G5930" s="24">
        <f t="shared" ca="1" si="649"/>
        <v>8463.0360355480079</v>
      </c>
      <c r="H5930" s="24">
        <f t="shared" ca="1" si="650"/>
        <v>9156.2173388604897</v>
      </c>
      <c r="I5930" s="24">
        <f ca="1">H5930/'Option value'!$E$10</f>
        <v>444.47656984759658</v>
      </c>
    </row>
    <row r="5931" spans="2:9">
      <c r="B5931">
        <f t="shared" si="651"/>
        <v>5913</v>
      </c>
      <c r="C5931" s="38">
        <f t="shared" ca="1" si="646"/>
        <v>0.29874155751000919</v>
      </c>
      <c r="D5931" s="38">
        <f t="shared" ca="1" si="647"/>
        <v>5.9912998602994448E-2</v>
      </c>
      <c r="E5931" s="38">
        <f t="shared" ca="1" si="648"/>
        <v>0.14111787583812957</v>
      </c>
      <c r="F5931" s="38">
        <f t="shared" ca="1" si="652"/>
        <v>2.5987219503009432E-2</v>
      </c>
      <c r="G5931" s="24">
        <f t="shared" ca="1" si="649"/>
        <v>8381.9330967379447</v>
      </c>
      <c r="H5931" s="24">
        <f t="shared" ca="1" si="650"/>
        <v>9075.1144000504264</v>
      </c>
      <c r="I5931" s="24">
        <f ca="1">H5931/'Option value'!$E$10</f>
        <v>440.53953398303037</v>
      </c>
    </row>
    <row r="5932" spans="2:9">
      <c r="B5932">
        <f t="shared" si="651"/>
        <v>5914</v>
      </c>
      <c r="C5932" s="38">
        <f t="shared" ca="1" si="646"/>
        <v>0.30493059868781314</v>
      </c>
      <c r="D5932" s="38">
        <f t="shared" ca="1" si="647"/>
        <v>6.9860610905370726E-2</v>
      </c>
      <c r="E5932" s="38">
        <f t="shared" ca="1" si="648"/>
        <v>0.14271340077537062</v>
      </c>
      <c r="F5932" s="38">
        <f t="shared" ca="1" si="652"/>
        <v>5.2013249593510322E-2</v>
      </c>
      <c r="G5932" s="24">
        <f t="shared" ca="1" si="649"/>
        <v>12465.312189886779</v>
      </c>
      <c r="H5932" s="24">
        <f t="shared" ca="1" si="650"/>
        <v>13158.493493199261</v>
      </c>
      <c r="I5932" s="24">
        <f ca="1">H5932/'Option value'!$E$10</f>
        <v>638.76182005821647</v>
      </c>
    </row>
    <row r="5933" spans="2:9">
      <c r="B5933">
        <f t="shared" si="651"/>
        <v>5915</v>
      </c>
      <c r="C5933" s="38">
        <f t="shared" ca="1" si="646"/>
        <v>0.37202454120791045</v>
      </c>
      <c r="D5933" s="38">
        <f t="shared" ca="1" si="647"/>
        <v>6.8494446055430799E-2</v>
      </c>
      <c r="E5933" s="38">
        <f t="shared" ca="1" si="648"/>
        <v>0.14609830184468423</v>
      </c>
      <c r="F5933" s="38">
        <f t="shared" ca="1" si="652"/>
        <v>3.6249840469540148E-2</v>
      </c>
      <c r="G5933" s="24">
        <f t="shared" ca="1" si="649"/>
        <v>10609.981726049617</v>
      </c>
      <c r="H5933" s="24">
        <f t="shared" ca="1" si="650"/>
        <v>11303.163029362098</v>
      </c>
      <c r="I5933" s="24">
        <f ca="1">H5933/'Option value'!$E$10</f>
        <v>548.69723443505325</v>
      </c>
    </row>
    <row r="5934" spans="2:9">
      <c r="B5934">
        <f t="shared" si="651"/>
        <v>5916</v>
      </c>
      <c r="C5934" s="38">
        <f t="shared" ca="1" si="646"/>
        <v>0.23471202229888533</v>
      </c>
      <c r="D5934" s="38">
        <f t="shared" ca="1" si="647"/>
        <v>6.9020297181498019E-2</v>
      </c>
      <c r="E5934" s="38">
        <f t="shared" ca="1" si="648"/>
        <v>0.14434557164150291</v>
      </c>
      <c r="F5934" s="38">
        <f t="shared" ca="1" si="652"/>
        <v>4.6394505164545567E-2</v>
      </c>
      <c r="G5934" s="24">
        <f t="shared" ca="1" si="649"/>
        <v>10790.081119380719</v>
      </c>
      <c r="H5934" s="24">
        <f t="shared" ca="1" si="650"/>
        <v>11483.2624226932</v>
      </c>
      <c r="I5934" s="24">
        <f ca="1">H5934/'Option value'!$E$10</f>
        <v>557.43992343170873</v>
      </c>
    </row>
    <row r="5935" spans="2:9">
      <c r="B5935">
        <f t="shared" si="651"/>
        <v>5917</v>
      </c>
      <c r="C5935" s="38">
        <f t="shared" ca="1" si="646"/>
        <v>0.32658719661836816</v>
      </c>
      <c r="D5935" s="38">
        <f t="shared" ca="1" si="647"/>
        <v>6.597795109623214E-2</v>
      </c>
      <c r="E5935" s="38">
        <f t="shared" ca="1" si="648"/>
        <v>0.14191654890636041</v>
      </c>
      <c r="F5935" s="38">
        <f t="shared" ca="1" si="652"/>
        <v>5.1970087961265399E-2</v>
      </c>
      <c r="G5935" s="24">
        <f t="shared" ca="1" si="649"/>
        <v>12068.183991049529</v>
      </c>
      <c r="H5935" s="24">
        <f t="shared" ca="1" si="650"/>
        <v>12761.365294362011</v>
      </c>
      <c r="I5935" s="24">
        <f ca="1">H5935/'Option value'!$E$10</f>
        <v>619.48375215349563</v>
      </c>
    </row>
    <row r="5936" spans="2:9">
      <c r="B5936">
        <f t="shared" si="651"/>
        <v>5918</v>
      </c>
      <c r="C5936" s="38">
        <f t="shared" ca="1" si="646"/>
        <v>7.6947229133650985E-2</v>
      </c>
      <c r="D5936" s="38">
        <f t="shared" ca="1" si="647"/>
        <v>5.9073904013313201E-2</v>
      </c>
      <c r="E5936" s="38">
        <f t="shared" ca="1" si="648"/>
        <v>0.14759493931338577</v>
      </c>
      <c r="F5936" s="38">
        <f t="shared" ca="1" si="652"/>
        <v>3.0985904829814309E-2</v>
      </c>
      <c r="G5936" s="24">
        <f t="shared" ca="1" si="649"/>
        <v>6766.2692178649941</v>
      </c>
      <c r="H5936" s="24">
        <f t="shared" ca="1" si="650"/>
        <v>7459.4505211774767</v>
      </c>
      <c r="I5936" s="24">
        <f ca="1">H5936/'Option value'!$E$10</f>
        <v>362.10924860084833</v>
      </c>
    </row>
    <row r="5937" spans="2:9">
      <c r="B5937">
        <f t="shared" si="651"/>
        <v>5919</v>
      </c>
      <c r="C5937" s="38">
        <f t="shared" ca="1" si="646"/>
        <v>0.18999778067303705</v>
      </c>
      <c r="D5937" s="38">
        <f t="shared" ca="1" si="647"/>
        <v>6.3811100209084926E-2</v>
      </c>
      <c r="E5937" s="38">
        <f t="shared" ca="1" si="648"/>
        <v>0.14569929268133494</v>
      </c>
      <c r="F5937" s="38">
        <f t="shared" ca="1" si="652"/>
        <v>4.0972688414068245E-2</v>
      </c>
      <c r="G5937" s="24">
        <f t="shared" ca="1" si="649"/>
        <v>8992.4232338045349</v>
      </c>
      <c r="H5937" s="24">
        <f t="shared" ca="1" si="650"/>
        <v>9685.6045371170167</v>
      </c>
      <c r="I5937" s="24">
        <f ca="1">H5937/'Option value'!$E$10</f>
        <v>470.17497752995223</v>
      </c>
    </row>
    <row r="5938" spans="2:9">
      <c r="B5938">
        <f t="shared" si="651"/>
        <v>5920</v>
      </c>
      <c r="C5938" s="38">
        <f t="shared" ca="1" si="646"/>
        <v>0.1045689109283766</v>
      </c>
      <c r="D5938" s="38">
        <f t="shared" ca="1" si="647"/>
        <v>5.6012341143553121E-2</v>
      </c>
      <c r="E5938" s="38">
        <f t="shared" ca="1" si="648"/>
        <v>0.14631808174519492</v>
      </c>
      <c r="F5938" s="38">
        <f t="shared" ca="1" si="652"/>
        <v>5.0732933259336629E-2</v>
      </c>
      <c r="G5938" s="24">
        <f t="shared" ca="1" si="649"/>
        <v>8027.44795158128</v>
      </c>
      <c r="H5938" s="24">
        <f t="shared" ca="1" si="650"/>
        <v>8720.6292548937618</v>
      </c>
      <c r="I5938" s="24">
        <f ca="1">H5938/'Option value'!$E$10</f>
        <v>423.33151722785249</v>
      </c>
    </row>
    <row r="5939" spans="2:9">
      <c r="B5939">
        <f t="shared" si="651"/>
        <v>5921</v>
      </c>
      <c r="C5939" s="38">
        <f t="shared" ca="1" si="646"/>
        <v>0.19434432932032006</v>
      </c>
      <c r="D5939" s="38">
        <f t="shared" ca="1" si="647"/>
        <v>6.3222494991480166E-2</v>
      </c>
      <c r="E5939" s="38">
        <f t="shared" ca="1" si="648"/>
        <v>0.14616801323437872</v>
      </c>
      <c r="F5939" s="38">
        <f t="shared" ca="1" si="652"/>
        <v>3.914438500478875E-2</v>
      </c>
      <c r="G5939" s="24">
        <f t="shared" ca="1" si="649"/>
        <v>8750.0974424791639</v>
      </c>
      <c r="H5939" s="24">
        <f t="shared" ca="1" si="650"/>
        <v>9443.2787457916456</v>
      </c>
      <c r="I5939" s="24">
        <f ca="1">H5939/'Option value'!$E$10</f>
        <v>458.41158960153615</v>
      </c>
    </row>
    <row r="5940" spans="2:9">
      <c r="B5940">
        <f t="shared" si="651"/>
        <v>5922</v>
      </c>
      <c r="C5940" s="38">
        <f t="shared" ca="1" si="646"/>
        <v>2.8266018899396034E-2</v>
      </c>
      <c r="D5940" s="38">
        <f t="shared" ca="1" si="647"/>
        <v>5.6774612713432836E-2</v>
      </c>
      <c r="E5940" s="38">
        <f t="shared" ca="1" si="648"/>
        <v>0.14462243594256186</v>
      </c>
      <c r="F5940" s="38">
        <f t="shared" ca="1" si="652"/>
        <v>2.3679030282379408E-2</v>
      </c>
      <c r="G5940" s="24">
        <f t="shared" ca="1" si="649"/>
        <v>5986.442939425282</v>
      </c>
      <c r="H5940" s="24">
        <f t="shared" ca="1" si="650"/>
        <v>6679.6242427377647</v>
      </c>
      <c r="I5940" s="24">
        <f ca="1">H5940/'Option value'!$E$10</f>
        <v>324.25360401639631</v>
      </c>
    </row>
    <row r="5941" spans="2:9">
      <c r="B5941">
        <f t="shared" si="651"/>
        <v>5923</v>
      </c>
      <c r="C5941" s="38">
        <f t="shared" ca="1" si="646"/>
        <v>8.2735067164891152E-2</v>
      </c>
      <c r="D5941" s="38">
        <f t="shared" ca="1" si="647"/>
        <v>5.6084965964337173E-2</v>
      </c>
      <c r="E5941" s="38">
        <f t="shared" ca="1" si="648"/>
        <v>0.14595882478218994</v>
      </c>
      <c r="F5941" s="38">
        <f t="shared" ca="1" si="652"/>
        <v>5.1039095818022059E-2</v>
      </c>
      <c r="G5941" s="24">
        <f t="shared" ca="1" si="649"/>
        <v>7934.2074374408303</v>
      </c>
      <c r="H5941" s="24">
        <f t="shared" ca="1" si="650"/>
        <v>8627.388740753313</v>
      </c>
      <c r="I5941" s="24">
        <f ca="1">H5941/'Option value'!$E$10</f>
        <v>418.80527867734526</v>
      </c>
    </row>
    <row r="5942" spans="2:9">
      <c r="B5942">
        <f t="shared" si="651"/>
        <v>5924</v>
      </c>
      <c r="C5942" s="38">
        <f t="shared" ca="1" si="646"/>
        <v>0.22550959468841361</v>
      </c>
      <c r="D5942" s="38">
        <f t="shared" ca="1" si="647"/>
        <v>6.1384773136311389E-2</v>
      </c>
      <c r="E5942" s="38">
        <f t="shared" ca="1" si="648"/>
        <v>0.14688982320947205</v>
      </c>
      <c r="F5942" s="38">
        <f t="shared" ca="1" si="652"/>
        <v>2.1851628481528086E-2</v>
      </c>
      <c r="G5942" s="24">
        <f t="shared" ca="1" si="649"/>
        <v>7461.4984464941817</v>
      </c>
      <c r="H5942" s="24">
        <f t="shared" ca="1" si="650"/>
        <v>8154.6797498066644</v>
      </c>
      <c r="I5942" s="24">
        <f ca="1">H5942/'Option value'!$E$10</f>
        <v>395.85824028187687</v>
      </c>
    </row>
    <row r="5943" spans="2:9">
      <c r="B5943">
        <f t="shared" si="651"/>
        <v>5925</v>
      </c>
      <c r="C5943" s="38">
        <f t="shared" ca="1" si="646"/>
        <v>0.21022199235847758</v>
      </c>
      <c r="D5943" s="38">
        <f t="shared" ca="1" si="647"/>
        <v>5.9651728295805555E-2</v>
      </c>
      <c r="E5943" s="38">
        <f t="shared" ca="1" si="648"/>
        <v>0.14704551370239224</v>
      </c>
      <c r="F5943" s="38">
        <f t="shared" ca="1" si="652"/>
        <v>3.9370535708733334E-2</v>
      </c>
      <c r="G5943" s="24">
        <f t="shared" ca="1" si="649"/>
        <v>8315.046015397842</v>
      </c>
      <c r="H5943" s="24">
        <f t="shared" ca="1" si="650"/>
        <v>9008.2273187103237</v>
      </c>
      <c r="I5943" s="24">
        <f ca="1">H5943/'Option value'!$E$10</f>
        <v>437.29258828690888</v>
      </c>
    </row>
    <row r="5944" spans="2:9">
      <c r="B5944">
        <f t="shared" si="651"/>
        <v>5926</v>
      </c>
      <c r="C5944" s="38">
        <f t="shared" ca="1" si="646"/>
        <v>0.47909556373661621</v>
      </c>
      <c r="D5944" s="38">
        <f t="shared" ca="1" si="647"/>
        <v>6.1646839658255737E-2</v>
      </c>
      <c r="E5944" s="38">
        <f t="shared" ca="1" si="648"/>
        <v>0.14488271997721075</v>
      </c>
      <c r="F5944" s="38">
        <f t="shared" ca="1" si="652"/>
        <v>3.988296297843251E-2</v>
      </c>
      <c r="G5944" s="24">
        <f t="shared" ca="1" si="649"/>
        <v>10769.861903940096</v>
      </c>
      <c r="H5944" s="24">
        <f t="shared" ca="1" si="650"/>
        <v>11463.043207252578</v>
      </c>
      <c r="I5944" s="24">
        <f ca="1">H5944/'Option value'!$E$10</f>
        <v>556.45840811905714</v>
      </c>
    </row>
    <row r="5945" spans="2:9">
      <c r="B5945">
        <f t="shared" si="651"/>
        <v>5927</v>
      </c>
      <c r="C5945" s="38">
        <f t="shared" ca="1" si="646"/>
        <v>0.15558766216077613</v>
      </c>
      <c r="D5945" s="38">
        <f t="shared" ca="1" si="647"/>
        <v>6.2245091114192186E-2</v>
      </c>
      <c r="E5945" s="38">
        <f t="shared" ca="1" si="648"/>
        <v>0.14532496673347298</v>
      </c>
      <c r="F5945" s="38">
        <f t="shared" ca="1" si="652"/>
        <v>4.4682333214995498E-2</v>
      </c>
      <c r="G5945" s="24">
        <f t="shared" ca="1" si="649"/>
        <v>8863.7477421189506</v>
      </c>
      <c r="H5945" s="24">
        <f t="shared" ca="1" si="650"/>
        <v>9556.9290454314323</v>
      </c>
      <c r="I5945" s="24">
        <f ca="1">H5945/'Option value'!$E$10</f>
        <v>463.928594438419</v>
      </c>
    </row>
    <row r="5946" spans="2:9">
      <c r="B5946">
        <f t="shared" si="651"/>
        <v>5928</v>
      </c>
      <c r="C5946" s="38">
        <f t="shared" ca="1" si="646"/>
        <v>0.10571733656709842</v>
      </c>
      <c r="D5946" s="38">
        <f t="shared" ca="1" si="647"/>
        <v>6.6169980219585992E-2</v>
      </c>
      <c r="E5946" s="38">
        <f t="shared" ca="1" si="648"/>
        <v>0.14584705226789971</v>
      </c>
      <c r="F5946" s="38">
        <f t="shared" ca="1" si="652"/>
        <v>4.0275559454613252E-2</v>
      </c>
      <c r="G5946" s="24">
        <f t="shared" ca="1" si="649"/>
        <v>8595.078310820807</v>
      </c>
      <c r="H5946" s="24">
        <f t="shared" ca="1" si="650"/>
        <v>9288.2596141332888</v>
      </c>
      <c r="I5946" s="24">
        <f ca="1">H5946/'Option value'!$E$10</f>
        <v>450.88638903559649</v>
      </c>
    </row>
    <row r="5947" spans="2:9">
      <c r="B5947">
        <f t="shared" si="651"/>
        <v>5929</v>
      </c>
      <c r="C5947" s="38">
        <f t="shared" ca="1" si="646"/>
        <v>0.25108066031161236</v>
      </c>
      <c r="D5947" s="38">
        <f t="shared" ca="1" si="647"/>
        <v>6.5414978052495562E-2</v>
      </c>
      <c r="E5947" s="38">
        <f t="shared" ca="1" si="648"/>
        <v>0.15128533033514083</v>
      </c>
      <c r="F5947" s="38">
        <f t="shared" ca="1" si="652"/>
        <v>5.3796256959491723E-2</v>
      </c>
      <c r="G5947" s="24">
        <f t="shared" ca="1" si="649"/>
        <v>10411.131813013591</v>
      </c>
      <c r="H5947" s="24">
        <f t="shared" ca="1" si="650"/>
        <v>11104.313116326073</v>
      </c>
      <c r="I5947" s="24">
        <f ca="1">H5947/'Option value'!$E$10</f>
        <v>539.04432603524629</v>
      </c>
    </row>
    <row r="5948" spans="2:9">
      <c r="B5948">
        <f t="shared" si="651"/>
        <v>5930</v>
      </c>
      <c r="C5948" s="38">
        <f t="shared" ca="1" si="646"/>
        <v>0.29787222981312905</v>
      </c>
      <c r="D5948" s="38">
        <f t="shared" ca="1" si="647"/>
        <v>5.7424795615158536E-2</v>
      </c>
      <c r="E5948" s="38">
        <f t="shared" ca="1" si="648"/>
        <v>0.14262647500678344</v>
      </c>
      <c r="F5948" s="38">
        <f t="shared" ca="1" si="652"/>
        <v>3.1090615890102379E-2</v>
      </c>
      <c r="G5948" s="24">
        <f t="shared" ca="1" si="649"/>
        <v>8287.2083606724118</v>
      </c>
      <c r="H5948" s="24">
        <f t="shared" ca="1" si="650"/>
        <v>8980.3896639848936</v>
      </c>
      <c r="I5948" s="24">
        <f ca="1">H5948/'Option value'!$E$10</f>
        <v>435.94124582450934</v>
      </c>
    </row>
    <row r="5949" spans="2:9">
      <c r="B5949">
        <f t="shared" si="651"/>
        <v>5931</v>
      </c>
      <c r="C5949" s="38">
        <f t="shared" ca="1" si="646"/>
        <v>0.10812778407374395</v>
      </c>
      <c r="D5949" s="38">
        <f t="shared" ca="1" si="647"/>
        <v>5.6326254151971962E-2</v>
      </c>
      <c r="E5949" s="38">
        <f t="shared" ca="1" si="648"/>
        <v>0.14949429840216136</v>
      </c>
      <c r="F5949" s="38">
        <f t="shared" ca="1" si="652"/>
        <v>5.4500989057303412E-2</v>
      </c>
      <c r="G5949" s="24">
        <f t="shared" ca="1" si="649"/>
        <v>8148.9015995846821</v>
      </c>
      <c r="H5949" s="24">
        <f t="shared" ca="1" si="650"/>
        <v>8842.0829028971639</v>
      </c>
      <c r="I5949" s="24">
        <f ca="1">H5949/'Option value'!$E$10</f>
        <v>429.22732538335742</v>
      </c>
    </row>
    <row r="5950" spans="2:9">
      <c r="B5950">
        <f t="shared" si="651"/>
        <v>5932</v>
      </c>
      <c r="C5950" s="38">
        <f t="shared" ca="1" si="646"/>
        <v>0.1712535515557953</v>
      </c>
      <c r="D5950" s="38">
        <f t="shared" ca="1" si="647"/>
        <v>6.7603200213482012E-2</v>
      </c>
      <c r="E5950" s="38">
        <f t="shared" ca="1" si="648"/>
        <v>0.14530816638920477</v>
      </c>
      <c r="F5950" s="38">
        <f t="shared" ca="1" si="652"/>
        <v>4.6162169232689912E-2</v>
      </c>
      <c r="G5950" s="24">
        <f t="shared" ca="1" si="649"/>
        <v>9904.5413111249745</v>
      </c>
      <c r="H5950" s="24">
        <f t="shared" ca="1" si="650"/>
        <v>10597.722614437456</v>
      </c>
      <c r="I5950" s="24">
        <f ca="1">H5950/'Option value'!$E$10</f>
        <v>514.45255409890558</v>
      </c>
    </row>
    <row r="5951" spans="2:9">
      <c r="B5951">
        <f t="shared" si="651"/>
        <v>5933</v>
      </c>
      <c r="C5951" s="38">
        <f t="shared" ca="1" si="646"/>
        <v>0.37961412409498141</v>
      </c>
      <c r="D5951" s="38">
        <f t="shared" ca="1" si="647"/>
        <v>6.9099925298719805E-2</v>
      </c>
      <c r="E5951" s="38">
        <f t="shared" ca="1" si="648"/>
        <v>0.14343902423724844</v>
      </c>
      <c r="F5951" s="38">
        <f t="shared" ca="1" si="652"/>
        <v>2.0529295092379312E-2</v>
      </c>
      <c r="G5951" s="24">
        <f t="shared" ca="1" si="649"/>
        <v>9619.230353348561</v>
      </c>
      <c r="H5951" s="24">
        <f t="shared" ca="1" si="650"/>
        <v>10312.411656661043</v>
      </c>
      <c r="I5951" s="24">
        <f ca="1">H5951/'Option value'!$E$10</f>
        <v>500.60250760490493</v>
      </c>
    </row>
    <row r="5952" spans="2:9">
      <c r="B5952">
        <f t="shared" si="651"/>
        <v>5934</v>
      </c>
      <c r="C5952" s="38">
        <f t="shared" ca="1" si="646"/>
        <v>0.35527459522659499</v>
      </c>
      <c r="D5952" s="38">
        <f t="shared" ca="1" si="647"/>
        <v>5.850261707668044E-2</v>
      </c>
      <c r="E5952" s="38">
        <f t="shared" ca="1" si="648"/>
        <v>0.14465622537934217</v>
      </c>
      <c r="F5952" s="38">
        <f t="shared" ca="1" si="652"/>
        <v>5.3264385784489637E-2</v>
      </c>
      <c r="G5952" s="24">
        <f t="shared" ca="1" si="649"/>
        <v>10759.362740921191</v>
      </c>
      <c r="H5952" s="24">
        <f t="shared" ca="1" si="650"/>
        <v>11452.544044233673</v>
      </c>
      <c r="I5952" s="24">
        <f ca="1">H5952/'Option value'!$E$10</f>
        <v>555.94874001134326</v>
      </c>
    </row>
    <row r="5953" spans="2:9">
      <c r="B5953">
        <f t="shared" si="651"/>
        <v>5935</v>
      </c>
      <c r="C5953" s="38">
        <f t="shared" ca="1" si="646"/>
        <v>0.33686456968673772</v>
      </c>
      <c r="D5953" s="38">
        <f t="shared" ca="1" si="647"/>
        <v>6.5676216641216187E-2</v>
      </c>
      <c r="E5953" s="38">
        <f t="shared" ca="1" si="648"/>
        <v>0.14622168337380367</v>
      </c>
      <c r="F5953" s="38">
        <f t="shared" ca="1" si="652"/>
        <v>5.0631557805929171E-2</v>
      </c>
      <c r="G5953" s="24">
        <f t="shared" ca="1" si="649"/>
        <v>11391.315619341673</v>
      </c>
      <c r="H5953" s="24">
        <f t="shared" ca="1" si="650"/>
        <v>12084.496922654154</v>
      </c>
      <c r="I5953" s="24">
        <f ca="1">H5953/'Option value'!$E$10</f>
        <v>586.6260642065123</v>
      </c>
    </row>
    <row r="5954" spans="2:9">
      <c r="B5954">
        <f t="shared" si="651"/>
        <v>5936</v>
      </c>
      <c r="C5954" s="38">
        <f t="shared" ca="1" si="646"/>
        <v>0.1210619776183101</v>
      </c>
      <c r="D5954" s="38">
        <f t="shared" ca="1" si="647"/>
        <v>7.0943245640908315E-2</v>
      </c>
      <c r="E5954" s="38">
        <f t="shared" ca="1" si="648"/>
        <v>0.14291657266657537</v>
      </c>
      <c r="F5954" s="38">
        <f t="shared" ca="1" si="652"/>
        <v>3.7211296580268755E-2</v>
      </c>
      <c r="G5954" s="24">
        <f t="shared" ca="1" si="649"/>
        <v>9331.15467777089</v>
      </c>
      <c r="H5954" s="24">
        <f t="shared" ca="1" si="650"/>
        <v>10024.335981083372</v>
      </c>
      <c r="I5954" s="24">
        <f ca="1">H5954/'Option value'!$E$10</f>
        <v>486.61825150890149</v>
      </c>
    </row>
    <row r="5955" spans="2:9">
      <c r="B5955">
        <f t="shared" si="651"/>
        <v>5937</v>
      </c>
      <c r="C5955" s="38">
        <f t="shared" ca="1" si="646"/>
        <v>7.2569556696705562E-2</v>
      </c>
      <c r="D5955" s="38">
        <f t="shared" ca="1" si="647"/>
        <v>5.9335744346354448E-2</v>
      </c>
      <c r="E5955" s="38">
        <f t="shared" ca="1" si="648"/>
        <v>0.14619918906554477</v>
      </c>
      <c r="F5955" s="38">
        <f t="shared" ca="1" si="652"/>
        <v>4.8572088270259821E-2</v>
      </c>
      <c r="G5955" s="24">
        <f t="shared" ca="1" si="649"/>
        <v>8084.6801953685172</v>
      </c>
      <c r="H5955" s="24">
        <f t="shared" ca="1" si="650"/>
        <v>8777.8614986809989</v>
      </c>
      <c r="I5955" s="24">
        <f ca="1">H5955/'Option value'!$E$10</f>
        <v>426.10978148936886</v>
      </c>
    </row>
    <row r="5956" spans="2:9">
      <c r="B5956">
        <f t="shared" si="651"/>
        <v>5938</v>
      </c>
      <c r="C5956" s="38">
        <f t="shared" ca="1" si="646"/>
        <v>0.45082542060326447</v>
      </c>
      <c r="D5956" s="38">
        <f t="shared" ca="1" si="647"/>
        <v>5.9724610263206551E-2</v>
      </c>
      <c r="E5956" s="38">
        <f t="shared" ca="1" si="648"/>
        <v>0.13994892523733515</v>
      </c>
      <c r="F5956" s="38">
        <f t="shared" ca="1" si="652"/>
        <v>4.5874581682279092E-2</v>
      </c>
      <c r="G5956" s="24">
        <f t="shared" ca="1" si="649"/>
        <v>11423.22316206066</v>
      </c>
      <c r="H5956" s="24">
        <f t="shared" ca="1" si="650"/>
        <v>12116.404465373142</v>
      </c>
      <c r="I5956" s="24">
        <f ca="1">H5956/'Option value'!$E$10</f>
        <v>588.17497404723986</v>
      </c>
    </row>
    <row r="5957" spans="2:9">
      <c r="B5957">
        <f t="shared" si="651"/>
        <v>5939</v>
      </c>
      <c r="C5957" s="38">
        <f t="shared" ca="1" si="646"/>
        <v>0.29547535333896269</v>
      </c>
      <c r="D5957" s="38">
        <f t="shared" ca="1" si="647"/>
        <v>7.2709425484661167E-2</v>
      </c>
      <c r="E5957" s="38">
        <f t="shared" ca="1" si="648"/>
        <v>0.14267163013764905</v>
      </c>
      <c r="F5957" s="38">
        <f t="shared" ca="1" si="652"/>
        <v>5.8933315804299766E-2</v>
      </c>
      <c r="G5957" s="24">
        <f t="shared" ca="1" si="649"/>
        <v>13950.41189236738</v>
      </c>
      <c r="H5957" s="24">
        <f t="shared" ca="1" si="650"/>
        <v>14643.593195679861</v>
      </c>
      <c r="I5957" s="24">
        <f ca="1">H5957/'Option value'!$E$10</f>
        <v>710.85403862523594</v>
      </c>
    </row>
    <row r="5958" spans="2:9">
      <c r="B5958">
        <f t="shared" si="651"/>
        <v>5940</v>
      </c>
      <c r="C5958" s="38">
        <f t="shared" ca="1" si="646"/>
        <v>0.10382922925788642</v>
      </c>
      <c r="D5958" s="38">
        <f t="shared" ca="1" si="647"/>
        <v>6.2341648994746535E-2</v>
      </c>
      <c r="E5958" s="38">
        <f t="shared" ca="1" si="648"/>
        <v>0.14280687018112798</v>
      </c>
      <c r="F5958" s="38">
        <f t="shared" ca="1" si="652"/>
        <v>4.3473713386404343E-2</v>
      </c>
      <c r="G5958" s="24">
        <f t="shared" ca="1" si="649"/>
        <v>8591.6646015559436</v>
      </c>
      <c r="H5958" s="24">
        <f t="shared" ca="1" si="650"/>
        <v>9284.8459048684254</v>
      </c>
      <c r="I5958" s="24">
        <f ca="1">H5958/'Option value'!$E$10</f>
        <v>450.72067499361287</v>
      </c>
    </row>
    <row r="5959" spans="2:9">
      <c r="B5959">
        <f t="shared" si="651"/>
        <v>5941</v>
      </c>
      <c r="C5959" s="38">
        <f t="shared" ca="1" si="646"/>
        <v>0.27861153618459361</v>
      </c>
      <c r="D5959" s="38">
        <f t="shared" ca="1" si="647"/>
        <v>6.2496728419655465E-2</v>
      </c>
      <c r="E5959" s="38">
        <f t="shared" ca="1" si="648"/>
        <v>0.14152748897829381</v>
      </c>
      <c r="F5959" s="38">
        <f t="shared" ca="1" si="652"/>
        <v>4.1679779038137743E-2</v>
      </c>
      <c r="G5959" s="24">
        <f t="shared" ca="1" si="649"/>
        <v>9925.4263310188144</v>
      </c>
      <c r="H5959" s="24">
        <f t="shared" ca="1" si="650"/>
        <v>10618.607634331296</v>
      </c>
      <c r="I5959" s="24">
        <f ca="1">H5959/'Option value'!$E$10</f>
        <v>515.4663900160823</v>
      </c>
    </row>
    <row r="5960" spans="2:9">
      <c r="B5960">
        <f t="shared" si="651"/>
        <v>5942</v>
      </c>
      <c r="C5960" s="38">
        <f t="shared" ca="1" si="646"/>
        <v>0.2894116737820987</v>
      </c>
      <c r="D5960" s="38">
        <f t="shared" ca="1" si="647"/>
        <v>6.347529356297156E-2</v>
      </c>
      <c r="E5960" s="38">
        <f t="shared" ca="1" si="648"/>
        <v>0.14768851199966415</v>
      </c>
      <c r="F5960" s="38">
        <f t="shared" ca="1" si="652"/>
        <v>2.7481981063042525E-2</v>
      </c>
      <c r="G5960" s="24">
        <f t="shared" ca="1" si="649"/>
        <v>8444.2217341352352</v>
      </c>
      <c r="H5960" s="24">
        <f t="shared" ca="1" si="650"/>
        <v>9137.403037447717</v>
      </c>
      <c r="I5960" s="24">
        <f ca="1">H5960/'Option value'!$E$10</f>
        <v>443.56325424503478</v>
      </c>
    </row>
    <row r="5961" spans="2:9">
      <c r="B5961">
        <f t="shared" si="651"/>
        <v>5943</v>
      </c>
      <c r="C5961" s="38">
        <f t="shared" ca="1" si="646"/>
        <v>0.13444584192602946</v>
      </c>
      <c r="D5961" s="38">
        <f t="shared" ca="1" si="647"/>
        <v>6.8576971989918856E-2</v>
      </c>
      <c r="E5961" s="38">
        <f t="shared" ca="1" si="648"/>
        <v>0.14571572232015237</v>
      </c>
      <c r="F5961" s="38">
        <f t="shared" ca="1" si="652"/>
        <v>2.1222310479543146E-2</v>
      </c>
      <c r="G5961" s="24">
        <f t="shared" ca="1" si="649"/>
        <v>7750.0959648255894</v>
      </c>
      <c r="H5961" s="24">
        <f t="shared" ca="1" si="650"/>
        <v>8443.277268138072</v>
      </c>
      <c r="I5961" s="24">
        <f ca="1">H5961/'Option value'!$E$10</f>
        <v>409.86782855039183</v>
      </c>
    </row>
    <row r="5962" spans="2:9">
      <c r="B5962">
        <f t="shared" si="651"/>
        <v>5944</v>
      </c>
      <c r="C5962" s="38">
        <f t="shared" ca="1" si="646"/>
        <v>0.26267212477314611</v>
      </c>
      <c r="D5962" s="38">
        <f t="shared" ca="1" si="647"/>
        <v>6.1361664053875685E-2</v>
      </c>
      <c r="E5962" s="38">
        <f t="shared" ca="1" si="648"/>
        <v>0.14187075852308392</v>
      </c>
      <c r="F5962" s="38">
        <f t="shared" ca="1" si="652"/>
        <v>2.0737667221658446E-2</v>
      </c>
      <c r="G5962" s="24">
        <f t="shared" ca="1" si="649"/>
        <v>7932.6135580592872</v>
      </c>
      <c r="H5962" s="24">
        <f t="shared" ca="1" si="650"/>
        <v>8625.794861371769</v>
      </c>
      <c r="I5962" s="24">
        <f ca="1">H5962/'Option value'!$E$10</f>
        <v>418.72790589183342</v>
      </c>
    </row>
    <row r="5963" spans="2:9">
      <c r="B5963">
        <f t="shared" si="651"/>
        <v>5945</v>
      </c>
      <c r="C5963" s="38">
        <f t="shared" ca="1" si="646"/>
        <v>0.10585558994824562</v>
      </c>
      <c r="D5963" s="38">
        <f t="shared" ca="1" si="647"/>
        <v>5.9210231521997322E-2</v>
      </c>
      <c r="E5963" s="38">
        <f t="shared" ca="1" si="648"/>
        <v>0.14815890809999041</v>
      </c>
      <c r="F5963" s="38">
        <f t="shared" ca="1" si="652"/>
        <v>3.3807795453576102E-2</v>
      </c>
      <c r="G5963" s="24">
        <f t="shared" ca="1" si="649"/>
        <v>7101.4356982724885</v>
      </c>
      <c r="H5963" s="24">
        <f t="shared" ca="1" si="650"/>
        <v>7794.6170015849711</v>
      </c>
      <c r="I5963" s="24">
        <f ca="1">H5963/'Option value'!$E$10</f>
        <v>378.37946609635782</v>
      </c>
    </row>
    <row r="5964" spans="2:9">
      <c r="B5964">
        <f t="shared" si="651"/>
        <v>5946</v>
      </c>
      <c r="C5964" s="38">
        <f t="shared" ca="1" si="646"/>
        <v>0.16678771883908314</v>
      </c>
      <c r="D5964" s="38">
        <f t="shared" ca="1" si="647"/>
        <v>7.4620584941362242E-2</v>
      </c>
      <c r="E5964" s="38">
        <f t="shared" ca="1" si="648"/>
        <v>0.14425649758293219</v>
      </c>
      <c r="F5964" s="38">
        <f t="shared" ca="1" si="652"/>
        <v>2.7264510658030521E-2</v>
      </c>
      <c r="G5964" s="24">
        <f t="shared" ca="1" si="649"/>
        <v>9229.6611785248588</v>
      </c>
      <c r="H5964" s="24">
        <f t="shared" ca="1" si="650"/>
        <v>9922.8424818373405</v>
      </c>
      <c r="I5964" s="24">
        <f ca="1">H5964/'Option value'!$E$10</f>
        <v>481.69138261346308</v>
      </c>
    </row>
    <row r="5965" spans="2:9">
      <c r="B5965">
        <f t="shared" si="651"/>
        <v>5947</v>
      </c>
      <c r="C5965" s="38">
        <f t="shared" ca="1" si="646"/>
        <v>0.32158724624746282</v>
      </c>
      <c r="D5965" s="38">
        <f t="shared" ca="1" si="647"/>
        <v>5.8257976958978636E-2</v>
      </c>
      <c r="E5965" s="38">
        <f t="shared" ca="1" si="648"/>
        <v>0.14648752122882566</v>
      </c>
      <c r="F5965" s="38">
        <f t="shared" ca="1" si="652"/>
        <v>4.377456704491306E-2</v>
      </c>
      <c r="G5965" s="24">
        <f t="shared" ca="1" si="649"/>
        <v>9296.4555005340044</v>
      </c>
      <c r="H5965" s="24">
        <f t="shared" ca="1" si="650"/>
        <v>9989.6368038464861</v>
      </c>
      <c r="I5965" s="24">
        <f ca="1">H5965/'Option value'!$E$10</f>
        <v>484.93382542944101</v>
      </c>
    </row>
    <row r="5966" spans="2:9">
      <c r="B5966">
        <f t="shared" si="651"/>
        <v>5948</v>
      </c>
      <c r="C5966" s="38">
        <f t="shared" ca="1" si="646"/>
        <v>0.30232059060358507</v>
      </c>
      <c r="D5966" s="38">
        <f t="shared" ca="1" si="647"/>
        <v>5.6410668379692615E-2</v>
      </c>
      <c r="E5966" s="38">
        <f t="shared" ca="1" si="648"/>
        <v>0.14224686193540287</v>
      </c>
      <c r="F5966" s="38">
        <f t="shared" ca="1" si="652"/>
        <v>4.4549444990086437E-2</v>
      </c>
      <c r="G5966" s="24">
        <f t="shared" ca="1" si="649"/>
        <v>9325.8290024534217</v>
      </c>
      <c r="H5966" s="24">
        <f t="shared" ca="1" si="650"/>
        <v>10019.010305765903</v>
      </c>
      <c r="I5966" s="24">
        <f ca="1">H5966/'Option value'!$E$10</f>
        <v>486.35972358086906</v>
      </c>
    </row>
    <row r="5967" spans="2:9">
      <c r="B5967">
        <f t="shared" si="651"/>
        <v>5949</v>
      </c>
      <c r="C5967" s="38">
        <f t="shared" ca="1" si="646"/>
        <v>0.23617523486906808</v>
      </c>
      <c r="D5967" s="38">
        <f t="shared" ca="1" si="647"/>
        <v>6.6743121470140124E-2</v>
      </c>
      <c r="E5967" s="38">
        <f t="shared" ca="1" si="648"/>
        <v>0.14098807503318095</v>
      </c>
      <c r="F5967" s="38">
        <f t="shared" ca="1" si="652"/>
        <v>3.2258706390489389E-2</v>
      </c>
      <c r="G5967" s="24">
        <f t="shared" ca="1" si="649"/>
        <v>9410.8979381919689</v>
      </c>
      <c r="H5967" s="24">
        <f t="shared" ca="1" si="650"/>
        <v>10104.079241504451</v>
      </c>
      <c r="I5967" s="24">
        <f ca="1">H5967/'Option value'!$E$10</f>
        <v>490.4892835681772</v>
      </c>
    </row>
    <row r="5968" spans="2:9">
      <c r="B5968">
        <f t="shared" si="651"/>
        <v>5950</v>
      </c>
      <c r="C5968" s="38">
        <f t="shared" ca="1" si="646"/>
        <v>0.25002961352582881</v>
      </c>
      <c r="D5968" s="38">
        <f t="shared" ca="1" si="647"/>
        <v>6.1397314732464452E-2</v>
      </c>
      <c r="E5968" s="38">
        <f t="shared" ca="1" si="648"/>
        <v>0.14879368377999061</v>
      </c>
      <c r="F5968" s="38">
        <f t="shared" ca="1" si="652"/>
        <v>3.0950764821138121E-2</v>
      </c>
      <c r="G5968" s="24">
        <f t="shared" ca="1" si="649"/>
        <v>8077.1391422519364</v>
      </c>
      <c r="H5968" s="24">
        <f t="shared" ca="1" si="650"/>
        <v>8770.3204455644191</v>
      </c>
      <c r="I5968" s="24">
        <f ca="1">H5968/'Option value'!$E$10</f>
        <v>425.74371094972906</v>
      </c>
    </row>
    <row r="5969" spans="2:9">
      <c r="B5969">
        <f t="shared" si="651"/>
        <v>5951</v>
      </c>
      <c r="C5969" s="38">
        <f t="shared" ca="1" si="646"/>
        <v>0.20380260076881634</v>
      </c>
      <c r="D5969" s="38">
        <f t="shared" ca="1" si="647"/>
        <v>5.8846980835624639E-2</v>
      </c>
      <c r="E5969" s="38">
        <f t="shared" ca="1" si="648"/>
        <v>0.14732136628672046</v>
      </c>
      <c r="F5969" s="38">
        <f t="shared" ca="1" si="652"/>
        <v>2.2819458940760668E-2</v>
      </c>
      <c r="G5969" s="24">
        <f t="shared" ca="1" si="649"/>
        <v>7056.589195963973</v>
      </c>
      <c r="H5969" s="24">
        <f t="shared" ca="1" si="650"/>
        <v>7749.7704992764557</v>
      </c>
      <c r="I5969" s="24">
        <f ca="1">H5969/'Option value'!$E$10</f>
        <v>376.20245142118716</v>
      </c>
    </row>
    <row r="5970" spans="2:9">
      <c r="B5970">
        <f t="shared" si="651"/>
        <v>5952</v>
      </c>
      <c r="C5970" s="38">
        <f t="shared" ca="1" si="646"/>
        <v>0.28200052485509391</v>
      </c>
      <c r="D5970" s="38">
        <f t="shared" ca="1" si="647"/>
        <v>6.9859931850429824E-2</v>
      </c>
      <c r="E5970" s="38">
        <f t="shared" ca="1" si="648"/>
        <v>0.14454427855066415</v>
      </c>
      <c r="F5970" s="38">
        <f t="shared" ca="1" si="652"/>
        <v>3.7606044139842351E-2</v>
      </c>
      <c r="G5970" s="24">
        <f t="shared" ca="1" si="649"/>
        <v>10386.631598660884</v>
      </c>
      <c r="H5970" s="24">
        <f t="shared" ca="1" si="650"/>
        <v>11079.812901973366</v>
      </c>
      <c r="I5970" s="24">
        <f ca="1">H5970/'Option value'!$E$10</f>
        <v>537.85499524142551</v>
      </c>
    </row>
    <row r="5971" spans="2:9">
      <c r="B5971">
        <f t="shared" si="651"/>
        <v>5953</v>
      </c>
      <c r="C5971" s="38">
        <f t="shared" ref="C5971:C6034" ca="1" si="653">_xlfn.NORM.INV(RAND(),$F$6,$G$6)</f>
        <v>0.2948277559735657</v>
      </c>
      <c r="D5971" s="38">
        <f t="shared" ref="D5971:D6034" ca="1" si="654">_xlfn.NORM.INV(RAND(),$F$7,$G$7)</f>
        <v>5.2963577845098218E-2</v>
      </c>
      <c r="E5971" s="38">
        <f t="shared" ref="E5971:E6034" ca="1" si="655">_xlfn.NORM.INV(RAND(),$F$8,$G$8)</f>
        <v>0.14025722710419425</v>
      </c>
      <c r="F5971" s="38">
        <f t="shared" ca="1" si="652"/>
        <v>4.1102092909841424E-2</v>
      </c>
      <c r="G5971" s="24">
        <f t="shared" ref="G5971:G6034" ca="1" si="656">IF(E5971&gt;F5971,($C$12*(1+C5971)*D5971)/(E5971-F5971),0)</f>
        <v>8577.5939954950827</v>
      </c>
      <c r="H5971" s="24">
        <f t="shared" ref="H5971:H6034" ca="1" si="657">G5971+$C$13</f>
        <v>9270.7752988075645</v>
      </c>
      <c r="I5971" s="24">
        <f ca="1">H5971/'Option value'!$E$10</f>
        <v>450.03763586444484</v>
      </c>
    </row>
    <row r="5972" spans="2:9">
      <c r="B5972">
        <f t="shared" ref="B5972:B6035" si="658">B5971+1</f>
        <v>5954</v>
      </c>
      <c r="C5972" s="38">
        <f t="shared" ca="1" si="653"/>
        <v>0.22479961273621774</v>
      </c>
      <c r="D5972" s="38">
        <f t="shared" ca="1" si="654"/>
        <v>6.5675506599654099E-2</v>
      </c>
      <c r="E5972" s="38">
        <f t="shared" ca="1" si="655"/>
        <v>0.14234552267903783</v>
      </c>
      <c r="F5972" s="38">
        <f t="shared" ref="F5972:F6035" ca="1" si="659">RAND()*($E$9-$D$9)+$D$9</f>
        <v>3.4148085813593999E-2</v>
      </c>
      <c r="G5972" s="24">
        <f t="shared" ca="1" si="656"/>
        <v>9220.2538044531502</v>
      </c>
      <c r="H5972" s="24">
        <f t="shared" ca="1" si="657"/>
        <v>9913.435107765632</v>
      </c>
      <c r="I5972" s="24">
        <f ca="1">H5972/'Option value'!$E$10</f>
        <v>481.23471396920542</v>
      </c>
    </row>
    <row r="5973" spans="2:9">
      <c r="B5973">
        <f t="shared" si="658"/>
        <v>5955</v>
      </c>
      <c r="C5973" s="38">
        <f t="shared" ca="1" si="653"/>
        <v>0.19425713262223315</v>
      </c>
      <c r="D5973" s="38">
        <f t="shared" ca="1" si="654"/>
        <v>6.1059110086922684E-2</v>
      </c>
      <c r="E5973" s="38">
        <f t="shared" ca="1" si="655"/>
        <v>0.1467066724261247</v>
      </c>
      <c r="F5973" s="38">
        <f t="shared" ca="1" si="659"/>
        <v>3.9542683705981158E-2</v>
      </c>
      <c r="G5973" s="24">
        <f t="shared" ca="1" si="656"/>
        <v>8438.9967753256024</v>
      </c>
      <c r="H5973" s="24">
        <f t="shared" ca="1" si="657"/>
        <v>9132.1780786380841</v>
      </c>
      <c r="I5973" s="24">
        <f ca="1">H5973/'Option value'!$E$10</f>
        <v>443.30961546786813</v>
      </c>
    </row>
    <row r="5974" spans="2:9">
      <c r="B5974">
        <f t="shared" si="658"/>
        <v>5956</v>
      </c>
      <c r="C5974" s="38">
        <f t="shared" ca="1" si="653"/>
        <v>0.33534028437189439</v>
      </c>
      <c r="D5974" s="38">
        <f t="shared" ca="1" si="654"/>
        <v>6.5700465306962136E-2</v>
      </c>
      <c r="E5974" s="38">
        <f t="shared" ca="1" si="655"/>
        <v>0.14689351677950149</v>
      </c>
      <c r="F5974" s="38">
        <f t="shared" ca="1" si="659"/>
        <v>3.6347934144304817E-2</v>
      </c>
      <c r="G5974" s="24">
        <f t="shared" ca="1" si="656"/>
        <v>9842.6123343961299</v>
      </c>
      <c r="H5974" s="24">
        <f t="shared" ca="1" si="657"/>
        <v>10535.793637708612</v>
      </c>
      <c r="I5974" s="24">
        <f ca="1">H5974/'Option value'!$E$10</f>
        <v>511.44629309265099</v>
      </c>
    </row>
    <row r="5975" spans="2:9">
      <c r="B5975">
        <f t="shared" si="658"/>
        <v>5957</v>
      </c>
      <c r="C5975" s="38">
        <f t="shared" ca="1" si="653"/>
        <v>0.13557361241491331</v>
      </c>
      <c r="D5975" s="38">
        <f t="shared" ca="1" si="654"/>
        <v>6.767754079922228E-2</v>
      </c>
      <c r="E5975" s="38">
        <f t="shared" ca="1" si="655"/>
        <v>0.14521053844480208</v>
      </c>
      <c r="F5975" s="38">
        <f t="shared" ca="1" si="659"/>
        <v>4.182272094490521E-2</v>
      </c>
      <c r="G5975" s="24">
        <f t="shared" ca="1" si="656"/>
        <v>9218.9587302419259</v>
      </c>
      <c r="H5975" s="24">
        <f t="shared" ca="1" si="657"/>
        <v>9912.1400335544076</v>
      </c>
      <c r="I5975" s="24">
        <f ca="1">H5975/'Option value'!$E$10</f>
        <v>481.17184628904886</v>
      </c>
    </row>
    <row r="5976" spans="2:9">
      <c r="B5976">
        <f t="shared" si="658"/>
        <v>5958</v>
      </c>
      <c r="C5976" s="38">
        <f t="shared" ca="1" si="653"/>
        <v>0.29471576177971182</v>
      </c>
      <c r="D5976" s="38">
        <f t="shared" ca="1" si="654"/>
        <v>6.9017291191607183E-2</v>
      </c>
      <c r="E5976" s="38">
        <f t="shared" ca="1" si="655"/>
        <v>0.14973328948760192</v>
      </c>
      <c r="F5976" s="38">
        <f t="shared" ca="1" si="659"/>
        <v>4.7713048804866119E-2</v>
      </c>
      <c r="G5976" s="24">
        <f t="shared" ca="1" si="656"/>
        <v>10862.689808857534</v>
      </c>
      <c r="H5976" s="24">
        <f t="shared" ca="1" si="657"/>
        <v>11555.871112170016</v>
      </c>
      <c r="I5976" s="24">
        <f ca="1">H5976/'Option value'!$E$10</f>
        <v>560.96461709563187</v>
      </c>
    </row>
    <row r="5977" spans="2:9">
      <c r="B5977">
        <f t="shared" si="658"/>
        <v>5959</v>
      </c>
      <c r="C5977" s="38">
        <f t="shared" ca="1" si="653"/>
        <v>0.31427837541686421</v>
      </c>
      <c r="D5977" s="38">
        <f t="shared" ca="1" si="654"/>
        <v>5.4768380726479104E-2</v>
      </c>
      <c r="E5977" s="38">
        <f t="shared" ca="1" si="655"/>
        <v>0.14185241725239475</v>
      </c>
      <c r="F5977" s="38">
        <f t="shared" ca="1" si="659"/>
        <v>5.2308442552053802E-2</v>
      </c>
      <c r="G5977" s="24">
        <f t="shared" ca="1" si="656"/>
        <v>9969.4746151086583</v>
      </c>
      <c r="H5977" s="24">
        <f t="shared" ca="1" si="657"/>
        <v>10662.65591842114</v>
      </c>
      <c r="I5977" s="24">
        <f ca="1">H5977/'Option value'!$E$10</f>
        <v>517.60465623403593</v>
      </c>
    </row>
    <row r="5978" spans="2:9">
      <c r="B5978">
        <f t="shared" si="658"/>
        <v>5960</v>
      </c>
      <c r="C5978" s="38">
        <f t="shared" ca="1" si="653"/>
        <v>0.10741330805190927</v>
      </c>
      <c r="D5978" s="38">
        <f t="shared" ca="1" si="654"/>
        <v>7.1965343265925699E-2</v>
      </c>
      <c r="E5978" s="38">
        <f t="shared" ca="1" si="655"/>
        <v>0.14493636079269137</v>
      </c>
      <c r="F5978" s="38">
        <f t="shared" ca="1" si="659"/>
        <v>3.7448581415459425E-2</v>
      </c>
      <c r="G5978" s="24">
        <f t="shared" ca="1" si="656"/>
        <v>9195.2898951438965</v>
      </c>
      <c r="H5978" s="24">
        <f t="shared" ca="1" si="657"/>
        <v>9888.4711984563783</v>
      </c>
      <c r="I5978" s="24">
        <f ca="1">H5978/'Option value'!$E$10</f>
        <v>480.02287371147463</v>
      </c>
    </row>
    <row r="5979" spans="2:9">
      <c r="B5979">
        <f t="shared" si="658"/>
        <v>5961</v>
      </c>
      <c r="C5979" s="38">
        <f t="shared" ca="1" si="653"/>
        <v>0.31023033711311931</v>
      </c>
      <c r="D5979" s="38">
        <f t="shared" ca="1" si="654"/>
        <v>5.9277571884819642E-2</v>
      </c>
      <c r="E5979" s="38">
        <f t="shared" ca="1" si="655"/>
        <v>0.14527085672308759</v>
      </c>
      <c r="F5979" s="38">
        <f t="shared" ca="1" si="659"/>
        <v>4.5456573201099686E-2</v>
      </c>
      <c r="G5979" s="24">
        <f t="shared" ca="1" si="656"/>
        <v>9650.2094591037239</v>
      </c>
      <c r="H5979" s="24">
        <f t="shared" ca="1" si="657"/>
        <v>10343.390762416206</v>
      </c>
      <c r="I5979" s="24">
        <f ca="1">H5979/'Option value'!$E$10</f>
        <v>502.10634769010704</v>
      </c>
    </row>
    <row r="5980" spans="2:9">
      <c r="B5980">
        <f t="shared" si="658"/>
        <v>5962</v>
      </c>
      <c r="C5980" s="38">
        <f t="shared" ca="1" si="653"/>
        <v>0.29236214285287943</v>
      </c>
      <c r="D5980" s="38">
        <f t="shared" ca="1" si="654"/>
        <v>6.9752634836052541E-2</v>
      </c>
      <c r="E5980" s="38">
        <f t="shared" ca="1" si="655"/>
        <v>0.14292295631119795</v>
      </c>
      <c r="F5980" s="38">
        <f t="shared" ca="1" si="659"/>
        <v>4.9961686171445127E-2</v>
      </c>
      <c r="G5980" s="24">
        <f t="shared" ca="1" si="656"/>
        <v>12026.359252177752</v>
      </c>
      <c r="H5980" s="24">
        <f t="shared" ca="1" si="657"/>
        <v>12719.540555490234</v>
      </c>
      <c r="I5980" s="24">
        <f ca="1">H5980/'Option value'!$E$10</f>
        <v>617.45342502379765</v>
      </c>
    </row>
    <row r="5981" spans="2:9">
      <c r="B5981">
        <f t="shared" si="658"/>
        <v>5963</v>
      </c>
      <c r="C5981" s="38">
        <f t="shared" ca="1" si="653"/>
        <v>0.35955742292106307</v>
      </c>
      <c r="D5981" s="38">
        <f t="shared" ca="1" si="654"/>
        <v>7.1580337504626071E-2</v>
      </c>
      <c r="E5981" s="38">
        <f t="shared" ca="1" si="655"/>
        <v>0.14600966175527391</v>
      </c>
      <c r="F5981" s="38">
        <f t="shared" ca="1" si="659"/>
        <v>2.5234645989956443E-2</v>
      </c>
      <c r="G5981" s="24">
        <f t="shared" ca="1" si="656"/>
        <v>9993.2228224997962</v>
      </c>
      <c r="H5981" s="24">
        <f t="shared" ca="1" si="657"/>
        <v>10686.404125812278</v>
      </c>
      <c r="I5981" s="24">
        <f ca="1">H5981/'Option value'!$E$10</f>
        <v>518.75748183554742</v>
      </c>
    </row>
    <row r="5982" spans="2:9">
      <c r="B5982">
        <f t="shared" si="658"/>
        <v>5964</v>
      </c>
      <c r="C5982" s="38">
        <f t="shared" ca="1" si="653"/>
        <v>0.25799576967742838</v>
      </c>
      <c r="D5982" s="38">
        <f t="shared" ca="1" si="654"/>
        <v>5.4827795675493854E-2</v>
      </c>
      <c r="E5982" s="38">
        <f t="shared" ca="1" si="655"/>
        <v>0.14726244488074924</v>
      </c>
      <c r="F5982" s="38">
        <f t="shared" ca="1" si="659"/>
        <v>4.0873928043940043E-2</v>
      </c>
      <c r="G5982" s="24">
        <f t="shared" ca="1" si="656"/>
        <v>8040.3802611998708</v>
      </c>
      <c r="H5982" s="24">
        <f t="shared" ca="1" si="657"/>
        <v>8733.5615645123526</v>
      </c>
      <c r="I5982" s="24">
        <f ca="1">H5982/'Option value'!$E$10</f>
        <v>423.95929924817244</v>
      </c>
    </row>
    <row r="5983" spans="2:9">
      <c r="B5983">
        <f t="shared" si="658"/>
        <v>5965</v>
      </c>
      <c r="C5983" s="38">
        <f t="shared" ca="1" si="653"/>
        <v>0.26800175808815102</v>
      </c>
      <c r="D5983" s="38">
        <f t="shared" ca="1" si="654"/>
        <v>5.4078310405005207E-2</v>
      </c>
      <c r="E5983" s="38">
        <f t="shared" ca="1" si="655"/>
        <v>0.14561826585470578</v>
      </c>
      <c r="F5983" s="38">
        <f t="shared" ca="1" si="659"/>
        <v>2.5803808286208114E-2</v>
      </c>
      <c r="G5983" s="24">
        <f t="shared" ca="1" si="656"/>
        <v>7097.822277985264</v>
      </c>
      <c r="H5983" s="24">
        <f t="shared" ca="1" si="657"/>
        <v>7791.0035812977467</v>
      </c>
      <c r="I5983" s="24">
        <f ca="1">H5983/'Option value'!$E$10</f>
        <v>378.20405734455079</v>
      </c>
    </row>
    <row r="5984" spans="2:9">
      <c r="B5984">
        <f t="shared" si="658"/>
        <v>5966</v>
      </c>
      <c r="C5984" s="38">
        <f t="shared" ca="1" si="653"/>
        <v>0.18907824482010013</v>
      </c>
      <c r="D5984" s="38">
        <f t="shared" ca="1" si="654"/>
        <v>5.8709453635665834E-2</v>
      </c>
      <c r="E5984" s="38">
        <f t="shared" ca="1" si="655"/>
        <v>0.14679210664247264</v>
      </c>
      <c r="F5984" s="38">
        <f t="shared" ca="1" si="659"/>
        <v>4.9496572208543629E-2</v>
      </c>
      <c r="G5984" s="24">
        <f t="shared" ca="1" si="656"/>
        <v>8898.5027919186941</v>
      </c>
      <c r="H5984" s="24">
        <f t="shared" ca="1" si="657"/>
        <v>9591.6840952311759</v>
      </c>
      <c r="I5984" s="24">
        <f ca="1">H5984/'Option value'!$E$10</f>
        <v>465.61573277821236</v>
      </c>
    </row>
    <row r="5985" spans="2:9">
      <c r="B5985">
        <f t="shared" si="658"/>
        <v>5967</v>
      </c>
      <c r="C5985" s="38">
        <f t="shared" ca="1" si="653"/>
        <v>0.19220283809863478</v>
      </c>
      <c r="D5985" s="38">
        <f t="shared" ca="1" si="654"/>
        <v>5.6381026795227794E-2</v>
      </c>
      <c r="E5985" s="38">
        <f t="shared" ca="1" si="655"/>
        <v>0.13944835736357702</v>
      </c>
      <c r="F5985" s="38">
        <f t="shared" ca="1" si="659"/>
        <v>3.2297843160029649E-2</v>
      </c>
      <c r="G5985" s="24">
        <f t="shared" ca="1" si="656"/>
        <v>7780.0116896016098</v>
      </c>
      <c r="H5985" s="24">
        <f t="shared" ca="1" si="657"/>
        <v>8473.1929929140915</v>
      </c>
      <c r="I5985" s="24">
        <f ca="1">H5985/'Option value'!$E$10</f>
        <v>411.32004819971314</v>
      </c>
    </row>
    <row r="5986" spans="2:9">
      <c r="B5986">
        <f t="shared" si="658"/>
        <v>5968</v>
      </c>
      <c r="C5986" s="38">
        <f t="shared" ca="1" si="653"/>
        <v>0.2847047208359309</v>
      </c>
      <c r="D5986" s="38">
        <f t="shared" ca="1" si="654"/>
        <v>6.5777453491476595E-2</v>
      </c>
      <c r="E5986" s="38">
        <f t="shared" ca="1" si="655"/>
        <v>0.1467869492354596</v>
      </c>
      <c r="F5986" s="38">
        <f t="shared" ca="1" si="659"/>
        <v>4.2492732214073646E-2</v>
      </c>
      <c r="G5986" s="24">
        <f t="shared" ca="1" si="656"/>
        <v>10048.738045177664</v>
      </c>
      <c r="H5986" s="24">
        <f t="shared" ca="1" si="657"/>
        <v>10741.919348490146</v>
      </c>
      <c r="I5986" s="24">
        <f ca="1">H5986/'Option value'!$E$10</f>
        <v>521.45239555777403</v>
      </c>
    </row>
    <row r="5987" spans="2:9">
      <c r="B5987">
        <f t="shared" si="658"/>
        <v>5969</v>
      </c>
      <c r="C5987" s="38">
        <f t="shared" ca="1" si="653"/>
        <v>0.20638963584404887</v>
      </c>
      <c r="D5987" s="38">
        <f t="shared" ca="1" si="654"/>
        <v>5.8733726879267922E-2</v>
      </c>
      <c r="E5987" s="38">
        <f t="shared" ca="1" si="655"/>
        <v>0.14339263663383103</v>
      </c>
      <c r="F5987" s="38">
        <f t="shared" ca="1" si="659"/>
        <v>2.7820323148693579E-2</v>
      </c>
      <c r="G5987" s="24">
        <f t="shared" ca="1" si="656"/>
        <v>7603.4855822675936</v>
      </c>
      <c r="H5987" s="24">
        <f t="shared" ca="1" si="657"/>
        <v>8296.6668855800763</v>
      </c>
      <c r="I5987" s="24">
        <f ca="1">H5987/'Option value'!$E$10</f>
        <v>402.7508196883532</v>
      </c>
    </row>
    <row r="5988" spans="2:9">
      <c r="B5988">
        <f t="shared" si="658"/>
        <v>5970</v>
      </c>
      <c r="C5988" s="38">
        <f t="shared" ca="1" si="653"/>
        <v>0.219346708809145</v>
      </c>
      <c r="D5988" s="38">
        <f t="shared" ca="1" si="654"/>
        <v>7.1273857858332013E-2</v>
      </c>
      <c r="E5988" s="38">
        <f t="shared" ca="1" si="655"/>
        <v>0.14339417782665617</v>
      </c>
      <c r="F5988" s="38">
        <f t="shared" ca="1" si="659"/>
        <v>3.50973483559208E-2</v>
      </c>
      <c r="G5988" s="24">
        <f t="shared" ca="1" si="656"/>
        <v>9952.5212042292951</v>
      </c>
      <c r="H5988" s="24">
        <f t="shared" ca="1" si="657"/>
        <v>10645.702507541777</v>
      </c>
      <c r="I5988" s="24">
        <f ca="1">H5988/'Option value'!$E$10</f>
        <v>516.78167512338723</v>
      </c>
    </row>
    <row r="5989" spans="2:9">
      <c r="B5989">
        <f t="shared" si="658"/>
        <v>5971</v>
      </c>
      <c r="C5989" s="38">
        <f t="shared" ca="1" si="653"/>
        <v>0.17033015682311067</v>
      </c>
      <c r="D5989" s="38">
        <f t="shared" ca="1" si="654"/>
        <v>6.6958983828455124E-2</v>
      </c>
      <c r="E5989" s="38">
        <f t="shared" ca="1" si="655"/>
        <v>0.14812995676501692</v>
      </c>
      <c r="F5989" s="38">
        <f t="shared" ca="1" si="659"/>
        <v>2.6125412332766336E-2</v>
      </c>
      <c r="G5989" s="24">
        <f t="shared" ca="1" si="656"/>
        <v>7965.8590823108561</v>
      </c>
      <c r="H5989" s="24">
        <f t="shared" ca="1" si="657"/>
        <v>8659.0403856233388</v>
      </c>
      <c r="I5989" s="24">
        <f ca="1">H5989/'Option value'!$E$10</f>
        <v>420.34176629239505</v>
      </c>
    </row>
    <row r="5990" spans="2:9">
      <c r="B5990">
        <f t="shared" si="658"/>
        <v>5972</v>
      </c>
      <c r="C5990" s="38">
        <f t="shared" ca="1" si="653"/>
        <v>0.23001530289552266</v>
      </c>
      <c r="D5990" s="38">
        <f t="shared" ca="1" si="654"/>
        <v>5.7355891549113386E-2</v>
      </c>
      <c r="E5990" s="38">
        <f t="shared" ca="1" si="655"/>
        <v>0.14420357137747425</v>
      </c>
      <c r="F5990" s="38">
        <f t="shared" ca="1" si="659"/>
        <v>5.0482126088722171E-2</v>
      </c>
      <c r="G5990" s="24">
        <f t="shared" ca="1" si="656"/>
        <v>9335.5723505210553</v>
      </c>
      <c r="H5990" s="24">
        <f t="shared" ca="1" si="657"/>
        <v>10028.753653833537</v>
      </c>
      <c r="I5990" s="24">
        <f ca="1">H5990/'Option value'!$E$10</f>
        <v>486.83270164240469</v>
      </c>
    </row>
    <row r="5991" spans="2:9">
      <c r="B5991">
        <f t="shared" si="658"/>
        <v>5973</v>
      </c>
      <c r="C5991" s="38">
        <f t="shared" ca="1" si="653"/>
        <v>0.23494374544029717</v>
      </c>
      <c r="D5991" s="38">
        <f t="shared" ca="1" si="654"/>
        <v>5.7863638079187464E-2</v>
      </c>
      <c r="E5991" s="38">
        <f t="shared" ca="1" si="655"/>
        <v>0.1475825058234374</v>
      </c>
      <c r="F5991" s="38">
        <f t="shared" ca="1" si="659"/>
        <v>5.5670075744120737E-2</v>
      </c>
      <c r="G5991" s="24">
        <f t="shared" ca="1" si="656"/>
        <v>9642.0646447189047</v>
      </c>
      <c r="H5991" s="24">
        <f t="shared" ca="1" si="657"/>
        <v>10335.245948031386</v>
      </c>
      <c r="I5991" s="24">
        <f ca="1">H5991/'Option value'!$E$10</f>
        <v>501.71096835103816</v>
      </c>
    </row>
    <row r="5992" spans="2:9">
      <c r="B5992">
        <f t="shared" si="658"/>
        <v>5974</v>
      </c>
      <c r="C5992" s="38">
        <f t="shared" ca="1" si="653"/>
        <v>0.27534970645936885</v>
      </c>
      <c r="D5992" s="38">
        <f t="shared" ca="1" si="654"/>
        <v>6.3723507033946761E-2</v>
      </c>
      <c r="E5992" s="38">
        <f t="shared" ca="1" si="655"/>
        <v>0.14394125996149898</v>
      </c>
      <c r="F5992" s="38">
        <f t="shared" ca="1" si="659"/>
        <v>2.3232114011114698E-2</v>
      </c>
      <c r="G5992" s="24">
        <f t="shared" ca="1" si="656"/>
        <v>8349.8784881511328</v>
      </c>
      <c r="H5992" s="24">
        <f t="shared" ca="1" si="657"/>
        <v>9043.0597914636146</v>
      </c>
      <c r="I5992" s="24">
        <f ca="1">H5992/'Option value'!$E$10</f>
        <v>438.98348502250553</v>
      </c>
    </row>
    <row r="5993" spans="2:9">
      <c r="B5993">
        <f t="shared" si="658"/>
        <v>5975</v>
      </c>
      <c r="C5993" s="38">
        <f t="shared" ca="1" si="653"/>
        <v>0.17154122688182338</v>
      </c>
      <c r="D5993" s="38">
        <f t="shared" ca="1" si="654"/>
        <v>7.4915709795995544E-2</v>
      </c>
      <c r="E5993" s="38">
        <f t="shared" ca="1" si="655"/>
        <v>0.14310539934386451</v>
      </c>
      <c r="F5993" s="38">
        <f t="shared" ca="1" si="659"/>
        <v>2.3569851379278535E-2</v>
      </c>
      <c r="G5993" s="24">
        <f t="shared" ca="1" si="656"/>
        <v>9105.9398010332043</v>
      </c>
      <c r="H5993" s="24">
        <f t="shared" ca="1" si="657"/>
        <v>9799.121104345686</v>
      </c>
      <c r="I5993" s="24">
        <f ca="1">H5993/'Option value'!$E$10</f>
        <v>475.68549050221776</v>
      </c>
    </row>
    <row r="5994" spans="2:9">
      <c r="B5994">
        <f t="shared" si="658"/>
        <v>5976</v>
      </c>
      <c r="C5994" s="38">
        <f t="shared" ca="1" si="653"/>
        <v>0.33567619822014116</v>
      </c>
      <c r="D5994" s="38">
        <f t="shared" ca="1" si="654"/>
        <v>5.756491167438494E-2</v>
      </c>
      <c r="E5994" s="38">
        <f t="shared" ca="1" si="655"/>
        <v>0.1412265650382771</v>
      </c>
      <c r="F5994" s="38">
        <f t="shared" ca="1" si="659"/>
        <v>3.0230085836722525E-2</v>
      </c>
      <c r="G5994" s="24">
        <f t="shared" ca="1" si="656"/>
        <v>8590.9502320004194</v>
      </c>
      <c r="H5994" s="24">
        <f t="shared" ca="1" si="657"/>
        <v>9284.1315353129012</v>
      </c>
      <c r="I5994" s="24">
        <f ca="1">H5994/'Option value'!$E$10</f>
        <v>450.68599685984952</v>
      </c>
    </row>
    <row r="5995" spans="2:9">
      <c r="B5995">
        <f t="shared" si="658"/>
        <v>5977</v>
      </c>
      <c r="C5995" s="38">
        <f t="shared" ca="1" si="653"/>
        <v>0.22654780519509826</v>
      </c>
      <c r="D5995" s="38">
        <f t="shared" ca="1" si="654"/>
        <v>6.2149259770114561E-2</v>
      </c>
      <c r="E5995" s="38">
        <f t="shared" ca="1" si="655"/>
        <v>0.14482532178816679</v>
      </c>
      <c r="F5995" s="38">
        <f t="shared" ca="1" si="659"/>
        <v>5.9009132589539895E-2</v>
      </c>
      <c r="G5995" s="24">
        <f t="shared" ca="1" si="656"/>
        <v>11016.473440115169</v>
      </c>
      <c r="H5995" s="24">
        <f t="shared" ca="1" si="657"/>
        <v>11709.654743427651</v>
      </c>
      <c r="I5995" s="24">
        <f ca="1">H5995/'Option value'!$E$10</f>
        <v>568.42984191396363</v>
      </c>
    </row>
    <row r="5996" spans="2:9">
      <c r="B5996">
        <f t="shared" si="658"/>
        <v>5978</v>
      </c>
      <c r="C5996" s="38">
        <f t="shared" ca="1" si="653"/>
        <v>0.27038666731158434</v>
      </c>
      <c r="D5996" s="38">
        <f t="shared" ca="1" si="654"/>
        <v>6.5055199919822324E-2</v>
      </c>
      <c r="E5996" s="38">
        <f t="shared" ca="1" si="655"/>
        <v>0.14003619221200975</v>
      </c>
      <c r="F5996" s="38">
        <f t="shared" ca="1" si="659"/>
        <v>5.5961199880659646E-2</v>
      </c>
      <c r="G5996" s="24">
        <f t="shared" ca="1" si="656"/>
        <v>12191.088485399872</v>
      </c>
      <c r="H5996" s="24">
        <f t="shared" ca="1" si="657"/>
        <v>12884.269788712354</v>
      </c>
      <c r="I5996" s="24">
        <f ca="1">H5996/'Option value'!$E$10</f>
        <v>625.44998974331816</v>
      </c>
    </row>
    <row r="5997" spans="2:9">
      <c r="B5997">
        <f t="shared" si="658"/>
        <v>5979</v>
      </c>
      <c r="C5997" s="38">
        <f t="shared" ca="1" si="653"/>
        <v>0.48522138111926844</v>
      </c>
      <c r="D5997" s="38">
        <f t="shared" ca="1" si="654"/>
        <v>6.6172467892927869E-2</v>
      </c>
      <c r="E5997" s="38">
        <f t="shared" ca="1" si="655"/>
        <v>0.14020113844142656</v>
      </c>
      <c r="F5997" s="38">
        <f t="shared" ca="1" si="659"/>
        <v>5.4461608000785561E-2</v>
      </c>
      <c r="G5997" s="24">
        <f t="shared" ca="1" si="656"/>
        <v>14216.0453642673</v>
      </c>
      <c r="H5997" s="24">
        <f t="shared" ca="1" si="657"/>
        <v>14909.226667579782</v>
      </c>
      <c r="I5997" s="24">
        <f ca="1">H5997/'Option value'!$E$10</f>
        <v>723.7488673582418</v>
      </c>
    </row>
    <row r="5998" spans="2:9">
      <c r="B5998">
        <f t="shared" si="658"/>
        <v>5980</v>
      </c>
      <c r="C5998" s="38">
        <f t="shared" ca="1" si="653"/>
        <v>3.3735729006924814E-2</v>
      </c>
      <c r="D5998" s="38">
        <f t="shared" ca="1" si="654"/>
        <v>6.6995721345634446E-2</v>
      </c>
      <c r="E5998" s="38">
        <f t="shared" ca="1" si="655"/>
        <v>0.14513704074489053</v>
      </c>
      <c r="F5998" s="38">
        <f t="shared" ca="1" si="659"/>
        <v>5.5913774410908598E-2</v>
      </c>
      <c r="G5998" s="24">
        <f t="shared" ca="1" si="656"/>
        <v>9626.5318785014588</v>
      </c>
      <c r="H5998" s="24">
        <f t="shared" ca="1" si="657"/>
        <v>10319.713181813941</v>
      </c>
      <c r="I5998" s="24">
        <f ca="1">H5998/'Option value'!$E$10</f>
        <v>500.95695057349224</v>
      </c>
    </row>
    <row r="5999" spans="2:9">
      <c r="B5999">
        <f t="shared" si="658"/>
        <v>5981</v>
      </c>
      <c r="C5999" s="38">
        <f t="shared" ca="1" si="653"/>
        <v>0.37214915494263145</v>
      </c>
      <c r="D5999" s="38">
        <f t="shared" ca="1" si="654"/>
        <v>6.0736680746227095E-2</v>
      </c>
      <c r="E5999" s="38">
        <f t="shared" ca="1" si="655"/>
        <v>0.14413170632368716</v>
      </c>
      <c r="F5999" s="38">
        <f t="shared" ca="1" si="659"/>
        <v>2.8875819654441415E-2</v>
      </c>
      <c r="G5999" s="24">
        <f t="shared" ca="1" si="656"/>
        <v>8967.691039695208</v>
      </c>
      <c r="H5999" s="24">
        <f t="shared" ca="1" si="657"/>
        <v>9660.8723430076898</v>
      </c>
      <c r="I5999" s="24">
        <f ca="1">H5999/'Option value'!$E$10</f>
        <v>468.97438558289753</v>
      </c>
    </row>
    <row r="6000" spans="2:9">
      <c r="B6000">
        <f t="shared" si="658"/>
        <v>5982</v>
      </c>
      <c r="C6000" s="38">
        <f t="shared" ca="1" si="653"/>
        <v>0.15020224938454127</v>
      </c>
      <c r="D6000" s="38">
        <f t="shared" ca="1" si="654"/>
        <v>7.0587576038124794E-2</v>
      </c>
      <c r="E6000" s="38">
        <f t="shared" ca="1" si="655"/>
        <v>0.1477372089514169</v>
      </c>
      <c r="F6000" s="38">
        <f t="shared" ca="1" si="659"/>
        <v>2.8360482023719366E-2</v>
      </c>
      <c r="G6000" s="24">
        <f t="shared" ca="1" si="656"/>
        <v>8434.7883740718335</v>
      </c>
      <c r="H6000" s="24">
        <f t="shared" ca="1" si="657"/>
        <v>9127.9696773843152</v>
      </c>
      <c r="I6000" s="24">
        <f ca="1">H6000/'Option value'!$E$10</f>
        <v>443.10532414486966</v>
      </c>
    </row>
    <row r="6001" spans="2:9">
      <c r="B6001">
        <f t="shared" si="658"/>
        <v>5983</v>
      </c>
      <c r="C6001" s="38">
        <f t="shared" ca="1" si="653"/>
        <v>0.27799063288293901</v>
      </c>
      <c r="D6001" s="38">
        <f t="shared" ca="1" si="654"/>
        <v>6.3836823092790734E-2</v>
      </c>
      <c r="E6001" s="38">
        <f t="shared" ca="1" si="655"/>
        <v>0.14543571344514389</v>
      </c>
      <c r="F6001" s="38">
        <f t="shared" ca="1" si="659"/>
        <v>5.358628053199524E-2</v>
      </c>
      <c r="G6001" s="24">
        <f t="shared" ca="1" si="656"/>
        <v>11015.743983714552</v>
      </c>
      <c r="H6001" s="24">
        <f t="shared" ca="1" si="657"/>
        <v>11708.925287027034</v>
      </c>
      <c r="I6001" s="24">
        <f ca="1">H6001/'Option value'!$E$10</f>
        <v>568.39443140907929</v>
      </c>
    </row>
    <row r="6002" spans="2:9">
      <c r="B6002">
        <f t="shared" si="658"/>
        <v>5984</v>
      </c>
      <c r="C6002" s="38">
        <f t="shared" ca="1" si="653"/>
        <v>0.30873166498457877</v>
      </c>
      <c r="D6002" s="38">
        <f t="shared" ca="1" si="654"/>
        <v>7.1498596825903454E-2</v>
      </c>
      <c r="E6002" s="38">
        <f t="shared" ca="1" si="655"/>
        <v>0.1526354404891955</v>
      </c>
      <c r="F6002" s="38">
        <f t="shared" ca="1" si="659"/>
        <v>3.5942598277743737E-2</v>
      </c>
      <c r="G6002" s="24">
        <f t="shared" ca="1" si="656"/>
        <v>9944.7824761285428</v>
      </c>
      <c r="H6002" s="24">
        <f t="shared" ca="1" si="657"/>
        <v>10637.963779441025</v>
      </c>
      <c r="I6002" s="24">
        <f ca="1">H6002/'Option value'!$E$10</f>
        <v>516.40600871072934</v>
      </c>
    </row>
    <row r="6003" spans="2:9">
      <c r="B6003">
        <f t="shared" si="658"/>
        <v>5985</v>
      </c>
      <c r="C6003" s="38">
        <f t="shared" ca="1" si="653"/>
        <v>0.1152402354772102</v>
      </c>
      <c r="D6003" s="38">
        <f t="shared" ca="1" si="654"/>
        <v>6.2745465636614178E-2</v>
      </c>
      <c r="E6003" s="38">
        <f t="shared" ca="1" si="655"/>
        <v>0.14824767000725719</v>
      </c>
      <c r="F6003" s="38">
        <f t="shared" ca="1" si="659"/>
        <v>2.910146266581308E-2</v>
      </c>
      <c r="G6003" s="24">
        <f t="shared" ca="1" si="656"/>
        <v>7283.8657121092492</v>
      </c>
      <c r="H6003" s="24">
        <f t="shared" ca="1" si="657"/>
        <v>7977.0470154217319</v>
      </c>
      <c r="I6003" s="24">
        <f ca="1">H6003/'Option value'!$E$10</f>
        <v>387.23529201076366</v>
      </c>
    </row>
    <row r="6004" spans="2:9">
      <c r="B6004">
        <f t="shared" si="658"/>
        <v>5986</v>
      </c>
      <c r="C6004" s="38">
        <f t="shared" ca="1" si="653"/>
        <v>0.37279547620868181</v>
      </c>
      <c r="D6004" s="38">
        <f t="shared" ca="1" si="654"/>
        <v>7.4657726761485438E-2</v>
      </c>
      <c r="E6004" s="38">
        <f t="shared" ca="1" si="655"/>
        <v>0.14141266196942318</v>
      </c>
      <c r="F6004" s="38">
        <f t="shared" ca="1" si="659"/>
        <v>2.071403749818309E-2</v>
      </c>
      <c r="G6004" s="24">
        <f t="shared" ca="1" si="656"/>
        <v>10531.001084898597</v>
      </c>
      <c r="H6004" s="24">
        <f t="shared" ca="1" si="657"/>
        <v>11224.182388211078</v>
      </c>
      <c r="I6004" s="24">
        <f ca="1">H6004/'Option value'!$E$10</f>
        <v>544.86322272869313</v>
      </c>
    </row>
    <row r="6005" spans="2:9">
      <c r="B6005">
        <f t="shared" si="658"/>
        <v>5987</v>
      </c>
      <c r="C6005" s="38">
        <f t="shared" ca="1" si="653"/>
        <v>0.2485677132681299</v>
      </c>
      <c r="D6005" s="38">
        <f t="shared" ca="1" si="654"/>
        <v>5.7581686878530935E-2</v>
      </c>
      <c r="E6005" s="38">
        <f t="shared" ca="1" si="655"/>
        <v>0.14536804421027907</v>
      </c>
      <c r="F6005" s="38">
        <f t="shared" ca="1" si="659"/>
        <v>5.2051089399970607E-2</v>
      </c>
      <c r="G6005" s="24">
        <f t="shared" ca="1" si="656"/>
        <v>9554.925442281814</v>
      </c>
      <c r="H6005" s="24">
        <f t="shared" ca="1" si="657"/>
        <v>10248.106745594296</v>
      </c>
      <c r="I6005" s="24">
        <f ca="1">H6005/'Option value'!$E$10</f>
        <v>497.48090998030557</v>
      </c>
    </row>
    <row r="6006" spans="2:9">
      <c r="B6006">
        <f t="shared" si="658"/>
        <v>5988</v>
      </c>
      <c r="C6006" s="38">
        <f t="shared" ca="1" si="653"/>
        <v>0.24025480310677474</v>
      </c>
      <c r="D6006" s="38">
        <f t="shared" ca="1" si="654"/>
        <v>6.2140267523411279E-2</v>
      </c>
      <c r="E6006" s="38">
        <f t="shared" ca="1" si="655"/>
        <v>0.14421584241602944</v>
      </c>
      <c r="F6006" s="38">
        <f t="shared" ca="1" si="659"/>
        <v>5.8238310867062618E-2</v>
      </c>
      <c r="G6006" s="24">
        <f t="shared" ca="1" si="656"/>
        <v>11117.072575413655</v>
      </c>
      <c r="H6006" s="24">
        <f t="shared" ca="1" si="657"/>
        <v>11810.253878726136</v>
      </c>
      <c r="I6006" s="24">
        <f ca="1">H6006/'Option value'!$E$10</f>
        <v>573.31329508379304</v>
      </c>
    </row>
    <row r="6007" spans="2:9">
      <c r="B6007">
        <f t="shared" si="658"/>
        <v>5989</v>
      </c>
      <c r="C6007" s="38">
        <f t="shared" ca="1" si="653"/>
        <v>0.27736932467407754</v>
      </c>
      <c r="D6007" s="38">
        <f t="shared" ca="1" si="654"/>
        <v>6.1609857417727815E-2</v>
      </c>
      <c r="E6007" s="38">
        <f t="shared" ca="1" si="655"/>
        <v>0.14611904072728235</v>
      </c>
      <c r="F6007" s="38">
        <f t="shared" ca="1" si="659"/>
        <v>2.4122220634356047E-2</v>
      </c>
      <c r="G6007" s="24">
        <f t="shared" ca="1" si="656"/>
        <v>8000.3604167357171</v>
      </c>
      <c r="H6007" s="24">
        <f t="shared" ca="1" si="657"/>
        <v>8693.5417200481988</v>
      </c>
      <c r="I6007" s="24">
        <f ca="1">H6007/'Option value'!$E$10</f>
        <v>422.0165883518543</v>
      </c>
    </row>
    <row r="6008" spans="2:9">
      <c r="B6008">
        <f t="shared" si="658"/>
        <v>5990</v>
      </c>
      <c r="C6008" s="38">
        <f t="shared" ca="1" si="653"/>
        <v>0.19389294873808319</v>
      </c>
      <c r="D6008" s="38">
        <f t="shared" ca="1" si="654"/>
        <v>7.2076777468005587E-2</v>
      </c>
      <c r="E6008" s="38">
        <f t="shared" ca="1" si="655"/>
        <v>0.14779675933717176</v>
      </c>
      <c r="F6008" s="38">
        <f t="shared" ca="1" si="659"/>
        <v>3.8331582849842449E-2</v>
      </c>
      <c r="G6008" s="24">
        <f t="shared" ca="1" si="656"/>
        <v>9749.3608180795018</v>
      </c>
      <c r="H6008" s="24">
        <f t="shared" ca="1" si="657"/>
        <v>10442.542121391984</v>
      </c>
      <c r="I6008" s="24">
        <f ca="1">H6008/'Option value'!$E$10</f>
        <v>506.91952045592149</v>
      </c>
    </row>
    <row r="6009" spans="2:9">
      <c r="B6009">
        <f t="shared" si="658"/>
        <v>5991</v>
      </c>
      <c r="C6009" s="38">
        <f t="shared" ca="1" si="653"/>
        <v>0.33084074160401089</v>
      </c>
      <c r="D6009" s="38">
        <f t="shared" ca="1" si="654"/>
        <v>6.0600574031904622E-2</v>
      </c>
      <c r="E6009" s="38">
        <f t="shared" ca="1" si="655"/>
        <v>0.14139386146630945</v>
      </c>
      <c r="F6009" s="38">
        <f t="shared" ca="1" si="659"/>
        <v>3.7490095257742578E-2</v>
      </c>
      <c r="G6009" s="24">
        <f t="shared" ca="1" si="656"/>
        <v>9626.378034366764</v>
      </c>
      <c r="H6009" s="24">
        <f t="shared" ca="1" si="657"/>
        <v>10319.559337679246</v>
      </c>
      <c r="I6009" s="24">
        <f ca="1">H6009/'Option value'!$E$10</f>
        <v>500.94948241161381</v>
      </c>
    </row>
    <row r="6010" spans="2:9">
      <c r="B6010">
        <f t="shared" si="658"/>
        <v>5992</v>
      </c>
      <c r="C6010" s="38">
        <f t="shared" ca="1" si="653"/>
        <v>0.32700592299261988</v>
      </c>
      <c r="D6010" s="38">
        <f t="shared" ca="1" si="654"/>
        <v>6.3137483081416909E-2</v>
      </c>
      <c r="E6010" s="38">
        <f t="shared" ca="1" si="655"/>
        <v>0.14402604202430602</v>
      </c>
      <c r="F6010" s="38">
        <f t="shared" ca="1" si="659"/>
        <v>2.5391369673097217E-2</v>
      </c>
      <c r="G6010" s="24">
        <f t="shared" ca="1" si="656"/>
        <v>8758.704373213448</v>
      </c>
      <c r="H6010" s="24">
        <f t="shared" ca="1" si="657"/>
        <v>9451.8856765259297</v>
      </c>
      <c r="I6010" s="24">
        <f ca="1">H6010/'Option value'!$E$10</f>
        <v>458.82940177310337</v>
      </c>
    </row>
    <row r="6011" spans="2:9">
      <c r="B6011">
        <f t="shared" si="658"/>
        <v>5993</v>
      </c>
      <c r="C6011" s="38">
        <f t="shared" ca="1" si="653"/>
        <v>0.393390758698132</v>
      </c>
      <c r="D6011" s="38">
        <f t="shared" ca="1" si="654"/>
        <v>6.3751583851578947E-2</v>
      </c>
      <c r="E6011" s="38">
        <f t="shared" ca="1" si="655"/>
        <v>0.14671807894827443</v>
      </c>
      <c r="F6011" s="38">
        <f t="shared" ca="1" si="659"/>
        <v>3.1559859818373462E-2</v>
      </c>
      <c r="G6011" s="24">
        <f t="shared" ca="1" si="656"/>
        <v>9566.6600470311168</v>
      </c>
      <c r="H6011" s="24">
        <f t="shared" ca="1" si="657"/>
        <v>10259.841350343599</v>
      </c>
      <c r="I6011" s="24">
        <f ca="1">H6011/'Option value'!$E$10</f>
        <v>498.05055098755332</v>
      </c>
    </row>
    <row r="6012" spans="2:9">
      <c r="B6012">
        <f t="shared" si="658"/>
        <v>5994</v>
      </c>
      <c r="C6012" s="38">
        <f t="shared" ca="1" si="653"/>
        <v>0.40411261905853924</v>
      </c>
      <c r="D6012" s="38">
        <f t="shared" ca="1" si="654"/>
        <v>5.6699175513836547E-2</v>
      </c>
      <c r="E6012" s="38">
        <f t="shared" ca="1" si="655"/>
        <v>0.14429537788216815</v>
      </c>
      <c r="F6012" s="38">
        <f t="shared" ca="1" si="659"/>
        <v>5.2866869410056264E-2</v>
      </c>
      <c r="G6012" s="24">
        <f t="shared" ca="1" si="656"/>
        <v>10799.121516004368</v>
      </c>
      <c r="H6012" s="24">
        <f t="shared" ca="1" si="657"/>
        <v>11492.30281931685</v>
      </c>
      <c r="I6012" s="24">
        <f ca="1">H6012/'Option value'!$E$10</f>
        <v>557.87877763674021</v>
      </c>
    </row>
    <row r="6013" spans="2:9">
      <c r="B6013">
        <f t="shared" si="658"/>
        <v>5995</v>
      </c>
      <c r="C6013" s="38">
        <f t="shared" ca="1" si="653"/>
        <v>0.22226918167290621</v>
      </c>
      <c r="D6013" s="38">
        <f t="shared" ca="1" si="654"/>
        <v>6.635148640850079E-2</v>
      </c>
      <c r="E6013" s="38">
        <f t="shared" ca="1" si="655"/>
        <v>0.14230998555006871</v>
      </c>
      <c r="F6013" s="38">
        <f t="shared" ca="1" si="659"/>
        <v>4.8732779631989659E-2</v>
      </c>
      <c r="G6013" s="24">
        <f t="shared" ca="1" si="656"/>
        <v>10748.276277691384</v>
      </c>
      <c r="H6013" s="24">
        <f t="shared" ca="1" si="657"/>
        <v>11441.457581003866</v>
      </c>
      <c r="I6013" s="24">
        <f ca="1">H6013/'Option value'!$E$10</f>
        <v>555.4105621846536</v>
      </c>
    </row>
    <row r="6014" spans="2:9">
      <c r="B6014">
        <f t="shared" si="658"/>
        <v>5996</v>
      </c>
      <c r="C6014" s="38">
        <f t="shared" ca="1" si="653"/>
        <v>0.27323278936819217</v>
      </c>
      <c r="D6014" s="38">
        <f t="shared" ca="1" si="654"/>
        <v>6.1304490079354179E-2</v>
      </c>
      <c r="E6014" s="38">
        <f t="shared" ca="1" si="655"/>
        <v>0.1399313829177106</v>
      </c>
      <c r="F6014" s="38">
        <f t="shared" ca="1" si="659"/>
        <v>4.385341880439575E-2</v>
      </c>
      <c r="G6014" s="24">
        <f t="shared" ca="1" si="656"/>
        <v>10075.524973649684</v>
      </c>
      <c r="H6014" s="24">
        <f t="shared" ca="1" si="657"/>
        <v>10768.706276962166</v>
      </c>
      <c r="I6014" s="24">
        <f ca="1">H6014/'Option value'!$E$10</f>
        <v>522.75273189136726</v>
      </c>
    </row>
    <row r="6015" spans="2:9">
      <c r="B6015">
        <f t="shared" si="658"/>
        <v>5997</v>
      </c>
      <c r="C6015" s="38">
        <f t="shared" ca="1" si="653"/>
        <v>0.26512302495425139</v>
      </c>
      <c r="D6015" s="38">
        <f t="shared" ca="1" si="654"/>
        <v>7.8957009316088775E-2</v>
      </c>
      <c r="E6015" s="38">
        <f t="shared" ca="1" si="655"/>
        <v>0.14199472770649041</v>
      </c>
      <c r="F6015" s="38">
        <f t="shared" ca="1" si="659"/>
        <v>4.7606231098905244E-2</v>
      </c>
      <c r="G6015" s="24">
        <f t="shared" ca="1" si="656"/>
        <v>13124.892588370083</v>
      </c>
      <c r="H6015" s="24">
        <f t="shared" ca="1" si="657"/>
        <v>13818.073891682565</v>
      </c>
      <c r="I6015" s="24">
        <f ca="1">H6015/'Option value'!$E$10</f>
        <v>670.78028600400796</v>
      </c>
    </row>
    <row r="6016" spans="2:9">
      <c r="B6016">
        <f t="shared" si="658"/>
        <v>5998</v>
      </c>
      <c r="C6016" s="38">
        <f t="shared" ca="1" si="653"/>
        <v>0.39500736973998746</v>
      </c>
      <c r="D6016" s="38">
        <f t="shared" ca="1" si="654"/>
        <v>6.3292281254125185E-2</v>
      </c>
      <c r="E6016" s="38">
        <f t="shared" ca="1" si="655"/>
        <v>0.14698915724666595</v>
      </c>
      <c r="F6016" s="38">
        <f t="shared" ca="1" si="659"/>
        <v>5.0272415316482591E-2</v>
      </c>
      <c r="G6016" s="24">
        <f t="shared" ca="1" si="656"/>
        <v>11321.838873985764</v>
      </c>
      <c r="H6016" s="24">
        <f t="shared" ca="1" si="657"/>
        <v>12015.020177298245</v>
      </c>
      <c r="I6016" s="24">
        <f ca="1">H6016/'Option value'!$E$10</f>
        <v>583.25340666496334</v>
      </c>
    </row>
    <row r="6017" spans="2:9">
      <c r="B6017">
        <f t="shared" si="658"/>
        <v>5999</v>
      </c>
      <c r="C6017" s="38">
        <f t="shared" ca="1" si="653"/>
        <v>0.20150415740245456</v>
      </c>
      <c r="D6017" s="38">
        <f t="shared" ca="1" si="654"/>
        <v>6.3644074393015379E-2</v>
      </c>
      <c r="E6017" s="38">
        <f t="shared" ca="1" si="655"/>
        <v>0.14919964639959563</v>
      </c>
      <c r="F6017" s="38">
        <f t="shared" ca="1" si="659"/>
        <v>5.2108152160850074E-2</v>
      </c>
      <c r="G6017" s="24">
        <f t="shared" ca="1" si="656"/>
        <v>9767.7254604766731</v>
      </c>
      <c r="H6017" s="24">
        <f t="shared" ca="1" si="657"/>
        <v>10460.906763789155</v>
      </c>
      <c r="I6017" s="24">
        <f ca="1">H6017/'Option value'!$E$10</f>
        <v>507.81100795092982</v>
      </c>
    </row>
    <row r="6018" spans="2:9">
      <c r="B6018">
        <f t="shared" si="658"/>
        <v>6000</v>
      </c>
      <c r="C6018" s="38">
        <f t="shared" ca="1" si="653"/>
        <v>0.27646245247283119</v>
      </c>
      <c r="D6018" s="38">
        <f t="shared" ca="1" si="654"/>
        <v>5.2526555986708981E-2</v>
      </c>
      <c r="E6018" s="38">
        <f t="shared" ca="1" si="655"/>
        <v>0.1487321788992515</v>
      </c>
      <c r="F6018" s="38">
        <f t="shared" ca="1" si="659"/>
        <v>2.2128745407769573E-2</v>
      </c>
      <c r="G6018" s="24">
        <f t="shared" ca="1" si="656"/>
        <v>6567.9957582981506</v>
      </c>
      <c r="H6018" s="24">
        <f t="shared" ca="1" si="657"/>
        <v>7261.1770616106332</v>
      </c>
      <c r="I6018" s="24">
        <f ca="1">H6018/'Option value'!$E$10</f>
        <v>352.48432337915693</v>
      </c>
    </row>
    <row r="6019" spans="2:9">
      <c r="B6019">
        <f t="shared" si="658"/>
        <v>6001</v>
      </c>
      <c r="C6019" s="38">
        <f t="shared" ca="1" si="653"/>
        <v>0.20534714919649449</v>
      </c>
      <c r="D6019" s="38">
        <f t="shared" ca="1" si="654"/>
        <v>5.9548386435455618E-2</v>
      </c>
      <c r="E6019" s="38">
        <f t="shared" ca="1" si="655"/>
        <v>0.14680149223534175</v>
      </c>
      <c r="F6019" s="38">
        <f t="shared" ca="1" si="659"/>
        <v>4.027581488238352E-2</v>
      </c>
      <c r="G6019" s="24">
        <f t="shared" ca="1" si="656"/>
        <v>8356.3999065112021</v>
      </c>
      <c r="H6019" s="24">
        <f t="shared" ca="1" si="657"/>
        <v>9049.5812098236838</v>
      </c>
      <c r="I6019" s="24">
        <f ca="1">H6019/'Option value'!$E$10</f>
        <v>439.30005872930502</v>
      </c>
    </row>
    <row r="6020" spans="2:9">
      <c r="B6020">
        <f t="shared" si="658"/>
        <v>6002</v>
      </c>
      <c r="C6020" s="38">
        <f t="shared" ca="1" si="653"/>
        <v>0.19749970357873714</v>
      </c>
      <c r="D6020" s="38">
        <f t="shared" ca="1" si="654"/>
        <v>6.0584964316464159E-2</v>
      </c>
      <c r="E6020" s="38">
        <f t="shared" ca="1" si="655"/>
        <v>0.14739238233554539</v>
      </c>
      <c r="F6020" s="38">
        <f t="shared" ca="1" si="659"/>
        <v>4.9087649871984676E-2</v>
      </c>
      <c r="G6020" s="24">
        <f t="shared" ca="1" si="656"/>
        <v>9152.8684870794459</v>
      </c>
      <c r="H6020" s="24">
        <f t="shared" ca="1" si="657"/>
        <v>9846.0497903919277</v>
      </c>
      <c r="I6020" s="24">
        <f ca="1">H6020/'Option value'!$E$10</f>
        <v>477.96358205786055</v>
      </c>
    </row>
    <row r="6021" spans="2:9">
      <c r="B6021">
        <f t="shared" si="658"/>
        <v>6003</v>
      </c>
      <c r="C6021" s="38">
        <f t="shared" ca="1" si="653"/>
        <v>0.31500051117975503</v>
      </c>
      <c r="D6021" s="38">
        <f t="shared" ca="1" si="654"/>
        <v>6.4077710805349145E-2</v>
      </c>
      <c r="E6021" s="38">
        <f t="shared" ca="1" si="655"/>
        <v>0.1395860860552762</v>
      </c>
      <c r="F6021" s="38">
        <f t="shared" ca="1" si="659"/>
        <v>3.7762171495178645E-2</v>
      </c>
      <c r="G6021" s="24">
        <f t="shared" ca="1" si="656"/>
        <v>10263.003979902765</v>
      </c>
      <c r="H6021" s="24">
        <f t="shared" ca="1" si="657"/>
        <v>10956.185283215247</v>
      </c>
      <c r="I6021" s="24">
        <f ca="1">H6021/'Option value'!$E$10</f>
        <v>531.85365452501196</v>
      </c>
    </row>
    <row r="6022" spans="2:9">
      <c r="B6022">
        <f t="shared" si="658"/>
        <v>6004</v>
      </c>
      <c r="C6022" s="38">
        <f t="shared" ca="1" si="653"/>
        <v>0.23617634932061135</v>
      </c>
      <c r="D6022" s="38">
        <f t="shared" ca="1" si="654"/>
        <v>5.7619202704554985E-2</v>
      </c>
      <c r="E6022" s="38">
        <f t="shared" ca="1" si="655"/>
        <v>0.14621066168570943</v>
      </c>
      <c r="F6022" s="38">
        <f t="shared" ca="1" si="659"/>
        <v>5.9944614539695046E-2</v>
      </c>
      <c r="G6022" s="24">
        <f t="shared" ca="1" si="656"/>
        <v>10239.981058621643</v>
      </c>
      <c r="H6022" s="24">
        <f t="shared" ca="1" si="657"/>
        <v>10933.162361934124</v>
      </c>
      <c r="I6022" s="24">
        <f ca="1">H6022/'Option value'!$E$10</f>
        <v>530.73603698709337</v>
      </c>
    </row>
    <row r="6023" spans="2:9">
      <c r="B6023">
        <f t="shared" si="658"/>
        <v>6005</v>
      </c>
      <c r="C6023" s="38">
        <f t="shared" ca="1" si="653"/>
        <v>0.4308971343014234</v>
      </c>
      <c r="D6023" s="38">
        <f t="shared" ca="1" si="654"/>
        <v>6.2417578806318298E-2</v>
      </c>
      <c r="E6023" s="38">
        <f t="shared" ca="1" si="655"/>
        <v>0.13987334138530313</v>
      </c>
      <c r="F6023" s="38">
        <f t="shared" ca="1" si="659"/>
        <v>2.4547251876435264E-2</v>
      </c>
      <c r="G6023" s="24">
        <f t="shared" ca="1" si="656"/>
        <v>9604.5969081288949</v>
      </c>
      <c r="H6023" s="24">
        <f t="shared" ca="1" si="657"/>
        <v>10297.778211441377</v>
      </c>
      <c r="I6023" s="24">
        <f ca="1">H6023/'Option value'!$E$10</f>
        <v>499.89214618647458</v>
      </c>
    </row>
    <row r="6024" spans="2:9">
      <c r="B6024">
        <f t="shared" si="658"/>
        <v>6006</v>
      </c>
      <c r="C6024" s="38">
        <f t="shared" ca="1" si="653"/>
        <v>0.35356680307379079</v>
      </c>
      <c r="D6024" s="38">
        <f t="shared" ca="1" si="654"/>
        <v>6.2114476889537723E-2</v>
      </c>
      <c r="E6024" s="38">
        <f t="shared" ca="1" si="655"/>
        <v>0.14190957254737802</v>
      </c>
      <c r="F6024" s="38">
        <f t="shared" ca="1" si="659"/>
        <v>5.5225333054557443E-2</v>
      </c>
      <c r="G6024" s="24">
        <f t="shared" ca="1" si="656"/>
        <v>12028.840328836191</v>
      </c>
      <c r="H6024" s="24">
        <f t="shared" ca="1" si="657"/>
        <v>12722.021632148673</v>
      </c>
      <c r="I6024" s="24">
        <f ca="1">H6024/'Option value'!$E$10</f>
        <v>617.57386563828504</v>
      </c>
    </row>
    <row r="6025" spans="2:9">
      <c r="B6025">
        <f t="shared" si="658"/>
        <v>6007</v>
      </c>
      <c r="C6025" s="38">
        <f t="shared" ca="1" si="653"/>
        <v>0.14288935927233837</v>
      </c>
      <c r="D6025" s="38">
        <f t="shared" ca="1" si="654"/>
        <v>6.9882686597500632E-2</v>
      </c>
      <c r="E6025" s="38">
        <f t="shared" ca="1" si="655"/>
        <v>0.14707520060848964</v>
      </c>
      <c r="F6025" s="38">
        <f t="shared" ca="1" si="659"/>
        <v>4.8869002420308366E-2</v>
      </c>
      <c r="G6025" s="24">
        <f t="shared" ca="1" si="656"/>
        <v>10086.169451928343</v>
      </c>
      <c r="H6025" s="24">
        <f t="shared" ca="1" si="657"/>
        <v>10779.350755240825</v>
      </c>
      <c r="I6025" s="24">
        <f ca="1">H6025/'Option value'!$E$10</f>
        <v>523.26945413790406</v>
      </c>
    </row>
    <row r="6026" spans="2:9">
      <c r="B6026">
        <f t="shared" si="658"/>
        <v>6008</v>
      </c>
      <c r="C6026" s="38">
        <f t="shared" ca="1" si="653"/>
        <v>0.17298237616450479</v>
      </c>
      <c r="D6026" s="38">
        <f t="shared" ca="1" si="654"/>
        <v>6.5349411317972589E-2</v>
      </c>
      <c r="E6026" s="38">
        <f t="shared" ca="1" si="655"/>
        <v>0.14714414299003858</v>
      </c>
      <c r="F6026" s="38">
        <f t="shared" ca="1" si="659"/>
        <v>2.2490125897341343E-2</v>
      </c>
      <c r="G6026" s="24">
        <f t="shared" ca="1" si="656"/>
        <v>7626.3769061167386</v>
      </c>
      <c r="H6026" s="24">
        <f t="shared" ca="1" si="657"/>
        <v>8319.5582094292204</v>
      </c>
      <c r="I6026" s="24">
        <f ca="1">H6026/'Option value'!$E$10</f>
        <v>403.86204900141843</v>
      </c>
    </row>
    <row r="6027" spans="2:9">
      <c r="B6027">
        <f t="shared" si="658"/>
        <v>6009</v>
      </c>
      <c r="C6027" s="38">
        <f t="shared" ca="1" si="653"/>
        <v>0.12136813520130585</v>
      </c>
      <c r="D6027" s="38">
        <f t="shared" ca="1" si="654"/>
        <v>5.6420199804182516E-2</v>
      </c>
      <c r="E6027" s="38">
        <f t="shared" ca="1" si="655"/>
        <v>0.14280221085960199</v>
      </c>
      <c r="F6027" s="38">
        <f t="shared" ca="1" si="659"/>
        <v>5.0214281034594459E-2</v>
      </c>
      <c r="G6027" s="24">
        <f t="shared" ca="1" si="656"/>
        <v>8474.6121987540973</v>
      </c>
      <c r="H6027" s="24">
        <f t="shared" ca="1" si="657"/>
        <v>9167.7935020665791</v>
      </c>
      <c r="I6027" s="24">
        <f ca="1">H6027/'Option value'!$E$10</f>
        <v>445.03851951779507</v>
      </c>
    </row>
    <row r="6028" spans="2:9">
      <c r="B6028">
        <f t="shared" si="658"/>
        <v>6010</v>
      </c>
      <c r="C6028" s="38">
        <f t="shared" ca="1" si="653"/>
        <v>0.21327174144945252</v>
      </c>
      <c r="D6028" s="38">
        <f t="shared" ca="1" si="654"/>
        <v>6.0974546243683092E-2</v>
      </c>
      <c r="E6028" s="38">
        <f t="shared" ca="1" si="655"/>
        <v>0.1484969637483107</v>
      </c>
      <c r="F6028" s="38">
        <f t="shared" ca="1" si="659"/>
        <v>5.4450977381305082E-2</v>
      </c>
      <c r="G6028" s="24">
        <f t="shared" ca="1" si="656"/>
        <v>9755.6850373657435</v>
      </c>
      <c r="H6028" s="24">
        <f t="shared" ca="1" si="657"/>
        <v>10448.866340678225</v>
      </c>
      <c r="I6028" s="24">
        <f ca="1">H6028/'Option value'!$E$10</f>
        <v>507.22652139214682</v>
      </c>
    </row>
    <row r="6029" spans="2:9">
      <c r="B6029">
        <f t="shared" si="658"/>
        <v>6011</v>
      </c>
      <c r="C6029" s="38">
        <f t="shared" ca="1" si="653"/>
        <v>0.17131864686411591</v>
      </c>
      <c r="D6029" s="38">
        <f t="shared" ca="1" si="654"/>
        <v>6.887259891691859E-2</v>
      </c>
      <c r="E6029" s="38">
        <f t="shared" ca="1" si="655"/>
        <v>0.14370568233252892</v>
      </c>
      <c r="F6029" s="38">
        <f t="shared" ca="1" si="659"/>
        <v>4.8129520066202192E-2</v>
      </c>
      <c r="G6029" s="24">
        <f t="shared" ca="1" si="656"/>
        <v>10467.990440896256</v>
      </c>
      <c r="H6029" s="24">
        <f t="shared" ca="1" si="657"/>
        <v>11161.171744208737</v>
      </c>
      <c r="I6029" s="24">
        <f ca="1">H6029/'Option value'!$E$10</f>
        <v>541.80445360236581</v>
      </c>
    </row>
    <row r="6030" spans="2:9">
      <c r="B6030">
        <f t="shared" si="658"/>
        <v>6012</v>
      </c>
      <c r="C6030" s="38">
        <f t="shared" ca="1" si="653"/>
        <v>1.6960077121242201E-3</v>
      </c>
      <c r="D6030" s="38">
        <f t="shared" ca="1" si="654"/>
        <v>6.4285329470166477E-2</v>
      </c>
      <c r="E6030" s="38">
        <f t="shared" ca="1" si="655"/>
        <v>0.14898133731483582</v>
      </c>
      <c r="F6030" s="38">
        <f t="shared" ca="1" si="659"/>
        <v>5.1550902825808667E-2</v>
      </c>
      <c r="G6030" s="24">
        <f t="shared" ca="1" si="656"/>
        <v>8196.8040759657561</v>
      </c>
      <c r="H6030" s="24">
        <f t="shared" ca="1" si="657"/>
        <v>8889.9853792782378</v>
      </c>
      <c r="I6030" s="24">
        <f ca="1">H6030/'Option value'!$E$10</f>
        <v>431.55268831447751</v>
      </c>
    </row>
    <row r="6031" spans="2:9">
      <c r="B6031">
        <f t="shared" si="658"/>
        <v>6013</v>
      </c>
      <c r="C6031" s="38">
        <f t="shared" ca="1" si="653"/>
        <v>0.13604127698014173</v>
      </c>
      <c r="D6031" s="38">
        <f t="shared" ca="1" si="654"/>
        <v>5.9787249828339259E-2</v>
      </c>
      <c r="E6031" s="38">
        <f t="shared" ca="1" si="655"/>
        <v>0.14847604075274015</v>
      </c>
      <c r="F6031" s="38">
        <f t="shared" ca="1" si="659"/>
        <v>2.6762889941708327E-2</v>
      </c>
      <c r="G6031" s="24">
        <f t="shared" ca="1" si="656"/>
        <v>6920.8041522934036</v>
      </c>
      <c r="H6031" s="24">
        <f t="shared" ca="1" si="657"/>
        <v>7613.9854556058863</v>
      </c>
      <c r="I6031" s="24">
        <f ca="1">H6031/'Option value'!$E$10</f>
        <v>369.61094444688769</v>
      </c>
    </row>
    <row r="6032" spans="2:9">
      <c r="B6032">
        <f t="shared" si="658"/>
        <v>6014</v>
      </c>
      <c r="C6032" s="38">
        <f t="shared" ca="1" si="653"/>
        <v>0.31700084001463569</v>
      </c>
      <c r="D6032" s="38">
        <f t="shared" ca="1" si="654"/>
        <v>5.7778183420388485E-2</v>
      </c>
      <c r="E6032" s="38">
        <f t="shared" ca="1" si="655"/>
        <v>0.14551929237217626</v>
      </c>
      <c r="F6032" s="38">
        <f t="shared" ca="1" si="659"/>
        <v>3.1976873249196874E-2</v>
      </c>
      <c r="G6032" s="24">
        <f t="shared" ca="1" si="656"/>
        <v>8311.5719553289582</v>
      </c>
      <c r="H6032" s="24">
        <f t="shared" ca="1" si="657"/>
        <v>9004.75325864144</v>
      </c>
      <c r="I6032" s="24">
        <f ca="1">H6032/'Option value'!$E$10</f>
        <v>437.12394459424462</v>
      </c>
    </row>
    <row r="6033" spans="2:9">
      <c r="B6033">
        <f t="shared" si="658"/>
        <v>6015</v>
      </c>
      <c r="C6033" s="38">
        <f t="shared" ca="1" si="653"/>
        <v>0.39319742708381239</v>
      </c>
      <c r="D6033" s="38">
        <f t="shared" ca="1" si="654"/>
        <v>5.8223956239950414E-2</v>
      </c>
      <c r="E6033" s="38">
        <f t="shared" ca="1" si="655"/>
        <v>0.14487974934161132</v>
      </c>
      <c r="F6033" s="38">
        <f t="shared" ca="1" si="659"/>
        <v>5.7992772147984845E-2</v>
      </c>
      <c r="G6033" s="24">
        <f t="shared" ca="1" si="656"/>
        <v>11578.467049951878</v>
      </c>
      <c r="H6033" s="24">
        <f t="shared" ca="1" si="657"/>
        <v>12271.64835326436</v>
      </c>
      <c r="I6033" s="24">
        <f ca="1">H6033/'Option value'!$E$10</f>
        <v>595.7110851099203</v>
      </c>
    </row>
    <row r="6034" spans="2:9">
      <c r="B6034">
        <f t="shared" si="658"/>
        <v>6016</v>
      </c>
      <c r="C6034" s="38">
        <f t="shared" ca="1" si="653"/>
        <v>0.26713220894161832</v>
      </c>
      <c r="D6034" s="38">
        <f t="shared" ca="1" si="654"/>
        <v>6.4515352073716531E-2</v>
      </c>
      <c r="E6034" s="38">
        <f t="shared" ca="1" si="655"/>
        <v>0.14361053826847361</v>
      </c>
      <c r="F6034" s="38">
        <f t="shared" ca="1" si="659"/>
        <v>4.1107639411847183E-2</v>
      </c>
      <c r="G6034" s="24">
        <f t="shared" ca="1" si="656"/>
        <v>9891.0006645155609</v>
      </c>
      <c r="H6034" s="24">
        <f t="shared" ca="1" si="657"/>
        <v>10584.181967828043</v>
      </c>
      <c r="I6034" s="24">
        <f ca="1">H6034/'Option value'!$E$10</f>
        <v>513.79524115670108</v>
      </c>
    </row>
    <row r="6035" spans="2:9">
      <c r="B6035">
        <f t="shared" si="658"/>
        <v>6017</v>
      </c>
      <c r="C6035" s="38">
        <f t="shared" ref="C6035:C6098" ca="1" si="660">_xlfn.NORM.INV(RAND(),$F$6,$G$6)</f>
        <v>0.30738026500436405</v>
      </c>
      <c r="D6035" s="38">
        <f t="shared" ref="D6035:D6098" ca="1" si="661">_xlfn.NORM.INV(RAND(),$F$7,$G$7)</f>
        <v>6.1214620835557863E-2</v>
      </c>
      <c r="E6035" s="38">
        <f t="shared" ref="E6035:E6098" ca="1" si="662">_xlfn.NORM.INV(RAND(),$F$8,$G$8)</f>
        <v>0.14474427448758578</v>
      </c>
      <c r="F6035" s="38">
        <f t="shared" ca="1" si="659"/>
        <v>5.1537442599781699E-2</v>
      </c>
      <c r="G6035" s="24">
        <f t="shared" ref="G6035:G6098" ca="1" si="663">IF(E6035&gt;F6035,($C$12*(1+C6035)*D6035)/(E6035-F6035),0)</f>
        <v>10648.801193746753</v>
      </c>
      <c r="H6035" s="24">
        <f t="shared" ref="H6035:H6098" ca="1" si="664">G6035+$C$13</f>
        <v>11341.982497059234</v>
      </c>
      <c r="I6035" s="24">
        <f ca="1">H6035/'Option value'!$E$10</f>
        <v>550.58167461452592</v>
      </c>
    </row>
    <row r="6036" spans="2:9">
      <c r="B6036">
        <f t="shared" ref="B6036:B6099" si="665">B6035+1</f>
        <v>6018</v>
      </c>
      <c r="C6036" s="38">
        <f t="shared" ca="1" si="660"/>
        <v>0.20511408376523399</v>
      </c>
      <c r="D6036" s="38">
        <f t="shared" ca="1" si="661"/>
        <v>6.6564312449536145E-2</v>
      </c>
      <c r="E6036" s="38">
        <f t="shared" ca="1" si="662"/>
        <v>0.14164763291479548</v>
      </c>
      <c r="F6036" s="38">
        <f t="shared" ref="F6036:F6099" ca="1" si="666">RAND()*($E$9-$D$9)+$D$9</f>
        <v>5.4542012981887364E-2</v>
      </c>
      <c r="G6036" s="24">
        <f t="shared" ca="1" si="663"/>
        <v>11421.280909817868</v>
      </c>
      <c r="H6036" s="24">
        <f t="shared" ca="1" si="664"/>
        <v>12114.462213130349</v>
      </c>
      <c r="I6036" s="24">
        <f ca="1">H6036/'Option value'!$E$10</f>
        <v>588.08068995778387</v>
      </c>
    </row>
    <row r="6037" spans="2:9">
      <c r="B6037">
        <f t="shared" si="665"/>
        <v>6019</v>
      </c>
      <c r="C6037" s="38">
        <f t="shared" ca="1" si="660"/>
        <v>8.0668339334842548E-2</v>
      </c>
      <c r="D6037" s="38">
        <f t="shared" ca="1" si="661"/>
        <v>6.5311352009086179E-2</v>
      </c>
      <c r="E6037" s="38">
        <f t="shared" ca="1" si="662"/>
        <v>0.14675436848389606</v>
      </c>
      <c r="F6037" s="38">
        <f t="shared" ca="1" si="666"/>
        <v>3.8603862145223461E-2</v>
      </c>
      <c r="G6037" s="24">
        <f t="shared" ca="1" si="663"/>
        <v>8093.6407194530584</v>
      </c>
      <c r="H6037" s="24">
        <f t="shared" ca="1" si="664"/>
        <v>8786.8220227655402</v>
      </c>
      <c r="I6037" s="24">
        <f ca="1">H6037/'Option value'!$E$10</f>
        <v>426.54475838667668</v>
      </c>
    </row>
    <row r="6038" spans="2:9">
      <c r="B6038">
        <f t="shared" si="665"/>
        <v>6020</v>
      </c>
      <c r="C6038" s="38">
        <f t="shared" ca="1" si="660"/>
        <v>0.2478080378846835</v>
      </c>
      <c r="D6038" s="38">
        <f t="shared" ca="1" si="661"/>
        <v>5.9236798452318447E-2</v>
      </c>
      <c r="E6038" s="38">
        <f t="shared" ca="1" si="662"/>
        <v>0.14527202738318432</v>
      </c>
      <c r="F6038" s="38">
        <f t="shared" ca="1" si="666"/>
        <v>2.0531170146400206E-2</v>
      </c>
      <c r="G6038" s="24">
        <f t="shared" ca="1" si="663"/>
        <v>7348.8944498120554</v>
      </c>
      <c r="H6038" s="24">
        <f t="shared" ca="1" si="664"/>
        <v>8042.0757531245381</v>
      </c>
      <c r="I6038" s="24">
        <f ca="1">H6038/'Option value'!$E$10</f>
        <v>390.39202685070569</v>
      </c>
    </row>
    <row r="6039" spans="2:9">
      <c r="B6039">
        <f t="shared" si="665"/>
        <v>6021</v>
      </c>
      <c r="C6039" s="38">
        <f t="shared" ca="1" si="660"/>
        <v>0.26962646198504059</v>
      </c>
      <c r="D6039" s="38">
        <f t="shared" ca="1" si="661"/>
        <v>6.1586360912532313E-2</v>
      </c>
      <c r="E6039" s="38">
        <f t="shared" ca="1" si="662"/>
        <v>0.14347897037940491</v>
      </c>
      <c r="F6039" s="38">
        <f t="shared" ca="1" si="666"/>
        <v>2.9111291432883935E-2</v>
      </c>
      <c r="G6039" s="24">
        <f t="shared" ca="1" si="663"/>
        <v>8479.0769727123061</v>
      </c>
      <c r="H6039" s="24">
        <f t="shared" ca="1" si="664"/>
        <v>9172.2582760247878</v>
      </c>
      <c r="I6039" s="24">
        <f ca="1">H6039/'Option value'!$E$10</f>
        <v>445.25525611770814</v>
      </c>
    </row>
    <row r="6040" spans="2:9">
      <c r="B6040">
        <f t="shared" si="665"/>
        <v>6022</v>
      </c>
      <c r="C6040" s="38">
        <f t="shared" ca="1" si="660"/>
        <v>3.8546968071773241E-2</v>
      </c>
      <c r="D6040" s="38">
        <f t="shared" ca="1" si="661"/>
        <v>5.6604256606455981E-2</v>
      </c>
      <c r="E6040" s="38">
        <f t="shared" ca="1" si="662"/>
        <v>0.1480843805924307</v>
      </c>
      <c r="F6040" s="38">
        <f t="shared" ca="1" si="666"/>
        <v>2.1628394474746779E-2</v>
      </c>
      <c r="G6040" s="24">
        <f t="shared" ca="1" si="663"/>
        <v>5765.3704459068422</v>
      </c>
      <c r="H6040" s="24">
        <f t="shared" ca="1" si="664"/>
        <v>6458.5517492193248</v>
      </c>
      <c r="I6040" s="24">
        <f ca="1">H6040/'Option value'!$E$10</f>
        <v>313.5219295737536</v>
      </c>
    </row>
    <row r="6041" spans="2:9">
      <c r="B6041">
        <f t="shared" si="665"/>
        <v>6023</v>
      </c>
      <c r="C6041" s="38">
        <f t="shared" ca="1" si="660"/>
        <v>0.19158404130889536</v>
      </c>
      <c r="D6041" s="38">
        <f t="shared" ca="1" si="661"/>
        <v>5.3645124383390766E-2</v>
      </c>
      <c r="E6041" s="38">
        <f t="shared" ca="1" si="662"/>
        <v>0.1434997091916301</v>
      </c>
      <c r="F6041" s="38">
        <f t="shared" ca="1" si="666"/>
        <v>3.8653213417969255E-2</v>
      </c>
      <c r="G6041" s="24">
        <f t="shared" ca="1" si="663"/>
        <v>7561.2290065272273</v>
      </c>
      <c r="H6041" s="24">
        <f t="shared" ca="1" si="664"/>
        <v>8254.41030983971</v>
      </c>
      <c r="I6041" s="24">
        <f ca="1">H6041/'Option value'!$E$10</f>
        <v>400.69952960386939</v>
      </c>
    </row>
    <row r="6042" spans="2:9">
      <c r="B6042">
        <f t="shared" si="665"/>
        <v>6024</v>
      </c>
      <c r="C6042" s="38">
        <f t="shared" ca="1" si="660"/>
        <v>0.27930745834002108</v>
      </c>
      <c r="D6042" s="38">
        <f t="shared" ca="1" si="661"/>
        <v>7.4920707527849142E-2</v>
      </c>
      <c r="E6042" s="38">
        <f t="shared" ca="1" si="662"/>
        <v>0.14313005557850611</v>
      </c>
      <c r="F6042" s="38">
        <f t="shared" ca="1" si="666"/>
        <v>5.9395948939551954E-2</v>
      </c>
      <c r="G6042" s="24">
        <f t="shared" ca="1" si="663"/>
        <v>14195.993359823073</v>
      </c>
      <c r="H6042" s="24">
        <f t="shared" ca="1" si="664"/>
        <v>14889.174663135555</v>
      </c>
      <c r="I6042" s="24">
        <f ca="1">H6042/'Option value'!$E$10</f>
        <v>722.77546908425018</v>
      </c>
    </row>
    <row r="6043" spans="2:9">
      <c r="B6043">
        <f t="shared" si="665"/>
        <v>6025</v>
      </c>
      <c r="C6043" s="38">
        <f t="shared" ca="1" si="660"/>
        <v>0.33801977350322532</v>
      </c>
      <c r="D6043" s="38">
        <f t="shared" ca="1" si="661"/>
        <v>6.9440936456485691E-2</v>
      </c>
      <c r="E6043" s="38">
        <f t="shared" ca="1" si="662"/>
        <v>0.14332304859041717</v>
      </c>
      <c r="F6043" s="38">
        <f t="shared" ca="1" si="666"/>
        <v>4.7308973893257847E-2</v>
      </c>
      <c r="G6043" s="24">
        <f t="shared" ca="1" si="663"/>
        <v>12001.473663660896</v>
      </c>
      <c r="H6043" s="24">
        <f t="shared" ca="1" si="664"/>
        <v>12694.654966973378</v>
      </c>
      <c r="I6043" s="24">
        <f ca="1">H6043/'Option value'!$E$10</f>
        <v>616.24538674628047</v>
      </c>
    </row>
    <row r="6044" spans="2:9">
      <c r="B6044">
        <f t="shared" si="665"/>
        <v>6026</v>
      </c>
      <c r="C6044" s="38">
        <f t="shared" ca="1" si="660"/>
        <v>7.8510524550243266E-2</v>
      </c>
      <c r="D6044" s="38">
        <f t="shared" ca="1" si="661"/>
        <v>6.520194457638688E-2</v>
      </c>
      <c r="E6044" s="38">
        <f t="shared" ca="1" si="662"/>
        <v>0.14226657617580293</v>
      </c>
      <c r="F6044" s="38">
        <f t="shared" ca="1" si="666"/>
        <v>2.3140063063930526E-2</v>
      </c>
      <c r="G6044" s="24">
        <f t="shared" ca="1" si="663"/>
        <v>7320.9574486416377</v>
      </c>
      <c r="H6044" s="24">
        <f t="shared" ca="1" si="664"/>
        <v>8014.1387519541204</v>
      </c>
      <c r="I6044" s="24">
        <f ca="1">H6044/'Option value'!$E$10</f>
        <v>389.03586174534564</v>
      </c>
    </row>
    <row r="6045" spans="2:9">
      <c r="B6045">
        <f t="shared" si="665"/>
        <v>6027</v>
      </c>
      <c r="C6045" s="38">
        <f t="shared" ca="1" si="660"/>
        <v>0.15283430905573767</v>
      </c>
      <c r="D6045" s="38">
        <f t="shared" ca="1" si="661"/>
        <v>7.031730961511265E-2</v>
      </c>
      <c r="E6045" s="38">
        <f t="shared" ca="1" si="662"/>
        <v>0.14479106283217874</v>
      </c>
      <c r="F6045" s="38">
        <f t="shared" ca="1" si="666"/>
        <v>4.4280144343896766E-2</v>
      </c>
      <c r="G6045" s="24">
        <f t="shared" ca="1" si="663"/>
        <v>10002.47038081448</v>
      </c>
      <c r="H6045" s="24">
        <f t="shared" ca="1" si="664"/>
        <v>10695.651684126962</v>
      </c>
      <c r="I6045" s="24">
        <f ca="1">H6045/'Option value'!$E$10</f>
        <v>519.20639243334767</v>
      </c>
    </row>
    <row r="6046" spans="2:9">
      <c r="B6046">
        <f t="shared" si="665"/>
        <v>6028</v>
      </c>
      <c r="C6046" s="38">
        <f t="shared" ca="1" si="660"/>
        <v>0.34380807662718393</v>
      </c>
      <c r="D6046" s="38">
        <f t="shared" ca="1" si="661"/>
        <v>6.4969772238932313E-2</v>
      </c>
      <c r="E6046" s="38">
        <f t="shared" ca="1" si="662"/>
        <v>0.13992793177152643</v>
      </c>
      <c r="F6046" s="38">
        <f t="shared" ca="1" si="666"/>
        <v>4.6896096451224382E-2</v>
      </c>
      <c r="G6046" s="24">
        <f t="shared" ca="1" si="663"/>
        <v>11638.804662259487</v>
      </c>
      <c r="H6046" s="24">
        <f t="shared" ca="1" si="664"/>
        <v>12331.985965571968</v>
      </c>
      <c r="I6046" s="24">
        <f ca="1">H6046/'Option value'!$E$10</f>
        <v>598.64009541611495</v>
      </c>
    </row>
    <row r="6047" spans="2:9">
      <c r="B6047">
        <f t="shared" si="665"/>
        <v>6029</v>
      </c>
      <c r="C6047" s="38">
        <f t="shared" ca="1" si="660"/>
        <v>0.1308609464273896</v>
      </c>
      <c r="D6047" s="38">
        <f t="shared" ca="1" si="661"/>
        <v>5.6246801787698301E-2</v>
      </c>
      <c r="E6047" s="38">
        <f t="shared" ca="1" si="662"/>
        <v>0.14304866697004545</v>
      </c>
      <c r="F6047" s="38">
        <f t="shared" ca="1" si="666"/>
        <v>4.7370083539106961E-2</v>
      </c>
      <c r="G6047" s="24">
        <f t="shared" ca="1" si="663"/>
        <v>8244.867481324678</v>
      </c>
      <c r="H6047" s="24">
        <f t="shared" ca="1" si="664"/>
        <v>8938.0487846371598</v>
      </c>
      <c r="I6047" s="24">
        <f ca="1">H6047/'Option value'!$E$10</f>
        <v>433.88586333190091</v>
      </c>
    </row>
    <row r="6048" spans="2:9">
      <c r="B6048">
        <f t="shared" si="665"/>
        <v>6030</v>
      </c>
      <c r="C6048" s="38">
        <f t="shared" ca="1" si="660"/>
        <v>0.31255180551862433</v>
      </c>
      <c r="D6048" s="38">
        <f t="shared" ca="1" si="661"/>
        <v>7.4003264478147285E-2</v>
      </c>
      <c r="E6048" s="38">
        <f t="shared" ca="1" si="662"/>
        <v>0.14191647007640115</v>
      </c>
      <c r="F6048" s="38">
        <f t="shared" ca="1" si="666"/>
        <v>3.5760220869952578E-2</v>
      </c>
      <c r="G6048" s="24">
        <f t="shared" ca="1" si="663"/>
        <v>11347.8384186849</v>
      </c>
      <c r="H6048" s="24">
        <f t="shared" ca="1" si="664"/>
        <v>12041.019721997382</v>
      </c>
      <c r="I6048" s="24">
        <f ca="1">H6048/'Option value'!$E$10</f>
        <v>584.51552048530971</v>
      </c>
    </row>
    <row r="6049" spans="2:9">
      <c r="B6049">
        <f t="shared" si="665"/>
        <v>6031</v>
      </c>
      <c r="C6049" s="38">
        <f t="shared" ca="1" si="660"/>
        <v>0.29544484080451217</v>
      </c>
      <c r="D6049" s="38">
        <f t="shared" ca="1" si="661"/>
        <v>6.9732934227138527E-2</v>
      </c>
      <c r="E6049" s="38">
        <f t="shared" ca="1" si="662"/>
        <v>0.14403132798352442</v>
      </c>
      <c r="F6049" s="38">
        <f t="shared" ca="1" si="666"/>
        <v>4.9338943513625097E-2</v>
      </c>
      <c r="G6049" s="24">
        <f t="shared" ca="1" si="663"/>
        <v>11831.319696465727</v>
      </c>
      <c r="H6049" s="24">
        <f t="shared" ca="1" si="664"/>
        <v>12524.500999778209</v>
      </c>
      <c r="I6049" s="24">
        <f ca="1">H6049/'Option value'!$E$10</f>
        <v>607.98548542612662</v>
      </c>
    </row>
    <row r="6050" spans="2:9">
      <c r="B6050">
        <f t="shared" si="665"/>
        <v>6032</v>
      </c>
      <c r="C6050" s="38">
        <f t="shared" ca="1" si="660"/>
        <v>9.9356393700482715E-2</v>
      </c>
      <c r="D6050" s="38">
        <f t="shared" ca="1" si="661"/>
        <v>7.1689833089333632E-2</v>
      </c>
      <c r="E6050" s="38">
        <f t="shared" ca="1" si="662"/>
        <v>0.14101625287087283</v>
      </c>
      <c r="F6050" s="38">
        <f t="shared" ca="1" si="666"/>
        <v>2.3209960364401549E-2</v>
      </c>
      <c r="G6050" s="24">
        <f t="shared" ca="1" si="663"/>
        <v>8296.9593849264766</v>
      </c>
      <c r="H6050" s="24">
        <f t="shared" ca="1" si="664"/>
        <v>8990.1406882389583</v>
      </c>
      <c r="I6050" s="24">
        <f ca="1">H6050/'Option value'!$E$10</f>
        <v>436.41459651645425</v>
      </c>
    </row>
    <row r="6051" spans="2:9">
      <c r="B6051">
        <f t="shared" si="665"/>
        <v>6033</v>
      </c>
      <c r="C6051" s="38">
        <f t="shared" ca="1" si="660"/>
        <v>5.4348456875193324E-2</v>
      </c>
      <c r="D6051" s="38">
        <f t="shared" ca="1" si="661"/>
        <v>5.1986316214226551E-2</v>
      </c>
      <c r="E6051" s="38">
        <f t="shared" ca="1" si="662"/>
        <v>0.14668891954843055</v>
      </c>
      <c r="F6051" s="38">
        <f t="shared" ca="1" si="666"/>
        <v>3.0303985188498656E-2</v>
      </c>
      <c r="G6051" s="24">
        <f t="shared" ca="1" si="663"/>
        <v>5840.7392955702708</v>
      </c>
      <c r="H6051" s="24">
        <f t="shared" ca="1" si="664"/>
        <v>6533.9205988827534</v>
      </c>
      <c r="I6051" s="24">
        <f ca="1">H6051/'Option value'!$E$10</f>
        <v>317.18061159625012</v>
      </c>
    </row>
    <row r="6052" spans="2:9">
      <c r="B6052">
        <f t="shared" si="665"/>
        <v>6034</v>
      </c>
      <c r="C6052" s="38">
        <f t="shared" ca="1" si="660"/>
        <v>0.16494454259681091</v>
      </c>
      <c r="D6052" s="38">
        <f t="shared" ca="1" si="661"/>
        <v>6.3842648971101798E-2</v>
      </c>
      <c r="E6052" s="38">
        <f t="shared" ca="1" si="662"/>
        <v>0.1451754539785447</v>
      </c>
      <c r="F6052" s="38">
        <f t="shared" ca="1" si="666"/>
        <v>5.1675970282486106E-2</v>
      </c>
      <c r="G6052" s="24">
        <f t="shared" ca="1" si="663"/>
        <v>9865.0278091927612</v>
      </c>
      <c r="H6052" s="24">
        <f t="shared" ca="1" si="664"/>
        <v>10558.209112505243</v>
      </c>
      <c r="I6052" s="24">
        <f ca="1">H6052/'Option value'!$E$10</f>
        <v>512.53442293714772</v>
      </c>
    </row>
    <row r="6053" spans="2:9">
      <c r="B6053">
        <f t="shared" si="665"/>
        <v>6035</v>
      </c>
      <c r="C6053" s="38">
        <f t="shared" ca="1" si="660"/>
        <v>0.10221786863968464</v>
      </c>
      <c r="D6053" s="38">
        <f t="shared" ca="1" si="661"/>
        <v>7.0281465021303668E-2</v>
      </c>
      <c r="E6053" s="38">
        <f t="shared" ca="1" si="662"/>
        <v>0.14029779292432371</v>
      </c>
      <c r="F6053" s="38">
        <f t="shared" ca="1" si="666"/>
        <v>2.3943982424113965E-2</v>
      </c>
      <c r="G6053" s="24">
        <f t="shared" ca="1" si="663"/>
        <v>8256.9379188204293</v>
      </c>
      <c r="H6053" s="24">
        <f t="shared" ca="1" si="664"/>
        <v>8950.1192221329111</v>
      </c>
      <c r="I6053" s="24">
        <f ca="1">H6053/'Option value'!$E$10</f>
        <v>434.47180689965586</v>
      </c>
    </row>
    <row r="6054" spans="2:9">
      <c r="B6054">
        <f t="shared" si="665"/>
        <v>6036</v>
      </c>
      <c r="C6054" s="38">
        <f t="shared" ca="1" si="660"/>
        <v>7.7843397481773269E-3</v>
      </c>
      <c r="D6054" s="38">
        <f t="shared" ca="1" si="661"/>
        <v>7.4712891918712804E-2</v>
      </c>
      <c r="E6054" s="38">
        <f t="shared" ca="1" si="662"/>
        <v>0.1457378378656243</v>
      </c>
      <c r="F6054" s="38">
        <f t="shared" ca="1" si="666"/>
        <v>2.609007906191841E-2</v>
      </c>
      <c r="G6054" s="24">
        <f t="shared" ca="1" si="663"/>
        <v>7804.5876310060248</v>
      </c>
      <c r="H6054" s="24">
        <f t="shared" ca="1" si="664"/>
        <v>8497.7689343185066</v>
      </c>
      <c r="I6054" s="24">
        <f ca="1">H6054/'Option value'!$E$10</f>
        <v>412.51305506400513</v>
      </c>
    </row>
    <row r="6055" spans="2:9">
      <c r="B6055">
        <f t="shared" si="665"/>
        <v>6037</v>
      </c>
      <c r="C6055" s="38">
        <f t="shared" ca="1" si="660"/>
        <v>0.28261780531012287</v>
      </c>
      <c r="D6055" s="38">
        <f t="shared" ca="1" si="661"/>
        <v>6.1720298744485688E-2</v>
      </c>
      <c r="E6055" s="38">
        <f t="shared" ca="1" si="662"/>
        <v>0.14164528779226362</v>
      </c>
      <c r="F6055" s="38">
        <f t="shared" ca="1" si="666"/>
        <v>4.9283655480629657E-2</v>
      </c>
      <c r="G6055" s="24">
        <f t="shared" ca="1" si="663"/>
        <v>10629.799213946686</v>
      </c>
      <c r="H6055" s="24">
        <f t="shared" ca="1" si="664"/>
        <v>11322.980517259168</v>
      </c>
      <c r="I6055" s="24">
        <f ca="1">H6055/'Option value'!$E$10</f>
        <v>549.65924841063918</v>
      </c>
    </row>
    <row r="6056" spans="2:9">
      <c r="B6056">
        <f t="shared" si="665"/>
        <v>6038</v>
      </c>
      <c r="C6056" s="38">
        <f t="shared" ca="1" si="660"/>
        <v>0.33205392195979411</v>
      </c>
      <c r="D6056" s="38">
        <f t="shared" ca="1" si="661"/>
        <v>6.0613465010161557E-2</v>
      </c>
      <c r="E6056" s="38">
        <f t="shared" ca="1" si="662"/>
        <v>0.14429428916922615</v>
      </c>
      <c r="F6056" s="38">
        <f t="shared" ca="1" si="666"/>
        <v>4.6698994956263243E-2</v>
      </c>
      <c r="G6056" s="24">
        <f t="shared" ca="1" si="663"/>
        <v>10260.143057911762</v>
      </c>
      <c r="H6056" s="24">
        <f t="shared" ca="1" si="664"/>
        <v>10953.324361224244</v>
      </c>
      <c r="I6056" s="24">
        <f ca="1">H6056/'Option value'!$E$10</f>
        <v>531.71477481671081</v>
      </c>
    </row>
    <row r="6057" spans="2:9">
      <c r="B6057">
        <f t="shared" si="665"/>
        <v>6039</v>
      </c>
      <c r="C6057" s="38">
        <f t="shared" ca="1" si="660"/>
        <v>0.27210173156044254</v>
      </c>
      <c r="D6057" s="38">
        <f t="shared" ca="1" si="661"/>
        <v>6.5493401149113714E-2</v>
      </c>
      <c r="E6057" s="38">
        <f t="shared" ca="1" si="662"/>
        <v>0.13891898221031748</v>
      </c>
      <c r="F6057" s="38">
        <f t="shared" ca="1" si="666"/>
        <v>3.1434254556137839E-2</v>
      </c>
      <c r="G6057" s="24">
        <f t="shared" ca="1" si="663"/>
        <v>9613.1120545200229</v>
      </c>
      <c r="H6057" s="24">
        <f t="shared" ca="1" si="664"/>
        <v>10306.293357832505</v>
      </c>
      <c r="I6057" s="24">
        <f ca="1">H6057/'Option value'!$E$10</f>
        <v>500.30550280740312</v>
      </c>
    </row>
    <row r="6058" spans="2:9">
      <c r="B6058">
        <f t="shared" si="665"/>
        <v>6040</v>
      </c>
      <c r="C6058" s="38">
        <f t="shared" ca="1" si="660"/>
        <v>0.16373222811867169</v>
      </c>
      <c r="D6058" s="38">
        <f t="shared" ca="1" si="661"/>
        <v>6.6139371858923351E-2</v>
      </c>
      <c r="E6058" s="38">
        <f t="shared" ca="1" si="662"/>
        <v>0.14100516702831389</v>
      </c>
      <c r="F6058" s="38">
        <f t="shared" ca="1" si="666"/>
        <v>4.4037712446657495E-2</v>
      </c>
      <c r="G6058" s="24">
        <f t="shared" ca="1" si="663"/>
        <v>9844.1564941470951</v>
      </c>
      <c r="H6058" s="24">
        <f t="shared" ca="1" si="664"/>
        <v>10537.337797459577</v>
      </c>
      <c r="I6058" s="24">
        <f ca="1">H6058/'Option value'!$E$10</f>
        <v>511.52125230386292</v>
      </c>
    </row>
    <row r="6059" spans="2:9">
      <c r="B6059">
        <f t="shared" si="665"/>
        <v>6041</v>
      </c>
      <c r="C6059" s="38">
        <f t="shared" ca="1" si="660"/>
        <v>0.24395708801782773</v>
      </c>
      <c r="D6059" s="38">
        <f t="shared" ca="1" si="661"/>
        <v>6.7524989600340007E-2</v>
      </c>
      <c r="E6059" s="38">
        <f t="shared" ca="1" si="662"/>
        <v>0.14628407401696247</v>
      </c>
      <c r="F6059" s="38">
        <f t="shared" ca="1" si="666"/>
        <v>4.5200019708251979E-2</v>
      </c>
      <c r="G6059" s="24">
        <f t="shared" ca="1" si="663"/>
        <v>10305.727371878345</v>
      </c>
      <c r="H6059" s="24">
        <f t="shared" ca="1" si="664"/>
        <v>10998.908675190827</v>
      </c>
      <c r="I6059" s="24">
        <f ca="1">H6059/'Option value'!$E$10</f>
        <v>533.92760559178771</v>
      </c>
    </row>
    <row r="6060" spans="2:9">
      <c r="B6060">
        <f t="shared" si="665"/>
        <v>6042</v>
      </c>
      <c r="C6060" s="38">
        <f t="shared" ca="1" si="660"/>
        <v>0.15269394955290494</v>
      </c>
      <c r="D6060" s="38">
        <f t="shared" ca="1" si="661"/>
        <v>6.0286107359715554E-2</v>
      </c>
      <c r="E6060" s="38">
        <f t="shared" ca="1" si="662"/>
        <v>0.14631265508243954</v>
      </c>
      <c r="F6060" s="38">
        <f t="shared" ca="1" si="666"/>
        <v>3.0728046099146037E-2</v>
      </c>
      <c r="G6060" s="24">
        <f t="shared" ca="1" si="663"/>
        <v>7456.2871506412739</v>
      </c>
      <c r="H6060" s="24">
        <f t="shared" ca="1" si="664"/>
        <v>8149.4684539537566</v>
      </c>
      <c r="I6060" s="24">
        <f ca="1">H6060/'Option value'!$E$10</f>
        <v>395.60526475503673</v>
      </c>
    </row>
    <row r="6061" spans="2:9">
      <c r="B6061">
        <f t="shared" si="665"/>
        <v>6043</v>
      </c>
      <c r="C6061" s="38">
        <f t="shared" ca="1" si="660"/>
        <v>0.16258476404405892</v>
      </c>
      <c r="D6061" s="38">
        <f t="shared" ca="1" si="661"/>
        <v>6.2501930352078711E-2</v>
      </c>
      <c r="E6061" s="38">
        <f t="shared" ca="1" si="662"/>
        <v>0.14389927269591968</v>
      </c>
      <c r="F6061" s="38">
        <f t="shared" ca="1" si="666"/>
        <v>4.4982595638251369E-2</v>
      </c>
      <c r="G6061" s="24">
        <f t="shared" ca="1" si="663"/>
        <v>9110.4518261253452</v>
      </c>
      <c r="H6061" s="24">
        <f t="shared" ca="1" si="664"/>
        <v>9803.6331294378269</v>
      </c>
      <c r="I6061" s="24">
        <f ca="1">H6061/'Option value'!$E$10</f>
        <v>475.90452084649644</v>
      </c>
    </row>
    <row r="6062" spans="2:9">
      <c r="B6062">
        <f t="shared" si="665"/>
        <v>6044</v>
      </c>
      <c r="C6062" s="38">
        <f t="shared" ca="1" si="660"/>
        <v>0.24882013237214923</v>
      </c>
      <c r="D6062" s="38">
        <f t="shared" ca="1" si="661"/>
        <v>7.0853662021534466E-2</v>
      </c>
      <c r="E6062" s="38">
        <f t="shared" ca="1" si="662"/>
        <v>0.14497868623971627</v>
      </c>
      <c r="F6062" s="38">
        <f t="shared" ca="1" si="666"/>
        <v>2.1077411541664488E-2</v>
      </c>
      <c r="G6062" s="24">
        <f t="shared" ca="1" si="663"/>
        <v>8856.8195254649199</v>
      </c>
      <c r="H6062" s="24">
        <f t="shared" ca="1" si="664"/>
        <v>9550.0008287774017</v>
      </c>
      <c r="I6062" s="24">
        <f ca="1">H6062/'Option value'!$E$10</f>
        <v>463.5922732416214</v>
      </c>
    </row>
    <row r="6063" spans="2:9">
      <c r="B6063">
        <f t="shared" si="665"/>
        <v>6045</v>
      </c>
      <c r="C6063" s="38">
        <f t="shared" ca="1" si="660"/>
        <v>0.39280771717053969</v>
      </c>
      <c r="D6063" s="38">
        <f t="shared" ca="1" si="661"/>
        <v>6.8514731338090454E-2</v>
      </c>
      <c r="E6063" s="38">
        <f t="shared" ca="1" si="662"/>
        <v>0.14656780764903474</v>
      </c>
      <c r="F6063" s="38">
        <f t="shared" ca="1" si="666"/>
        <v>2.1358450163201131E-2</v>
      </c>
      <c r="G6063" s="24">
        <f t="shared" ca="1" si="663"/>
        <v>9452.1305944586366</v>
      </c>
      <c r="H6063" s="24">
        <f t="shared" ca="1" si="664"/>
        <v>10145.311897771118</v>
      </c>
      <c r="I6063" s="24">
        <f ca="1">H6063/'Option value'!$E$10</f>
        <v>492.49086882384069</v>
      </c>
    </row>
    <row r="6064" spans="2:9">
      <c r="B6064">
        <f t="shared" si="665"/>
        <v>6046</v>
      </c>
      <c r="C6064" s="38">
        <f t="shared" ca="1" si="660"/>
        <v>0.3508272399520479</v>
      </c>
      <c r="D6064" s="38">
        <f t="shared" ca="1" si="661"/>
        <v>6.5179894861050747E-2</v>
      </c>
      <c r="E6064" s="38">
        <f t="shared" ca="1" si="662"/>
        <v>0.14796074865680886</v>
      </c>
      <c r="F6064" s="38">
        <f t="shared" ca="1" si="666"/>
        <v>2.4600591564401881E-2</v>
      </c>
      <c r="G6064" s="24">
        <f t="shared" ca="1" si="663"/>
        <v>8851.7660768349415</v>
      </c>
      <c r="H6064" s="24">
        <f t="shared" ca="1" si="664"/>
        <v>9544.9473801474232</v>
      </c>
      <c r="I6064" s="24">
        <f ca="1">H6064/'Option value'!$E$10</f>
        <v>463.34696020133117</v>
      </c>
    </row>
    <row r="6065" spans="2:9">
      <c r="B6065">
        <f t="shared" si="665"/>
        <v>6047</v>
      </c>
      <c r="C6065" s="38">
        <f t="shared" ca="1" si="660"/>
        <v>0.28014251609624485</v>
      </c>
      <c r="D6065" s="38">
        <f t="shared" ca="1" si="661"/>
        <v>6.7143848221170838E-2</v>
      </c>
      <c r="E6065" s="38">
        <f t="shared" ca="1" si="662"/>
        <v>0.14296530884230146</v>
      </c>
      <c r="F6065" s="38">
        <f t="shared" ca="1" si="666"/>
        <v>2.8071027718266136E-2</v>
      </c>
      <c r="G6065" s="24">
        <f t="shared" ca="1" si="663"/>
        <v>9278.0672194602121</v>
      </c>
      <c r="H6065" s="24">
        <f t="shared" ca="1" si="664"/>
        <v>9971.2485227726938</v>
      </c>
      <c r="I6065" s="24">
        <f ca="1">H6065/'Option value'!$E$10</f>
        <v>484.04119042585887</v>
      </c>
    </row>
    <row r="6066" spans="2:9">
      <c r="B6066">
        <f t="shared" si="665"/>
        <v>6048</v>
      </c>
      <c r="C6066" s="38">
        <f t="shared" ca="1" si="660"/>
        <v>6.5773909205713715E-2</v>
      </c>
      <c r="D6066" s="38">
        <f t="shared" ca="1" si="661"/>
        <v>6.4476076554471823E-2</v>
      </c>
      <c r="E6066" s="38">
        <f t="shared" ca="1" si="662"/>
        <v>0.14421004767611009</v>
      </c>
      <c r="F6066" s="38">
        <f t="shared" ca="1" si="666"/>
        <v>5.7681793826287561E-2</v>
      </c>
      <c r="G6066" s="24">
        <f t="shared" ca="1" si="663"/>
        <v>9849.1130784933066</v>
      </c>
      <c r="H6066" s="24">
        <f t="shared" ca="1" si="664"/>
        <v>10542.294381805788</v>
      </c>
      <c r="I6066" s="24">
        <f ca="1">H6066/'Option value'!$E$10</f>
        <v>511.76186319445571</v>
      </c>
    </row>
    <row r="6067" spans="2:9">
      <c r="B6067">
        <f t="shared" si="665"/>
        <v>6049</v>
      </c>
      <c r="C6067" s="38">
        <f t="shared" ca="1" si="660"/>
        <v>0.15409809797317425</v>
      </c>
      <c r="D6067" s="38">
        <f t="shared" ca="1" si="661"/>
        <v>6.580061019053618E-2</v>
      </c>
      <c r="E6067" s="38">
        <f t="shared" ca="1" si="662"/>
        <v>0.15212797466324379</v>
      </c>
      <c r="F6067" s="38">
        <f t="shared" ca="1" si="666"/>
        <v>5.3826661726440531E-2</v>
      </c>
      <c r="G6067" s="24">
        <f t="shared" ca="1" si="663"/>
        <v>9580.8646456536662</v>
      </c>
      <c r="H6067" s="24">
        <f t="shared" ca="1" si="664"/>
        <v>10274.045948966148</v>
      </c>
      <c r="I6067" s="24">
        <f ca="1">H6067/'Option value'!$E$10</f>
        <v>498.74009461000713</v>
      </c>
    </row>
    <row r="6068" spans="2:9">
      <c r="B6068">
        <f t="shared" si="665"/>
        <v>6050</v>
      </c>
      <c r="C6068" s="38">
        <f t="shared" ca="1" si="660"/>
        <v>0.31215548254155057</v>
      </c>
      <c r="D6068" s="38">
        <f t="shared" ca="1" si="661"/>
        <v>5.4978452509052853E-2</v>
      </c>
      <c r="E6068" s="38">
        <f t="shared" ca="1" si="662"/>
        <v>0.14713419673280315</v>
      </c>
      <c r="F6068" s="38">
        <f t="shared" ca="1" si="666"/>
        <v>5.1879602770058153E-2</v>
      </c>
      <c r="G6068" s="24">
        <f t="shared" ca="1" si="663"/>
        <v>9392.5444187218145</v>
      </c>
      <c r="H6068" s="24">
        <f t="shared" ca="1" si="664"/>
        <v>10085.725722034296</v>
      </c>
      <c r="I6068" s="24">
        <f ca="1">H6068/'Option value'!$E$10</f>
        <v>489.59833602108233</v>
      </c>
    </row>
    <row r="6069" spans="2:9">
      <c r="B6069">
        <f t="shared" si="665"/>
        <v>6051</v>
      </c>
      <c r="C6069" s="38">
        <f t="shared" ca="1" si="660"/>
        <v>0.26191067769074339</v>
      </c>
      <c r="D6069" s="38">
        <f t="shared" ca="1" si="661"/>
        <v>6.1129466317135416E-2</v>
      </c>
      <c r="E6069" s="38">
        <f t="shared" ca="1" si="662"/>
        <v>0.14786651224632022</v>
      </c>
      <c r="F6069" s="38">
        <f t="shared" ca="1" si="666"/>
        <v>5.2392692015094083E-2</v>
      </c>
      <c r="G6069" s="24">
        <f t="shared" ca="1" si="663"/>
        <v>10020.428551499212</v>
      </c>
      <c r="H6069" s="24">
        <f t="shared" ca="1" si="664"/>
        <v>10713.609854811693</v>
      </c>
      <c r="I6069" s="24">
        <f ca="1">H6069/'Option value'!$E$10</f>
        <v>520.07814829182973</v>
      </c>
    </row>
    <row r="6070" spans="2:9">
      <c r="B6070">
        <f t="shared" si="665"/>
        <v>6052</v>
      </c>
      <c r="C6070" s="38">
        <f t="shared" ca="1" si="660"/>
        <v>0.35700752246302758</v>
      </c>
      <c r="D6070" s="38">
        <f t="shared" ca="1" si="661"/>
        <v>5.4763884590520499E-2</v>
      </c>
      <c r="E6070" s="38">
        <f t="shared" ca="1" si="662"/>
        <v>0.14089005667267762</v>
      </c>
      <c r="F6070" s="38">
        <f t="shared" ca="1" si="666"/>
        <v>2.4026558847557583E-2</v>
      </c>
      <c r="G6070" s="24">
        <f t="shared" ca="1" si="663"/>
        <v>7886.5851658738093</v>
      </c>
      <c r="H6070" s="24">
        <f t="shared" ca="1" si="664"/>
        <v>8579.7664691862919</v>
      </c>
      <c r="I6070" s="24">
        <f ca="1">H6070/'Option value'!$E$10</f>
        <v>416.49351792166465</v>
      </c>
    </row>
    <row r="6071" spans="2:9">
      <c r="B6071">
        <f t="shared" si="665"/>
        <v>6053</v>
      </c>
      <c r="C6071" s="38">
        <f t="shared" ca="1" si="660"/>
        <v>0.19046310202207015</v>
      </c>
      <c r="D6071" s="38">
        <f t="shared" ca="1" si="661"/>
        <v>6.2160350289707587E-2</v>
      </c>
      <c r="E6071" s="38">
        <f t="shared" ca="1" si="662"/>
        <v>0.14409731198351913</v>
      </c>
      <c r="F6071" s="38">
        <f t="shared" ca="1" si="666"/>
        <v>5.4565676212616876E-2</v>
      </c>
      <c r="G6071" s="24">
        <f t="shared" ca="1" si="663"/>
        <v>10250.481115687599</v>
      </c>
      <c r="H6071" s="24">
        <f t="shared" ca="1" si="664"/>
        <v>10943.66241900008</v>
      </c>
      <c r="I6071" s="24">
        <f ca="1">H6071/'Option value'!$E$10</f>
        <v>531.24574849514954</v>
      </c>
    </row>
    <row r="6072" spans="2:9">
      <c r="B6072">
        <f t="shared" si="665"/>
        <v>6054</v>
      </c>
      <c r="C6072" s="38">
        <f t="shared" ca="1" si="660"/>
        <v>2.27193549848837E-2</v>
      </c>
      <c r="D6072" s="38">
        <f t="shared" ca="1" si="661"/>
        <v>5.829118170675112E-2</v>
      </c>
      <c r="E6072" s="38">
        <f t="shared" ca="1" si="662"/>
        <v>0.14511296069843796</v>
      </c>
      <c r="F6072" s="38">
        <f t="shared" ca="1" si="666"/>
        <v>2.8110458834469467E-2</v>
      </c>
      <c r="G6072" s="24">
        <f t="shared" ca="1" si="663"/>
        <v>6319.1048745582266</v>
      </c>
      <c r="H6072" s="24">
        <f t="shared" ca="1" si="664"/>
        <v>7012.2861778707093</v>
      </c>
      <c r="I6072" s="24">
        <f ca="1">H6072/'Option value'!$E$10</f>
        <v>340.40224164420914</v>
      </c>
    </row>
    <row r="6073" spans="2:9">
      <c r="B6073">
        <f t="shared" si="665"/>
        <v>6055</v>
      </c>
      <c r="C6073" s="38">
        <f t="shared" ca="1" si="660"/>
        <v>0.20495868932542746</v>
      </c>
      <c r="D6073" s="38">
        <f t="shared" ca="1" si="661"/>
        <v>6.7997189487322376E-2</v>
      </c>
      <c r="E6073" s="38">
        <f t="shared" ca="1" si="662"/>
        <v>0.14400845423194705</v>
      </c>
      <c r="F6073" s="38">
        <f t="shared" ca="1" si="666"/>
        <v>5.7031964522081854E-2</v>
      </c>
      <c r="G6073" s="24">
        <f t="shared" ca="1" si="663"/>
        <v>11682.952775614374</v>
      </c>
      <c r="H6073" s="24">
        <f t="shared" ca="1" si="664"/>
        <v>12376.134078926856</v>
      </c>
      <c r="I6073" s="24">
        <f ca="1">H6073/'Option value'!$E$10</f>
        <v>600.78320771489587</v>
      </c>
    </row>
    <row r="6074" spans="2:9">
      <c r="B6074">
        <f t="shared" si="665"/>
        <v>6056</v>
      </c>
      <c r="C6074" s="38">
        <f t="shared" ca="1" si="660"/>
        <v>0.20246741013172745</v>
      </c>
      <c r="D6074" s="38">
        <f t="shared" ca="1" si="661"/>
        <v>6.0021227083756158E-2</v>
      </c>
      <c r="E6074" s="38">
        <f t="shared" ca="1" si="662"/>
        <v>0.1420992433130554</v>
      </c>
      <c r="F6074" s="38">
        <f t="shared" ca="1" si="666"/>
        <v>3.8717394099979804E-2</v>
      </c>
      <c r="G6074" s="24">
        <f t="shared" ca="1" si="663"/>
        <v>8658.1531847448041</v>
      </c>
      <c r="H6074" s="24">
        <f t="shared" ca="1" si="664"/>
        <v>9351.3344880572859</v>
      </c>
      <c r="I6074" s="24">
        <f ca="1">H6074/'Option value'!$E$10</f>
        <v>453.94827611928571</v>
      </c>
    </row>
    <row r="6075" spans="2:9">
      <c r="B6075">
        <f t="shared" si="665"/>
        <v>6057</v>
      </c>
      <c r="C6075" s="38">
        <f t="shared" ca="1" si="660"/>
        <v>0.22333726397406189</v>
      </c>
      <c r="D6075" s="38">
        <f t="shared" ca="1" si="661"/>
        <v>5.556824578264654E-2</v>
      </c>
      <c r="E6075" s="38">
        <f t="shared" ca="1" si="662"/>
        <v>0.14727297939176323</v>
      </c>
      <c r="F6075" s="38">
        <f t="shared" ca="1" si="666"/>
        <v>2.0434380487556868E-2</v>
      </c>
      <c r="G6075" s="24">
        <f t="shared" ca="1" si="663"/>
        <v>6646.8033889272738</v>
      </c>
      <c r="H6075" s="24">
        <f t="shared" ca="1" si="664"/>
        <v>7339.9846922397564</v>
      </c>
      <c r="I6075" s="24">
        <f ca="1">H6075/'Option value'!$E$10</f>
        <v>356.309936516493</v>
      </c>
    </row>
    <row r="6076" spans="2:9">
      <c r="B6076">
        <f t="shared" si="665"/>
        <v>6058</v>
      </c>
      <c r="C6076" s="38">
        <f t="shared" ca="1" si="660"/>
        <v>0.12036947738672452</v>
      </c>
      <c r="D6076" s="38">
        <f t="shared" ca="1" si="661"/>
        <v>7.1978909517412815E-2</v>
      </c>
      <c r="E6076" s="38">
        <f t="shared" ca="1" si="662"/>
        <v>0.14352385458080683</v>
      </c>
      <c r="F6076" s="38">
        <f t="shared" ca="1" si="666"/>
        <v>3.1403958930404381E-2</v>
      </c>
      <c r="G6076" s="24">
        <f t="shared" ca="1" si="663"/>
        <v>8920.2129727043939</v>
      </c>
      <c r="H6076" s="24">
        <f t="shared" ca="1" si="664"/>
        <v>9613.3942760168757</v>
      </c>
      <c r="I6076" s="24">
        <f ca="1">H6076/'Option value'!$E$10</f>
        <v>466.66962504936288</v>
      </c>
    </row>
    <row r="6077" spans="2:9">
      <c r="B6077">
        <f t="shared" si="665"/>
        <v>6059</v>
      </c>
      <c r="C6077" s="38">
        <f t="shared" ca="1" si="660"/>
        <v>0.36110521418960995</v>
      </c>
      <c r="D6077" s="38">
        <f t="shared" ca="1" si="661"/>
        <v>6.1962780828096392E-2</v>
      </c>
      <c r="E6077" s="38">
        <f t="shared" ca="1" si="662"/>
        <v>0.14695887648047551</v>
      </c>
      <c r="F6077" s="38">
        <f t="shared" ca="1" si="666"/>
        <v>3.9035698127308685E-2</v>
      </c>
      <c r="G6077" s="24">
        <f t="shared" ca="1" si="663"/>
        <v>9691.6840551597124</v>
      </c>
      <c r="H6077" s="24">
        <f t="shared" ca="1" si="664"/>
        <v>10384.865358472194</v>
      </c>
      <c r="I6077" s="24">
        <f ca="1">H6077/'Option value'!$E$10</f>
        <v>504.11967759573753</v>
      </c>
    </row>
    <row r="6078" spans="2:9">
      <c r="B6078">
        <f t="shared" si="665"/>
        <v>6060</v>
      </c>
      <c r="C6078" s="38">
        <f t="shared" ca="1" si="660"/>
        <v>0.13516569651879856</v>
      </c>
      <c r="D6078" s="38">
        <f t="shared" ca="1" si="661"/>
        <v>6.2900691803774833E-2</v>
      </c>
      <c r="E6078" s="38">
        <f t="shared" ca="1" si="662"/>
        <v>0.14518988091290314</v>
      </c>
      <c r="F6078" s="38">
        <f t="shared" ca="1" si="666"/>
        <v>3.3574932932003303E-2</v>
      </c>
      <c r="G6078" s="24">
        <f t="shared" ca="1" si="663"/>
        <v>7933.8447218041283</v>
      </c>
      <c r="H6078" s="24">
        <f t="shared" ca="1" si="664"/>
        <v>8627.026025116611</v>
      </c>
      <c r="I6078" s="24">
        <f ca="1">H6078/'Option value'!$E$10</f>
        <v>418.78767112216553</v>
      </c>
    </row>
    <row r="6079" spans="2:9">
      <c r="B6079">
        <f t="shared" si="665"/>
        <v>6061</v>
      </c>
      <c r="C6079" s="38">
        <f t="shared" ca="1" si="660"/>
        <v>0.28535988391215228</v>
      </c>
      <c r="D6079" s="38">
        <f t="shared" ca="1" si="661"/>
        <v>6.5954779133451935E-2</v>
      </c>
      <c r="E6079" s="38">
        <f t="shared" ca="1" si="662"/>
        <v>0.1454411870654656</v>
      </c>
      <c r="F6079" s="38">
        <f t="shared" ca="1" si="666"/>
        <v>2.6739829677681282E-2</v>
      </c>
      <c r="G6079" s="24">
        <f t="shared" ca="1" si="663"/>
        <v>8857.409085632773</v>
      </c>
      <c r="H6079" s="24">
        <f t="shared" ca="1" si="664"/>
        <v>9550.5903889452547</v>
      </c>
      <c r="I6079" s="24">
        <f ca="1">H6079/'Option value'!$E$10</f>
        <v>463.62089266724536</v>
      </c>
    </row>
    <row r="6080" spans="2:9">
      <c r="B6080">
        <f t="shared" si="665"/>
        <v>6062</v>
      </c>
      <c r="C6080" s="38">
        <f t="shared" ca="1" si="660"/>
        <v>0.23193586401661032</v>
      </c>
      <c r="D6080" s="38">
        <f t="shared" ca="1" si="661"/>
        <v>5.4388002263335615E-2</v>
      </c>
      <c r="E6080" s="38">
        <f t="shared" ca="1" si="662"/>
        <v>0.14382254139039505</v>
      </c>
      <c r="F6080" s="38">
        <f t="shared" ca="1" si="666"/>
        <v>4.9930313074036899E-2</v>
      </c>
      <c r="G6080" s="24">
        <f t="shared" ca="1" si="663"/>
        <v>8850.1969639615727</v>
      </c>
      <c r="H6080" s="24">
        <f t="shared" ca="1" si="664"/>
        <v>9543.3782672740545</v>
      </c>
      <c r="I6080" s="24">
        <f ca="1">H6080/'Option value'!$E$10</f>
        <v>463.27078967349775</v>
      </c>
    </row>
    <row r="6081" spans="2:9">
      <c r="B6081">
        <f t="shared" si="665"/>
        <v>6063</v>
      </c>
      <c r="C6081" s="38">
        <f t="shared" ca="1" si="660"/>
        <v>0.35900418813783042</v>
      </c>
      <c r="D6081" s="38">
        <f t="shared" ca="1" si="661"/>
        <v>5.7636349738091681E-2</v>
      </c>
      <c r="E6081" s="38">
        <f t="shared" ca="1" si="662"/>
        <v>0.14160953150299324</v>
      </c>
      <c r="F6081" s="38">
        <f t="shared" ca="1" si="666"/>
        <v>2.1824429220862689E-2</v>
      </c>
      <c r="G6081" s="24">
        <f t="shared" ca="1" si="663"/>
        <v>8109.719478994115</v>
      </c>
      <c r="H6081" s="24">
        <f t="shared" ca="1" si="664"/>
        <v>8802.9007823065967</v>
      </c>
      <c r="I6081" s="24">
        <f ca="1">H6081/'Option value'!$E$10</f>
        <v>427.32528069449495</v>
      </c>
    </row>
    <row r="6082" spans="2:9">
      <c r="B6082">
        <f t="shared" si="665"/>
        <v>6064</v>
      </c>
      <c r="C6082" s="38">
        <f t="shared" ca="1" si="660"/>
        <v>0.35749994251888961</v>
      </c>
      <c r="D6082" s="38">
        <f t="shared" ca="1" si="661"/>
        <v>6.8656301563455785E-2</v>
      </c>
      <c r="E6082" s="38">
        <f t="shared" ca="1" si="662"/>
        <v>0.14647544940565663</v>
      </c>
      <c r="F6082" s="38">
        <f t="shared" ca="1" si="666"/>
        <v>5.4340689616039092E-2</v>
      </c>
      <c r="G6082" s="24">
        <f t="shared" ca="1" si="663"/>
        <v>12545.503431742171</v>
      </c>
      <c r="H6082" s="24">
        <f t="shared" ca="1" si="664"/>
        <v>13238.684735054652</v>
      </c>
      <c r="I6082" s="24">
        <f ca="1">H6082/'Option value'!$E$10</f>
        <v>642.65459878906074</v>
      </c>
    </row>
    <row r="6083" spans="2:9">
      <c r="B6083">
        <f t="shared" si="665"/>
        <v>6065</v>
      </c>
      <c r="C6083" s="38">
        <f t="shared" ca="1" si="660"/>
        <v>0.30469716521478574</v>
      </c>
      <c r="D6083" s="38">
        <f t="shared" ca="1" si="661"/>
        <v>5.8700422694815929E-2</v>
      </c>
      <c r="E6083" s="38">
        <f t="shared" ca="1" si="662"/>
        <v>0.1440269648626058</v>
      </c>
      <c r="F6083" s="38">
        <f t="shared" ca="1" si="666"/>
        <v>2.5154415847324314E-2</v>
      </c>
      <c r="G6083" s="24">
        <f t="shared" ca="1" si="663"/>
        <v>7990.2570074617188</v>
      </c>
      <c r="H6083" s="24">
        <f t="shared" ca="1" si="664"/>
        <v>8683.4383107742015</v>
      </c>
      <c r="I6083" s="24">
        <f ca="1">H6083/'Option value'!$E$10</f>
        <v>421.52613159098064</v>
      </c>
    </row>
    <row r="6084" spans="2:9">
      <c r="B6084">
        <f t="shared" si="665"/>
        <v>6066</v>
      </c>
      <c r="C6084" s="38">
        <f t="shared" ca="1" si="660"/>
        <v>0.27602395693459864</v>
      </c>
      <c r="D6084" s="38">
        <f t="shared" ca="1" si="661"/>
        <v>7.2973857604857903E-2</v>
      </c>
      <c r="E6084" s="38">
        <f t="shared" ca="1" si="662"/>
        <v>0.14423117514105477</v>
      </c>
      <c r="F6084" s="38">
        <f t="shared" ca="1" si="666"/>
        <v>5.8385040592481396E-2</v>
      </c>
      <c r="G6084" s="24">
        <f t="shared" ca="1" si="663"/>
        <v>13452.306854678751</v>
      </c>
      <c r="H6084" s="24">
        <f t="shared" ca="1" si="664"/>
        <v>14145.488157991233</v>
      </c>
      <c r="I6084" s="24">
        <f ca="1">H6084/'Option value'!$E$10</f>
        <v>686.67418242675876</v>
      </c>
    </row>
    <row r="6085" spans="2:9">
      <c r="B6085">
        <f t="shared" si="665"/>
        <v>6067</v>
      </c>
      <c r="C6085" s="38">
        <f t="shared" ca="1" si="660"/>
        <v>0.22038983066135023</v>
      </c>
      <c r="D6085" s="38">
        <f t="shared" ca="1" si="661"/>
        <v>6.3553689172685557E-2</v>
      </c>
      <c r="E6085" s="38">
        <f t="shared" ca="1" si="662"/>
        <v>0.14841188486555923</v>
      </c>
      <c r="F6085" s="38">
        <f t="shared" ca="1" si="666"/>
        <v>2.3943906898192226E-2</v>
      </c>
      <c r="G6085" s="24">
        <f t="shared" ca="1" si="663"/>
        <v>7728.1063182098396</v>
      </c>
      <c r="H6085" s="24">
        <f t="shared" ca="1" si="664"/>
        <v>8421.2876215223223</v>
      </c>
      <c r="I6085" s="24">
        <f ca="1">H6085/'Option value'!$E$10</f>
        <v>408.80036997681174</v>
      </c>
    </row>
    <row r="6086" spans="2:9">
      <c r="B6086">
        <f t="shared" si="665"/>
        <v>6068</v>
      </c>
      <c r="C6086" s="38">
        <f t="shared" ca="1" si="660"/>
        <v>0.16167121712554774</v>
      </c>
      <c r="D6086" s="38">
        <f t="shared" ca="1" si="661"/>
        <v>6.203243597413071E-2</v>
      </c>
      <c r="E6086" s="38">
        <f t="shared" ca="1" si="662"/>
        <v>0.14436686426193457</v>
      </c>
      <c r="F6086" s="38">
        <f t="shared" ca="1" si="666"/>
        <v>5.1443668087584798E-2</v>
      </c>
      <c r="G6086" s="24">
        <f t="shared" ca="1" si="663"/>
        <v>9617.6573958208792</v>
      </c>
      <c r="H6086" s="24">
        <f t="shared" ca="1" si="664"/>
        <v>10310.838699133361</v>
      </c>
      <c r="I6086" s="24">
        <f ca="1">H6086/'Option value'!$E$10</f>
        <v>500.52615044336699</v>
      </c>
    </row>
    <row r="6087" spans="2:9">
      <c r="B6087">
        <f t="shared" si="665"/>
        <v>6069</v>
      </c>
      <c r="C6087" s="38">
        <f t="shared" ca="1" si="660"/>
        <v>7.1114522947013453E-2</v>
      </c>
      <c r="D6087" s="38">
        <f t="shared" ca="1" si="661"/>
        <v>6.8754405280359379E-2</v>
      </c>
      <c r="E6087" s="38">
        <f t="shared" ca="1" si="662"/>
        <v>0.14857652221882517</v>
      </c>
      <c r="F6087" s="38">
        <f t="shared" ca="1" si="666"/>
        <v>5.732235130144088E-2</v>
      </c>
      <c r="G6087" s="24">
        <f t="shared" ca="1" si="663"/>
        <v>10008.640514919145</v>
      </c>
      <c r="H6087" s="24">
        <f t="shared" ca="1" si="664"/>
        <v>10701.821818231627</v>
      </c>
      <c r="I6087" s="24">
        <f ca="1">H6087/'Option value'!$E$10</f>
        <v>519.50591350638956</v>
      </c>
    </row>
    <row r="6088" spans="2:9">
      <c r="B6088">
        <f t="shared" si="665"/>
        <v>6070</v>
      </c>
      <c r="C6088" s="38">
        <f t="shared" ca="1" si="660"/>
        <v>0.29923648379979467</v>
      </c>
      <c r="D6088" s="38">
        <f t="shared" ca="1" si="661"/>
        <v>5.9569384421763689E-2</v>
      </c>
      <c r="E6088" s="38">
        <f t="shared" ca="1" si="662"/>
        <v>0.14660704582436085</v>
      </c>
      <c r="F6088" s="38">
        <f t="shared" ca="1" si="666"/>
        <v>5.6129744400714263E-2</v>
      </c>
      <c r="G6088" s="24">
        <f t="shared" ca="1" si="663"/>
        <v>10608.721724755014</v>
      </c>
      <c r="H6088" s="24">
        <f t="shared" ca="1" si="664"/>
        <v>11301.903028067496</v>
      </c>
      <c r="I6088" s="24">
        <f ca="1">H6088/'Option value'!$E$10</f>
        <v>548.63606932366486</v>
      </c>
    </row>
    <row r="6089" spans="2:9">
      <c r="B6089">
        <f t="shared" si="665"/>
        <v>6071</v>
      </c>
      <c r="C6089" s="38">
        <f t="shared" ca="1" si="660"/>
        <v>0.12398411888075296</v>
      </c>
      <c r="D6089" s="38">
        <f t="shared" ca="1" si="661"/>
        <v>6.0903888503133018E-2</v>
      </c>
      <c r="E6089" s="38">
        <f t="shared" ca="1" si="662"/>
        <v>0.14635202845788106</v>
      </c>
      <c r="F6089" s="38">
        <f t="shared" ca="1" si="666"/>
        <v>4.7865703143576341E-2</v>
      </c>
      <c r="G6089" s="24">
        <f t="shared" ca="1" si="663"/>
        <v>8620.2654591588798</v>
      </c>
      <c r="H6089" s="24">
        <f t="shared" ca="1" si="664"/>
        <v>9313.4467624713616</v>
      </c>
      <c r="I6089" s="24">
        <f ca="1">H6089/'Option value'!$E$10</f>
        <v>452.10906613938647</v>
      </c>
    </row>
    <row r="6090" spans="2:9">
      <c r="B6090">
        <f t="shared" si="665"/>
        <v>6072</v>
      </c>
      <c r="C6090" s="38">
        <f t="shared" ca="1" si="660"/>
        <v>0.11827379351334465</v>
      </c>
      <c r="D6090" s="38">
        <f t="shared" ca="1" si="661"/>
        <v>5.4284118625948723E-2</v>
      </c>
      <c r="E6090" s="38">
        <f t="shared" ca="1" si="662"/>
        <v>0.14186217294680076</v>
      </c>
      <c r="F6090" s="38">
        <f t="shared" ca="1" si="666"/>
        <v>3.4677294799101629E-2</v>
      </c>
      <c r="G6090" s="24">
        <f t="shared" ca="1" si="663"/>
        <v>7023.9077101696512</v>
      </c>
      <c r="H6090" s="24">
        <f t="shared" ca="1" si="664"/>
        <v>7717.0890134821339</v>
      </c>
      <c r="I6090" s="24">
        <f ca="1">H6090/'Option value'!$E$10</f>
        <v>374.61597152825891</v>
      </c>
    </row>
    <row r="6091" spans="2:9">
      <c r="B6091">
        <f t="shared" si="665"/>
        <v>6073</v>
      </c>
      <c r="C6091" s="38">
        <f t="shared" ca="1" si="660"/>
        <v>0.20562181827647205</v>
      </c>
      <c r="D6091" s="38">
        <f t="shared" ca="1" si="661"/>
        <v>5.9434343815857667E-2</v>
      </c>
      <c r="E6091" s="38">
        <f t="shared" ca="1" si="662"/>
        <v>0.14749746732660746</v>
      </c>
      <c r="F6091" s="38">
        <f t="shared" ca="1" si="666"/>
        <v>2.5443323280898163E-2</v>
      </c>
      <c r="G6091" s="24">
        <f t="shared" ca="1" si="663"/>
        <v>7280.9394359682901</v>
      </c>
      <c r="H6091" s="24">
        <f t="shared" ca="1" si="664"/>
        <v>7974.1207392807728</v>
      </c>
      <c r="I6091" s="24">
        <f ca="1">H6091/'Option value'!$E$10</f>
        <v>387.09323977091128</v>
      </c>
    </row>
    <row r="6092" spans="2:9">
      <c r="B6092">
        <f t="shared" si="665"/>
        <v>6074</v>
      </c>
      <c r="C6092" s="38">
        <f t="shared" ca="1" si="660"/>
        <v>3.8653112885999152E-2</v>
      </c>
      <c r="D6092" s="38">
        <f t="shared" ca="1" si="661"/>
        <v>6.1422409984417711E-2</v>
      </c>
      <c r="E6092" s="38">
        <f t="shared" ca="1" si="662"/>
        <v>0.15049475357032149</v>
      </c>
      <c r="F6092" s="38">
        <f t="shared" ca="1" si="666"/>
        <v>2.6365422016664461E-2</v>
      </c>
      <c r="G6092" s="24">
        <f t="shared" ca="1" si="663"/>
        <v>6374.0334713290076</v>
      </c>
      <c r="H6092" s="24">
        <f t="shared" ca="1" si="664"/>
        <v>7067.2147746414903</v>
      </c>
      <c r="I6092" s="24">
        <f ca="1">H6092/'Option value'!$E$10</f>
        <v>343.06867838065483</v>
      </c>
    </row>
    <row r="6093" spans="2:9">
      <c r="B6093">
        <f t="shared" si="665"/>
        <v>6075</v>
      </c>
      <c r="C6093" s="38">
        <f t="shared" ca="1" si="660"/>
        <v>0.2554687871368137</v>
      </c>
      <c r="D6093" s="38">
        <f t="shared" ca="1" si="661"/>
        <v>5.3547448002096425E-2</v>
      </c>
      <c r="E6093" s="38">
        <f t="shared" ca="1" si="662"/>
        <v>0.14634977367669003</v>
      </c>
      <c r="F6093" s="38">
        <f t="shared" ca="1" si="666"/>
        <v>5.88391828943437E-2</v>
      </c>
      <c r="G6093" s="24">
        <f t="shared" ca="1" si="663"/>
        <v>9527.4232476606885</v>
      </c>
      <c r="H6093" s="24">
        <f t="shared" ca="1" si="664"/>
        <v>10220.60455097317</v>
      </c>
      <c r="I6093" s="24">
        <f ca="1">H6093/'Option value'!$E$10</f>
        <v>496.1458519889888</v>
      </c>
    </row>
    <row r="6094" spans="2:9">
      <c r="B6094">
        <f t="shared" si="665"/>
        <v>6076</v>
      </c>
      <c r="C6094" s="38">
        <f t="shared" ca="1" si="660"/>
        <v>0.16808034209651115</v>
      </c>
      <c r="D6094" s="38">
        <f t="shared" ca="1" si="661"/>
        <v>6.7325515398078392E-2</v>
      </c>
      <c r="E6094" s="38">
        <f t="shared" ca="1" si="662"/>
        <v>0.14739892754273257</v>
      </c>
      <c r="F6094" s="38">
        <f t="shared" ca="1" si="666"/>
        <v>4.3341006777579433E-2</v>
      </c>
      <c r="G6094" s="24">
        <f t="shared" ca="1" si="663"/>
        <v>9372.7845679956936</v>
      </c>
      <c r="H6094" s="24">
        <f t="shared" ca="1" si="664"/>
        <v>10065.965871308175</v>
      </c>
      <c r="I6094" s="24">
        <f ca="1">H6094/'Option value'!$E$10</f>
        <v>488.63911996641622</v>
      </c>
    </row>
    <row r="6095" spans="2:9">
      <c r="B6095">
        <f t="shared" si="665"/>
        <v>6077</v>
      </c>
      <c r="C6095" s="38">
        <f t="shared" ca="1" si="660"/>
        <v>0.39213157817179783</v>
      </c>
      <c r="D6095" s="38">
        <f t="shared" ca="1" si="661"/>
        <v>6.5725131626660452E-2</v>
      </c>
      <c r="E6095" s="38">
        <f t="shared" ca="1" si="662"/>
        <v>0.14787811785692714</v>
      </c>
      <c r="F6095" s="38">
        <f t="shared" ca="1" si="666"/>
        <v>2.5389469928530736E-2</v>
      </c>
      <c r="G6095" s="24">
        <f t="shared" ca="1" si="663"/>
        <v>9264.1864153478382</v>
      </c>
      <c r="H6095" s="24">
        <f t="shared" ca="1" si="664"/>
        <v>9957.36771866032</v>
      </c>
      <c r="I6095" s="24">
        <f ca="1">H6095/'Option value'!$E$10</f>
        <v>483.36736498351064</v>
      </c>
    </row>
    <row r="6096" spans="2:9">
      <c r="B6096">
        <f t="shared" si="665"/>
        <v>6078</v>
      </c>
      <c r="C6096" s="38">
        <f t="shared" ca="1" si="660"/>
        <v>0.26332440176456751</v>
      </c>
      <c r="D6096" s="38">
        <f t="shared" ca="1" si="661"/>
        <v>5.7557890978567151E-2</v>
      </c>
      <c r="E6096" s="38">
        <f t="shared" ca="1" si="662"/>
        <v>0.14838411287348538</v>
      </c>
      <c r="F6096" s="38">
        <f t="shared" ca="1" si="666"/>
        <v>2.4131901787214666E-2</v>
      </c>
      <c r="G6096" s="24">
        <f t="shared" ca="1" si="663"/>
        <v>7257.8336197995568</v>
      </c>
      <c r="H6096" s="24">
        <f t="shared" ca="1" si="664"/>
        <v>7951.0149231120395</v>
      </c>
      <c r="I6096" s="24">
        <f ca="1">H6096/'Option value'!$E$10</f>
        <v>385.97159820932228</v>
      </c>
    </row>
    <row r="6097" spans="2:9">
      <c r="B6097">
        <f t="shared" si="665"/>
        <v>6079</v>
      </c>
      <c r="C6097" s="38">
        <f t="shared" ca="1" si="660"/>
        <v>0.27335175765509295</v>
      </c>
      <c r="D6097" s="38">
        <f t="shared" ca="1" si="661"/>
        <v>7.3548682794385076E-2</v>
      </c>
      <c r="E6097" s="38">
        <f t="shared" ca="1" si="662"/>
        <v>0.144333146502134</v>
      </c>
      <c r="F6097" s="38">
        <f t="shared" ca="1" si="666"/>
        <v>3.2765818893573412E-2</v>
      </c>
      <c r="G6097" s="24">
        <f t="shared" ca="1" si="663"/>
        <v>10410.645006644374</v>
      </c>
      <c r="H6097" s="24">
        <f t="shared" ca="1" si="664"/>
        <v>11103.826309956856</v>
      </c>
      <c r="I6097" s="24">
        <f ca="1">H6097/'Option value'!$E$10</f>
        <v>539.02069465809973</v>
      </c>
    </row>
    <row r="6098" spans="2:9">
      <c r="B6098">
        <f t="shared" si="665"/>
        <v>6080</v>
      </c>
      <c r="C6098" s="38">
        <f t="shared" ca="1" si="660"/>
        <v>0.36307603986687592</v>
      </c>
      <c r="D6098" s="38">
        <f t="shared" ca="1" si="661"/>
        <v>6.0144200527061736E-2</v>
      </c>
      <c r="E6098" s="38">
        <f t="shared" ca="1" si="662"/>
        <v>0.14431635660180914</v>
      </c>
      <c r="F6098" s="38">
        <f t="shared" ca="1" si="666"/>
        <v>2.8062997235345177E-2</v>
      </c>
      <c r="G6098" s="24">
        <f t="shared" ca="1" si="663"/>
        <v>8745.8033001518343</v>
      </c>
      <c r="H6098" s="24">
        <f t="shared" ca="1" si="664"/>
        <v>9438.984603464316</v>
      </c>
      <c r="I6098" s="24">
        <f ca="1">H6098/'Option value'!$E$10</f>
        <v>458.20313609050072</v>
      </c>
    </row>
    <row r="6099" spans="2:9">
      <c r="B6099">
        <f t="shared" si="665"/>
        <v>6081</v>
      </c>
      <c r="C6099" s="38">
        <f t="shared" ref="C6099:C6162" ca="1" si="667">_xlfn.NORM.INV(RAND(),$F$6,$G$6)</f>
        <v>0.2041288028718562</v>
      </c>
      <c r="D6099" s="38">
        <f t="shared" ref="D6099:D6162" ca="1" si="668">_xlfn.NORM.INV(RAND(),$F$7,$G$7)</f>
        <v>7.1681740373876243E-2</v>
      </c>
      <c r="E6099" s="38">
        <f t="shared" ref="E6099:E6162" ca="1" si="669">_xlfn.NORM.INV(RAND(),$F$8,$G$8)</f>
        <v>0.14515767819138523</v>
      </c>
      <c r="F6099" s="38">
        <f t="shared" ca="1" si="666"/>
        <v>5.7746814816659539E-2</v>
      </c>
      <c r="G6099" s="24">
        <f t="shared" ref="G6099:G6162" ca="1" si="670">IF(E6099&gt;F6099,($C$12*(1+C6099)*D6099)/(E6099-F6099),0)</f>
        <v>12246.372151097561</v>
      </c>
      <c r="H6099" s="24">
        <f t="shared" ref="H6099:H6162" ca="1" si="671">G6099+$C$13</f>
        <v>12939.553454410043</v>
      </c>
      <c r="I6099" s="24">
        <f ca="1">H6099/'Option value'!$E$10</f>
        <v>628.13366283543894</v>
      </c>
    </row>
    <row r="6100" spans="2:9">
      <c r="B6100">
        <f t="shared" ref="B6100:B6163" si="672">B6099+1</f>
        <v>6082</v>
      </c>
      <c r="C6100" s="38">
        <f t="shared" ca="1" si="667"/>
        <v>0.15583129475120355</v>
      </c>
      <c r="D6100" s="38">
        <f t="shared" ca="1" si="668"/>
        <v>6.5890961049777805E-2</v>
      </c>
      <c r="E6100" s="38">
        <f t="shared" ca="1" si="669"/>
        <v>0.14064997558570869</v>
      </c>
      <c r="F6100" s="38">
        <f t="shared" ref="F6100:F6163" ca="1" si="673">RAND()*($E$9-$D$9)+$D$9</f>
        <v>5.8696058254582711E-2</v>
      </c>
      <c r="G6100" s="24">
        <f t="shared" ca="1" si="670"/>
        <v>11525.02697418205</v>
      </c>
      <c r="H6100" s="24">
        <f t="shared" ca="1" si="671"/>
        <v>12218.208277494532</v>
      </c>
      <c r="I6100" s="24">
        <f ca="1">H6100/'Option value'!$E$10</f>
        <v>593.11690667449182</v>
      </c>
    </row>
    <row r="6101" spans="2:9">
      <c r="B6101">
        <f t="shared" si="672"/>
        <v>6083</v>
      </c>
      <c r="C6101" s="38">
        <f t="shared" ca="1" si="667"/>
        <v>0.28856457530102303</v>
      </c>
      <c r="D6101" s="38">
        <f t="shared" ca="1" si="668"/>
        <v>6.4586805425603744E-2</v>
      </c>
      <c r="E6101" s="38">
        <f t="shared" ca="1" si="669"/>
        <v>0.14328390580468336</v>
      </c>
      <c r="F6101" s="38">
        <f t="shared" ca="1" si="673"/>
        <v>5.3777533964274676E-2</v>
      </c>
      <c r="G6101" s="24">
        <f t="shared" ca="1" si="670"/>
        <v>11531.542804320989</v>
      </c>
      <c r="H6101" s="24">
        <f t="shared" ca="1" si="671"/>
        <v>12224.72410763347</v>
      </c>
      <c r="I6101" s="24">
        <f ca="1">H6101/'Option value'!$E$10</f>
        <v>593.4332091084209</v>
      </c>
    </row>
    <row r="6102" spans="2:9">
      <c r="B6102">
        <f t="shared" si="672"/>
        <v>6084</v>
      </c>
      <c r="C6102" s="38">
        <f t="shared" ca="1" si="667"/>
        <v>0.22661395845269125</v>
      </c>
      <c r="D6102" s="38">
        <f t="shared" ca="1" si="668"/>
        <v>5.6255576608208992E-2</v>
      </c>
      <c r="E6102" s="38">
        <f t="shared" ca="1" si="669"/>
        <v>0.14446927249013616</v>
      </c>
      <c r="F6102" s="38">
        <f t="shared" ca="1" si="673"/>
        <v>5.6257822694130558E-2</v>
      </c>
      <c r="G6102" s="24">
        <f t="shared" ca="1" si="670"/>
        <v>9701.5226027448552</v>
      </c>
      <c r="H6102" s="24">
        <f t="shared" ca="1" si="671"/>
        <v>10394.703906057337</v>
      </c>
      <c r="I6102" s="24">
        <f ca="1">H6102/'Option value'!$E$10</f>
        <v>504.59727699307456</v>
      </c>
    </row>
    <row r="6103" spans="2:9">
      <c r="B6103">
        <f t="shared" si="672"/>
        <v>6085</v>
      </c>
      <c r="C6103" s="38">
        <f t="shared" ca="1" si="667"/>
        <v>0.502213978813705</v>
      </c>
      <c r="D6103" s="38">
        <f t="shared" ca="1" si="668"/>
        <v>6.4430652860673537E-2</v>
      </c>
      <c r="E6103" s="38">
        <f t="shared" ca="1" si="669"/>
        <v>0.14418541423736969</v>
      </c>
      <c r="F6103" s="38">
        <f t="shared" ca="1" si="673"/>
        <v>5.65252888572393E-2</v>
      </c>
      <c r="G6103" s="24">
        <f t="shared" ca="1" si="670"/>
        <v>13693.473330280178</v>
      </c>
      <c r="H6103" s="24">
        <f t="shared" ca="1" si="671"/>
        <v>14386.65463359266</v>
      </c>
      <c r="I6103" s="24">
        <f ca="1">H6103/'Option value'!$E$10</f>
        <v>698.38129289284745</v>
      </c>
    </row>
    <row r="6104" spans="2:9">
      <c r="B6104">
        <f t="shared" si="672"/>
        <v>6086</v>
      </c>
      <c r="C6104" s="38">
        <f t="shared" ca="1" si="667"/>
        <v>0.29828456893016847</v>
      </c>
      <c r="D6104" s="38">
        <f t="shared" ca="1" si="668"/>
        <v>7.0059536494815541E-2</v>
      </c>
      <c r="E6104" s="38">
        <f t="shared" ca="1" si="669"/>
        <v>0.14612941475424127</v>
      </c>
      <c r="F6104" s="38">
        <f t="shared" ca="1" si="673"/>
        <v>4.6835149789428779E-2</v>
      </c>
      <c r="G6104" s="24">
        <f t="shared" ca="1" si="670"/>
        <v>11360.681031924185</v>
      </c>
      <c r="H6104" s="24">
        <f t="shared" ca="1" si="671"/>
        <v>12053.862335236667</v>
      </c>
      <c r="I6104" s="24">
        <f ca="1">H6104/'Option value'!$E$10</f>
        <v>585.13894831245955</v>
      </c>
    </row>
    <row r="6105" spans="2:9">
      <c r="B6105">
        <f t="shared" si="672"/>
        <v>6087</v>
      </c>
      <c r="C6105" s="38">
        <f t="shared" ca="1" si="667"/>
        <v>0.14534429313148944</v>
      </c>
      <c r="D6105" s="38">
        <f t="shared" ca="1" si="668"/>
        <v>6.4825417574041186E-2</v>
      </c>
      <c r="E6105" s="38">
        <f t="shared" ca="1" si="669"/>
        <v>0.14228609603040701</v>
      </c>
      <c r="F6105" s="38">
        <f t="shared" ca="1" si="673"/>
        <v>2.0798712712562825E-2</v>
      </c>
      <c r="G6105" s="24">
        <f t="shared" ca="1" si="670"/>
        <v>7579.5178138593519</v>
      </c>
      <c r="H6105" s="24">
        <f t="shared" ca="1" si="671"/>
        <v>8272.6991171718346</v>
      </c>
      <c r="I6105" s="24">
        <f ca="1">H6105/'Option value'!$E$10</f>
        <v>401.58733578504047</v>
      </c>
    </row>
    <row r="6106" spans="2:9">
      <c r="B6106">
        <f t="shared" si="672"/>
        <v>6088</v>
      </c>
      <c r="C6106" s="38">
        <f t="shared" ca="1" si="667"/>
        <v>0.27354465066268885</v>
      </c>
      <c r="D6106" s="38">
        <f t="shared" ca="1" si="668"/>
        <v>6.6890709162069295E-2</v>
      </c>
      <c r="E6106" s="38">
        <f t="shared" ca="1" si="669"/>
        <v>0.14413687536358907</v>
      </c>
      <c r="F6106" s="38">
        <f t="shared" ca="1" si="673"/>
        <v>2.3336726779144647E-2</v>
      </c>
      <c r="G6106" s="24">
        <f t="shared" ca="1" si="670"/>
        <v>8745.8874598128041</v>
      </c>
      <c r="H6106" s="24">
        <f t="shared" ca="1" si="671"/>
        <v>9439.0687631252858</v>
      </c>
      <c r="I6106" s="24">
        <f ca="1">H6106/'Option value'!$E$10</f>
        <v>458.20722151093617</v>
      </c>
    </row>
    <row r="6107" spans="2:9">
      <c r="B6107">
        <f t="shared" si="672"/>
        <v>6089</v>
      </c>
      <c r="C6107" s="38">
        <f t="shared" ca="1" si="667"/>
        <v>0.31631643093304163</v>
      </c>
      <c r="D6107" s="38">
        <f t="shared" ca="1" si="668"/>
        <v>6.9308208046931399E-2</v>
      </c>
      <c r="E6107" s="38">
        <f t="shared" ca="1" si="669"/>
        <v>0.14100247954633577</v>
      </c>
      <c r="F6107" s="38">
        <f t="shared" ca="1" si="673"/>
        <v>2.6585259256690225E-2</v>
      </c>
      <c r="G6107" s="24">
        <f t="shared" ca="1" si="670"/>
        <v>9888.8310493404151</v>
      </c>
      <c r="H6107" s="24">
        <f t="shared" ca="1" si="671"/>
        <v>10582.012352652897</v>
      </c>
      <c r="I6107" s="24">
        <f ca="1">H6107/'Option value'!$E$10</f>
        <v>513.68992003169399</v>
      </c>
    </row>
    <row r="6108" spans="2:9">
      <c r="B6108">
        <f t="shared" si="672"/>
        <v>6090</v>
      </c>
      <c r="C6108" s="38">
        <f t="shared" ca="1" si="667"/>
        <v>0.23053522537341858</v>
      </c>
      <c r="D6108" s="38">
        <f t="shared" ca="1" si="668"/>
        <v>6.7728965127016455E-2</v>
      </c>
      <c r="E6108" s="38">
        <f t="shared" ca="1" si="669"/>
        <v>0.14042606013342709</v>
      </c>
      <c r="F6108" s="38">
        <f t="shared" ca="1" si="673"/>
        <v>2.5372376026039152E-2</v>
      </c>
      <c r="G6108" s="24">
        <f t="shared" ca="1" si="670"/>
        <v>8983.7847409609385</v>
      </c>
      <c r="H6108" s="24">
        <f t="shared" ca="1" si="671"/>
        <v>9676.9660442734203</v>
      </c>
      <c r="I6108" s="24">
        <f ca="1">H6108/'Option value'!$E$10</f>
        <v>469.75563321715629</v>
      </c>
    </row>
    <row r="6109" spans="2:9">
      <c r="B6109">
        <f t="shared" si="672"/>
        <v>6091</v>
      </c>
      <c r="C6109" s="38">
        <f t="shared" ca="1" si="667"/>
        <v>9.3364913558590557E-2</v>
      </c>
      <c r="D6109" s="38">
        <f t="shared" ca="1" si="668"/>
        <v>6.4033628539035228E-2</v>
      </c>
      <c r="E6109" s="38">
        <f t="shared" ca="1" si="669"/>
        <v>0.14664177616433566</v>
      </c>
      <c r="F6109" s="38">
        <f t="shared" ca="1" si="673"/>
        <v>5.5403679160848013E-2</v>
      </c>
      <c r="G6109" s="24">
        <f t="shared" ca="1" si="670"/>
        <v>9516.7443702066503</v>
      </c>
      <c r="H6109" s="24">
        <f t="shared" ca="1" si="671"/>
        <v>10209.925673519132</v>
      </c>
      <c r="I6109" s="24">
        <f ca="1">H6109/'Option value'!$E$10</f>
        <v>495.62745987956947</v>
      </c>
    </row>
    <row r="6110" spans="2:9">
      <c r="B6110">
        <f t="shared" si="672"/>
        <v>6092</v>
      </c>
      <c r="C6110" s="38">
        <f t="shared" ca="1" si="667"/>
        <v>0.33230286875083048</v>
      </c>
      <c r="D6110" s="38">
        <f t="shared" ca="1" si="668"/>
        <v>6.2350689858812272E-2</v>
      </c>
      <c r="E6110" s="38">
        <f t="shared" ca="1" si="669"/>
        <v>0.14708556020792535</v>
      </c>
      <c r="F6110" s="38">
        <f t="shared" ca="1" si="673"/>
        <v>2.5717255667633908E-2</v>
      </c>
      <c r="G6110" s="24">
        <f t="shared" ca="1" si="670"/>
        <v>8488.4875833521619</v>
      </c>
      <c r="H6110" s="24">
        <f t="shared" ca="1" si="671"/>
        <v>9181.6688866646437</v>
      </c>
      <c r="I6110" s="24">
        <f ca="1">H6110/'Option value'!$E$10</f>
        <v>445.7120818769244</v>
      </c>
    </row>
    <row r="6111" spans="2:9">
      <c r="B6111">
        <f t="shared" si="672"/>
        <v>6093</v>
      </c>
      <c r="C6111" s="38">
        <f t="shared" ca="1" si="667"/>
        <v>0.19089961801522493</v>
      </c>
      <c r="D6111" s="38">
        <f t="shared" ca="1" si="668"/>
        <v>6.6361118721126489E-2</v>
      </c>
      <c r="E6111" s="38">
        <f t="shared" ca="1" si="669"/>
        <v>0.1446451045965384</v>
      </c>
      <c r="F6111" s="38">
        <f t="shared" ca="1" si="673"/>
        <v>3.4533308407324229E-2</v>
      </c>
      <c r="G6111" s="24">
        <f t="shared" ca="1" si="670"/>
        <v>8901.1554265302275</v>
      </c>
      <c r="H6111" s="24">
        <f t="shared" ca="1" si="671"/>
        <v>9594.3367298427092</v>
      </c>
      <c r="I6111" s="24">
        <f ca="1">H6111/'Option value'!$E$10</f>
        <v>465.74450144867518</v>
      </c>
    </row>
    <row r="6112" spans="2:9">
      <c r="B6112">
        <f t="shared" si="672"/>
        <v>6094</v>
      </c>
      <c r="C6112" s="38">
        <f t="shared" ca="1" si="667"/>
        <v>6.7097041954713027E-2</v>
      </c>
      <c r="D6112" s="38">
        <f t="shared" ca="1" si="668"/>
        <v>5.8194054566742044E-2</v>
      </c>
      <c r="E6112" s="38">
        <f t="shared" ca="1" si="669"/>
        <v>0.14559308156577253</v>
      </c>
      <c r="F6112" s="38">
        <f t="shared" ca="1" si="673"/>
        <v>2.3799006357828677E-2</v>
      </c>
      <c r="G6112" s="24">
        <f t="shared" ca="1" si="670"/>
        <v>6323.3576703161016</v>
      </c>
      <c r="H6112" s="24">
        <f t="shared" ca="1" si="671"/>
        <v>7016.5389736285842</v>
      </c>
      <c r="I6112" s="24">
        <f ca="1">H6112/'Option value'!$E$10</f>
        <v>340.60868804022249</v>
      </c>
    </row>
    <row r="6113" spans="2:9">
      <c r="B6113">
        <f t="shared" si="672"/>
        <v>6095</v>
      </c>
      <c r="C6113" s="38">
        <f t="shared" ca="1" si="667"/>
        <v>0.37239931253416148</v>
      </c>
      <c r="D6113" s="38">
        <f t="shared" ca="1" si="668"/>
        <v>6.9016956826070702E-2</v>
      </c>
      <c r="E6113" s="38">
        <f t="shared" ca="1" si="669"/>
        <v>0.1439499571395941</v>
      </c>
      <c r="F6113" s="38">
        <f t="shared" ca="1" si="673"/>
        <v>4.6276471268389546E-2</v>
      </c>
      <c r="G6113" s="24">
        <f t="shared" ca="1" si="670"/>
        <v>12026.824873078387</v>
      </c>
      <c r="H6113" s="24">
        <f t="shared" ca="1" si="671"/>
        <v>12720.006176390869</v>
      </c>
      <c r="I6113" s="24">
        <f ca="1">H6113/'Option value'!$E$10</f>
        <v>617.47602798013918</v>
      </c>
    </row>
    <row r="6114" spans="2:9">
      <c r="B6114">
        <f t="shared" si="672"/>
        <v>6096</v>
      </c>
      <c r="C6114" s="38">
        <f t="shared" ca="1" si="667"/>
        <v>0.24675764047678281</v>
      </c>
      <c r="D6114" s="38">
        <f t="shared" ca="1" si="668"/>
        <v>5.4670777382573622E-2</v>
      </c>
      <c r="E6114" s="38">
        <f t="shared" ca="1" si="669"/>
        <v>0.14601473559664666</v>
      </c>
      <c r="F6114" s="38">
        <f t="shared" ca="1" si="673"/>
        <v>5.4152626789810934E-2</v>
      </c>
      <c r="G6114" s="24">
        <f t="shared" ca="1" si="670"/>
        <v>9202.212408378613</v>
      </c>
      <c r="H6114" s="24">
        <f t="shared" ca="1" si="671"/>
        <v>9895.3937116910947</v>
      </c>
      <c r="I6114" s="24">
        <f ca="1">H6114/'Option value'!$E$10</f>
        <v>480.35891804325701</v>
      </c>
    </row>
    <row r="6115" spans="2:9">
      <c r="B6115">
        <f t="shared" si="672"/>
        <v>6097</v>
      </c>
      <c r="C6115" s="38">
        <f t="shared" ca="1" si="667"/>
        <v>0.19186211433470077</v>
      </c>
      <c r="D6115" s="38">
        <f t="shared" ca="1" si="668"/>
        <v>6.2914188859683959E-2</v>
      </c>
      <c r="E6115" s="38">
        <f t="shared" ca="1" si="669"/>
        <v>0.14408287673623435</v>
      </c>
      <c r="F6115" s="38">
        <f t="shared" ca="1" si="673"/>
        <v>4.5369030549061412E-2</v>
      </c>
      <c r="G6115" s="24">
        <f t="shared" ca="1" si="670"/>
        <v>9420.8029499373406</v>
      </c>
      <c r="H6115" s="24">
        <f t="shared" ca="1" si="671"/>
        <v>10113.984253249822</v>
      </c>
      <c r="I6115" s="24">
        <f ca="1">H6115/'Option value'!$E$10</f>
        <v>490.97010938105933</v>
      </c>
    </row>
    <row r="6116" spans="2:9">
      <c r="B6116">
        <f t="shared" si="672"/>
        <v>6098</v>
      </c>
      <c r="C6116" s="38">
        <f t="shared" ca="1" si="667"/>
        <v>0.12746651639036555</v>
      </c>
      <c r="D6116" s="38">
        <f t="shared" ca="1" si="668"/>
        <v>5.2307783855603557E-2</v>
      </c>
      <c r="E6116" s="38">
        <f t="shared" ca="1" si="669"/>
        <v>0.14328928678074318</v>
      </c>
      <c r="F6116" s="38">
        <f t="shared" ca="1" si="673"/>
        <v>2.8758098882597272E-2</v>
      </c>
      <c r="G6116" s="24">
        <f t="shared" ca="1" si="670"/>
        <v>6386.1275018838887</v>
      </c>
      <c r="H6116" s="24">
        <f t="shared" ca="1" si="671"/>
        <v>7079.3088051963714</v>
      </c>
      <c r="I6116" s="24">
        <f ca="1">H6116/'Option value'!$E$10</f>
        <v>343.65576724254225</v>
      </c>
    </row>
    <row r="6117" spans="2:9">
      <c r="B6117">
        <f t="shared" si="672"/>
        <v>6099</v>
      </c>
      <c r="C6117" s="38">
        <f t="shared" ca="1" si="667"/>
        <v>0.18111722603234559</v>
      </c>
      <c r="D6117" s="38">
        <f t="shared" ca="1" si="668"/>
        <v>5.1252760941454464E-2</v>
      </c>
      <c r="E6117" s="38">
        <f t="shared" ca="1" si="669"/>
        <v>0.14583773655741147</v>
      </c>
      <c r="F6117" s="38">
        <f t="shared" ca="1" si="673"/>
        <v>3.805355240399462E-2</v>
      </c>
      <c r="G6117" s="24">
        <f t="shared" ca="1" si="670"/>
        <v>6965.4087477413532</v>
      </c>
      <c r="H6117" s="24">
        <f t="shared" ca="1" si="671"/>
        <v>7658.5900510538359</v>
      </c>
      <c r="I6117" s="24">
        <f ca="1">H6117/'Option value'!$E$10</f>
        <v>371.77621607057455</v>
      </c>
    </row>
    <row r="6118" spans="2:9">
      <c r="B6118">
        <f t="shared" si="672"/>
        <v>6100</v>
      </c>
      <c r="C6118" s="38">
        <f t="shared" ca="1" si="667"/>
        <v>0.10484490740286806</v>
      </c>
      <c r="D6118" s="38">
        <f t="shared" ca="1" si="668"/>
        <v>5.619899065099003E-2</v>
      </c>
      <c r="E6118" s="38">
        <f t="shared" ca="1" si="669"/>
        <v>0.14293328125815088</v>
      </c>
      <c r="F6118" s="38">
        <f t="shared" ca="1" si="673"/>
        <v>3.7579600529306686E-2</v>
      </c>
      <c r="G6118" s="24">
        <f t="shared" ca="1" si="670"/>
        <v>7309.2278030551306</v>
      </c>
      <c r="H6118" s="24">
        <f t="shared" ca="1" si="671"/>
        <v>8002.4091063676133</v>
      </c>
      <c r="I6118" s="24">
        <f ca="1">H6118/'Option value'!$E$10</f>
        <v>388.46646147415595</v>
      </c>
    </row>
    <row r="6119" spans="2:9">
      <c r="B6119">
        <f t="shared" si="672"/>
        <v>6101</v>
      </c>
      <c r="C6119" s="38">
        <f t="shared" ca="1" si="667"/>
        <v>0.14087104069332651</v>
      </c>
      <c r="D6119" s="38">
        <f t="shared" ca="1" si="668"/>
        <v>6.8537018370013664E-2</v>
      </c>
      <c r="E6119" s="38">
        <f t="shared" ca="1" si="669"/>
        <v>0.14052482085028664</v>
      </c>
      <c r="F6119" s="38">
        <f t="shared" ca="1" si="673"/>
        <v>3.7248353925252345E-2</v>
      </c>
      <c r="G6119" s="24">
        <f t="shared" ca="1" si="670"/>
        <v>9389.7011025674019</v>
      </c>
      <c r="H6119" s="24">
        <f t="shared" ca="1" si="671"/>
        <v>10082.882405879884</v>
      </c>
      <c r="I6119" s="24">
        <f ca="1">H6119/'Option value'!$E$10</f>
        <v>489.46031096504288</v>
      </c>
    </row>
    <row r="6120" spans="2:9">
      <c r="B6120">
        <f t="shared" si="672"/>
        <v>6102</v>
      </c>
      <c r="C6120" s="38">
        <f t="shared" ca="1" si="667"/>
        <v>0.31860418719069405</v>
      </c>
      <c r="D6120" s="38">
        <f t="shared" ca="1" si="668"/>
        <v>6.759233126861286E-2</v>
      </c>
      <c r="E6120" s="38">
        <f t="shared" ca="1" si="669"/>
        <v>0.14731644904310137</v>
      </c>
      <c r="F6120" s="38">
        <f t="shared" ca="1" si="673"/>
        <v>3.1680765598502247E-2</v>
      </c>
      <c r="G6120" s="24">
        <f t="shared" ca="1" si="670"/>
        <v>9558.9762231372206</v>
      </c>
      <c r="H6120" s="24">
        <f t="shared" ca="1" si="671"/>
        <v>10252.157526449702</v>
      </c>
      <c r="I6120" s="24">
        <f ca="1">H6120/'Option value'!$E$10</f>
        <v>497.67754982765541</v>
      </c>
    </row>
    <row r="6121" spans="2:9">
      <c r="B6121">
        <f t="shared" si="672"/>
        <v>6103</v>
      </c>
      <c r="C6121" s="38">
        <f t="shared" ca="1" si="667"/>
        <v>0.14514198782432602</v>
      </c>
      <c r="D6121" s="38">
        <f t="shared" ca="1" si="668"/>
        <v>6.9512357020417553E-2</v>
      </c>
      <c r="E6121" s="38">
        <f t="shared" ca="1" si="669"/>
        <v>0.13986546201423841</v>
      </c>
      <c r="F6121" s="38">
        <f t="shared" ca="1" si="673"/>
        <v>3.3212629501890828E-2</v>
      </c>
      <c r="G6121" s="24">
        <f t="shared" ca="1" si="670"/>
        <v>9256.3621200325961</v>
      </c>
      <c r="H6121" s="24">
        <f t="shared" ca="1" si="671"/>
        <v>9949.5434233450778</v>
      </c>
      <c r="I6121" s="24">
        <f ca="1">H6121/'Option value'!$E$10</f>
        <v>482.98754482257658</v>
      </c>
    </row>
    <row r="6122" spans="2:9">
      <c r="B6122">
        <f t="shared" si="672"/>
        <v>6104</v>
      </c>
      <c r="C6122" s="38">
        <f t="shared" ca="1" si="667"/>
        <v>0.15722423526337173</v>
      </c>
      <c r="D6122" s="38">
        <f t="shared" ca="1" si="668"/>
        <v>6.4550166387455379E-2</v>
      </c>
      <c r="E6122" s="38">
        <f t="shared" ca="1" si="669"/>
        <v>0.14590372781271757</v>
      </c>
      <c r="F6122" s="38">
        <f t="shared" ca="1" si="673"/>
        <v>2.9476461250341063E-2</v>
      </c>
      <c r="G6122" s="24">
        <f t="shared" ca="1" si="670"/>
        <v>7957.0403770242428</v>
      </c>
      <c r="H6122" s="24">
        <f t="shared" ca="1" si="671"/>
        <v>8650.2216803367246</v>
      </c>
      <c r="I6122" s="24">
        <f ca="1">H6122/'Option value'!$E$10</f>
        <v>419.91367380275358</v>
      </c>
    </row>
    <row r="6123" spans="2:9">
      <c r="B6123">
        <f t="shared" si="672"/>
        <v>6105</v>
      </c>
      <c r="C6123" s="38">
        <f t="shared" ca="1" si="667"/>
        <v>0.16852662791255885</v>
      </c>
      <c r="D6123" s="38">
        <f t="shared" ca="1" si="668"/>
        <v>5.9766144423535901E-2</v>
      </c>
      <c r="E6123" s="38">
        <f t="shared" ca="1" si="669"/>
        <v>0.14392563171445336</v>
      </c>
      <c r="F6123" s="38">
        <f t="shared" ca="1" si="673"/>
        <v>5.4088281274660685E-2</v>
      </c>
      <c r="G6123" s="24">
        <f t="shared" ca="1" si="670"/>
        <v>9641.1379120205529</v>
      </c>
      <c r="H6123" s="24">
        <f t="shared" ca="1" si="671"/>
        <v>10334.319215333035</v>
      </c>
      <c r="I6123" s="24">
        <f ca="1">H6123/'Option value'!$E$10</f>
        <v>501.66598132684629</v>
      </c>
    </row>
    <row r="6124" spans="2:9">
      <c r="B6124">
        <f t="shared" si="672"/>
        <v>6106</v>
      </c>
      <c r="C6124" s="38">
        <f t="shared" ca="1" si="667"/>
        <v>0.20284702806876076</v>
      </c>
      <c r="D6124" s="38">
        <f t="shared" ca="1" si="668"/>
        <v>6.5636335703205387E-2</v>
      </c>
      <c r="E6124" s="38">
        <f t="shared" ca="1" si="669"/>
        <v>0.14709578291167005</v>
      </c>
      <c r="F6124" s="38">
        <f t="shared" ca="1" si="673"/>
        <v>5.4680656235954403E-2</v>
      </c>
      <c r="G6124" s="24">
        <f t="shared" ca="1" si="670"/>
        <v>10595.050736817388</v>
      </c>
      <c r="H6124" s="24">
        <f t="shared" ca="1" si="671"/>
        <v>11288.232040129869</v>
      </c>
      <c r="I6124" s="24">
        <f ca="1">H6124/'Option value'!$E$10</f>
        <v>547.97242913251785</v>
      </c>
    </row>
    <row r="6125" spans="2:9">
      <c r="B6125">
        <f t="shared" si="672"/>
        <v>6107</v>
      </c>
      <c r="C6125" s="38">
        <f t="shared" ca="1" si="667"/>
        <v>0.20110045031226351</v>
      </c>
      <c r="D6125" s="38">
        <f t="shared" ca="1" si="668"/>
        <v>6.6167242482672098E-2</v>
      </c>
      <c r="E6125" s="38">
        <f t="shared" ca="1" si="669"/>
        <v>0.14301824241904498</v>
      </c>
      <c r="F6125" s="38">
        <f t="shared" ca="1" si="673"/>
        <v>5.1247343010719523E-2</v>
      </c>
      <c r="G6125" s="24">
        <f t="shared" ca="1" si="670"/>
        <v>10740.110617070639</v>
      </c>
      <c r="H6125" s="24">
        <f t="shared" ca="1" si="671"/>
        <v>11433.291920383121</v>
      </c>
      <c r="I6125" s="24">
        <f ca="1">H6125/'Option value'!$E$10</f>
        <v>555.01417089238441</v>
      </c>
    </row>
    <row r="6126" spans="2:9">
      <c r="B6126">
        <f t="shared" si="672"/>
        <v>6108</v>
      </c>
      <c r="C6126" s="38">
        <f t="shared" ca="1" si="667"/>
        <v>0.23086777167378042</v>
      </c>
      <c r="D6126" s="38">
        <f t="shared" ca="1" si="668"/>
        <v>7.4557532775209018E-2</v>
      </c>
      <c r="E6126" s="38">
        <f t="shared" ca="1" si="669"/>
        <v>0.14226743060689875</v>
      </c>
      <c r="F6126" s="38">
        <f t="shared" ca="1" si="673"/>
        <v>3.4012987342503354E-2</v>
      </c>
      <c r="G6126" s="24">
        <f t="shared" ca="1" si="670"/>
        <v>10513.53039503135</v>
      </c>
      <c r="H6126" s="24">
        <f t="shared" ca="1" si="671"/>
        <v>11206.711698343832</v>
      </c>
      <c r="I6126" s="24">
        <f ca="1">H6126/'Option value'!$E$10</f>
        <v>544.01513098756459</v>
      </c>
    </row>
    <row r="6127" spans="2:9">
      <c r="B6127">
        <f t="shared" si="672"/>
        <v>6109</v>
      </c>
      <c r="C6127" s="38">
        <f t="shared" ca="1" si="667"/>
        <v>0.3914437316692545</v>
      </c>
      <c r="D6127" s="38">
        <f t="shared" ca="1" si="668"/>
        <v>6.7198613594836171E-2</v>
      </c>
      <c r="E6127" s="38">
        <f t="shared" ca="1" si="669"/>
        <v>0.14382304210076471</v>
      </c>
      <c r="F6127" s="38">
        <f t="shared" ca="1" si="673"/>
        <v>2.8248231817216973E-2</v>
      </c>
      <c r="G6127" s="24">
        <f t="shared" ca="1" si="670"/>
        <v>10033.539143430928</v>
      </c>
      <c r="H6127" s="24">
        <f t="shared" ca="1" si="671"/>
        <v>10726.720446743409</v>
      </c>
      <c r="I6127" s="24">
        <f ca="1">H6127/'Option value'!$E$10</f>
        <v>520.71458479336934</v>
      </c>
    </row>
    <row r="6128" spans="2:9">
      <c r="B6128">
        <f t="shared" si="672"/>
        <v>6110</v>
      </c>
      <c r="C6128" s="38">
        <f t="shared" ca="1" si="667"/>
        <v>0.14328336204267142</v>
      </c>
      <c r="D6128" s="38">
        <f t="shared" ca="1" si="668"/>
        <v>5.7262165747555473E-2</v>
      </c>
      <c r="E6128" s="38">
        <f t="shared" ca="1" si="669"/>
        <v>0.14018775747309922</v>
      </c>
      <c r="F6128" s="38">
        <f t="shared" ca="1" si="673"/>
        <v>5.0349954027924346E-2</v>
      </c>
      <c r="G6128" s="24">
        <f t="shared" ca="1" si="670"/>
        <v>9037.6164264014442</v>
      </c>
      <c r="H6128" s="24">
        <f t="shared" ca="1" si="671"/>
        <v>9730.7977297139259</v>
      </c>
      <c r="I6128" s="24">
        <f ca="1">H6128/'Option value'!$E$10</f>
        <v>472.36882183077307</v>
      </c>
    </row>
    <row r="6129" spans="2:9">
      <c r="B6129">
        <f t="shared" si="672"/>
        <v>6111</v>
      </c>
      <c r="C6129" s="38">
        <f t="shared" ca="1" si="667"/>
        <v>0.11874376188846081</v>
      </c>
      <c r="D6129" s="38">
        <f t="shared" ca="1" si="668"/>
        <v>6.0808789116333896E-2</v>
      </c>
      <c r="E6129" s="38">
        <f t="shared" ca="1" si="669"/>
        <v>0.14583739897025633</v>
      </c>
      <c r="F6129" s="38">
        <f t="shared" ca="1" si="673"/>
        <v>3.6786764737616183E-2</v>
      </c>
      <c r="G6129" s="24">
        <f t="shared" ca="1" si="670"/>
        <v>7736.7784960515974</v>
      </c>
      <c r="H6129" s="24">
        <f t="shared" ca="1" si="671"/>
        <v>8429.95979936408</v>
      </c>
      <c r="I6129" s="24">
        <f ca="1">H6129/'Option value'!$E$10</f>
        <v>409.22134948369319</v>
      </c>
    </row>
    <row r="6130" spans="2:9">
      <c r="B6130">
        <f t="shared" si="672"/>
        <v>6112</v>
      </c>
      <c r="C6130" s="38">
        <f t="shared" ca="1" si="667"/>
        <v>0.24163064703565304</v>
      </c>
      <c r="D6130" s="38">
        <f t="shared" ca="1" si="668"/>
        <v>6.837455153187974E-2</v>
      </c>
      <c r="E6130" s="38">
        <f t="shared" ca="1" si="669"/>
        <v>0.14659232615828782</v>
      </c>
      <c r="F6130" s="38">
        <f t="shared" ca="1" si="673"/>
        <v>3.9525505263999158E-2</v>
      </c>
      <c r="G6130" s="24">
        <f t="shared" ca="1" si="670"/>
        <v>9833.8455695140747</v>
      </c>
      <c r="H6130" s="24">
        <f t="shared" ca="1" si="671"/>
        <v>10527.026872826556</v>
      </c>
      <c r="I6130" s="24">
        <f ca="1">H6130/'Option value'!$E$10</f>
        <v>511.02072198187165</v>
      </c>
    </row>
    <row r="6131" spans="2:9">
      <c r="B6131">
        <f t="shared" si="672"/>
        <v>6113</v>
      </c>
      <c r="C6131" s="38">
        <f t="shared" ca="1" si="667"/>
        <v>0.28849792354939036</v>
      </c>
      <c r="D6131" s="38">
        <f t="shared" ca="1" si="668"/>
        <v>6.3877764916208474E-2</v>
      </c>
      <c r="E6131" s="38">
        <f t="shared" ca="1" si="669"/>
        <v>0.14269238781878169</v>
      </c>
      <c r="F6131" s="38">
        <f t="shared" ca="1" si="673"/>
        <v>5.205054026523398E-2</v>
      </c>
      <c r="G6131" s="24">
        <f t="shared" ca="1" si="670"/>
        <v>11261.495365223464</v>
      </c>
      <c r="H6131" s="24">
        <f t="shared" ca="1" si="671"/>
        <v>11954.676668535945</v>
      </c>
      <c r="I6131" s="24">
        <f ca="1">H6131/'Option value'!$E$10</f>
        <v>580.32411012310411</v>
      </c>
    </row>
    <row r="6132" spans="2:9">
      <c r="B6132">
        <f t="shared" si="672"/>
        <v>6114</v>
      </c>
      <c r="C6132" s="38">
        <f t="shared" ca="1" si="667"/>
        <v>0.17913388722319257</v>
      </c>
      <c r="D6132" s="38">
        <f t="shared" ca="1" si="668"/>
        <v>6.9929728101708485E-2</v>
      </c>
      <c r="E6132" s="38">
        <f t="shared" ca="1" si="669"/>
        <v>0.14240926708574517</v>
      </c>
      <c r="F6132" s="38">
        <f t="shared" ca="1" si="673"/>
        <v>4.2967981737271357E-2</v>
      </c>
      <c r="G6132" s="24">
        <f t="shared" ca="1" si="670"/>
        <v>10283.70495489361</v>
      </c>
      <c r="H6132" s="24">
        <f t="shared" ca="1" si="671"/>
        <v>10976.886258206092</v>
      </c>
      <c r="I6132" s="24">
        <f ca="1">H6132/'Option value'!$E$10</f>
        <v>532.85855622359668</v>
      </c>
    </row>
    <row r="6133" spans="2:9">
      <c r="B6133">
        <f t="shared" si="672"/>
        <v>6115</v>
      </c>
      <c r="C6133" s="38">
        <f t="shared" ca="1" si="667"/>
        <v>0.38598060307719739</v>
      </c>
      <c r="D6133" s="38">
        <f t="shared" ca="1" si="668"/>
        <v>6.2255658248784623E-2</v>
      </c>
      <c r="E6133" s="38">
        <f t="shared" ca="1" si="669"/>
        <v>0.14232731748527858</v>
      </c>
      <c r="F6133" s="38">
        <f t="shared" ca="1" si="673"/>
        <v>4.5486886656387775E-2</v>
      </c>
      <c r="G6133" s="24">
        <f t="shared" ca="1" si="670"/>
        <v>11050.212905292037</v>
      </c>
      <c r="H6133" s="24">
        <f t="shared" ca="1" si="671"/>
        <v>11743.394208604519</v>
      </c>
      <c r="I6133" s="24">
        <f ca="1">H6133/'Option value'!$E$10</f>
        <v>570.06768002934552</v>
      </c>
    </row>
    <row r="6134" spans="2:9">
      <c r="B6134">
        <f t="shared" si="672"/>
        <v>6116</v>
      </c>
      <c r="C6134" s="38">
        <f t="shared" ca="1" si="667"/>
        <v>0.17252827143220223</v>
      </c>
      <c r="D6134" s="38">
        <f t="shared" ca="1" si="668"/>
        <v>6.0047577525163209E-2</v>
      </c>
      <c r="E6134" s="38">
        <f t="shared" ca="1" si="669"/>
        <v>0.14836876704119106</v>
      </c>
      <c r="F6134" s="38">
        <f t="shared" ca="1" si="673"/>
        <v>5.2688878964018471E-2</v>
      </c>
      <c r="G6134" s="24">
        <f t="shared" ca="1" si="670"/>
        <v>9126.1905579195663</v>
      </c>
      <c r="H6134" s="24">
        <f t="shared" ca="1" si="671"/>
        <v>9819.3718612320481</v>
      </c>
      <c r="I6134" s="24">
        <f ca="1">H6134/'Option value'!$E$10</f>
        <v>476.66853695301199</v>
      </c>
    </row>
    <row r="6135" spans="2:9">
      <c r="B6135">
        <f t="shared" si="672"/>
        <v>6117</v>
      </c>
      <c r="C6135" s="38">
        <f t="shared" ca="1" si="667"/>
        <v>0.44877189844036891</v>
      </c>
      <c r="D6135" s="38">
        <f t="shared" ca="1" si="668"/>
        <v>6.7115178701284167E-2</v>
      </c>
      <c r="E6135" s="38">
        <f t="shared" ca="1" si="669"/>
        <v>0.14220956248877373</v>
      </c>
      <c r="F6135" s="38">
        <f t="shared" ca="1" si="673"/>
        <v>3.8443189190904406E-2</v>
      </c>
      <c r="G6135" s="24">
        <f t="shared" ca="1" si="670"/>
        <v>11621.321154218405</v>
      </c>
      <c r="H6135" s="24">
        <f t="shared" ca="1" si="671"/>
        <v>12314.502457530887</v>
      </c>
      <c r="I6135" s="24">
        <f ca="1">H6135/'Option value'!$E$10</f>
        <v>597.79138143353816</v>
      </c>
    </row>
    <row r="6136" spans="2:9">
      <c r="B6136">
        <f t="shared" si="672"/>
        <v>6118</v>
      </c>
      <c r="C6136" s="38">
        <f t="shared" ca="1" si="667"/>
        <v>0.17589178006735245</v>
      </c>
      <c r="D6136" s="38">
        <f t="shared" ca="1" si="668"/>
        <v>6.0693213376121574E-2</v>
      </c>
      <c r="E6136" s="38">
        <f t="shared" ca="1" si="669"/>
        <v>0.14748913117490967</v>
      </c>
      <c r="F6136" s="38">
        <f t="shared" ca="1" si="673"/>
        <v>4.7210707427230242E-2</v>
      </c>
      <c r="G6136" s="24">
        <f t="shared" ca="1" si="670"/>
        <v>8826.5576920739168</v>
      </c>
      <c r="H6136" s="24">
        <f t="shared" ca="1" si="671"/>
        <v>9519.7389953863985</v>
      </c>
      <c r="I6136" s="24">
        <f ca="1">H6136/'Option value'!$E$10</f>
        <v>462.12325220322322</v>
      </c>
    </row>
    <row r="6137" spans="2:9">
      <c r="B6137">
        <f t="shared" si="672"/>
        <v>6119</v>
      </c>
      <c r="C6137" s="38">
        <f t="shared" ca="1" si="667"/>
        <v>0.26075663151775003</v>
      </c>
      <c r="D6137" s="38">
        <f t="shared" ca="1" si="668"/>
        <v>5.5974762627412057E-2</v>
      </c>
      <c r="E6137" s="38">
        <f t="shared" ca="1" si="669"/>
        <v>0.14767039616053937</v>
      </c>
      <c r="F6137" s="38">
        <f t="shared" ca="1" si="673"/>
        <v>3.5336206887806539E-2</v>
      </c>
      <c r="G6137" s="24">
        <f t="shared" ca="1" si="670"/>
        <v>7791.1747127108029</v>
      </c>
      <c r="H6137" s="24">
        <f t="shared" ca="1" si="671"/>
        <v>8484.3560160232846</v>
      </c>
      <c r="I6137" s="24">
        <f ca="1">H6137/'Option value'!$E$10</f>
        <v>411.86194252540213</v>
      </c>
    </row>
    <row r="6138" spans="2:9">
      <c r="B6138">
        <f t="shared" si="672"/>
        <v>6120</v>
      </c>
      <c r="C6138" s="38">
        <f t="shared" ca="1" si="667"/>
        <v>0.24872467639271237</v>
      </c>
      <c r="D6138" s="38">
        <f t="shared" ca="1" si="668"/>
        <v>6.5367658194665557E-2</v>
      </c>
      <c r="E6138" s="38">
        <f t="shared" ca="1" si="669"/>
        <v>0.14540747119918537</v>
      </c>
      <c r="F6138" s="38">
        <f t="shared" ca="1" si="673"/>
        <v>5.5971581413468294E-2</v>
      </c>
      <c r="G6138" s="24">
        <f t="shared" ca="1" si="670"/>
        <v>11319.028810665597</v>
      </c>
      <c r="H6138" s="24">
        <f t="shared" ca="1" si="671"/>
        <v>12012.210113978079</v>
      </c>
      <c r="I6138" s="24">
        <f ca="1">H6138/'Option value'!$E$10</f>
        <v>583.1169958241785</v>
      </c>
    </row>
    <row r="6139" spans="2:9">
      <c r="B6139">
        <f t="shared" si="672"/>
        <v>6121</v>
      </c>
      <c r="C6139" s="38">
        <f t="shared" ca="1" si="667"/>
        <v>0.21310811878022981</v>
      </c>
      <c r="D6139" s="38">
        <f t="shared" ca="1" si="668"/>
        <v>5.0331328220159927E-2</v>
      </c>
      <c r="E6139" s="38">
        <f t="shared" ca="1" si="669"/>
        <v>0.14596756413077269</v>
      </c>
      <c r="F6139" s="38">
        <f t="shared" ca="1" si="673"/>
        <v>5.2848088274259714E-2</v>
      </c>
      <c r="G6139" s="24">
        <f t="shared" ca="1" si="670"/>
        <v>8131.8386837866174</v>
      </c>
      <c r="H6139" s="24">
        <f t="shared" ca="1" si="671"/>
        <v>8825.0199870991</v>
      </c>
      <c r="I6139" s="24">
        <f ca="1">H6139/'Option value'!$E$10</f>
        <v>428.39902849995627</v>
      </c>
    </row>
    <row r="6140" spans="2:9">
      <c r="B6140">
        <f t="shared" si="672"/>
        <v>6122</v>
      </c>
      <c r="C6140" s="38">
        <f t="shared" ca="1" si="667"/>
        <v>0.17216530935648572</v>
      </c>
      <c r="D6140" s="38">
        <f t="shared" ca="1" si="668"/>
        <v>5.5948697552831973E-2</v>
      </c>
      <c r="E6140" s="38">
        <f t="shared" ca="1" si="669"/>
        <v>0.14200125100175642</v>
      </c>
      <c r="F6140" s="38">
        <f t="shared" ca="1" si="673"/>
        <v>5.4749469151089594E-2</v>
      </c>
      <c r="G6140" s="24">
        <f t="shared" ca="1" si="670"/>
        <v>9321.7170656400358</v>
      </c>
      <c r="H6140" s="24">
        <f t="shared" ca="1" si="671"/>
        <v>10014.898368952518</v>
      </c>
      <c r="I6140" s="24">
        <f ca="1">H6140/'Option value'!$E$10</f>
        <v>486.16011499769502</v>
      </c>
    </row>
    <row r="6141" spans="2:9">
      <c r="B6141">
        <f t="shared" si="672"/>
        <v>6123</v>
      </c>
      <c r="C6141" s="38">
        <f t="shared" ca="1" si="667"/>
        <v>0.25283116934614885</v>
      </c>
      <c r="D6141" s="38">
        <f t="shared" ca="1" si="668"/>
        <v>6.388947257362855E-2</v>
      </c>
      <c r="E6141" s="38">
        <f t="shared" ca="1" si="669"/>
        <v>0.14885577622904764</v>
      </c>
      <c r="F6141" s="38">
        <f t="shared" ca="1" si="673"/>
        <v>2.2209348132748077E-2</v>
      </c>
      <c r="G6141" s="24">
        <f t="shared" ca="1" si="670"/>
        <v>7838.2711663725922</v>
      </c>
      <c r="H6141" s="24">
        <f t="shared" ca="1" si="671"/>
        <v>8531.4524696850749</v>
      </c>
      <c r="I6141" s="24">
        <f ca="1">H6141/'Option value'!$E$10</f>
        <v>414.14817814005215</v>
      </c>
    </row>
    <row r="6142" spans="2:9">
      <c r="B6142">
        <f t="shared" si="672"/>
        <v>6124</v>
      </c>
      <c r="C6142" s="38">
        <f t="shared" ca="1" si="667"/>
        <v>0.13315104855207721</v>
      </c>
      <c r="D6142" s="38">
        <f t="shared" ca="1" si="668"/>
        <v>5.4941264318999636E-2</v>
      </c>
      <c r="E6142" s="38">
        <f t="shared" ca="1" si="669"/>
        <v>0.14473317934594471</v>
      </c>
      <c r="F6142" s="38">
        <f t="shared" ca="1" si="673"/>
        <v>5.6262073109015681E-2</v>
      </c>
      <c r="G6142" s="24">
        <f t="shared" ca="1" si="670"/>
        <v>8727.2290304390772</v>
      </c>
      <c r="H6142" s="24">
        <f t="shared" ca="1" si="671"/>
        <v>9420.4103337515589</v>
      </c>
      <c r="I6142" s="24">
        <f ca="1">H6142/'Option value'!$E$10</f>
        <v>457.30147251221155</v>
      </c>
    </row>
    <row r="6143" spans="2:9">
      <c r="B6143">
        <f t="shared" si="672"/>
        <v>6125</v>
      </c>
      <c r="C6143" s="38">
        <f t="shared" ca="1" si="667"/>
        <v>0.14038156513374256</v>
      </c>
      <c r="D6143" s="38">
        <f t="shared" ca="1" si="668"/>
        <v>6.3048369762245954E-2</v>
      </c>
      <c r="E6143" s="38">
        <f t="shared" ca="1" si="669"/>
        <v>0.14495787703761551</v>
      </c>
      <c r="F6143" s="38">
        <f t="shared" ca="1" si="673"/>
        <v>4.5137512504408492E-2</v>
      </c>
      <c r="G6143" s="24">
        <f t="shared" ca="1" si="670"/>
        <v>8932.9782161555395</v>
      </c>
      <c r="H6143" s="24">
        <f t="shared" ca="1" si="671"/>
        <v>9626.1595194680212</v>
      </c>
      <c r="I6143" s="24">
        <f ca="1">H6143/'Option value'!$E$10</f>
        <v>467.28929706155441</v>
      </c>
    </row>
    <row r="6144" spans="2:9">
      <c r="B6144">
        <f t="shared" si="672"/>
        <v>6126</v>
      </c>
      <c r="C6144" s="38">
        <f t="shared" ca="1" si="667"/>
        <v>0.20286743968942031</v>
      </c>
      <c r="D6144" s="38">
        <f t="shared" ca="1" si="668"/>
        <v>6.3074308764991788E-2</v>
      </c>
      <c r="E6144" s="38">
        <f t="shared" ca="1" si="669"/>
        <v>0.14877566052878421</v>
      </c>
      <c r="F6144" s="38">
        <f t="shared" ca="1" si="673"/>
        <v>3.1924385200076517E-2</v>
      </c>
      <c r="G6144" s="24">
        <f t="shared" ca="1" si="670"/>
        <v>8052.4528223333491</v>
      </c>
      <c r="H6144" s="24">
        <f t="shared" ca="1" si="671"/>
        <v>8745.6341256458309</v>
      </c>
      <c r="I6144" s="24">
        <f ca="1">H6144/'Option value'!$E$10</f>
        <v>424.54534590513737</v>
      </c>
    </row>
    <row r="6145" spans="2:9">
      <c r="B6145">
        <f t="shared" si="672"/>
        <v>6127</v>
      </c>
      <c r="C6145" s="38">
        <f t="shared" ca="1" si="667"/>
        <v>0.31592693488047829</v>
      </c>
      <c r="D6145" s="38">
        <f t="shared" ca="1" si="668"/>
        <v>5.5815247733862497E-2</v>
      </c>
      <c r="E6145" s="38">
        <f t="shared" ca="1" si="669"/>
        <v>0.14668550143319756</v>
      </c>
      <c r="F6145" s="38">
        <f t="shared" ca="1" si="673"/>
        <v>2.3068523023924925E-2</v>
      </c>
      <c r="G6145" s="24">
        <f t="shared" ca="1" si="670"/>
        <v>7368.8189470236575</v>
      </c>
      <c r="H6145" s="24">
        <f t="shared" ca="1" si="671"/>
        <v>8062.0002503361402</v>
      </c>
      <c r="I6145" s="24">
        <f ca="1">H6145/'Option value'!$E$10</f>
        <v>391.35923545321066</v>
      </c>
    </row>
    <row r="6146" spans="2:9">
      <c r="B6146">
        <f t="shared" si="672"/>
        <v>6128</v>
      </c>
      <c r="C6146" s="38">
        <f t="shared" ca="1" si="667"/>
        <v>-1.170052904530941E-2</v>
      </c>
      <c r="D6146" s="38">
        <f t="shared" ca="1" si="668"/>
        <v>7.1053979281956031E-2</v>
      </c>
      <c r="E6146" s="38">
        <f t="shared" ca="1" si="669"/>
        <v>0.14456199613308449</v>
      </c>
      <c r="F6146" s="38">
        <f t="shared" ca="1" si="673"/>
        <v>3.0630459706245047E-2</v>
      </c>
      <c r="G6146" s="24">
        <f t="shared" ca="1" si="670"/>
        <v>7644.0653392736031</v>
      </c>
      <c r="H6146" s="24">
        <f t="shared" ca="1" si="671"/>
        <v>8337.2466425860857</v>
      </c>
      <c r="I6146" s="24">
        <f ca="1">H6146/'Option value'!$E$10</f>
        <v>404.72071080514979</v>
      </c>
    </row>
    <row r="6147" spans="2:9">
      <c r="B6147">
        <f t="shared" si="672"/>
        <v>6129</v>
      </c>
      <c r="C6147" s="38">
        <f t="shared" ca="1" si="667"/>
        <v>0.17785718501900144</v>
      </c>
      <c r="D6147" s="38">
        <f t="shared" ca="1" si="668"/>
        <v>5.3763041121658861E-2</v>
      </c>
      <c r="E6147" s="38">
        <f t="shared" ca="1" si="669"/>
        <v>0.14354644771433503</v>
      </c>
      <c r="F6147" s="38">
        <f t="shared" ca="1" si="673"/>
        <v>4.2768567226845744E-2</v>
      </c>
      <c r="G6147" s="24">
        <f t="shared" ca="1" si="670"/>
        <v>7792.9630818844444</v>
      </c>
      <c r="H6147" s="24">
        <f t="shared" ca="1" si="671"/>
        <v>8486.144385196927</v>
      </c>
      <c r="I6147" s="24">
        <f ca="1">H6147/'Option value'!$E$10</f>
        <v>411.94875656295761</v>
      </c>
    </row>
    <row r="6148" spans="2:9">
      <c r="B6148">
        <f t="shared" si="672"/>
        <v>6130</v>
      </c>
      <c r="C6148" s="38">
        <f t="shared" ca="1" si="667"/>
        <v>0.11194171949978429</v>
      </c>
      <c r="D6148" s="38">
        <f t="shared" ca="1" si="668"/>
        <v>6.7012789738953207E-2</v>
      </c>
      <c r="E6148" s="38">
        <f t="shared" ca="1" si="669"/>
        <v>0.14170206797550944</v>
      </c>
      <c r="F6148" s="38">
        <f t="shared" ca="1" si="673"/>
        <v>3.6918989545436737E-2</v>
      </c>
      <c r="G6148" s="24">
        <f t="shared" ca="1" si="670"/>
        <v>8819.4184004327235</v>
      </c>
      <c r="H6148" s="24">
        <f t="shared" ca="1" si="671"/>
        <v>9512.5997037452053</v>
      </c>
      <c r="I6148" s="24">
        <f ca="1">H6148/'Option value'!$E$10</f>
        <v>461.77668464782545</v>
      </c>
    </row>
    <row r="6149" spans="2:9">
      <c r="B6149">
        <f t="shared" si="672"/>
        <v>6131</v>
      </c>
      <c r="C6149" s="38">
        <f t="shared" ca="1" si="667"/>
        <v>0.32649902798948938</v>
      </c>
      <c r="D6149" s="38">
        <f t="shared" ca="1" si="668"/>
        <v>6.1279825243574546E-2</v>
      </c>
      <c r="E6149" s="38">
        <f t="shared" ca="1" si="669"/>
        <v>0.14282691539322948</v>
      </c>
      <c r="F6149" s="38">
        <f t="shared" ca="1" si="673"/>
        <v>5.9139885261562761E-2</v>
      </c>
      <c r="G6149" s="24">
        <f t="shared" ca="1" si="670"/>
        <v>12046.410963501039</v>
      </c>
      <c r="H6149" s="24">
        <f t="shared" ca="1" si="671"/>
        <v>12739.592266813521</v>
      </c>
      <c r="I6149" s="24">
        <f ca="1">H6149/'Option value'!$E$10</f>
        <v>618.42680906861744</v>
      </c>
    </row>
    <row r="6150" spans="2:9">
      <c r="B6150">
        <f t="shared" si="672"/>
        <v>6132</v>
      </c>
      <c r="C6150" s="38">
        <f t="shared" ca="1" si="667"/>
        <v>0.11344189145364894</v>
      </c>
      <c r="D6150" s="38">
        <f t="shared" ca="1" si="668"/>
        <v>6.1496684196793813E-2</v>
      </c>
      <c r="E6150" s="38">
        <f t="shared" ca="1" si="669"/>
        <v>0.14420760520830767</v>
      </c>
      <c r="F6150" s="38">
        <f t="shared" ca="1" si="673"/>
        <v>2.3121054336318156E-2</v>
      </c>
      <c r="G6150" s="24">
        <f t="shared" ca="1" si="670"/>
        <v>7013.1757929681971</v>
      </c>
      <c r="H6150" s="24">
        <f t="shared" ca="1" si="671"/>
        <v>7706.3570962806798</v>
      </c>
      <c r="I6150" s="24">
        <f ca="1">H6150/'Option value'!$E$10</f>
        <v>374.0950046738194</v>
      </c>
    </row>
    <row r="6151" spans="2:9">
      <c r="B6151">
        <f t="shared" si="672"/>
        <v>6133</v>
      </c>
      <c r="C6151" s="38">
        <f t="shared" ca="1" si="667"/>
        <v>0.13406446434090624</v>
      </c>
      <c r="D6151" s="38">
        <f t="shared" ca="1" si="668"/>
        <v>6.8552080543951177E-2</v>
      </c>
      <c r="E6151" s="38">
        <f t="shared" ca="1" si="669"/>
        <v>0.14136199863115023</v>
      </c>
      <c r="F6151" s="38">
        <f t="shared" ca="1" si="673"/>
        <v>2.5568104346643514E-2</v>
      </c>
      <c r="G6151" s="24">
        <f t="shared" ca="1" si="670"/>
        <v>8326.5309186531376</v>
      </c>
      <c r="H6151" s="24">
        <f t="shared" ca="1" si="671"/>
        <v>9019.7122219656194</v>
      </c>
      <c r="I6151" s="24">
        <f ca="1">H6151/'Option value'!$E$10</f>
        <v>437.85010786240866</v>
      </c>
    </row>
    <row r="6152" spans="2:9">
      <c r="B6152">
        <f t="shared" si="672"/>
        <v>6134</v>
      </c>
      <c r="C6152" s="38">
        <f t="shared" ca="1" si="667"/>
        <v>0.11525673669018177</v>
      </c>
      <c r="D6152" s="38">
        <f t="shared" ca="1" si="668"/>
        <v>6.3653300338198202E-2</v>
      </c>
      <c r="E6152" s="38">
        <f t="shared" ca="1" si="669"/>
        <v>0.14338687675706846</v>
      </c>
      <c r="F6152" s="38">
        <f t="shared" ca="1" si="673"/>
        <v>3.1751725093314406E-2</v>
      </c>
      <c r="G6152" s="24">
        <f t="shared" ca="1" si="670"/>
        <v>7886.5342099492791</v>
      </c>
      <c r="H6152" s="24">
        <f t="shared" ca="1" si="671"/>
        <v>8579.7155132617609</v>
      </c>
      <c r="I6152" s="24">
        <f ca="1">H6152/'Option value'!$E$10</f>
        <v>416.49104433309515</v>
      </c>
    </row>
    <row r="6153" spans="2:9">
      <c r="B6153">
        <f t="shared" si="672"/>
        <v>6135</v>
      </c>
      <c r="C6153" s="38">
        <f t="shared" ca="1" si="667"/>
        <v>0.31422323187403406</v>
      </c>
      <c r="D6153" s="38">
        <f t="shared" ca="1" si="668"/>
        <v>5.7508993396896142E-2</v>
      </c>
      <c r="E6153" s="38">
        <f t="shared" ca="1" si="669"/>
        <v>0.14561699419913712</v>
      </c>
      <c r="F6153" s="38">
        <f t="shared" ca="1" si="673"/>
        <v>2.379307754602639E-2</v>
      </c>
      <c r="G6153" s="24">
        <f t="shared" ca="1" si="670"/>
        <v>7694.2044985720295</v>
      </c>
      <c r="H6153" s="24">
        <f t="shared" ca="1" si="671"/>
        <v>8387.3858018845112</v>
      </c>
      <c r="I6153" s="24">
        <f ca="1">H6153/'Option value'!$E$10</f>
        <v>407.15465057691802</v>
      </c>
    </row>
    <row r="6154" spans="2:9">
      <c r="B6154">
        <f t="shared" si="672"/>
        <v>6136</v>
      </c>
      <c r="C6154" s="38">
        <f t="shared" ca="1" si="667"/>
        <v>0.30808427488986478</v>
      </c>
      <c r="D6154" s="38">
        <f t="shared" ca="1" si="668"/>
        <v>5.2897074644840669E-2</v>
      </c>
      <c r="E6154" s="38">
        <f t="shared" ca="1" si="669"/>
        <v>0.14729980251008165</v>
      </c>
      <c r="F6154" s="38">
        <f t="shared" ca="1" si="673"/>
        <v>2.5703831022066338E-2</v>
      </c>
      <c r="G6154" s="24">
        <f t="shared" ca="1" si="670"/>
        <v>7057.3160952841235</v>
      </c>
      <c r="H6154" s="24">
        <f t="shared" ca="1" si="671"/>
        <v>7750.4973985966062</v>
      </c>
      <c r="I6154" s="24">
        <f ca="1">H6154/'Option value'!$E$10</f>
        <v>376.23773779595172</v>
      </c>
    </row>
    <row r="6155" spans="2:9">
      <c r="B6155">
        <f t="shared" si="672"/>
        <v>6137</v>
      </c>
      <c r="C6155" s="38">
        <f t="shared" ca="1" si="667"/>
        <v>0.25461128225330476</v>
      </c>
      <c r="D6155" s="38">
        <f t="shared" ca="1" si="668"/>
        <v>5.9545277210443524E-2</v>
      </c>
      <c r="E6155" s="38">
        <f t="shared" ca="1" si="669"/>
        <v>0.1463150527245449</v>
      </c>
      <c r="F6155" s="38">
        <f t="shared" ca="1" si="673"/>
        <v>2.7881773486626956E-2</v>
      </c>
      <c r="G6155" s="24">
        <f t="shared" ca="1" si="670"/>
        <v>7823.0144517480649</v>
      </c>
      <c r="H6155" s="24">
        <f t="shared" ca="1" si="671"/>
        <v>8516.1957550605475</v>
      </c>
      <c r="I6155" s="24">
        <f ca="1">H6155/'Option value'!$E$10</f>
        <v>413.40756092526925</v>
      </c>
    </row>
    <row r="6156" spans="2:9">
      <c r="B6156">
        <f t="shared" si="672"/>
        <v>6138</v>
      </c>
      <c r="C6156" s="38">
        <f t="shared" ca="1" si="667"/>
        <v>0.24504233129462993</v>
      </c>
      <c r="D6156" s="38">
        <f t="shared" ca="1" si="668"/>
        <v>6.6405709979220726E-2</v>
      </c>
      <c r="E6156" s="38">
        <f t="shared" ca="1" si="669"/>
        <v>0.14540438630762978</v>
      </c>
      <c r="F6156" s="38">
        <f t="shared" ca="1" si="673"/>
        <v>2.9903797583363444E-2</v>
      </c>
      <c r="G6156" s="24">
        <f t="shared" ca="1" si="670"/>
        <v>8877.6234644115775</v>
      </c>
      <c r="H6156" s="24">
        <f t="shared" ca="1" si="671"/>
        <v>9570.8047677240593</v>
      </c>
      <c r="I6156" s="24">
        <f ca="1">H6156/'Option value'!$E$10</f>
        <v>464.60217319048826</v>
      </c>
    </row>
    <row r="6157" spans="2:9">
      <c r="B6157">
        <f t="shared" si="672"/>
        <v>6139</v>
      </c>
      <c r="C6157" s="38">
        <f t="shared" ca="1" si="667"/>
        <v>0.20753185780241845</v>
      </c>
      <c r="D6157" s="38">
        <f t="shared" ca="1" si="668"/>
        <v>5.5079298103800384E-2</v>
      </c>
      <c r="E6157" s="38">
        <f t="shared" ca="1" si="669"/>
        <v>0.14384416344047063</v>
      </c>
      <c r="F6157" s="38">
        <f t="shared" ca="1" si="673"/>
        <v>4.4002027004488971E-2</v>
      </c>
      <c r="G6157" s="24">
        <f t="shared" ca="1" si="670"/>
        <v>8261.6065041664224</v>
      </c>
      <c r="H6157" s="24">
        <f t="shared" ca="1" si="671"/>
        <v>8954.7878074789041</v>
      </c>
      <c r="I6157" s="24">
        <f ca="1">H6157/'Option value'!$E$10</f>
        <v>434.69843725625748</v>
      </c>
    </row>
    <row r="6158" spans="2:9">
      <c r="B6158">
        <f t="shared" si="672"/>
        <v>6140</v>
      </c>
      <c r="C6158" s="38">
        <f t="shared" ca="1" si="667"/>
        <v>0.2022892700701619</v>
      </c>
      <c r="D6158" s="38">
        <f t="shared" ca="1" si="668"/>
        <v>6.4922571356475375E-2</v>
      </c>
      <c r="E6158" s="38">
        <f t="shared" ca="1" si="669"/>
        <v>0.14288951939137762</v>
      </c>
      <c r="F6158" s="38">
        <f t="shared" ca="1" si="673"/>
        <v>4.5395107487403122E-2</v>
      </c>
      <c r="G6158" s="24">
        <f t="shared" ca="1" si="670"/>
        <v>9929.2475071921617</v>
      </c>
      <c r="H6158" s="24">
        <f t="shared" ca="1" si="671"/>
        <v>10622.428810504643</v>
      </c>
      <c r="I6158" s="24">
        <f ca="1">H6158/'Option value'!$E$10</f>
        <v>515.65188400507975</v>
      </c>
    </row>
    <row r="6159" spans="2:9">
      <c r="B6159">
        <f t="shared" si="672"/>
        <v>6141</v>
      </c>
      <c r="C6159" s="38">
        <f t="shared" ca="1" si="667"/>
        <v>0.24628343709524017</v>
      </c>
      <c r="D6159" s="38">
        <f t="shared" ca="1" si="668"/>
        <v>5.5029809085949517E-2</v>
      </c>
      <c r="E6159" s="38">
        <f t="shared" ca="1" si="669"/>
        <v>0.14777356088978236</v>
      </c>
      <c r="F6159" s="38">
        <f t="shared" ca="1" si="673"/>
        <v>5.1336168892474277E-2</v>
      </c>
      <c r="G6159" s="24">
        <f t="shared" ca="1" si="670"/>
        <v>8819.8408646688022</v>
      </c>
      <c r="H6159" s="24">
        <f t="shared" ca="1" si="671"/>
        <v>9513.0221679812839</v>
      </c>
      <c r="I6159" s="24">
        <f ca="1">H6159/'Option value'!$E$10</f>
        <v>461.79719262045063</v>
      </c>
    </row>
    <row r="6160" spans="2:9">
      <c r="B6160">
        <f t="shared" si="672"/>
        <v>6142</v>
      </c>
      <c r="C6160" s="38">
        <f t="shared" ca="1" si="667"/>
        <v>0.21575073889449436</v>
      </c>
      <c r="D6160" s="38">
        <f t="shared" ca="1" si="668"/>
        <v>6.2762525108084846E-2</v>
      </c>
      <c r="E6160" s="38">
        <f t="shared" ca="1" si="669"/>
        <v>0.14512214676363755</v>
      </c>
      <c r="F6160" s="38">
        <f t="shared" ca="1" si="673"/>
        <v>5.3192971600537445E-2</v>
      </c>
      <c r="G6160" s="24">
        <f t="shared" ca="1" si="670"/>
        <v>10293.971552210882</v>
      </c>
      <c r="H6160" s="24">
        <f t="shared" ca="1" si="671"/>
        <v>10987.152855523364</v>
      </c>
      <c r="I6160" s="24">
        <f ca="1">H6160/'Option value'!$E$10</f>
        <v>533.35693473414381</v>
      </c>
    </row>
    <row r="6161" spans="2:9">
      <c r="B6161">
        <f t="shared" si="672"/>
        <v>6143</v>
      </c>
      <c r="C6161" s="38">
        <f t="shared" ca="1" si="667"/>
        <v>0.32242015587979217</v>
      </c>
      <c r="D6161" s="38">
        <f t="shared" ca="1" si="668"/>
        <v>6.9107464847344688E-2</v>
      </c>
      <c r="E6161" s="38">
        <f t="shared" ca="1" si="669"/>
        <v>0.1457472542437665</v>
      </c>
      <c r="F6161" s="38">
        <f t="shared" ca="1" si="673"/>
        <v>4.0764702627616355E-2</v>
      </c>
      <c r="G6161" s="24">
        <f t="shared" ca="1" si="670"/>
        <v>10796.144138950564</v>
      </c>
      <c r="H6161" s="24">
        <f t="shared" ca="1" si="671"/>
        <v>11489.325442263045</v>
      </c>
      <c r="I6161" s="24">
        <f ca="1">H6161/'Option value'!$E$10</f>
        <v>557.73424477005074</v>
      </c>
    </row>
    <row r="6162" spans="2:9">
      <c r="B6162">
        <f t="shared" si="672"/>
        <v>6144</v>
      </c>
      <c r="C6162" s="38">
        <f t="shared" ca="1" si="667"/>
        <v>0.11890978543692901</v>
      </c>
      <c r="D6162" s="38">
        <f t="shared" ca="1" si="668"/>
        <v>5.422177623219944E-2</v>
      </c>
      <c r="E6162" s="38">
        <f t="shared" ca="1" si="669"/>
        <v>0.14836686605746802</v>
      </c>
      <c r="F6162" s="38">
        <f t="shared" ca="1" si="673"/>
        <v>3.3887075711392704E-2</v>
      </c>
      <c r="G6162" s="24">
        <f t="shared" ca="1" si="670"/>
        <v>6572.5116381539583</v>
      </c>
      <c r="H6162" s="24">
        <f t="shared" ca="1" si="671"/>
        <v>7265.692941466441</v>
      </c>
      <c r="I6162" s="24">
        <f ca="1">H6162/'Option value'!$E$10</f>
        <v>352.70354084788545</v>
      </c>
    </row>
    <row r="6163" spans="2:9">
      <c r="B6163">
        <f t="shared" si="672"/>
        <v>6145</v>
      </c>
      <c r="C6163" s="38">
        <f t="shared" ref="C6163:C6226" ca="1" si="674">_xlfn.NORM.INV(RAND(),$F$6,$G$6)</f>
        <v>0.19100931005943358</v>
      </c>
      <c r="D6163" s="38">
        <f t="shared" ref="D6163:D6226" ca="1" si="675">_xlfn.NORM.INV(RAND(),$F$7,$G$7)</f>
        <v>5.880083515649679E-2</v>
      </c>
      <c r="E6163" s="38">
        <f t="shared" ref="E6163:E6226" ca="1" si="676">_xlfn.NORM.INV(RAND(),$F$8,$G$8)</f>
        <v>0.14432536882073174</v>
      </c>
      <c r="F6163" s="38">
        <f t="shared" ca="1" si="673"/>
        <v>3.2114149906959974E-2</v>
      </c>
      <c r="G6163" s="24">
        <f t="shared" ref="G6163:G6226" ca="1" si="677">IF(E6163&gt;F6163,($C$12*(1+C6163)*D6163)/(E6163-F6163),0)</f>
        <v>7740.2278929024224</v>
      </c>
      <c r="H6163" s="24">
        <f t="shared" ref="H6163:H6226" ca="1" si="678">G6163+$C$13</f>
        <v>8433.409196214905</v>
      </c>
      <c r="I6163" s="24">
        <f ca="1">H6163/'Option value'!$E$10</f>
        <v>409.38879593276238</v>
      </c>
    </row>
    <row r="6164" spans="2:9">
      <c r="B6164">
        <f t="shared" ref="B6164:B6227" si="679">B6163+1</f>
        <v>6146</v>
      </c>
      <c r="C6164" s="38">
        <f t="shared" ca="1" si="674"/>
        <v>6.3294511340630077E-2</v>
      </c>
      <c r="D6164" s="38">
        <f t="shared" ca="1" si="675"/>
        <v>6.8982301454189626E-2</v>
      </c>
      <c r="E6164" s="38">
        <f t="shared" ca="1" si="676"/>
        <v>0.14787128023384905</v>
      </c>
      <c r="F6164" s="38">
        <f t="shared" ref="F6164:F6227" ca="1" si="680">RAND()*($E$9-$D$9)+$D$9</f>
        <v>2.9143110154730048E-2</v>
      </c>
      <c r="G6164" s="24">
        <f t="shared" ca="1" si="677"/>
        <v>7661.7654774834346</v>
      </c>
      <c r="H6164" s="24">
        <f t="shared" ca="1" si="678"/>
        <v>8354.9467807959172</v>
      </c>
      <c r="I6164" s="24">
        <f ca="1">H6164/'Option value'!$E$10</f>
        <v>405.57994081533576</v>
      </c>
    </row>
    <row r="6165" spans="2:9">
      <c r="B6165">
        <f t="shared" si="679"/>
        <v>6147</v>
      </c>
      <c r="C6165" s="38">
        <f t="shared" ca="1" si="674"/>
        <v>0.29216479383549815</v>
      </c>
      <c r="D6165" s="38">
        <f t="shared" ca="1" si="675"/>
        <v>6.1360455184930308E-2</v>
      </c>
      <c r="E6165" s="38">
        <f t="shared" ca="1" si="676"/>
        <v>0.14865174382509894</v>
      </c>
      <c r="F6165" s="38">
        <f t="shared" ca="1" si="680"/>
        <v>5.5250370394487519E-2</v>
      </c>
      <c r="G6165" s="24">
        <f t="shared" ca="1" si="677"/>
        <v>10527.968847758943</v>
      </c>
      <c r="H6165" s="24">
        <f t="shared" ca="1" si="678"/>
        <v>11221.150151071424</v>
      </c>
      <c r="I6165" s="24">
        <f ca="1">H6165/'Option value'!$E$10</f>
        <v>544.71602675103998</v>
      </c>
    </row>
    <row r="6166" spans="2:9">
      <c r="B6166">
        <f t="shared" si="679"/>
        <v>6148</v>
      </c>
      <c r="C6166" s="38">
        <f t="shared" ca="1" si="674"/>
        <v>0.27110877342886991</v>
      </c>
      <c r="D6166" s="38">
        <f t="shared" ca="1" si="675"/>
        <v>6.8922569243999546E-2</v>
      </c>
      <c r="E6166" s="38">
        <f t="shared" ca="1" si="676"/>
        <v>0.14351648786700255</v>
      </c>
      <c r="F6166" s="38">
        <f t="shared" ca="1" si="680"/>
        <v>2.9215559098734339E-2</v>
      </c>
      <c r="G6166" s="24">
        <f t="shared" ca="1" si="677"/>
        <v>9505.7369543152672</v>
      </c>
      <c r="H6166" s="24">
        <f t="shared" ca="1" si="678"/>
        <v>10198.918257627749</v>
      </c>
      <c r="I6166" s="24">
        <f ca="1">H6166/'Option value'!$E$10</f>
        <v>495.09311930231786</v>
      </c>
    </row>
    <row r="6167" spans="2:9">
      <c r="B6167">
        <f t="shared" si="679"/>
        <v>6149</v>
      </c>
      <c r="C6167" s="38">
        <f t="shared" ca="1" si="674"/>
        <v>0.16664870836518017</v>
      </c>
      <c r="D6167" s="38">
        <f t="shared" ca="1" si="675"/>
        <v>6.308049697269355E-2</v>
      </c>
      <c r="E6167" s="38">
        <f t="shared" ca="1" si="676"/>
        <v>0.14927948998137849</v>
      </c>
      <c r="F6167" s="38">
        <f t="shared" ca="1" si="680"/>
        <v>5.5829950437256665E-2</v>
      </c>
      <c r="G6167" s="24">
        <f t="shared" ca="1" si="677"/>
        <v>9766.7353954495702</v>
      </c>
      <c r="H6167" s="24">
        <f t="shared" ca="1" si="678"/>
        <v>10459.916698762052</v>
      </c>
      <c r="I6167" s="24">
        <f ca="1">H6167/'Option value'!$E$10</f>
        <v>507.76294654184716</v>
      </c>
    </row>
    <row r="6168" spans="2:9">
      <c r="B6168">
        <f t="shared" si="679"/>
        <v>6150</v>
      </c>
      <c r="C6168" s="38">
        <f t="shared" ca="1" si="674"/>
        <v>0.34875328800425681</v>
      </c>
      <c r="D6168" s="38">
        <f t="shared" ca="1" si="675"/>
        <v>6.7494738429056012E-2</v>
      </c>
      <c r="E6168" s="38">
        <f t="shared" ca="1" si="676"/>
        <v>0.14674773174731826</v>
      </c>
      <c r="F6168" s="38">
        <f t="shared" ca="1" si="680"/>
        <v>5.5777928706904206E-2</v>
      </c>
      <c r="G6168" s="24">
        <f t="shared" ca="1" si="677"/>
        <v>12410.707994646058</v>
      </c>
      <c r="H6168" s="24">
        <f t="shared" ca="1" si="678"/>
        <v>13103.88929795854</v>
      </c>
      <c r="I6168" s="24">
        <f ca="1">H6168/'Option value'!$E$10</f>
        <v>636.11113096886106</v>
      </c>
    </row>
    <row r="6169" spans="2:9">
      <c r="B6169">
        <f t="shared" si="679"/>
        <v>6151</v>
      </c>
      <c r="C6169" s="38">
        <f t="shared" ca="1" si="674"/>
        <v>0.34620815558519347</v>
      </c>
      <c r="D6169" s="38">
        <f t="shared" ca="1" si="675"/>
        <v>5.9134573094383046E-2</v>
      </c>
      <c r="E6169" s="38">
        <f t="shared" ca="1" si="676"/>
        <v>0.14606531681682666</v>
      </c>
      <c r="F6169" s="38">
        <f t="shared" ca="1" si="680"/>
        <v>4.5570273967925352E-2</v>
      </c>
      <c r="G6169" s="24">
        <f t="shared" ca="1" si="677"/>
        <v>9824.2729549388005</v>
      </c>
      <c r="H6169" s="24">
        <f t="shared" ca="1" si="678"/>
        <v>10517.454258251282</v>
      </c>
      <c r="I6169" s="24">
        <f ca="1">H6169/'Option value'!$E$10</f>
        <v>510.55603195394571</v>
      </c>
    </row>
    <row r="6170" spans="2:9">
      <c r="B6170">
        <f t="shared" si="679"/>
        <v>6152</v>
      </c>
      <c r="C6170" s="38">
        <f t="shared" ca="1" si="674"/>
        <v>0.34746249259312945</v>
      </c>
      <c r="D6170" s="38">
        <f t="shared" ca="1" si="675"/>
        <v>5.4444571075002189E-2</v>
      </c>
      <c r="E6170" s="38">
        <f t="shared" ca="1" si="676"/>
        <v>0.14449359016288654</v>
      </c>
      <c r="F6170" s="38">
        <f t="shared" ca="1" si="680"/>
        <v>2.3081154038656009E-2</v>
      </c>
      <c r="G6170" s="24">
        <f t="shared" ca="1" si="677"/>
        <v>7493.7546418223556</v>
      </c>
      <c r="H6170" s="24">
        <f t="shared" ca="1" si="678"/>
        <v>8186.9359451348382</v>
      </c>
      <c r="I6170" s="24">
        <f ca="1">H6170/'Option value'!$E$10</f>
        <v>397.42407500654554</v>
      </c>
    </row>
    <row r="6171" spans="2:9">
      <c r="B6171">
        <f t="shared" si="679"/>
        <v>6153</v>
      </c>
      <c r="C6171" s="38">
        <f t="shared" ca="1" si="674"/>
        <v>0.2804576789413048</v>
      </c>
      <c r="D6171" s="38">
        <f t="shared" ca="1" si="675"/>
        <v>6.1352003657220246E-2</v>
      </c>
      <c r="E6171" s="38">
        <f t="shared" ca="1" si="676"/>
        <v>0.14290703871091129</v>
      </c>
      <c r="F6171" s="38">
        <f t="shared" ca="1" si="680"/>
        <v>2.8132693156751945E-2</v>
      </c>
      <c r="G6171" s="24">
        <f t="shared" ca="1" si="677"/>
        <v>8488.6872157212165</v>
      </c>
      <c r="H6171" s="24">
        <f t="shared" ca="1" si="678"/>
        <v>9181.8685190336982</v>
      </c>
      <c r="I6171" s="24">
        <f ca="1">H6171/'Option value'!$E$10</f>
        <v>445.72177276862612</v>
      </c>
    </row>
    <row r="6172" spans="2:9">
      <c r="B6172">
        <f t="shared" si="679"/>
        <v>6154</v>
      </c>
      <c r="C6172" s="38">
        <f t="shared" ca="1" si="674"/>
        <v>0.43543365333248119</v>
      </c>
      <c r="D6172" s="38">
        <f t="shared" ca="1" si="675"/>
        <v>6.0356320625537502E-2</v>
      </c>
      <c r="E6172" s="38">
        <f t="shared" ca="1" si="676"/>
        <v>0.14150062676788899</v>
      </c>
      <c r="F6172" s="38">
        <f t="shared" ca="1" si="680"/>
        <v>5.4632947844407545E-2</v>
      </c>
      <c r="G6172" s="24">
        <f t="shared" ca="1" si="677"/>
        <v>12369.126759939276</v>
      </c>
      <c r="H6172" s="24">
        <f t="shared" ca="1" si="678"/>
        <v>13062.308063251758</v>
      </c>
      <c r="I6172" s="24">
        <f ca="1">H6172/'Option value'!$E$10</f>
        <v>634.09262442969691</v>
      </c>
    </row>
    <row r="6173" spans="2:9">
      <c r="B6173">
        <f t="shared" si="679"/>
        <v>6155</v>
      </c>
      <c r="C6173" s="38">
        <f t="shared" ca="1" si="674"/>
        <v>0.28695790423623757</v>
      </c>
      <c r="D6173" s="38">
        <f t="shared" ca="1" si="675"/>
        <v>5.220774039515743E-2</v>
      </c>
      <c r="E6173" s="38">
        <f t="shared" ca="1" si="676"/>
        <v>0.14377945458557306</v>
      </c>
      <c r="F6173" s="38">
        <f t="shared" ca="1" si="680"/>
        <v>5.0019738034574067E-2</v>
      </c>
      <c r="G6173" s="24">
        <f t="shared" ca="1" si="677"/>
        <v>8887.3918642375484</v>
      </c>
      <c r="H6173" s="24">
        <f t="shared" ca="1" si="678"/>
        <v>9580.5731675500301</v>
      </c>
      <c r="I6173" s="24">
        <f ca="1">H6173/'Option value'!$E$10</f>
        <v>465.07636735679756</v>
      </c>
    </row>
    <row r="6174" spans="2:9">
      <c r="B6174">
        <f t="shared" si="679"/>
        <v>6156</v>
      </c>
      <c r="C6174" s="38">
        <f t="shared" ca="1" si="674"/>
        <v>8.5278810066685695E-2</v>
      </c>
      <c r="D6174" s="38">
        <f t="shared" ca="1" si="675"/>
        <v>6.1584671241352779E-2</v>
      </c>
      <c r="E6174" s="38">
        <f t="shared" ca="1" si="676"/>
        <v>0.1424117696133575</v>
      </c>
      <c r="F6174" s="38">
        <f t="shared" ca="1" si="680"/>
        <v>4.7726853702303333E-2</v>
      </c>
      <c r="G6174" s="24">
        <f t="shared" ca="1" si="677"/>
        <v>8754.362581448022</v>
      </c>
      <c r="H6174" s="24">
        <f t="shared" ca="1" si="678"/>
        <v>9447.5438847605037</v>
      </c>
      <c r="I6174" s="24">
        <f ca="1">H6174/'Option value'!$E$10</f>
        <v>458.6186351825487</v>
      </c>
    </row>
    <row r="6175" spans="2:9">
      <c r="B6175">
        <f t="shared" si="679"/>
        <v>6157</v>
      </c>
      <c r="C6175" s="38">
        <f t="shared" ca="1" si="674"/>
        <v>0.11376220277883893</v>
      </c>
      <c r="D6175" s="38">
        <f t="shared" ca="1" si="675"/>
        <v>5.5865195542510751E-2</v>
      </c>
      <c r="E6175" s="38">
        <f t="shared" ca="1" si="676"/>
        <v>0.14224057921759795</v>
      </c>
      <c r="F6175" s="38">
        <f t="shared" ca="1" si="680"/>
        <v>4.0791965872342871E-2</v>
      </c>
      <c r="G6175" s="24">
        <f t="shared" ca="1" si="677"/>
        <v>7606.3982511670156</v>
      </c>
      <c r="H6175" s="24">
        <f t="shared" ca="1" si="678"/>
        <v>8299.5795544794983</v>
      </c>
      <c r="I6175" s="24">
        <f ca="1">H6175/'Option value'!$E$10</f>
        <v>402.89221138249991</v>
      </c>
    </row>
    <row r="6176" spans="2:9">
      <c r="B6176">
        <f t="shared" si="679"/>
        <v>6158</v>
      </c>
      <c r="C6176" s="38">
        <f t="shared" ca="1" si="674"/>
        <v>0.22189170859560467</v>
      </c>
      <c r="D6176" s="38">
        <f t="shared" ca="1" si="675"/>
        <v>6.045571635406613E-2</v>
      </c>
      <c r="E6176" s="38">
        <f t="shared" ca="1" si="676"/>
        <v>0.14696551397413715</v>
      </c>
      <c r="F6176" s="38">
        <f t="shared" ca="1" si="680"/>
        <v>4.0619069610160249E-2</v>
      </c>
      <c r="G6176" s="24">
        <f t="shared" ca="1" si="677"/>
        <v>8614.6669545543518</v>
      </c>
      <c r="H6176" s="24">
        <f t="shared" ca="1" si="678"/>
        <v>9307.8482578668336</v>
      </c>
      <c r="I6176" s="24">
        <f ca="1">H6176/'Option value'!$E$10</f>
        <v>451.83729407120546</v>
      </c>
    </row>
    <row r="6177" spans="2:9">
      <c r="B6177">
        <f t="shared" si="679"/>
        <v>6159</v>
      </c>
      <c r="C6177" s="38">
        <f t="shared" ca="1" si="674"/>
        <v>2.7509730774022773E-2</v>
      </c>
      <c r="D6177" s="38">
        <f t="shared" ca="1" si="675"/>
        <v>7.3855377239723213E-2</v>
      </c>
      <c r="E6177" s="38">
        <f t="shared" ca="1" si="676"/>
        <v>0.14719665700478407</v>
      </c>
      <c r="F6177" s="38">
        <f t="shared" ca="1" si="680"/>
        <v>5.4858235094412497E-2</v>
      </c>
      <c r="G6177" s="24">
        <f t="shared" ca="1" si="677"/>
        <v>10192.412527897142</v>
      </c>
      <c r="H6177" s="24">
        <f t="shared" ca="1" si="678"/>
        <v>10885.593831209624</v>
      </c>
      <c r="I6177" s="24">
        <f ca="1">H6177/'Option value'!$E$10</f>
        <v>528.42688501017585</v>
      </c>
    </row>
    <row r="6178" spans="2:9">
      <c r="B6178">
        <f t="shared" si="679"/>
        <v>6160</v>
      </c>
      <c r="C6178" s="38">
        <f t="shared" ca="1" si="674"/>
        <v>0.26192615227196037</v>
      </c>
      <c r="D6178" s="38">
        <f t="shared" ca="1" si="675"/>
        <v>5.21969613333024E-2</v>
      </c>
      <c r="E6178" s="38">
        <f t="shared" ca="1" si="676"/>
        <v>0.14432738190140762</v>
      </c>
      <c r="F6178" s="38">
        <f t="shared" ca="1" si="680"/>
        <v>3.1059471572296923E-2</v>
      </c>
      <c r="G6178" s="24">
        <f t="shared" ca="1" si="677"/>
        <v>7212.1317282024174</v>
      </c>
      <c r="H6178" s="24">
        <f t="shared" ca="1" si="678"/>
        <v>7905.3130315149001</v>
      </c>
      <c r="I6178" s="24">
        <f ca="1">H6178/'Option value'!$E$10</f>
        <v>383.75305978227669</v>
      </c>
    </row>
    <row r="6179" spans="2:9">
      <c r="B6179">
        <f t="shared" si="679"/>
        <v>6161</v>
      </c>
      <c r="C6179" s="38">
        <f t="shared" ca="1" si="674"/>
        <v>0.3425098687062163</v>
      </c>
      <c r="D6179" s="38">
        <f t="shared" ca="1" si="675"/>
        <v>6.4299040795924578E-2</v>
      </c>
      <c r="E6179" s="38">
        <f t="shared" ca="1" si="676"/>
        <v>0.14881625102403068</v>
      </c>
      <c r="F6179" s="38">
        <f t="shared" ca="1" si="680"/>
        <v>5.358161685029908E-2</v>
      </c>
      <c r="G6179" s="24">
        <f t="shared" ca="1" si="677"/>
        <v>11241.349229618556</v>
      </c>
      <c r="H6179" s="24">
        <f t="shared" ca="1" si="678"/>
        <v>11934.530532931038</v>
      </c>
      <c r="I6179" s="24">
        <f ca="1">H6179/'Option value'!$E$10</f>
        <v>579.34614237529308</v>
      </c>
    </row>
    <row r="6180" spans="2:9">
      <c r="B6180">
        <f t="shared" si="679"/>
        <v>6162</v>
      </c>
      <c r="C6180" s="38">
        <f t="shared" ca="1" si="674"/>
        <v>0.19752421550143295</v>
      </c>
      <c r="D6180" s="38">
        <f t="shared" ca="1" si="675"/>
        <v>6.6843963286413302E-2</v>
      </c>
      <c r="E6180" s="38">
        <f t="shared" ca="1" si="676"/>
        <v>0.143490871670794</v>
      </c>
      <c r="F6180" s="38">
        <f t="shared" ca="1" si="680"/>
        <v>4.085653646168444E-2</v>
      </c>
      <c r="G6180" s="24">
        <f t="shared" ca="1" si="677"/>
        <v>9672.6438989364869</v>
      </c>
      <c r="H6180" s="24">
        <f t="shared" ca="1" si="678"/>
        <v>10365.825202248969</v>
      </c>
      <c r="I6180" s="24">
        <f ca="1">H6180/'Option value'!$E$10</f>
        <v>503.19539816742565</v>
      </c>
    </row>
    <row r="6181" spans="2:9">
      <c r="B6181">
        <f t="shared" si="679"/>
        <v>6163</v>
      </c>
      <c r="C6181" s="38">
        <f t="shared" ca="1" si="674"/>
        <v>0.14951234890625448</v>
      </c>
      <c r="D6181" s="38">
        <f t="shared" ca="1" si="675"/>
        <v>5.9505009242435083E-2</v>
      </c>
      <c r="E6181" s="38">
        <f t="shared" ca="1" si="676"/>
        <v>0.14156229969830206</v>
      </c>
      <c r="F6181" s="38">
        <f t="shared" ca="1" si="680"/>
        <v>4.2033785971048419E-2</v>
      </c>
      <c r="G6181" s="24">
        <f t="shared" ca="1" si="677"/>
        <v>8523.3638103255726</v>
      </c>
      <c r="H6181" s="24">
        <f t="shared" ca="1" si="678"/>
        <v>9216.5451136380543</v>
      </c>
      <c r="I6181" s="24">
        <f ca="1">H6181/'Option value'!$E$10</f>
        <v>447.40510260378903</v>
      </c>
    </row>
    <row r="6182" spans="2:9">
      <c r="B6182">
        <f t="shared" si="679"/>
        <v>6164</v>
      </c>
      <c r="C6182" s="38">
        <f t="shared" ca="1" si="674"/>
        <v>0.14218778992315984</v>
      </c>
      <c r="D6182" s="38">
        <f t="shared" ca="1" si="675"/>
        <v>6.3509142378386091E-2</v>
      </c>
      <c r="E6182" s="38">
        <f t="shared" ca="1" si="676"/>
        <v>0.14701724855979573</v>
      </c>
      <c r="F6182" s="38">
        <f t="shared" ca="1" si="680"/>
        <v>4.5505431062696063E-2</v>
      </c>
      <c r="G6182" s="24">
        <f t="shared" ca="1" si="677"/>
        <v>8862.3425921048347</v>
      </c>
      <c r="H6182" s="24">
        <f t="shared" ca="1" si="678"/>
        <v>9555.5238954173165</v>
      </c>
      <c r="I6182" s="24">
        <f ca="1">H6182/'Option value'!$E$10</f>
        <v>463.86038327268523</v>
      </c>
    </row>
    <row r="6183" spans="2:9">
      <c r="B6183">
        <f t="shared" si="679"/>
        <v>6165</v>
      </c>
      <c r="C6183" s="38">
        <f t="shared" ca="1" si="674"/>
        <v>2.2850268607811919E-3</v>
      </c>
      <c r="D6183" s="38">
        <f t="shared" ca="1" si="675"/>
        <v>5.7431190076705885E-2</v>
      </c>
      <c r="E6183" s="38">
        <f t="shared" ca="1" si="676"/>
        <v>0.1445615714008141</v>
      </c>
      <c r="F6183" s="38">
        <f t="shared" ca="1" si="680"/>
        <v>5.1258185955538896E-2</v>
      </c>
      <c r="G6183" s="24">
        <f t="shared" ca="1" si="677"/>
        <v>7651.2612830954213</v>
      </c>
      <c r="H6183" s="24">
        <f t="shared" ca="1" si="678"/>
        <v>8344.4425864079039</v>
      </c>
      <c r="I6183" s="24">
        <f ca="1">H6183/'Option value'!$E$10</f>
        <v>405.07002846640307</v>
      </c>
    </row>
    <row r="6184" spans="2:9">
      <c r="B6184">
        <f t="shared" si="679"/>
        <v>6166</v>
      </c>
      <c r="C6184" s="38">
        <f t="shared" ca="1" si="674"/>
        <v>0.28374835552415351</v>
      </c>
      <c r="D6184" s="38">
        <f t="shared" ca="1" si="675"/>
        <v>6.7858296982961197E-2</v>
      </c>
      <c r="E6184" s="38">
        <f t="shared" ca="1" si="676"/>
        <v>0.14654805387208872</v>
      </c>
      <c r="F6184" s="38">
        <f t="shared" ca="1" si="680"/>
        <v>2.5491039848151865E-2</v>
      </c>
      <c r="G6184" s="24">
        <f t="shared" ca="1" si="677"/>
        <v>8924.5078472007899</v>
      </c>
      <c r="H6184" s="24">
        <f t="shared" ca="1" si="678"/>
        <v>9617.6891505132717</v>
      </c>
      <c r="I6184" s="24">
        <f ca="1">H6184/'Option value'!$E$10</f>
        <v>466.87811410258598</v>
      </c>
    </row>
    <row r="6185" spans="2:9">
      <c r="B6185">
        <f t="shared" si="679"/>
        <v>6167</v>
      </c>
      <c r="C6185" s="38">
        <f t="shared" ca="1" si="674"/>
        <v>0.3542659357422957</v>
      </c>
      <c r="D6185" s="38">
        <f t="shared" ca="1" si="675"/>
        <v>6.1716678374352442E-2</v>
      </c>
      <c r="E6185" s="38">
        <f t="shared" ca="1" si="676"/>
        <v>0.14354713753559667</v>
      </c>
      <c r="F6185" s="38">
        <f t="shared" ca="1" si="680"/>
        <v>3.2015954584811289E-2</v>
      </c>
      <c r="G6185" s="24">
        <f t="shared" ca="1" si="677"/>
        <v>9293.976435184326</v>
      </c>
      <c r="H6185" s="24">
        <f t="shared" ca="1" si="678"/>
        <v>9987.1577384968077</v>
      </c>
      <c r="I6185" s="24">
        <f ca="1">H6185/'Option value'!$E$10</f>
        <v>484.8134824513013</v>
      </c>
    </row>
    <row r="6186" spans="2:9">
      <c r="B6186">
        <f t="shared" si="679"/>
        <v>6168</v>
      </c>
      <c r="C6186" s="38">
        <f t="shared" ca="1" si="674"/>
        <v>0.27703358608822826</v>
      </c>
      <c r="D6186" s="38">
        <f t="shared" ca="1" si="675"/>
        <v>6.9140900715763662E-2</v>
      </c>
      <c r="E6186" s="38">
        <f t="shared" ca="1" si="676"/>
        <v>0.14911473749269469</v>
      </c>
      <c r="F6186" s="38">
        <f t="shared" ca="1" si="680"/>
        <v>4.1502581298682145E-2</v>
      </c>
      <c r="G6186" s="24">
        <f t="shared" ca="1" si="677"/>
        <v>10175.772662427207</v>
      </c>
      <c r="H6186" s="24">
        <f t="shared" ca="1" si="678"/>
        <v>10868.953965739689</v>
      </c>
      <c r="I6186" s="24">
        <f ca="1">H6186/'Option value'!$E$10</f>
        <v>527.61912455047036</v>
      </c>
    </row>
    <row r="6187" spans="2:9">
      <c r="B6187">
        <f t="shared" si="679"/>
        <v>6169</v>
      </c>
      <c r="C6187" s="38">
        <f t="shared" ca="1" si="674"/>
        <v>0.22232482223452091</v>
      </c>
      <c r="D6187" s="38">
        <f t="shared" ca="1" si="675"/>
        <v>5.9206900165847079E-2</v>
      </c>
      <c r="E6187" s="38">
        <f t="shared" ca="1" si="676"/>
        <v>0.14401930517423522</v>
      </c>
      <c r="F6187" s="38">
        <f t="shared" ca="1" si="680"/>
        <v>5.0884096274144835E-2</v>
      </c>
      <c r="G6187" s="24">
        <f t="shared" ca="1" si="677"/>
        <v>9636.8797274191256</v>
      </c>
      <c r="H6187" s="24">
        <f t="shared" ca="1" si="678"/>
        <v>10330.061030731607</v>
      </c>
      <c r="I6187" s="24">
        <f ca="1">H6187/'Option value'!$E$10</f>
        <v>501.45927333648575</v>
      </c>
    </row>
    <row r="6188" spans="2:9">
      <c r="B6188">
        <f t="shared" si="679"/>
        <v>6170</v>
      </c>
      <c r="C6188" s="38">
        <f t="shared" ca="1" si="674"/>
        <v>0.27617842608237725</v>
      </c>
      <c r="D6188" s="38">
        <f t="shared" ca="1" si="675"/>
        <v>5.9777708962100058E-2</v>
      </c>
      <c r="E6188" s="38">
        <f t="shared" ca="1" si="676"/>
        <v>0.14333477463299549</v>
      </c>
      <c r="F6188" s="38">
        <f t="shared" ca="1" si="680"/>
        <v>2.4293137766755558E-2</v>
      </c>
      <c r="G6188" s="24">
        <f t="shared" ca="1" si="677"/>
        <v>7947.7308574807666</v>
      </c>
      <c r="H6188" s="24">
        <f t="shared" ca="1" si="678"/>
        <v>8640.9121607932484</v>
      </c>
      <c r="I6188" s="24">
        <f ca="1">H6188/'Option value'!$E$10</f>
        <v>419.461755378313</v>
      </c>
    </row>
    <row r="6189" spans="2:9">
      <c r="B6189">
        <f t="shared" si="679"/>
        <v>6171</v>
      </c>
      <c r="C6189" s="38">
        <f t="shared" ca="1" si="674"/>
        <v>0.2950995374539036</v>
      </c>
      <c r="D6189" s="38">
        <f t="shared" ca="1" si="675"/>
        <v>5.6460085673315251E-2</v>
      </c>
      <c r="E6189" s="38">
        <f t="shared" ca="1" si="676"/>
        <v>0.14416518984993526</v>
      </c>
      <c r="F6189" s="38">
        <f t="shared" ca="1" si="680"/>
        <v>2.5070353765776619E-2</v>
      </c>
      <c r="G6189" s="24">
        <f t="shared" ca="1" si="677"/>
        <v>7614.5304354255204</v>
      </c>
      <c r="H6189" s="24">
        <f t="shared" ca="1" si="678"/>
        <v>8307.7117387380022</v>
      </c>
      <c r="I6189" s="24">
        <f ca="1">H6189/'Option value'!$E$10</f>
        <v>403.28697760864088</v>
      </c>
    </row>
    <row r="6190" spans="2:9">
      <c r="B6190">
        <f t="shared" si="679"/>
        <v>6172</v>
      </c>
      <c r="C6190" s="38">
        <f t="shared" ca="1" si="674"/>
        <v>0.25359273102836777</v>
      </c>
      <c r="D6190" s="38">
        <f t="shared" ca="1" si="675"/>
        <v>7.2493757316376514E-2</v>
      </c>
      <c r="E6190" s="38">
        <f t="shared" ca="1" si="676"/>
        <v>0.14933665988747954</v>
      </c>
      <c r="F6190" s="38">
        <f t="shared" ca="1" si="680"/>
        <v>3.5721854712491938E-2</v>
      </c>
      <c r="G6190" s="24">
        <f t="shared" ca="1" si="677"/>
        <v>9920.0422891163198</v>
      </c>
      <c r="H6190" s="24">
        <f t="shared" ca="1" si="678"/>
        <v>10613.223592428802</v>
      </c>
      <c r="I6190" s="24">
        <f ca="1">H6190/'Option value'!$E$10</f>
        <v>515.20502875867965</v>
      </c>
    </row>
    <row r="6191" spans="2:9">
      <c r="B6191">
        <f t="shared" si="679"/>
        <v>6173</v>
      </c>
      <c r="C6191" s="38">
        <f t="shared" ca="1" si="674"/>
        <v>0.25956120388340376</v>
      </c>
      <c r="D6191" s="38">
        <f t="shared" ca="1" si="675"/>
        <v>6.2376945861960478E-2</v>
      </c>
      <c r="E6191" s="38">
        <f t="shared" ca="1" si="676"/>
        <v>0.14242888571667811</v>
      </c>
      <c r="F6191" s="38">
        <f t="shared" ca="1" si="680"/>
        <v>4.6418605017872122E-2</v>
      </c>
      <c r="G6191" s="24">
        <f t="shared" ca="1" si="677"/>
        <v>10148.854342446171</v>
      </c>
      <c r="H6191" s="24">
        <f t="shared" ca="1" si="678"/>
        <v>10842.035645758653</v>
      </c>
      <c r="I6191" s="24">
        <f ca="1">H6191/'Option value'!$E$10</f>
        <v>526.31240998828412</v>
      </c>
    </row>
    <row r="6192" spans="2:9">
      <c r="B6192">
        <f t="shared" si="679"/>
        <v>6174</v>
      </c>
      <c r="C6192" s="38">
        <f t="shared" ca="1" si="674"/>
        <v>0.15173383048371863</v>
      </c>
      <c r="D6192" s="38">
        <f t="shared" ca="1" si="675"/>
        <v>7.1619534855281858E-2</v>
      </c>
      <c r="E6192" s="38">
        <f t="shared" ca="1" si="676"/>
        <v>0.14385425652847472</v>
      </c>
      <c r="F6192" s="38">
        <f t="shared" ca="1" si="680"/>
        <v>5.6151697969590894E-2</v>
      </c>
      <c r="G6192" s="24">
        <f t="shared" ca="1" si="677"/>
        <v>11664.408841752791</v>
      </c>
      <c r="H6192" s="24">
        <f t="shared" ca="1" si="678"/>
        <v>12357.590145065273</v>
      </c>
      <c r="I6192" s="24">
        <f ca="1">H6192/'Option value'!$E$10</f>
        <v>599.88301675074138</v>
      </c>
    </row>
    <row r="6193" spans="2:9">
      <c r="B6193">
        <f t="shared" si="679"/>
        <v>6175</v>
      </c>
      <c r="C6193" s="38">
        <f t="shared" ca="1" si="674"/>
        <v>0.2100336165422397</v>
      </c>
      <c r="D6193" s="38">
        <f t="shared" ca="1" si="675"/>
        <v>6.9617531804973584E-2</v>
      </c>
      <c r="E6193" s="38">
        <f t="shared" ca="1" si="676"/>
        <v>0.14292759192970886</v>
      </c>
      <c r="F6193" s="38">
        <f t="shared" ca="1" si="680"/>
        <v>3.6564951792135425E-2</v>
      </c>
      <c r="G6193" s="24">
        <f t="shared" ca="1" si="677"/>
        <v>9822.4160503275743</v>
      </c>
      <c r="H6193" s="24">
        <f t="shared" ca="1" si="678"/>
        <v>10515.597353640056</v>
      </c>
      <c r="I6193" s="24">
        <f ca="1">H6193/'Option value'!$E$10</f>
        <v>510.46589095340073</v>
      </c>
    </row>
    <row r="6194" spans="2:9">
      <c r="B6194">
        <f t="shared" si="679"/>
        <v>6176</v>
      </c>
      <c r="C6194" s="38">
        <f t="shared" ca="1" si="674"/>
        <v>0.19477989666310772</v>
      </c>
      <c r="D6194" s="38">
        <f t="shared" ca="1" si="675"/>
        <v>5.3138730642459685E-2</v>
      </c>
      <c r="E6194" s="38">
        <f t="shared" ca="1" si="676"/>
        <v>0.14561471613997806</v>
      </c>
      <c r="F6194" s="38">
        <f t="shared" ca="1" si="680"/>
        <v>2.6011985946857823E-2</v>
      </c>
      <c r="G6194" s="24">
        <f t="shared" ca="1" si="677"/>
        <v>6583.3867013232757</v>
      </c>
      <c r="H6194" s="24">
        <f t="shared" ca="1" si="678"/>
        <v>7276.5680046357584</v>
      </c>
      <c r="I6194" s="24">
        <f ca="1">H6194/'Option value'!$E$10</f>
        <v>353.2314565357164</v>
      </c>
    </row>
    <row r="6195" spans="2:9">
      <c r="B6195">
        <f t="shared" si="679"/>
        <v>6177</v>
      </c>
      <c r="C6195" s="38">
        <f t="shared" ca="1" si="674"/>
        <v>0.3140148583527505</v>
      </c>
      <c r="D6195" s="38">
        <f t="shared" ca="1" si="675"/>
        <v>6.1684334262958197E-2</v>
      </c>
      <c r="E6195" s="38">
        <f t="shared" ca="1" si="676"/>
        <v>0.14730691278469793</v>
      </c>
      <c r="F6195" s="38">
        <f t="shared" ca="1" si="680"/>
        <v>4.3055631002059683E-2</v>
      </c>
      <c r="G6195" s="24">
        <f t="shared" ca="1" si="677"/>
        <v>9642.399730942554</v>
      </c>
      <c r="H6195" s="24">
        <f t="shared" ca="1" si="678"/>
        <v>10335.581034255036</v>
      </c>
      <c r="I6195" s="24">
        <f ca="1">H6195/'Option value'!$E$10</f>
        <v>501.72723467257453</v>
      </c>
    </row>
    <row r="6196" spans="2:9">
      <c r="B6196">
        <f t="shared" si="679"/>
        <v>6178</v>
      </c>
      <c r="C6196" s="38">
        <f t="shared" ca="1" si="674"/>
        <v>0.3666476259020669</v>
      </c>
      <c r="D6196" s="38">
        <f t="shared" ca="1" si="675"/>
        <v>5.5629390749287633E-2</v>
      </c>
      <c r="E6196" s="38">
        <f t="shared" ca="1" si="676"/>
        <v>0.14661496944570054</v>
      </c>
      <c r="F6196" s="38">
        <f t="shared" ca="1" si="680"/>
        <v>4.7956367382764375E-2</v>
      </c>
      <c r="G6196" s="24">
        <f t="shared" ca="1" si="677"/>
        <v>9556.905115929354</v>
      </c>
      <c r="H6196" s="24">
        <f t="shared" ca="1" si="678"/>
        <v>10250.086419241836</v>
      </c>
      <c r="I6196" s="24">
        <f ca="1">H6196/'Option value'!$E$10</f>
        <v>497.57701064280752</v>
      </c>
    </row>
    <row r="6197" spans="2:9">
      <c r="B6197">
        <f t="shared" si="679"/>
        <v>6179</v>
      </c>
      <c r="C6197" s="38">
        <f t="shared" ca="1" si="674"/>
        <v>0.33296736455310832</v>
      </c>
      <c r="D6197" s="38">
        <f t="shared" ca="1" si="675"/>
        <v>6.6296421248816198E-2</v>
      </c>
      <c r="E6197" s="38">
        <f t="shared" ca="1" si="676"/>
        <v>0.1488714488707002</v>
      </c>
      <c r="F6197" s="38">
        <f t="shared" ca="1" si="680"/>
        <v>3.5962056210382072E-2</v>
      </c>
      <c r="G6197" s="24">
        <f t="shared" ca="1" si="677"/>
        <v>9706.6843572520993</v>
      </c>
      <c r="H6197" s="24">
        <f t="shared" ca="1" si="678"/>
        <v>10399.865660564581</v>
      </c>
      <c r="I6197" s="24">
        <f ca="1">H6197/'Option value'!$E$10</f>
        <v>504.84784760022234</v>
      </c>
    </row>
    <row r="6198" spans="2:9">
      <c r="B6198">
        <f t="shared" si="679"/>
        <v>6180</v>
      </c>
      <c r="C6198" s="38">
        <f t="shared" ca="1" si="674"/>
        <v>0.18215253178987356</v>
      </c>
      <c r="D6198" s="38">
        <f t="shared" ca="1" si="675"/>
        <v>5.8746936616895618E-2</v>
      </c>
      <c r="E6198" s="38">
        <f t="shared" ca="1" si="676"/>
        <v>0.14343035105524735</v>
      </c>
      <c r="F6198" s="38">
        <f t="shared" ca="1" si="680"/>
        <v>3.4271347664520412E-2</v>
      </c>
      <c r="G6198" s="24">
        <f t="shared" ca="1" si="677"/>
        <v>7890.2462341082073</v>
      </c>
      <c r="H6198" s="24">
        <f t="shared" ca="1" si="678"/>
        <v>8583.42753742069</v>
      </c>
      <c r="I6198" s="24">
        <f ca="1">H6198/'Option value'!$E$10</f>
        <v>416.671239680616</v>
      </c>
    </row>
    <row r="6199" spans="2:9">
      <c r="B6199">
        <f t="shared" si="679"/>
        <v>6181</v>
      </c>
      <c r="C6199" s="38">
        <f t="shared" ca="1" si="674"/>
        <v>0.25654824617069061</v>
      </c>
      <c r="D6199" s="38">
        <f t="shared" ca="1" si="675"/>
        <v>6.7714401101321833E-2</v>
      </c>
      <c r="E6199" s="38">
        <f t="shared" ca="1" si="676"/>
        <v>0.14689783036935561</v>
      </c>
      <c r="F6199" s="38">
        <f t="shared" ca="1" si="680"/>
        <v>2.6215098003159694E-2</v>
      </c>
      <c r="G6199" s="24">
        <f t="shared" ca="1" si="677"/>
        <v>8743.9255755985087</v>
      </c>
      <c r="H6199" s="24">
        <f t="shared" ca="1" si="678"/>
        <v>9437.1068789109904</v>
      </c>
      <c r="I6199" s="24">
        <f ca="1">H6199/'Option value'!$E$10</f>
        <v>458.11198441315486</v>
      </c>
    </row>
    <row r="6200" spans="2:9">
      <c r="B6200">
        <f t="shared" si="679"/>
        <v>6182</v>
      </c>
      <c r="C6200" s="38">
        <f t="shared" ca="1" si="674"/>
        <v>0.10009491674573043</v>
      </c>
      <c r="D6200" s="38">
        <f t="shared" ca="1" si="675"/>
        <v>6.6874500747299143E-2</v>
      </c>
      <c r="E6200" s="38">
        <f t="shared" ca="1" si="676"/>
        <v>0.14193063832656333</v>
      </c>
      <c r="F6200" s="38">
        <f t="shared" ca="1" si="680"/>
        <v>3.5246818609808481E-2</v>
      </c>
      <c r="G6200" s="24">
        <f t="shared" ca="1" si="677"/>
        <v>8552.3118937157906</v>
      </c>
      <c r="H6200" s="24">
        <f t="shared" ca="1" si="678"/>
        <v>9245.4931970282723</v>
      </c>
      <c r="I6200" s="24">
        <f ca="1">H6200/'Option value'!$E$10</f>
        <v>448.81034937030444</v>
      </c>
    </row>
    <row r="6201" spans="2:9">
      <c r="B6201">
        <f t="shared" si="679"/>
        <v>6183</v>
      </c>
      <c r="C6201" s="38">
        <f t="shared" ca="1" si="674"/>
        <v>0.39596597400544492</v>
      </c>
      <c r="D6201" s="38">
        <f t="shared" ca="1" si="675"/>
        <v>7.0567337641990774E-2</v>
      </c>
      <c r="E6201" s="38">
        <f t="shared" ca="1" si="676"/>
        <v>0.14203784136391748</v>
      </c>
      <c r="F6201" s="38">
        <f t="shared" ca="1" si="680"/>
        <v>4.0939840665988922E-2</v>
      </c>
      <c r="G6201" s="24">
        <f t="shared" ca="1" si="677"/>
        <v>12084.46352308212</v>
      </c>
      <c r="H6201" s="24">
        <f t="shared" ca="1" si="678"/>
        <v>12777.644826394602</v>
      </c>
      <c r="I6201" s="24">
        <f ca="1">H6201/'Option value'!$E$10</f>
        <v>620.274020698767</v>
      </c>
    </row>
    <row r="6202" spans="2:9">
      <c r="B6202">
        <f t="shared" si="679"/>
        <v>6184</v>
      </c>
      <c r="C6202" s="38">
        <f t="shared" ca="1" si="674"/>
        <v>-3.7283616889469684E-2</v>
      </c>
      <c r="D6202" s="38">
        <f t="shared" ca="1" si="675"/>
        <v>6.5798982175988383E-2</v>
      </c>
      <c r="E6202" s="38">
        <f t="shared" ca="1" si="676"/>
        <v>0.14462538688767496</v>
      </c>
      <c r="F6202" s="38">
        <f t="shared" ca="1" si="680"/>
        <v>4.8014613678054235E-2</v>
      </c>
      <c r="G6202" s="24">
        <f t="shared" ca="1" si="677"/>
        <v>8131.7376189619536</v>
      </c>
      <c r="H6202" s="24">
        <f t="shared" ca="1" si="678"/>
        <v>8824.9189222744353</v>
      </c>
      <c r="I6202" s="24">
        <f ca="1">H6202/'Option value'!$E$10</f>
        <v>428.39412244050652</v>
      </c>
    </row>
    <row r="6203" spans="2:9">
      <c r="B6203">
        <f t="shared" si="679"/>
        <v>6185</v>
      </c>
      <c r="C6203" s="38">
        <f t="shared" ca="1" si="674"/>
        <v>0.349839344478174</v>
      </c>
      <c r="D6203" s="38">
        <f t="shared" ca="1" si="675"/>
        <v>6.1291301085781652E-2</v>
      </c>
      <c r="E6203" s="38">
        <f t="shared" ca="1" si="676"/>
        <v>0.14390154118995815</v>
      </c>
      <c r="F6203" s="38">
        <f t="shared" ca="1" si="680"/>
        <v>5.8362129764400972E-2</v>
      </c>
      <c r="G6203" s="24">
        <f t="shared" ca="1" si="677"/>
        <v>11995.159920036456</v>
      </c>
      <c r="H6203" s="24">
        <f t="shared" ca="1" si="678"/>
        <v>12688.341223348938</v>
      </c>
      <c r="I6203" s="24">
        <f ca="1">H6203/'Option value'!$E$10</f>
        <v>615.93889433732704</v>
      </c>
    </row>
    <row r="6204" spans="2:9">
      <c r="B6204">
        <f t="shared" si="679"/>
        <v>6186</v>
      </c>
      <c r="C6204" s="38">
        <f t="shared" ca="1" si="674"/>
        <v>0.19149420690503058</v>
      </c>
      <c r="D6204" s="38">
        <f t="shared" ca="1" si="675"/>
        <v>6.2237216679767358E-2</v>
      </c>
      <c r="E6204" s="38">
        <f t="shared" ca="1" si="676"/>
        <v>0.14652534975270579</v>
      </c>
      <c r="F6204" s="38">
        <f t="shared" ca="1" si="680"/>
        <v>2.7705639747442508E-2</v>
      </c>
      <c r="G6204" s="24">
        <f t="shared" ca="1" si="677"/>
        <v>7740.0717419513294</v>
      </c>
      <c r="H6204" s="24">
        <f t="shared" ca="1" si="678"/>
        <v>8433.2530452638111</v>
      </c>
      <c r="I6204" s="24">
        <f ca="1">H6204/'Option value'!$E$10</f>
        <v>409.38121578950535</v>
      </c>
    </row>
    <row r="6205" spans="2:9">
      <c r="B6205">
        <f t="shared" si="679"/>
        <v>6187</v>
      </c>
      <c r="C6205" s="38">
        <f t="shared" ca="1" si="674"/>
        <v>0.39214179338477662</v>
      </c>
      <c r="D6205" s="38">
        <f t="shared" ca="1" si="675"/>
        <v>5.5910774668489385E-2</v>
      </c>
      <c r="E6205" s="38">
        <f t="shared" ca="1" si="676"/>
        <v>0.14604455560688331</v>
      </c>
      <c r="F6205" s="38">
        <f t="shared" ca="1" si="680"/>
        <v>2.0398482004872327E-2</v>
      </c>
      <c r="G6205" s="24">
        <f t="shared" ca="1" si="677"/>
        <v>7682.8337668357217</v>
      </c>
      <c r="H6205" s="24">
        <f t="shared" ca="1" si="678"/>
        <v>8376.0150701482034</v>
      </c>
      <c r="I6205" s="24">
        <f ca="1">H6205/'Option value'!$E$10</f>
        <v>406.60267330816521</v>
      </c>
    </row>
    <row r="6206" spans="2:9">
      <c r="B6206">
        <f t="shared" si="679"/>
        <v>6188</v>
      </c>
      <c r="C6206" s="38">
        <f t="shared" ca="1" si="674"/>
        <v>0.27776018171036121</v>
      </c>
      <c r="D6206" s="38">
        <f t="shared" ca="1" si="675"/>
        <v>6.911303043955086E-2</v>
      </c>
      <c r="E6206" s="38">
        <f t="shared" ca="1" si="676"/>
        <v>0.15050182672411042</v>
      </c>
      <c r="F6206" s="38">
        <f t="shared" ca="1" si="680"/>
        <v>2.2046056214595891E-2</v>
      </c>
      <c r="G6206" s="24">
        <f t="shared" ca="1" si="677"/>
        <v>8526.0336973798312</v>
      </c>
      <c r="H6206" s="24">
        <f t="shared" ca="1" si="678"/>
        <v>9219.215000692313</v>
      </c>
      <c r="I6206" s="24">
        <f ca="1">H6206/'Option value'!$E$10</f>
        <v>447.53470877147146</v>
      </c>
    </row>
    <row r="6207" spans="2:9">
      <c r="B6207">
        <f t="shared" si="679"/>
        <v>6189</v>
      </c>
      <c r="C6207" s="38">
        <f t="shared" ca="1" si="674"/>
        <v>0.15587186401352499</v>
      </c>
      <c r="D6207" s="38">
        <f t="shared" ca="1" si="675"/>
        <v>6.6108434121067289E-2</v>
      </c>
      <c r="E6207" s="38">
        <f t="shared" ca="1" si="676"/>
        <v>0.14469622530827631</v>
      </c>
      <c r="F6207" s="38">
        <f t="shared" ca="1" si="680"/>
        <v>4.5976702145750552E-2</v>
      </c>
      <c r="G6207" s="24">
        <f t="shared" ca="1" si="677"/>
        <v>9599.6387599359114</v>
      </c>
      <c r="H6207" s="24">
        <f t="shared" ca="1" si="678"/>
        <v>10292.820063248393</v>
      </c>
      <c r="I6207" s="24">
        <f ca="1">H6207/'Option value'!$E$10</f>
        <v>499.65145938098993</v>
      </c>
    </row>
    <row r="6208" spans="2:9">
      <c r="B6208">
        <f t="shared" si="679"/>
        <v>6190</v>
      </c>
      <c r="C6208" s="38">
        <f t="shared" ca="1" si="674"/>
        <v>0.34933634004491698</v>
      </c>
      <c r="D6208" s="38">
        <f t="shared" ca="1" si="675"/>
        <v>7.5013144843771071E-2</v>
      </c>
      <c r="E6208" s="38">
        <f t="shared" ca="1" si="676"/>
        <v>0.14713793302671285</v>
      </c>
      <c r="F6208" s="38">
        <f t="shared" ca="1" si="680"/>
        <v>2.0250399443933104E-2</v>
      </c>
      <c r="G6208" s="24">
        <f t="shared" ca="1" si="677"/>
        <v>9893.0456054503684</v>
      </c>
      <c r="H6208" s="24">
        <f t="shared" ca="1" si="678"/>
        <v>10586.22690876285</v>
      </c>
      <c r="I6208" s="24">
        <f ca="1">H6208/'Option value'!$E$10</f>
        <v>513.89451013411895</v>
      </c>
    </row>
    <row r="6209" spans="2:9">
      <c r="B6209">
        <f t="shared" si="679"/>
        <v>6191</v>
      </c>
      <c r="C6209" s="38">
        <f t="shared" ca="1" si="674"/>
        <v>0.1658615384593129</v>
      </c>
      <c r="D6209" s="38">
        <f t="shared" ca="1" si="675"/>
        <v>5.8275620790091145E-2</v>
      </c>
      <c r="E6209" s="38">
        <f t="shared" ca="1" si="676"/>
        <v>0.14490317590522961</v>
      </c>
      <c r="F6209" s="38">
        <f t="shared" ca="1" si="680"/>
        <v>4.2405537194941639E-2</v>
      </c>
      <c r="G6209" s="24">
        <f t="shared" ca="1" si="677"/>
        <v>8220.7492257466347</v>
      </c>
      <c r="H6209" s="24">
        <f t="shared" ca="1" si="678"/>
        <v>8913.9305290591165</v>
      </c>
      <c r="I6209" s="24">
        <f ca="1">H6209/'Option value'!$E$10</f>
        <v>432.71507422617066</v>
      </c>
    </row>
    <row r="6210" spans="2:9">
      <c r="B6210">
        <f t="shared" si="679"/>
        <v>6192</v>
      </c>
      <c r="C6210" s="38">
        <f t="shared" ca="1" si="674"/>
        <v>0.25496034277306651</v>
      </c>
      <c r="D6210" s="38">
        <f t="shared" ca="1" si="675"/>
        <v>5.9870429943067037E-2</v>
      </c>
      <c r="E6210" s="38">
        <f t="shared" ca="1" si="676"/>
        <v>0.14816835227799036</v>
      </c>
      <c r="F6210" s="38">
        <f t="shared" ca="1" si="680"/>
        <v>4.6848763105712163E-2</v>
      </c>
      <c r="G6210" s="24">
        <f t="shared" ca="1" si="677"/>
        <v>9196.8761007231169</v>
      </c>
      <c r="H6210" s="24">
        <f t="shared" ca="1" si="678"/>
        <v>9890.0574040355987</v>
      </c>
      <c r="I6210" s="24">
        <f ca="1">H6210/'Option value'!$E$10</f>
        <v>480.09987398231056</v>
      </c>
    </row>
    <row r="6211" spans="2:9">
      <c r="B6211">
        <f t="shared" si="679"/>
        <v>6193</v>
      </c>
      <c r="C6211" s="38">
        <f t="shared" ca="1" si="674"/>
        <v>0.34588276361395726</v>
      </c>
      <c r="D6211" s="38">
        <f t="shared" ca="1" si="675"/>
        <v>6.3550928999452888E-2</v>
      </c>
      <c r="E6211" s="38">
        <f t="shared" ca="1" si="676"/>
        <v>0.14084863045842644</v>
      </c>
      <c r="F6211" s="38">
        <f t="shared" ca="1" si="680"/>
        <v>4.6212614721832641E-2</v>
      </c>
      <c r="G6211" s="24">
        <f t="shared" ca="1" si="677"/>
        <v>11208.927595139139</v>
      </c>
      <c r="H6211" s="24">
        <f t="shared" ca="1" si="678"/>
        <v>11902.108898451621</v>
      </c>
      <c r="I6211" s="24">
        <f ca="1">H6211/'Option value'!$E$10</f>
        <v>577.77227662386508</v>
      </c>
    </row>
    <row r="6212" spans="2:9">
      <c r="B6212">
        <f t="shared" si="679"/>
        <v>6194</v>
      </c>
      <c r="C6212" s="38">
        <f t="shared" ca="1" si="674"/>
        <v>0.31072416160372085</v>
      </c>
      <c r="D6212" s="38">
        <f t="shared" ca="1" si="675"/>
        <v>5.8460899052565019E-2</v>
      </c>
      <c r="E6212" s="38">
        <f t="shared" ca="1" si="676"/>
        <v>0.14417420456959867</v>
      </c>
      <c r="F6212" s="38">
        <f t="shared" ca="1" si="680"/>
        <v>4.1950377346934617E-2</v>
      </c>
      <c r="G6212" s="24">
        <f t="shared" ca="1" si="677"/>
        <v>9296.4263979362786</v>
      </c>
      <c r="H6212" s="24">
        <f t="shared" ca="1" si="678"/>
        <v>9989.6077012487603</v>
      </c>
      <c r="I6212" s="24">
        <f ca="1">H6212/'Option value'!$E$10</f>
        <v>484.93241268197863</v>
      </c>
    </row>
    <row r="6213" spans="2:9">
      <c r="B6213">
        <f t="shared" si="679"/>
        <v>6195</v>
      </c>
      <c r="C6213" s="38">
        <f t="shared" ca="1" si="674"/>
        <v>0.31938158151038742</v>
      </c>
      <c r="D6213" s="38">
        <f t="shared" ca="1" si="675"/>
        <v>6.6981373075086517E-2</v>
      </c>
      <c r="E6213" s="38">
        <f t="shared" ca="1" si="676"/>
        <v>0.14528762481347801</v>
      </c>
      <c r="F6213" s="38">
        <f t="shared" ca="1" si="680"/>
        <v>3.7846994150355279E-2</v>
      </c>
      <c r="G6213" s="24">
        <f t="shared" ca="1" si="677"/>
        <v>10201.106720295207</v>
      </c>
      <c r="H6213" s="24">
        <f t="shared" ca="1" si="678"/>
        <v>10894.288023607689</v>
      </c>
      <c r="I6213" s="24">
        <f ca="1">H6213/'Option value'!$E$10</f>
        <v>528.84893318483921</v>
      </c>
    </row>
    <row r="6214" spans="2:9">
      <c r="B6214">
        <f t="shared" si="679"/>
        <v>6196</v>
      </c>
      <c r="C6214" s="38">
        <f t="shared" ca="1" si="674"/>
        <v>0.123422934839412</v>
      </c>
      <c r="D6214" s="38">
        <f t="shared" ca="1" si="675"/>
        <v>6.1144918559627746E-2</v>
      </c>
      <c r="E6214" s="38">
        <f t="shared" ca="1" si="676"/>
        <v>0.14637390508640344</v>
      </c>
      <c r="F6214" s="38">
        <f t="shared" ca="1" si="680"/>
        <v>2.7582753116878009E-2</v>
      </c>
      <c r="G6214" s="24">
        <f t="shared" ca="1" si="677"/>
        <v>7171.5154707736419</v>
      </c>
      <c r="H6214" s="24">
        <f t="shared" ca="1" si="678"/>
        <v>7864.6967740861246</v>
      </c>
      <c r="I6214" s="24">
        <f ca="1">H6214/'Option value'!$E$10</f>
        <v>381.78139680029727</v>
      </c>
    </row>
    <row r="6215" spans="2:9">
      <c r="B6215">
        <f t="shared" si="679"/>
        <v>6197</v>
      </c>
      <c r="C6215" s="38">
        <f t="shared" ca="1" si="674"/>
        <v>0.19751474007433001</v>
      </c>
      <c r="D6215" s="38">
        <f t="shared" ca="1" si="675"/>
        <v>5.7821956457023191E-2</v>
      </c>
      <c r="E6215" s="38">
        <f t="shared" ca="1" si="676"/>
        <v>0.14562855824377363</v>
      </c>
      <c r="F6215" s="38">
        <f t="shared" ca="1" si="680"/>
        <v>3.02153747901268E-2</v>
      </c>
      <c r="G6215" s="24">
        <f t="shared" ca="1" si="677"/>
        <v>7440.6282464108999</v>
      </c>
      <c r="H6215" s="24">
        <f t="shared" ca="1" si="678"/>
        <v>8133.8095497233826</v>
      </c>
      <c r="I6215" s="24">
        <f ca="1">H6215/'Option value'!$E$10</f>
        <v>394.84512377297972</v>
      </c>
    </row>
    <row r="6216" spans="2:9">
      <c r="B6216">
        <f t="shared" si="679"/>
        <v>6198</v>
      </c>
      <c r="C6216" s="38">
        <f t="shared" ca="1" si="674"/>
        <v>7.3876900237556303E-2</v>
      </c>
      <c r="D6216" s="38">
        <f t="shared" ca="1" si="675"/>
        <v>6.603891037697833E-2</v>
      </c>
      <c r="E6216" s="38">
        <f t="shared" ca="1" si="676"/>
        <v>0.147432945422145</v>
      </c>
      <c r="F6216" s="38">
        <f t="shared" ca="1" si="680"/>
        <v>2.2001935617226884E-2</v>
      </c>
      <c r="G6216" s="24">
        <f t="shared" ca="1" si="677"/>
        <v>7011.9830503530993</v>
      </c>
      <c r="H6216" s="24">
        <f t="shared" ca="1" si="678"/>
        <v>7705.164353665582</v>
      </c>
      <c r="I6216" s="24">
        <f ca="1">H6216/'Option value'!$E$10</f>
        <v>374.03710454687291</v>
      </c>
    </row>
    <row r="6217" spans="2:9">
      <c r="B6217">
        <f t="shared" si="679"/>
        <v>6199</v>
      </c>
      <c r="C6217" s="38">
        <f t="shared" ca="1" si="674"/>
        <v>0.23341499614108821</v>
      </c>
      <c r="D6217" s="38">
        <f t="shared" ca="1" si="675"/>
        <v>6.376998743087875E-2</v>
      </c>
      <c r="E6217" s="38">
        <f t="shared" ca="1" si="676"/>
        <v>0.14599966489351465</v>
      </c>
      <c r="F6217" s="38">
        <f t="shared" ca="1" si="680"/>
        <v>5.2468663412755412E-2</v>
      </c>
      <c r="G6217" s="24">
        <f t="shared" ca="1" si="677"/>
        <v>10429.448598406903</v>
      </c>
      <c r="H6217" s="24">
        <f t="shared" ca="1" si="678"/>
        <v>11122.629901719385</v>
      </c>
      <c r="I6217" s="24">
        <f ca="1">H6217/'Option value'!$E$10</f>
        <v>539.9334903747274</v>
      </c>
    </row>
    <row r="6218" spans="2:9">
      <c r="B6218">
        <f t="shared" si="679"/>
        <v>6200</v>
      </c>
      <c r="C6218" s="38">
        <f t="shared" ca="1" si="674"/>
        <v>0.22672349604788114</v>
      </c>
      <c r="D6218" s="38">
        <f t="shared" ca="1" si="675"/>
        <v>6.9840629450059921E-2</v>
      </c>
      <c r="E6218" s="38">
        <f t="shared" ca="1" si="676"/>
        <v>0.14891326203159061</v>
      </c>
      <c r="F6218" s="38">
        <f t="shared" ca="1" si="680"/>
        <v>2.1584591948543772E-2</v>
      </c>
      <c r="G6218" s="24">
        <f t="shared" ca="1" si="677"/>
        <v>8344.8782021349434</v>
      </c>
      <c r="H6218" s="24">
        <f t="shared" ca="1" si="678"/>
        <v>9038.0595054474252</v>
      </c>
      <c r="I6218" s="24">
        <f ca="1">H6218/'Option value'!$E$10</f>
        <v>438.74075269162256</v>
      </c>
    </row>
    <row r="6219" spans="2:9">
      <c r="B6219">
        <f t="shared" si="679"/>
        <v>6201</v>
      </c>
      <c r="C6219" s="38">
        <f t="shared" ca="1" si="674"/>
        <v>0.12994199138508286</v>
      </c>
      <c r="D6219" s="38">
        <f t="shared" ca="1" si="675"/>
        <v>6.2258217680453594E-2</v>
      </c>
      <c r="E6219" s="38">
        <f t="shared" ca="1" si="676"/>
        <v>0.14520299389904373</v>
      </c>
      <c r="F6219" s="38">
        <f t="shared" ca="1" si="680"/>
        <v>2.5819323815925714E-2</v>
      </c>
      <c r="G6219" s="24">
        <f t="shared" ca="1" si="677"/>
        <v>7308.012524974205</v>
      </c>
      <c r="H6219" s="24">
        <f t="shared" ca="1" si="678"/>
        <v>8001.1938282866877</v>
      </c>
      <c r="I6219" s="24">
        <f ca="1">H6219/'Option value'!$E$10</f>
        <v>388.40746739255763</v>
      </c>
    </row>
    <row r="6220" spans="2:9">
      <c r="B6220">
        <f t="shared" si="679"/>
        <v>6202</v>
      </c>
      <c r="C6220" s="38">
        <f t="shared" ca="1" si="674"/>
        <v>0.15302659012857919</v>
      </c>
      <c r="D6220" s="38">
        <f t="shared" ca="1" si="675"/>
        <v>5.4304240676964398E-2</v>
      </c>
      <c r="E6220" s="38">
        <f t="shared" ca="1" si="676"/>
        <v>0.14035560051321855</v>
      </c>
      <c r="F6220" s="38">
        <f t="shared" ca="1" si="680"/>
        <v>2.1042609440390488E-2</v>
      </c>
      <c r="G6220" s="24">
        <f t="shared" ca="1" si="677"/>
        <v>6508.437096517674</v>
      </c>
      <c r="H6220" s="24">
        <f t="shared" ca="1" si="678"/>
        <v>7201.6183998301567</v>
      </c>
      <c r="I6220" s="24">
        <f ca="1">H6220/'Option value'!$E$10</f>
        <v>349.5931262053474</v>
      </c>
    </row>
    <row r="6221" spans="2:9">
      <c r="B6221">
        <f t="shared" si="679"/>
        <v>6203</v>
      </c>
      <c r="C6221" s="38">
        <f t="shared" ca="1" si="674"/>
        <v>0.24137194632342421</v>
      </c>
      <c r="D6221" s="38">
        <f t="shared" ca="1" si="675"/>
        <v>6.5486396234282471E-2</v>
      </c>
      <c r="E6221" s="38">
        <f t="shared" ca="1" si="676"/>
        <v>0.14288390081630689</v>
      </c>
      <c r="F6221" s="38">
        <f t="shared" ca="1" si="680"/>
        <v>5.3825016664376474E-2</v>
      </c>
      <c r="G6221" s="24">
        <f t="shared" ca="1" si="677"/>
        <v>11320.540050487696</v>
      </c>
      <c r="H6221" s="24">
        <f t="shared" ca="1" si="678"/>
        <v>12013.721353800178</v>
      </c>
      <c r="I6221" s="24">
        <f ca="1">H6221/'Option value'!$E$10</f>
        <v>583.1903569805911</v>
      </c>
    </row>
    <row r="6222" spans="2:9">
      <c r="B6222">
        <f t="shared" si="679"/>
        <v>6204</v>
      </c>
      <c r="C6222" s="38">
        <f t="shared" ca="1" si="674"/>
        <v>0.25696703266183862</v>
      </c>
      <c r="D6222" s="38">
        <f t="shared" ca="1" si="675"/>
        <v>7.4731568001680279E-2</v>
      </c>
      <c r="E6222" s="38">
        <f t="shared" ca="1" si="676"/>
        <v>0.14543428880789203</v>
      </c>
      <c r="F6222" s="38">
        <f t="shared" ca="1" si="680"/>
        <v>5.8924630898311098E-2</v>
      </c>
      <c r="G6222" s="24">
        <f t="shared" ca="1" si="677"/>
        <v>13466.500888707329</v>
      </c>
      <c r="H6222" s="24">
        <f t="shared" ca="1" si="678"/>
        <v>14159.682192019811</v>
      </c>
      <c r="I6222" s="24">
        <f ca="1">H6222/'Option value'!$E$10</f>
        <v>687.36321320484512</v>
      </c>
    </row>
    <row r="6223" spans="2:9">
      <c r="B6223">
        <f t="shared" si="679"/>
        <v>6205</v>
      </c>
      <c r="C6223" s="38">
        <f t="shared" ca="1" si="674"/>
        <v>4.182627744995529E-2</v>
      </c>
      <c r="D6223" s="38">
        <f t="shared" ca="1" si="675"/>
        <v>5.9026807071145722E-2</v>
      </c>
      <c r="E6223" s="38">
        <f t="shared" ca="1" si="676"/>
        <v>0.14498319965236206</v>
      </c>
      <c r="F6223" s="38">
        <f t="shared" ca="1" si="680"/>
        <v>4.1293244521051292E-2</v>
      </c>
      <c r="G6223" s="24">
        <f t="shared" ca="1" si="677"/>
        <v>7355.281339212499</v>
      </c>
      <c r="H6223" s="24">
        <f t="shared" ca="1" si="678"/>
        <v>8048.4626425249817</v>
      </c>
      <c r="I6223" s="24">
        <f ca="1">H6223/'Option value'!$E$10</f>
        <v>390.70207002548455</v>
      </c>
    </row>
    <row r="6224" spans="2:9">
      <c r="B6224">
        <f t="shared" si="679"/>
        <v>6206</v>
      </c>
      <c r="C6224" s="38">
        <f t="shared" ca="1" si="674"/>
        <v>0.24792524178327574</v>
      </c>
      <c r="D6224" s="38">
        <f t="shared" ca="1" si="675"/>
        <v>6.2900344164475555E-2</v>
      </c>
      <c r="E6224" s="38">
        <f t="shared" ca="1" si="676"/>
        <v>0.14203041730993793</v>
      </c>
      <c r="F6224" s="38">
        <f t="shared" ca="1" si="680"/>
        <v>5.1827101421190166E-2</v>
      </c>
      <c r="G6224" s="24">
        <f t="shared" ca="1" si="677"/>
        <v>10792.211933562618</v>
      </c>
      <c r="H6224" s="24">
        <f t="shared" ca="1" si="678"/>
        <v>11485.393236875099</v>
      </c>
      <c r="I6224" s="24">
        <f ca="1">H6224/'Option value'!$E$10</f>
        <v>557.54336101335434</v>
      </c>
    </row>
    <row r="6225" spans="2:9">
      <c r="B6225">
        <f t="shared" si="679"/>
        <v>6207</v>
      </c>
      <c r="C6225" s="38">
        <f t="shared" ca="1" si="674"/>
        <v>0.37746616066223582</v>
      </c>
      <c r="D6225" s="38">
        <f t="shared" ca="1" si="675"/>
        <v>5.4891873030849941E-2</v>
      </c>
      <c r="E6225" s="38">
        <f t="shared" ca="1" si="676"/>
        <v>0.14289571679149726</v>
      </c>
      <c r="F6225" s="38">
        <f t="shared" ca="1" si="680"/>
        <v>4.1562214109616455E-2</v>
      </c>
      <c r="G6225" s="24">
        <f t="shared" ca="1" si="677"/>
        <v>9253.953457077132</v>
      </c>
      <c r="H6225" s="24">
        <f t="shared" ca="1" si="678"/>
        <v>9947.1347603896138</v>
      </c>
      <c r="I6225" s="24">
        <f ca="1">H6225/'Option value'!$E$10</f>
        <v>482.87061943638901</v>
      </c>
    </row>
    <row r="6226" spans="2:9">
      <c r="B6226">
        <f t="shared" si="679"/>
        <v>6208</v>
      </c>
      <c r="C6226" s="38">
        <f t="shared" ca="1" si="674"/>
        <v>0.32224796213966111</v>
      </c>
      <c r="D6226" s="38">
        <f t="shared" ca="1" si="675"/>
        <v>5.7714462873249425E-2</v>
      </c>
      <c r="E6226" s="38">
        <f t="shared" ca="1" si="676"/>
        <v>0.15183520375894455</v>
      </c>
      <c r="F6226" s="38">
        <f t="shared" ca="1" si="680"/>
        <v>5.8533769194853147E-2</v>
      </c>
      <c r="G6226" s="24">
        <f t="shared" ca="1" si="677"/>
        <v>10143.798649667351</v>
      </c>
      <c r="H6226" s="24">
        <f t="shared" ca="1" si="678"/>
        <v>10836.979952979833</v>
      </c>
      <c r="I6226" s="24">
        <f ca="1">H6226/'Option value'!$E$10</f>
        <v>526.06698800872971</v>
      </c>
    </row>
    <row r="6227" spans="2:9">
      <c r="B6227">
        <f t="shared" si="679"/>
        <v>6209</v>
      </c>
      <c r="C6227" s="38">
        <f t="shared" ref="C6227:C6290" ca="1" si="681">_xlfn.NORM.INV(RAND(),$F$6,$G$6)</f>
        <v>0.18997331529864145</v>
      </c>
      <c r="D6227" s="38">
        <f t="shared" ref="D6227:D6290" ca="1" si="682">_xlfn.NORM.INV(RAND(),$F$7,$G$7)</f>
        <v>6.5468141155765186E-2</v>
      </c>
      <c r="E6227" s="38">
        <f t="shared" ref="E6227:E6290" ca="1" si="683">_xlfn.NORM.INV(RAND(),$F$8,$G$8)</f>
        <v>0.14429577251742429</v>
      </c>
      <c r="F6227" s="38">
        <f t="shared" ca="1" si="680"/>
        <v>4.9036633353659501E-2</v>
      </c>
      <c r="G6227" s="24">
        <f t="shared" ref="G6227:G6290" ca="1" si="684">IF(E6227&gt;F6227,($C$12*(1+C6227)*D6227)/(E6227-F6227),0)</f>
        <v>10142.662092393512</v>
      </c>
      <c r="H6227" s="24">
        <f t="shared" ref="H6227:H6290" ca="1" si="685">G6227+$C$13</f>
        <v>10835.843395705993</v>
      </c>
      <c r="I6227" s="24">
        <f ca="1">H6227/'Option value'!$E$10</f>
        <v>526.01181532553358</v>
      </c>
    </row>
    <row r="6228" spans="2:9">
      <c r="B6228">
        <f t="shared" ref="B6228:B6291" si="686">B6227+1</f>
        <v>6210</v>
      </c>
      <c r="C6228" s="38">
        <f t="shared" ca="1" si="681"/>
        <v>0.40686061277851582</v>
      </c>
      <c r="D6228" s="38">
        <f t="shared" ca="1" si="682"/>
        <v>6.4763345208277243E-2</v>
      </c>
      <c r="E6228" s="38">
        <f t="shared" ca="1" si="683"/>
        <v>0.14494000771331356</v>
      </c>
      <c r="F6228" s="38">
        <f t="shared" ref="F6228:F6291" ca="1" si="687">RAND()*($E$9-$D$9)+$D$9</f>
        <v>4.7821780528608811E-2</v>
      </c>
      <c r="G6228" s="24">
        <f t="shared" ca="1" si="684"/>
        <v>11635.122898544636</v>
      </c>
      <c r="H6228" s="24">
        <f t="shared" ca="1" si="685"/>
        <v>12328.304201857118</v>
      </c>
      <c r="I6228" s="24">
        <f ca="1">H6228/'Option value'!$E$10</f>
        <v>598.46136902219018</v>
      </c>
    </row>
    <row r="6229" spans="2:9">
      <c r="B6229">
        <f t="shared" si="686"/>
        <v>6211</v>
      </c>
      <c r="C6229" s="38">
        <f t="shared" ca="1" si="681"/>
        <v>0.32268393622965486</v>
      </c>
      <c r="D6229" s="38">
        <f t="shared" ca="1" si="682"/>
        <v>4.5673697479930733E-2</v>
      </c>
      <c r="E6229" s="38">
        <f t="shared" ca="1" si="683"/>
        <v>0.14632082961498596</v>
      </c>
      <c r="F6229" s="38">
        <f t="shared" ca="1" si="687"/>
        <v>3.4207920837397154E-2</v>
      </c>
      <c r="G6229" s="24">
        <f t="shared" ca="1" si="684"/>
        <v>6682.7929606622911</v>
      </c>
      <c r="H6229" s="24">
        <f t="shared" ca="1" si="685"/>
        <v>7375.9742639747737</v>
      </c>
      <c r="I6229" s="24">
        <f ca="1">H6229/'Option value'!$E$10</f>
        <v>358.05700310557154</v>
      </c>
    </row>
    <row r="6230" spans="2:9">
      <c r="B6230">
        <f t="shared" si="686"/>
        <v>6212</v>
      </c>
      <c r="C6230" s="38">
        <f t="shared" ca="1" si="681"/>
        <v>0.23262365003621091</v>
      </c>
      <c r="D6230" s="38">
        <f t="shared" ca="1" si="682"/>
        <v>6.3432484841234177E-2</v>
      </c>
      <c r="E6230" s="38">
        <f t="shared" ca="1" si="683"/>
        <v>0.14477834966219674</v>
      </c>
      <c r="F6230" s="38">
        <f t="shared" ca="1" si="687"/>
        <v>5.9923290215229102E-2</v>
      </c>
      <c r="G6230" s="24">
        <f t="shared" ca="1" si="684"/>
        <v>11427.621706316608</v>
      </c>
      <c r="H6230" s="24">
        <f t="shared" ca="1" si="685"/>
        <v>12120.80300962909</v>
      </c>
      <c r="I6230" s="24">
        <f ca="1">H6230/'Option value'!$E$10</f>
        <v>588.38849561306256</v>
      </c>
    </row>
    <row r="6231" spans="2:9">
      <c r="B6231">
        <f t="shared" si="686"/>
        <v>6213</v>
      </c>
      <c r="C6231" s="38">
        <f t="shared" ca="1" si="681"/>
        <v>0.292054978396176</v>
      </c>
      <c r="D6231" s="38">
        <f t="shared" ca="1" si="682"/>
        <v>6.0998039513298533E-2</v>
      </c>
      <c r="E6231" s="38">
        <f t="shared" ca="1" si="683"/>
        <v>0.14841126828787277</v>
      </c>
      <c r="F6231" s="38">
        <f t="shared" ca="1" si="687"/>
        <v>2.4977369580647592E-2</v>
      </c>
      <c r="G6231" s="24">
        <f t="shared" ca="1" si="684"/>
        <v>7918.6983762737182</v>
      </c>
      <c r="H6231" s="24">
        <f t="shared" ca="1" si="685"/>
        <v>8611.8796795861999</v>
      </c>
      <c r="I6231" s="24">
        <f ca="1">H6231/'Option value'!$E$10</f>
        <v>418.05241163039801</v>
      </c>
    </row>
    <row r="6232" spans="2:9">
      <c r="B6232">
        <f t="shared" si="686"/>
        <v>6214</v>
      </c>
      <c r="C6232" s="38">
        <f t="shared" ca="1" si="681"/>
        <v>0.19433710604155005</v>
      </c>
      <c r="D6232" s="38">
        <f t="shared" ca="1" si="682"/>
        <v>6.5587698622143156E-2</v>
      </c>
      <c r="E6232" s="38">
        <f t="shared" ca="1" si="683"/>
        <v>0.14544375270357118</v>
      </c>
      <c r="F6232" s="38">
        <f t="shared" ca="1" si="687"/>
        <v>4.1785721142462387E-2</v>
      </c>
      <c r="G6232" s="24">
        <f t="shared" ca="1" si="684"/>
        <v>9372.1177656229775</v>
      </c>
      <c r="H6232" s="24">
        <f t="shared" ca="1" si="685"/>
        <v>10065.299068935459</v>
      </c>
      <c r="I6232" s="24">
        <f ca="1">H6232/'Option value'!$E$10</f>
        <v>488.606750919197</v>
      </c>
    </row>
    <row r="6233" spans="2:9">
      <c r="B6233">
        <f t="shared" si="686"/>
        <v>6215</v>
      </c>
      <c r="C6233" s="38">
        <f t="shared" ca="1" si="681"/>
        <v>0.15501588192974458</v>
      </c>
      <c r="D6233" s="38">
        <f t="shared" ca="1" si="682"/>
        <v>6.519424108650887E-2</v>
      </c>
      <c r="E6233" s="38">
        <f t="shared" ca="1" si="683"/>
        <v>0.1460657690036829</v>
      </c>
      <c r="F6233" s="38">
        <f t="shared" ca="1" si="687"/>
        <v>5.34477807894541E-2</v>
      </c>
      <c r="G6233" s="24">
        <f t="shared" ca="1" si="684"/>
        <v>10083.080249305443</v>
      </c>
      <c r="H6233" s="24">
        <f t="shared" ca="1" si="685"/>
        <v>10776.261552617925</v>
      </c>
      <c r="I6233" s="24">
        <f ca="1">H6233/'Option value'!$E$10</f>
        <v>523.11949284553032</v>
      </c>
    </row>
    <row r="6234" spans="2:9">
      <c r="B6234">
        <f t="shared" si="686"/>
        <v>6216</v>
      </c>
      <c r="C6234" s="38">
        <f t="shared" ca="1" si="681"/>
        <v>3.7476770387362163E-2</v>
      </c>
      <c r="D6234" s="38">
        <f t="shared" ca="1" si="682"/>
        <v>6.9023316990973693E-2</v>
      </c>
      <c r="E6234" s="38">
        <f t="shared" ca="1" si="683"/>
        <v>0.15059227921134885</v>
      </c>
      <c r="F6234" s="38">
        <f t="shared" ca="1" si="687"/>
        <v>2.0087786385871723E-2</v>
      </c>
      <c r="G6234" s="24">
        <f t="shared" ca="1" si="684"/>
        <v>6805.1878978502082</v>
      </c>
      <c r="H6234" s="24">
        <f t="shared" ca="1" si="685"/>
        <v>7498.3692011626908</v>
      </c>
      <c r="I6234" s="24">
        <f ca="1">H6234/'Option value'!$E$10</f>
        <v>363.9985049108102</v>
      </c>
    </row>
    <row r="6235" spans="2:9">
      <c r="B6235">
        <f t="shared" si="686"/>
        <v>6217</v>
      </c>
      <c r="C6235" s="38">
        <f t="shared" ca="1" si="681"/>
        <v>0.1768335009393307</v>
      </c>
      <c r="D6235" s="38">
        <f t="shared" ca="1" si="682"/>
        <v>6.8951342812937313E-2</v>
      </c>
      <c r="E6235" s="38">
        <f t="shared" ca="1" si="683"/>
        <v>0.14846671970376693</v>
      </c>
      <c r="F6235" s="38">
        <f t="shared" ca="1" si="687"/>
        <v>3.5657857161194143E-2</v>
      </c>
      <c r="G6235" s="24">
        <f t="shared" ca="1" si="684"/>
        <v>8920.8432415940533</v>
      </c>
      <c r="H6235" s="24">
        <f t="shared" ca="1" si="685"/>
        <v>9614.0245449065351</v>
      </c>
      <c r="I6235" s="24">
        <f ca="1">H6235/'Option value'!$E$10</f>
        <v>466.70022062653078</v>
      </c>
    </row>
    <row r="6236" spans="2:9">
      <c r="B6236">
        <f t="shared" si="686"/>
        <v>6218</v>
      </c>
      <c r="C6236" s="38">
        <f t="shared" ca="1" si="681"/>
        <v>-4.4867708903542358E-2</v>
      </c>
      <c r="D6236" s="38">
        <f t="shared" ca="1" si="682"/>
        <v>7.6388170420811849E-2</v>
      </c>
      <c r="E6236" s="38">
        <f t="shared" ca="1" si="683"/>
        <v>0.14710238932488703</v>
      </c>
      <c r="F6236" s="38">
        <f t="shared" ca="1" si="687"/>
        <v>3.2543687220948581E-2</v>
      </c>
      <c r="G6236" s="24">
        <f t="shared" ca="1" si="684"/>
        <v>7898.6510618672719</v>
      </c>
      <c r="H6236" s="24">
        <f t="shared" ca="1" si="685"/>
        <v>8591.8323651797546</v>
      </c>
      <c r="I6236" s="24">
        <f ca="1">H6236/'Option value'!$E$10</f>
        <v>417.07924102814337</v>
      </c>
    </row>
    <row r="6237" spans="2:9">
      <c r="B6237">
        <f t="shared" si="686"/>
        <v>6219</v>
      </c>
      <c r="C6237" s="38">
        <f t="shared" ca="1" si="681"/>
        <v>0.26104969109047715</v>
      </c>
      <c r="D6237" s="38">
        <f t="shared" ca="1" si="682"/>
        <v>6.8473045043863395E-2</v>
      </c>
      <c r="E6237" s="38">
        <f t="shared" ca="1" si="683"/>
        <v>0.14417510230044053</v>
      </c>
      <c r="F6237" s="38">
        <f t="shared" ca="1" si="687"/>
        <v>5.4723106944141175E-2</v>
      </c>
      <c r="G6237" s="24">
        <f t="shared" ca="1" si="684"/>
        <v>11971.627246628646</v>
      </c>
      <c r="H6237" s="24">
        <f t="shared" ca="1" si="685"/>
        <v>12664.808549941128</v>
      </c>
      <c r="I6237" s="24">
        <f ca="1">H6237/'Option value'!$E$10</f>
        <v>614.79653155054018</v>
      </c>
    </row>
    <row r="6238" spans="2:9">
      <c r="B6238">
        <f t="shared" si="686"/>
        <v>6220</v>
      </c>
      <c r="C6238" s="38">
        <f t="shared" ca="1" si="681"/>
        <v>0.31594736511668969</v>
      </c>
      <c r="D6238" s="38">
        <f t="shared" ca="1" si="682"/>
        <v>5.976230317524063E-2</v>
      </c>
      <c r="E6238" s="38">
        <f t="shared" ca="1" si="683"/>
        <v>0.14382602143997572</v>
      </c>
      <c r="F6238" s="38">
        <f t="shared" ca="1" si="687"/>
        <v>5.5415234325124935E-2</v>
      </c>
      <c r="G6238" s="24">
        <f t="shared" ca="1" si="684"/>
        <v>11031.941874956612</v>
      </c>
      <c r="H6238" s="24">
        <f t="shared" ca="1" si="685"/>
        <v>11725.123178269094</v>
      </c>
      <c r="I6238" s="24">
        <f ca="1">H6238/'Option value'!$E$10</f>
        <v>569.18073680917928</v>
      </c>
    </row>
    <row r="6239" spans="2:9">
      <c r="B6239">
        <f t="shared" si="686"/>
        <v>6221</v>
      </c>
      <c r="C6239" s="38">
        <f t="shared" ca="1" si="681"/>
        <v>0.14120000290669113</v>
      </c>
      <c r="D6239" s="38">
        <f t="shared" ca="1" si="682"/>
        <v>4.8549870127937378E-2</v>
      </c>
      <c r="E6239" s="38">
        <f t="shared" ca="1" si="683"/>
        <v>0.14333115931722698</v>
      </c>
      <c r="F6239" s="38">
        <f t="shared" ca="1" si="687"/>
        <v>2.8985535208031488E-2</v>
      </c>
      <c r="G6239" s="24">
        <f t="shared" ca="1" si="684"/>
        <v>6009.2692612571318</v>
      </c>
      <c r="H6239" s="24">
        <f t="shared" ca="1" si="685"/>
        <v>6702.4505645696145</v>
      </c>
      <c r="I6239" s="24">
        <f ca="1">H6239/'Option value'!$E$10</f>
        <v>325.36167789172885</v>
      </c>
    </row>
    <row r="6240" spans="2:9">
      <c r="B6240">
        <f t="shared" si="686"/>
        <v>6222</v>
      </c>
      <c r="C6240" s="38">
        <f t="shared" ca="1" si="681"/>
        <v>0.12052621327865777</v>
      </c>
      <c r="D6240" s="38">
        <f t="shared" ca="1" si="682"/>
        <v>6.4447984785060031E-2</v>
      </c>
      <c r="E6240" s="38">
        <f t="shared" ca="1" si="683"/>
        <v>0.14622347587960494</v>
      </c>
      <c r="F6240" s="38">
        <f t="shared" ca="1" si="687"/>
        <v>5.3974095946209874E-2</v>
      </c>
      <c r="G6240" s="24">
        <f t="shared" ca="1" si="684"/>
        <v>9708.6598140427013</v>
      </c>
      <c r="H6240" s="24">
        <f t="shared" ca="1" si="685"/>
        <v>10401.841117355183</v>
      </c>
      <c r="I6240" s="24">
        <f ca="1">H6240/'Option value'!$E$10</f>
        <v>504.94374356093118</v>
      </c>
    </row>
    <row r="6241" spans="2:9">
      <c r="B6241">
        <f t="shared" si="686"/>
        <v>6223</v>
      </c>
      <c r="C6241" s="38">
        <f t="shared" ca="1" si="681"/>
        <v>0.20209951246203081</v>
      </c>
      <c r="D6241" s="38">
        <f t="shared" ca="1" si="682"/>
        <v>5.6925515911489789E-2</v>
      </c>
      <c r="E6241" s="38">
        <f t="shared" ca="1" si="683"/>
        <v>0.14377168690213618</v>
      </c>
      <c r="F6241" s="38">
        <f t="shared" ca="1" si="687"/>
        <v>3.0846784010047514E-2</v>
      </c>
      <c r="G6241" s="24">
        <f t="shared" ca="1" si="684"/>
        <v>7515.3471669154105</v>
      </c>
      <c r="H6241" s="24">
        <f t="shared" ca="1" si="685"/>
        <v>8208.5284702278932</v>
      </c>
      <c r="I6241" s="24">
        <f ca="1">H6241/'Option value'!$E$10</f>
        <v>398.47225583630546</v>
      </c>
    </row>
    <row r="6242" spans="2:9">
      <c r="B6242">
        <f t="shared" si="686"/>
        <v>6224</v>
      </c>
      <c r="C6242" s="38">
        <f t="shared" ca="1" si="681"/>
        <v>0.2084750707660156</v>
      </c>
      <c r="D6242" s="38">
        <f t="shared" ca="1" si="682"/>
        <v>6.5131046388909208E-2</v>
      </c>
      <c r="E6242" s="38">
        <f t="shared" ca="1" si="683"/>
        <v>0.14788911648347675</v>
      </c>
      <c r="F6242" s="38">
        <f t="shared" ca="1" si="687"/>
        <v>4.8654772774484323E-2</v>
      </c>
      <c r="G6242" s="24">
        <f t="shared" ca="1" si="684"/>
        <v>9836.8291057207134</v>
      </c>
      <c r="H6242" s="24">
        <f t="shared" ca="1" si="685"/>
        <v>10530.010409033195</v>
      </c>
      <c r="I6242" s="24">
        <f ca="1">H6242/'Option value'!$E$10</f>
        <v>511.16555383656282</v>
      </c>
    </row>
    <row r="6243" spans="2:9">
      <c r="B6243">
        <f t="shared" si="686"/>
        <v>6225</v>
      </c>
      <c r="C6243" s="38">
        <f t="shared" ca="1" si="681"/>
        <v>0.2213525136547238</v>
      </c>
      <c r="D6243" s="38">
        <f t="shared" ca="1" si="682"/>
        <v>6.1169263116849316E-2</v>
      </c>
      <c r="E6243" s="38">
        <f t="shared" ca="1" si="683"/>
        <v>0.14816056501157626</v>
      </c>
      <c r="F6243" s="38">
        <f t="shared" ca="1" si="687"/>
        <v>4.3659396926225218E-2</v>
      </c>
      <c r="G6243" s="24">
        <f t="shared" ca="1" si="684"/>
        <v>8866.3426529162789</v>
      </c>
      <c r="H6243" s="24">
        <f t="shared" ca="1" si="685"/>
        <v>9559.5239562287607</v>
      </c>
      <c r="I6243" s="24">
        <f ca="1">H6243/'Option value'!$E$10</f>
        <v>464.05456098197863</v>
      </c>
    </row>
    <row r="6244" spans="2:9">
      <c r="B6244">
        <f t="shared" si="686"/>
        <v>6226</v>
      </c>
      <c r="C6244" s="38">
        <f t="shared" ca="1" si="681"/>
        <v>0.12520923001876713</v>
      </c>
      <c r="D6244" s="38">
        <f t="shared" ca="1" si="682"/>
        <v>5.5413183004591644E-2</v>
      </c>
      <c r="E6244" s="38">
        <f t="shared" ca="1" si="683"/>
        <v>0.14572823288957404</v>
      </c>
      <c r="F6244" s="38">
        <f t="shared" ca="1" si="687"/>
        <v>3.9767868527799274E-2</v>
      </c>
      <c r="G6244" s="24">
        <f t="shared" ca="1" si="684"/>
        <v>7297.8396569679608</v>
      </c>
      <c r="H6244" s="24">
        <f t="shared" ca="1" si="685"/>
        <v>7991.0209602804434</v>
      </c>
      <c r="I6244" s="24">
        <f ca="1">H6244/'Option value'!$E$10</f>
        <v>387.9136388485652</v>
      </c>
    </row>
    <row r="6245" spans="2:9">
      <c r="B6245">
        <f t="shared" si="686"/>
        <v>6227</v>
      </c>
      <c r="C6245" s="38">
        <f t="shared" ca="1" si="681"/>
        <v>9.9613330707691683E-2</v>
      </c>
      <c r="D6245" s="38">
        <f t="shared" ca="1" si="682"/>
        <v>6.0133397435381937E-2</v>
      </c>
      <c r="E6245" s="38">
        <f t="shared" ca="1" si="683"/>
        <v>0.14123154826466733</v>
      </c>
      <c r="F6245" s="38">
        <f t="shared" ca="1" si="687"/>
        <v>5.2451603062968533E-2</v>
      </c>
      <c r="G6245" s="24">
        <f t="shared" ca="1" si="684"/>
        <v>9237.0276117819376</v>
      </c>
      <c r="H6245" s="24">
        <f t="shared" ca="1" si="685"/>
        <v>9930.2089150944194</v>
      </c>
      <c r="I6245" s="24">
        <f ca="1">H6245/'Option value'!$E$10</f>
        <v>482.0489764608941</v>
      </c>
    </row>
    <row r="6246" spans="2:9">
      <c r="B6246">
        <f t="shared" si="686"/>
        <v>6228</v>
      </c>
      <c r="C6246" s="38">
        <f t="shared" ca="1" si="681"/>
        <v>0.15465807459271202</v>
      </c>
      <c r="D6246" s="38">
        <f t="shared" ca="1" si="682"/>
        <v>7.0080192563412511E-2</v>
      </c>
      <c r="E6246" s="38">
        <f t="shared" ca="1" si="683"/>
        <v>0.14173056253140032</v>
      </c>
      <c r="F6246" s="38">
        <f t="shared" ca="1" si="687"/>
        <v>4.3257655085496227E-2</v>
      </c>
      <c r="G6246" s="24">
        <f t="shared" ca="1" si="684"/>
        <v>10191.152478343765</v>
      </c>
      <c r="H6246" s="24">
        <f t="shared" ca="1" si="685"/>
        <v>10884.333781656247</v>
      </c>
      <c r="I6246" s="24">
        <f ca="1">H6246/'Option value'!$E$10</f>
        <v>528.36571755612852</v>
      </c>
    </row>
    <row r="6247" spans="2:9">
      <c r="B6247">
        <f t="shared" si="686"/>
        <v>6229</v>
      </c>
      <c r="C6247" s="38">
        <f t="shared" ca="1" si="681"/>
        <v>0.30919158695125681</v>
      </c>
      <c r="D6247" s="38">
        <f t="shared" ca="1" si="682"/>
        <v>5.9436544884972825E-2</v>
      </c>
      <c r="E6247" s="38">
        <f t="shared" ca="1" si="683"/>
        <v>0.1442172764420841</v>
      </c>
      <c r="F6247" s="38">
        <f t="shared" ca="1" si="687"/>
        <v>4.9927547532448491E-2</v>
      </c>
      <c r="G6247" s="24">
        <f t="shared" ca="1" si="684"/>
        <v>10234.903469648283</v>
      </c>
      <c r="H6247" s="24">
        <f t="shared" ca="1" si="685"/>
        <v>10928.084772960765</v>
      </c>
      <c r="I6247" s="24">
        <f ca="1">H6247/'Option value'!$E$10</f>
        <v>530.48955208547397</v>
      </c>
    </row>
    <row r="6248" spans="2:9">
      <c r="B6248">
        <f t="shared" si="686"/>
        <v>6230</v>
      </c>
      <c r="C6248" s="38">
        <f t="shared" ca="1" si="681"/>
        <v>6.3041881271607592E-2</v>
      </c>
      <c r="D6248" s="38">
        <f t="shared" ca="1" si="682"/>
        <v>6.7596973996762857E-2</v>
      </c>
      <c r="E6248" s="38">
        <f t="shared" ca="1" si="683"/>
        <v>0.14055879602016397</v>
      </c>
      <c r="F6248" s="38">
        <f t="shared" ca="1" si="687"/>
        <v>5.3223461416913809E-2</v>
      </c>
      <c r="G6248" s="24">
        <f t="shared" ca="1" si="684"/>
        <v>10204.201322694165</v>
      </c>
      <c r="H6248" s="24">
        <f t="shared" ca="1" si="685"/>
        <v>10897.382626006647</v>
      </c>
      <c r="I6248" s="24">
        <f ca="1">H6248/'Option value'!$E$10</f>
        <v>528.99915660226441</v>
      </c>
    </row>
    <row r="6249" spans="2:9">
      <c r="B6249">
        <f t="shared" si="686"/>
        <v>6231</v>
      </c>
      <c r="C6249" s="38">
        <f t="shared" ca="1" si="681"/>
        <v>0.19236038049299745</v>
      </c>
      <c r="D6249" s="38">
        <f t="shared" ca="1" si="682"/>
        <v>6.9649687901033458E-2</v>
      </c>
      <c r="E6249" s="38">
        <f t="shared" ca="1" si="683"/>
        <v>0.14605084265156315</v>
      </c>
      <c r="F6249" s="38">
        <f t="shared" ca="1" si="687"/>
        <v>2.0177839264169911E-2</v>
      </c>
      <c r="G6249" s="24">
        <f t="shared" ca="1" si="684"/>
        <v>8182.4901973706301</v>
      </c>
      <c r="H6249" s="24">
        <f t="shared" ca="1" si="685"/>
        <v>8875.6715006831128</v>
      </c>
      <c r="I6249" s="24">
        <f ca="1">H6249/'Option value'!$E$10</f>
        <v>430.85783983898602</v>
      </c>
    </row>
    <row r="6250" spans="2:9">
      <c r="B6250">
        <f t="shared" si="686"/>
        <v>6232</v>
      </c>
      <c r="C6250" s="38">
        <f t="shared" ca="1" si="681"/>
        <v>0.22207754700516685</v>
      </c>
      <c r="D6250" s="38">
        <f t="shared" ca="1" si="682"/>
        <v>7.0018041250373406E-2</v>
      </c>
      <c r="E6250" s="38">
        <f t="shared" ca="1" si="683"/>
        <v>0.14621496361600433</v>
      </c>
      <c r="F6250" s="38">
        <f t="shared" ca="1" si="687"/>
        <v>3.8150871123430227E-2</v>
      </c>
      <c r="G6250" s="24">
        <f t="shared" ca="1" si="684"/>
        <v>9820.1628164106169</v>
      </c>
      <c r="H6250" s="24">
        <f t="shared" ca="1" si="685"/>
        <v>10513.344119723099</v>
      </c>
      <c r="I6250" s="24">
        <f ca="1">H6250/'Option value'!$E$10</f>
        <v>510.35651066616981</v>
      </c>
    </row>
    <row r="6251" spans="2:9">
      <c r="B6251">
        <f t="shared" si="686"/>
        <v>6233</v>
      </c>
      <c r="C6251" s="38">
        <f t="shared" ca="1" si="681"/>
        <v>0.19882902738364719</v>
      </c>
      <c r="D6251" s="38">
        <f t="shared" ca="1" si="682"/>
        <v>6.1214038693086434E-2</v>
      </c>
      <c r="E6251" s="38">
        <f t="shared" ca="1" si="683"/>
        <v>0.14622547913129702</v>
      </c>
      <c r="F6251" s="38">
        <f t="shared" ca="1" si="687"/>
        <v>4.1175844411851167E-2</v>
      </c>
      <c r="G6251" s="24">
        <f t="shared" ca="1" si="684"/>
        <v>8663.7340826864875</v>
      </c>
      <c r="H6251" s="24">
        <f t="shared" ca="1" si="685"/>
        <v>9356.9153859989692</v>
      </c>
      <c r="I6251" s="24">
        <f ca="1">H6251/'Option value'!$E$10</f>
        <v>454.21919349509557</v>
      </c>
    </row>
    <row r="6252" spans="2:9">
      <c r="B6252">
        <f t="shared" si="686"/>
        <v>6234</v>
      </c>
      <c r="C6252" s="38">
        <f t="shared" ca="1" si="681"/>
        <v>2.1969005866646518E-2</v>
      </c>
      <c r="D6252" s="38">
        <f t="shared" ca="1" si="682"/>
        <v>7.0278686657078523E-2</v>
      </c>
      <c r="E6252" s="38">
        <f t="shared" ca="1" si="683"/>
        <v>0.14259324753671215</v>
      </c>
      <c r="F6252" s="38">
        <f t="shared" ca="1" si="687"/>
        <v>5.5239427569424807E-2</v>
      </c>
      <c r="G6252" s="24">
        <f t="shared" ca="1" si="684"/>
        <v>10196.962853363984</v>
      </c>
      <c r="H6252" s="24">
        <f t="shared" ca="1" si="685"/>
        <v>10890.144156676466</v>
      </c>
      <c r="I6252" s="24">
        <f ca="1">H6252/'Option value'!$E$10</f>
        <v>528.64777459594495</v>
      </c>
    </row>
    <row r="6253" spans="2:9">
      <c r="B6253">
        <f t="shared" si="686"/>
        <v>6235</v>
      </c>
      <c r="C6253" s="38">
        <f t="shared" ca="1" si="681"/>
        <v>0.21709581231517622</v>
      </c>
      <c r="D6253" s="38">
        <f t="shared" ca="1" si="682"/>
        <v>5.5711833060514623E-2</v>
      </c>
      <c r="E6253" s="38">
        <f t="shared" ca="1" si="683"/>
        <v>0.14302668911825173</v>
      </c>
      <c r="F6253" s="38">
        <f t="shared" ca="1" si="687"/>
        <v>4.4781697268247739E-2</v>
      </c>
      <c r="G6253" s="24">
        <f t="shared" ca="1" si="684"/>
        <v>8559.5941272298423</v>
      </c>
      <c r="H6253" s="24">
        <f t="shared" ca="1" si="685"/>
        <v>9252.7754305423241</v>
      </c>
      <c r="I6253" s="24">
        <f ca="1">H6253/'Option value'!$E$10</f>
        <v>449.16385585156911</v>
      </c>
    </row>
    <row r="6254" spans="2:9">
      <c r="B6254">
        <f t="shared" si="686"/>
        <v>6236</v>
      </c>
      <c r="C6254" s="38">
        <f t="shared" ca="1" si="681"/>
        <v>0.20113306972108658</v>
      </c>
      <c r="D6254" s="38">
        <f t="shared" ca="1" si="682"/>
        <v>6.2631348391828476E-2</v>
      </c>
      <c r="E6254" s="38">
        <f t="shared" ca="1" si="683"/>
        <v>0.14521919604038663</v>
      </c>
      <c r="F6254" s="38">
        <f t="shared" ca="1" si="687"/>
        <v>2.2781387766680265E-2</v>
      </c>
      <c r="G6254" s="24">
        <f t="shared" ca="1" si="684"/>
        <v>7620.0657018757129</v>
      </c>
      <c r="H6254" s="24">
        <f t="shared" ca="1" si="685"/>
        <v>8313.2470051881955</v>
      </c>
      <c r="I6254" s="24">
        <f ca="1">H6254/'Option value'!$E$10</f>
        <v>403.55567986350462</v>
      </c>
    </row>
    <row r="6255" spans="2:9">
      <c r="B6255">
        <f t="shared" si="686"/>
        <v>6237</v>
      </c>
      <c r="C6255" s="38">
        <f t="shared" ca="1" si="681"/>
        <v>0.27967370442281464</v>
      </c>
      <c r="D6255" s="38">
        <f t="shared" ca="1" si="682"/>
        <v>6.4497252127845434E-2</v>
      </c>
      <c r="E6255" s="38">
        <f t="shared" ca="1" si="683"/>
        <v>0.14119211612430518</v>
      </c>
      <c r="F6255" s="38">
        <f t="shared" ca="1" si="687"/>
        <v>4.1021801646010228E-2</v>
      </c>
      <c r="G6255" s="24">
        <f t="shared" ca="1" si="684"/>
        <v>10218.632900779512</v>
      </c>
      <c r="H6255" s="24">
        <f t="shared" ca="1" si="685"/>
        <v>10911.814204091994</v>
      </c>
      <c r="I6255" s="24">
        <f ca="1">H6255/'Option value'!$E$10</f>
        <v>529.69971864524234</v>
      </c>
    </row>
    <row r="6256" spans="2:9">
      <c r="B6256">
        <f t="shared" si="686"/>
        <v>6238</v>
      </c>
      <c r="C6256" s="38">
        <f t="shared" ca="1" si="681"/>
        <v>0.37305191104062729</v>
      </c>
      <c r="D6256" s="38">
        <f t="shared" ca="1" si="682"/>
        <v>6.4774925545978468E-2</v>
      </c>
      <c r="E6256" s="38">
        <f t="shared" ca="1" si="683"/>
        <v>0.14796006100721387</v>
      </c>
      <c r="F6256" s="38">
        <f t="shared" ca="1" si="687"/>
        <v>4.7114586816043871E-2</v>
      </c>
      <c r="G6256" s="24">
        <f t="shared" ca="1" si="684"/>
        <v>10937.771436432527</v>
      </c>
      <c r="H6256" s="24">
        <f t="shared" ca="1" si="685"/>
        <v>11630.952739745009</v>
      </c>
      <c r="I6256" s="24">
        <f ca="1">H6256/'Option value'!$E$10</f>
        <v>564.60935629830135</v>
      </c>
    </row>
    <row r="6257" spans="2:9">
      <c r="B6257">
        <f t="shared" si="686"/>
        <v>6239</v>
      </c>
      <c r="C6257" s="38">
        <f t="shared" ca="1" si="681"/>
        <v>0.26633673431492783</v>
      </c>
      <c r="D6257" s="38">
        <f t="shared" ca="1" si="682"/>
        <v>6.7068778829268705E-2</v>
      </c>
      <c r="E6257" s="38">
        <f t="shared" ca="1" si="683"/>
        <v>0.14452485117499847</v>
      </c>
      <c r="F6257" s="38">
        <f t="shared" ca="1" si="687"/>
        <v>4.7242909347661705E-2</v>
      </c>
      <c r="G6257" s="24">
        <f t="shared" ca="1" si="684"/>
        <v>10827.513902819275</v>
      </c>
      <c r="H6257" s="24">
        <f t="shared" ca="1" si="685"/>
        <v>11520.695206131757</v>
      </c>
      <c r="I6257" s="24">
        <f ca="1">H6257/'Option value'!$E$10</f>
        <v>559.25704884134734</v>
      </c>
    </row>
    <row r="6258" spans="2:9">
      <c r="B6258">
        <f t="shared" si="686"/>
        <v>6240</v>
      </c>
      <c r="C6258" s="38">
        <f t="shared" ca="1" si="681"/>
        <v>0.18311512636161997</v>
      </c>
      <c r="D6258" s="38">
        <f t="shared" ca="1" si="682"/>
        <v>7.2568726160523594E-2</v>
      </c>
      <c r="E6258" s="38">
        <f t="shared" ca="1" si="683"/>
        <v>0.14311048762214015</v>
      </c>
      <c r="F6258" s="38">
        <f t="shared" ca="1" si="687"/>
        <v>5.4115007992129566E-2</v>
      </c>
      <c r="G6258" s="24">
        <f t="shared" ca="1" si="684"/>
        <v>11964.648257132827</v>
      </c>
      <c r="H6258" s="24">
        <f t="shared" ca="1" si="685"/>
        <v>12657.829560445309</v>
      </c>
      <c r="I6258" s="24">
        <f ca="1">H6258/'Option value'!$E$10</f>
        <v>614.45774565268482</v>
      </c>
    </row>
    <row r="6259" spans="2:9">
      <c r="B6259">
        <f t="shared" si="686"/>
        <v>6241</v>
      </c>
      <c r="C6259" s="38">
        <f t="shared" ca="1" si="681"/>
        <v>0.2694280615189627</v>
      </c>
      <c r="D6259" s="38">
        <f t="shared" ca="1" si="682"/>
        <v>6.6523967304704668E-2</v>
      </c>
      <c r="E6259" s="38">
        <f t="shared" ca="1" si="683"/>
        <v>0.14335591358676311</v>
      </c>
      <c r="F6259" s="38">
        <f t="shared" ca="1" si="687"/>
        <v>5.3082833287481201E-2</v>
      </c>
      <c r="G6259" s="24">
        <f t="shared" ca="1" si="684"/>
        <v>11601.639087773023</v>
      </c>
      <c r="H6259" s="24">
        <f t="shared" ca="1" si="685"/>
        <v>12294.820391085505</v>
      </c>
      <c r="I6259" s="24">
        <f ca="1">H6259/'Option value'!$E$10</f>
        <v>596.83594131483028</v>
      </c>
    </row>
    <row r="6260" spans="2:9">
      <c r="B6260">
        <f t="shared" si="686"/>
        <v>6242</v>
      </c>
      <c r="C6260" s="38">
        <f t="shared" ca="1" si="681"/>
        <v>0.21702432478159744</v>
      </c>
      <c r="D6260" s="38">
        <f t="shared" ca="1" si="682"/>
        <v>6.7956839891208223E-2</v>
      </c>
      <c r="E6260" s="38">
        <f t="shared" ca="1" si="683"/>
        <v>0.13800319118776813</v>
      </c>
      <c r="F6260" s="38">
        <f t="shared" ca="1" si="687"/>
        <v>5.2816294641151965E-2</v>
      </c>
      <c r="G6260" s="24">
        <f t="shared" ca="1" si="684"/>
        <v>12040.679985443827</v>
      </c>
      <c r="H6260" s="24">
        <f t="shared" ca="1" si="685"/>
        <v>12733.861288756309</v>
      </c>
      <c r="I6260" s="24">
        <f ca="1">H6260/'Option value'!$E$10</f>
        <v>618.14860625030622</v>
      </c>
    </row>
    <row r="6261" spans="2:9">
      <c r="B6261">
        <f t="shared" si="686"/>
        <v>6243</v>
      </c>
      <c r="C6261" s="38">
        <f t="shared" ca="1" si="681"/>
        <v>0.10704156617251454</v>
      </c>
      <c r="D6261" s="38">
        <f t="shared" ca="1" si="682"/>
        <v>7.0461615776655856E-2</v>
      </c>
      <c r="E6261" s="38">
        <f t="shared" ca="1" si="683"/>
        <v>0.14709258848945167</v>
      </c>
      <c r="F6261" s="38">
        <f t="shared" ca="1" si="687"/>
        <v>3.5891241380510773E-2</v>
      </c>
      <c r="G6261" s="24">
        <f t="shared" ca="1" si="684"/>
        <v>8699.5713432756329</v>
      </c>
      <c r="H6261" s="24">
        <f t="shared" ca="1" si="685"/>
        <v>9392.7526465881147</v>
      </c>
      <c r="I6261" s="24">
        <f ca="1">H6261/'Option value'!$E$10</f>
        <v>455.95886633922885</v>
      </c>
    </row>
    <row r="6262" spans="2:9">
      <c r="B6262">
        <f t="shared" si="686"/>
        <v>6244</v>
      </c>
      <c r="C6262" s="38">
        <f t="shared" ca="1" si="681"/>
        <v>0.12610223912391133</v>
      </c>
      <c r="D6262" s="38">
        <f t="shared" ca="1" si="682"/>
        <v>5.4267824077685607E-2</v>
      </c>
      <c r="E6262" s="38">
        <f t="shared" ca="1" si="683"/>
        <v>0.14644386702864895</v>
      </c>
      <c r="F6262" s="38">
        <f t="shared" ca="1" si="687"/>
        <v>5.2037518401135782E-2</v>
      </c>
      <c r="G6262" s="24">
        <f t="shared" ca="1" si="684"/>
        <v>8028.0562472896036</v>
      </c>
      <c r="H6262" s="24">
        <f t="shared" ca="1" si="685"/>
        <v>8721.2375506020853</v>
      </c>
      <c r="I6262" s="24">
        <f ca="1">H6262/'Option value'!$E$10</f>
        <v>423.36104614573225</v>
      </c>
    </row>
    <row r="6263" spans="2:9">
      <c r="B6263">
        <f t="shared" si="686"/>
        <v>6245</v>
      </c>
      <c r="C6263" s="38">
        <f t="shared" ca="1" si="681"/>
        <v>0.38724222598295588</v>
      </c>
      <c r="D6263" s="38">
        <f t="shared" ca="1" si="682"/>
        <v>6.820768117035185E-2</v>
      </c>
      <c r="E6263" s="38">
        <f t="shared" ca="1" si="683"/>
        <v>0.14466227108536023</v>
      </c>
      <c r="F6263" s="38">
        <f t="shared" ca="1" si="687"/>
        <v>5.1940833536953723E-2</v>
      </c>
      <c r="G6263" s="24">
        <f t="shared" ca="1" si="684"/>
        <v>12656.009889682929</v>
      </c>
      <c r="H6263" s="24">
        <f t="shared" ca="1" si="685"/>
        <v>13349.191192995411</v>
      </c>
      <c r="I6263" s="24">
        <f ca="1">H6263/'Option value'!$E$10</f>
        <v>648.01898995123349</v>
      </c>
    </row>
    <row r="6264" spans="2:9">
      <c r="B6264">
        <f t="shared" si="686"/>
        <v>6246</v>
      </c>
      <c r="C6264" s="38">
        <f t="shared" ca="1" si="681"/>
        <v>0.23675376491613662</v>
      </c>
      <c r="D6264" s="38">
        <f t="shared" ca="1" si="682"/>
        <v>5.8983481412879145E-2</v>
      </c>
      <c r="E6264" s="38">
        <f t="shared" ca="1" si="683"/>
        <v>0.14335331327395553</v>
      </c>
      <c r="F6264" s="38">
        <f t="shared" ca="1" si="687"/>
        <v>5.0350136550258204E-2</v>
      </c>
      <c r="G6264" s="24">
        <f t="shared" ca="1" si="684"/>
        <v>9727.6343456280138</v>
      </c>
      <c r="H6264" s="24">
        <f t="shared" ca="1" si="685"/>
        <v>10420.815648940496</v>
      </c>
      <c r="I6264" s="24">
        <f ca="1">H6264/'Option value'!$E$10</f>
        <v>505.86483732720848</v>
      </c>
    </row>
    <row r="6265" spans="2:9">
      <c r="B6265">
        <f t="shared" si="686"/>
        <v>6247</v>
      </c>
      <c r="C6265" s="38">
        <f t="shared" ca="1" si="681"/>
        <v>0.19668675668956787</v>
      </c>
      <c r="D6265" s="38">
        <f t="shared" ca="1" si="682"/>
        <v>6.5502392860782729E-2</v>
      </c>
      <c r="E6265" s="38">
        <f t="shared" ca="1" si="683"/>
        <v>0.14317477800716286</v>
      </c>
      <c r="F6265" s="38">
        <f t="shared" ca="1" si="687"/>
        <v>5.0189372341361907E-2</v>
      </c>
      <c r="G6265" s="24">
        <f t="shared" ca="1" si="684"/>
        <v>10454.764079543296</v>
      </c>
      <c r="H6265" s="24">
        <f t="shared" ca="1" si="685"/>
        <v>11147.945382855778</v>
      </c>
      <c r="I6265" s="24">
        <f ca="1">H6265/'Option value'!$E$10</f>
        <v>541.16239722600858</v>
      </c>
    </row>
    <row r="6266" spans="2:9">
      <c r="B6266">
        <f t="shared" si="686"/>
        <v>6248</v>
      </c>
      <c r="C6266" s="38">
        <f t="shared" ca="1" si="681"/>
        <v>0.19360087544137405</v>
      </c>
      <c r="D6266" s="38">
        <f t="shared" ca="1" si="682"/>
        <v>6.0962415412027675E-2</v>
      </c>
      <c r="E6266" s="38">
        <f t="shared" ca="1" si="683"/>
        <v>0.14549198376824099</v>
      </c>
      <c r="F6266" s="38">
        <f t="shared" ca="1" si="687"/>
        <v>2.5787870253557877E-2</v>
      </c>
      <c r="G6266" s="24">
        <f t="shared" ca="1" si="684"/>
        <v>7538.8238654465486</v>
      </c>
      <c r="H6266" s="24">
        <f t="shared" ca="1" si="685"/>
        <v>8232.0051687590312</v>
      </c>
      <c r="I6266" s="24">
        <f ca="1">H6266/'Option value'!$E$10</f>
        <v>399.61190139606947</v>
      </c>
    </row>
    <row r="6267" spans="2:9">
      <c r="B6267">
        <f t="shared" si="686"/>
        <v>6249</v>
      </c>
      <c r="C6267" s="38">
        <f t="shared" ca="1" si="681"/>
        <v>5.7228054423948016E-2</v>
      </c>
      <c r="D6267" s="38">
        <f t="shared" ca="1" si="682"/>
        <v>6.512702233978182E-2</v>
      </c>
      <c r="E6267" s="38">
        <f t="shared" ca="1" si="683"/>
        <v>0.14503454254262152</v>
      </c>
      <c r="F6267" s="38">
        <f t="shared" ca="1" si="687"/>
        <v>2.0436455230940963E-2</v>
      </c>
      <c r="G6267" s="24">
        <f t="shared" ca="1" si="684"/>
        <v>6853.4603185764108</v>
      </c>
      <c r="H6267" s="24">
        <f t="shared" ca="1" si="685"/>
        <v>7546.6416218888935</v>
      </c>
      <c r="I6267" s="24">
        <f ca="1">H6267/'Option value'!$E$10</f>
        <v>366.34182630528608</v>
      </c>
    </row>
    <row r="6268" spans="2:9">
      <c r="B6268">
        <f t="shared" si="686"/>
        <v>6250</v>
      </c>
      <c r="C6268" s="38">
        <f t="shared" ca="1" si="681"/>
        <v>0.10187424001196321</v>
      </c>
      <c r="D6268" s="38">
        <f t="shared" ca="1" si="682"/>
        <v>6.2237735042254758E-2</v>
      </c>
      <c r="E6268" s="38">
        <f t="shared" ca="1" si="683"/>
        <v>0.14395924081045755</v>
      </c>
      <c r="F6268" s="38">
        <f t="shared" ca="1" si="687"/>
        <v>5.8661139856642466E-2</v>
      </c>
      <c r="G6268" s="24">
        <f t="shared" ca="1" si="684"/>
        <v>9970.9795155913635</v>
      </c>
      <c r="H6268" s="24">
        <f t="shared" ca="1" si="685"/>
        <v>10664.160818903845</v>
      </c>
      <c r="I6268" s="24">
        <f ca="1">H6268/'Option value'!$E$10</f>
        <v>517.67770965552643</v>
      </c>
    </row>
    <row r="6269" spans="2:9">
      <c r="B6269">
        <f t="shared" si="686"/>
        <v>6251</v>
      </c>
      <c r="C6269" s="38">
        <f t="shared" ca="1" si="681"/>
        <v>0.11501676755346382</v>
      </c>
      <c r="D6269" s="38">
        <f t="shared" ca="1" si="682"/>
        <v>5.8949934465472614E-2</v>
      </c>
      <c r="E6269" s="38">
        <f t="shared" ca="1" si="683"/>
        <v>0.14217399195006289</v>
      </c>
      <c r="F6269" s="38">
        <f t="shared" ca="1" si="687"/>
        <v>4.0693597598534442E-2</v>
      </c>
      <c r="G6269" s="24">
        <f t="shared" ca="1" si="684"/>
        <v>8032.9295022004253</v>
      </c>
      <c r="H6269" s="24">
        <f t="shared" ca="1" si="685"/>
        <v>8726.110805512908</v>
      </c>
      <c r="I6269" s="24">
        <f ca="1">H6269/'Option value'!$E$10</f>
        <v>423.5976119181023</v>
      </c>
    </row>
    <row r="6270" spans="2:9">
      <c r="B6270">
        <f t="shared" si="686"/>
        <v>6252</v>
      </c>
      <c r="C6270" s="38">
        <f t="shared" ca="1" si="681"/>
        <v>5.9784762993561363E-2</v>
      </c>
      <c r="D6270" s="38">
        <f t="shared" ca="1" si="682"/>
        <v>6.9391482267358112E-2</v>
      </c>
      <c r="E6270" s="38">
        <f t="shared" ca="1" si="683"/>
        <v>0.1442764905667564</v>
      </c>
      <c r="F6270" s="38">
        <f t="shared" ca="1" si="687"/>
        <v>3.5156624110038434E-2</v>
      </c>
      <c r="G6270" s="24">
        <f t="shared" ca="1" si="684"/>
        <v>8358.1735900472522</v>
      </c>
      <c r="H6270" s="24">
        <f t="shared" ca="1" si="685"/>
        <v>9051.354893359734</v>
      </c>
      <c r="I6270" s="24">
        <f ca="1">H6270/'Option value'!$E$10</f>
        <v>439.38615987183169</v>
      </c>
    </row>
    <row r="6271" spans="2:9">
      <c r="B6271">
        <f t="shared" si="686"/>
        <v>6253</v>
      </c>
      <c r="C6271" s="38">
        <f t="shared" ca="1" si="681"/>
        <v>0.28917957481011958</v>
      </c>
      <c r="D6271" s="38">
        <f t="shared" ca="1" si="682"/>
        <v>5.5758951893539674E-2</v>
      </c>
      <c r="E6271" s="38">
        <f t="shared" ca="1" si="683"/>
        <v>0.1469840574679091</v>
      </c>
      <c r="F6271" s="38">
        <f t="shared" ca="1" si="687"/>
        <v>5.5951041211436972E-2</v>
      </c>
      <c r="G6271" s="24">
        <f t="shared" ca="1" si="684"/>
        <v>9793.1061489202493</v>
      </c>
      <c r="H6271" s="24">
        <f t="shared" ca="1" si="685"/>
        <v>10486.287452232731</v>
      </c>
      <c r="I6271" s="24">
        <f ca="1">H6271/'Option value'!$E$10</f>
        <v>509.04308020547234</v>
      </c>
    </row>
    <row r="6272" spans="2:9">
      <c r="B6272">
        <f t="shared" si="686"/>
        <v>6254</v>
      </c>
      <c r="C6272" s="38">
        <f t="shared" ca="1" si="681"/>
        <v>0.17363090818746624</v>
      </c>
      <c r="D6272" s="38">
        <f t="shared" ca="1" si="682"/>
        <v>6.8875974149930408E-2</v>
      </c>
      <c r="E6272" s="38">
        <f t="shared" ca="1" si="683"/>
        <v>0.147152561147183</v>
      </c>
      <c r="F6272" s="38">
        <f t="shared" ca="1" si="687"/>
        <v>2.1405886298782248E-2</v>
      </c>
      <c r="G6272" s="24">
        <f t="shared" ca="1" si="684"/>
        <v>7972.4932429998162</v>
      </c>
      <c r="H6272" s="24">
        <f t="shared" ca="1" si="685"/>
        <v>8665.6745463122988</v>
      </c>
      <c r="I6272" s="24">
        <f ca="1">H6272/'Option value'!$E$10</f>
        <v>420.66381292778146</v>
      </c>
    </row>
    <row r="6273" spans="2:9">
      <c r="B6273">
        <f t="shared" si="686"/>
        <v>6255</v>
      </c>
      <c r="C6273" s="38">
        <f t="shared" ca="1" si="681"/>
        <v>0.33055186622136423</v>
      </c>
      <c r="D6273" s="38">
        <f t="shared" ca="1" si="682"/>
        <v>6.4889497419882314E-2</v>
      </c>
      <c r="E6273" s="38">
        <f t="shared" ca="1" si="683"/>
        <v>0.14754186284000029</v>
      </c>
      <c r="F6273" s="38">
        <f t="shared" ca="1" si="687"/>
        <v>5.7763817992200067E-2</v>
      </c>
      <c r="G6273" s="24">
        <f t="shared" ca="1" si="684"/>
        <v>11926.896554151948</v>
      </c>
      <c r="H6273" s="24">
        <f t="shared" ca="1" si="685"/>
        <v>12620.07785746443</v>
      </c>
      <c r="I6273" s="24">
        <f ca="1">H6273/'Option value'!$E$10</f>
        <v>612.62513871186547</v>
      </c>
    </row>
    <row r="6274" spans="2:9">
      <c r="B6274">
        <f t="shared" si="686"/>
        <v>6256</v>
      </c>
      <c r="C6274" s="38">
        <f t="shared" ca="1" si="681"/>
        <v>0.18984853359953924</v>
      </c>
      <c r="D6274" s="38">
        <f t="shared" ca="1" si="682"/>
        <v>4.9465760882037781E-2</v>
      </c>
      <c r="E6274" s="38">
        <f t="shared" ca="1" si="683"/>
        <v>0.14105145502228789</v>
      </c>
      <c r="F6274" s="38">
        <f t="shared" ca="1" si="687"/>
        <v>4.5483871482023597E-2</v>
      </c>
      <c r="G6274" s="24">
        <f t="shared" ca="1" si="684"/>
        <v>7637.9558813163767</v>
      </c>
      <c r="H6274" s="24">
        <f t="shared" ca="1" si="685"/>
        <v>8331.1371846288584</v>
      </c>
      <c r="I6274" s="24">
        <f ca="1">H6274/'Option value'!$E$10</f>
        <v>404.42413517615813</v>
      </c>
    </row>
    <row r="6275" spans="2:9">
      <c r="B6275">
        <f t="shared" si="686"/>
        <v>6257</v>
      </c>
      <c r="C6275" s="38">
        <f t="shared" ca="1" si="681"/>
        <v>0.3061122599556852</v>
      </c>
      <c r="D6275" s="38">
        <f t="shared" ca="1" si="682"/>
        <v>6.6042468195735171E-2</v>
      </c>
      <c r="E6275" s="38">
        <f t="shared" ca="1" si="683"/>
        <v>0.14669814042490378</v>
      </c>
      <c r="F6275" s="38">
        <f t="shared" ca="1" si="687"/>
        <v>2.9076152805402523E-2</v>
      </c>
      <c r="G6275" s="24">
        <f t="shared" ca="1" si="684"/>
        <v>9095.0829554091597</v>
      </c>
      <c r="H6275" s="24">
        <f t="shared" ca="1" si="685"/>
        <v>9788.2642587216415</v>
      </c>
      <c r="I6275" s="24">
        <f ca="1">H6275/'Option value'!$E$10</f>
        <v>475.15845916124471</v>
      </c>
    </row>
    <row r="6276" spans="2:9">
      <c r="B6276">
        <f t="shared" si="686"/>
        <v>6258</v>
      </c>
      <c r="C6276" s="38">
        <f t="shared" ca="1" si="681"/>
        <v>6.6853595253240417E-2</v>
      </c>
      <c r="D6276" s="38">
        <f t="shared" ca="1" si="682"/>
        <v>6.1014273971362012E-2</v>
      </c>
      <c r="E6276" s="38">
        <f t="shared" ca="1" si="683"/>
        <v>0.14403052513007986</v>
      </c>
      <c r="F6276" s="38">
        <f t="shared" ca="1" si="687"/>
        <v>3.1054312319103876E-2</v>
      </c>
      <c r="G6276" s="24">
        <f t="shared" ca="1" si="684"/>
        <v>7145.6318562335564</v>
      </c>
      <c r="H6276" s="24">
        <f t="shared" ca="1" si="685"/>
        <v>7838.8131595460391</v>
      </c>
      <c r="I6276" s="24">
        <f ca="1">H6276/'Option value'!$E$10</f>
        <v>380.52491065757471</v>
      </c>
    </row>
    <row r="6277" spans="2:9">
      <c r="B6277">
        <f t="shared" si="686"/>
        <v>6259</v>
      </c>
      <c r="C6277" s="38">
        <f t="shared" ca="1" si="681"/>
        <v>0.18637882499065786</v>
      </c>
      <c r="D6277" s="38">
        <f t="shared" ca="1" si="682"/>
        <v>4.8866700842385064E-2</v>
      </c>
      <c r="E6277" s="38">
        <f t="shared" ca="1" si="683"/>
        <v>0.1431505701864671</v>
      </c>
      <c r="F6277" s="38">
        <f t="shared" ca="1" si="687"/>
        <v>4.2809364908655341E-2</v>
      </c>
      <c r="G6277" s="24">
        <f t="shared" ca="1" si="684"/>
        <v>7165.5324876028899</v>
      </c>
      <c r="H6277" s="24">
        <f t="shared" ca="1" si="685"/>
        <v>7858.7137909153726</v>
      </c>
      <c r="I6277" s="24">
        <f ca="1">H6277/'Option value'!$E$10</f>
        <v>381.49096072404717</v>
      </c>
    </row>
    <row r="6278" spans="2:9">
      <c r="B6278">
        <f t="shared" si="686"/>
        <v>6260</v>
      </c>
      <c r="C6278" s="38">
        <f t="shared" ca="1" si="681"/>
        <v>-0.12402954778978004</v>
      </c>
      <c r="D6278" s="38">
        <f t="shared" ca="1" si="682"/>
        <v>6.4288880155231529E-2</v>
      </c>
      <c r="E6278" s="38">
        <f t="shared" ca="1" si="683"/>
        <v>0.14455575646545635</v>
      </c>
      <c r="F6278" s="38">
        <f t="shared" ca="1" si="687"/>
        <v>2.025176993010518E-2</v>
      </c>
      <c r="G6278" s="24">
        <f t="shared" ca="1" si="684"/>
        <v>5618.6455757578751</v>
      </c>
      <c r="H6278" s="24">
        <f t="shared" ca="1" si="685"/>
        <v>6311.8268790703578</v>
      </c>
      <c r="I6278" s="24">
        <f ca="1">H6278/'Option value'!$E$10</f>
        <v>306.39936306166783</v>
      </c>
    </row>
    <row r="6279" spans="2:9">
      <c r="B6279">
        <f t="shared" si="686"/>
        <v>6261</v>
      </c>
      <c r="C6279" s="38">
        <f t="shared" ca="1" si="681"/>
        <v>0.24971388491953173</v>
      </c>
      <c r="D6279" s="38">
        <f t="shared" ca="1" si="682"/>
        <v>6.3534562396743613E-2</v>
      </c>
      <c r="E6279" s="38">
        <f t="shared" ca="1" si="683"/>
        <v>0.14230379569236123</v>
      </c>
      <c r="F6279" s="38">
        <f t="shared" ca="1" si="687"/>
        <v>5.4387632254590104E-2</v>
      </c>
      <c r="G6279" s="24">
        <f t="shared" ca="1" si="684"/>
        <v>11200.651564602405</v>
      </c>
      <c r="H6279" s="24">
        <f t="shared" ca="1" si="685"/>
        <v>11893.832867914887</v>
      </c>
      <c r="I6279" s="24">
        <f ca="1">H6279/'Option value'!$E$10</f>
        <v>577.37052756868377</v>
      </c>
    </row>
    <row r="6280" spans="2:9">
      <c r="B6280">
        <f t="shared" si="686"/>
        <v>6262</v>
      </c>
      <c r="C6280" s="38">
        <f t="shared" ca="1" si="681"/>
        <v>0.22283014132854623</v>
      </c>
      <c r="D6280" s="38">
        <f t="shared" ca="1" si="682"/>
        <v>5.8397046896760028E-2</v>
      </c>
      <c r="E6280" s="38">
        <f t="shared" ca="1" si="683"/>
        <v>0.14540975476358817</v>
      </c>
      <c r="F6280" s="38">
        <f t="shared" ca="1" si="687"/>
        <v>4.2555220488151441E-2</v>
      </c>
      <c r="G6280" s="24">
        <f t="shared" ca="1" si="684"/>
        <v>8610.4322813138315</v>
      </c>
      <c r="H6280" s="24">
        <f t="shared" ca="1" si="685"/>
        <v>9303.6135846263132</v>
      </c>
      <c r="I6280" s="24">
        <f ca="1">H6280/'Option value'!$E$10</f>
        <v>451.63172740904429</v>
      </c>
    </row>
    <row r="6281" spans="2:9">
      <c r="B6281">
        <f t="shared" si="686"/>
        <v>6263</v>
      </c>
      <c r="C6281" s="38">
        <f t="shared" ca="1" si="681"/>
        <v>0.25065604184276052</v>
      </c>
      <c r="D6281" s="38">
        <f t="shared" ca="1" si="682"/>
        <v>6.3801079579244802E-2</v>
      </c>
      <c r="E6281" s="38">
        <f t="shared" ca="1" si="683"/>
        <v>0.14955772689966312</v>
      </c>
      <c r="F6281" s="38">
        <f t="shared" ca="1" si="687"/>
        <v>4.1884670610523575E-2</v>
      </c>
      <c r="G6281" s="24">
        <f t="shared" ca="1" si="684"/>
        <v>9190.7351074448088</v>
      </c>
      <c r="H6281" s="24">
        <f t="shared" ca="1" si="685"/>
        <v>9883.9164107572906</v>
      </c>
      <c r="I6281" s="24">
        <f ca="1">H6281/'Option value'!$E$10</f>
        <v>479.80176751248979</v>
      </c>
    </row>
    <row r="6282" spans="2:9">
      <c r="B6282">
        <f t="shared" si="686"/>
        <v>6264</v>
      </c>
      <c r="C6282" s="38">
        <f t="shared" ca="1" si="681"/>
        <v>0.25676960387509323</v>
      </c>
      <c r="D6282" s="38">
        <f t="shared" ca="1" si="682"/>
        <v>6.0772405086658828E-2</v>
      </c>
      <c r="E6282" s="38">
        <f t="shared" ca="1" si="683"/>
        <v>0.14217705873882067</v>
      </c>
      <c r="F6282" s="38">
        <f t="shared" ca="1" si="687"/>
        <v>3.7274761495411479E-2</v>
      </c>
      <c r="G6282" s="24">
        <f t="shared" ca="1" si="684"/>
        <v>9029.5991330906163</v>
      </c>
      <c r="H6282" s="24">
        <f t="shared" ca="1" si="685"/>
        <v>9722.7804364030981</v>
      </c>
      <c r="I6282" s="24">
        <f ca="1">H6282/'Option value'!$E$10</f>
        <v>471.97963283510182</v>
      </c>
    </row>
    <row r="6283" spans="2:9">
      <c r="B6283">
        <f t="shared" si="686"/>
        <v>6265</v>
      </c>
      <c r="C6283" s="38">
        <f t="shared" ca="1" si="681"/>
        <v>0.37264927645833457</v>
      </c>
      <c r="D6283" s="38">
        <f t="shared" ca="1" si="682"/>
        <v>6.5297718902276564E-2</v>
      </c>
      <c r="E6283" s="38">
        <f t="shared" ca="1" si="683"/>
        <v>0.14886757731316094</v>
      </c>
      <c r="F6283" s="38">
        <f t="shared" ca="1" si="687"/>
        <v>5.3088147919566966E-2</v>
      </c>
      <c r="G6283" s="24">
        <f t="shared" ca="1" si="684"/>
        <v>11605.843951793306</v>
      </c>
      <c r="H6283" s="24">
        <f t="shared" ca="1" si="685"/>
        <v>12299.025255105787</v>
      </c>
      <c r="I6283" s="24">
        <f ca="1">H6283/'Option value'!$E$10</f>
        <v>597.04006092746533</v>
      </c>
    </row>
    <row r="6284" spans="2:9">
      <c r="B6284">
        <f t="shared" si="686"/>
        <v>6266</v>
      </c>
      <c r="C6284" s="38">
        <f t="shared" ca="1" si="681"/>
        <v>4.5856156159382377E-2</v>
      </c>
      <c r="D6284" s="38">
        <f t="shared" ca="1" si="682"/>
        <v>6.1466170384343259E-2</v>
      </c>
      <c r="E6284" s="38">
        <f t="shared" ca="1" si="683"/>
        <v>0.1438417887614484</v>
      </c>
      <c r="F6284" s="38">
        <f t="shared" ca="1" si="687"/>
        <v>3.7521008402382303E-2</v>
      </c>
      <c r="G6284" s="24">
        <f t="shared" ca="1" si="684"/>
        <v>7498.6197936663239</v>
      </c>
      <c r="H6284" s="24">
        <f t="shared" ca="1" si="685"/>
        <v>8191.8010969788065</v>
      </c>
      <c r="I6284" s="24">
        <f ca="1">H6284/'Option value'!$E$10</f>
        <v>397.66024742615565</v>
      </c>
    </row>
    <row r="6285" spans="2:9">
      <c r="B6285">
        <f t="shared" si="686"/>
        <v>6267</v>
      </c>
      <c r="C6285" s="38">
        <f t="shared" ca="1" si="681"/>
        <v>0.27004566846096012</v>
      </c>
      <c r="D6285" s="38">
        <f t="shared" ca="1" si="682"/>
        <v>6.1768494125191323E-2</v>
      </c>
      <c r="E6285" s="38">
        <f t="shared" ca="1" si="683"/>
        <v>0.14290982900221391</v>
      </c>
      <c r="F6285" s="38">
        <f t="shared" ca="1" si="687"/>
        <v>2.290528328314792E-2</v>
      </c>
      <c r="G6285" s="24">
        <f t="shared" ca="1" si="684"/>
        <v>8107.3706966356276</v>
      </c>
      <c r="H6285" s="24">
        <f t="shared" ca="1" si="685"/>
        <v>8800.5519999481094</v>
      </c>
      <c r="I6285" s="24">
        <f ca="1">H6285/'Option value'!$E$10</f>
        <v>427.21126213340335</v>
      </c>
    </row>
    <row r="6286" spans="2:9">
      <c r="B6286">
        <f t="shared" si="686"/>
        <v>6268</v>
      </c>
      <c r="C6286" s="38">
        <f t="shared" ca="1" si="681"/>
        <v>0.11300443729335269</v>
      </c>
      <c r="D6286" s="38">
        <f t="shared" ca="1" si="682"/>
        <v>6.3101427075593838E-2</v>
      </c>
      <c r="E6286" s="38">
        <f t="shared" ca="1" si="683"/>
        <v>0.14340001096213165</v>
      </c>
      <c r="F6286" s="38">
        <f t="shared" ca="1" si="687"/>
        <v>2.1602479667000435E-2</v>
      </c>
      <c r="G6286" s="24">
        <f t="shared" ca="1" si="684"/>
        <v>7151.3653856777501</v>
      </c>
      <c r="H6286" s="24">
        <f t="shared" ca="1" si="685"/>
        <v>7844.5466889902327</v>
      </c>
      <c r="I6286" s="24">
        <f ca="1">H6286/'Option value'!$E$10</f>
        <v>380.8032373296229</v>
      </c>
    </row>
    <row r="6287" spans="2:9">
      <c r="B6287">
        <f t="shared" si="686"/>
        <v>6269</v>
      </c>
      <c r="C6287" s="38">
        <f t="shared" ca="1" si="681"/>
        <v>0.27461666042385141</v>
      </c>
      <c r="D6287" s="38">
        <f t="shared" ca="1" si="682"/>
        <v>6.3496397428236956E-2</v>
      </c>
      <c r="E6287" s="38">
        <f t="shared" ca="1" si="683"/>
        <v>0.14616843723097311</v>
      </c>
      <c r="F6287" s="38">
        <f t="shared" ca="1" si="687"/>
        <v>5.4839463225249824E-2</v>
      </c>
      <c r="G6287" s="24">
        <f t="shared" ca="1" si="684"/>
        <v>10990.348765071933</v>
      </c>
      <c r="H6287" s="24">
        <f t="shared" ca="1" si="685"/>
        <v>11683.530068384414</v>
      </c>
      <c r="I6287" s="24">
        <f ca="1">H6287/'Option value'!$E$10</f>
        <v>567.16165380506857</v>
      </c>
    </row>
    <row r="6288" spans="2:9">
      <c r="B6288">
        <f t="shared" si="686"/>
        <v>6270</v>
      </c>
      <c r="C6288" s="38">
        <f t="shared" ca="1" si="681"/>
        <v>0.19345602066109366</v>
      </c>
      <c r="D6288" s="38">
        <f t="shared" ca="1" si="682"/>
        <v>6.6897787875039402E-2</v>
      </c>
      <c r="E6288" s="38">
        <f t="shared" ca="1" si="683"/>
        <v>0.14881160997297638</v>
      </c>
      <c r="F6288" s="38">
        <f t="shared" ca="1" si="687"/>
        <v>5.9156452713178653E-2</v>
      </c>
      <c r="G6288" s="24">
        <f t="shared" ca="1" si="684"/>
        <v>11044.200362666534</v>
      </c>
      <c r="H6288" s="24">
        <f t="shared" ca="1" si="685"/>
        <v>11737.381665979015</v>
      </c>
      <c r="I6288" s="24">
        <f ca="1">H6288/'Option value'!$E$10</f>
        <v>569.77580902810746</v>
      </c>
    </row>
    <row r="6289" spans="2:9">
      <c r="B6289">
        <f t="shared" si="686"/>
        <v>6271</v>
      </c>
      <c r="C6289" s="38">
        <f t="shared" ca="1" si="681"/>
        <v>0.28341852898783099</v>
      </c>
      <c r="D6289" s="38">
        <f t="shared" ca="1" si="682"/>
        <v>6.5224904068568373E-2</v>
      </c>
      <c r="E6289" s="38">
        <f t="shared" ca="1" si="683"/>
        <v>0.14518004055134018</v>
      </c>
      <c r="F6289" s="38">
        <f t="shared" ca="1" si="687"/>
        <v>2.3548129875036499E-2</v>
      </c>
      <c r="G6289" s="24">
        <f t="shared" ca="1" si="684"/>
        <v>8535.4338692016863</v>
      </c>
      <c r="H6289" s="24">
        <f t="shared" ca="1" si="685"/>
        <v>9228.6151725141681</v>
      </c>
      <c r="I6289" s="24">
        <f ca="1">H6289/'Option value'!$E$10</f>
        <v>447.99102779194988</v>
      </c>
    </row>
    <row r="6290" spans="2:9">
      <c r="B6290">
        <f t="shared" si="686"/>
        <v>6272</v>
      </c>
      <c r="C6290" s="38">
        <f t="shared" ca="1" si="681"/>
        <v>0.22207475184647249</v>
      </c>
      <c r="D6290" s="38">
        <f t="shared" ca="1" si="682"/>
        <v>6.7670466079797889E-2</v>
      </c>
      <c r="E6290" s="38">
        <f t="shared" ca="1" si="683"/>
        <v>0.14285554165441622</v>
      </c>
      <c r="F6290" s="38">
        <f t="shared" ca="1" si="687"/>
        <v>5.5134285193485441E-2</v>
      </c>
      <c r="G6290" s="24">
        <f t="shared" ca="1" si="684"/>
        <v>11691.856396602871</v>
      </c>
      <c r="H6290" s="24">
        <f t="shared" ca="1" si="685"/>
        <v>12385.037699915352</v>
      </c>
      <c r="I6290" s="24">
        <f ca="1">H6290/'Option value'!$E$10</f>
        <v>601.2154223259879</v>
      </c>
    </row>
    <row r="6291" spans="2:9">
      <c r="B6291">
        <f t="shared" si="686"/>
        <v>6273</v>
      </c>
      <c r="C6291" s="38">
        <f t="shared" ref="C6291:C6354" ca="1" si="688">_xlfn.NORM.INV(RAND(),$F$6,$G$6)</f>
        <v>0.36875502412536237</v>
      </c>
      <c r="D6291" s="38">
        <f t="shared" ref="D6291:D6354" ca="1" si="689">_xlfn.NORM.INV(RAND(),$F$7,$G$7)</f>
        <v>6.2043943697428827E-2</v>
      </c>
      <c r="E6291" s="38">
        <f t="shared" ref="E6291:E6354" ca="1" si="690">_xlfn.NORM.INV(RAND(),$F$8,$G$8)</f>
        <v>0.14215878043368144</v>
      </c>
      <c r="F6291" s="38">
        <f t="shared" ca="1" si="687"/>
        <v>3.2338453397788403E-2</v>
      </c>
      <c r="G6291" s="24">
        <f t="shared" ref="G6291:G6354" ca="1" si="691">IF(E6291&gt;F6291,($C$12*(1+C6291)*D6291)/(E6291-F6291),0)</f>
        <v>9590.334729519851</v>
      </c>
      <c r="H6291" s="24">
        <f t="shared" ref="H6291:H6354" ca="1" si="692">G6291+$C$13</f>
        <v>10283.516032832333</v>
      </c>
      <c r="I6291" s="24">
        <f ca="1">H6291/'Option value'!$E$10</f>
        <v>499.19980741904527</v>
      </c>
    </row>
    <row r="6292" spans="2:9">
      <c r="B6292">
        <f t="shared" ref="B6292:B6355" si="693">B6291+1</f>
        <v>6274</v>
      </c>
      <c r="C6292" s="38">
        <f t="shared" ca="1" si="688"/>
        <v>2.4574358461875945E-2</v>
      </c>
      <c r="D6292" s="38">
        <f t="shared" ca="1" si="689"/>
        <v>7.1417622257056501E-2</v>
      </c>
      <c r="E6292" s="38">
        <f t="shared" ca="1" si="690"/>
        <v>0.14518544595378027</v>
      </c>
      <c r="F6292" s="38">
        <f t="shared" ref="F6292:F6355" ca="1" si="694">RAND()*($E$9-$D$9)+$D$9</f>
        <v>4.0750812209095599E-2</v>
      </c>
      <c r="G6292" s="24">
        <f t="shared" ca="1" si="691"/>
        <v>8689.5182273195842</v>
      </c>
      <c r="H6292" s="24">
        <f t="shared" ca="1" si="692"/>
        <v>9382.6995306320659</v>
      </c>
      <c r="I6292" s="24">
        <f ca="1">H6292/'Option value'!$E$10</f>
        <v>455.47085100155658</v>
      </c>
    </row>
    <row r="6293" spans="2:9">
      <c r="B6293">
        <f t="shared" si="693"/>
        <v>6275</v>
      </c>
      <c r="C6293" s="38">
        <f t="shared" ca="1" si="688"/>
        <v>7.8359336134670471E-2</v>
      </c>
      <c r="D6293" s="38">
        <f t="shared" ca="1" si="689"/>
        <v>5.6278148743651717E-2</v>
      </c>
      <c r="E6293" s="38">
        <f t="shared" ca="1" si="690"/>
        <v>0.14420297770574442</v>
      </c>
      <c r="F6293" s="38">
        <f t="shared" ca="1" si="694"/>
        <v>4.343718380241661E-2</v>
      </c>
      <c r="G6293" s="24">
        <f t="shared" ca="1" si="691"/>
        <v>7469.3283540244647</v>
      </c>
      <c r="H6293" s="24">
        <f t="shared" ca="1" si="692"/>
        <v>8162.5096573369474</v>
      </c>
      <c r="I6293" s="24">
        <f ca="1">H6293/'Option value'!$E$10</f>
        <v>396.23833288043431</v>
      </c>
    </row>
    <row r="6294" spans="2:9">
      <c r="B6294">
        <f t="shared" si="693"/>
        <v>6276</v>
      </c>
      <c r="C6294" s="38">
        <f t="shared" ca="1" si="688"/>
        <v>0.20430322895580799</v>
      </c>
      <c r="D6294" s="38">
        <f t="shared" ca="1" si="689"/>
        <v>6.2119869599757099E-2</v>
      </c>
      <c r="E6294" s="38">
        <f t="shared" ca="1" si="690"/>
        <v>0.1437907299945245</v>
      </c>
      <c r="F6294" s="38">
        <f t="shared" ca="1" si="694"/>
        <v>2.3860582733084293E-2</v>
      </c>
      <c r="G6294" s="24">
        <f t="shared" ca="1" si="691"/>
        <v>7736.2304116667219</v>
      </c>
      <c r="H6294" s="24">
        <f t="shared" ca="1" si="692"/>
        <v>8429.4117149792037</v>
      </c>
      <c r="I6294" s="24">
        <f ca="1">H6294/'Option value'!$E$10</f>
        <v>409.19474344559239</v>
      </c>
    </row>
    <row r="6295" spans="2:9">
      <c r="B6295">
        <f t="shared" si="693"/>
        <v>6277</v>
      </c>
      <c r="C6295" s="38">
        <f t="shared" ca="1" si="688"/>
        <v>0.17750045821125093</v>
      </c>
      <c r="D6295" s="38">
        <f t="shared" ca="1" si="689"/>
        <v>6.5072538405238634E-2</v>
      </c>
      <c r="E6295" s="38">
        <f t="shared" ca="1" si="690"/>
        <v>0.14436412064651555</v>
      </c>
      <c r="F6295" s="38">
        <f t="shared" ca="1" si="694"/>
        <v>2.7793288479957427E-2</v>
      </c>
      <c r="G6295" s="24">
        <f t="shared" ca="1" si="691"/>
        <v>8151.9275875604826</v>
      </c>
      <c r="H6295" s="24">
        <f t="shared" ca="1" si="692"/>
        <v>8845.1088908729653</v>
      </c>
      <c r="I6295" s="24">
        <f ca="1">H6295/'Option value'!$E$10</f>
        <v>429.37421800354196</v>
      </c>
    </row>
    <row r="6296" spans="2:9">
      <c r="B6296">
        <f t="shared" si="693"/>
        <v>6278</v>
      </c>
      <c r="C6296" s="38">
        <f t="shared" ca="1" si="688"/>
        <v>0.33228339130397977</v>
      </c>
      <c r="D6296" s="38">
        <f t="shared" ca="1" si="689"/>
        <v>6.2877553463652647E-2</v>
      </c>
      <c r="E6296" s="38">
        <f t="shared" ca="1" si="690"/>
        <v>0.14435756602606403</v>
      </c>
      <c r="F6296" s="38">
        <f t="shared" ca="1" si="694"/>
        <v>4.9014972692623712E-2</v>
      </c>
      <c r="G6296" s="24">
        <f t="shared" ca="1" si="691"/>
        <v>10896.741922587804</v>
      </c>
      <c r="H6296" s="24">
        <f t="shared" ca="1" si="692"/>
        <v>11589.923225900286</v>
      </c>
      <c r="I6296" s="24">
        <f ca="1">H6296/'Option value'!$E$10</f>
        <v>562.61763232525652</v>
      </c>
    </row>
    <row r="6297" spans="2:9">
      <c r="B6297">
        <f t="shared" si="693"/>
        <v>6279</v>
      </c>
      <c r="C6297" s="38">
        <f t="shared" ca="1" si="688"/>
        <v>8.1793685128584731E-2</v>
      </c>
      <c r="D6297" s="38">
        <f t="shared" ca="1" si="689"/>
        <v>5.3103560842069304E-2</v>
      </c>
      <c r="E6297" s="38">
        <f t="shared" ca="1" si="690"/>
        <v>0.14500935336364187</v>
      </c>
      <c r="F6297" s="38">
        <f t="shared" ca="1" si="694"/>
        <v>2.9160039400521837E-2</v>
      </c>
      <c r="G6297" s="24">
        <f t="shared" ca="1" si="691"/>
        <v>6149.8708570826384</v>
      </c>
      <c r="H6297" s="24">
        <f t="shared" ca="1" si="692"/>
        <v>6843.0521603951211</v>
      </c>
      <c r="I6297" s="24">
        <f ca="1">H6297/'Option value'!$E$10</f>
        <v>332.18699807743303</v>
      </c>
    </row>
    <row r="6298" spans="2:9">
      <c r="B6298">
        <f t="shared" si="693"/>
        <v>6280</v>
      </c>
      <c r="C6298" s="38">
        <f t="shared" ca="1" si="688"/>
        <v>0.19812642058282293</v>
      </c>
      <c r="D6298" s="38">
        <f t="shared" ca="1" si="689"/>
        <v>6.4316527222846448E-2</v>
      </c>
      <c r="E6298" s="38">
        <f t="shared" ca="1" si="690"/>
        <v>0.14822171957343305</v>
      </c>
      <c r="F6298" s="38">
        <f t="shared" ca="1" si="694"/>
        <v>3.2071133223190308E-2</v>
      </c>
      <c r="G6298" s="24">
        <f t="shared" ca="1" si="691"/>
        <v>8228.0174114165384</v>
      </c>
      <c r="H6298" s="24">
        <f t="shared" ca="1" si="692"/>
        <v>8921.1987147290201</v>
      </c>
      <c r="I6298" s="24">
        <f ca="1">H6298/'Option value'!$E$10</f>
        <v>433.06789877325338</v>
      </c>
    </row>
    <row r="6299" spans="2:9">
      <c r="B6299">
        <f t="shared" si="693"/>
        <v>6281</v>
      </c>
      <c r="C6299" s="38">
        <f t="shared" ca="1" si="688"/>
        <v>0.1517197919796528</v>
      </c>
      <c r="D6299" s="38">
        <f t="shared" ca="1" si="689"/>
        <v>6.8699688163893463E-2</v>
      </c>
      <c r="E6299" s="38">
        <f t="shared" ca="1" si="690"/>
        <v>0.14610482100400549</v>
      </c>
      <c r="F6299" s="38">
        <f t="shared" ca="1" si="694"/>
        <v>3.0826241919951064E-2</v>
      </c>
      <c r="G6299" s="24">
        <f t="shared" ca="1" si="691"/>
        <v>8512.2497614794156</v>
      </c>
      <c r="H6299" s="24">
        <f t="shared" ca="1" si="692"/>
        <v>9205.4310647918974</v>
      </c>
      <c r="I6299" s="24">
        <f ca="1">H6299/'Option value'!$E$10</f>
        <v>446.86558566950953</v>
      </c>
    </row>
    <row r="6300" spans="2:9">
      <c r="B6300">
        <f t="shared" si="693"/>
        <v>6282</v>
      </c>
      <c r="C6300" s="38">
        <f t="shared" ca="1" si="688"/>
        <v>0.29043896372256361</v>
      </c>
      <c r="D6300" s="38">
        <f t="shared" ca="1" si="689"/>
        <v>5.9224809382282237E-2</v>
      </c>
      <c r="E6300" s="38">
        <f t="shared" ca="1" si="690"/>
        <v>0.14282270657468496</v>
      </c>
      <c r="F6300" s="38">
        <f t="shared" ca="1" si="694"/>
        <v>4.9226737483436589E-2</v>
      </c>
      <c r="G6300" s="24">
        <f t="shared" ca="1" si="691"/>
        <v>10126.873169386748</v>
      </c>
      <c r="H6300" s="24">
        <f t="shared" ca="1" si="692"/>
        <v>10820.05447269923</v>
      </c>
      <c r="I6300" s="24">
        <f ca="1">H6300/'Option value'!$E$10</f>
        <v>525.24536275238984</v>
      </c>
    </row>
    <row r="6301" spans="2:9">
      <c r="B6301">
        <f t="shared" si="693"/>
        <v>6283</v>
      </c>
      <c r="C6301" s="38">
        <f t="shared" ca="1" si="688"/>
        <v>0.19537688547386822</v>
      </c>
      <c r="D6301" s="38">
        <f t="shared" ca="1" si="689"/>
        <v>7.0130101697618713E-2</v>
      </c>
      <c r="E6301" s="38">
        <f t="shared" ca="1" si="690"/>
        <v>0.14198915061697487</v>
      </c>
      <c r="F6301" s="38">
        <f t="shared" ca="1" si="694"/>
        <v>2.2734711133614478E-2</v>
      </c>
      <c r="G6301" s="24">
        <f t="shared" ca="1" si="691"/>
        <v>8718.186270897022</v>
      </c>
      <c r="H6301" s="24">
        <f t="shared" ca="1" si="692"/>
        <v>9411.3675742095038</v>
      </c>
      <c r="I6301" s="24">
        <f ca="1">H6301/'Option value'!$E$10</f>
        <v>456.86250360240308</v>
      </c>
    </row>
    <row r="6302" spans="2:9">
      <c r="B6302">
        <f t="shared" si="693"/>
        <v>6284</v>
      </c>
      <c r="C6302" s="38">
        <f t="shared" ca="1" si="688"/>
        <v>0.19340323947391844</v>
      </c>
      <c r="D6302" s="38">
        <f t="shared" ca="1" si="689"/>
        <v>6.4244613066024123E-2</v>
      </c>
      <c r="E6302" s="38">
        <f t="shared" ca="1" si="690"/>
        <v>0.14527324591590107</v>
      </c>
      <c r="F6302" s="38">
        <f t="shared" ca="1" si="694"/>
        <v>3.8225041645262831E-2</v>
      </c>
      <c r="G6302" s="24">
        <f t="shared" ca="1" si="691"/>
        <v>8882.5144074258169</v>
      </c>
      <c r="H6302" s="24">
        <f t="shared" ca="1" si="692"/>
        <v>9575.6957107382987</v>
      </c>
      <c r="I6302" s="24">
        <f ca="1">H6302/'Option value'!$E$10</f>
        <v>464.83959760865525</v>
      </c>
    </row>
    <row r="6303" spans="2:9">
      <c r="B6303">
        <f t="shared" si="693"/>
        <v>6285</v>
      </c>
      <c r="C6303" s="38">
        <f t="shared" ca="1" si="688"/>
        <v>0.37420380859332258</v>
      </c>
      <c r="D6303" s="38">
        <f t="shared" ca="1" si="689"/>
        <v>6.1286730687096343E-2</v>
      </c>
      <c r="E6303" s="38">
        <f t="shared" ca="1" si="690"/>
        <v>0.14059121424838955</v>
      </c>
      <c r="F6303" s="38">
        <f t="shared" ca="1" si="694"/>
        <v>3.9752431667994623E-2</v>
      </c>
      <c r="G6303" s="24">
        <f t="shared" ca="1" si="691"/>
        <v>10358.130673463787</v>
      </c>
      <c r="H6303" s="24">
        <f t="shared" ca="1" si="692"/>
        <v>11051.311976776269</v>
      </c>
      <c r="I6303" s="24">
        <f ca="1">H6303/'Option value'!$E$10</f>
        <v>536.47145518331399</v>
      </c>
    </row>
    <row r="6304" spans="2:9">
      <c r="B6304">
        <f t="shared" si="693"/>
        <v>6286</v>
      </c>
      <c r="C6304" s="38">
        <f t="shared" ca="1" si="688"/>
        <v>4.4516987021076398E-2</v>
      </c>
      <c r="D6304" s="38">
        <f t="shared" ca="1" si="689"/>
        <v>6.5410301017280889E-2</v>
      </c>
      <c r="E6304" s="38">
        <f t="shared" ca="1" si="690"/>
        <v>0.14435411742281196</v>
      </c>
      <c r="F6304" s="38">
        <f t="shared" ca="1" si="694"/>
        <v>2.0866669165831304E-2</v>
      </c>
      <c r="G6304" s="24">
        <f t="shared" ca="1" si="691"/>
        <v>6861.67612789343</v>
      </c>
      <c r="H6304" s="24">
        <f t="shared" ca="1" si="692"/>
        <v>7554.8574312059127</v>
      </c>
      <c r="I6304" s="24">
        <f ca="1">H6304/'Option value'!$E$10</f>
        <v>366.74065200028701</v>
      </c>
    </row>
    <row r="6305" spans="2:9">
      <c r="B6305">
        <f t="shared" si="693"/>
        <v>6287</v>
      </c>
      <c r="C6305" s="38">
        <f t="shared" ca="1" si="688"/>
        <v>0.2162881611751184</v>
      </c>
      <c r="D6305" s="38">
        <f t="shared" ca="1" si="689"/>
        <v>6.2608507669511579E-2</v>
      </c>
      <c r="E6305" s="38">
        <f t="shared" ca="1" si="690"/>
        <v>0.14592584920998516</v>
      </c>
      <c r="F6305" s="38">
        <f t="shared" ca="1" si="694"/>
        <v>5.5583694583875923E-2</v>
      </c>
      <c r="G6305" s="24">
        <f t="shared" ca="1" si="691"/>
        <v>10453.717614508378</v>
      </c>
      <c r="H6305" s="24">
        <f t="shared" ca="1" si="692"/>
        <v>11146.898917820859</v>
      </c>
      <c r="I6305" s="24">
        <f ca="1">H6305/'Option value'!$E$10</f>
        <v>541.11159795246886</v>
      </c>
    </row>
    <row r="6306" spans="2:9">
      <c r="B6306">
        <f t="shared" si="693"/>
        <v>6288</v>
      </c>
      <c r="C6306" s="38">
        <f t="shared" ca="1" si="688"/>
        <v>0.22721043839406266</v>
      </c>
      <c r="D6306" s="38">
        <f t="shared" ca="1" si="689"/>
        <v>4.6456311898319634E-2</v>
      </c>
      <c r="E6306" s="38">
        <f t="shared" ca="1" si="690"/>
        <v>0.14460483868419194</v>
      </c>
      <c r="F6306" s="38">
        <f t="shared" ca="1" si="694"/>
        <v>3.6463117865957503E-2</v>
      </c>
      <c r="G6306" s="24">
        <f t="shared" ca="1" si="691"/>
        <v>6538.2552350980586</v>
      </c>
      <c r="H6306" s="24">
        <f t="shared" ca="1" si="692"/>
        <v>7231.4365384105413</v>
      </c>
      <c r="I6306" s="24">
        <f ca="1">H6306/'Option value'!$E$10</f>
        <v>351.04060866070586</v>
      </c>
    </row>
    <row r="6307" spans="2:9">
      <c r="B6307">
        <f t="shared" si="693"/>
        <v>6289</v>
      </c>
      <c r="C6307" s="38">
        <f t="shared" ca="1" si="688"/>
        <v>0.37276016188562355</v>
      </c>
      <c r="D6307" s="38">
        <f t="shared" ca="1" si="689"/>
        <v>6.6873023004404411E-2</v>
      </c>
      <c r="E6307" s="38">
        <f t="shared" ca="1" si="690"/>
        <v>0.14781749168495353</v>
      </c>
      <c r="F6307" s="38">
        <f t="shared" ca="1" si="694"/>
        <v>2.7925149665876843E-2</v>
      </c>
      <c r="G6307" s="24">
        <f t="shared" ca="1" si="691"/>
        <v>9496.1060518294562</v>
      </c>
      <c r="H6307" s="24">
        <f t="shared" ca="1" si="692"/>
        <v>10189.287355141938</v>
      </c>
      <c r="I6307" s="24">
        <f ca="1">H6307/'Option value'!$E$10</f>
        <v>494.62559976417174</v>
      </c>
    </row>
    <row r="6308" spans="2:9">
      <c r="B6308">
        <f t="shared" si="693"/>
        <v>6290</v>
      </c>
      <c r="C6308" s="38">
        <f t="shared" ca="1" si="688"/>
        <v>0.26223655342182217</v>
      </c>
      <c r="D6308" s="38">
        <f t="shared" ca="1" si="689"/>
        <v>5.7662528945671671E-2</v>
      </c>
      <c r="E6308" s="38">
        <f t="shared" ca="1" si="690"/>
        <v>0.1476651331437156</v>
      </c>
      <c r="F6308" s="38">
        <f t="shared" ca="1" si="694"/>
        <v>5.6838790982216475E-2</v>
      </c>
      <c r="G6308" s="24">
        <f t="shared" ca="1" si="691"/>
        <v>9938.343221572004</v>
      </c>
      <c r="H6308" s="24">
        <f t="shared" ca="1" si="692"/>
        <v>10631.524524884486</v>
      </c>
      <c r="I6308" s="24">
        <f ca="1">H6308/'Option value'!$E$10</f>
        <v>516.09342353808177</v>
      </c>
    </row>
    <row r="6309" spans="2:9">
      <c r="B6309">
        <f t="shared" si="693"/>
        <v>6291</v>
      </c>
      <c r="C6309" s="38">
        <f t="shared" ca="1" si="688"/>
        <v>0.15998445632842945</v>
      </c>
      <c r="D6309" s="38">
        <f t="shared" ca="1" si="689"/>
        <v>6.6561365606373088E-2</v>
      </c>
      <c r="E6309" s="38">
        <f t="shared" ca="1" si="690"/>
        <v>0.14939181002542215</v>
      </c>
      <c r="F6309" s="38">
        <f t="shared" ca="1" si="694"/>
        <v>4.8110174153999596E-2</v>
      </c>
      <c r="G6309" s="24">
        <f t="shared" ca="1" si="691"/>
        <v>9454.4237333993515</v>
      </c>
      <c r="H6309" s="24">
        <f t="shared" ca="1" si="692"/>
        <v>10147.605036711833</v>
      </c>
      <c r="I6309" s="24">
        <f ca="1">H6309/'Option value'!$E$10</f>
        <v>492.60218624814723</v>
      </c>
    </row>
    <row r="6310" spans="2:9">
      <c r="B6310">
        <f t="shared" si="693"/>
        <v>6292</v>
      </c>
      <c r="C6310" s="38">
        <f t="shared" ca="1" si="688"/>
        <v>0.22445308936821468</v>
      </c>
      <c r="D6310" s="38">
        <f t="shared" ca="1" si="689"/>
        <v>5.9745544278467233E-2</v>
      </c>
      <c r="E6310" s="38">
        <f t="shared" ca="1" si="690"/>
        <v>0.14275185399955304</v>
      </c>
      <c r="F6310" s="38">
        <f t="shared" ca="1" si="694"/>
        <v>4.8733384547065675E-2</v>
      </c>
      <c r="G6310" s="24">
        <f t="shared" ca="1" si="691"/>
        <v>9649.9679975648414</v>
      </c>
      <c r="H6310" s="24">
        <f t="shared" ca="1" si="692"/>
        <v>10343.149300877323</v>
      </c>
      <c r="I6310" s="24">
        <f ca="1">H6310/'Option value'!$E$10</f>
        <v>502.09462625618067</v>
      </c>
    </row>
    <row r="6311" spans="2:9">
      <c r="B6311">
        <f t="shared" si="693"/>
        <v>6293</v>
      </c>
      <c r="C6311" s="38">
        <f t="shared" ca="1" si="688"/>
        <v>0.23584302197701684</v>
      </c>
      <c r="D6311" s="38">
        <f t="shared" ca="1" si="689"/>
        <v>7.0049781605352704E-2</v>
      </c>
      <c r="E6311" s="38">
        <f t="shared" ca="1" si="690"/>
        <v>0.1429803258776694</v>
      </c>
      <c r="F6311" s="38">
        <f t="shared" ca="1" si="694"/>
        <v>2.1907018815115111E-2</v>
      </c>
      <c r="G6311" s="24">
        <f t="shared" ca="1" si="691"/>
        <v>8867.7423651985337</v>
      </c>
      <c r="H6311" s="24">
        <f t="shared" ca="1" si="692"/>
        <v>9560.9236685110154</v>
      </c>
      <c r="I6311" s="24">
        <f ca="1">H6311/'Option value'!$E$10</f>
        <v>464.12250818014633</v>
      </c>
    </row>
    <row r="6312" spans="2:9">
      <c r="B6312">
        <f t="shared" si="693"/>
        <v>6294</v>
      </c>
      <c r="C6312" s="38">
        <f t="shared" ca="1" si="688"/>
        <v>0.21361917288768184</v>
      </c>
      <c r="D6312" s="38">
        <f t="shared" ca="1" si="689"/>
        <v>6.2460879173273726E-2</v>
      </c>
      <c r="E6312" s="38">
        <f t="shared" ca="1" si="690"/>
        <v>0.14517171161635389</v>
      </c>
      <c r="F6312" s="38">
        <f t="shared" ca="1" si="694"/>
        <v>4.5949196214000149E-2</v>
      </c>
      <c r="G6312" s="24">
        <f t="shared" ca="1" si="691"/>
        <v>9474.8352230430046</v>
      </c>
      <c r="H6312" s="24">
        <f t="shared" ca="1" si="692"/>
        <v>10168.016526355486</v>
      </c>
      <c r="I6312" s="24">
        <f ca="1">H6312/'Option value'!$E$10</f>
        <v>493.59303525997501</v>
      </c>
    </row>
    <row r="6313" spans="2:9">
      <c r="B6313">
        <f t="shared" si="693"/>
        <v>6295</v>
      </c>
      <c r="C6313" s="38">
        <f t="shared" ca="1" si="688"/>
        <v>0.14940114045592315</v>
      </c>
      <c r="D6313" s="38">
        <f t="shared" ca="1" si="689"/>
        <v>7.1060866718569107E-2</v>
      </c>
      <c r="E6313" s="38">
        <f t="shared" ca="1" si="690"/>
        <v>0.1450263821226935</v>
      </c>
      <c r="F6313" s="38">
        <f t="shared" ca="1" si="694"/>
        <v>4.00287749876524E-2</v>
      </c>
      <c r="G6313" s="24">
        <f t="shared" ca="1" si="691"/>
        <v>9647.4847115500143</v>
      </c>
      <c r="H6313" s="24">
        <f t="shared" ca="1" si="692"/>
        <v>10340.666014862496</v>
      </c>
      <c r="I6313" s="24">
        <f ca="1">H6313/'Option value'!$E$10</f>
        <v>501.97407839138327</v>
      </c>
    </row>
    <row r="6314" spans="2:9">
      <c r="B6314">
        <f t="shared" si="693"/>
        <v>6296</v>
      </c>
      <c r="C6314" s="38">
        <f t="shared" ca="1" si="688"/>
        <v>0.26731121097298055</v>
      </c>
      <c r="D6314" s="38">
        <f t="shared" ca="1" si="689"/>
        <v>5.7052541154465543E-2</v>
      </c>
      <c r="E6314" s="38">
        <f t="shared" ca="1" si="690"/>
        <v>0.14365256856897346</v>
      </c>
      <c r="F6314" s="38">
        <f t="shared" ca="1" si="694"/>
        <v>2.8164570843476344E-2</v>
      </c>
      <c r="G6314" s="24">
        <f t="shared" ca="1" si="691"/>
        <v>7764.4874923764983</v>
      </c>
      <c r="H6314" s="24">
        <f t="shared" ca="1" si="692"/>
        <v>8457.66879568898</v>
      </c>
      <c r="I6314" s="24">
        <f ca="1">H6314/'Option value'!$E$10</f>
        <v>410.56644639266892</v>
      </c>
    </row>
    <row r="6315" spans="2:9">
      <c r="B6315">
        <f t="shared" si="693"/>
        <v>6297</v>
      </c>
      <c r="C6315" s="38">
        <f t="shared" ca="1" si="688"/>
        <v>0.17199911969513001</v>
      </c>
      <c r="D6315" s="38">
        <f t="shared" ca="1" si="689"/>
        <v>5.6334336863279322E-2</v>
      </c>
      <c r="E6315" s="38">
        <f t="shared" ca="1" si="690"/>
        <v>0.14215728840103056</v>
      </c>
      <c r="F6315" s="38">
        <f t="shared" ca="1" si="694"/>
        <v>5.5062663077973709E-2</v>
      </c>
      <c r="G6315" s="24">
        <f t="shared" ca="1" si="691"/>
        <v>9401.5723719422003</v>
      </c>
      <c r="H6315" s="24">
        <f t="shared" ca="1" si="692"/>
        <v>10094.753675254682</v>
      </c>
      <c r="I6315" s="24">
        <f ca="1">H6315/'Option value'!$E$10</f>
        <v>490.03658617741172</v>
      </c>
    </row>
    <row r="6316" spans="2:9">
      <c r="B6316">
        <f t="shared" si="693"/>
        <v>6298</v>
      </c>
      <c r="C6316" s="38">
        <f t="shared" ca="1" si="688"/>
        <v>0.22811508242317241</v>
      </c>
      <c r="D6316" s="38">
        <f t="shared" ca="1" si="689"/>
        <v>5.7211483601099893E-2</v>
      </c>
      <c r="E6316" s="38">
        <f t="shared" ca="1" si="690"/>
        <v>0.14577066389365265</v>
      </c>
      <c r="F6316" s="38">
        <f t="shared" ca="1" si="694"/>
        <v>4.7566253823034643E-2</v>
      </c>
      <c r="G6316" s="24">
        <f t="shared" ca="1" si="691"/>
        <v>8873.2488333411347</v>
      </c>
      <c r="H6316" s="24">
        <f t="shared" ca="1" si="692"/>
        <v>9566.4301366536165</v>
      </c>
      <c r="I6316" s="24">
        <f ca="1">H6316/'Option value'!$E$10</f>
        <v>464.38981245891341</v>
      </c>
    </row>
    <row r="6317" spans="2:9">
      <c r="B6317">
        <f t="shared" si="693"/>
        <v>6299</v>
      </c>
      <c r="C6317" s="38">
        <f t="shared" ca="1" si="688"/>
        <v>0.22090932950990311</v>
      </c>
      <c r="D6317" s="38">
        <f t="shared" ca="1" si="689"/>
        <v>6.2856637780412894E-2</v>
      </c>
      <c r="E6317" s="38">
        <f t="shared" ca="1" si="690"/>
        <v>0.14167219286332214</v>
      </c>
      <c r="F6317" s="38">
        <f t="shared" ca="1" si="694"/>
        <v>3.2178627934667289E-2</v>
      </c>
      <c r="G6317" s="24">
        <f t="shared" ca="1" si="691"/>
        <v>8692.3527036172327</v>
      </c>
      <c r="H6317" s="24">
        <f t="shared" ca="1" si="692"/>
        <v>9385.5340069297145</v>
      </c>
      <c r="I6317" s="24">
        <f ca="1">H6317/'Option value'!$E$10</f>
        <v>455.60844693833565</v>
      </c>
    </row>
    <row r="6318" spans="2:9">
      <c r="B6318">
        <f t="shared" si="693"/>
        <v>6300</v>
      </c>
      <c r="C6318" s="38">
        <f t="shared" ca="1" si="688"/>
        <v>0.31455764208546733</v>
      </c>
      <c r="D6318" s="38">
        <f t="shared" ca="1" si="689"/>
        <v>5.966729201911998E-2</v>
      </c>
      <c r="E6318" s="38">
        <f t="shared" ca="1" si="690"/>
        <v>0.14800570085109169</v>
      </c>
      <c r="F6318" s="38">
        <f t="shared" ca="1" si="694"/>
        <v>4.3733860543255537E-2</v>
      </c>
      <c r="G6318" s="24">
        <f t="shared" ca="1" si="691"/>
        <v>9329.111861021076</v>
      </c>
      <c r="H6318" s="24">
        <f t="shared" ca="1" si="692"/>
        <v>10022.293164333558</v>
      </c>
      <c r="I6318" s="24">
        <f ca="1">H6318/'Option value'!$E$10</f>
        <v>486.51908564726006</v>
      </c>
    </row>
    <row r="6319" spans="2:9">
      <c r="B6319">
        <f t="shared" si="693"/>
        <v>6301</v>
      </c>
      <c r="C6319" s="38">
        <f t="shared" ca="1" si="688"/>
        <v>0.30734877331998861</v>
      </c>
      <c r="D6319" s="38">
        <f t="shared" ca="1" si="689"/>
        <v>6.7756531084586791E-2</v>
      </c>
      <c r="E6319" s="38">
        <f t="shared" ca="1" si="690"/>
        <v>0.14020111576770888</v>
      </c>
      <c r="F6319" s="38">
        <f t="shared" ca="1" si="694"/>
        <v>2.3569429297426881E-2</v>
      </c>
      <c r="G6319" s="24">
        <f t="shared" ca="1" si="691"/>
        <v>9419.2743924242859</v>
      </c>
      <c r="H6319" s="24">
        <f t="shared" ca="1" si="692"/>
        <v>10112.455695736768</v>
      </c>
      <c r="I6319" s="24">
        <f ca="1">H6319/'Option value'!$E$10</f>
        <v>490.89590756003724</v>
      </c>
    </row>
    <row r="6320" spans="2:9">
      <c r="B6320">
        <f t="shared" si="693"/>
        <v>6302</v>
      </c>
      <c r="C6320" s="38">
        <f t="shared" ca="1" si="688"/>
        <v>0.37061851328015</v>
      </c>
      <c r="D6320" s="38">
        <f t="shared" ca="1" si="689"/>
        <v>6.4336428350848213E-2</v>
      </c>
      <c r="E6320" s="38">
        <f t="shared" ca="1" si="690"/>
        <v>0.14476245628360068</v>
      </c>
      <c r="F6320" s="38">
        <f t="shared" ca="1" si="694"/>
        <v>2.4988280913028023E-2</v>
      </c>
      <c r="G6320" s="24">
        <f t="shared" ca="1" si="691"/>
        <v>9130.6506885254366</v>
      </c>
      <c r="H6320" s="24">
        <f t="shared" ca="1" si="692"/>
        <v>9823.8319918379184</v>
      </c>
      <c r="I6320" s="24">
        <f ca="1">H6320/'Option value'!$E$10</f>
        <v>476.88504814747171</v>
      </c>
    </row>
    <row r="6321" spans="2:9">
      <c r="B6321">
        <f t="shared" si="693"/>
        <v>6303</v>
      </c>
      <c r="C6321" s="38">
        <f t="shared" ca="1" si="688"/>
        <v>0.11016825881311387</v>
      </c>
      <c r="D6321" s="38">
        <f t="shared" ca="1" si="689"/>
        <v>6.9450339704153444E-2</v>
      </c>
      <c r="E6321" s="38">
        <f t="shared" ca="1" si="690"/>
        <v>0.14223375131885171</v>
      </c>
      <c r="F6321" s="38">
        <f t="shared" ca="1" si="694"/>
        <v>5.5855342830796934E-2</v>
      </c>
      <c r="G6321" s="24">
        <f t="shared" ca="1" si="691"/>
        <v>11070.044312791675</v>
      </c>
      <c r="H6321" s="24">
        <f t="shared" ca="1" si="692"/>
        <v>11763.225616104157</v>
      </c>
      <c r="I6321" s="24">
        <f ca="1">H6321/'Option value'!$E$10</f>
        <v>571.03036971379402</v>
      </c>
    </row>
    <row r="6322" spans="2:9">
      <c r="B6322">
        <f t="shared" si="693"/>
        <v>6304</v>
      </c>
      <c r="C6322" s="38">
        <f t="shared" ca="1" si="688"/>
        <v>0.12994325171945642</v>
      </c>
      <c r="D6322" s="38">
        <f t="shared" ca="1" si="689"/>
        <v>6.3181943346491257E-2</v>
      </c>
      <c r="E6322" s="38">
        <f t="shared" ca="1" si="690"/>
        <v>0.14408797356074976</v>
      </c>
      <c r="F6322" s="38">
        <f t="shared" ca="1" si="694"/>
        <v>2.7581755883063247E-2</v>
      </c>
      <c r="G6322" s="24">
        <f t="shared" ca="1" si="691"/>
        <v>7599.6201587713176</v>
      </c>
      <c r="H6322" s="24">
        <f t="shared" ca="1" si="692"/>
        <v>8292.8014620838003</v>
      </c>
      <c r="I6322" s="24">
        <f ca="1">H6322/'Option value'!$E$10</f>
        <v>402.56317777105824</v>
      </c>
    </row>
    <row r="6323" spans="2:9">
      <c r="B6323">
        <f t="shared" si="693"/>
        <v>6305</v>
      </c>
      <c r="C6323" s="38">
        <f t="shared" ca="1" si="688"/>
        <v>0.1459499897696975</v>
      </c>
      <c r="D6323" s="38">
        <f t="shared" ca="1" si="689"/>
        <v>5.4982463779174179E-2</v>
      </c>
      <c r="E6323" s="38">
        <f t="shared" ca="1" si="690"/>
        <v>0.14318953379155491</v>
      </c>
      <c r="F6323" s="38">
        <f t="shared" ca="1" si="694"/>
        <v>4.0458847244895943E-2</v>
      </c>
      <c r="G6323" s="24">
        <f t="shared" ca="1" si="691"/>
        <v>7606.4330696977868</v>
      </c>
      <c r="H6323" s="24">
        <f t="shared" ca="1" si="692"/>
        <v>8299.6143730102685</v>
      </c>
      <c r="I6323" s="24">
        <f ca="1">H6323/'Option value'!$E$10</f>
        <v>402.89390160244017</v>
      </c>
    </row>
    <row r="6324" spans="2:9">
      <c r="B6324">
        <f t="shared" si="693"/>
        <v>6306</v>
      </c>
      <c r="C6324" s="38">
        <f t="shared" ca="1" si="688"/>
        <v>0.1787413248947303</v>
      </c>
      <c r="D6324" s="38">
        <f t="shared" ca="1" si="689"/>
        <v>6.2329224828772033E-2</v>
      </c>
      <c r="E6324" s="38">
        <f t="shared" ca="1" si="690"/>
        <v>0.14353593278914151</v>
      </c>
      <c r="F6324" s="38">
        <f t="shared" ca="1" si="694"/>
        <v>2.5828817468277813E-2</v>
      </c>
      <c r="G6324" s="24">
        <f t="shared" ca="1" si="691"/>
        <v>7741.0325854612292</v>
      </c>
      <c r="H6324" s="24">
        <f t="shared" ca="1" si="692"/>
        <v>8434.213888773711</v>
      </c>
      <c r="I6324" s="24">
        <f ca="1">H6324/'Option value'!$E$10</f>
        <v>409.42785867833544</v>
      </c>
    </row>
    <row r="6325" spans="2:9">
      <c r="B6325">
        <f t="shared" si="693"/>
        <v>6307</v>
      </c>
      <c r="C6325" s="38">
        <f t="shared" ca="1" si="688"/>
        <v>0.23891401358250264</v>
      </c>
      <c r="D6325" s="38">
        <f t="shared" ca="1" si="689"/>
        <v>5.6108082797802224E-2</v>
      </c>
      <c r="E6325" s="38">
        <f t="shared" ca="1" si="690"/>
        <v>0.14503778604208795</v>
      </c>
      <c r="F6325" s="38">
        <f t="shared" ca="1" si="694"/>
        <v>3.9316156485410481E-2</v>
      </c>
      <c r="G6325" s="24">
        <f t="shared" ca="1" si="691"/>
        <v>8154.4396480357454</v>
      </c>
      <c r="H6325" s="24">
        <f t="shared" ca="1" si="692"/>
        <v>8847.6209513482281</v>
      </c>
      <c r="I6325" s="24">
        <f ca="1">H6325/'Option value'!$E$10</f>
        <v>429.49616268680717</v>
      </c>
    </row>
    <row r="6326" spans="2:9">
      <c r="B6326">
        <f t="shared" si="693"/>
        <v>6308</v>
      </c>
      <c r="C6326" s="38">
        <f t="shared" ca="1" si="688"/>
        <v>0.12243722484464235</v>
      </c>
      <c r="D6326" s="38">
        <f t="shared" ca="1" si="689"/>
        <v>6.2680096094596488E-2</v>
      </c>
      <c r="E6326" s="38">
        <f t="shared" ca="1" si="690"/>
        <v>0.14574258651456332</v>
      </c>
      <c r="F6326" s="38">
        <f t="shared" ca="1" si="694"/>
        <v>3.8236623350766316E-2</v>
      </c>
      <c r="G6326" s="24">
        <f t="shared" ca="1" si="691"/>
        <v>8116.1588281240884</v>
      </c>
      <c r="H6326" s="24">
        <f t="shared" ca="1" si="692"/>
        <v>8809.340131436571</v>
      </c>
      <c r="I6326" s="24">
        <f ca="1">H6326/'Option value'!$E$10</f>
        <v>427.63787045808596</v>
      </c>
    </row>
    <row r="6327" spans="2:9">
      <c r="B6327">
        <f t="shared" si="693"/>
        <v>6309</v>
      </c>
      <c r="C6327" s="38">
        <f t="shared" ca="1" si="688"/>
        <v>0.21923689951493414</v>
      </c>
      <c r="D6327" s="38">
        <f t="shared" ca="1" si="689"/>
        <v>6.6011384437389423E-2</v>
      </c>
      <c r="E6327" s="38">
        <f t="shared" ca="1" si="690"/>
        <v>0.1464699873260909</v>
      </c>
      <c r="F6327" s="38">
        <f t="shared" ca="1" si="694"/>
        <v>5.5924946968030687E-2</v>
      </c>
      <c r="G6327" s="24">
        <f t="shared" ca="1" si="691"/>
        <v>11023.85898616038</v>
      </c>
      <c r="H6327" s="24">
        <f t="shared" ca="1" si="692"/>
        <v>11717.040289472861</v>
      </c>
      <c r="I6327" s="24">
        <f ca="1">H6327/'Option value'!$E$10</f>
        <v>568.78836356664374</v>
      </c>
    </row>
    <row r="6328" spans="2:9">
      <c r="B6328">
        <f t="shared" si="693"/>
        <v>6310</v>
      </c>
      <c r="C6328" s="38">
        <f t="shared" ca="1" si="688"/>
        <v>0.22570087084172538</v>
      </c>
      <c r="D6328" s="38">
        <f t="shared" ca="1" si="689"/>
        <v>6.1161233280380242E-2</v>
      </c>
      <c r="E6328" s="38">
        <f t="shared" ca="1" si="690"/>
        <v>0.14554607008339321</v>
      </c>
      <c r="F6328" s="38">
        <f t="shared" ca="1" si="694"/>
        <v>4.2740207213649156E-2</v>
      </c>
      <c r="G6328" s="24">
        <f t="shared" ca="1" si="691"/>
        <v>9043.4516926099786</v>
      </c>
      <c r="H6328" s="24">
        <f t="shared" ca="1" si="692"/>
        <v>9736.6329959224604</v>
      </c>
      <c r="I6328" s="24">
        <f ca="1">H6328/'Option value'!$E$10</f>
        <v>472.65208718070193</v>
      </c>
    </row>
    <row r="6329" spans="2:9">
      <c r="B6329">
        <f t="shared" si="693"/>
        <v>6311</v>
      </c>
      <c r="C6329" s="38">
        <f t="shared" ca="1" si="688"/>
        <v>0.25694074336496808</v>
      </c>
      <c r="D6329" s="38">
        <f t="shared" ca="1" si="689"/>
        <v>6.5301091021534835E-2</v>
      </c>
      <c r="E6329" s="38">
        <f t="shared" ca="1" si="690"/>
        <v>0.14489534832303716</v>
      </c>
      <c r="F6329" s="38">
        <f t="shared" ca="1" si="694"/>
        <v>5.3388189574040887E-2</v>
      </c>
      <c r="G6329" s="24">
        <f t="shared" ca="1" si="691"/>
        <v>11124.270666629203</v>
      </c>
      <c r="H6329" s="24">
        <f t="shared" ca="1" si="692"/>
        <v>11817.451969941685</v>
      </c>
      <c r="I6329" s="24">
        <f ca="1">H6329/'Option value'!$E$10</f>
        <v>573.66271698746039</v>
      </c>
    </row>
    <row r="6330" spans="2:9">
      <c r="B6330">
        <f t="shared" si="693"/>
        <v>6312</v>
      </c>
      <c r="C6330" s="38">
        <f t="shared" ca="1" si="688"/>
        <v>0.27947104965803815</v>
      </c>
      <c r="D6330" s="38">
        <f t="shared" ca="1" si="689"/>
        <v>6.9966005054452579E-2</v>
      </c>
      <c r="E6330" s="38">
        <f t="shared" ca="1" si="690"/>
        <v>0.14284864098627634</v>
      </c>
      <c r="F6330" s="38">
        <f t="shared" ca="1" si="694"/>
        <v>4.0875439514075421E-2</v>
      </c>
      <c r="G6330" s="24">
        <f t="shared" ca="1" si="691"/>
        <v>10887.367014396374</v>
      </c>
      <c r="H6330" s="24">
        <f t="shared" ca="1" si="692"/>
        <v>11580.548317708855</v>
      </c>
      <c r="I6330" s="24">
        <f ca="1">H6330/'Option value'!$E$10</f>
        <v>562.16253969460456</v>
      </c>
    </row>
    <row r="6331" spans="2:9">
      <c r="B6331">
        <f t="shared" si="693"/>
        <v>6313</v>
      </c>
      <c r="C6331" s="38">
        <f t="shared" ca="1" si="688"/>
        <v>0.26789888020736086</v>
      </c>
      <c r="D6331" s="38">
        <f t="shared" ca="1" si="689"/>
        <v>5.236849354201889E-2</v>
      </c>
      <c r="E6331" s="38">
        <f t="shared" ca="1" si="690"/>
        <v>0.14621892938686787</v>
      </c>
      <c r="F6331" s="38">
        <f t="shared" ca="1" si="694"/>
        <v>4.1163803646527983E-2</v>
      </c>
      <c r="G6331" s="24">
        <f t="shared" ca="1" si="691"/>
        <v>7838.4253951903138</v>
      </c>
      <c r="H6331" s="24">
        <f t="shared" ca="1" si="692"/>
        <v>8531.6066985027956</v>
      </c>
      <c r="I6331" s="24">
        <f ca="1">H6331/'Option value'!$E$10</f>
        <v>414.15566497586383</v>
      </c>
    </row>
    <row r="6332" spans="2:9">
      <c r="B6332">
        <f t="shared" si="693"/>
        <v>6314</v>
      </c>
      <c r="C6332" s="38">
        <f t="shared" ca="1" si="688"/>
        <v>0.20038819889705692</v>
      </c>
      <c r="D6332" s="38">
        <f t="shared" ca="1" si="689"/>
        <v>7.0815962087758921E-2</v>
      </c>
      <c r="E6332" s="38">
        <f t="shared" ca="1" si="690"/>
        <v>0.1446857604720769</v>
      </c>
      <c r="F6332" s="38">
        <f t="shared" ca="1" si="694"/>
        <v>4.222483860154097E-2</v>
      </c>
      <c r="G6332" s="24">
        <f t="shared" ca="1" si="691"/>
        <v>10289.303904894899</v>
      </c>
      <c r="H6332" s="24">
        <f t="shared" ca="1" si="692"/>
        <v>10982.485208207381</v>
      </c>
      <c r="I6332" s="24">
        <f ca="1">H6332/'Option value'!$E$10</f>
        <v>533.13034991297968</v>
      </c>
    </row>
    <row r="6333" spans="2:9">
      <c r="B6333">
        <f t="shared" si="693"/>
        <v>6315</v>
      </c>
      <c r="C6333" s="38">
        <f t="shared" ca="1" si="688"/>
        <v>6.1100888716546176E-2</v>
      </c>
      <c r="D6333" s="38">
        <f t="shared" ca="1" si="689"/>
        <v>6.8971552493270027E-2</v>
      </c>
      <c r="E6333" s="38">
        <f t="shared" ca="1" si="690"/>
        <v>0.14741503836309999</v>
      </c>
      <c r="F6333" s="38">
        <f t="shared" ca="1" si="694"/>
        <v>3.7748865985060075E-2</v>
      </c>
      <c r="G6333" s="24">
        <f t="shared" ca="1" si="691"/>
        <v>8276.4743040783069</v>
      </c>
      <c r="H6333" s="24">
        <f t="shared" ca="1" si="692"/>
        <v>8969.6556073907886</v>
      </c>
      <c r="I6333" s="24">
        <f ca="1">H6333/'Option value'!$E$10</f>
        <v>435.42017511605769</v>
      </c>
    </row>
    <row r="6334" spans="2:9">
      <c r="B6334">
        <f t="shared" si="693"/>
        <v>6316</v>
      </c>
      <c r="C6334" s="38">
        <f t="shared" ca="1" si="688"/>
        <v>0.3155470489668783</v>
      </c>
      <c r="D6334" s="38">
        <f t="shared" ca="1" si="689"/>
        <v>6.669469897143937E-2</v>
      </c>
      <c r="E6334" s="38">
        <f t="shared" ca="1" si="690"/>
        <v>0.14658072862309365</v>
      </c>
      <c r="F6334" s="38">
        <f t="shared" ca="1" si="694"/>
        <v>2.0603916470895309E-2</v>
      </c>
      <c r="G6334" s="24">
        <f t="shared" ca="1" si="691"/>
        <v>8637.7069142122691</v>
      </c>
      <c r="H6334" s="24">
        <f t="shared" ca="1" si="692"/>
        <v>9330.8882175247509</v>
      </c>
      <c r="I6334" s="24">
        <f ca="1">H6334/'Option value'!$E$10</f>
        <v>452.95573871479371</v>
      </c>
    </row>
    <row r="6335" spans="2:9">
      <c r="B6335">
        <f t="shared" si="693"/>
        <v>6317</v>
      </c>
      <c r="C6335" s="38">
        <f t="shared" ca="1" si="688"/>
        <v>0.14939213501959359</v>
      </c>
      <c r="D6335" s="38">
        <f t="shared" ca="1" si="689"/>
        <v>6.3170820269613959E-2</v>
      </c>
      <c r="E6335" s="38">
        <f t="shared" ca="1" si="690"/>
        <v>0.14633554176942026</v>
      </c>
      <c r="F6335" s="38">
        <f t="shared" ca="1" si="694"/>
        <v>3.9386340196225327E-2</v>
      </c>
      <c r="G6335" s="24">
        <f t="shared" ca="1" si="691"/>
        <v>8419.737801885869</v>
      </c>
      <c r="H6335" s="24">
        <f t="shared" ca="1" si="692"/>
        <v>9112.9191051983507</v>
      </c>
      <c r="I6335" s="24">
        <f ca="1">H6335/'Option value'!$E$10</f>
        <v>442.37471384458013</v>
      </c>
    </row>
    <row r="6336" spans="2:9">
      <c r="B6336">
        <f t="shared" si="693"/>
        <v>6318</v>
      </c>
      <c r="C6336" s="38">
        <f t="shared" ca="1" si="688"/>
        <v>0.26888957879178932</v>
      </c>
      <c r="D6336" s="38">
        <f t="shared" ca="1" si="689"/>
        <v>6.4638510895979648E-2</v>
      </c>
      <c r="E6336" s="38">
        <f t="shared" ca="1" si="690"/>
        <v>0.14577466506426584</v>
      </c>
      <c r="F6336" s="38">
        <f t="shared" ca="1" si="694"/>
        <v>3.7657047094361629E-2</v>
      </c>
      <c r="G6336" s="24">
        <f t="shared" ca="1" si="691"/>
        <v>9408.2766961967136</v>
      </c>
      <c r="H6336" s="24">
        <f t="shared" ca="1" si="692"/>
        <v>10101.457999509195</v>
      </c>
      <c r="I6336" s="24">
        <f ca="1">H6336/'Option value'!$E$10</f>
        <v>490.36203881112596</v>
      </c>
    </row>
    <row r="6337" spans="2:9">
      <c r="B6337">
        <f t="shared" si="693"/>
        <v>6319</v>
      </c>
      <c r="C6337" s="38">
        <f t="shared" ca="1" si="688"/>
        <v>0.3923207852471926</v>
      </c>
      <c r="D6337" s="38">
        <f t="shared" ca="1" si="689"/>
        <v>6.8128920825155814E-2</v>
      </c>
      <c r="E6337" s="38">
        <f t="shared" ca="1" si="690"/>
        <v>0.15028082933857057</v>
      </c>
      <c r="F6337" s="38">
        <f t="shared" ca="1" si="694"/>
        <v>3.0872103720425224E-2</v>
      </c>
      <c r="G6337" s="24">
        <f t="shared" ca="1" si="691"/>
        <v>9852.0391661027461</v>
      </c>
      <c r="H6337" s="24">
        <f t="shared" ca="1" si="692"/>
        <v>10545.220469415228</v>
      </c>
      <c r="I6337" s="24">
        <f ca="1">H6337/'Option value'!$E$10</f>
        <v>511.90390628229255</v>
      </c>
    </row>
    <row r="6338" spans="2:9">
      <c r="B6338">
        <f t="shared" si="693"/>
        <v>6320</v>
      </c>
      <c r="C6338" s="38">
        <f t="shared" ca="1" si="688"/>
        <v>0.34221104389973828</v>
      </c>
      <c r="D6338" s="38">
        <f t="shared" ca="1" si="689"/>
        <v>6.3408412453576798E-2</v>
      </c>
      <c r="E6338" s="38">
        <f t="shared" ca="1" si="690"/>
        <v>0.14387475996081428</v>
      </c>
      <c r="F6338" s="38">
        <f t="shared" ca="1" si="694"/>
        <v>4.7569695012067842E-2</v>
      </c>
      <c r="G6338" s="24">
        <f t="shared" ca="1" si="691"/>
        <v>10959.984406579115</v>
      </c>
      <c r="H6338" s="24">
        <f t="shared" ca="1" si="692"/>
        <v>11653.165709891597</v>
      </c>
      <c r="I6338" s="24">
        <f ca="1">H6338/'Option value'!$E$10</f>
        <v>565.68765581998036</v>
      </c>
    </row>
    <row r="6339" spans="2:9">
      <c r="B6339">
        <f t="shared" si="693"/>
        <v>6321</v>
      </c>
      <c r="C6339" s="38">
        <f t="shared" ca="1" si="688"/>
        <v>0.27733460209840227</v>
      </c>
      <c r="D6339" s="38">
        <f t="shared" ca="1" si="689"/>
        <v>6.3713333793417801E-2</v>
      </c>
      <c r="E6339" s="38">
        <f t="shared" ca="1" si="690"/>
        <v>0.1423819785501948</v>
      </c>
      <c r="F6339" s="38">
        <f t="shared" ca="1" si="694"/>
        <v>4.6294137922665679E-2</v>
      </c>
      <c r="G6339" s="24">
        <f t="shared" ca="1" si="691"/>
        <v>10504.078298023478</v>
      </c>
      <c r="H6339" s="24">
        <f t="shared" ca="1" si="692"/>
        <v>11197.25960133596</v>
      </c>
      <c r="I6339" s="24">
        <f ca="1">H6339/'Option value'!$E$10</f>
        <v>543.55629132698834</v>
      </c>
    </row>
    <row r="6340" spans="2:9">
      <c r="B6340">
        <f t="shared" si="693"/>
        <v>6322</v>
      </c>
      <c r="C6340" s="38">
        <f t="shared" ca="1" si="688"/>
        <v>0.20656677202005561</v>
      </c>
      <c r="D6340" s="38">
        <f t="shared" ca="1" si="689"/>
        <v>6.410480778210248E-2</v>
      </c>
      <c r="E6340" s="38">
        <f t="shared" ca="1" si="690"/>
        <v>0.14501492233291025</v>
      </c>
      <c r="F6340" s="38">
        <f t="shared" ca="1" si="694"/>
        <v>3.5647770564272374E-2</v>
      </c>
      <c r="G6340" s="24">
        <f t="shared" ca="1" si="691"/>
        <v>8770.9460184352738</v>
      </c>
      <c r="H6340" s="24">
        <f t="shared" ca="1" si="692"/>
        <v>9464.1273217477556</v>
      </c>
      <c r="I6340" s="24">
        <f ca="1">H6340/'Option value'!$E$10</f>
        <v>459.42365639552207</v>
      </c>
    </row>
    <row r="6341" spans="2:9">
      <c r="B6341">
        <f t="shared" si="693"/>
        <v>6323</v>
      </c>
      <c r="C6341" s="38">
        <f t="shared" ca="1" si="688"/>
        <v>0.14482592836468478</v>
      </c>
      <c r="D6341" s="38">
        <f t="shared" ca="1" si="689"/>
        <v>5.428312833654679E-2</v>
      </c>
      <c r="E6341" s="38">
        <f t="shared" ca="1" si="690"/>
        <v>0.14622332670594812</v>
      </c>
      <c r="F6341" s="38">
        <f t="shared" ca="1" si="694"/>
        <v>2.7297601930108915E-2</v>
      </c>
      <c r="G6341" s="24">
        <f t="shared" ca="1" si="691"/>
        <v>6480.6698138443771</v>
      </c>
      <c r="H6341" s="24">
        <f t="shared" ca="1" si="692"/>
        <v>7173.8511171568598</v>
      </c>
      <c r="I6341" s="24">
        <f ca="1">H6341/'Option value'!$E$10</f>
        <v>348.24519986198345</v>
      </c>
    </row>
    <row r="6342" spans="2:9">
      <c r="B6342">
        <f t="shared" si="693"/>
        <v>6324</v>
      </c>
      <c r="C6342" s="38">
        <f t="shared" ca="1" si="688"/>
        <v>5.2518467713202288E-2</v>
      </c>
      <c r="D6342" s="38">
        <f t="shared" ca="1" si="689"/>
        <v>6.1556333487645262E-2</v>
      </c>
      <c r="E6342" s="38">
        <f t="shared" ca="1" si="690"/>
        <v>0.14470309632795775</v>
      </c>
      <c r="F6342" s="38">
        <f t="shared" ca="1" si="694"/>
        <v>4.5741980098332406E-2</v>
      </c>
      <c r="G6342" s="24">
        <f t="shared" ca="1" si="691"/>
        <v>8119.499514587882</v>
      </c>
      <c r="H6342" s="24">
        <f t="shared" ca="1" si="692"/>
        <v>8812.6808179003638</v>
      </c>
      <c r="I6342" s="24">
        <f ca="1">H6342/'Option value'!$E$10</f>
        <v>427.80003970390112</v>
      </c>
    </row>
    <row r="6343" spans="2:9">
      <c r="B6343">
        <f t="shared" si="693"/>
        <v>6325</v>
      </c>
      <c r="C6343" s="38">
        <f t="shared" ca="1" si="688"/>
        <v>0.21954116306920671</v>
      </c>
      <c r="D6343" s="38">
        <f t="shared" ca="1" si="689"/>
        <v>5.5619687190127456E-2</v>
      </c>
      <c r="E6343" s="38">
        <f t="shared" ca="1" si="690"/>
        <v>0.14345182515154564</v>
      </c>
      <c r="F6343" s="38">
        <f t="shared" ca="1" si="694"/>
        <v>3.891074808704395E-2</v>
      </c>
      <c r="G6343" s="24">
        <f t="shared" ca="1" si="691"/>
        <v>8046.9149694992184</v>
      </c>
      <c r="H6343" s="24">
        <f t="shared" ca="1" si="692"/>
        <v>8740.0962728117011</v>
      </c>
      <c r="I6343" s="24">
        <f ca="1">H6343/'Option value'!$E$10</f>
        <v>424.27651809765536</v>
      </c>
    </row>
    <row r="6344" spans="2:9">
      <c r="B6344">
        <f t="shared" si="693"/>
        <v>6326</v>
      </c>
      <c r="C6344" s="38">
        <f t="shared" ca="1" si="688"/>
        <v>5.452448635356133E-2</v>
      </c>
      <c r="D6344" s="38">
        <f t="shared" ca="1" si="689"/>
        <v>6.6180500220099372E-2</v>
      </c>
      <c r="E6344" s="38">
        <f t="shared" ca="1" si="690"/>
        <v>0.14756835713454267</v>
      </c>
      <c r="F6344" s="38">
        <f t="shared" ca="1" si="694"/>
        <v>4.1373417285800788E-2</v>
      </c>
      <c r="G6344" s="24">
        <f t="shared" ca="1" si="691"/>
        <v>8150.3126276485182</v>
      </c>
      <c r="H6344" s="24">
        <f t="shared" ca="1" si="692"/>
        <v>8843.4939309609999</v>
      </c>
      <c r="I6344" s="24">
        <f ca="1">H6344/'Option value'!$E$10</f>
        <v>429.29582189131065</v>
      </c>
    </row>
    <row r="6345" spans="2:9">
      <c r="B6345">
        <f t="shared" si="693"/>
        <v>6327</v>
      </c>
      <c r="C6345" s="38">
        <f t="shared" ca="1" si="688"/>
        <v>0.33084221387908103</v>
      </c>
      <c r="D6345" s="38">
        <f t="shared" ca="1" si="689"/>
        <v>6.9051623214505836E-2</v>
      </c>
      <c r="E6345" s="38">
        <f t="shared" ca="1" si="690"/>
        <v>0.14164981809999949</v>
      </c>
      <c r="F6345" s="38">
        <f t="shared" ca="1" si="694"/>
        <v>3.5159396820101899E-2</v>
      </c>
      <c r="G6345" s="24">
        <f t="shared" ca="1" si="691"/>
        <v>10702.402792074916</v>
      </c>
      <c r="H6345" s="24">
        <f t="shared" ca="1" si="692"/>
        <v>11395.584095387398</v>
      </c>
      <c r="I6345" s="24">
        <f ca="1">H6345/'Option value'!$E$10</f>
        <v>553.18369395084449</v>
      </c>
    </row>
    <row r="6346" spans="2:9">
      <c r="B6346">
        <f t="shared" si="693"/>
        <v>6328</v>
      </c>
      <c r="C6346" s="38">
        <f t="shared" ca="1" si="688"/>
        <v>0.26348103283488694</v>
      </c>
      <c r="D6346" s="38">
        <f t="shared" ca="1" si="689"/>
        <v>6.0132430586065627E-2</v>
      </c>
      <c r="E6346" s="38">
        <f t="shared" ca="1" si="690"/>
        <v>0.14114327075110433</v>
      </c>
      <c r="F6346" s="38">
        <f t="shared" ca="1" si="694"/>
        <v>4.2373874264876127E-2</v>
      </c>
      <c r="G6346" s="24">
        <f t="shared" ca="1" si="691"/>
        <v>9539.9579867544162</v>
      </c>
      <c r="H6346" s="24">
        <f t="shared" ca="1" si="692"/>
        <v>10233.139290066898</v>
      </c>
      <c r="I6346" s="24">
        <f ca="1">H6346/'Option value'!$E$10</f>
        <v>496.75433446926684</v>
      </c>
    </row>
    <row r="6347" spans="2:9">
      <c r="B6347">
        <f t="shared" si="693"/>
        <v>6329</v>
      </c>
      <c r="C6347" s="38">
        <f t="shared" ca="1" si="688"/>
        <v>0.12344684320679722</v>
      </c>
      <c r="D6347" s="38">
        <f t="shared" ca="1" si="689"/>
        <v>5.1557653986896004E-2</v>
      </c>
      <c r="E6347" s="38">
        <f t="shared" ca="1" si="690"/>
        <v>0.14790358434173764</v>
      </c>
      <c r="F6347" s="38">
        <f t="shared" ca="1" si="694"/>
        <v>5.8288184458821751E-2</v>
      </c>
      <c r="G6347" s="24">
        <f t="shared" ca="1" si="691"/>
        <v>8015.9390362096583</v>
      </c>
      <c r="H6347" s="24">
        <f t="shared" ca="1" si="692"/>
        <v>8709.1203395221401</v>
      </c>
      <c r="I6347" s="24">
        <f ca="1">H6347/'Option value'!$E$10</f>
        <v>422.77283201563785</v>
      </c>
    </row>
    <row r="6348" spans="2:9">
      <c r="B6348">
        <f t="shared" si="693"/>
        <v>6330</v>
      </c>
      <c r="C6348" s="38">
        <f t="shared" ca="1" si="688"/>
        <v>0.14057391594066976</v>
      </c>
      <c r="D6348" s="38">
        <f t="shared" ca="1" si="689"/>
        <v>6.15306855622113E-2</v>
      </c>
      <c r="E6348" s="38">
        <f t="shared" ca="1" si="690"/>
        <v>0.1480077811398689</v>
      </c>
      <c r="F6348" s="38">
        <f t="shared" ca="1" si="694"/>
        <v>2.5563427094806399E-2</v>
      </c>
      <c r="G6348" s="24">
        <f t="shared" ca="1" si="691"/>
        <v>7108.3336047168168</v>
      </c>
      <c r="H6348" s="24">
        <f t="shared" ca="1" si="692"/>
        <v>7801.5149080292995</v>
      </c>
      <c r="I6348" s="24">
        <f ca="1">H6348/'Option value'!$E$10</f>
        <v>378.71431592375239</v>
      </c>
    </row>
    <row r="6349" spans="2:9">
      <c r="B6349">
        <f t="shared" si="693"/>
        <v>6331</v>
      </c>
      <c r="C6349" s="38">
        <f t="shared" ca="1" si="688"/>
        <v>0.2053436311023108</v>
      </c>
      <c r="D6349" s="38">
        <f t="shared" ca="1" si="689"/>
        <v>7.1018017745945891E-2</v>
      </c>
      <c r="E6349" s="38">
        <f t="shared" ca="1" si="690"/>
        <v>0.14183676027171208</v>
      </c>
      <c r="F6349" s="38">
        <f t="shared" ca="1" si="694"/>
        <v>4.360338403182544E-2</v>
      </c>
      <c r="G6349" s="24">
        <f t="shared" ca="1" si="691"/>
        <v>10807.163691326206</v>
      </c>
      <c r="H6349" s="24">
        <f t="shared" ca="1" si="692"/>
        <v>11500.344994638688</v>
      </c>
      <c r="I6349" s="24">
        <f ca="1">H6349/'Option value'!$E$10</f>
        <v>558.26917449702364</v>
      </c>
    </row>
    <row r="6350" spans="2:9">
      <c r="B6350">
        <f t="shared" si="693"/>
        <v>6332</v>
      </c>
      <c r="C6350" s="38">
        <f t="shared" ca="1" si="688"/>
        <v>0.13609040014200391</v>
      </c>
      <c r="D6350" s="38">
        <f t="shared" ca="1" si="689"/>
        <v>6.9615146129833064E-2</v>
      </c>
      <c r="E6350" s="38">
        <f t="shared" ca="1" si="690"/>
        <v>0.14182213455184967</v>
      </c>
      <c r="F6350" s="38">
        <f t="shared" ca="1" si="694"/>
        <v>5.0883884683056144E-2</v>
      </c>
      <c r="G6350" s="24">
        <f t="shared" ca="1" si="691"/>
        <v>10786.024792457707</v>
      </c>
      <c r="H6350" s="24">
        <f t="shared" ca="1" si="692"/>
        <v>11479.206095770189</v>
      </c>
      <c r="I6350" s="24">
        <f ca="1">H6350/'Option value'!$E$10</f>
        <v>557.24301435777613</v>
      </c>
    </row>
    <row r="6351" spans="2:9">
      <c r="B6351">
        <f t="shared" si="693"/>
        <v>6333</v>
      </c>
      <c r="C6351" s="38">
        <f t="shared" ca="1" si="688"/>
        <v>0.21186305021592811</v>
      </c>
      <c r="D6351" s="38">
        <f t="shared" ca="1" si="689"/>
        <v>6.9957312023660775E-2</v>
      </c>
      <c r="E6351" s="38">
        <f t="shared" ca="1" si="690"/>
        <v>0.14868410625567394</v>
      </c>
      <c r="F6351" s="38">
        <f t="shared" ca="1" si="694"/>
        <v>4.4317014292530849E-2</v>
      </c>
      <c r="G6351" s="24">
        <f t="shared" ca="1" si="691"/>
        <v>10074.290092972329</v>
      </c>
      <c r="H6351" s="24">
        <f t="shared" ca="1" si="692"/>
        <v>10767.471396284811</v>
      </c>
      <c r="I6351" s="24">
        <f ca="1">H6351/'Option value'!$E$10</f>
        <v>522.69278622741797</v>
      </c>
    </row>
    <row r="6352" spans="2:9">
      <c r="B6352">
        <f t="shared" si="693"/>
        <v>6334</v>
      </c>
      <c r="C6352" s="38">
        <f t="shared" ca="1" si="688"/>
        <v>0.39765978995578344</v>
      </c>
      <c r="D6352" s="38">
        <f t="shared" ca="1" si="689"/>
        <v>7.0383637013930272E-2</v>
      </c>
      <c r="E6352" s="38">
        <f t="shared" ca="1" si="690"/>
        <v>0.14645552311045576</v>
      </c>
      <c r="F6352" s="38">
        <f t="shared" ca="1" si="694"/>
        <v>5.323480611956756E-2</v>
      </c>
      <c r="G6352" s="24">
        <f t="shared" ca="1" si="691"/>
        <v>13087.361951815481</v>
      </c>
      <c r="H6352" s="24">
        <f t="shared" ca="1" si="692"/>
        <v>13780.543255127963</v>
      </c>
      <c r="I6352" s="24">
        <f ca="1">H6352/'Option value'!$E$10</f>
        <v>668.95841044310498</v>
      </c>
    </row>
    <row r="6353" spans="2:9">
      <c r="B6353">
        <f t="shared" si="693"/>
        <v>6335</v>
      </c>
      <c r="C6353" s="38">
        <f t="shared" ca="1" si="688"/>
        <v>0.47410911202933914</v>
      </c>
      <c r="D6353" s="38">
        <f t="shared" ca="1" si="689"/>
        <v>6.3697676892522148E-2</v>
      </c>
      <c r="E6353" s="38">
        <f t="shared" ca="1" si="690"/>
        <v>0.14491549979407045</v>
      </c>
      <c r="F6353" s="38">
        <f t="shared" ca="1" si="694"/>
        <v>5.2790451464916108E-2</v>
      </c>
      <c r="G6353" s="24">
        <f t="shared" ca="1" si="691"/>
        <v>12640.576241059249</v>
      </c>
      <c r="H6353" s="24">
        <f t="shared" ca="1" si="692"/>
        <v>13333.757544371731</v>
      </c>
      <c r="I6353" s="24">
        <f ca="1">H6353/'Option value'!$E$10</f>
        <v>647.26978370736549</v>
      </c>
    </row>
    <row r="6354" spans="2:9">
      <c r="B6354">
        <f t="shared" si="693"/>
        <v>6336</v>
      </c>
      <c r="C6354" s="38">
        <f t="shared" ca="1" si="688"/>
        <v>0.13222091539304714</v>
      </c>
      <c r="D6354" s="38">
        <f t="shared" ca="1" si="689"/>
        <v>5.8969392457012375E-2</v>
      </c>
      <c r="E6354" s="38">
        <f t="shared" ca="1" si="690"/>
        <v>0.14491505012888065</v>
      </c>
      <c r="F6354" s="38">
        <f t="shared" ca="1" si="694"/>
        <v>3.5620344088985248E-2</v>
      </c>
      <c r="G6354" s="24">
        <f t="shared" ca="1" si="691"/>
        <v>7576.1763858014401</v>
      </c>
      <c r="H6354" s="24">
        <f t="shared" ca="1" si="692"/>
        <v>8269.3576891139219</v>
      </c>
      <c r="I6354" s="24">
        <f ca="1">H6354/'Option value'!$E$10</f>
        <v>401.42513053951075</v>
      </c>
    </row>
    <row r="6355" spans="2:9">
      <c r="B6355">
        <f t="shared" si="693"/>
        <v>6337</v>
      </c>
      <c r="C6355" s="38">
        <f t="shared" ref="C6355:C6418" ca="1" si="695">_xlfn.NORM.INV(RAND(),$F$6,$G$6)</f>
        <v>0.2045097166736855</v>
      </c>
      <c r="D6355" s="38">
        <f t="shared" ref="D6355:D6418" ca="1" si="696">_xlfn.NORM.INV(RAND(),$F$7,$G$7)</f>
        <v>6.6780236318095432E-2</v>
      </c>
      <c r="E6355" s="38">
        <f t="shared" ref="E6355:E6418" ca="1" si="697">_xlfn.NORM.INV(RAND(),$F$8,$G$8)</f>
        <v>0.14766474098127821</v>
      </c>
      <c r="F6355" s="38">
        <f t="shared" ca="1" si="694"/>
        <v>4.5406971951589783E-2</v>
      </c>
      <c r="G6355" s="24">
        <f t="shared" ref="G6355:G6418" ca="1" si="698">IF(E6355&gt;F6355,($C$12*(1+C6355)*D6355)/(E6355-F6355),0)</f>
        <v>9755.5851228935535</v>
      </c>
      <c r="H6355" s="24">
        <f t="shared" ref="H6355:H6418" ca="1" si="699">G6355+$C$13</f>
        <v>10448.766426206035</v>
      </c>
      <c r="I6355" s="24">
        <f ca="1">H6355/'Option value'!$E$10</f>
        <v>507.22167117505023</v>
      </c>
    </row>
    <row r="6356" spans="2:9">
      <c r="B6356">
        <f t="shared" ref="B6356:B6419" si="700">B6355+1</f>
        <v>6338</v>
      </c>
      <c r="C6356" s="38">
        <f t="shared" ca="1" si="695"/>
        <v>0.18052960379608707</v>
      </c>
      <c r="D6356" s="38">
        <f t="shared" ca="1" si="696"/>
        <v>5.5693858278702733E-2</v>
      </c>
      <c r="E6356" s="38">
        <f t="shared" ca="1" si="697"/>
        <v>0.15006857537679597</v>
      </c>
      <c r="F6356" s="38">
        <f t="shared" ref="F6356:F6419" ca="1" si="701">RAND()*($E$9-$D$9)+$D$9</f>
        <v>5.2887111212744267E-2</v>
      </c>
      <c r="G6356" s="24">
        <f t="shared" ca="1" si="698"/>
        <v>8390.5827801540709</v>
      </c>
      <c r="H6356" s="24">
        <f t="shared" ca="1" si="699"/>
        <v>9083.7640834665526</v>
      </c>
      <c r="I6356" s="24">
        <f ca="1">H6356/'Option value'!$E$10</f>
        <v>440.95942152750251</v>
      </c>
    </row>
    <row r="6357" spans="2:9">
      <c r="B6357">
        <f t="shared" si="700"/>
        <v>6339</v>
      </c>
      <c r="C6357" s="38">
        <f t="shared" ca="1" si="695"/>
        <v>0.20460988453123968</v>
      </c>
      <c r="D6357" s="38">
        <f t="shared" ca="1" si="696"/>
        <v>7.7134680897953264E-2</v>
      </c>
      <c r="E6357" s="38">
        <f t="shared" ca="1" si="697"/>
        <v>0.14698308369624971</v>
      </c>
      <c r="F6357" s="38">
        <f t="shared" ca="1" si="701"/>
        <v>5.2497936610415061E-2</v>
      </c>
      <c r="G6357" s="24">
        <f t="shared" ca="1" si="698"/>
        <v>12196.183304845141</v>
      </c>
      <c r="H6357" s="24">
        <f t="shared" ca="1" si="699"/>
        <v>12889.364608157623</v>
      </c>
      <c r="I6357" s="24">
        <f ca="1">H6357/'Option value'!$E$10</f>
        <v>625.69731107561267</v>
      </c>
    </row>
    <row r="6358" spans="2:9">
      <c r="B6358">
        <f t="shared" si="700"/>
        <v>6340</v>
      </c>
      <c r="C6358" s="38">
        <f t="shared" ca="1" si="695"/>
        <v>0.36998051517495534</v>
      </c>
      <c r="D6358" s="38">
        <f t="shared" ca="1" si="696"/>
        <v>5.5525286221261773E-2</v>
      </c>
      <c r="E6358" s="38">
        <f t="shared" ca="1" si="697"/>
        <v>0.14703873338653373</v>
      </c>
      <c r="F6358" s="38">
        <f t="shared" ca="1" si="701"/>
        <v>4.2658245229102804E-2</v>
      </c>
      <c r="G6358" s="24">
        <f t="shared" ca="1" si="698"/>
        <v>9038.1022339416086</v>
      </c>
      <c r="H6358" s="24">
        <f t="shared" ca="1" si="699"/>
        <v>9731.2835372540903</v>
      </c>
      <c r="I6358" s="24">
        <f ca="1">H6358/'Option value'!$E$10</f>
        <v>472.3924047210723</v>
      </c>
    </row>
    <row r="6359" spans="2:9">
      <c r="B6359">
        <f t="shared" si="700"/>
        <v>6341</v>
      </c>
      <c r="C6359" s="38">
        <f t="shared" ca="1" si="695"/>
        <v>0.32803099300001692</v>
      </c>
      <c r="D6359" s="38">
        <f t="shared" ca="1" si="696"/>
        <v>5.6908240679346925E-2</v>
      </c>
      <c r="E6359" s="38">
        <f t="shared" ca="1" si="697"/>
        <v>0.14467776101772192</v>
      </c>
      <c r="F6359" s="38">
        <f t="shared" ca="1" si="701"/>
        <v>3.909849623489374E-2</v>
      </c>
      <c r="G6359" s="24">
        <f t="shared" ca="1" si="698"/>
        <v>8877.6110487858296</v>
      </c>
      <c r="H6359" s="24">
        <f t="shared" ca="1" si="699"/>
        <v>9570.7923520983113</v>
      </c>
      <c r="I6359" s="24">
        <f ca="1">H6359/'Option value'!$E$10</f>
        <v>464.60157049020927</v>
      </c>
    </row>
    <row r="6360" spans="2:9">
      <c r="B6360">
        <f t="shared" si="700"/>
        <v>6342</v>
      </c>
      <c r="C6360" s="38">
        <f t="shared" ca="1" si="695"/>
        <v>0.31863830590815667</v>
      </c>
      <c r="D6360" s="38">
        <f t="shared" ca="1" si="696"/>
        <v>5.8800652319884517E-2</v>
      </c>
      <c r="E6360" s="38">
        <f t="shared" ca="1" si="697"/>
        <v>0.14483718270947915</v>
      </c>
      <c r="F6360" s="38">
        <f t="shared" ca="1" si="701"/>
        <v>3.1797919490656676E-2</v>
      </c>
      <c r="G6360" s="24">
        <f t="shared" ca="1" si="698"/>
        <v>8506.8718478543306</v>
      </c>
      <c r="H6360" s="24">
        <f t="shared" ca="1" si="699"/>
        <v>9200.0531511668123</v>
      </c>
      <c r="I6360" s="24">
        <f ca="1">H6360/'Option value'!$E$10</f>
        <v>446.60452190130155</v>
      </c>
    </row>
    <row r="6361" spans="2:9">
      <c r="B6361">
        <f t="shared" si="700"/>
        <v>6343</v>
      </c>
      <c r="C6361" s="38">
        <f t="shared" ca="1" si="695"/>
        <v>0.25653374706449977</v>
      </c>
      <c r="D6361" s="38">
        <f t="shared" ca="1" si="696"/>
        <v>6.009386869258939E-2</v>
      </c>
      <c r="E6361" s="38">
        <f t="shared" ca="1" si="697"/>
        <v>0.14624193192633481</v>
      </c>
      <c r="F6361" s="38">
        <f t="shared" ca="1" si="701"/>
        <v>4.9347573863012972E-2</v>
      </c>
      <c r="G6361" s="24">
        <f t="shared" ca="1" si="698"/>
        <v>9664.8965039290088</v>
      </c>
      <c r="H6361" s="24">
        <f t="shared" ca="1" si="699"/>
        <v>10358.077807241491</v>
      </c>
      <c r="I6361" s="24">
        <f ca="1">H6361/'Option value'!$E$10</f>
        <v>502.81931103114027</v>
      </c>
    </row>
    <row r="6362" spans="2:9">
      <c r="B6362">
        <f t="shared" si="700"/>
        <v>6344</v>
      </c>
      <c r="C6362" s="38">
        <f t="shared" ca="1" si="695"/>
        <v>0.28168769518757253</v>
      </c>
      <c r="D6362" s="38">
        <f t="shared" ca="1" si="696"/>
        <v>4.9240623470652924E-2</v>
      </c>
      <c r="E6362" s="38">
        <f t="shared" ca="1" si="697"/>
        <v>0.1461100710108334</v>
      </c>
      <c r="F6362" s="38">
        <f t="shared" ca="1" si="701"/>
        <v>4.1201526198834292E-2</v>
      </c>
      <c r="G6362" s="24">
        <f t="shared" ca="1" si="698"/>
        <v>7460.8150122063198</v>
      </c>
      <c r="H6362" s="24">
        <f t="shared" ca="1" si="699"/>
        <v>8153.9963155188025</v>
      </c>
      <c r="I6362" s="24">
        <f ca="1">H6362/'Option value'!$E$10</f>
        <v>395.82506386013603</v>
      </c>
    </row>
    <row r="6363" spans="2:9">
      <c r="B6363">
        <f t="shared" si="700"/>
        <v>6345</v>
      </c>
      <c r="C6363" s="38">
        <f t="shared" ca="1" si="695"/>
        <v>0.35837334340851867</v>
      </c>
      <c r="D6363" s="38">
        <f t="shared" ca="1" si="696"/>
        <v>5.5436348024245553E-2</v>
      </c>
      <c r="E6363" s="38">
        <f t="shared" ca="1" si="697"/>
        <v>0.14598860889851648</v>
      </c>
      <c r="F6363" s="38">
        <f t="shared" ca="1" si="701"/>
        <v>4.00353583154507E-2</v>
      </c>
      <c r="G6363" s="24">
        <f t="shared" ca="1" si="698"/>
        <v>8814.3614306531472</v>
      </c>
      <c r="H6363" s="24">
        <f t="shared" ca="1" si="699"/>
        <v>9507.5427339656289</v>
      </c>
      <c r="I6363" s="24">
        <f ca="1">H6363/'Option value'!$E$10</f>
        <v>461.5312006779431</v>
      </c>
    </row>
    <row r="6364" spans="2:9">
      <c r="B6364">
        <f t="shared" si="700"/>
        <v>6346</v>
      </c>
      <c r="C6364" s="38">
        <f t="shared" ca="1" si="695"/>
        <v>0.33799403361985408</v>
      </c>
      <c r="D6364" s="38">
        <f t="shared" ca="1" si="696"/>
        <v>6.9890312486249981E-2</v>
      </c>
      <c r="E6364" s="38">
        <f t="shared" ca="1" si="697"/>
        <v>0.14408956346831947</v>
      </c>
      <c r="F6364" s="38">
        <f t="shared" ca="1" si="701"/>
        <v>3.9970520194165693E-2</v>
      </c>
      <c r="G6364" s="24">
        <f t="shared" ca="1" si="698"/>
        <v>11138.645111050855</v>
      </c>
      <c r="H6364" s="24">
        <f t="shared" ca="1" si="699"/>
        <v>11831.826414363337</v>
      </c>
      <c r="I6364" s="24">
        <f ca="1">H6364/'Option value'!$E$10</f>
        <v>574.3605055516183</v>
      </c>
    </row>
    <row r="6365" spans="2:9">
      <c r="B6365">
        <f t="shared" si="700"/>
        <v>6347</v>
      </c>
      <c r="C6365" s="38">
        <f t="shared" ca="1" si="695"/>
        <v>0.23401830163278642</v>
      </c>
      <c r="D6365" s="38">
        <f t="shared" ca="1" si="696"/>
        <v>5.5279221254984121E-2</v>
      </c>
      <c r="E6365" s="38">
        <f t="shared" ca="1" si="697"/>
        <v>0.14834107519148174</v>
      </c>
      <c r="F6365" s="38">
        <f t="shared" ca="1" si="701"/>
        <v>4.181307630381452E-2</v>
      </c>
      <c r="G6365" s="24">
        <f t="shared" ca="1" si="698"/>
        <v>7941.6569808396025</v>
      </c>
      <c r="H6365" s="24">
        <f t="shared" ca="1" si="699"/>
        <v>8634.8382841520852</v>
      </c>
      <c r="I6365" s="24">
        <f ca="1">H6365/'Option value'!$E$10</f>
        <v>419.166906997674</v>
      </c>
    </row>
    <row r="6366" spans="2:9">
      <c r="B6366">
        <f t="shared" si="700"/>
        <v>6348</v>
      </c>
      <c r="C6366" s="38">
        <f t="shared" ca="1" si="695"/>
        <v>0.29582371791997375</v>
      </c>
      <c r="D6366" s="38">
        <f t="shared" ca="1" si="696"/>
        <v>6.4214864220012213E-2</v>
      </c>
      <c r="E6366" s="38">
        <f t="shared" ca="1" si="697"/>
        <v>0.14351626193284289</v>
      </c>
      <c r="F6366" s="38">
        <f t="shared" ca="1" si="701"/>
        <v>2.2630526712930251E-2</v>
      </c>
      <c r="G6366" s="24">
        <f t="shared" ca="1" si="698"/>
        <v>8536.8532120911277</v>
      </c>
      <c r="H6366" s="24">
        <f t="shared" ca="1" si="699"/>
        <v>9230.0345154036095</v>
      </c>
      <c r="I6366" s="24">
        <f ca="1">H6366/'Option value'!$E$10</f>
        <v>448.05992793221401</v>
      </c>
    </row>
    <row r="6367" spans="2:9">
      <c r="B6367">
        <f t="shared" si="700"/>
        <v>6349</v>
      </c>
      <c r="C6367" s="38">
        <f t="shared" ca="1" si="695"/>
        <v>0.28162729385572266</v>
      </c>
      <c r="D6367" s="38">
        <f t="shared" ca="1" si="696"/>
        <v>6.3211631759504019E-2</v>
      </c>
      <c r="E6367" s="38">
        <f t="shared" ca="1" si="697"/>
        <v>0.14855747296010283</v>
      </c>
      <c r="F6367" s="38">
        <f t="shared" ca="1" si="701"/>
        <v>4.8504534004819501E-2</v>
      </c>
      <c r="G6367" s="24">
        <f t="shared" ca="1" si="698"/>
        <v>10042.001359531574</v>
      </c>
      <c r="H6367" s="24">
        <f t="shared" ca="1" si="699"/>
        <v>10735.182662844056</v>
      </c>
      <c r="I6367" s="24">
        <f ca="1">H6367/'Option value'!$E$10</f>
        <v>521.12537198272116</v>
      </c>
    </row>
    <row r="6368" spans="2:9">
      <c r="B6368">
        <f t="shared" si="700"/>
        <v>6350</v>
      </c>
      <c r="C6368" s="38">
        <f t="shared" ca="1" si="695"/>
        <v>0.38680814088639359</v>
      </c>
      <c r="D6368" s="38">
        <f t="shared" ca="1" si="696"/>
        <v>6.3493217538114516E-2</v>
      </c>
      <c r="E6368" s="38">
        <f t="shared" ca="1" si="697"/>
        <v>0.14387545659076353</v>
      </c>
      <c r="F6368" s="38">
        <f t="shared" ca="1" si="701"/>
        <v>2.9328902673825256E-2</v>
      </c>
      <c r="G6368" s="24">
        <f t="shared" ca="1" si="698"/>
        <v>9533.5152740519206</v>
      </c>
      <c r="H6368" s="24">
        <f t="shared" ca="1" si="699"/>
        <v>10226.696577364402</v>
      </c>
      <c r="I6368" s="24">
        <f ca="1">H6368/'Option value'!$E$10</f>
        <v>496.44158142545638</v>
      </c>
    </row>
    <row r="6369" spans="2:9">
      <c r="B6369">
        <f t="shared" si="700"/>
        <v>6351</v>
      </c>
      <c r="C6369" s="38">
        <f t="shared" ca="1" si="695"/>
        <v>0.2979476144074612</v>
      </c>
      <c r="D6369" s="38">
        <f t="shared" ca="1" si="696"/>
        <v>6.6726340146507912E-2</v>
      </c>
      <c r="E6369" s="38">
        <f t="shared" ca="1" si="697"/>
        <v>0.14253714953984198</v>
      </c>
      <c r="F6369" s="38">
        <f t="shared" ca="1" si="701"/>
        <v>3.6123260000322191E-2</v>
      </c>
      <c r="G6369" s="24">
        <f t="shared" ca="1" si="698"/>
        <v>10093.633442994425</v>
      </c>
      <c r="H6369" s="24">
        <f t="shared" ca="1" si="699"/>
        <v>10786.814746306907</v>
      </c>
      <c r="I6369" s="24">
        <f ca="1">H6369/'Option value'!$E$10</f>
        <v>523.63178380130614</v>
      </c>
    </row>
    <row r="6370" spans="2:9">
      <c r="B6370">
        <f t="shared" si="700"/>
        <v>6352</v>
      </c>
      <c r="C6370" s="38">
        <f t="shared" ca="1" si="695"/>
        <v>0.14538641557233797</v>
      </c>
      <c r="D6370" s="38">
        <f t="shared" ca="1" si="696"/>
        <v>6.437824534183921E-2</v>
      </c>
      <c r="E6370" s="38">
        <f t="shared" ca="1" si="697"/>
        <v>0.14404846994749135</v>
      </c>
      <c r="F6370" s="38">
        <f t="shared" ca="1" si="701"/>
        <v>3.9456656540626397E-2</v>
      </c>
      <c r="G6370" s="24">
        <f t="shared" ca="1" si="698"/>
        <v>8743.4906032514118</v>
      </c>
      <c r="H6370" s="24">
        <f t="shared" ca="1" si="699"/>
        <v>9436.6719065638936</v>
      </c>
      <c r="I6370" s="24">
        <f ca="1">H6370/'Option value'!$E$10</f>
        <v>458.09086925067442</v>
      </c>
    </row>
    <row r="6371" spans="2:9">
      <c r="B6371">
        <f t="shared" si="700"/>
        <v>6353</v>
      </c>
      <c r="C6371" s="38">
        <f t="shared" ca="1" si="695"/>
        <v>0.19631347915176969</v>
      </c>
      <c r="D6371" s="38">
        <f t="shared" ca="1" si="696"/>
        <v>6.8800401520556553E-2</v>
      </c>
      <c r="E6371" s="38">
        <f t="shared" ca="1" si="697"/>
        <v>0.14448285557422078</v>
      </c>
      <c r="F6371" s="38">
        <f t="shared" ca="1" si="701"/>
        <v>5.3136385883417819E-2</v>
      </c>
      <c r="G6371" s="24">
        <f t="shared" ca="1" si="698"/>
        <v>11174.692417641447</v>
      </c>
      <c r="H6371" s="24">
        <f t="shared" ca="1" si="699"/>
        <v>11867.873720953929</v>
      </c>
      <c r="I6371" s="24">
        <f ca="1">H6371/'Option value'!$E$10</f>
        <v>576.11037480358868</v>
      </c>
    </row>
    <row r="6372" spans="2:9">
      <c r="B6372">
        <f t="shared" si="700"/>
        <v>6354</v>
      </c>
      <c r="C6372" s="38">
        <f t="shared" ca="1" si="695"/>
        <v>0.22309277723270773</v>
      </c>
      <c r="D6372" s="38">
        <f t="shared" ca="1" si="696"/>
        <v>6.4716518931940401E-2</v>
      </c>
      <c r="E6372" s="38">
        <f t="shared" ca="1" si="697"/>
        <v>0.1476429023511408</v>
      </c>
      <c r="F6372" s="38">
        <f t="shared" ca="1" si="701"/>
        <v>5.6640182775030287E-2</v>
      </c>
      <c r="G6372" s="24">
        <f t="shared" ca="1" si="698"/>
        <v>10787.270170300508</v>
      </c>
      <c r="H6372" s="24">
        <f t="shared" ca="1" si="699"/>
        <v>11480.45147361299</v>
      </c>
      <c r="I6372" s="24">
        <f ca="1">H6372/'Option value'!$E$10</f>
        <v>557.30346959286351</v>
      </c>
    </row>
    <row r="6373" spans="2:9">
      <c r="B6373">
        <f t="shared" si="700"/>
        <v>6355</v>
      </c>
      <c r="C6373" s="38">
        <f t="shared" ca="1" si="695"/>
        <v>0.26390186297554652</v>
      </c>
      <c r="D6373" s="38">
        <f t="shared" ca="1" si="696"/>
        <v>6.4129634894984855E-2</v>
      </c>
      <c r="E6373" s="38">
        <f t="shared" ca="1" si="697"/>
        <v>0.1472084667827524</v>
      </c>
      <c r="F6373" s="38">
        <f t="shared" ca="1" si="701"/>
        <v>2.260396167112963E-2</v>
      </c>
      <c r="G6373" s="24">
        <f t="shared" ca="1" si="698"/>
        <v>8067.3287204882727</v>
      </c>
      <c r="H6373" s="24">
        <f t="shared" ca="1" si="699"/>
        <v>8760.5100238007544</v>
      </c>
      <c r="I6373" s="24">
        <f ca="1">H6373/'Option value'!$E$10</f>
        <v>425.26747688353174</v>
      </c>
    </row>
    <row r="6374" spans="2:9">
      <c r="B6374">
        <f t="shared" si="700"/>
        <v>6356</v>
      </c>
      <c r="C6374" s="38">
        <f t="shared" ca="1" si="695"/>
        <v>0.18406733543027884</v>
      </c>
      <c r="D6374" s="38">
        <f t="shared" ca="1" si="696"/>
        <v>5.0727572509795697E-2</v>
      </c>
      <c r="E6374" s="38">
        <f t="shared" ca="1" si="697"/>
        <v>0.14599140079566367</v>
      </c>
      <c r="F6374" s="38">
        <f t="shared" ca="1" si="701"/>
        <v>2.3228270449911208E-2</v>
      </c>
      <c r="G6374" s="24">
        <f t="shared" ca="1" si="698"/>
        <v>6067.9766880874067</v>
      </c>
      <c r="H6374" s="24">
        <f t="shared" ca="1" si="699"/>
        <v>6761.1579913998894</v>
      </c>
      <c r="I6374" s="24">
        <f ca="1">H6374/'Option value'!$E$10</f>
        <v>328.21155298057715</v>
      </c>
    </row>
    <row r="6375" spans="2:9">
      <c r="B6375">
        <f t="shared" si="700"/>
        <v>6357</v>
      </c>
      <c r="C6375" s="38">
        <f t="shared" ca="1" si="695"/>
        <v>0.1788340961880853</v>
      </c>
      <c r="D6375" s="38">
        <f t="shared" ca="1" si="696"/>
        <v>5.5964032238148213E-2</v>
      </c>
      <c r="E6375" s="38">
        <f t="shared" ca="1" si="697"/>
        <v>0.14305841295009467</v>
      </c>
      <c r="F6375" s="38">
        <f t="shared" ca="1" si="701"/>
        <v>4.6109255164833815E-2</v>
      </c>
      <c r="G6375" s="24">
        <f t="shared" ca="1" si="698"/>
        <v>8439.3504769053216</v>
      </c>
      <c r="H6375" s="24">
        <f t="shared" ca="1" si="699"/>
        <v>9132.5317802178033</v>
      </c>
      <c r="I6375" s="24">
        <f ca="1">H6375/'Option value'!$E$10</f>
        <v>443.32678544746614</v>
      </c>
    </row>
    <row r="6376" spans="2:9">
      <c r="B6376">
        <f t="shared" si="700"/>
        <v>6358</v>
      </c>
      <c r="C6376" s="38">
        <f t="shared" ca="1" si="695"/>
        <v>3.6673130258667808E-2</v>
      </c>
      <c r="D6376" s="38">
        <f t="shared" ca="1" si="696"/>
        <v>5.7604396884255012E-2</v>
      </c>
      <c r="E6376" s="38">
        <f t="shared" ca="1" si="697"/>
        <v>0.14445593244855606</v>
      </c>
      <c r="F6376" s="38">
        <f t="shared" ca="1" si="701"/>
        <v>5.2150836151416705E-2</v>
      </c>
      <c r="G6376" s="24">
        <f t="shared" ca="1" si="698"/>
        <v>8023.487367342058</v>
      </c>
      <c r="H6376" s="24">
        <f t="shared" ca="1" si="699"/>
        <v>8716.6686706545406</v>
      </c>
      <c r="I6376" s="24">
        <f ca="1">H6376/'Option value'!$E$10</f>
        <v>423.13925585701651</v>
      </c>
    </row>
    <row r="6377" spans="2:9">
      <c r="B6377">
        <f t="shared" si="700"/>
        <v>6359</v>
      </c>
      <c r="C6377" s="38">
        <f t="shared" ca="1" si="695"/>
        <v>0.28914138607589152</v>
      </c>
      <c r="D6377" s="38">
        <f t="shared" ca="1" si="696"/>
        <v>6.5561136062554232E-2</v>
      </c>
      <c r="E6377" s="38">
        <f t="shared" ca="1" si="697"/>
        <v>0.14335344278616163</v>
      </c>
      <c r="F6377" s="38">
        <f t="shared" ca="1" si="701"/>
        <v>3.9652072847246186E-2</v>
      </c>
      <c r="G6377" s="24">
        <f t="shared" ca="1" si="698"/>
        <v>10107.736338609346</v>
      </c>
      <c r="H6377" s="24">
        <f t="shared" ca="1" si="699"/>
        <v>10800.917641921827</v>
      </c>
      <c r="I6377" s="24">
        <f ca="1">H6377/'Option value'!$E$10</f>
        <v>524.31639038455467</v>
      </c>
    </row>
    <row r="6378" spans="2:9">
      <c r="B6378">
        <f t="shared" si="700"/>
        <v>6360</v>
      </c>
      <c r="C6378" s="38">
        <f t="shared" ca="1" si="695"/>
        <v>0.42305582227475391</v>
      </c>
      <c r="D6378" s="38">
        <f t="shared" ca="1" si="696"/>
        <v>6.4119442887330153E-2</v>
      </c>
      <c r="E6378" s="38">
        <f t="shared" ca="1" si="697"/>
        <v>0.14484372053051567</v>
      </c>
      <c r="F6378" s="38">
        <f t="shared" ca="1" si="701"/>
        <v>5.0523346551158782E-2</v>
      </c>
      <c r="G6378" s="24">
        <f t="shared" ca="1" si="698"/>
        <v>11997.68732634504</v>
      </c>
      <c r="H6378" s="24">
        <f t="shared" ca="1" si="699"/>
        <v>12690.868629657522</v>
      </c>
      <c r="I6378" s="24">
        <f ca="1">H6378/'Option value'!$E$10</f>
        <v>616.06158396395733</v>
      </c>
    </row>
    <row r="6379" spans="2:9">
      <c r="B6379">
        <f t="shared" si="700"/>
        <v>6361</v>
      </c>
      <c r="C6379" s="38">
        <f t="shared" ca="1" si="695"/>
        <v>0.26701106648452622</v>
      </c>
      <c r="D6379" s="38">
        <f t="shared" ca="1" si="696"/>
        <v>5.4092882433088893E-2</v>
      </c>
      <c r="E6379" s="38">
        <f t="shared" ca="1" si="697"/>
        <v>0.14465003349173203</v>
      </c>
      <c r="F6379" s="38">
        <f t="shared" ca="1" si="701"/>
        <v>4.4634832246617059E-2</v>
      </c>
      <c r="G6379" s="24">
        <f t="shared" ca="1" si="698"/>
        <v>8498.5707853442855</v>
      </c>
      <c r="H6379" s="24">
        <f t="shared" ca="1" si="699"/>
        <v>9191.7520886567672</v>
      </c>
      <c r="I6379" s="24">
        <f ca="1">H6379/'Option value'!$E$10</f>
        <v>446.20155770178479</v>
      </c>
    </row>
    <row r="6380" spans="2:9">
      <c r="B6380">
        <f t="shared" si="700"/>
        <v>6362</v>
      </c>
      <c r="C6380" s="38">
        <f t="shared" ca="1" si="695"/>
        <v>0.35999409344615929</v>
      </c>
      <c r="D6380" s="38">
        <f t="shared" ca="1" si="696"/>
        <v>6.3366291835260116E-2</v>
      </c>
      <c r="E6380" s="38">
        <f t="shared" ca="1" si="697"/>
        <v>0.14472520924955443</v>
      </c>
      <c r="F6380" s="38">
        <f t="shared" ca="1" si="701"/>
        <v>5.5616066068576858E-2</v>
      </c>
      <c r="G6380" s="24">
        <f t="shared" ca="1" si="698"/>
        <v>11994.010492268497</v>
      </c>
      <c r="H6380" s="24">
        <f t="shared" ca="1" si="699"/>
        <v>12687.191795580979</v>
      </c>
      <c r="I6380" s="24">
        <f ca="1">H6380/'Option value'!$E$10</f>
        <v>615.88309687286301</v>
      </c>
    </row>
    <row r="6381" spans="2:9">
      <c r="B6381">
        <f t="shared" si="700"/>
        <v>6363</v>
      </c>
      <c r="C6381" s="38">
        <f t="shared" ca="1" si="695"/>
        <v>0.1550532609554684</v>
      </c>
      <c r="D6381" s="38">
        <f t="shared" ca="1" si="696"/>
        <v>5.0051491043598698E-2</v>
      </c>
      <c r="E6381" s="38">
        <f t="shared" ca="1" si="697"/>
        <v>0.1470065296573671</v>
      </c>
      <c r="F6381" s="38">
        <f t="shared" ca="1" si="701"/>
        <v>5.1994007325765451E-2</v>
      </c>
      <c r="G6381" s="24">
        <f t="shared" ca="1" si="698"/>
        <v>7546.2216883108749</v>
      </c>
      <c r="H6381" s="24">
        <f t="shared" ca="1" si="699"/>
        <v>8239.4029916233576</v>
      </c>
      <c r="I6381" s="24">
        <f ca="1">H6381/'Option value'!$E$10</f>
        <v>399.97101901084255</v>
      </c>
    </row>
    <row r="6382" spans="2:9">
      <c r="B6382">
        <f t="shared" si="700"/>
        <v>6364</v>
      </c>
      <c r="C6382" s="38">
        <f t="shared" ca="1" si="695"/>
        <v>0.18480241035631395</v>
      </c>
      <c r="D6382" s="38">
        <f t="shared" ca="1" si="696"/>
        <v>5.865482327153769E-2</v>
      </c>
      <c r="E6382" s="38">
        <f t="shared" ca="1" si="697"/>
        <v>0.13937530966256911</v>
      </c>
      <c r="F6382" s="38">
        <f t="shared" ca="1" si="701"/>
        <v>2.4286308934525422E-2</v>
      </c>
      <c r="G6382" s="24">
        <f t="shared" ca="1" si="698"/>
        <v>7488.7135229801806</v>
      </c>
      <c r="H6382" s="24">
        <f t="shared" ca="1" si="699"/>
        <v>8181.8948262926633</v>
      </c>
      <c r="I6382" s="24">
        <f ca="1">H6382/'Option value'!$E$10</f>
        <v>397.17936049964385</v>
      </c>
    </row>
    <row r="6383" spans="2:9">
      <c r="B6383">
        <f t="shared" si="700"/>
        <v>6365</v>
      </c>
      <c r="C6383" s="38">
        <f t="shared" ca="1" si="695"/>
        <v>0.23399732567382361</v>
      </c>
      <c r="D6383" s="38">
        <f t="shared" ca="1" si="696"/>
        <v>6.6291827853288673E-2</v>
      </c>
      <c r="E6383" s="38">
        <f t="shared" ca="1" si="697"/>
        <v>0.14521787685689896</v>
      </c>
      <c r="F6383" s="38">
        <f t="shared" ca="1" si="701"/>
        <v>2.7231157113369545E-2</v>
      </c>
      <c r="G6383" s="24">
        <f t="shared" ca="1" si="698"/>
        <v>8598.6933680023194</v>
      </c>
      <c r="H6383" s="24">
        <f t="shared" ca="1" si="699"/>
        <v>9291.8746713148012</v>
      </c>
      <c r="I6383" s="24">
        <f ca="1">H6383/'Option value'!$E$10</f>
        <v>451.0618772482913</v>
      </c>
    </row>
    <row r="6384" spans="2:9">
      <c r="B6384">
        <f t="shared" si="700"/>
        <v>6366</v>
      </c>
      <c r="C6384" s="38">
        <f t="shared" ca="1" si="695"/>
        <v>0.23658750721958449</v>
      </c>
      <c r="D6384" s="38">
        <f t="shared" ca="1" si="696"/>
        <v>4.8696353036908516E-2</v>
      </c>
      <c r="E6384" s="38">
        <f t="shared" ca="1" si="697"/>
        <v>0.14497420857507043</v>
      </c>
      <c r="F6384" s="38">
        <f t="shared" ca="1" si="701"/>
        <v>4.7765217290271375E-2</v>
      </c>
      <c r="G6384" s="24">
        <f t="shared" ca="1" si="698"/>
        <v>7682.5648022496662</v>
      </c>
      <c r="H6384" s="24">
        <f t="shared" ca="1" si="699"/>
        <v>8375.7461055621479</v>
      </c>
      <c r="I6384" s="24">
        <f ca="1">H6384/'Option value'!$E$10</f>
        <v>406.5896167748615</v>
      </c>
    </row>
    <row r="6385" spans="2:9">
      <c r="B6385">
        <f t="shared" si="700"/>
        <v>6367</v>
      </c>
      <c r="C6385" s="38">
        <f t="shared" ca="1" si="695"/>
        <v>0.21273390910697199</v>
      </c>
      <c r="D6385" s="38">
        <f t="shared" ca="1" si="696"/>
        <v>6.3236941303142141E-2</v>
      </c>
      <c r="E6385" s="38">
        <f t="shared" ca="1" si="697"/>
        <v>0.14863947947656131</v>
      </c>
      <c r="F6385" s="38">
        <f t="shared" ca="1" si="701"/>
        <v>3.9920006139730402E-2</v>
      </c>
      <c r="G6385" s="24">
        <f t="shared" ca="1" si="698"/>
        <v>8748.2344478664872</v>
      </c>
      <c r="H6385" s="24">
        <f t="shared" ca="1" si="699"/>
        <v>9441.415751178969</v>
      </c>
      <c r="I6385" s="24">
        <f ca="1">H6385/'Option value'!$E$10</f>
        <v>458.32115296985285</v>
      </c>
    </row>
    <row r="6386" spans="2:9">
      <c r="B6386">
        <f t="shared" si="700"/>
        <v>6368</v>
      </c>
      <c r="C6386" s="38">
        <f t="shared" ca="1" si="695"/>
        <v>0.16204458107928418</v>
      </c>
      <c r="D6386" s="38">
        <f t="shared" ca="1" si="696"/>
        <v>6.7269778875591893E-2</v>
      </c>
      <c r="E6386" s="38">
        <f t="shared" ca="1" si="697"/>
        <v>0.14431474280732989</v>
      </c>
      <c r="F6386" s="38">
        <f t="shared" ca="1" si="701"/>
        <v>5.518525184135363E-2</v>
      </c>
      <c r="G6386" s="24">
        <f t="shared" ca="1" si="698"/>
        <v>10877.090463669283</v>
      </c>
      <c r="H6386" s="24">
        <f t="shared" ca="1" si="699"/>
        <v>11570.271766981765</v>
      </c>
      <c r="I6386" s="24">
        <f ca="1">H6386/'Option value'!$E$10</f>
        <v>561.66367800882347</v>
      </c>
    </row>
    <row r="6387" spans="2:9">
      <c r="B6387">
        <f t="shared" si="700"/>
        <v>6369</v>
      </c>
      <c r="C6387" s="38">
        <f t="shared" ca="1" si="695"/>
        <v>0.22639723816449334</v>
      </c>
      <c r="D6387" s="38">
        <f t="shared" ca="1" si="696"/>
        <v>7.2029309257591823E-2</v>
      </c>
      <c r="E6387" s="38">
        <f t="shared" ca="1" si="697"/>
        <v>0.14646513486516977</v>
      </c>
      <c r="F6387" s="38">
        <f t="shared" ca="1" si="701"/>
        <v>5.7954283852739874E-2</v>
      </c>
      <c r="G6387" s="24">
        <f t="shared" ca="1" si="698"/>
        <v>12377.566669578329</v>
      </c>
      <c r="H6387" s="24">
        <f t="shared" ca="1" si="699"/>
        <v>13070.747972890811</v>
      </c>
      <c r="I6387" s="24">
        <f ca="1">H6387/'Option value'!$E$10</f>
        <v>634.50232878110728</v>
      </c>
    </row>
    <row r="6388" spans="2:9">
      <c r="B6388">
        <f t="shared" si="700"/>
        <v>6370</v>
      </c>
      <c r="C6388" s="38">
        <f t="shared" ca="1" si="695"/>
        <v>0.25858772614736197</v>
      </c>
      <c r="D6388" s="38">
        <f t="shared" ca="1" si="696"/>
        <v>7.1294803562837253E-2</v>
      </c>
      <c r="E6388" s="38">
        <f t="shared" ca="1" si="697"/>
        <v>0.14613103632704708</v>
      </c>
      <c r="F6388" s="38">
        <f t="shared" ca="1" si="701"/>
        <v>4.0737187733724728E-2</v>
      </c>
      <c r="G6388" s="24">
        <f t="shared" ca="1" si="698"/>
        <v>10558.870952934018</v>
      </c>
      <c r="H6388" s="24">
        <f t="shared" ca="1" si="699"/>
        <v>11252.052256246499</v>
      </c>
      <c r="I6388" s="24">
        <f ca="1">H6388/'Option value'!$E$10</f>
        <v>546.21612894400482</v>
      </c>
    </row>
    <row r="6389" spans="2:9">
      <c r="B6389">
        <f t="shared" si="700"/>
        <v>6371</v>
      </c>
      <c r="C6389" s="38">
        <f t="shared" ca="1" si="695"/>
        <v>0.22673208060193725</v>
      </c>
      <c r="D6389" s="38">
        <f t="shared" ca="1" si="696"/>
        <v>5.7967798971103338E-2</v>
      </c>
      <c r="E6389" s="38">
        <f t="shared" ca="1" si="697"/>
        <v>0.14563673584718037</v>
      </c>
      <c r="F6389" s="38">
        <f t="shared" ca="1" si="701"/>
        <v>4.9988039052221774E-2</v>
      </c>
      <c r="G6389" s="24">
        <f t="shared" ca="1" si="698"/>
        <v>9220.3807003349411</v>
      </c>
      <c r="H6389" s="24">
        <f t="shared" ca="1" si="699"/>
        <v>9913.5620036474229</v>
      </c>
      <c r="I6389" s="24">
        <f ca="1">H6389/'Option value'!$E$10</f>
        <v>481.2408739634671</v>
      </c>
    </row>
    <row r="6390" spans="2:9">
      <c r="B6390">
        <f t="shared" si="700"/>
        <v>6372</v>
      </c>
      <c r="C6390" s="38">
        <f t="shared" ca="1" si="695"/>
        <v>0.18796529662553507</v>
      </c>
      <c r="D6390" s="38">
        <f t="shared" ca="1" si="696"/>
        <v>6.4050675130013834E-2</v>
      </c>
      <c r="E6390" s="38">
        <f t="shared" ca="1" si="697"/>
        <v>0.1475424902693547</v>
      </c>
      <c r="F6390" s="38">
        <f t="shared" ca="1" si="701"/>
        <v>2.179663955570952E-2</v>
      </c>
      <c r="G6390" s="24">
        <f t="shared" ca="1" si="698"/>
        <v>7504.5590512437866</v>
      </c>
      <c r="H6390" s="24">
        <f t="shared" ca="1" si="699"/>
        <v>8197.7403545562684</v>
      </c>
      <c r="I6390" s="24">
        <f ca="1">H6390/'Option value'!$E$10</f>
        <v>397.94856090078969</v>
      </c>
    </row>
    <row r="6391" spans="2:9">
      <c r="B6391">
        <f t="shared" si="700"/>
        <v>6373</v>
      </c>
      <c r="C6391" s="38">
        <f t="shared" ca="1" si="695"/>
        <v>0.26910182294729412</v>
      </c>
      <c r="D6391" s="38">
        <f t="shared" ca="1" si="696"/>
        <v>6.5938306898384966E-2</v>
      </c>
      <c r="E6391" s="38">
        <f t="shared" ca="1" si="697"/>
        <v>0.14300362978618003</v>
      </c>
      <c r="F6391" s="38">
        <f t="shared" ca="1" si="701"/>
        <v>2.0234552394485551E-2</v>
      </c>
      <c r="G6391" s="24">
        <f t="shared" ca="1" si="698"/>
        <v>8453.5016969446642</v>
      </c>
      <c r="H6391" s="24">
        <f t="shared" ca="1" si="699"/>
        <v>9146.683000257146</v>
      </c>
      <c r="I6391" s="24">
        <f ca="1">H6391/'Option value'!$E$10</f>
        <v>444.01373787656047</v>
      </c>
    </row>
    <row r="6392" spans="2:9">
      <c r="B6392">
        <f t="shared" si="700"/>
        <v>6374</v>
      </c>
      <c r="C6392" s="38">
        <f t="shared" ca="1" si="695"/>
        <v>0.38197497079971432</v>
      </c>
      <c r="D6392" s="38">
        <f t="shared" ca="1" si="696"/>
        <v>6.1947143981345119E-2</v>
      </c>
      <c r="E6392" s="38">
        <f t="shared" ca="1" si="697"/>
        <v>0.14176294587167715</v>
      </c>
      <c r="F6392" s="38">
        <f t="shared" ca="1" si="701"/>
        <v>2.5659726116299963E-2</v>
      </c>
      <c r="G6392" s="24">
        <f t="shared" ca="1" si="698"/>
        <v>9144.681395423846</v>
      </c>
      <c r="H6392" s="24">
        <f t="shared" ca="1" si="699"/>
        <v>9837.8626987363277</v>
      </c>
      <c r="I6392" s="24">
        <f ca="1">H6392/'Option value'!$E$10</f>
        <v>477.56615042409356</v>
      </c>
    </row>
    <row r="6393" spans="2:9">
      <c r="B6393">
        <f t="shared" si="700"/>
        <v>6375</v>
      </c>
      <c r="C6393" s="38">
        <f t="shared" ca="1" si="695"/>
        <v>0.14729871272130768</v>
      </c>
      <c r="D6393" s="38">
        <f t="shared" ca="1" si="696"/>
        <v>7.1525448092017566E-2</v>
      </c>
      <c r="E6393" s="38">
        <f t="shared" ca="1" si="697"/>
        <v>0.1426518591247839</v>
      </c>
      <c r="F6393" s="38">
        <f t="shared" ca="1" si="701"/>
        <v>5.5742873419804051E-2</v>
      </c>
      <c r="G6393" s="24">
        <f t="shared" ca="1" si="698"/>
        <v>11710.185883837068</v>
      </c>
      <c r="H6393" s="24">
        <f t="shared" ca="1" si="699"/>
        <v>12403.36718714955</v>
      </c>
      <c r="I6393" s="24">
        <f ca="1">H6393/'Option value'!$E$10</f>
        <v>602.10520325968685</v>
      </c>
    </row>
    <row r="6394" spans="2:9">
      <c r="B6394">
        <f t="shared" si="700"/>
        <v>6376</v>
      </c>
      <c r="C6394" s="38">
        <f t="shared" ca="1" si="695"/>
        <v>1.5070388625115311E-2</v>
      </c>
      <c r="D6394" s="38">
        <f t="shared" ca="1" si="696"/>
        <v>6.1687273559737105E-2</v>
      </c>
      <c r="E6394" s="38">
        <f t="shared" ca="1" si="697"/>
        <v>0.14533183569291919</v>
      </c>
      <c r="F6394" s="38">
        <f t="shared" ca="1" si="701"/>
        <v>2.2627229088350385E-2</v>
      </c>
      <c r="G6394" s="24">
        <f t="shared" ca="1" si="698"/>
        <v>6328.8127154600616</v>
      </c>
      <c r="H6394" s="24">
        <f t="shared" ca="1" si="699"/>
        <v>7021.9940187725442</v>
      </c>
      <c r="I6394" s="24">
        <f ca="1">H6394/'Option value'!$E$10</f>
        <v>340.87349605691958</v>
      </c>
    </row>
    <row r="6395" spans="2:9">
      <c r="B6395">
        <f t="shared" si="700"/>
        <v>6377</v>
      </c>
      <c r="C6395" s="38">
        <f t="shared" ca="1" si="695"/>
        <v>0.14393503930087542</v>
      </c>
      <c r="D6395" s="38">
        <f t="shared" ca="1" si="696"/>
        <v>5.8344873504850528E-2</v>
      </c>
      <c r="E6395" s="38">
        <f t="shared" ca="1" si="697"/>
        <v>0.15015558114102273</v>
      </c>
      <c r="F6395" s="38">
        <f t="shared" ca="1" si="701"/>
        <v>3.7000839312589656E-2</v>
      </c>
      <c r="G6395" s="24">
        <f t="shared" ca="1" si="698"/>
        <v>7315.1407068166518</v>
      </c>
      <c r="H6395" s="24">
        <f t="shared" ca="1" si="699"/>
        <v>8008.3220101291345</v>
      </c>
      <c r="I6395" s="24">
        <f ca="1">H6395/'Option value'!$E$10</f>
        <v>388.75349563733658</v>
      </c>
    </row>
    <row r="6396" spans="2:9">
      <c r="B6396">
        <f t="shared" si="700"/>
        <v>6378</v>
      </c>
      <c r="C6396" s="38">
        <f t="shared" ca="1" si="695"/>
        <v>0.13797061643466535</v>
      </c>
      <c r="D6396" s="38">
        <f t="shared" ca="1" si="696"/>
        <v>6.0400253219599957E-2</v>
      </c>
      <c r="E6396" s="38">
        <f t="shared" ca="1" si="697"/>
        <v>0.14277248940392598</v>
      </c>
      <c r="F6396" s="38">
        <f t="shared" ca="1" si="701"/>
        <v>4.3369745192218416E-2</v>
      </c>
      <c r="G6396" s="24">
        <f t="shared" ca="1" si="698"/>
        <v>8575.5663274164326</v>
      </c>
      <c r="H6396" s="24">
        <f t="shared" ca="1" si="699"/>
        <v>9268.7476307289144</v>
      </c>
      <c r="I6396" s="24">
        <f ca="1">H6396/'Option value'!$E$10</f>
        <v>449.93920537519</v>
      </c>
    </row>
    <row r="6397" spans="2:9">
      <c r="B6397">
        <f t="shared" si="700"/>
        <v>6379</v>
      </c>
      <c r="C6397" s="38">
        <f t="shared" ca="1" si="695"/>
        <v>0.25071007500192827</v>
      </c>
      <c r="D6397" s="38">
        <f t="shared" ca="1" si="696"/>
        <v>6.1733743611375243E-2</v>
      </c>
      <c r="E6397" s="38">
        <f t="shared" ca="1" si="697"/>
        <v>0.14538592420120816</v>
      </c>
      <c r="F6397" s="38">
        <f t="shared" ca="1" si="701"/>
        <v>4.8718902754643661E-2</v>
      </c>
      <c r="G6397" s="24">
        <f t="shared" ca="1" si="698"/>
        <v>9905.862649531482</v>
      </c>
      <c r="H6397" s="24">
        <f t="shared" ca="1" si="699"/>
        <v>10599.043952843964</v>
      </c>
      <c r="I6397" s="24">
        <f ca="1">H6397/'Option value'!$E$10</f>
        <v>514.51669673999822</v>
      </c>
    </row>
    <row r="6398" spans="2:9">
      <c r="B6398">
        <f t="shared" si="700"/>
        <v>6380</v>
      </c>
      <c r="C6398" s="38">
        <f t="shared" ca="1" si="695"/>
        <v>0.32335782449582373</v>
      </c>
      <c r="D6398" s="38">
        <f t="shared" ca="1" si="696"/>
        <v>5.2097615615220048E-2</v>
      </c>
      <c r="E6398" s="38">
        <f t="shared" ca="1" si="697"/>
        <v>0.14352185441789445</v>
      </c>
      <c r="F6398" s="38">
        <f t="shared" ca="1" si="701"/>
        <v>5.5547696888908343E-2</v>
      </c>
      <c r="G6398" s="24">
        <f t="shared" ca="1" si="698"/>
        <v>9719.2196458766539</v>
      </c>
      <c r="H6398" s="24">
        <f t="shared" ca="1" si="699"/>
        <v>10412.400949189136</v>
      </c>
      <c r="I6398" s="24">
        <f ca="1">H6398/'Option value'!$E$10</f>
        <v>505.45635675675413</v>
      </c>
    </row>
    <row r="6399" spans="2:9">
      <c r="B6399">
        <f t="shared" si="700"/>
        <v>6381</v>
      </c>
      <c r="C6399" s="38">
        <f t="shared" ca="1" si="695"/>
        <v>0.23520408000963569</v>
      </c>
      <c r="D6399" s="38">
        <f t="shared" ca="1" si="696"/>
        <v>6.3351775497744664E-2</v>
      </c>
      <c r="E6399" s="38">
        <f t="shared" ca="1" si="697"/>
        <v>0.14700047639505498</v>
      </c>
      <c r="F6399" s="38">
        <f t="shared" ca="1" si="701"/>
        <v>2.014468311132352E-2</v>
      </c>
      <c r="G6399" s="24">
        <f t="shared" ca="1" si="698"/>
        <v>7650.3020049315846</v>
      </c>
      <c r="H6399" s="24">
        <f t="shared" ca="1" si="699"/>
        <v>8343.4833082440673</v>
      </c>
      <c r="I6399" s="24">
        <f ca="1">H6399/'Option value'!$E$10</f>
        <v>405.02346156524595</v>
      </c>
    </row>
    <row r="6400" spans="2:9">
      <c r="B6400">
        <f t="shared" si="700"/>
        <v>6382</v>
      </c>
      <c r="C6400" s="38">
        <f t="shared" ca="1" si="695"/>
        <v>0.29169621970017845</v>
      </c>
      <c r="D6400" s="38">
        <f t="shared" ca="1" si="696"/>
        <v>6.838498300387813E-2</v>
      </c>
      <c r="E6400" s="38">
        <f t="shared" ca="1" si="697"/>
        <v>0.14741410632841195</v>
      </c>
      <c r="F6400" s="38">
        <f t="shared" ca="1" si="701"/>
        <v>4.6407763147129202E-2</v>
      </c>
      <c r="G6400" s="24">
        <f t="shared" ca="1" si="698"/>
        <v>10845.856660034169</v>
      </c>
      <c r="H6400" s="24">
        <f t="shared" ca="1" si="699"/>
        <v>11539.037963346651</v>
      </c>
      <c r="I6400" s="24">
        <f ca="1">H6400/'Option value'!$E$10</f>
        <v>560.14747394886649</v>
      </c>
    </row>
    <row r="6401" spans="2:9">
      <c r="B6401">
        <f t="shared" si="700"/>
        <v>6383</v>
      </c>
      <c r="C6401" s="38">
        <f t="shared" ca="1" si="695"/>
        <v>0.31476415846750189</v>
      </c>
      <c r="D6401" s="38">
        <f t="shared" ca="1" si="696"/>
        <v>6.0214095500238624E-2</v>
      </c>
      <c r="E6401" s="38">
        <f t="shared" ca="1" si="697"/>
        <v>0.14160698739891162</v>
      </c>
      <c r="F6401" s="38">
        <f t="shared" ca="1" si="701"/>
        <v>4.7114019825399936E-2</v>
      </c>
      <c r="G6401" s="24">
        <f t="shared" ca="1" si="698"/>
        <v>10390.535054900909</v>
      </c>
      <c r="H6401" s="24">
        <f t="shared" ca="1" si="699"/>
        <v>11083.716358213391</v>
      </c>
      <c r="I6401" s="24">
        <f ca="1">H6401/'Option value'!$E$10</f>
        <v>538.04448340841702</v>
      </c>
    </row>
    <row r="6402" spans="2:9">
      <c r="B6402">
        <f t="shared" si="700"/>
        <v>6384</v>
      </c>
      <c r="C6402" s="38">
        <f t="shared" ca="1" si="695"/>
        <v>0.27514866864637355</v>
      </c>
      <c r="D6402" s="38">
        <f t="shared" ca="1" si="696"/>
        <v>5.9554495536315907E-2</v>
      </c>
      <c r="E6402" s="38">
        <f t="shared" ca="1" si="697"/>
        <v>0.14600426836131983</v>
      </c>
      <c r="F6402" s="38">
        <f t="shared" ca="1" si="701"/>
        <v>4.640848213166205E-2</v>
      </c>
      <c r="G6402" s="24">
        <f t="shared" ca="1" si="698"/>
        <v>9456.3989154098235</v>
      </c>
      <c r="H6402" s="24">
        <f t="shared" ca="1" si="699"/>
        <v>10149.580218722305</v>
      </c>
      <c r="I6402" s="24">
        <f ca="1">H6402/'Option value'!$E$10</f>
        <v>492.69806887001477</v>
      </c>
    </row>
    <row r="6403" spans="2:9">
      <c r="B6403">
        <f t="shared" si="700"/>
        <v>6385</v>
      </c>
      <c r="C6403" s="38">
        <f t="shared" ca="1" si="695"/>
        <v>0.41445532577535099</v>
      </c>
      <c r="D6403" s="38">
        <f t="shared" ca="1" si="696"/>
        <v>6.1229942266814448E-2</v>
      </c>
      <c r="E6403" s="38">
        <f t="shared" ca="1" si="697"/>
        <v>0.14639449840870711</v>
      </c>
      <c r="F6403" s="38">
        <f t="shared" ca="1" si="701"/>
        <v>4.7331154625763275E-2</v>
      </c>
      <c r="G6403" s="24">
        <f t="shared" ca="1" si="698"/>
        <v>10842.551133022285</v>
      </c>
      <c r="H6403" s="24">
        <f t="shared" ca="1" si="699"/>
        <v>11535.732436334767</v>
      </c>
      <c r="I6403" s="24">
        <f ca="1">H6403/'Option value'!$E$10</f>
        <v>559.98701147256145</v>
      </c>
    </row>
    <row r="6404" spans="2:9">
      <c r="B6404">
        <f t="shared" si="700"/>
        <v>6386</v>
      </c>
      <c r="C6404" s="38">
        <f t="shared" ca="1" si="695"/>
        <v>0.19533508170124042</v>
      </c>
      <c r="D6404" s="38">
        <f t="shared" ca="1" si="696"/>
        <v>6.6071812839273589E-2</v>
      </c>
      <c r="E6404" s="38">
        <f t="shared" ca="1" si="697"/>
        <v>0.14582826861137455</v>
      </c>
      <c r="F6404" s="38">
        <f t="shared" ca="1" si="701"/>
        <v>5.764598984208899E-2</v>
      </c>
      <c r="G6404" s="24">
        <f t="shared" ca="1" si="698"/>
        <v>11107.490435744308</v>
      </c>
      <c r="H6404" s="24">
        <f t="shared" ca="1" si="699"/>
        <v>11800.67173905679</v>
      </c>
      <c r="I6404" s="24">
        <f ca="1">H6404/'Option value'!$E$10</f>
        <v>572.84814267265972</v>
      </c>
    </row>
    <row r="6405" spans="2:9">
      <c r="B6405">
        <f t="shared" si="700"/>
        <v>6387</v>
      </c>
      <c r="C6405" s="38">
        <f t="shared" ca="1" si="695"/>
        <v>0.28677843538557551</v>
      </c>
      <c r="D6405" s="38">
        <f t="shared" ca="1" si="696"/>
        <v>5.0744300205581863E-2</v>
      </c>
      <c r="E6405" s="38">
        <f t="shared" ca="1" si="697"/>
        <v>0.14646889333074078</v>
      </c>
      <c r="F6405" s="38">
        <f t="shared" ca="1" si="701"/>
        <v>4.2467107036821578E-2</v>
      </c>
      <c r="G6405" s="24">
        <f t="shared" ca="1" si="698"/>
        <v>7786.4880248858472</v>
      </c>
      <c r="H6405" s="24">
        <f t="shared" ca="1" si="699"/>
        <v>8479.6693281983298</v>
      </c>
      <c r="I6405" s="24">
        <f ca="1">H6405/'Option value'!$E$10</f>
        <v>411.63443340768589</v>
      </c>
    </row>
    <row r="6406" spans="2:9">
      <c r="B6406">
        <f t="shared" si="700"/>
        <v>6388</v>
      </c>
      <c r="C6406" s="38">
        <f t="shared" ca="1" si="695"/>
        <v>0.29684871302071575</v>
      </c>
      <c r="D6406" s="38">
        <f t="shared" ca="1" si="696"/>
        <v>5.9311217625940271E-2</v>
      </c>
      <c r="E6406" s="38">
        <f t="shared" ca="1" si="697"/>
        <v>0.14206812456115842</v>
      </c>
      <c r="F6406" s="38">
        <f t="shared" ca="1" si="701"/>
        <v>3.9480949689247258E-2</v>
      </c>
      <c r="G6406" s="24">
        <f t="shared" ca="1" si="698"/>
        <v>9298.747653552784</v>
      </c>
      <c r="H6406" s="24">
        <f t="shared" ca="1" si="699"/>
        <v>9991.9289568652657</v>
      </c>
      <c r="I6406" s="24">
        <f ca="1">H6406/'Option value'!$E$10</f>
        <v>485.04509499345949</v>
      </c>
    </row>
    <row r="6407" spans="2:9">
      <c r="B6407">
        <f t="shared" si="700"/>
        <v>6389</v>
      </c>
      <c r="C6407" s="38">
        <f t="shared" ca="1" si="695"/>
        <v>8.8205706084133723E-2</v>
      </c>
      <c r="D6407" s="38">
        <f t="shared" ca="1" si="696"/>
        <v>5.1155053111432237E-2</v>
      </c>
      <c r="E6407" s="38">
        <f t="shared" ca="1" si="697"/>
        <v>0.14762369800237971</v>
      </c>
      <c r="F6407" s="38">
        <f t="shared" ca="1" si="701"/>
        <v>4.8475227231709758E-2</v>
      </c>
      <c r="G6407" s="24">
        <f t="shared" ca="1" si="698"/>
        <v>6963.1362841002356</v>
      </c>
      <c r="H6407" s="24">
        <f t="shared" ca="1" si="699"/>
        <v>7656.3175874127182</v>
      </c>
      <c r="I6407" s="24">
        <f ca="1">H6407/'Option value'!$E$10</f>
        <v>371.66590230158823</v>
      </c>
    </row>
    <row r="6408" spans="2:9">
      <c r="B6408">
        <f t="shared" si="700"/>
        <v>6390</v>
      </c>
      <c r="C6408" s="38">
        <f t="shared" ca="1" si="695"/>
        <v>0.38726985768527733</v>
      </c>
      <c r="D6408" s="38">
        <f t="shared" ca="1" si="696"/>
        <v>6.2176340226184325E-2</v>
      </c>
      <c r="E6408" s="38">
        <f t="shared" ca="1" si="697"/>
        <v>0.14646549253177596</v>
      </c>
      <c r="F6408" s="38">
        <f t="shared" ca="1" si="701"/>
        <v>3.3389796952842464E-2</v>
      </c>
      <c r="G6408" s="24">
        <f t="shared" ca="1" si="698"/>
        <v>9460.372006921476</v>
      </c>
      <c r="H6408" s="24">
        <f t="shared" ca="1" si="699"/>
        <v>10153.553310233958</v>
      </c>
      <c r="I6408" s="24">
        <f ca="1">H6408/'Option value'!$E$10</f>
        <v>492.89093738999793</v>
      </c>
    </row>
    <row r="6409" spans="2:9">
      <c r="B6409">
        <f t="shared" si="700"/>
        <v>6391</v>
      </c>
      <c r="C6409" s="38">
        <f t="shared" ca="1" si="695"/>
        <v>0.16512101705191048</v>
      </c>
      <c r="D6409" s="38">
        <f t="shared" ca="1" si="696"/>
        <v>6.482508059998103E-2</v>
      </c>
      <c r="E6409" s="38">
        <f t="shared" ca="1" si="697"/>
        <v>0.14719220095196739</v>
      </c>
      <c r="F6409" s="38">
        <f t="shared" ca="1" si="701"/>
        <v>3.7003069987651044E-2</v>
      </c>
      <c r="G6409" s="24">
        <f t="shared" ca="1" si="698"/>
        <v>8500.9354937693133</v>
      </c>
      <c r="H6409" s="24">
        <f t="shared" ca="1" si="699"/>
        <v>9194.1167970817951</v>
      </c>
      <c r="I6409" s="24">
        <f ca="1">H6409/'Option value'!$E$10</f>
        <v>446.31634937290266</v>
      </c>
    </row>
    <row r="6410" spans="2:9">
      <c r="B6410">
        <f t="shared" si="700"/>
        <v>6392</v>
      </c>
      <c r="C6410" s="38">
        <f t="shared" ca="1" si="695"/>
        <v>0.12523855237326101</v>
      </c>
      <c r="D6410" s="38">
        <f t="shared" ca="1" si="696"/>
        <v>6.2859926049120676E-2</v>
      </c>
      <c r="E6410" s="38">
        <f t="shared" ca="1" si="697"/>
        <v>0.14532477870005142</v>
      </c>
      <c r="F6410" s="38">
        <f t="shared" ca="1" si="701"/>
        <v>3.4913041689773758E-2</v>
      </c>
      <c r="G6410" s="24">
        <f t="shared" ca="1" si="698"/>
        <v>7945.0128438080465</v>
      </c>
      <c r="H6410" s="24">
        <f t="shared" ca="1" si="699"/>
        <v>8638.1941471205282</v>
      </c>
      <c r="I6410" s="24">
        <f ca="1">H6410/'Option value'!$E$10</f>
        <v>419.32981296701593</v>
      </c>
    </row>
    <row r="6411" spans="2:9">
      <c r="B6411">
        <f t="shared" si="700"/>
        <v>6393</v>
      </c>
      <c r="C6411" s="38">
        <f t="shared" ca="1" si="695"/>
        <v>6.5956875284394867E-2</v>
      </c>
      <c r="D6411" s="38">
        <f t="shared" ca="1" si="696"/>
        <v>6.7117888228727551E-2</v>
      </c>
      <c r="E6411" s="38">
        <f t="shared" ca="1" si="697"/>
        <v>0.14621246715455072</v>
      </c>
      <c r="F6411" s="38">
        <f t="shared" ca="1" si="701"/>
        <v>5.6274104687358634E-2</v>
      </c>
      <c r="G6411" s="24">
        <f t="shared" ca="1" si="698"/>
        <v>9865.6185466276766</v>
      </c>
      <c r="H6411" s="24">
        <f t="shared" ca="1" si="699"/>
        <v>10558.799849940158</v>
      </c>
      <c r="I6411" s="24">
        <f ca="1">H6411/'Option value'!$E$10</f>
        <v>512.56309951165815</v>
      </c>
    </row>
    <row r="6412" spans="2:9">
      <c r="B6412">
        <f t="shared" si="700"/>
        <v>6394</v>
      </c>
      <c r="C6412" s="38">
        <f t="shared" ca="1" si="695"/>
        <v>0.23971708018820875</v>
      </c>
      <c r="D6412" s="38">
        <f t="shared" ca="1" si="696"/>
        <v>7.0222156122745544E-2</v>
      </c>
      <c r="E6412" s="38">
        <f t="shared" ca="1" si="697"/>
        <v>0.14519862214342533</v>
      </c>
      <c r="F6412" s="38">
        <f t="shared" ca="1" si="701"/>
        <v>5.6348519466985228E-2</v>
      </c>
      <c r="G6412" s="24">
        <f t="shared" ca="1" si="698"/>
        <v>12151.508292181894</v>
      </c>
      <c r="H6412" s="24">
        <f t="shared" ca="1" si="699"/>
        <v>12844.689595494376</v>
      </c>
      <c r="I6412" s="24">
        <f ca="1">H6412/'Option value'!$E$10</f>
        <v>623.52862114050367</v>
      </c>
    </row>
    <row r="6413" spans="2:9">
      <c r="B6413">
        <f t="shared" si="700"/>
        <v>6395</v>
      </c>
      <c r="C6413" s="38">
        <f t="shared" ca="1" si="695"/>
        <v>0.1990451719302212</v>
      </c>
      <c r="D6413" s="38">
        <f t="shared" ca="1" si="696"/>
        <v>5.681638417044426E-2</v>
      </c>
      <c r="E6413" s="38">
        <f t="shared" ca="1" si="697"/>
        <v>0.14410079101242229</v>
      </c>
      <c r="F6413" s="38">
        <f t="shared" ca="1" si="701"/>
        <v>5.3467761346460543E-2</v>
      </c>
      <c r="G6413" s="24">
        <f t="shared" ca="1" si="698"/>
        <v>9322.1055353193897</v>
      </c>
      <c r="H6413" s="24">
        <f t="shared" ca="1" si="699"/>
        <v>10015.286838631871</v>
      </c>
      <c r="I6413" s="24">
        <f ca="1">H6413/'Option value'!$E$10</f>
        <v>486.17897274911996</v>
      </c>
    </row>
    <row r="6414" spans="2:9">
      <c r="B6414">
        <f t="shared" si="700"/>
        <v>6396</v>
      </c>
      <c r="C6414" s="38">
        <f t="shared" ca="1" si="695"/>
        <v>0.10154981883708944</v>
      </c>
      <c r="D6414" s="38">
        <f t="shared" ca="1" si="696"/>
        <v>6.0952564140967155E-2</v>
      </c>
      <c r="E6414" s="38">
        <f t="shared" ca="1" si="697"/>
        <v>0.14247461476667556</v>
      </c>
      <c r="F6414" s="38">
        <f t="shared" ca="1" si="701"/>
        <v>2.6920650498518568E-2</v>
      </c>
      <c r="G6414" s="24">
        <f t="shared" ca="1" si="698"/>
        <v>7206.1392671674539</v>
      </c>
      <c r="H6414" s="24">
        <f t="shared" ca="1" si="699"/>
        <v>7899.3205704799366</v>
      </c>
      <c r="I6414" s="24">
        <f ca="1">H6414/'Option value'!$E$10</f>
        <v>383.46216361553087</v>
      </c>
    </row>
    <row r="6415" spans="2:9">
      <c r="B6415">
        <f t="shared" si="700"/>
        <v>6397</v>
      </c>
      <c r="C6415" s="38">
        <f t="shared" ca="1" si="695"/>
        <v>0.32767616945241823</v>
      </c>
      <c r="D6415" s="38">
        <f t="shared" ca="1" si="696"/>
        <v>7.7123127504104882E-2</v>
      </c>
      <c r="E6415" s="38">
        <f t="shared" ca="1" si="697"/>
        <v>0.13996493747128977</v>
      </c>
      <c r="F6415" s="38">
        <f t="shared" ca="1" si="701"/>
        <v>4.2205727393803454E-2</v>
      </c>
      <c r="G6415" s="24">
        <f t="shared" ca="1" si="698"/>
        <v>12990.039931127589</v>
      </c>
      <c r="H6415" s="24">
        <f t="shared" ca="1" si="699"/>
        <v>13683.22123444007</v>
      </c>
      <c r="I6415" s="24">
        <f ca="1">H6415/'Option value'!$E$10</f>
        <v>664.23404050679949</v>
      </c>
    </row>
    <row r="6416" spans="2:9">
      <c r="B6416">
        <f t="shared" si="700"/>
        <v>6398</v>
      </c>
      <c r="C6416" s="38">
        <f t="shared" ca="1" si="695"/>
        <v>0.18604732509977742</v>
      </c>
      <c r="D6416" s="38">
        <f t="shared" ca="1" si="696"/>
        <v>5.8665184747360828E-2</v>
      </c>
      <c r="E6416" s="38">
        <f t="shared" ca="1" si="697"/>
        <v>0.14537301428571636</v>
      </c>
      <c r="F6416" s="38">
        <f t="shared" ca="1" si="701"/>
        <v>4.9825551613325962E-2</v>
      </c>
      <c r="G6416" s="24">
        <f t="shared" ca="1" si="698"/>
        <v>9031.3917185257324</v>
      </c>
      <c r="H6416" s="24">
        <f t="shared" ca="1" si="699"/>
        <v>9724.5730218382141</v>
      </c>
      <c r="I6416" s="24">
        <f ca="1">H6416/'Option value'!$E$10</f>
        <v>472.06665154554435</v>
      </c>
    </row>
    <row r="6417" spans="2:9">
      <c r="B6417">
        <f t="shared" si="700"/>
        <v>6399</v>
      </c>
      <c r="C6417" s="38">
        <f t="shared" ca="1" si="695"/>
        <v>0.22367116439637499</v>
      </c>
      <c r="D6417" s="38">
        <f t="shared" ca="1" si="696"/>
        <v>5.7671498790423201E-2</v>
      </c>
      <c r="E6417" s="38">
        <f t="shared" ca="1" si="697"/>
        <v>0.13758965404418819</v>
      </c>
      <c r="F6417" s="38">
        <f t="shared" ca="1" si="701"/>
        <v>5.3422711479220217E-2</v>
      </c>
      <c r="G6417" s="24">
        <f t="shared" ca="1" si="698"/>
        <v>10398.621958666927</v>
      </c>
      <c r="H6417" s="24">
        <f t="shared" ca="1" si="699"/>
        <v>11091.803261979408</v>
      </c>
      <c r="I6417" s="24">
        <f ca="1">H6417/'Option value'!$E$10</f>
        <v>538.43705155239843</v>
      </c>
    </row>
    <row r="6418" spans="2:9">
      <c r="B6418">
        <f t="shared" si="700"/>
        <v>6400</v>
      </c>
      <c r="C6418" s="38">
        <f t="shared" ca="1" si="695"/>
        <v>0.13099029436316628</v>
      </c>
      <c r="D6418" s="38">
        <f t="shared" ca="1" si="696"/>
        <v>6.0562901440973718E-2</v>
      </c>
      <c r="E6418" s="38">
        <f t="shared" ca="1" si="697"/>
        <v>0.14937846027245077</v>
      </c>
      <c r="F6418" s="38">
        <f t="shared" ca="1" si="701"/>
        <v>2.6074944546098645E-2</v>
      </c>
      <c r="G6418" s="24">
        <f t="shared" ca="1" si="698"/>
        <v>6889.4010715967433</v>
      </c>
      <c r="H6418" s="24">
        <f t="shared" ca="1" si="699"/>
        <v>7582.582374909226</v>
      </c>
      <c r="I6418" s="24">
        <f ca="1">H6418/'Option value'!$E$10</f>
        <v>368.08652305384589</v>
      </c>
    </row>
    <row r="6419" spans="2:9">
      <c r="B6419">
        <f t="shared" si="700"/>
        <v>6401</v>
      </c>
      <c r="C6419" s="38">
        <f t="shared" ref="C6419:C6482" ca="1" si="702">_xlfn.NORM.INV(RAND(),$F$6,$G$6)</f>
        <v>0.23374030489387412</v>
      </c>
      <c r="D6419" s="38">
        <f t="shared" ref="D6419:D6482" ca="1" si="703">_xlfn.NORM.INV(RAND(),$F$7,$G$7)</f>
        <v>5.6013833070500327E-2</v>
      </c>
      <c r="E6419" s="38">
        <f t="shared" ref="E6419:E6482" ca="1" si="704">_xlfn.NORM.INV(RAND(),$F$8,$G$8)</f>
        <v>0.13879493713859711</v>
      </c>
      <c r="F6419" s="38">
        <f t="shared" ca="1" si="701"/>
        <v>4.1994311867048523E-2</v>
      </c>
      <c r="G6419" s="24">
        <f t="shared" ref="G6419:G6482" ca="1" si="705">IF(E6419&gt;F6419,($C$12*(1+C6419)*D6419)/(E6419-F6419),0)</f>
        <v>8853.8520372347666</v>
      </c>
      <c r="H6419" s="24">
        <f t="shared" ref="H6419:H6482" ca="1" si="706">G6419+$C$13</f>
        <v>9547.0333405472484</v>
      </c>
      <c r="I6419" s="24">
        <f ca="1">H6419/'Option value'!$E$10</f>
        <v>463.44822041491494</v>
      </c>
    </row>
    <row r="6420" spans="2:9">
      <c r="B6420">
        <f t="shared" ref="B6420:B6483" si="707">B6419+1</f>
        <v>6402</v>
      </c>
      <c r="C6420" s="38">
        <f t="shared" ca="1" si="702"/>
        <v>0.37580090367573588</v>
      </c>
      <c r="D6420" s="38">
        <f t="shared" ca="1" si="703"/>
        <v>5.8133330401979239E-2</v>
      </c>
      <c r="E6420" s="38">
        <f t="shared" ca="1" si="704"/>
        <v>0.14316387863605359</v>
      </c>
      <c r="F6420" s="38">
        <f t="shared" ref="F6420:F6483" ca="1" si="708">RAND()*($E$9-$D$9)+$D$9</f>
        <v>4.5998033875316369E-2</v>
      </c>
      <c r="G6420" s="24">
        <f t="shared" ca="1" si="705"/>
        <v>10208.420251268115</v>
      </c>
      <c r="H6420" s="24">
        <f t="shared" ca="1" si="706"/>
        <v>10901.601554580597</v>
      </c>
      <c r="I6420" s="24">
        <f ca="1">H6420/'Option value'!$E$10</f>
        <v>529.20395896022308</v>
      </c>
    </row>
    <row r="6421" spans="2:9">
      <c r="B6421">
        <f t="shared" si="707"/>
        <v>6403</v>
      </c>
      <c r="C6421" s="38">
        <f t="shared" ca="1" si="702"/>
        <v>0.25700361388012338</v>
      </c>
      <c r="D6421" s="38">
        <f t="shared" ca="1" si="703"/>
        <v>5.9809281853352741E-2</v>
      </c>
      <c r="E6421" s="38">
        <f t="shared" ca="1" si="704"/>
        <v>0.14598697872148333</v>
      </c>
      <c r="F6421" s="38">
        <f t="shared" ca="1" si="708"/>
        <v>4.2536027727838793E-2</v>
      </c>
      <c r="G6421" s="24">
        <f t="shared" ca="1" si="705"/>
        <v>9012.8471007625631</v>
      </c>
      <c r="H6421" s="24">
        <f t="shared" ca="1" si="706"/>
        <v>9706.0284040750448</v>
      </c>
      <c r="I6421" s="24">
        <f ca="1">H6421/'Option value'!$E$10</f>
        <v>471.1664273822837</v>
      </c>
    </row>
    <row r="6422" spans="2:9">
      <c r="B6422">
        <f t="shared" si="707"/>
        <v>6404</v>
      </c>
      <c r="C6422" s="38">
        <f t="shared" ca="1" si="702"/>
        <v>0.19374486425288404</v>
      </c>
      <c r="D6422" s="38">
        <f t="shared" ca="1" si="703"/>
        <v>6.0199601317868869E-2</v>
      </c>
      <c r="E6422" s="38">
        <f t="shared" ca="1" si="704"/>
        <v>0.14538304961173662</v>
      </c>
      <c r="F6422" s="38">
        <f t="shared" ca="1" si="708"/>
        <v>4.1102251012890598E-2</v>
      </c>
      <c r="G6422" s="24">
        <f t="shared" ca="1" si="705"/>
        <v>8546.5760147204728</v>
      </c>
      <c r="H6422" s="24">
        <f t="shared" ca="1" si="706"/>
        <v>9239.7573180329546</v>
      </c>
      <c r="I6422" s="24">
        <f ca="1">H6422/'Option value'!$E$10</f>
        <v>448.53190864237638</v>
      </c>
    </row>
    <row r="6423" spans="2:9">
      <c r="B6423">
        <f t="shared" si="707"/>
        <v>6405</v>
      </c>
      <c r="C6423" s="38">
        <f t="shared" ca="1" si="702"/>
        <v>7.0483097461563227E-2</v>
      </c>
      <c r="D6423" s="38">
        <f t="shared" ca="1" si="703"/>
        <v>7.0098005869870972E-2</v>
      </c>
      <c r="E6423" s="38">
        <f t="shared" ca="1" si="704"/>
        <v>0.14738037988544547</v>
      </c>
      <c r="F6423" s="38">
        <f t="shared" ca="1" si="708"/>
        <v>2.5122787737110006E-2</v>
      </c>
      <c r="G6423" s="24">
        <f t="shared" ca="1" si="705"/>
        <v>7612.0392058575962</v>
      </c>
      <c r="H6423" s="24">
        <f t="shared" ca="1" si="706"/>
        <v>8305.220509170078</v>
      </c>
      <c r="I6423" s="24">
        <f ca="1">H6423/'Option value'!$E$10</f>
        <v>403.16604413446976</v>
      </c>
    </row>
    <row r="6424" spans="2:9">
      <c r="B6424">
        <f t="shared" si="707"/>
        <v>6406</v>
      </c>
      <c r="C6424" s="38">
        <f t="shared" ca="1" si="702"/>
        <v>0.28331145930506985</v>
      </c>
      <c r="D6424" s="38">
        <f t="shared" ca="1" si="703"/>
        <v>6.0758727899561708E-2</v>
      </c>
      <c r="E6424" s="38">
        <f t="shared" ca="1" si="704"/>
        <v>0.14842365525492854</v>
      </c>
      <c r="F6424" s="38">
        <f t="shared" ca="1" si="708"/>
        <v>2.8936485757366501E-2</v>
      </c>
      <c r="G6424" s="24">
        <f t="shared" ca="1" si="705"/>
        <v>8093.0243723092144</v>
      </c>
      <c r="H6424" s="24">
        <f t="shared" ca="1" si="706"/>
        <v>8786.2056756216971</v>
      </c>
      <c r="I6424" s="24">
        <f ca="1">H6424/'Option value'!$E$10</f>
        <v>426.51483862241247</v>
      </c>
    </row>
    <row r="6425" spans="2:9">
      <c r="B6425">
        <f t="shared" si="707"/>
        <v>6407</v>
      </c>
      <c r="C6425" s="38">
        <f t="shared" ca="1" si="702"/>
        <v>0.26626802989230708</v>
      </c>
      <c r="D6425" s="38">
        <f t="shared" ca="1" si="703"/>
        <v>6.0583514666513752E-2</v>
      </c>
      <c r="E6425" s="38">
        <f t="shared" ca="1" si="704"/>
        <v>0.14728499711782136</v>
      </c>
      <c r="F6425" s="38">
        <f t="shared" ca="1" si="708"/>
        <v>2.3133060018602408E-2</v>
      </c>
      <c r="G6425" s="24">
        <f t="shared" ca="1" si="705"/>
        <v>7663.3380456915402</v>
      </c>
      <c r="H6425" s="24">
        <f t="shared" ca="1" si="706"/>
        <v>8356.5193490040219</v>
      </c>
      <c r="I6425" s="24">
        <f ca="1">H6425/'Option value'!$E$10</f>
        <v>405.65627907786512</v>
      </c>
    </row>
    <row r="6426" spans="2:9">
      <c r="B6426">
        <f t="shared" si="707"/>
        <v>6408</v>
      </c>
      <c r="C6426" s="38">
        <f t="shared" ca="1" si="702"/>
        <v>0.29046667441841284</v>
      </c>
      <c r="D6426" s="38">
        <f t="shared" ca="1" si="703"/>
        <v>6.4509634142713476E-2</v>
      </c>
      <c r="E6426" s="38">
        <f t="shared" ca="1" si="704"/>
        <v>0.14654835378394904</v>
      </c>
      <c r="F6426" s="38">
        <f t="shared" ca="1" si="708"/>
        <v>2.2380798275404401E-2</v>
      </c>
      <c r="G6426" s="24">
        <f t="shared" ca="1" si="705"/>
        <v>8314.8538123301641</v>
      </c>
      <c r="H6426" s="24">
        <f t="shared" ca="1" si="706"/>
        <v>9008.0351156426459</v>
      </c>
      <c r="I6426" s="24">
        <f ca="1">H6426/'Option value'!$E$10</f>
        <v>437.28325804090514</v>
      </c>
    </row>
    <row r="6427" spans="2:9">
      <c r="B6427">
        <f t="shared" si="707"/>
        <v>6409</v>
      </c>
      <c r="C6427" s="38">
        <f t="shared" ca="1" si="702"/>
        <v>0.26697784103374178</v>
      </c>
      <c r="D6427" s="38">
        <f t="shared" ca="1" si="703"/>
        <v>5.9983195844297434E-2</v>
      </c>
      <c r="E6427" s="38">
        <f t="shared" ca="1" si="704"/>
        <v>0.14801845897767152</v>
      </c>
      <c r="F6427" s="38">
        <f t="shared" ca="1" si="708"/>
        <v>2.1096803764063483E-2</v>
      </c>
      <c r="G6427" s="24">
        <f t="shared" ca="1" si="705"/>
        <v>7425.9884557672794</v>
      </c>
      <c r="H6427" s="24">
        <f t="shared" ca="1" si="706"/>
        <v>8119.1697590797621</v>
      </c>
      <c r="I6427" s="24">
        <f ca="1">H6427/'Option value'!$E$10</f>
        <v>394.13445432426028</v>
      </c>
    </row>
    <row r="6428" spans="2:9">
      <c r="B6428">
        <f t="shared" si="707"/>
        <v>6410</v>
      </c>
      <c r="C6428" s="38">
        <f t="shared" ca="1" si="702"/>
        <v>0.24428744724600696</v>
      </c>
      <c r="D6428" s="38">
        <f t="shared" ca="1" si="703"/>
        <v>6.1563290104691644E-2</v>
      </c>
      <c r="E6428" s="38">
        <f t="shared" ca="1" si="704"/>
        <v>0.15007708524739899</v>
      </c>
      <c r="F6428" s="38">
        <f t="shared" ca="1" si="708"/>
        <v>4.9217982501835011E-2</v>
      </c>
      <c r="G6428" s="24">
        <f t="shared" ca="1" si="705"/>
        <v>9419.3040952094798</v>
      </c>
      <c r="H6428" s="24">
        <f t="shared" ca="1" si="706"/>
        <v>10112.485398521962</v>
      </c>
      <c r="I6428" s="24">
        <f ca="1">H6428/'Option value'!$E$10</f>
        <v>490.89734944281361</v>
      </c>
    </row>
    <row r="6429" spans="2:9">
      <c r="B6429">
        <f t="shared" si="707"/>
        <v>6411</v>
      </c>
      <c r="C6429" s="38">
        <f t="shared" ca="1" si="702"/>
        <v>0.26454262857567845</v>
      </c>
      <c r="D6429" s="38">
        <f t="shared" ca="1" si="703"/>
        <v>5.9963167916820631E-2</v>
      </c>
      <c r="E6429" s="38">
        <f t="shared" ca="1" si="704"/>
        <v>0.14075747693059401</v>
      </c>
      <c r="F6429" s="38">
        <f t="shared" ca="1" si="708"/>
        <v>4.1703216298349916E-2</v>
      </c>
      <c r="G6429" s="24">
        <f t="shared" ca="1" si="705"/>
        <v>9493.7165165336937</v>
      </c>
      <c r="H6429" s="24">
        <f t="shared" ca="1" si="706"/>
        <v>10186.897819846175</v>
      </c>
      <c r="I6429" s="24">
        <f ca="1">H6429/'Option value'!$E$10</f>
        <v>494.50960290515411</v>
      </c>
    </row>
    <row r="6430" spans="2:9">
      <c r="B6430">
        <f t="shared" si="707"/>
        <v>6412</v>
      </c>
      <c r="C6430" s="38">
        <f t="shared" ca="1" si="702"/>
        <v>0.38122192060258286</v>
      </c>
      <c r="D6430" s="38">
        <f t="shared" ca="1" si="703"/>
        <v>6.7049739850582629E-2</v>
      </c>
      <c r="E6430" s="38">
        <f t="shared" ca="1" si="704"/>
        <v>0.14620597450536196</v>
      </c>
      <c r="F6430" s="38">
        <f t="shared" ca="1" si="708"/>
        <v>5.7688609998504892E-2</v>
      </c>
      <c r="G6430" s="24">
        <f t="shared" ca="1" si="705"/>
        <v>12975.480856697441</v>
      </c>
      <c r="H6430" s="24">
        <f t="shared" ca="1" si="706"/>
        <v>13668.662160009922</v>
      </c>
      <c r="I6430" s="24">
        <f ca="1">H6430/'Option value'!$E$10</f>
        <v>663.52728932086995</v>
      </c>
    </row>
    <row r="6431" spans="2:9">
      <c r="B6431">
        <f t="shared" si="707"/>
        <v>6413</v>
      </c>
      <c r="C6431" s="38">
        <f t="shared" ca="1" si="702"/>
        <v>0.19880247753518027</v>
      </c>
      <c r="D6431" s="38">
        <f t="shared" ca="1" si="703"/>
        <v>5.6003747957962341E-2</v>
      </c>
      <c r="E6431" s="38">
        <f t="shared" ca="1" si="704"/>
        <v>0.1437426492702962</v>
      </c>
      <c r="F6431" s="38">
        <f t="shared" ca="1" si="708"/>
        <v>4.3048672613957707E-2</v>
      </c>
      <c r="G6431" s="24">
        <f t="shared" ca="1" si="705"/>
        <v>8268.992699448745</v>
      </c>
      <c r="H6431" s="24">
        <f t="shared" ca="1" si="706"/>
        <v>8962.1740027612268</v>
      </c>
      <c r="I6431" s="24">
        <f ca="1">H6431/'Option value'!$E$10</f>
        <v>435.05699042530222</v>
      </c>
    </row>
    <row r="6432" spans="2:9">
      <c r="B6432">
        <f t="shared" si="707"/>
        <v>6414</v>
      </c>
      <c r="C6432" s="38">
        <f t="shared" ca="1" si="702"/>
        <v>0.12447287192542854</v>
      </c>
      <c r="D6432" s="38">
        <f t="shared" ca="1" si="703"/>
        <v>6.3770576333968765E-2</v>
      </c>
      <c r="E6432" s="38">
        <f t="shared" ca="1" si="704"/>
        <v>0.14255151665963159</v>
      </c>
      <c r="F6432" s="38">
        <f t="shared" ca="1" si="708"/>
        <v>2.2083778950495566E-2</v>
      </c>
      <c r="G6432" s="24">
        <f t="shared" ca="1" si="705"/>
        <v>7382.2703656280573</v>
      </c>
      <c r="H6432" s="24">
        <f t="shared" ca="1" si="706"/>
        <v>8075.45166894054</v>
      </c>
      <c r="I6432" s="24">
        <f ca="1">H6432/'Option value'!$E$10</f>
        <v>392.01221693886112</v>
      </c>
    </row>
    <row r="6433" spans="2:9">
      <c r="B6433">
        <f t="shared" si="707"/>
        <v>6415</v>
      </c>
      <c r="C6433" s="38">
        <f t="shared" ca="1" si="702"/>
        <v>1.8341204060080607E-2</v>
      </c>
      <c r="D6433" s="38">
        <f t="shared" ca="1" si="703"/>
        <v>6.9593713046050873E-2</v>
      </c>
      <c r="E6433" s="38">
        <f t="shared" ca="1" si="704"/>
        <v>0.1408934702465002</v>
      </c>
      <c r="F6433" s="38">
        <f t="shared" ca="1" si="708"/>
        <v>4.9823567371825153E-2</v>
      </c>
      <c r="G6433" s="24">
        <f t="shared" ca="1" si="705"/>
        <v>9651.1669445218413</v>
      </c>
      <c r="H6433" s="24">
        <f t="shared" ca="1" si="706"/>
        <v>10344.348247834323</v>
      </c>
      <c r="I6433" s="24">
        <f ca="1">H6433/'Option value'!$E$10</f>
        <v>502.15282756477291</v>
      </c>
    </row>
    <row r="6434" spans="2:9">
      <c r="B6434">
        <f t="shared" si="707"/>
        <v>6416</v>
      </c>
      <c r="C6434" s="38">
        <f t="shared" ca="1" si="702"/>
        <v>0.35389670558801017</v>
      </c>
      <c r="D6434" s="38">
        <f t="shared" ca="1" si="703"/>
        <v>6.9538845484790487E-2</v>
      </c>
      <c r="E6434" s="38">
        <f t="shared" ca="1" si="704"/>
        <v>0.1458901113726421</v>
      </c>
      <c r="F6434" s="38">
        <f t="shared" ca="1" si="708"/>
        <v>3.1825882540346365E-2</v>
      </c>
      <c r="G6434" s="24">
        <f t="shared" ca="1" si="705"/>
        <v>10236.580727969709</v>
      </c>
      <c r="H6434" s="24">
        <f t="shared" ca="1" si="706"/>
        <v>10929.762031282191</v>
      </c>
      <c r="I6434" s="24">
        <f ca="1">H6434/'Option value'!$E$10</f>
        <v>530.57097239233929</v>
      </c>
    </row>
    <row r="6435" spans="2:9">
      <c r="B6435">
        <f t="shared" si="707"/>
        <v>6417</v>
      </c>
      <c r="C6435" s="38">
        <f t="shared" ca="1" si="702"/>
        <v>0.28511630537477856</v>
      </c>
      <c r="D6435" s="38">
        <f t="shared" ca="1" si="703"/>
        <v>6.1033769202159936E-2</v>
      </c>
      <c r="E6435" s="38">
        <f t="shared" ca="1" si="704"/>
        <v>0.1441471574427958</v>
      </c>
      <c r="F6435" s="38">
        <f t="shared" ca="1" si="708"/>
        <v>4.1895171598047905E-2</v>
      </c>
      <c r="G6435" s="24">
        <f t="shared" ca="1" si="705"/>
        <v>9513.3231804436073</v>
      </c>
      <c r="H6435" s="24">
        <f t="shared" ca="1" si="706"/>
        <v>10206.504483756089</v>
      </c>
      <c r="I6435" s="24">
        <f ca="1">H6435/'Option value'!$E$10</f>
        <v>495.46138270660623</v>
      </c>
    </row>
    <row r="6436" spans="2:9">
      <c r="B6436">
        <f t="shared" si="707"/>
        <v>6418</v>
      </c>
      <c r="C6436" s="38">
        <f t="shared" ca="1" si="702"/>
        <v>0.3775960902312881</v>
      </c>
      <c r="D6436" s="38">
        <f t="shared" ca="1" si="703"/>
        <v>6.5248871095689304E-2</v>
      </c>
      <c r="E6436" s="38">
        <f t="shared" ca="1" si="704"/>
        <v>0.14077915569844152</v>
      </c>
      <c r="F6436" s="38">
        <f t="shared" ca="1" si="708"/>
        <v>3.3704363740941913E-2</v>
      </c>
      <c r="G6436" s="24">
        <f t="shared" ca="1" si="705"/>
        <v>10411.158092209987</v>
      </c>
      <c r="H6436" s="24">
        <f t="shared" ca="1" si="706"/>
        <v>11104.339395522469</v>
      </c>
      <c r="I6436" s="24">
        <f ca="1">H6436/'Option value'!$E$10</f>
        <v>539.04560172439164</v>
      </c>
    </row>
    <row r="6437" spans="2:9">
      <c r="B6437">
        <f t="shared" si="707"/>
        <v>6419</v>
      </c>
      <c r="C6437" s="38">
        <f t="shared" ca="1" si="702"/>
        <v>0.29533093123194543</v>
      </c>
      <c r="D6437" s="38">
        <f t="shared" ca="1" si="703"/>
        <v>6.9039023195715768E-2</v>
      </c>
      <c r="E6437" s="38">
        <f t="shared" ca="1" si="704"/>
        <v>0.14462239524799686</v>
      </c>
      <c r="F6437" s="38">
        <f t="shared" ca="1" si="708"/>
        <v>3.2178811075086397E-2</v>
      </c>
      <c r="G6437" s="24">
        <f t="shared" ca="1" si="705"/>
        <v>9863.5232059791979</v>
      </c>
      <c r="H6437" s="24">
        <f t="shared" ca="1" si="706"/>
        <v>10556.70450929168</v>
      </c>
      <c r="I6437" s="24">
        <f ca="1">H6437/'Option value'!$E$10</f>
        <v>512.461383946198</v>
      </c>
    </row>
    <row r="6438" spans="2:9">
      <c r="B6438">
        <f t="shared" si="707"/>
        <v>6420</v>
      </c>
      <c r="C6438" s="38">
        <f t="shared" ca="1" si="702"/>
        <v>0.29221338317118251</v>
      </c>
      <c r="D6438" s="38">
        <f t="shared" ca="1" si="703"/>
        <v>6.9605876851095955E-2</v>
      </c>
      <c r="E6438" s="38">
        <f t="shared" ca="1" si="704"/>
        <v>0.14556541877374776</v>
      </c>
      <c r="F6438" s="38">
        <f t="shared" ca="1" si="708"/>
        <v>2.0678625563785021E-2</v>
      </c>
      <c r="G6438" s="24">
        <f t="shared" ca="1" si="705"/>
        <v>8932.1294012035014</v>
      </c>
      <c r="H6438" s="24">
        <f t="shared" ca="1" si="706"/>
        <v>9625.3107045159832</v>
      </c>
      <c r="I6438" s="24">
        <f ca="1">H6438/'Option value'!$E$10</f>
        <v>467.24809245223219</v>
      </c>
    </row>
    <row r="6439" spans="2:9">
      <c r="B6439">
        <f t="shared" si="707"/>
        <v>6421</v>
      </c>
      <c r="C6439" s="38">
        <f t="shared" ca="1" si="702"/>
        <v>0.28841381759336077</v>
      </c>
      <c r="D6439" s="38">
        <f t="shared" ca="1" si="703"/>
        <v>5.80508115814709E-2</v>
      </c>
      <c r="E6439" s="38">
        <f t="shared" ca="1" si="704"/>
        <v>0.1430501748372979</v>
      </c>
      <c r="F6439" s="38">
        <f t="shared" ca="1" si="708"/>
        <v>4.7355250567543444E-2</v>
      </c>
      <c r="G6439" s="24">
        <f t="shared" ca="1" si="705"/>
        <v>9693.1770034177862</v>
      </c>
      <c r="H6439" s="24">
        <f t="shared" ca="1" si="706"/>
        <v>10386.358306730268</v>
      </c>
      <c r="I6439" s="24">
        <f ca="1">H6439/'Option value'!$E$10</f>
        <v>504.1921508121489</v>
      </c>
    </row>
    <row r="6440" spans="2:9">
      <c r="B6440">
        <f t="shared" si="707"/>
        <v>6422</v>
      </c>
      <c r="C6440" s="38">
        <f t="shared" ca="1" si="702"/>
        <v>0.37761536356351144</v>
      </c>
      <c r="D6440" s="38">
        <f t="shared" ca="1" si="703"/>
        <v>5.8156980899609814E-2</v>
      </c>
      <c r="E6440" s="38">
        <f t="shared" ca="1" si="704"/>
        <v>0.14715244705875305</v>
      </c>
      <c r="F6440" s="38">
        <f t="shared" ca="1" si="708"/>
        <v>3.9934153937278928E-2</v>
      </c>
      <c r="G6440" s="24">
        <f t="shared" ca="1" si="705"/>
        <v>9267.2807090773931</v>
      </c>
      <c r="H6440" s="24">
        <f t="shared" ca="1" si="706"/>
        <v>9960.4620123898749</v>
      </c>
      <c r="I6440" s="24">
        <f ca="1">H6440/'Option value'!$E$10</f>
        <v>483.51757341698419</v>
      </c>
    </row>
    <row r="6441" spans="2:9">
      <c r="B6441">
        <f t="shared" si="707"/>
        <v>6423</v>
      </c>
      <c r="C6441" s="38">
        <f t="shared" ca="1" si="702"/>
        <v>0.32109907000809795</v>
      </c>
      <c r="D6441" s="38">
        <f t="shared" ca="1" si="703"/>
        <v>6.5992207937642822E-2</v>
      </c>
      <c r="E6441" s="38">
        <f t="shared" ca="1" si="704"/>
        <v>0.14643427084491326</v>
      </c>
      <c r="F6441" s="38">
        <f t="shared" ca="1" si="708"/>
        <v>5.1870909291738529E-2</v>
      </c>
      <c r="G6441" s="24">
        <f t="shared" ca="1" si="705"/>
        <v>11433.956102361244</v>
      </c>
      <c r="H6441" s="24">
        <f t="shared" ca="1" si="706"/>
        <v>12127.137405673726</v>
      </c>
      <c r="I6441" s="24">
        <f ca="1">H6441/'Option value'!$E$10</f>
        <v>588.69599056668574</v>
      </c>
    </row>
    <row r="6442" spans="2:9">
      <c r="B6442">
        <f t="shared" si="707"/>
        <v>6424</v>
      </c>
      <c r="C6442" s="38">
        <f t="shared" ca="1" si="702"/>
        <v>0.26016923776676132</v>
      </c>
      <c r="D6442" s="38">
        <f t="shared" ca="1" si="703"/>
        <v>5.3905900736757315E-2</v>
      </c>
      <c r="E6442" s="38">
        <f t="shared" ca="1" si="704"/>
        <v>0.15081233278810144</v>
      </c>
      <c r="F6442" s="38">
        <f t="shared" ca="1" si="708"/>
        <v>4.3238738352848985E-2</v>
      </c>
      <c r="G6442" s="24">
        <f t="shared" ca="1" si="705"/>
        <v>7831.6068499975054</v>
      </c>
      <c r="H6442" s="24">
        <f t="shared" ca="1" si="706"/>
        <v>8524.788153309988</v>
      </c>
      <c r="I6442" s="24">
        <f ca="1">H6442/'Option value'!$E$10</f>
        <v>413.82466763640718</v>
      </c>
    </row>
    <row r="6443" spans="2:9">
      <c r="B6443">
        <f t="shared" si="707"/>
        <v>6425</v>
      </c>
      <c r="C6443" s="38">
        <f t="shared" ca="1" si="702"/>
        <v>0.23460140748805991</v>
      </c>
      <c r="D6443" s="38">
        <f t="shared" ca="1" si="703"/>
        <v>7.3253087612501266E-2</v>
      </c>
      <c r="E6443" s="38">
        <f t="shared" ca="1" si="704"/>
        <v>0.14564362639603393</v>
      </c>
      <c r="F6443" s="38">
        <f t="shared" ca="1" si="708"/>
        <v>2.1982467640295392E-2</v>
      </c>
      <c r="G6443" s="24">
        <f t="shared" ca="1" si="705"/>
        <v>9070.072692918362</v>
      </c>
      <c r="H6443" s="24">
        <f t="shared" ca="1" si="706"/>
        <v>9763.2539962308438</v>
      </c>
      <c r="I6443" s="24">
        <f ca="1">H6443/'Option value'!$E$10</f>
        <v>473.94436874907007</v>
      </c>
    </row>
    <row r="6444" spans="2:9">
      <c r="B6444">
        <f t="shared" si="707"/>
        <v>6426</v>
      </c>
      <c r="C6444" s="38">
        <f t="shared" ca="1" si="702"/>
        <v>0.5618331151632272</v>
      </c>
      <c r="D6444" s="38">
        <f t="shared" ca="1" si="703"/>
        <v>5.3176744657271582E-2</v>
      </c>
      <c r="E6444" s="38">
        <f t="shared" ca="1" si="704"/>
        <v>0.14322928677036442</v>
      </c>
      <c r="F6444" s="38">
        <f t="shared" ca="1" si="708"/>
        <v>3.1327085223401822E-2</v>
      </c>
      <c r="G6444" s="24">
        <f t="shared" ca="1" si="705"/>
        <v>9204.6890148969505</v>
      </c>
      <c r="H6444" s="24">
        <f t="shared" ca="1" si="706"/>
        <v>9897.8703182094323</v>
      </c>
      <c r="I6444" s="24">
        <f ca="1">H6444/'Option value'!$E$10</f>
        <v>480.47914166065203</v>
      </c>
    </row>
    <row r="6445" spans="2:9">
      <c r="B6445">
        <f t="shared" si="707"/>
        <v>6427</v>
      </c>
      <c r="C6445" s="38">
        <f t="shared" ca="1" si="702"/>
        <v>0.42654433487648302</v>
      </c>
      <c r="D6445" s="38">
        <f t="shared" ca="1" si="703"/>
        <v>6.0279162631444803E-2</v>
      </c>
      <c r="E6445" s="38">
        <f t="shared" ca="1" si="704"/>
        <v>0.14613371064722075</v>
      </c>
      <c r="F6445" s="38">
        <f t="shared" ca="1" si="708"/>
        <v>4.0272050695475667E-2</v>
      </c>
      <c r="G6445" s="24">
        <f t="shared" ca="1" si="705"/>
        <v>10074.074571606885</v>
      </c>
      <c r="H6445" s="24">
        <f t="shared" ca="1" si="706"/>
        <v>10767.255874919367</v>
      </c>
      <c r="I6445" s="24">
        <f ca="1">H6445/'Option value'!$E$10</f>
        <v>522.68232402521198</v>
      </c>
    </row>
    <row r="6446" spans="2:9">
      <c r="B6446">
        <f t="shared" si="707"/>
        <v>6428</v>
      </c>
      <c r="C6446" s="38">
        <f t="shared" ca="1" si="702"/>
        <v>0.29831445066556106</v>
      </c>
      <c r="D6446" s="38">
        <f t="shared" ca="1" si="703"/>
        <v>6.1424478732763854E-2</v>
      </c>
      <c r="E6446" s="38">
        <f t="shared" ca="1" si="704"/>
        <v>0.14467367821289062</v>
      </c>
      <c r="F6446" s="38">
        <f t="shared" ca="1" si="708"/>
        <v>2.0255325646215096E-2</v>
      </c>
      <c r="G6446" s="24">
        <f t="shared" ca="1" si="705"/>
        <v>7949.2892679905863</v>
      </c>
      <c r="H6446" s="24">
        <f t="shared" ca="1" si="706"/>
        <v>8642.4705713030689</v>
      </c>
      <c r="I6446" s="24">
        <f ca="1">H6446/'Option value'!$E$10</f>
        <v>419.53740637393537</v>
      </c>
    </row>
    <row r="6447" spans="2:9">
      <c r="B6447">
        <f t="shared" si="707"/>
        <v>6429</v>
      </c>
      <c r="C6447" s="38">
        <f t="shared" ca="1" si="702"/>
        <v>0.29424476174437569</v>
      </c>
      <c r="D6447" s="38">
        <f t="shared" ca="1" si="703"/>
        <v>6.1877618515075318E-2</v>
      </c>
      <c r="E6447" s="38">
        <f t="shared" ca="1" si="704"/>
        <v>0.15047121519280796</v>
      </c>
      <c r="F6447" s="38">
        <f t="shared" ca="1" si="708"/>
        <v>5.5281736463690445E-2</v>
      </c>
      <c r="G6447" s="24">
        <f t="shared" ca="1" si="705"/>
        <v>10434.038499013155</v>
      </c>
      <c r="H6447" s="24">
        <f t="shared" ca="1" si="706"/>
        <v>11127.219802325637</v>
      </c>
      <c r="I6447" s="24">
        <f ca="1">H6447/'Option value'!$E$10</f>
        <v>540.15630108376877</v>
      </c>
    </row>
    <row r="6448" spans="2:9">
      <c r="B6448">
        <f t="shared" si="707"/>
        <v>6430</v>
      </c>
      <c r="C6448" s="38">
        <f t="shared" ca="1" si="702"/>
        <v>0.21789386349279463</v>
      </c>
      <c r="D6448" s="38">
        <f t="shared" ca="1" si="703"/>
        <v>5.6597065995525421E-2</v>
      </c>
      <c r="E6448" s="38">
        <f t="shared" ca="1" si="704"/>
        <v>0.14673516997265124</v>
      </c>
      <c r="F6448" s="38">
        <f t="shared" ca="1" si="708"/>
        <v>4.1822283289906045E-2</v>
      </c>
      <c r="G6448" s="24">
        <f t="shared" ca="1" si="705"/>
        <v>8148.2791707985953</v>
      </c>
      <c r="H6448" s="24">
        <f t="shared" ca="1" si="706"/>
        <v>8841.4604741110779</v>
      </c>
      <c r="I6448" s="24">
        <f ca="1">H6448/'Option value'!$E$10</f>
        <v>429.19711039374164</v>
      </c>
    </row>
    <row r="6449" spans="2:9">
      <c r="B6449">
        <f t="shared" si="707"/>
        <v>6431</v>
      </c>
      <c r="C6449" s="38">
        <f t="shared" ca="1" si="702"/>
        <v>9.4159171083701698E-2</v>
      </c>
      <c r="D6449" s="38">
        <f t="shared" ca="1" si="703"/>
        <v>6.1925363636307719E-2</v>
      </c>
      <c r="E6449" s="38">
        <f t="shared" ca="1" si="704"/>
        <v>0.146733763467187</v>
      </c>
      <c r="F6449" s="38">
        <f t="shared" ca="1" si="708"/>
        <v>5.5495563500237086E-2</v>
      </c>
      <c r="G6449" s="24">
        <f t="shared" ca="1" si="705"/>
        <v>9210.0871292276061</v>
      </c>
      <c r="H6449" s="24">
        <f t="shared" ca="1" si="706"/>
        <v>9903.2684325400878</v>
      </c>
      <c r="I6449" s="24">
        <f ca="1">H6449/'Option value'!$E$10</f>
        <v>480.74118604563529</v>
      </c>
    </row>
    <row r="6450" spans="2:9">
      <c r="B6450">
        <f t="shared" si="707"/>
        <v>6432</v>
      </c>
      <c r="C6450" s="38">
        <f t="shared" ca="1" si="702"/>
        <v>0.27544015239483727</v>
      </c>
      <c r="D6450" s="38">
        <f t="shared" ca="1" si="703"/>
        <v>7.130083043654048E-2</v>
      </c>
      <c r="E6450" s="38">
        <f t="shared" ca="1" si="704"/>
        <v>0.14088182233244639</v>
      </c>
      <c r="F6450" s="38">
        <f t="shared" ca="1" si="708"/>
        <v>4.4586692458878752E-2</v>
      </c>
      <c r="G6450" s="24">
        <f t="shared" ca="1" si="705"/>
        <v>11712.287560491659</v>
      </c>
      <c r="H6450" s="24">
        <f t="shared" ca="1" si="706"/>
        <v>12405.468863804141</v>
      </c>
      <c r="I6450" s="24">
        <f ca="1">H6450/'Option value'!$E$10</f>
        <v>602.20722639825919</v>
      </c>
    </row>
    <row r="6451" spans="2:9">
      <c r="B6451">
        <f t="shared" si="707"/>
        <v>6433</v>
      </c>
      <c r="C6451" s="38">
        <f t="shared" ca="1" si="702"/>
        <v>0.2277220962429897</v>
      </c>
      <c r="D6451" s="38">
        <f t="shared" ca="1" si="703"/>
        <v>6.6621066974359586E-2</v>
      </c>
      <c r="E6451" s="38">
        <f t="shared" ca="1" si="704"/>
        <v>0.14382579121865385</v>
      </c>
      <c r="F6451" s="38">
        <f t="shared" ca="1" si="708"/>
        <v>3.5075217646968734E-2</v>
      </c>
      <c r="G6451" s="24">
        <f t="shared" ca="1" si="705"/>
        <v>9327.6335698416642</v>
      </c>
      <c r="H6451" s="24">
        <f t="shared" ca="1" si="706"/>
        <v>10020.814873154146</v>
      </c>
      <c r="I6451" s="24">
        <f ca="1">H6451/'Option value'!$E$10</f>
        <v>486.4473239395216</v>
      </c>
    </row>
    <row r="6452" spans="2:9">
      <c r="B6452">
        <f t="shared" si="707"/>
        <v>6434</v>
      </c>
      <c r="C6452" s="38">
        <f t="shared" ca="1" si="702"/>
        <v>0.22488937852933155</v>
      </c>
      <c r="D6452" s="38">
        <f t="shared" ca="1" si="703"/>
        <v>6.7004635993121536E-2</v>
      </c>
      <c r="E6452" s="38">
        <f t="shared" ca="1" si="704"/>
        <v>0.14781789580809329</v>
      </c>
      <c r="F6452" s="38">
        <f t="shared" ca="1" si="708"/>
        <v>4.0456932054179495E-2</v>
      </c>
      <c r="G6452" s="24">
        <f t="shared" ca="1" si="705"/>
        <v>9480.8373571680895</v>
      </c>
      <c r="H6452" s="24">
        <f t="shared" ca="1" si="706"/>
        <v>10174.018660480571</v>
      </c>
      <c r="I6452" s="24">
        <f ca="1">H6452/'Option value'!$E$10</f>
        <v>493.88440099420245</v>
      </c>
    </row>
    <row r="6453" spans="2:9">
      <c r="B6453">
        <f t="shared" si="707"/>
        <v>6435</v>
      </c>
      <c r="C6453" s="38">
        <f t="shared" ca="1" si="702"/>
        <v>0.17131085254353381</v>
      </c>
      <c r="D6453" s="38">
        <f t="shared" ca="1" si="703"/>
        <v>6.3103588902147859E-2</v>
      </c>
      <c r="E6453" s="38">
        <f t="shared" ca="1" si="704"/>
        <v>0.1426925741801563</v>
      </c>
      <c r="F6453" s="38">
        <f t="shared" ca="1" si="708"/>
        <v>3.3447725913572687E-2</v>
      </c>
      <c r="G6453" s="24">
        <f t="shared" ca="1" si="705"/>
        <v>8391.0563549277686</v>
      </c>
      <c r="H6453" s="24">
        <f t="shared" ca="1" si="706"/>
        <v>9084.2376582402503</v>
      </c>
      <c r="I6453" s="24">
        <f ca="1">H6453/'Option value'!$E$10</f>
        <v>440.98241059418689</v>
      </c>
    </row>
    <row r="6454" spans="2:9">
      <c r="B6454">
        <f t="shared" si="707"/>
        <v>6436</v>
      </c>
      <c r="C6454" s="38">
        <f t="shared" ca="1" si="702"/>
        <v>0.20831513489418707</v>
      </c>
      <c r="D6454" s="38">
        <f t="shared" ca="1" si="703"/>
        <v>5.5699254228058603E-2</v>
      </c>
      <c r="E6454" s="38">
        <f t="shared" ca="1" si="704"/>
        <v>0.14458800531346383</v>
      </c>
      <c r="F6454" s="38">
        <f t="shared" ca="1" si="708"/>
        <v>3.5356328366824299E-2</v>
      </c>
      <c r="G6454" s="24">
        <f t="shared" ca="1" si="705"/>
        <v>7641.3901003865512</v>
      </c>
      <c r="H6454" s="24">
        <f t="shared" ca="1" si="706"/>
        <v>8334.5714036990339</v>
      </c>
      <c r="I6454" s="24">
        <f ca="1">H6454/'Option value'!$E$10</f>
        <v>404.59084483975892</v>
      </c>
    </row>
    <row r="6455" spans="2:9">
      <c r="B6455">
        <f t="shared" si="707"/>
        <v>6437</v>
      </c>
      <c r="C6455" s="38">
        <f t="shared" ca="1" si="702"/>
        <v>0.2032227361237863</v>
      </c>
      <c r="D6455" s="38">
        <f t="shared" ca="1" si="703"/>
        <v>6.0997158408201774E-2</v>
      </c>
      <c r="E6455" s="38">
        <f t="shared" ca="1" si="704"/>
        <v>0.14679327030853312</v>
      </c>
      <c r="F6455" s="38">
        <f t="shared" ca="1" si="708"/>
        <v>2.8685085447264971E-2</v>
      </c>
      <c r="G6455" s="24">
        <f t="shared" ca="1" si="705"/>
        <v>7706.6744750648904</v>
      </c>
      <c r="H6455" s="24">
        <f t="shared" ca="1" si="706"/>
        <v>8399.8557783773722</v>
      </c>
      <c r="I6455" s="24">
        <f ca="1">H6455/'Option value'!$E$10</f>
        <v>407.75998924161996</v>
      </c>
    </row>
    <row r="6456" spans="2:9">
      <c r="B6456">
        <f t="shared" si="707"/>
        <v>6438</v>
      </c>
      <c r="C6456" s="38">
        <f t="shared" ca="1" si="702"/>
        <v>0.30540631531603801</v>
      </c>
      <c r="D6456" s="38">
        <f t="shared" ca="1" si="703"/>
        <v>6.5749111299442498E-2</v>
      </c>
      <c r="E6456" s="38">
        <f t="shared" ca="1" si="704"/>
        <v>0.14707134793044796</v>
      </c>
      <c r="F6456" s="38">
        <f t="shared" ca="1" si="708"/>
        <v>2.9026189273339074E-2</v>
      </c>
      <c r="G6456" s="24">
        <f t="shared" ca="1" si="705"/>
        <v>9017.34722434781</v>
      </c>
      <c r="H6456" s="24">
        <f t="shared" ca="1" si="706"/>
        <v>9710.5285276602917</v>
      </c>
      <c r="I6456" s="24">
        <f ca="1">H6456/'Option value'!$E$10</f>
        <v>471.38487998350928</v>
      </c>
    </row>
    <row r="6457" spans="2:9">
      <c r="B6457">
        <f t="shared" si="707"/>
        <v>6439</v>
      </c>
      <c r="C6457" s="38">
        <f t="shared" ca="1" si="702"/>
        <v>0.10080087138203786</v>
      </c>
      <c r="D6457" s="38">
        <f t="shared" ca="1" si="703"/>
        <v>7.0418659343505399E-2</v>
      </c>
      <c r="E6457" s="38">
        <f t="shared" ca="1" si="704"/>
        <v>0.14769376488490252</v>
      </c>
      <c r="F6457" s="38">
        <f t="shared" ca="1" si="708"/>
        <v>5.7941053924239372E-2</v>
      </c>
      <c r="G6457" s="24">
        <f t="shared" ca="1" si="705"/>
        <v>10711.254020222819</v>
      </c>
      <c r="H6457" s="24">
        <f t="shared" ca="1" si="706"/>
        <v>11404.435323535301</v>
      </c>
      <c r="I6457" s="24">
        <f ca="1">H6457/'Option value'!$E$10</f>
        <v>553.61336522016018</v>
      </c>
    </row>
    <row r="6458" spans="2:9">
      <c r="B6458">
        <f t="shared" si="707"/>
        <v>6440</v>
      </c>
      <c r="C6458" s="38">
        <f t="shared" ca="1" si="702"/>
        <v>0.25936598617084061</v>
      </c>
      <c r="D6458" s="38">
        <f t="shared" ca="1" si="703"/>
        <v>5.3414615983243284E-2</v>
      </c>
      <c r="E6458" s="38">
        <f t="shared" ca="1" si="704"/>
        <v>0.14428137521093473</v>
      </c>
      <c r="F6458" s="38">
        <f t="shared" ca="1" si="708"/>
        <v>5.5136824052134895E-2</v>
      </c>
      <c r="G6458" s="24">
        <f t="shared" ca="1" si="705"/>
        <v>9358.551702694449</v>
      </c>
      <c r="H6458" s="24">
        <f t="shared" ca="1" si="706"/>
        <v>10051.733006006931</v>
      </c>
      <c r="I6458" s="24">
        <f ca="1">H6458/'Option value'!$E$10</f>
        <v>487.94820417509368</v>
      </c>
    </row>
    <row r="6459" spans="2:9">
      <c r="B6459">
        <f t="shared" si="707"/>
        <v>6441</v>
      </c>
      <c r="C6459" s="38">
        <f t="shared" ca="1" si="702"/>
        <v>0.24939330500048343</v>
      </c>
      <c r="D6459" s="38">
        <f t="shared" ca="1" si="703"/>
        <v>7.1178861982524974E-2</v>
      </c>
      <c r="E6459" s="38">
        <f t="shared" ca="1" si="704"/>
        <v>0.14367574201396957</v>
      </c>
      <c r="F6459" s="38">
        <f t="shared" ca="1" si="708"/>
        <v>5.4969898808257131E-2</v>
      </c>
      <c r="G6459" s="24">
        <f t="shared" ca="1" si="705"/>
        <v>12433.384459186627</v>
      </c>
      <c r="H6459" s="24">
        <f t="shared" ca="1" si="706"/>
        <v>13126.565762499109</v>
      </c>
      <c r="I6459" s="24">
        <f ca="1">H6459/'Option value'!$E$10</f>
        <v>637.21193021840327</v>
      </c>
    </row>
    <row r="6460" spans="2:9">
      <c r="B6460">
        <f t="shared" si="707"/>
        <v>6442</v>
      </c>
      <c r="C6460" s="38">
        <f t="shared" ca="1" si="702"/>
        <v>0.17285539832528118</v>
      </c>
      <c r="D6460" s="38">
        <f t="shared" ca="1" si="703"/>
        <v>6.6219926956975733E-2</v>
      </c>
      <c r="E6460" s="38">
        <f t="shared" ca="1" si="704"/>
        <v>0.14693477077363001</v>
      </c>
      <c r="F6460" s="38">
        <f t="shared" ca="1" si="708"/>
        <v>5.661152194586698E-2</v>
      </c>
      <c r="G6460" s="24">
        <f t="shared" ca="1" si="705"/>
        <v>10664.119303237192</v>
      </c>
      <c r="H6460" s="24">
        <f t="shared" ca="1" si="706"/>
        <v>11357.300606549674</v>
      </c>
      <c r="I6460" s="24">
        <f ca="1">H6460/'Option value'!$E$10</f>
        <v>551.32527216260553</v>
      </c>
    </row>
    <row r="6461" spans="2:9">
      <c r="B6461">
        <f t="shared" si="707"/>
        <v>6443</v>
      </c>
      <c r="C6461" s="38">
        <f t="shared" ca="1" si="702"/>
        <v>0.18158930516843541</v>
      </c>
      <c r="D6461" s="38">
        <f t="shared" ca="1" si="703"/>
        <v>6.6534159265040943E-2</v>
      </c>
      <c r="E6461" s="38">
        <f t="shared" ca="1" si="704"/>
        <v>0.14604248633295228</v>
      </c>
      <c r="F6461" s="38">
        <f t="shared" ca="1" si="708"/>
        <v>5.2950533671836969E-2</v>
      </c>
      <c r="G6461" s="24">
        <f t="shared" ca="1" si="705"/>
        <v>10473.46683218201</v>
      </c>
      <c r="H6461" s="24">
        <f t="shared" ca="1" si="706"/>
        <v>11166.648135494492</v>
      </c>
      <c r="I6461" s="24">
        <f ca="1">H6461/'Option value'!$E$10</f>
        <v>542.0702978395384</v>
      </c>
    </row>
    <row r="6462" spans="2:9">
      <c r="B6462">
        <f t="shared" si="707"/>
        <v>6444</v>
      </c>
      <c r="C6462" s="38">
        <f t="shared" ca="1" si="702"/>
        <v>0.1952272013529695</v>
      </c>
      <c r="D6462" s="38">
        <f t="shared" ca="1" si="703"/>
        <v>5.9992109843234685E-2</v>
      </c>
      <c r="E6462" s="38">
        <f t="shared" ca="1" si="704"/>
        <v>0.14557282566034485</v>
      </c>
      <c r="F6462" s="38">
        <f t="shared" ca="1" si="708"/>
        <v>3.6833394069176323E-2</v>
      </c>
      <c r="G6462" s="24">
        <f t="shared" ca="1" si="705"/>
        <v>8178.0342014226471</v>
      </c>
      <c r="H6462" s="24">
        <f t="shared" ca="1" si="706"/>
        <v>8871.2155047351298</v>
      </c>
      <c r="I6462" s="24">
        <f ca="1">H6462/'Option value'!$E$10</f>
        <v>430.64152935607422</v>
      </c>
    </row>
    <row r="6463" spans="2:9">
      <c r="B6463">
        <f t="shared" si="707"/>
        <v>6445</v>
      </c>
      <c r="C6463" s="38">
        <f t="shared" ca="1" si="702"/>
        <v>0.21087934889288179</v>
      </c>
      <c r="D6463" s="38">
        <f t="shared" ca="1" si="703"/>
        <v>5.9680776748946583E-2</v>
      </c>
      <c r="E6463" s="38">
        <f t="shared" ca="1" si="704"/>
        <v>0.14925216863255855</v>
      </c>
      <c r="F6463" s="38">
        <f t="shared" ca="1" si="708"/>
        <v>4.3389259811171157E-2</v>
      </c>
      <c r="G6463" s="24">
        <f t="shared" ca="1" si="705"/>
        <v>8466.0902377133498</v>
      </c>
      <c r="H6463" s="24">
        <f t="shared" ca="1" si="706"/>
        <v>9159.2715410258315</v>
      </c>
      <c r="I6463" s="24">
        <f ca="1">H6463/'Option value'!$E$10</f>
        <v>444.62483208863256</v>
      </c>
    </row>
    <row r="6464" spans="2:9">
      <c r="B6464">
        <f t="shared" si="707"/>
        <v>6446</v>
      </c>
      <c r="C6464" s="38">
        <f t="shared" ca="1" si="702"/>
        <v>0.14945022617153381</v>
      </c>
      <c r="D6464" s="38">
        <f t="shared" ca="1" si="703"/>
        <v>5.5521571676974441E-2</v>
      </c>
      <c r="E6464" s="38">
        <f t="shared" ca="1" si="704"/>
        <v>0.14459839804073629</v>
      </c>
      <c r="F6464" s="38">
        <f t="shared" ca="1" si="708"/>
        <v>4.9495989182530564E-2</v>
      </c>
      <c r="G6464" s="24">
        <f t="shared" ca="1" si="705"/>
        <v>8322.4612350256612</v>
      </c>
      <c r="H6464" s="24">
        <f t="shared" ca="1" si="706"/>
        <v>9015.6425383381429</v>
      </c>
      <c r="I6464" s="24">
        <f ca="1">H6464/'Option value'!$E$10</f>
        <v>437.65255040476421</v>
      </c>
    </row>
    <row r="6465" spans="2:9">
      <c r="B6465">
        <f t="shared" si="707"/>
        <v>6447</v>
      </c>
      <c r="C6465" s="38">
        <f t="shared" ca="1" si="702"/>
        <v>0.25758842857508846</v>
      </c>
      <c r="D6465" s="38">
        <f t="shared" ca="1" si="703"/>
        <v>6.6705860473057099E-2</v>
      </c>
      <c r="E6465" s="38">
        <f t="shared" ca="1" si="704"/>
        <v>0.14432654303074435</v>
      </c>
      <c r="F6465" s="38">
        <f t="shared" ca="1" si="708"/>
        <v>3.7336848891314903E-2</v>
      </c>
      <c r="G6465" s="24">
        <f t="shared" ca="1" si="705"/>
        <v>9724.1568247109662</v>
      </c>
      <c r="H6465" s="24">
        <f t="shared" ca="1" si="706"/>
        <v>10417.338128023448</v>
      </c>
      <c r="I6465" s="24">
        <f ca="1">H6465/'Option value'!$E$10</f>
        <v>505.69602563220616</v>
      </c>
    </row>
    <row r="6466" spans="2:9">
      <c r="B6466">
        <f t="shared" si="707"/>
        <v>6448</v>
      </c>
      <c r="C6466" s="38">
        <f t="shared" ca="1" si="702"/>
        <v>0.41502985319834662</v>
      </c>
      <c r="D6466" s="38">
        <f t="shared" ca="1" si="703"/>
        <v>7.0554656852121256E-2</v>
      </c>
      <c r="E6466" s="38">
        <f t="shared" ca="1" si="704"/>
        <v>0.14621730894542284</v>
      </c>
      <c r="F6466" s="38">
        <f t="shared" ca="1" si="708"/>
        <v>4.5246663246926319E-2</v>
      </c>
      <c r="G6466" s="24">
        <f t="shared" ca="1" si="705"/>
        <v>12262.740264585675</v>
      </c>
      <c r="H6466" s="24">
        <f t="shared" ca="1" si="706"/>
        <v>12955.921567898156</v>
      </c>
      <c r="I6466" s="24">
        <f ca="1">H6466/'Option value'!$E$10</f>
        <v>628.92823145136674</v>
      </c>
    </row>
    <row r="6467" spans="2:9">
      <c r="B6467">
        <f t="shared" si="707"/>
        <v>6449</v>
      </c>
      <c r="C6467" s="38">
        <f t="shared" ca="1" si="702"/>
        <v>0.33938715476689874</v>
      </c>
      <c r="D6467" s="38">
        <f t="shared" ca="1" si="703"/>
        <v>5.8447324140853851E-2</v>
      </c>
      <c r="E6467" s="38">
        <f t="shared" ca="1" si="704"/>
        <v>0.14824706554164382</v>
      </c>
      <c r="F6467" s="38">
        <f t="shared" ca="1" si="708"/>
        <v>4.5847810336109907E-2</v>
      </c>
      <c r="G6467" s="24">
        <f t="shared" ca="1" si="705"/>
        <v>9481.2443967164218</v>
      </c>
      <c r="H6467" s="24">
        <f t="shared" ca="1" si="706"/>
        <v>10174.425700028904</v>
      </c>
      <c r="I6467" s="24">
        <f ca="1">H6467/'Option value'!$E$10</f>
        <v>493.90416019557779</v>
      </c>
    </row>
    <row r="6468" spans="2:9">
      <c r="B6468">
        <f t="shared" si="707"/>
        <v>6450</v>
      </c>
      <c r="C6468" s="38">
        <f t="shared" ca="1" si="702"/>
        <v>4.4350793476560124E-2</v>
      </c>
      <c r="D6468" s="38">
        <f t="shared" ca="1" si="703"/>
        <v>7.1403693637599658E-2</v>
      </c>
      <c r="E6468" s="38">
        <f t="shared" ca="1" si="704"/>
        <v>0.14335855777710657</v>
      </c>
      <c r="F6468" s="38">
        <f t="shared" ca="1" si="708"/>
        <v>2.9460143403873262E-2</v>
      </c>
      <c r="G6468" s="24">
        <f t="shared" ca="1" si="705"/>
        <v>8119.7148470098336</v>
      </c>
      <c r="H6468" s="24">
        <f t="shared" ca="1" si="706"/>
        <v>8812.8961503223163</v>
      </c>
      <c r="I6468" s="24">
        <f ca="1">H6468/'Option value'!$E$10</f>
        <v>427.81049273409297</v>
      </c>
    </row>
    <row r="6469" spans="2:9">
      <c r="B6469">
        <f t="shared" si="707"/>
        <v>6451</v>
      </c>
      <c r="C6469" s="38">
        <f t="shared" ca="1" si="702"/>
        <v>0.26008764866049483</v>
      </c>
      <c r="D6469" s="38">
        <f t="shared" ca="1" si="703"/>
        <v>6.3182432779950184E-2</v>
      </c>
      <c r="E6469" s="38">
        <f t="shared" ca="1" si="704"/>
        <v>0.14250891382151806</v>
      </c>
      <c r="F6469" s="38">
        <f t="shared" ca="1" si="708"/>
        <v>2.5586317524302835E-2</v>
      </c>
      <c r="G6469" s="24">
        <f t="shared" ca="1" si="705"/>
        <v>8444.8127657526456</v>
      </c>
      <c r="H6469" s="24">
        <f t="shared" ca="1" si="706"/>
        <v>9137.9940690651274</v>
      </c>
      <c r="I6469" s="24">
        <f ca="1">H6469/'Option value'!$E$10</f>
        <v>443.59194510024889</v>
      </c>
    </row>
    <row r="6470" spans="2:9">
      <c r="B6470">
        <f t="shared" si="707"/>
        <v>6452</v>
      </c>
      <c r="C6470" s="38">
        <f t="shared" ca="1" si="702"/>
        <v>0.45031821108563042</v>
      </c>
      <c r="D6470" s="38">
        <f t="shared" ca="1" si="703"/>
        <v>7.5652897215780529E-2</v>
      </c>
      <c r="E6470" s="38">
        <f t="shared" ca="1" si="704"/>
        <v>0.14449339679472867</v>
      </c>
      <c r="F6470" s="38">
        <f t="shared" ca="1" si="708"/>
        <v>3.5037219050251985E-2</v>
      </c>
      <c r="G6470" s="24">
        <f t="shared" ca="1" si="705"/>
        <v>12431.970281116746</v>
      </c>
      <c r="H6470" s="24">
        <f t="shared" ca="1" si="706"/>
        <v>13125.151584429228</v>
      </c>
      <c r="I6470" s="24">
        <f ca="1">H6470/'Option value'!$E$10</f>
        <v>637.14328079753534</v>
      </c>
    </row>
    <row r="6471" spans="2:9">
      <c r="B6471">
        <f t="shared" si="707"/>
        <v>6453</v>
      </c>
      <c r="C6471" s="38">
        <f t="shared" ca="1" si="702"/>
        <v>0.34442178634284276</v>
      </c>
      <c r="D6471" s="38">
        <f t="shared" ca="1" si="703"/>
        <v>5.6444690215552373E-2</v>
      </c>
      <c r="E6471" s="38">
        <f t="shared" ca="1" si="704"/>
        <v>0.14509438334575128</v>
      </c>
      <c r="F6471" s="38">
        <f t="shared" ca="1" si="708"/>
        <v>4.4915548409213621E-2</v>
      </c>
      <c r="G6471" s="24">
        <f t="shared" ca="1" si="705"/>
        <v>9394.5078935444126</v>
      </c>
      <c r="H6471" s="24">
        <f t="shared" ca="1" si="706"/>
        <v>10087.689196856894</v>
      </c>
      <c r="I6471" s="24">
        <f ca="1">H6471/'Option value'!$E$10</f>
        <v>489.69365033285891</v>
      </c>
    </row>
    <row r="6472" spans="2:9">
      <c r="B6472">
        <f t="shared" si="707"/>
        <v>6454</v>
      </c>
      <c r="C6472" s="38">
        <f t="shared" ca="1" si="702"/>
        <v>0.16567673086528284</v>
      </c>
      <c r="D6472" s="38">
        <f t="shared" ca="1" si="703"/>
        <v>6.9815254636159355E-2</v>
      </c>
      <c r="E6472" s="38">
        <f t="shared" ca="1" si="704"/>
        <v>0.14474210842481991</v>
      </c>
      <c r="F6472" s="38">
        <f t="shared" ca="1" si="708"/>
        <v>5.3757179611274922E-2</v>
      </c>
      <c r="G6472" s="24">
        <f t="shared" ca="1" si="705"/>
        <v>11093.034681215613</v>
      </c>
      <c r="H6472" s="24">
        <f t="shared" ca="1" si="706"/>
        <v>11786.215984528095</v>
      </c>
      <c r="I6472" s="24">
        <f ca="1">H6472/'Option value'!$E$10</f>
        <v>572.14640701592691</v>
      </c>
    </row>
    <row r="6473" spans="2:9">
      <c r="B6473">
        <f t="shared" si="707"/>
        <v>6455</v>
      </c>
      <c r="C6473" s="38">
        <f t="shared" ca="1" si="702"/>
        <v>0.2529140582342671</v>
      </c>
      <c r="D6473" s="38">
        <f t="shared" ca="1" si="703"/>
        <v>6.7343818044358281E-2</v>
      </c>
      <c r="E6473" s="38">
        <f t="shared" ca="1" si="704"/>
        <v>0.14415039171630151</v>
      </c>
      <c r="F6473" s="38">
        <f t="shared" ca="1" si="708"/>
        <v>2.0793829637646258E-2</v>
      </c>
      <c r="G6473" s="24">
        <f t="shared" ca="1" si="705"/>
        <v>8482.9740188922788</v>
      </c>
      <c r="H6473" s="24">
        <f t="shared" ca="1" si="706"/>
        <v>9176.1553222047605</v>
      </c>
      <c r="I6473" s="24">
        <f ca="1">H6473/'Option value'!$E$10</f>
        <v>445.44443311673592</v>
      </c>
    </row>
    <row r="6474" spans="2:9">
      <c r="B6474">
        <f t="shared" si="707"/>
        <v>6456</v>
      </c>
      <c r="C6474" s="38">
        <f t="shared" ca="1" si="702"/>
        <v>3.0108308357148256E-2</v>
      </c>
      <c r="D6474" s="38">
        <f t="shared" ca="1" si="703"/>
        <v>5.7166126905995811E-2</v>
      </c>
      <c r="E6474" s="38">
        <f t="shared" ca="1" si="704"/>
        <v>0.1420808489390489</v>
      </c>
      <c r="F6474" s="38">
        <f t="shared" ca="1" si="708"/>
        <v>2.069622653723148E-2</v>
      </c>
      <c r="G6474" s="24">
        <f t="shared" ca="1" si="705"/>
        <v>6016.5754078514847</v>
      </c>
      <c r="H6474" s="24">
        <f t="shared" ca="1" si="706"/>
        <v>6709.7567111639673</v>
      </c>
      <c r="I6474" s="24">
        <f ca="1">H6474/'Option value'!$E$10</f>
        <v>325.71634520213433</v>
      </c>
    </row>
    <row r="6475" spans="2:9">
      <c r="B6475">
        <f t="shared" si="707"/>
        <v>6457</v>
      </c>
      <c r="C6475" s="38">
        <f t="shared" ca="1" si="702"/>
        <v>0.25060163331893043</v>
      </c>
      <c r="D6475" s="38">
        <f t="shared" ca="1" si="703"/>
        <v>6.749955169562144E-2</v>
      </c>
      <c r="E6475" s="38">
        <f t="shared" ca="1" si="704"/>
        <v>0.14691734017972563</v>
      </c>
      <c r="F6475" s="38">
        <f t="shared" ca="1" si="708"/>
        <v>5.5108551874277004E-2</v>
      </c>
      <c r="G6475" s="24">
        <f t="shared" ca="1" si="705"/>
        <v>11403.206820366922</v>
      </c>
      <c r="H6475" s="24">
        <f t="shared" ca="1" si="706"/>
        <v>12096.388123679404</v>
      </c>
      <c r="I6475" s="24">
        <f ca="1">H6475/'Option value'!$E$10</f>
        <v>587.20330697472832</v>
      </c>
    </row>
    <row r="6476" spans="2:9">
      <c r="B6476">
        <f t="shared" si="707"/>
        <v>6458</v>
      </c>
      <c r="C6476" s="38">
        <f t="shared" ca="1" si="702"/>
        <v>4.3494200175830444E-2</v>
      </c>
      <c r="D6476" s="38">
        <f t="shared" ca="1" si="703"/>
        <v>6.2945046467338978E-2</v>
      </c>
      <c r="E6476" s="38">
        <f t="shared" ca="1" si="704"/>
        <v>0.14428858892535468</v>
      </c>
      <c r="F6476" s="38">
        <f t="shared" ca="1" si="708"/>
        <v>5.5943242204831531E-2</v>
      </c>
      <c r="G6476" s="24">
        <f t="shared" ca="1" si="705"/>
        <v>9220.602401616643</v>
      </c>
      <c r="H6476" s="24">
        <f t="shared" ca="1" si="706"/>
        <v>9913.7837049291247</v>
      </c>
      <c r="I6476" s="24">
        <f ca="1">H6476/'Option value'!$E$10</f>
        <v>481.25163616160796</v>
      </c>
    </row>
    <row r="6477" spans="2:9">
      <c r="B6477">
        <f t="shared" si="707"/>
        <v>6459</v>
      </c>
      <c r="C6477" s="38">
        <f t="shared" ca="1" si="702"/>
        <v>0.20468307748957346</v>
      </c>
      <c r="D6477" s="38">
        <f t="shared" ca="1" si="703"/>
        <v>6.3747734952692647E-2</v>
      </c>
      <c r="E6477" s="38">
        <f t="shared" ca="1" si="704"/>
        <v>0.1474502825741108</v>
      </c>
      <c r="F6477" s="38">
        <f t="shared" ca="1" si="708"/>
        <v>2.7821995622299617E-2</v>
      </c>
      <c r="G6477" s="24">
        <f t="shared" ca="1" si="705"/>
        <v>7961.5029627603417</v>
      </c>
      <c r="H6477" s="24">
        <f t="shared" ca="1" si="706"/>
        <v>8654.6842660728234</v>
      </c>
      <c r="I6477" s="24">
        <f ca="1">H6477/'Option value'!$E$10</f>
        <v>420.13030417829236</v>
      </c>
    </row>
    <row r="6478" spans="2:9">
      <c r="B6478">
        <f t="shared" si="707"/>
        <v>6460</v>
      </c>
      <c r="C6478" s="38">
        <f t="shared" ca="1" si="702"/>
        <v>0.41316562473524265</v>
      </c>
      <c r="D6478" s="38">
        <f t="shared" ca="1" si="703"/>
        <v>5.9771484408197469E-2</v>
      </c>
      <c r="E6478" s="38">
        <f t="shared" ca="1" si="704"/>
        <v>0.14342544070482546</v>
      </c>
      <c r="F6478" s="38">
        <f t="shared" ca="1" si="708"/>
        <v>2.7687603716560524E-2</v>
      </c>
      <c r="G6478" s="24">
        <f t="shared" ca="1" si="705"/>
        <v>9051.1366438715995</v>
      </c>
      <c r="H6478" s="24">
        <f t="shared" ca="1" si="706"/>
        <v>9744.3179471840813</v>
      </c>
      <c r="I6478" s="24">
        <f ca="1">H6478/'Option value'!$E$10</f>
        <v>473.02514306718837</v>
      </c>
    </row>
    <row r="6479" spans="2:9">
      <c r="B6479">
        <f t="shared" si="707"/>
        <v>6461</v>
      </c>
      <c r="C6479" s="38">
        <f t="shared" ca="1" si="702"/>
        <v>0.21815488557309332</v>
      </c>
      <c r="D6479" s="38">
        <f t="shared" ca="1" si="703"/>
        <v>6.1079056832361499E-2</v>
      </c>
      <c r="E6479" s="38">
        <f t="shared" ca="1" si="704"/>
        <v>0.14556671993963327</v>
      </c>
      <c r="F6479" s="38">
        <f t="shared" ca="1" si="708"/>
        <v>2.4731136106793367E-2</v>
      </c>
      <c r="G6479" s="24">
        <f t="shared" ca="1" si="705"/>
        <v>7636.447415812846</v>
      </c>
      <c r="H6479" s="24">
        <f t="shared" ca="1" si="706"/>
        <v>8329.6287191253286</v>
      </c>
      <c r="I6479" s="24">
        <f ca="1">H6479/'Option value'!$E$10</f>
        <v>404.35090869540426</v>
      </c>
    </row>
    <row r="6480" spans="2:9">
      <c r="B6480">
        <f t="shared" si="707"/>
        <v>6462</v>
      </c>
      <c r="C6480" s="38">
        <f t="shared" ca="1" si="702"/>
        <v>0.17868110787508332</v>
      </c>
      <c r="D6480" s="38">
        <f t="shared" ca="1" si="703"/>
        <v>5.9266713169507552E-2</v>
      </c>
      <c r="E6480" s="38">
        <f t="shared" ca="1" si="704"/>
        <v>0.14611737053881352</v>
      </c>
      <c r="F6480" s="38">
        <f t="shared" ca="1" si="708"/>
        <v>3.1986631551563741E-2</v>
      </c>
      <c r="G6480" s="24">
        <f t="shared" ca="1" si="705"/>
        <v>7590.9461898955351</v>
      </c>
      <c r="H6480" s="24">
        <f t="shared" ca="1" si="706"/>
        <v>8284.1274932080178</v>
      </c>
      <c r="I6480" s="24">
        <f ca="1">H6480/'Option value'!$E$10</f>
        <v>402.14211132077753</v>
      </c>
    </row>
    <row r="6481" spans="2:9">
      <c r="B6481">
        <f t="shared" si="707"/>
        <v>6463</v>
      </c>
      <c r="C6481" s="38">
        <f t="shared" ca="1" si="702"/>
        <v>0.15529198913856027</v>
      </c>
      <c r="D6481" s="38">
        <f t="shared" ca="1" si="703"/>
        <v>5.776351295832307E-2</v>
      </c>
      <c r="E6481" s="38">
        <f t="shared" ca="1" si="704"/>
        <v>0.14827647873429484</v>
      </c>
      <c r="F6481" s="38">
        <f t="shared" ca="1" si="708"/>
        <v>3.2844714996872915E-2</v>
      </c>
      <c r="G6481" s="24">
        <f t="shared" ca="1" si="705"/>
        <v>7169.8720373892002</v>
      </c>
      <c r="H6481" s="24">
        <f t="shared" ca="1" si="706"/>
        <v>7863.0533407016828</v>
      </c>
      <c r="I6481" s="24">
        <f ca="1">H6481/'Option value'!$E$10</f>
        <v>381.70161848066419</v>
      </c>
    </row>
    <row r="6482" spans="2:9">
      <c r="B6482">
        <f t="shared" si="707"/>
        <v>6464</v>
      </c>
      <c r="C6482" s="38">
        <f t="shared" ca="1" si="702"/>
        <v>0.17427034480439563</v>
      </c>
      <c r="D6482" s="38">
        <f t="shared" ca="1" si="703"/>
        <v>6.3754441715096213E-2</v>
      </c>
      <c r="E6482" s="38">
        <f t="shared" ca="1" si="704"/>
        <v>0.14368966507202191</v>
      </c>
      <c r="F6482" s="38">
        <f t="shared" ca="1" si="708"/>
        <v>4.926172164933703E-2</v>
      </c>
      <c r="G6482" s="24">
        <f t="shared" ca="1" si="705"/>
        <v>9832.6229584850753</v>
      </c>
      <c r="H6482" s="24">
        <f t="shared" ca="1" si="706"/>
        <v>10525.804261797557</v>
      </c>
      <c r="I6482" s="24">
        <f ca="1">H6482/'Option value'!$E$10</f>
        <v>510.96137193192021</v>
      </c>
    </row>
    <row r="6483" spans="2:9">
      <c r="B6483">
        <f t="shared" si="707"/>
        <v>6465</v>
      </c>
      <c r="C6483" s="38">
        <f t="shared" ref="C6483:C6546" ca="1" si="709">_xlfn.NORM.INV(RAND(),$F$6,$G$6)</f>
        <v>0.31756401277113083</v>
      </c>
      <c r="D6483" s="38">
        <f t="shared" ref="D6483:D6546" ca="1" si="710">_xlfn.NORM.INV(RAND(),$F$7,$G$7)</f>
        <v>6.1902432114124335E-2</v>
      </c>
      <c r="E6483" s="38">
        <f t="shared" ref="E6483:E6546" ca="1" si="711">_xlfn.NORM.INV(RAND(),$F$8,$G$8)</f>
        <v>0.1465336376928747</v>
      </c>
      <c r="F6483" s="38">
        <f t="shared" ca="1" si="708"/>
        <v>5.0455175970621755E-2</v>
      </c>
      <c r="G6483" s="24">
        <f t="shared" ref="G6483:G6546" ca="1" si="712">IF(E6483&gt;F6483,($C$12*(1+C6483)*D6483)/(E6483-F6483),0)</f>
        <v>10527.973243110693</v>
      </c>
      <c r="H6483" s="24">
        <f t="shared" ref="H6483:H6546" ca="1" si="713">G6483+$C$13</f>
        <v>11221.154546423175</v>
      </c>
      <c r="I6483" s="24">
        <f ca="1">H6483/'Option value'!$E$10</f>
        <v>544.71624011762981</v>
      </c>
    </row>
    <row r="6484" spans="2:9">
      <c r="B6484">
        <f t="shared" ref="B6484:B6547" si="714">B6483+1</f>
        <v>6466</v>
      </c>
      <c r="C6484" s="38">
        <f t="shared" ca="1" si="709"/>
        <v>0.27730836766483435</v>
      </c>
      <c r="D6484" s="38">
        <f t="shared" ca="1" si="710"/>
        <v>6.2553878490409651E-2</v>
      </c>
      <c r="E6484" s="38">
        <f t="shared" ca="1" si="711"/>
        <v>0.14294997563730441</v>
      </c>
      <c r="F6484" s="38">
        <f t="shared" ref="F6484:F6547" ca="1" si="715">RAND()*($E$9-$D$9)+$D$9</f>
        <v>5.9458687440469157E-2</v>
      </c>
      <c r="G6484" s="24">
        <f t="shared" ca="1" si="712"/>
        <v>11868.619704624925</v>
      </c>
      <c r="H6484" s="24">
        <f t="shared" ca="1" si="713"/>
        <v>12561.801007937407</v>
      </c>
      <c r="I6484" s="24">
        <f ca="1">H6484/'Option value'!$E$10</f>
        <v>609.79616543385464</v>
      </c>
    </row>
    <row r="6485" spans="2:9">
      <c r="B6485">
        <f t="shared" si="714"/>
        <v>6467</v>
      </c>
      <c r="C6485" s="38">
        <f t="shared" ca="1" si="709"/>
        <v>0.16505884807765706</v>
      </c>
      <c r="D6485" s="38">
        <f t="shared" ca="1" si="710"/>
        <v>6.1937447118977737E-2</v>
      </c>
      <c r="E6485" s="38">
        <f t="shared" ca="1" si="711"/>
        <v>0.14239763374809475</v>
      </c>
      <c r="F6485" s="38">
        <f t="shared" ca="1" si="715"/>
        <v>3.7867136574054924E-2</v>
      </c>
      <c r="G6485" s="24">
        <f t="shared" ca="1" si="712"/>
        <v>8561.4933628493582</v>
      </c>
      <c r="H6485" s="24">
        <f t="shared" ca="1" si="713"/>
        <v>9254.6746661618399</v>
      </c>
      <c r="I6485" s="24">
        <f ca="1">H6485/'Option value'!$E$10</f>
        <v>449.2560517554291</v>
      </c>
    </row>
    <row r="6486" spans="2:9">
      <c r="B6486">
        <f t="shared" si="714"/>
        <v>6468</v>
      </c>
      <c r="C6486" s="38">
        <f t="shared" ca="1" si="709"/>
        <v>0.20119859217198779</v>
      </c>
      <c r="D6486" s="38">
        <f t="shared" ca="1" si="710"/>
        <v>5.8792101450901864E-2</v>
      </c>
      <c r="E6486" s="38">
        <f t="shared" ca="1" si="711"/>
        <v>0.14827603546021598</v>
      </c>
      <c r="F6486" s="38">
        <f t="shared" ca="1" si="715"/>
        <v>3.742082697300228E-2</v>
      </c>
      <c r="G6486" s="24">
        <f t="shared" ca="1" si="712"/>
        <v>7900.7636848335214</v>
      </c>
      <c r="H6486" s="24">
        <f t="shared" ca="1" si="713"/>
        <v>8593.9449881460041</v>
      </c>
      <c r="I6486" s="24">
        <f ca="1">H6486/'Option value'!$E$10</f>
        <v>417.18179554106814</v>
      </c>
    </row>
    <row r="6487" spans="2:9">
      <c r="B6487">
        <f t="shared" si="714"/>
        <v>6469</v>
      </c>
      <c r="C6487" s="38">
        <f t="shared" ca="1" si="709"/>
        <v>0.18836471006900105</v>
      </c>
      <c r="D6487" s="38">
        <f t="shared" ca="1" si="710"/>
        <v>5.5288934952360237E-2</v>
      </c>
      <c r="E6487" s="38">
        <f t="shared" ca="1" si="711"/>
        <v>0.13824098745771041</v>
      </c>
      <c r="F6487" s="38">
        <f t="shared" ca="1" si="715"/>
        <v>5.567649144690158E-2</v>
      </c>
      <c r="G6487" s="24">
        <f t="shared" ca="1" si="712"/>
        <v>9869.2923313616757</v>
      </c>
      <c r="H6487" s="24">
        <f t="shared" ca="1" si="713"/>
        <v>10562.473634674157</v>
      </c>
      <c r="I6487" s="24">
        <f ca="1">H6487/'Option value'!$E$10</f>
        <v>512.74143857641536</v>
      </c>
    </row>
    <row r="6488" spans="2:9">
      <c r="B6488">
        <f t="shared" si="714"/>
        <v>6470</v>
      </c>
      <c r="C6488" s="38">
        <f t="shared" ca="1" si="709"/>
        <v>0.29547653894468057</v>
      </c>
      <c r="D6488" s="38">
        <f t="shared" ca="1" si="710"/>
        <v>5.8350711610035653E-2</v>
      </c>
      <c r="E6488" s="38">
        <f t="shared" ca="1" si="711"/>
        <v>0.14697359856920403</v>
      </c>
      <c r="F6488" s="38">
        <f t="shared" ca="1" si="715"/>
        <v>4.4764950056867946E-2</v>
      </c>
      <c r="G6488" s="24">
        <f t="shared" ca="1" si="712"/>
        <v>9172.3251203136952</v>
      </c>
      <c r="H6488" s="24">
        <f t="shared" ca="1" si="713"/>
        <v>9865.5064236261769</v>
      </c>
      <c r="I6488" s="24">
        <f ca="1">H6488/'Option value'!$E$10</f>
        <v>478.90807881680468</v>
      </c>
    </row>
    <row r="6489" spans="2:9">
      <c r="B6489">
        <f t="shared" si="714"/>
        <v>6471</v>
      </c>
      <c r="C6489" s="38">
        <f t="shared" ca="1" si="709"/>
        <v>0.29233950629136968</v>
      </c>
      <c r="D6489" s="38">
        <f t="shared" ca="1" si="710"/>
        <v>6.8808629599488122E-2</v>
      </c>
      <c r="E6489" s="38">
        <f t="shared" ca="1" si="711"/>
        <v>0.1441609397729218</v>
      </c>
      <c r="F6489" s="38">
        <f t="shared" ca="1" si="715"/>
        <v>3.0974461909638189E-2</v>
      </c>
      <c r="G6489" s="24">
        <f t="shared" ca="1" si="712"/>
        <v>9743.5307540547401</v>
      </c>
      <c r="H6489" s="24">
        <f t="shared" ca="1" si="713"/>
        <v>10436.712057367222</v>
      </c>
      <c r="I6489" s="24">
        <f ca="1">H6489/'Option value'!$E$10</f>
        <v>506.63650763918548</v>
      </c>
    </row>
    <row r="6490" spans="2:9">
      <c r="B6490">
        <f t="shared" si="714"/>
        <v>6472</v>
      </c>
      <c r="C6490" s="38">
        <f t="shared" ca="1" si="709"/>
        <v>0.14419834296968087</v>
      </c>
      <c r="D6490" s="38">
        <f t="shared" ca="1" si="710"/>
        <v>6.2566981105412256E-2</v>
      </c>
      <c r="E6490" s="38">
        <f t="shared" ca="1" si="711"/>
        <v>0.14523161379596436</v>
      </c>
      <c r="F6490" s="38">
        <f t="shared" ca="1" si="715"/>
        <v>3.2299287542924555E-2</v>
      </c>
      <c r="G6490" s="24">
        <f t="shared" ca="1" si="712"/>
        <v>7861.7570304876208</v>
      </c>
      <c r="H6490" s="24">
        <f t="shared" ca="1" si="713"/>
        <v>8554.9383338001026</v>
      </c>
      <c r="I6490" s="24">
        <f ca="1">H6490/'Option value'!$E$10</f>
        <v>415.28826863107292</v>
      </c>
    </row>
    <row r="6491" spans="2:9">
      <c r="B6491">
        <f t="shared" si="714"/>
        <v>6473</v>
      </c>
      <c r="C6491" s="38">
        <f t="shared" ca="1" si="709"/>
        <v>0.30928559499556629</v>
      </c>
      <c r="D6491" s="38">
        <f t="shared" ca="1" si="710"/>
        <v>6.8413962958545266E-2</v>
      </c>
      <c r="E6491" s="38">
        <f t="shared" ca="1" si="711"/>
        <v>0.14697210560339005</v>
      </c>
      <c r="F6491" s="38">
        <f t="shared" ca="1" si="715"/>
        <v>4.8677998577839027E-2</v>
      </c>
      <c r="G6491" s="24">
        <f t="shared" ca="1" si="712"/>
        <v>11301.68069655428</v>
      </c>
      <c r="H6491" s="24">
        <f t="shared" ca="1" si="713"/>
        <v>11994.861999866762</v>
      </c>
      <c r="I6491" s="24">
        <f ca="1">H6491/'Option value'!$E$10</f>
        <v>582.27485436246411</v>
      </c>
    </row>
    <row r="6492" spans="2:9">
      <c r="B6492">
        <f t="shared" si="714"/>
        <v>6474</v>
      </c>
      <c r="C6492" s="38">
        <f t="shared" ca="1" si="709"/>
        <v>0.16415309963537553</v>
      </c>
      <c r="D6492" s="38">
        <f t="shared" ca="1" si="710"/>
        <v>7.4744530894178596E-2</v>
      </c>
      <c r="E6492" s="38">
        <f t="shared" ca="1" si="711"/>
        <v>0.14384586428123547</v>
      </c>
      <c r="F6492" s="38">
        <f t="shared" ca="1" si="715"/>
        <v>2.1527068355798037E-2</v>
      </c>
      <c r="G6492" s="24">
        <f t="shared" ca="1" si="712"/>
        <v>8822.4193888827431</v>
      </c>
      <c r="H6492" s="24">
        <f t="shared" ca="1" si="713"/>
        <v>9515.6006921952248</v>
      </c>
      <c r="I6492" s="24">
        <f ca="1">H6492/'Option value'!$E$10</f>
        <v>461.92236369879731</v>
      </c>
    </row>
    <row r="6493" spans="2:9">
      <c r="B6493">
        <f t="shared" si="714"/>
        <v>6475</v>
      </c>
      <c r="C6493" s="38">
        <f t="shared" ca="1" si="709"/>
        <v>0.21165144459792118</v>
      </c>
      <c r="D6493" s="38">
        <f t="shared" ca="1" si="710"/>
        <v>7.0284079337206914E-2</v>
      </c>
      <c r="E6493" s="38">
        <f t="shared" ca="1" si="711"/>
        <v>0.1437034776194899</v>
      </c>
      <c r="F6493" s="38">
        <f t="shared" ca="1" si="715"/>
        <v>2.8813565905008373E-2</v>
      </c>
      <c r="G6493" s="24">
        <f t="shared" ca="1" si="712"/>
        <v>9192.7224061026045</v>
      </c>
      <c r="H6493" s="24">
        <f t="shared" ca="1" si="713"/>
        <v>9885.9037094150863</v>
      </c>
      <c r="I6493" s="24">
        <f ca="1">H6493/'Option value'!$E$10</f>
        <v>479.89823832112069</v>
      </c>
    </row>
    <row r="6494" spans="2:9">
      <c r="B6494">
        <f t="shared" si="714"/>
        <v>6476</v>
      </c>
      <c r="C6494" s="38">
        <f t="shared" ca="1" si="709"/>
        <v>0.100260227403345</v>
      </c>
      <c r="D6494" s="38">
        <f t="shared" ca="1" si="710"/>
        <v>6.0450206405291355E-2</v>
      </c>
      <c r="E6494" s="38">
        <f t="shared" ca="1" si="711"/>
        <v>0.14515961169263411</v>
      </c>
      <c r="F6494" s="38">
        <f t="shared" ca="1" si="715"/>
        <v>2.9943874813319817E-2</v>
      </c>
      <c r="G6494" s="24">
        <f t="shared" ca="1" si="712"/>
        <v>7159.3365319648074</v>
      </c>
      <c r="H6494" s="24">
        <f t="shared" ca="1" si="713"/>
        <v>7852.51783527729</v>
      </c>
      <c r="I6494" s="24">
        <f ca="1">H6494/'Option value'!$E$10</f>
        <v>381.19018617850918</v>
      </c>
    </row>
    <row r="6495" spans="2:9">
      <c r="B6495">
        <f t="shared" si="714"/>
        <v>6477</v>
      </c>
      <c r="C6495" s="38">
        <f t="shared" ca="1" si="709"/>
        <v>0.18800721973823312</v>
      </c>
      <c r="D6495" s="38">
        <f t="shared" ca="1" si="710"/>
        <v>6.0237244674886802E-2</v>
      </c>
      <c r="E6495" s="38">
        <f t="shared" ca="1" si="711"/>
        <v>0.14706662730473394</v>
      </c>
      <c r="F6495" s="38">
        <f t="shared" ca="1" si="715"/>
        <v>3.0540463992357679E-2</v>
      </c>
      <c r="G6495" s="24">
        <f t="shared" ca="1" si="712"/>
        <v>7616.441451353202</v>
      </c>
      <c r="H6495" s="24">
        <f t="shared" ca="1" si="713"/>
        <v>8309.6227546656846</v>
      </c>
      <c r="I6495" s="24">
        <f ca="1">H6495/'Option value'!$E$10</f>
        <v>403.37974537212057</v>
      </c>
    </row>
    <row r="6496" spans="2:9">
      <c r="B6496">
        <f t="shared" si="714"/>
        <v>6478</v>
      </c>
      <c r="C6496" s="38">
        <f t="shared" ca="1" si="709"/>
        <v>0.1715885950868225</v>
      </c>
      <c r="D6496" s="38">
        <f t="shared" ca="1" si="710"/>
        <v>5.5379632507659288E-2</v>
      </c>
      <c r="E6496" s="38">
        <f t="shared" ca="1" si="711"/>
        <v>0.14180246700915319</v>
      </c>
      <c r="F6496" s="38">
        <f t="shared" ca="1" si="715"/>
        <v>5.1655127285561472E-2</v>
      </c>
      <c r="G6496" s="24">
        <f t="shared" ca="1" si="712"/>
        <v>8926.139433829092</v>
      </c>
      <c r="H6496" s="24">
        <f t="shared" ca="1" si="713"/>
        <v>9619.3207371415738</v>
      </c>
      <c r="I6496" s="24">
        <f ca="1">H6496/'Option value'!$E$10</f>
        <v>466.9573173369696</v>
      </c>
    </row>
    <row r="6497" spans="2:9">
      <c r="B6497">
        <f t="shared" si="714"/>
        <v>6479</v>
      </c>
      <c r="C6497" s="38">
        <f t="shared" ca="1" si="709"/>
        <v>0.27688275173819654</v>
      </c>
      <c r="D6497" s="38">
        <f t="shared" ca="1" si="710"/>
        <v>4.9253763121288062E-2</v>
      </c>
      <c r="E6497" s="38">
        <f t="shared" ca="1" si="711"/>
        <v>0.142970720142573</v>
      </c>
      <c r="F6497" s="38">
        <f t="shared" ca="1" si="715"/>
        <v>4.8800552527874921E-2</v>
      </c>
      <c r="G6497" s="24">
        <f t="shared" ca="1" si="712"/>
        <v>8282.6340091912371</v>
      </c>
      <c r="H6497" s="24">
        <f t="shared" ca="1" si="713"/>
        <v>8975.8153125037188</v>
      </c>
      <c r="I6497" s="24">
        <f ca="1">H6497/'Option value'!$E$10</f>
        <v>435.71918992736494</v>
      </c>
    </row>
    <row r="6498" spans="2:9">
      <c r="B6498">
        <f t="shared" si="714"/>
        <v>6480</v>
      </c>
      <c r="C6498" s="38">
        <f t="shared" ca="1" si="709"/>
        <v>0.1035348383310121</v>
      </c>
      <c r="D6498" s="38">
        <f t="shared" ca="1" si="710"/>
        <v>6.9399511316088888E-2</v>
      </c>
      <c r="E6498" s="38">
        <f t="shared" ca="1" si="711"/>
        <v>0.1432906096451087</v>
      </c>
      <c r="F6498" s="38">
        <f t="shared" ca="1" si="715"/>
        <v>2.6310083943839047E-2</v>
      </c>
      <c r="G6498" s="24">
        <f t="shared" ca="1" si="712"/>
        <v>8119.3314136773843</v>
      </c>
      <c r="H6498" s="24">
        <f t="shared" ca="1" si="713"/>
        <v>8812.512716989866</v>
      </c>
      <c r="I6498" s="24">
        <f ca="1">H6498/'Option value'!$E$10</f>
        <v>427.79187946552747</v>
      </c>
    </row>
    <row r="6499" spans="2:9">
      <c r="B6499">
        <f t="shared" si="714"/>
        <v>6481</v>
      </c>
      <c r="C6499" s="38">
        <f t="shared" ca="1" si="709"/>
        <v>8.9427378922433159E-2</v>
      </c>
      <c r="D6499" s="38">
        <f t="shared" ca="1" si="710"/>
        <v>5.3427212017357555E-2</v>
      </c>
      <c r="E6499" s="38">
        <f t="shared" ca="1" si="711"/>
        <v>0.14896780321377209</v>
      </c>
      <c r="F6499" s="38">
        <f t="shared" ca="1" si="715"/>
        <v>3.63619185449396E-2</v>
      </c>
      <c r="G6499" s="24">
        <f t="shared" ca="1" si="712"/>
        <v>6410.4879406816881</v>
      </c>
      <c r="H6499" s="24">
        <f t="shared" ca="1" si="713"/>
        <v>7103.6692439941708</v>
      </c>
      <c r="I6499" s="24">
        <f ca="1">H6499/'Option value'!$E$10</f>
        <v>344.83831281525096</v>
      </c>
    </row>
    <row r="6500" spans="2:9">
      <c r="B6500">
        <f t="shared" si="714"/>
        <v>6482</v>
      </c>
      <c r="C6500" s="38">
        <f t="shared" ca="1" si="709"/>
        <v>2.6698022085327844E-2</v>
      </c>
      <c r="D6500" s="38">
        <f t="shared" ca="1" si="710"/>
        <v>5.2960323168366817E-2</v>
      </c>
      <c r="E6500" s="38">
        <f t="shared" ca="1" si="711"/>
        <v>0.14232080363936278</v>
      </c>
      <c r="F6500" s="38">
        <f t="shared" ca="1" si="715"/>
        <v>2.1532828477796872E-2</v>
      </c>
      <c r="G6500" s="24">
        <f t="shared" ca="1" si="712"/>
        <v>5582.9151539581753</v>
      </c>
      <c r="H6500" s="24">
        <f t="shared" ca="1" si="713"/>
        <v>6276.096457270658</v>
      </c>
      <c r="I6500" s="24">
        <f ca="1">H6500/'Option value'!$E$10</f>
        <v>304.66487656653675</v>
      </c>
    </row>
    <row r="6501" spans="2:9">
      <c r="B6501">
        <f t="shared" si="714"/>
        <v>6483</v>
      </c>
      <c r="C6501" s="38">
        <f t="shared" ca="1" si="709"/>
        <v>0.17957804517913623</v>
      </c>
      <c r="D6501" s="38">
        <f t="shared" ca="1" si="710"/>
        <v>6.6427784713667171E-2</v>
      </c>
      <c r="E6501" s="38">
        <f t="shared" ca="1" si="711"/>
        <v>0.14590977942215763</v>
      </c>
      <c r="F6501" s="38">
        <f t="shared" ca="1" si="715"/>
        <v>4.9559522370457992E-2</v>
      </c>
      <c r="G6501" s="24">
        <f t="shared" ca="1" si="712"/>
        <v>10085.906768849218</v>
      </c>
      <c r="H6501" s="24">
        <f t="shared" ca="1" si="713"/>
        <v>10779.0880721617</v>
      </c>
      <c r="I6501" s="24">
        <f ca="1">H6501/'Option value'!$E$10</f>
        <v>523.25670253212127</v>
      </c>
    </row>
    <row r="6502" spans="2:9">
      <c r="B6502">
        <f t="shared" si="714"/>
        <v>6484</v>
      </c>
      <c r="C6502" s="38">
        <f t="shared" ca="1" si="709"/>
        <v>0.22248183642210806</v>
      </c>
      <c r="D6502" s="38">
        <f t="shared" ca="1" si="710"/>
        <v>6.640436421913945E-2</v>
      </c>
      <c r="E6502" s="38">
        <f t="shared" ca="1" si="711"/>
        <v>0.14520304480936239</v>
      </c>
      <c r="F6502" s="38">
        <f t="shared" ca="1" si="715"/>
        <v>5.6246774003689728E-2</v>
      </c>
      <c r="G6502" s="24">
        <f t="shared" ca="1" si="712"/>
        <v>11317.587129160973</v>
      </c>
      <c r="H6502" s="24">
        <f t="shared" ca="1" si="713"/>
        <v>12010.768432473455</v>
      </c>
      <c r="I6502" s="24">
        <f ca="1">H6502/'Option value'!$E$10</f>
        <v>583.04701128511908</v>
      </c>
    </row>
    <row r="6503" spans="2:9">
      <c r="B6503">
        <f t="shared" si="714"/>
        <v>6485</v>
      </c>
      <c r="C6503" s="38">
        <f t="shared" ca="1" si="709"/>
        <v>0.18179445484321854</v>
      </c>
      <c r="D6503" s="38">
        <f t="shared" ca="1" si="710"/>
        <v>5.9052608141732049E-2</v>
      </c>
      <c r="E6503" s="38">
        <f t="shared" ca="1" si="711"/>
        <v>0.14805004633201954</v>
      </c>
      <c r="F6503" s="38">
        <f t="shared" ca="1" si="715"/>
        <v>5.2524599667799654E-2</v>
      </c>
      <c r="G6503" s="24">
        <f t="shared" ca="1" si="712"/>
        <v>9060.5243369455256</v>
      </c>
      <c r="H6503" s="24">
        <f t="shared" ca="1" si="713"/>
        <v>9753.7056402580074</v>
      </c>
      <c r="I6503" s="24">
        <f ca="1">H6503/'Option value'!$E$10</f>
        <v>473.48085632320419</v>
      </c>
    </row>
    <row r="6504" spans="2:9">
      <c r="B6504">
        <f t="shared" si="714"/>
        <v>6486</v>
      </c>
      <c r="C6504" s="38">
        <f t="shared" ca="1" si="709"/>
        <v>0.17689880607310177</v>
      </c>
      <c r="D6504" s="38">
        <f t="shared" ca="1" si="710"/>
        <v>5.8724426665862028E-2</v>
      </c>
      <c r="E6504" s="38">
        <f t="shared" ca="1" si="711"/>
        <v>0.14157611721290583</v>
      </c>
      <c r="F6504" s="38">
        <f t="shared" ca="1" si="715"/>
        <v>2.2167204896825325E-2</v>
      </c>
      <c r="G6504" s="24">
        <f t="shared" ca="1" si="712"/>
        <v>7178.1502090566628</v>
      </c>
      <c r="H6504" s="24">
        <f t="shared" ca="1" si="713"/>
        <v>7871.3315123691455</v>
      </c>
      <c r="I6504" s="24">
        <f ca="1">H6504/'Option value'!$E$10</f>
        <v>382.10347147423033</v>
      </c>
    </row>
    <row r="6505" spans="2:9">
      <c r="B6505">
        <f t="shared" si="714"/>
        <v>6487</v>
      </c>
      <c r="C6505" s="38">
        <f t="shared" ca="1" si="709"/>
        <v>0.29343141454214472</v>
      </c>
      <c r="D6505" s="38">
        <f t="shared" ca="1" si="710"/>
        <v>6.299346038881487E-2</v>
      </c>
      <c r="E6505" s="38">
        <f t="shared" ca="1" si="711"/>
        <v>0.14707054632724548</v>
      </c>
      <c r="F6505" s="38">
        <f t="shared" ca="1" si="715"/>
        <v>3.0180538456679257E-2</v>
      </c>
      <c r="G6505" s="24">
        <f t="shared" ca="1" si="712"/>
        <v>8644.7583864074113</v>
      </c>
      <c r="H6505" s="24">
        <f t="shared" ca="1" si="713"/>
        <v>9337.9396897198931</v>
      </c>
      <c r="I6505" s="24">
        <f ca="1">H6505/'Option value'!$E$10</f>
        <v>453.29804319028602</v>
      </c>
    </row>
    <row r="6506" spans="2:9">
      <c r="B6506">
        <f t="shared" si="714"/>
        <v>6488</v>
      </c>
      <c r="C6506" s="38">
        <f t="shared" ca="1" si="709"/>
        <v>0.21730113599321954</v>
      </c>
      <c r="D6506" s="38">
        <f t="shared" ca="1" si="710"/>
        <v>6.1406222071010548E-2</v>
      </c>
      <c r="E6506" s="38">
        <f t="shared" ca="1" si="711"/>
        <v>0.14830205806032395</v>
      </c>
      <c r="F6506" s="38">
        <f t="shared" ca="1" si="715"/>
        <v>2.763065676343281E-2</v>
      </c>
      <c r="G6506" s="24">
        <f t="shared" ca="1" si="712"/>
        <v>7682.4090416505887</v>
      </c>
      <c r="H6506" s="24">
        <f t="shared" ca="1" si="713"/>
        <v>8375.5903449630714</v>
      </c>
      <c r="I6506" s="24">
        <f ca="1">H6506/'Option value'!$E$10</f>
        <v>406.58205558073161</v>
      </c>
    </row>
    <row r="6507" spans="2:9">
      <c r="B6507">
        <f t="shared" si="714"/>
        <v>6489</v>
      </c>
      <c r="C6507" s="38">
        <f t="shared" ca="1" si="709"/>
        <v>0.30181801284379295</v>
      </c>
      <c r="D6507" s="38">
        <f t="shared" ca="1" si="710"/>
        <v>6.1729781166225933E-2</v>
      </c>
      <c r="E6507" s="38">
        <f t="shared" ca="1" si="711"/>
        <v>0.14318739065821046</v>
      </c>
      <c r="F6507" s="38">
        <f t="shared" ca="1" si="715"/>
        <v>2.6274869326240523E-2</v>
      </c>
      <c r="G6507" s="24">
        <f t="shared" ca="1" si="712"/>
        <v>8524.6265836350649</v>
      </c>
      <c r="H6507" s="24">
        <f t="shared" ca="1" si="713"/>
        <v>9217.8078869475466</v>
      </c>
      <c r="I6507" s="24">
        <f ca="1">H6507/'Option value'!$E$10</f>
        <v>447.46640227900707</v>
      </c>
    </row>
    <row r="6508" spans="2:9">
      <c r="B6508">
        <f t="shared" si="714"/>
        <v>6490</v>
      </c>
      <c r="C6508" s="38">
        <f t="shared" ca="1" si="709"/>
        <v>0.2801613490096268</v>
      </c>
      <c r="D6508" s="38">
        <f t="shared" ca="1" si="710"/>
        <v>5.8613574125566274E-2</v>
      </c>
      <c r="E6508" s="38">
        <f t="shared" ca="1" si="711"/>
        <v>0.14355821462244653</v>
      </c>
      <c r="F6508" s="38">
        <f t="shared" ca="1" si="715"/>
        <v>5.7328488059993063E-2</v>
      </c>
      <c r="G6508" s="24">
        <f t="shared" ca="1" si="712"/>
        <v>10791.884362121993</v>
      </c>
      <c r="H6508" s="24">
        <f t="shared" ca="1" si="713"/>
        <v>11485.065665434475</v>
      </c>
      <c r="I6508" s="24">
        <f ca="1">H6508/'Option value'!$E$10</f>
        <v>557.52745948711038</v>
      </c>
    </row>
    <row r="6509" spans="2:9">
      <c r="B6509">
        <f t="shared" si="714"/>
        <v>6491</v>
      </c>
      <c r="C6509" s="38">
        <f t="shared" ca="1" si="709"/>
        <v>0.31766051717788957</v>
      </c>
      <c r="D6509" s="38">
        <f t="shared" ca="1" si="710"/>
        <v>6.6345781865031331E-2</v>
      </c>
      <c r="E6509" s="38">
        <f t="shared" ca="1" si="711"/>
        <v>0.14278342275302047</v>
      </c>
      <c r="F6509" s="38">
        <f t="shared" ca="1" si="715"/>
        <v>4.1419092271051353E-2</v>
      </c>
      <c r="G6509" s="24">
        <f t="shared" ca="1" si="712"/>
        <v>10696.041269184916</v>
      </c>
      <c r="H6509" s="24">
        <f t="shared" ca="1" si="713"/>
        <v>11389.222572497398</v>
      </c>
      <c r="I6509" s="24">
        <f ca="1">H6509/'Option value'!$E$10</f>
        <v>552.87488216006784</v>
      </c>
    </row>
    <row r="6510" spans="2:9">
      <c r="B6510">
        <f t="shared" si="714"/>
        <v>6492</v>
      </c>
      <c r="C6510" s="38">
        <f t="shared" ca="1" si="709"/>
        <v>0.29264497352578728</v>
      </c>
      <c r="D6510" s="38">
        <f t="shared" ca="1" si="710"/>
        <v>7.5761497904384231E-2</v>
      </c>
      <c r="E6510" s="38">
        <f t="shared" ca="1" si="711"/>
        <v>0.14324975449443592</v>
      </c>
      <c r="F6510" s="38">
        <f t="shared" ca="1" si="715"/>
        <v>3.4778711749565767E-2</v>
      </c>
      <c r="G6510" s="24">
        <f t="shared" ca="1" si="712"/>
        <v>11197.09534077422</v>
      </c>
      <c r="H6510" s="24">
        <f t="shared" ca="1" si="713"/>
        <v>11890.276644086702</v>
      </c>
      <c r="I6510" s="24">
        <f ca="1">H6510/'Option value'!$E$10</f>
        <v>577.19789534401457</v>
      </c>
    </row>
    <row r="6511" spans="2:9">
      <c r="B6511">
        <f t="shared" si="714"/>
        <v>6493</v>
      </c>
      <c r="C6511" s="38">
        <f t="shared" ca="1" si="709"/>
        <v>0.22423771894003808</v>
      </c>
      <c r="D6511" s="38">
        <f t="shared" ca="1" si="710"/>
        <v>6.1308173298740068E-2</v>
      </c>
      <c r="E6511" s="38">
        <f t="shared" ca="1" si="711"/>
        <v>0.14428464039083708</v>
      </c>
      <c r="F6511" s="38">
        <f t="shared" ca="1" si="715"/>
        <v>2.9971008392869841E-2</v>
      </c>
      <c r="G6511" s="24">
        <f t="shared" ca="1" si="712"/>
        <v>8142.8697068031806</v>
      </c>
      <c r="H6511" s="24">
        <f t="shared" ca="1" si="713"/>
        <v>8836.0510101156633</v>
      </c>
      <c r="I6511" s="24">
        <f ca="1">H6511/'Option value'!$E$10</f>
        <v>428.9345150541584</v>
      </c>
    </row>
    <row r="6512" spans="2:9">
      <c r="B6512">
        <f t="shared" si="714"/>
        <v>6494</v>
      </c>
      <c r="C6512" s="38">
        <f t="shared" ca="1" si="709"/>
        <v>0.30886588971142381</v>
      </c>
      <c r="D6512" s="38">
        <f t="shared" ca="1" si="710"/>
        <v>5.8473342462165054E-2</v>
      </c>
      <c r="E6512" s="38">
        <f t="shared" ca="1" si="711"/>
        <v>0.14496041106534174</v>
      </c>
      <c r="F6512" s="38">
        <f t="shared" ca="1" si="715"/>
        <v>4.7156922106597068E-2</v>
      </c>
      <c r="G6512" s="24">
        <f t="shared" ca="1" si="712"/>
        <v>9704.87841007106</v>
      </c>
      <c r="H6512" s="24">
        <f t="shared" ca="1" si="713"/>
        <v>10398.059713383542</v>
      </c>
      <c r="I6512" s="24">
        <f ca="1">H6512/'Option value'!$E$10</f>
        <v>504.76018026133693</v>
      </c>
    </row>
    <row r="6513" spans="2:9">
      <c r="B6513">
        <f t="shared" si="714"/>
        <v>6495</v>
      </c>
      <c r="C6513" s="38">
        <f t="shared" ca="1" si="709"/>
        <v>0.13032221036599237</v>
      </c>
      <c r="D6513" s="38">
        <f t="shared" ca="1" si="710"/>
        <v>6.0990841641280685E-2</v>
      </c>
      <c r="E6513" s="38">
        <f t="shared" ca="1" si="711"/>
        <v>0.14677001522211416</v>
      </c>
      <c r="F6513" s="38">
        <f t="shared" ca="1" si="715"/>
        <v>2.1432987517270036E-2</v>
      </c>
      <c r="G6513" s="24">
        <f t="shared" ca="1" si="712"/>
        <v>6821.4841318346953</v>
      </c>
      <c r="H6513" s="24">
        <f t="shared" ca="1" si="713"/>
        <v>7514.665435147178</v>
      </c>
      <c r="I6513" s="24">
        <f ca="1">H6513/'Option value'!$E$10</f>
        <v>364.78958423044548</v>
      </c>
    </row>
    <row r="6514" spans="2:9">
      <c r="B6514">
        <f t="shared" si="714"/>
        <v>6496</v>
      </c>
      <c r="C6514" s="38">
        <f t="shared" ca="1" si="709"/>
        <v>7.6271815333315562E-2</v>
      </c>
      <c r="D6514" s="38">
        <f t="shared" ca="1" si="710"/>
        <v>5.9377886781556137E-2</v>
      </c>
      <c r="E6514" s="38">
        <f t="shared" ca="1" si="711"/>
        <v>0.14551624552618814</v>
      </c>
      <c r="F6514" s="38">
        <f t="shared" ca="1" si="715"/>
        <v>5.5020754375836242E-2</v>
      </c>
      <c r="G6514" s="24">
        <f t="shared" ca="1" si="712"/>
        <v>8758.1250149916086</v>
      </c>
      <c r="H6514" s="24">
        <f t="shared" ca="1" si="713"/>
        <v>9451.3063183040904</v>
      </c>
      <c r="I6514" s="24">
        <f ca="1">H6514/'Option value'!$E$10</f>
        <v>458.80127758757715</v>
      </c>
    </row>
    <row r="6515" spans="2:9">
      <c r="B6515">
        <f t="shared" si="714"/>
        <v>6497</v>
      </c>
      <c r="C6515" s="38">
        <f t="shared" ca="1" si="709"/>
        <v>0.2063023761191343</v>
      </c>
      <c r="D6515" s="38">
        <f t="shared" ca="1" si="710"/>
        <v>5.6676033054451944E-2</v>
      </c>
      <c r="E6515" s="38">
        <f t="shared" ca="1" si="711"/>
        <v>0.14439791157815476</v>
      </c>
      <c r="F6515" s="38">
        <f t="shared" ca="1" si="715"/>
        <v>3.5415340199724275E-2</v>
      </c>
      <c r="G6515" s="24">
        <f t="shared" ca="1" si="712"/>
        <v>7780.1855462396179</v>
      </c>
      <c r="H6515" s="24">
        <f t="shared" ca="1" si="713"/>
        <v>8473.3668495520997</v>
      </c>
      <c r="I6515" s="24">
        <f ca="1">H6515/'Option value'!$E$10</f>
        <v>411.32848784233488</v>
      </c>
    </row>
    <row r="6516" spans="2:9">
      <c r="B6516">
        <f t="shared" si="714"/>
        <v>6498</v>
      </c>
      <c r="C6516" s="38">
        <f t="shared" ca="1" si="709"/>
        <v>0.26209552070220099</v>
      </c>
      <c r="D6516" s="38">
        <f t="shared" ca="1" si="710"/>
        <v>5.7057879852465229E-2</v>
      </c>
      <c r="E6516" s="38">
        <f t="shared" ca="1" si="711"/>
        <v>0.14703953266392872</v>
      </c>
      <c r="F6516" s="38">
        <f t="shared" ca="1" si="715"/>
        <v>3.2598017176295659E-2</v>
      </c>
      <c r="G6516" s="24">
        <f t="shared" ca="1" si="712"/>
        <v>7803.9707345931065</v>
      </c>
      <c r="H6516" s="24">
        <f t="shared" ca="1" si="713"/>
        <v>8497.1520379055892</v>
      </c>
      <c r="I6516" s="24">
        <f ca="1">H6516/'Option value'!$E$10</f>
        <v>412.48310863619361</v>
      </c>
    </row>
    <row r="6517" spans="2:9">
      <c r="B6517">
        <f t="shared" si="714"/>
        <v>6499</v>
      </c>
      <c r="C6517" s="38">
        <f t="shared" ca="1" si="709"/>
        <v>0.23706928749438411</v>
      </c>
      <c r="D6517" s="38">
        <f t="shared" ca="1" si="710"/>
        <v>6.1018931367064801E-2</v>
      </c>
      <c r="E6517" s="38">
        <f t="shared" ca="1" si="711"/>
        <v>0.14688851994735833</v>
      </c>
      <c r="F6517" s="38">
        <f t="shared" ca="1" si="715"/>
        <v>3.1693788588979192E-2</v>
      </c>
      <c r="G6517" s="24">
        <f t="shared" ca="1" si="712"/>
        <v>8126.7590382413564</v>
      </c>
      <c r="H6517" s="24">
        <f t="shared" ca="1" si="713"/>
        <v>8819.9403415538382</v>
      </c>
      <c r="I6517" s="24">
        <f ca="1">H6517/'Option value'!$E$10</f>
        <v>428.15244376474942</v>
      </c>
    </row>
    <row r="6518" spans="2:9">
      <c r="B6518">
        <f t="shared" si="714"/>
        <v>6500</v>
      </c>
      <c r="C6518" s="38">
        <f t="shared" ca="1" si="709"/>
        <v>0.20248683200349865</v>
      </c>
      <c r="D6518" s="38">
        <f t="shared" ca="1" si="710"/>
        <v>6.492534442397617E-2</v>
      </c>
      <c r="E6518" s="38">
        <f t="shared" ca="1" si="711"/>
        <v>0.14193363167876849</v>
      </c>
      <c r="F6518" s="38">
        <f t="shared" ca="1" si="715"/>
        <v>2.1796062937167845E-2</v>
      </c>
      <c r="G6518" s="24">
        <f t="shared" ca="1" si="712"/>
        <v>8059.4819976592044</v>
      </c>
      <c r="H6518" s="24">
        <f t="shared" ca="1" si="713"/>
        <v>8752.6633009716861</v>
      </c>
      <c r="I6518" s="24">
        <f ca="1">H6518/'Option value'!$E$10</f>
        <v>424.88656800833422</v>
      </c>
    </row>
    <row r="6519" spans="2:9">
      <c r="B6519">
        <f t="shared" si="714"/>
        <v>6501</v>
      </c>
      <c r="C6519" s="38">
        <f t="shared" ca="1" si="709"/>
        <v>0.32981893694264425</v>
      </c>
      <c r="D6519" s="38">
        <f t="shared" ca="1" si="710"/>
        <v>6.5817733612068899E-2</v>
      </c>
      <c r="E6519" s="38">
        <f t="shared" ca="1" si="711"/>
        <v>0.13879350165221288</v>
      </c>
      <c r="F6519" s="38">
        <f t="shared" ca="1" si="715"/>
        <v>5.525269901023673E-2</v>
      </c>
      <c r="G6519" s="24">
        <f t="shared" ca="1" si="712"/>
        <v>12993.560412361663</v>
      </c>
      <c r="H6519" s="24">
        <f t="shared" ca="1" si="713"/>
        <v>13686.741715674145</v>
      </c>
      <c r="I6519" s="24">
        <f ca="1">H6519/'Option value'!$E$10</f>
        <v>664.40493765408462</v>
      </c>
    </row>
    <row r="6520" spans="2:9">
      <c r="B6520">
        <f t="shared" si="714"/>
        <v>6502</v>
      </c>
      <c r="C6520" s="38">
        <f t="shared" ca="1" si="709"/>
        <v>0.28841997825803534</v>
      </c>
      <c r="D6520" s="38">
        <f t="shared" ca="1" si="710"/>
        <v>6.7499987481603921E-2</v>
      </c>
      <c r="E6520" s="38">
        <f t="shared" ca="1" si="711"/>
        <v>0.15112326946557672</v>
      </c>
      <c r="F6520" s="38">
        <f t="shared" ca="1" si="715"/>
        <v>3.8737293420927063E-2</v>
      </c>
      <c r="G6520" s="24">
        <f t="shared" ca="1" si="712"/>
        <v>9597.1083470054218</v>
      </c>
      <c r="H6520" s="24">
        <f t="shared" ca="1" si="713"/>
        <v>10290.289650317904</v>
      </c>
      <c r="I6520" s="24">
        <f ca="1">H6520/'Option value'!$E$10</f>
        <v>499.52862380183996</v>
      </c>
    </row>
    <row r="6521" spans="2:9">
      <c r="B6521">
        <f t="shared" si="714"/>
        <v>6503</v>
      </c>
      <c r="C6521" s="38">
        <f t="shared" ca="1" si="709"/>
        <v>0.11994427019735283</v>
      </c>
      <c r="D6521" s="38">
        <f t="shared" ca="1" si="710"/>
        <v>6.8671978786985763E-2</v>
      </c>
      <c r="E6521" s="38">
        <f t="shared" ca="1" si="711"/>
        <v>0.14604535983949504</v>
      </c>
      <c r="F6521" s="38">
        <f t="shared" ca="1" si="715"/>
        <v>2.3517082044578787E-2</v>
      </c>
      <c r="G6521" s="24">
        <f t="shared" ca="1" si="712"/>
        <v>7784.5053510042881</v>
      </c>
      <c r="H6521" s="24">
        <f t="shared" ca="1" si="713"/>
        <v>8477.6866543167707</v>
      </c>
      <c r="I6521" s="24">
        <f ca="1">H6521/'Option value'!$E$10</f>
        <v>411.53818710275584</v>
      </c>
    </row>
    <row r="6522" spans="2:9">
      <c r="B6522">
        <f t="shared" si="714"/>
        <v>6504</v>
      </c>
      <c r="C6522" s="38">
        <f t="shared" ca="1" si="709"/>
        <v>0.20614146572836448</v>
      </c>
      <c r="D6522" s="38">
        <f t="shared" ca="1" si="710"/>
        <v>6.6535522961554919E-2</v>
      </c>
      <c r="E6522" s="38">
        <f t="shared" ca="1" si="711"/>
        <v>0.14231121169980332</v>
      </c>
      <c r="F6522" s="38">
        <f t="shared" ca="1" si="715"/>
        <v>4.9977221935491103E-2</v>
      </c>
      <c r="G6522" s="24">
        <f t="shared" ca="1" si="712"/>
        <v>10779.077586311596</v>
      </c>
      <c r="H6522" s="24">
        <f t="shared" ca="1" si="713"/>
        <v>11472.258889624078</v>
      </c>
      <c r="I6522" s="24">
        <f ca="1">H6522/'Option value'!$E$10</f>
        <v>556.90577134097464</v>
      </c>
    </row>
    <row r="6523" spans="2:9">
      <c r="B6523">
        <f t="shared" si="714"/>
        <v>6505</v>
      </c>
      <c r="C6523" s="38">
        <f t="shared" ca="1" si="709"/>
        <v>0.17365042729479366</v>
      </c>
      <c r="D6523" s="38">
        <f t="shared" ca="1" si="710"/>
        <v>6.4301451928115261E-2</v>
      </c>
      <c r="E6523" s="38">
        <f t="shared" ca="1" si="711"/>
        <v>0.14185614363182519</v>
      </c>
      <c r="F6523" s="38">
        <f t="shared" ca="1" si="715"/>
        <v>3.1603618365974459E-2</v>
      </c>
      <c r="G6523" s="24">
        <f t="shared" ca="1" si="712"/>
        <v>8489.1141214924573</v>
      </c>
      <c r="H6523" s="24">
        <f t="shared" ca="1" si="713"/>
        <v>9182.2954248049391</v>
      </c>
      <c r="I6523" s="24">
        <f ca="1">H6523/'Option value'!$E$10</f>
        <v>445.74249634975428</v>
      </c>
    </row>
    <row r="6524" spans="2:9">
      <c r="B6524">
        <f t="shared" si="714"/>
        <v>6506</v>
      </c>
      <c r="C6524" s="38">
        <f t="shared" ca="1" si="709"/>
        <v>0.17513272646035635</v>
      </c>
      <c r="D6524" s="38">
        <f t="shared" ca="1" si="710"/>
        <v>5.6534506054631943E-2</v>
      </c>
      <c r="E6524" s="38">
        <f t="shared" ca="1" si="711"/>
        <v>0.14059501951705644</v>
      </c>
      <c r="F6524" s="38">
        <f t="shared" ca="1" si="715"/>
        <v>4.6381739718073398E-2</v>
      </c>
      <c r="G6524" s="24">
        <f t="shared" ca="1" si="712"/>
        <v>8745.4019928339985</v>
      </c>
      <c r="H6524" s="24">
        <f t="shared" ca="1" si="713"/>
        <v>9438.5832961464803</v>
      </c>
      <c r="I6524" s="24">
        <f ca="1">H6524/'Option value'!$E$10</f>
        <v>458.18365515274172</v>
      </c>
    </row>
    <row r="6525" spans="2:9">
      <c r="B6525">
        <f t="shared" si="714"/>
        <v>6507</v>
      </c>
      <c r="C6525" s="38">
        <f t="shared" ca="1" si="709"/>
        <v>0.30200901159844973</v>
      </c>
      <c r="D6525" s="38">
        <f t="shared" ca="1" si="710"/>
        <v>6.3638046397643186E-2</v>
      </c>
      <c r="E6525" s="38">
        <f t="shared" ca="1" si="711"/>
        <v>0.14263538526914438</v>
      </c>
      <c r="F6525" s="38">
        <f t="shared" ca="1" si="715"/>
        <v>4.0310365896080821E-2</v>
      </c>
      <c r="G6525" s="24">
        <f t="shared" ca="1" si="712"/>
        <v>10042.466006669634</v>
      </c>
      <c r="H6525" s="24">
        <f t="shared" ca="1" si="713"/>
        <v>10735.647309982116</v>
      </c>
      <c r="I6525" s="24">
        <f ca="1">H6525/'Option value'!$E$10</f>
        <v>521.14792766903474</v>
      </c>
    </row>
    <row r="6526" spans="2:9">
      <c r="B6526">
        <f t="shared" si="714"/>
        <v>6508</v>
      </c>
      <c r="C6526" s="38">
        <f t="shared" ca="1" si="709"/>
        <v>0.31034967212474401</v>
      </c>
      <c r="D6526" s="38">
        <f t="shared" ca="1" si="710"/>
        <v>6.1291771527247074E-2</v>
      </c>
      <c r="E6526" s="38">
        <f t="shared" ca="1" si="711"/>
        <v>0.14611444990299879</v>
      </c>
      <c r="F6526" s="38">
        <f t="shared" ca="1" si="715"/>
        <v>3.1451346937145498E-2</v>
      </c>
      <c r="G6526" s="24">
        <f t="shared" ca="1" si="712"/>
        <v>8686.7448393707782</v>
      </c>
      <c r="H6526" s="24">
        <f t="shared" ca="1" si="713"/>
        <v>9379.92614268326</v>
      </c>
      <c r="I6526" s="24">
        <f ca="1">H6526/'Option value'!$E$10</f>
        <v>455.33622051860482</v>
      </c>
    </row>
    <row r="6527" spans="2:9">
      <c r="B6527">
        <f t="shared" si="714"/>
        <v>6509</v>
      </c>
      <c r="C6527" s="38">
        <f t="shared" ca="1" si="709"/>
        <v>2.4124823766568992E-2</v>
      </c>
      <c r="D6527" s="38">
        <f t="shared" ca="1" si="710"/>
        <v>5.8764242839053286E-2</v>
      </c>
      <c r="E6527" s="38">
        <f t="shared" ca="1" si="711"/>
        <v>0.14285743732757422</v>
      </c>
      <c r="F6527" s="38">
        <f t="shared" ca="1" si="715"/>
        <v>4.6263009663804019E-2</v>
      </c>
      <c r="G6527" s="24">
        <f t="shared" ca="1" si="712"/>
        <v>7726.9008793227986</v>
      </c>
      <c r="H6527" s="24">
        <f t="shared" ca="1" si="713"/>
        <v>8420.0821826352803</v>
      </c>
      <c r="I6527" s="24">
        <f ca="1">H6527/'Option value'!$E$10</f>
        <v>408.74185352598448</v>
      </c>
    </row>
    <row r="6528" spans="2:9">
      <c r="B6528">
        <f t="shared" si="714"/>
        <v>6510</v>
      </c>
      <c r="C6528" s="38">
        <f t="shared" ca="1" si="709"/>
        <v>0.25080127148027642</v>
      </c>
      <c r="D6528" s="38">
        <f t="shared" ca="1" si="710"/>
        <v>6.4216638044914606E-2</v>
      </c>
      <c r="E6528" s="38">
        <f t="shared" ca="1" si="711"/>
        <v>0.14538412448359125</v>
      </c>
      <c r="F6528" s="38">
        <f t="shared" ca="1" si="715"/>
        <v>5.2367848105245349E-2</v>
      </c>
      <c r="G6528" s="24">
        <f t="shared" ca="1" si="712"/>
        <v>10709.478074982737</v>
      </c>
      <c r="H6528" s="24">
        <f t="shared" ca="1" si="713"/>
        <v>11402.659378295219</v>
      </c>
      <c r="I6528" s="24">
        <f ca="1">H6528/'Option value'!$E$10</f>
        <v>553.52715428617557</v>
      </c>
    </row>
    <row r="6529" spans="2:9">
      <c r="B6529">
        <f t="shared" si="714"/>
        <v>6511</v>
      </c>
      <c r="C6529" s="38">
        <f t="shared" ca="1" si="709"/>
        <v>0.16635822068128475</v>
      </c>
      <c r="D6529" s="38">
        <f t="shared" ca="1" si="710"/>
        <v>6.3802239312164707E-2</v>
      </c>
      <c r="E6529" s="38">
        <f t="shared" ca="1" si="711"/>
        <v>0.14647559199620497</v>
      </c>
      <c r="F6529" s="38">
        <f t="shared" ca="1" si="715"/>
        <v>4.7674884234478292E-2</v>
      </c>
      <c r="G6529" s="24">
        <f t="shared" ca="1" si="712"/>
        <v>9341.1252979986712</v>
      </c>
      <c r="H6529" s="24">
        <f t="shared" ca="1" si="713"/>
        <v>10034.306601311153</v>
      </c>
      <c r="I6529" s="24">
        <f ca="1">H6529/'Option value'!$E$10</f>
        <v>487.10226219957048</v>
      </c>
    </row>
    <row r="6530" spans="2:9">
      <c r="B6530">
        <f t="shared" si="714"/>
        <v>6512</v>
      </c>
      <c r="C6530" s="38">
        <f t="shared" ca="1" si="709"/>
        <v>0.16698374007833192</v>
      </c>
      <c r="D6530" s="38">
        <f t="shared" ca="1" si="710"/>
        <v>5.6539368715696849E-2</v>
      </c>
      <c r="E6530" s="38">
        <f t="shared" ca="1" si="711"/>
        <v>0.14645369343284442</v>
      </c>
      <c r="F6530" s="38">
        <f t="shared" ca="1" si="715"/>
        <v>3.7152839264923167E-2</v>
      </c>
      <c r="G6530" s="24">
        <f t="shared" ca="1" si="712"/>
        <v>7486.5819178126512</v>
      </c>
      <c r="H6530" s="24">
        <f t="shared" ca="1" si="713"/>
        <v>8179.7632211251339</v>
      </c>
      <c r="I6530" s="24">
        <f ca="1">H6530/'Option value'!$E$10</f>
        <v>397.07588452063754</v>
      </c>
    </row>
    <row r="6531" spans="2:9">
      <c r="B6531">
        <f t="shared" si="714"/>
        <v>6513</v>
      </c>
      <c r="C6531" s="38">
        <f t="shared" ca="1" si="709"/>
        <v>0.18455223794624606</v>
      </c>
      <c r="D6531" s="38">
        <f t="shared" ca="1" si="710"/>
        <v>6.909800928645346E-2</v>
      </c>
      <c r="E6531" s="38">
        <f t="shared" ca="1" si="711"/>
        <v>0.14635643033747428</v>
      </c>
      <c r="F6531" s="38">
        <f t="shared" ca="1" si="715"/>
        <v>4.29870472502192E-2</v>
      </c>
      <c r="G6531" s="24">
        <f t="shared" ca="1" si="712"/>
        <v>9820.1745106106246</v>
      </c>
      <c r="H6531" s="24">
        <f t="shared" ca="1" si="713"/>
        <v>10513.355813923106</v>
      </c>
      <c r="I6531" s="24">
        <f ca="1">H6531/'Option value'!$E$10</f>
        <v>510.35707834578182</v>
      </c>
    </row>
    <row r="6532" spans="2:9">
      <c r="B6532">
        <f t="shared" si="714"/>
        <v>6514</v>
      </c>
      <c r="C6532" s="38">
        <f t="shared" ca="1" si="709"/>
        <v>0.2811178138595421</v>
      </c>
      <c r="D6532" s="38">
        <f t="shared" ca="1" si="710"/>
        <v>6.9149461406214863E-2</v>
      </c>
      <c r="E6532" s="38">
        <f t="shared" ca="1" si="711"/>
        <v>0.14264265932223202</v>
      </c>
      <c r="F6532" s="38">
        <f t="shared" ca="1" si="715"/>
        <v>4.7903654386626554E-2</v>
      </c>
      <c r="G6532" s="24">
        <f t="shared" ca="1" si="712"/>
        <v>11596.860413727311</v>
      </c>
      <c r="H6532" s="24">
        <f t="shared" ca="1" si="713"/>
        <v>12290.041717039792</v>
      </c>
      <c r="I6532" s="24">
        <f ca="1">H6532/'Option value'!$E$10</f>
        <v>596.60396684659179</v>
      </c>
    </row>
    <row r="6533" spans="2:9">
      <c r="B6533">
        <f t="shared" si="714"/>
        <v>6515</v>
      </c>
      <c r="C6533" s="38">
        <f t="shared" ca="1" si="709"/>
        <v>0.20972403526147906</v>
      </c>
      <c r="D6533" s="38">
        <f t="shared" ca="1" si="710"/>
        <v>6.5091674764654744E-2</v>
      </c>
      <c r="E6533" s="38">
        <f t="shared" ca="1" si="711"/>
        <v>0.14698153527001723</v>
      </c>
      <c r="F6533" s="38">
        <f t="shared" ca="1" si="715"/>
        <v>3.1326958850237931E-2</v>
      </c>
      <c r="G6533" s="24">
        <f t="shared" ca="1" si="712"/>
        <v>8443.8461114995698</v>
      </c>
      <c r="H6533" s="24">
        <f t="shared" ca="1" si="713"/>
        <v>9137.0274148120516</v>
      </c>
      <c r="I6533" s="24">
        <f ca="1">H6533/'Option value'!$E$10</f>
        <v>443.54502013650733</v>
      </c>
    </row>
    <row r="6534" spans="2:9">
      <c r="B6534">
        <f t="shared" si="714"/>
        <v>6516</v>
      </c>
      <c r="C6534" s="38">
        <f t="shared" ca="1" si="709"/>
        <v>0.12571252891388851</v>
      </c>
      <c r="D6534" s="38">
        <f t="shared" ca="1" si="710"/>
        <v>6.4870943345376436E-2</v>
      </c>
      <c r="E6534" s="38">
        <f t="shared" ca="1" si="711"/>
        <v>0.14722685176888362</v>
      </c>
      <c r="F6534" s="38">
        <f t="shared" ca="1" si="715"/>
        <v>4.4413716852021973E-2</v>
      </c>
      <c r="G6534" s="24">
        <f t="shared" ca="1" si="712"/>
        <v>8808.8758333278347</v>
      </c>
      <c r="H6534" s="24">
        <f t="shared" ca="1" si="713"/>
        <v>9502.0571366403165</v>
      </c>
      <c r="I6534" s="24">
        <f ca="1">H6534/'Option value'!$E$10</f>
        <v>461.26490954564639</v>
      </c>
    </row>
    <row r="6535" spans="2:9">
      <c r="B6535">
        <f t="shared" si="714"/>
        <v>6517</v>
      </c>
      <c r="C6535" s="38">
        <f t="shared" ca="1" si="709"/>
        <v>0.38206334288857213</v>
      </c>
      <c r="D6535" s="38">
        <f t="shared" ca="1" si="710"/>
        <v>6.1625298700264446E-2</v>
      </c>
      <c r="E6535" s="38">
        <f t="shared" ca="1" si="711"/>
        <v>0.14605005030329679</v>
      </c>
      <c r="F6535" s="38">
        <f t="shared" ca="1" si="715"/>
        <v>2.8946678501244119E-2</v>
      </c>
      <c r="G6535" s="24">
        <f t="shared" ca="1" si="712"/>
        <v>9020.050359327799</v>
      </c>
      <c r="H6535" s="24">
        <f t="shared" ca="1" si="713"/>
        <v>9713.2316626402808</v>
      </c>
      <c r="I6535" s="24">
        <f ca="1">H6535/'Option value'!$E$10</f>
        <v>471.51610012816894</v>
      </c>
    </row>
    <row r="6536" spans="2:9">
      <c r="B6536">
        <f t="shared" si="714"/>
        <v>6518</v>
      </c>
      <c r="C6536" s="38">
        <f t="shared" ca="1" si="709"/>
        <v>6.9780878841321725E-2</v>
      </c>
      <c r="D6536" s="38">
        <f t="shared" ca="1" si="710"/>
        <v>5.9918097199910814E-2</v>
      </c>
      <c r="E6536" s="38">
        <f t="shared" ca="1" si="711"/>
        <v>0.1471874951648276</v>
      </c>
      <c r="F6536" s="38">
        <f t="shared" ca="1" si="715"/>
        <v>2.0084251017912124E-2</v>
      </c>
      <c r="G6536" s="24">
        <f t="shared" ca="1" si="712"/>
        <v>6254.4278303612382</v>
      </c>
      <c r="H6536" s="24">
        <f t="shared" ca="1" si="713"/>
        <v>6947.6091336737209</v>
      </c>
      <c r="I6536" s="24">
        <f ca="1">H6536/'Option value'!$E$10</f>
        <v>337.26257930454955</v>
      </c>
    </row>
    <row r="6537" spans="2:9">
      <c r="B6537">
        <f t="shared" si="714"/>
        <v>6519</v>
      </c>
      <c r="C6537" s="38">
        <f t="shared" ca="1" si="709"/>
        <v>0.13596668583530891</v>
      </c>
      <c r="D6537" s="38">
        <f t="shared" ca="1" si="710"/>
        <v>7.0009377139593293E-2</v>
      </c>
      <c r="E6537" s="38">
        <f t="shared" ca="1" si="711"/>
        <v>0.14515192027396162</v>
      </c>
      <c r="F6537" s="38">
        <f t="shared" ca="1" si="715"/>
        <v>2.6345044658324535E-2</v>
      </c>
      <c r="G6537" s="24">
        <f t="shared" ca="1" si="712"/>
        <v>8301.787466564736</v>
      </c>
      <c r="H6537" s="24">
        <f t="shared" ca="1" si="713"/>
        <v>8994.9687698772177</v>
      </c>
      <c r="I6537" s="24">
        <f ca="1">H6537/'Option value'!$E$10</f>
        <v>436.6489694115154</v>
      </c>
    </row>
    <row r="6538" spans="2:9">
      <c r="B6538">
        <f t="shared" si="714"/>
        <v>6520</v>
      </c>
      <c r="C6538" s="38">
        <f t="shared" ca="1" si="709"/>
        <v>0.32594757860165929</v>
      </c>
      <c r="D6538" s="38">
        <f t="shared" ca="1" si="710"/>
        <v>5.9868115873713594E-2</v>
      </c>
      <c r="E6538" s="38">
        <f t="shared" ca="1" si="711"/>
        <v>0.15007751044963213</v>
      </c>
      <c r="F6538" s="38">
        <f t="shared" ca="1" si="715"/>
        <v>3.8421085505054131E-2</v>
      </c>
      <c r="G6538" s="24">
        <f t="shared" ca="1" si="712"/>
        <v>8817.1779034211049</v>
      </c>
      <c r="H6538" s="24">
        <f t="shared" ca="1" si="713"/>
        <v>9510.3592067335867</v>
      </c>
      <c r="I6538" s="24">
        <f ca="1">H6538/'Option value'!$E$10</f>
        <v>461.66792265697018</v>
      </c>
    </row>
    <row r="6539" spans="2:9">
      <c r="B6539">
        <f t="shared" si="714"/>
        <v>6521</v>
      </c>
      <c r="C6539" s="38">
        <f t="shared" ca="1" si="709"/>
        <v>0.42404740290309839</v>
      </c>
      <c r="D6539" s="38">
        <f t="shared" ca="1" si="710"/>
        <v>5.6106091367877607E-2</v>
      </c>
      <c r="E6539" s="38">
        <f t="shared" ca="1" si="711"/>
        <v>0.14738659987015107</v>
      </c>
      <c r="F6539" s="38">
        <f t="shared" ca="1" si="715"/>
        <v>2.6826212289590895E-2</v>
      </c>
      <c r="G6539" s="24">
        <f t="shared" ca="1" si="712"/>
        <v>8219.0420439828395</v>
      </c>
      <c r="H6539" s="24">
        <f t="shared" ca="1" si="713"/>
        <v>8912.2233472953212</v>
      </c>
      <c r="I6539" s="24">
        <f ca="1">H6539/'Option value'!$E$10</f>
        <v>432.63220132501556</v>
      </c>
    </row>
    <row r="6540" spans="2:9">
      <c r="B6540">
        <f t="shared" si="714"/>
        <v>6522</v>
      </c>
      <c r="C6540" s="38">
        <f t="shared" ca="1" si="709"/>
        <v>9.9859476343494319E-2</v>
      </c>
      <c r="D6540" s="38">
        <f t="shared" ca="1" si="710"/>
        <v>6.4798654239337103E-2</v>
      </c>
      <c r="E6540" s="38">
        <f t="shared" ca="1" si="711"/>
        <v>0.14303895406618364</v>
      </c>
      <c r="F6540" s="38">
        <f t="shared" ca="1" si="715"/>
        <v>5.3727302312744335E-2</v>
      </c>
      <c r="G6540" s="24">
        <f t="shared" ca="1" si="712"/>
        <v>9896.6096962899792</v>
      </c>
      <c r="H6540" s="24">
        <f t="shared" ca="1" si="713"/>
        <v>10589.790999602461</v>
      </c>
      <c r="I6540" s="24">
        <f ca="1">H6540/'Option value'!$E$10</f>
        <v>514.0675242525466</v>
      </c>
    </row>
    <row r="6541" spans="2:9">
      <c r="B6541">
        <f t="shared" si="714"/>
        <v>6523</v>
      </c>
      <c r="C6541" s="38">
        <f t="shared" ca="1" si="709"/>
        <v>0.37296535451638441</v>
      </c>
      <c r="D6541" s="38">
        <f t="shared" ca="1" si="710"/>
        <v>5.8926785384188191E-2</v>
      </c>
      <c r="E6541" s="38">
        <f t="shared" ca="1" si="711"/>
        <v>0.14211488637199407</v>
      </c>
      <c r="F6541" s="38">
        <f t="shared" ca="1" si="715"/>
        <v>5.4486504117755213E-2</v>
      </c>
      <c r="G6541" s="24">
        <f t="shared" ca="1" si="712"/>
        <v>11450.353930470352</v>
      </c>
      <c r="H6541" s="24">
        <f t="shared" ca="1" si="713"/>
        <v>12143.535233782834</v>
      </c>
      <c r="I6541" s="24">
        <f ca="1">H6541/'Option value'!$E$10</f>
        <v>589.49200163994328</v>
      </c>
    </row>
    <row r="6542" spans="2:9">
      <c r="B6542">
        <f t="shared" si="714"/>
        <v>6524</v>
      </c>
      <c r="C6542" s="38">
        <f t="shared" ca="1" si="709"/>
        <v>0.19025692541978612</v>
      </c>
      <c r="D6542" s="38">
        <f t="shared" ca="1" si="710"/>
        <v>6.0719664333505265E-2</v>
      </c>
      <c r="E6542" s="38">
        <f t="shared" ca="1" si="711"/>
        <v>0.14160764361221009</v>
      </c>
      <c r="F6542" s="38">
        <f t="shared" ca="1" si="715"/>
        <v>3.0228360613404538E-2</v>
      </c>
      <c r="G6542" s="24">
        <f t="shared" ca="1" si="712"/>
        <v>8047.4268582771128</v>
      </c>
      <c r="H6542" s="24">
        <f t="shared" ca="1" si="713"/>
        <v>8740.6081615895946</v>
      </c>
      <c r="I6542" s="24">
        <f ca="1">H6542/'Option value'!$E$10</f>
        <v>424.301367067456</v>
      </c>
    </row>
    <row r="6543" spans="2:9">
      <c r="B6543">
        <f t="shared" si="714"/>
        <v>6525</v>
      </c>
      <c r="C6543" s="38">
        <f t="shared" ca="1" si="709"/>
        <v>0.24297662641520035</v>
      </c>
      <c r="D6543" s="38">
        <f t="shared" ca="1" si="710"/>
        <v>5.7158383018111311E-2</v>
      </c>
      <c r="E6543" s="38">
        <f t="shared" ca="1" si="711"/>
        <v>0.14457212101527442</v>
      </c>
      <c r="F6543" s="38">
        <f t="shared" ca="1" si="715"/>
        <v>3.2328715218750345E-2</v>
      </c>
      <c r="G6543" s="24">
        <f t="shared" ca="1" si="712"/>
        <v>7850.0683325720511</v>
      </c>
      <c r="H6543" s="24">
        <f t="shared" ca="1" si="713"/>
        <v>8543.2496358845328</v>
      </c>
      <c r="I6543" s="24">
        <f ca="1">H6543/'Option value'!$E$10</f>
        <v>414.7208561108996</v>
      </c>
    </row>
    <row r="6544" spans="2:9">
      <c r="B6544">
        <f t="shared" si="714"/>
        <v>6526</v>
      </c>
      <c r="C6544" s="38">
        <f t="shared" ca="1" si="709"/>
        <v>0.33996147990664627</v>
      </c>
      <c r="D6544" s="38">
        <f t="shared" ca="1" si="710"/>
        <v>6.3489044341759296E-2</v>
      </c>
      <c r="E6544" s="38">
        <f t="shared" ca="1" si="711"/>
        <v>0.14216924475737447</v>
      </c>
      <c r="F6544" s="38">
        <f t="shared" ca="1" si="715"/>
        <v>2.2413737427166326E-2</v>
      </c>
      <c r="G6544" s="24">
        <f t="shared" ca="1" si="712"/>
        <v>8810.224713956648</v>
      </c>
      <c r="H6544" s="24">
        <f t="shared" ca="1" si="713"/>
        <v>9503.4060172691297</v>
      </c>
      <c r="I6544" s="24">
        <f ca="1">H6544/'Option value'!$E$10</f>
        <v>461.33038918782182</v>
      </c>
    </row>
    <row r="6545" spans="2:9">
      <c r="B6545">
        <f t="shared" si="714"/>
        <v>6527</v>
      </c>
      <c r="C6545" s="38">
        <f t="shared" ca="1" si="709"/>
        <v>0.37105832218028179</v>
      </c>
      <c r="D6545" s="38">
        <f t="shared" ca="1" si="710"/>
        <v>6.7928200384282739E-2</v>
      </c>
      <c r="E6545" s="38">
        <f t="shared" ca="1" si="711"/>
        <v>0.14925937112220813</v>
      </c>
      <c r="F6545" s="38">
        <f t="shared" ca="1" si="715"/>
        <v>4.4709695502779853E-2</v>
      </c>
      <c r="G6545" s="24">
        <f t="shared" ca="1" si="712"/>
        <v>11047.772573378119</v>
      </c>
      <c r="H6545" s="24">
        <f t="shared" ca="1" si="713"/>
        <v>11740.953876690601</v>
      </c>
      <c r="I6545" s="24">
        <f ca="1">H6545/'Option value'!$E$10</f>
        <v>569.9492173150777</v>
      </c>
    </row>
    <row r="6546" spans="2:9">
      <c r="B6546">
        <f t="shared" si="714"/>
        <v>6528</v>
      </c>
      <c r="C6546" s="38">
        <f t="shared" ca="1" si="709"/>
        <v>0.25017809573963695</v>
      </c>
      <c r="D6546" s="38">
        <f t="shared" ca="1" si="710"/>
        <v>6.3690889604297349E-2</v>
      </c>
      <c r="E6546" s="38">
        <f t="shared" ca="1" si="711"/>
        <v>0.14233929480652513</v>
      </c>
      <c r="F6546" s="38">
        <f t="shared" ca="1" si="715"/>
        <v>3.79308358565177E-2</v>
      </c>
      <c r="G6546" s="24">
        <f t="shared" ca="1" si="712"/>
        <v>9458.1215602808606</v>
      </c>
      <c r="H6546" s="24">
        <f t="shared" ca="1" si="713"/>
        <v>10151.302863593342</v>
      </c>
      <c r="I6546" s="24">
        <f ca="1">H6546/'Option value'!$E$10</f>
        <v>492.78169240744376</v>
      </c>
    </row>
    <row r="6547" spans="2:9">
      <c r="B6547">
        <f t="shared" si="714"/>
        <v>6529</v>
      </c>
      <c r="C6547" s="38">
        <f t="shared" ref="C6547:C6610" ca="1" si="716">_xlfn.NORM.INV(RAND(),$F$6,$G$6)</f>
        <v>0.16347351884939598</v>
      </c>
      <c r="D6547" s="38">
        <f t="shared" ref="D6547:D6610" ca="1" si="717">_xlfn.NORM.INV(RAND(),$F$7,$G$7)</f>
        <v>6.7876811650209368E-2</v>
      </c>
      <c r="E6547" s="38">
        <f t="shared" ref="E6547:E6610" ca="1" si="718">_xlfn.NORM.INV(RAND(),$F$8,$G$8)</f>
        <v>0.14363146233131976</v>
      </c>
      <c r="F6547" s="38">
        <f t="shared" ca="1" si="715"/>
        <v>2.6358097256809342E-2</v>
      </c>
      <c r="G6547" s="24">
        <f t="shared" ref="G6547:G6610" ca="1" si="719">IF(E6547&gt;F6547,($C$12*(1+C6547)*D6547)/(E6547-F6547),0)</f>
        <v>8351.6046405057732</v>
      </c>
      <c r="H6547" s="24">
        <f t="shared" ref="H6547:H6610" ca="1" si="720">G6547+$C$13</f>
        <v>9044.785943818255</v>
      </c>
      <c r="I6547" s="24">
        <f ca="1">H6547/'Option value'!$E$10</f>
        <v>439.06727882612887</v>
      </c>
    </row>
    <row r="6548" spans="2:9">
      <c r="B6548">
        <f t="shared" ref="B6548:B6611" si="721">B6547+1</f>
        <v>6530</v>
      </c>
      <c r="C6548" s="38">
        <f t="shared" ca="1" si="716"/>
        <v>0.20421885397423606</v>
      </c>
      <c r="D6548" s="38">
        <f t="shared" ca="1" si="717"/>
        <v>6.8528267777695523E-2</v>
      </c>
      <c r="E6548" s="38">
        <f t="shared" ca="1" si="718"/>
        <v>0.14665586599505978</v>
      </c>
      <c r="F6548" s="38">
        <f t="shared" ref="F6548:F6611" ca="1" si="722">RAND()*($E$9-$D$9)+$D$9</f>
        <v>5.1991435366660371E-2</v>
      </c>
      <c r="G6548" s="24">
        <f t="shared" ca="1" si="719"/>
        <v>10811.344999725912</v>
      </c>
      <c r="H6548" s="24">
        <f t="shared" ca="1" si="720"/>
        <v>11504.526303038394</v>
      </c>
      <c r="I6548" s="24">
        <f ca="1">H6548/'Option value'!$E$10</f>
        <v>558.47215063293174</v>
      </c>
    </row>
    <row r="6549" spans="2:9">
      <c r="B6549">
        <f t="shared" si="721"/>
        <v>6531</v>
      </c>
      <c r="C6549" s="38">
        <f t="shared" ca="1" si="716"/>
        <v>0.18886624894481868</v>
      </c>
      <c r="D6549" s="38">
        <f t="shared" ca="1" si="717"/>
        <v>6.8281230343056901E-2</v>
      </c>
      <c r="E6549" s="38">
        <f t="shared" ca="1" si="718"/>
        <v>0.1440321108192929</v>
      </c>
      <c r="F6549" s="38">
        <f t="shared" ca="1" si="722"/>
        <v>5.581698941996735E-2</v>
      </c>
      <c r="G6549" s="24">
        <f t="shared" ca="1" si="719"/>
        <v>11412.549562138211</v>
      </c>
      <c r="H6549" s="24">
        <f t="shared" ca="1" si="720"/>
        <v>12105.730865450692</v>
      </c>
      <c r="I6549" s="24">
        <f ca="1">H6549/'Option value'!$E$10</f>
        <v>587.65683812867439</v>
      </c>
    </row>
    <row r="6550" spans="2:9">
      <c r="B6550">
        <f t="shared" si="721"/>
        <v>6532</v>
      </c>
      <c r="C6550" s="38">
        <f t="shared" ca="1" si="716"/>
        <v>0.28833792737555441</v>
      </c>
      <c r="D6550" s="38">
        <f t="shared" ca="1" si="717"/>
        <v>6.2262855725006117E-2</v>
      </c>
      <c r="E6550" s="38">
        <f t="shared" ca="1" si="718"/>
        <v>0.14296366707029912</v>
      </c>
      <c r="F6550" s="38">
        <f t="shared" ca="1" si="722"/>
        <v>4.6266004487538114E-2</v>
      </c>
      <c r="G6550" s="24">
        <f t="shared" ca="1" si="719"/>
        <v>10288.077538123567</v>
      </c>
      <c r="H6550" s="24">
        <f t="shared" ca="1" si="720"/>
        <v>10981.258841436049</v>
      </c>
      <c r="I6550" s="24">
        <f ca="1">H6550/'Option value'!$E$10</f>
        <v>533.07081754543924</v>
      </c>
    </row>
    <row r="6551" spans="2:9">
      <c r="B6551">
        <f t="shared" si="721"/>
        <v>6533</v>
      </c>
      <c r="C6551" s="38">
        <f t="shared" ca="1" si="716"/>
        <v>0.24374579275589903</v>
      </c>
      <c r="D6551" s="38">
        <f t="shared" ca="1" si="717"/>
        <v>5.5873554212564042E-2</v>
      </c>
      <c r="E6551" s="38">
        <f t="shared" ca="1" si="718"/>
        <v>0.14310873811621072</v>
      </c>
      <c r="F6551" s="38">
        <f t="shared" ca="1" si="722"/>
        <v>2.4235708030367717E-2</v>
      </c>
      <c r="G6551" s="24">
        <f t="shared" ca="1" si="719"/>
        <v>7250.1328886646825</v>
      </c>
      <c r="H6551" s="24">
        <f t="shared" ca="1" si="720"/>
        <v>7943.3141919771651</v>
      </c>
      <c r="I6551" s="24">
        <f ca="1">H6551/'Option value'!$E$10</f>
        <v>385.59777630957109</v>
      </c>
    </row>
    <row r="6552" spans="2:9">
      <c r="B6552">
        <f t="shared" si="721"/>
        <v>6534</v>
      </c>
      <c r="C6552" s="38">
        <f t="shared" ca="1" si="716"/>
        <v>0.12972833796913213</v>
      </c>
      <c r="D6552" s="38">
        <f t="shared" ca="1" si="717"/>
        <v>6.3081987894435046E-2</v>
      </c>
      <c r="E6552" s="38">
        <f t="shared" ca="1" si="718"/>
        <v>0.1486780288831353</v>
      </c>
      <c r="F6552" s="38">
        <f t="shared" ca="1" si="722"/>
        <v>2.9233508777836696E-2</v>
      </c>
      <c r="G6552" s="24">
        <f t="shared" ca="1" si="719"/>
        <v>7399.5369012957735</v>
      </c>
      <c r="H6552" s="24">
        <f t="shared" ca="1" si="720"/>
        <v>8092.7182046082562</v>
      </c>
      <c r="I6552" s="24">
        <f ca="1">H6552/'Option value'!$E$10</f>
        <v>392.85039828195414</v>
      </c>
    </row>
    <row r="6553" spans="2:9">
      <c r="B6553">
        <f t="shared" si="721"/>
        <v>6535</v>
      </c>
      <c r="C6553" s="38">
        <f t="shared" ca="1" si="716"/>
        <v>0.27658529890605627</v>
      </c>
      <c r="D6553" s="38">
        <f t="shared" ca="1" si="717"/>
        <v>6.8772183130603654E-2</v>
      </c>
      <c r="E6553" s="38">
        <f t="shared" ca="1" si="718"/>
        <v>0.14509187512440214</v>
      </c>
      <c r="F6553" s="38">
        <f t="shared" ca="1" si="722"/>
        <v>5.7450079832320075E-2</v>
      </c>
      <c r="G6553" s="24">
        <f t="shared" ca="1" si="719"/>
        <v>12423.465587775687</v>
      </c>
      <c r="H6553" s="24">
        <f t="shared" ca="1" si="720"/>
        <v>13116.646891088169</v>
      </c>
      <c r="I6553" s="24">
        <f ca="1">H6553/'Option value'!$E$10</f>
        <v>636.73043160622171</v>
      </c>
    </row>
    <row r="6554" spans="2:9">
      <c r="B6554">
        <f t="shared" si="721"/>
        <v>6536</v>
      </c>
      <c r="C6554" s="38">
        <f t="shared" ca="1" si="716"/>
        <v>0.22317873036524438</v>
      </c>
      <c r="D6554" s="38">
        <f t="shared" ca="1" si="717"/>
        <v>4.9935019531535126E-2</v>
      </c>
      <c r="E6554" s="38">
        <f t="shared" ca="1" si="718"/>
        <v>0.14582091488667834</v>
      </c>
      <c r="F6554" s="38">
        <f t="shared" ca="1" si="722"/>
        <v>3.2998949836021085E-2</v>
      </c>
      <c r="G6554" s="24">
        <f t="shared" ca="1" si="719"/>
        <v>6714.1781725360261</v>
      </c>
      <c r="H6554" s="24">
        <f t="shared" ca="1" si="720"/>
        <v>7407.3594758485087</v>
      </c>
      <c r="I6554" s="24">
        <f ca="1">H6554/'Option value'!$E$10</f>
        <v>359.58055708002468</v>
      </c>
    </row>
    <row r="6555" spans="2:9">
      <c r="B6555">
        <f t="shared" si="721"/>
        <v>6537</v>
      </c>
      <c r="C6555" s="38">
        <f t="shared" ca="1" si="716"/>
        <v>0.27486151978329315</v>
      </c>
      <c r="D6555" s="38">
        <f t="shared" ca="1" si="717"/>
        <v>5.7954349069014338E-2</v>
      </c>
      <c r="E6555" s="38">
        <f t="shared" ca="1" si="718"/>
        <v>0.14678865452706644</v>
      </c>
      <c r="F6555" s="38">
        <f t="shared" ca="1" si="722"/>
        <v>5.7145889087445348E-2</v>
      </c>
      <c r="G6555" s="24">
        <f t="shared" ca="1" si="719"/>
        <v>10221.74814003834</v>
      </c>
      <c r="H6555" s="24">
        <f t="shared" ca="1" si="720"/>
        <v>10914.929443350822</v>
      </c>
      <c r="I6555" s="24">
        <f ca="1">H6555/'Option value'!$E$10</f>
        <v>529.85094385198158</v>
      </c>
    </row>
    <row r="6556" spans="2:9">
      <c r="B6556">
        <f t="shared" si="721"/>
        <v>6538</v>
      </c>
      <c r="C6556" s="38">
        <f t="shared" ca="1" si="716"/>
        <v>0.31711159872703626</v>
      </c>
      <c r="D6556" s="38">
        <f t="shared" ca="1" si="717"/>
        <v>6.6138801742382972E-2</v>
      </c>
      <c r="E6556" s="38">
        <f t="shared" ca="1" si="718"/>
        <v>0.14347420809953235</v>
      </c>
      <c r="F6556" s="38">
        <f t="shared" ca="1" si="722"/>
        <v>5.3202728115803399E-2</v>
      </c>
      <c r="G6556" s="24">
        <f t="shared" ca="1" si="719"/>
        <v>11967.948475073526</v>
      </c>
      <c r="H6556" s="24">
        <f t="shared" ca="1" si="720"/>
        <v>12661.129778386008</v>
      </c>
      <c r="I6556" s="24">
        <f ca="1">H6556/'Option value'!$E$10</f>
        <v>614.61795040708773</v>
      </c>
    </row>
    <row r="6557" spans="2:9">
      <c r="B6557">
        <f t="shared" si="721"/>
        <v>6539</v>
      </c>
      <c r="C6557" s="38">
        <f t="shared" ca="1" si="716"/>
        <v>-6.6897295520500055E-2</v>
      </c>
      <c r="D6557" s="38">
        <f t="shared" ca="1" si="717"/>
        <v>6.4196710299016579E-2</v>
      </c>
      <c r="E6557" s="38">
        <f t="shared" ca="1" si="718"/>
        <v>0.14638417803583553</v>
      </c>
      <c r="F6557" s="38">
        <f t="shared" ca="1" si="722"/>
        <v>2.6492355092616861E-2</v>
      </c>
      <c r="G6557" s="24">
        <f t="shared" ca="1" si="719"/>
        <v>6196.4654850770985</v>
      </c>
      <c r="H6557" s="24">
        <f t="shared" ca="1" si="720"/>
        <v>6889.6467883895812</v>
      </c>
      <c r="I6557" s="24">
        <f ca="1">H6557/'Option value'!$E$10</f>
        <v>334.44887322279516</v>
      </c>
    </row>
    <row r="6558" spans="2:9">
      <c r="B6558">
        <f t="shared" si="721"/>
        <v>6540</v>
      </c>
      <c r="C6558" s="38">
        <f t="shared" ca="1" si="716"/>
        <v>0.22889273986724881</v>
      </c>
      <c r="D6558" s="38">
        <f t="shared" ca="1" si="717"/>
        <v>7.0025406927586242E-2</v>
      </c>
      <c r="E6558" s="38">
        <f t="shared" ca="1" si="718"/>
        <v>0.14387194194096406</v>
      </c>
      <c r="F6558" s="38">
        <f t="shared" ca="1" si="722"/>
        <v>3.8082818012759291E-2</v>
      </c>
      <c r="G6558" s="24">
        <f t="shared" ca="1" si="719"/>
        <v>10088.34616535876</v>
      </c>
      <c r="H6558" s="24">
        <f t="shared" ca="1" si="720"/>
        <v>10781.527468671242</v>
      </c>
      <c r="I6558" s="24">
        <f ca="1">H6558/'Option value'!$E$10</f>
        <v>523.37511983840977</v>
      </c>
    </row>
    <row r="6559" spans="2:9">
      <c r="B6559">
        <f t="shared" si="721"/>
        <v>6541</v>
      </c>
      <c r="C6559" s="38">
        <f t="shared" ca="1" si="716"/>
        <v>0.20190018247828276</v>
      </c>
      <c r="D6559" s="38">
        <f t="shared" ca="1" si="717"/>
        <v>6.2341324693702654E-2</v>
      </c>
      <c r="E6559" s="38">
        <f t="shared" ca="1" si="718"/>
        <v>0.14590860538486414</v>
      </c>
      <c r="F6559" s="38">
        <f t="shared" ca="1" si="722"/>
        <v>4.545751161570586E-2</v>
      </c>
      <c r="G6559" s="24">
        <f t="shared" ca="1" si="719"/>
        <v>9250.8392498716203</v>
      </c>
      <c r="H6559" s="24">
        <f t="shared" ca="1" si="720"/>
        <v>9944.020553184102</v>
      </c>
      <c r="I6559" s="24">
        <f ca="1">H6559/'Option value'!$E$10</f>
        <v>482.71944432932531</v>
      </c>
    </row>
    <row r="6560" spans="2:9">
      <c r="B6560">
        <f t="shared" si="721"/>
        <v>6542</v>
      </c>
      <c r="C6560" s="38">
        <f t="shared" ca="1" si="716"/>
        <v>0.2517940073169091</v>
      </c>
      <c r="D6560" s="38">
        <f t="shared" ca="1" si="717"/>
        <v>5.818942338968873E-2</v>
      </c>
      <c r="E6560" s="38">
        <f t="shared" ca="1" si="718"/>
        <v>0.14961744368282082</v>
      </c>
      <c r="F6560" s="38">
        <f t="shared" ca="1" si="722"/>
        <v>5.1811525179336987E-2</v>
      </c>
      <c r="G6560" s="24">
        <f t="shared" ca="1" si="719"/>
        <v>9236.4091479364233</v>
      </c>
      <c r="H6560" s="24">
        <f t="shared" ca="1" si="720"/>
        <v>9929.5904512489051</v>
      </c>
      <c r="I6560" s="24">
        <f ca="1">H6560/'Option value'!$E$10</f>
        <v>482.01895394412156</v>
      </c>
    </row>
    <row r="6561" spans="2:9">
      <c r="B6561">
        <f t="shared" si="721"/>
        <v>6543</v>
      </c>
      <c r="C6561" s="38">
        <f t="shared" ca="1" si="716"/>
        <v>0.22946564355614454</v>
      </c>
      <c r="D6561" s="38">
        <f t="shared" ca="1" si="717"/>
        <v>5.742977548363034E-2</v>
      </c>
      <c r="E6561" s="38">
        <f t="shared" ca="1" si="718"/>
        <v>0.14731521309585283</v>
      </c>
      <c r="F6561" s="38">
        <f t="shared" ca="1" si="722"/>
        <v>5.9415098008831449E-2</v>
      </c>
      <c r="G6561" s="24">
        <f t="shared" ca="1" si="719"/>
        <v>9962.2044153909155</v>
      </c>
      <c r="H6561" s="24">
        <f t="shared" ca="1" si="720"/>
        <v>10655.385718703397</v>
      </c>
      <c r="I6561" s="24">
        <f ca="1">H6561/'Option value'!$E$10</f>
        <v>517.25173391764065</v>
      </c>
    </row>
    <row r="6562" spans="2:9">
      <c r="B6562">
        <f t="shared" si="721"/>
        <v>6544</v>
      </c>
      <c r="C6562" s="38">
        <f t="shared" ca="1" si="716"/>
        <v>7.5824728228426813E-2</v>
      </c>
      <c r="D6562" s="38">
        <f t="shared" ca="1" si="717"/>
        <v>6.496802083024808E-2</v>
      </c>
      <c r="E6562" s="38">
        <f t="shared" ca="1" si="718"/>
        <v>0.14633008269772221</v>
      </c>
      <c r="F6562" s="38">
        <f t="shared" ca="1" si="722"/>
        <v>5.7098090831022241E-2</v>
      </c>
      <c r="G6562" s="24">
        <f t="shared" ca="1" si="719"/>
        <v>9714.3097773696645</v>
      </c>
      <c r="H6562" s="24">
        <f t="shared" ca="1" si="720"/>
        <v>10407.491080682146</v>
      </c>
      <c r="I6562" s="24">
        <f ca="1">H6562/'Option value'!$E$10</f>
        <v>505.21801362534688</v>
      </c>
    </row>
    <row r="6563" spans="2:9">
      <c r="B6563">
        <f t="shared" si="721"/>
        <v>6545</v>
      </c>
      <c r="C6563" s="38">
        <f t="shared" ca="1" si="716"/>
        <v>0.17394809353917493</v>
      </c>
      <c r="D6563" s="38">
        <f t="shared" ca="1" si="717"/>
        <v>6.168560811558859E-2</v>
      </c>
      <c r="E6563" s="38">
        <f t="shared" ca="1" si="718"/>
        <v>0.14441537890792094</v>
      </c>
      <c r="F6563" s="38">
        <f t="shared" ca="1" si="722"/>
        <v>5.5887608280857898E-2</v>
      </c>
      <c r="G6563" s="24">
        <f t="shared" ca="1" si="719"/>
        <v>10144.825812931522</v>
      </c>
      <c r="H6563" s="24">
        <f t="shared" ca="1" si="720"/>
        <v>10838.007116244004</v>
      </c>
      <c r="I6563" s="24">
        <f ca="1">H6563/'Option value'!$E$10</f>
        <v>526.11685030310696</v>
      </c>
    </row>
    <row r="6564" spans="2:9">
      <c r="B6564">
        <f t="shared" si="721"/>
        <v>6546</v>
      </c>
      <c r="C6564" s="38">
        <f t="shared" ca="1" si="716"/>
        <v>0.12140855927940504</v>
      </c>
      <c r="D6564" s="38">
        <f t="shared" ca="1" si="717"/>
        <v>7.2436869599597095E-2</v>
      </c>
      <c r="E6564" s="38">
        <f t="shared" ca="1" si="718"/>
        <v>0.14926505981724467</v>
      </c>
      <c r="F6564" s="38">
        <f t="shared" ca="1" si="722"/>
        <v>3.9100445152922512E-2</v>
      </c>
      <c r="G6564" s="24">
        <f t="shared" ca="1" si="719"/>
        <v>9144.7702200464573</v>
      </c>
      <c r="H6564" s="24">
        <f t="shared" ca="1" si="720"/>
        <v>9837.9515233589391</v>
      </c>
      <c r="I6564" s="24">
        <f ca="1">H6564/'Option value'!$E$10</f>
        <v>477.57046229897759</v>
      </c>
    </row>
    <row r="6565" spans="2:9">
      <c r="B6565">
        <f t="shared" si="721"/>
        <v>6547</v>
      </c>
      <c r="C6565" s="38">
        <f t="shared" ca="1" si="716"/>
        <v>0.12794448664076613</v>
      </c>
      <c r="D6565" s="38">
        <f t="shared" ca="1" si="717"/>
        <v>5.0665423058672845E-2</v>
      </c>
      <c r="E6565" s="38">
        <f t="shared" ca="1" si="718"/>
        <v>0.14391528299109729</v>
      </c>
      <c r="F6565" s="38">
        <f t="shared" ca="1" si="722"/>
        <v>2.6174583619772672E-2</v>
      </c>
      <c r="G6565" s="24">
        <f t="shared" ca="1" si="719"/>
        <v>6019.5519216793118</v>
      </c>
      <c r="H6565" s="24">
        <f t="shared" ca="1" si="720"/>
        <v>6712.7332249917945</v>
      </c>
      <c r="I6565" s="24">
        <f ca="1">H6565/'Option value'!$E$10</f>
        <v>325.86083616465021</v>
      </c>
    </row>
    <row r="6566" spans="2:9">
      <c r="B6566">
        <f t="shared" si="721"/>
        <v>6548</v>
      </c>
      <c r="C6566" s="38">
        <f t="shared" ca="1" si="716"/>
        <v>0.29886956814742538</v>
      </c>
      <c r="D6566" s="38">
        <f t="shared" ca="1" si="717"/>
        <v>6.2257327149634362E-2</v>
      </c>
      <c r="E6566" s="38">
        <f t="shared" ca="1" si="718"/>
        <v>0.14548724681506084</v>
      </c>
      <c r="F6566" s="38">
        <f t="shared" ca="1" si="722"/>
        <v>3.3077814634851078E-2</v>
      </c>
      <c r="G6566" s="24">
        <f t="shared" ca="1" si="719"/>
        <v>8921.6387877830493</v>
      </c>
      <c r="H6566" s="24">
        <f t="shared" ca="1" si="720"/>
        <v>9614.8200910955311</v>
      </c>
      <c r="I6566" s="24">
        <f ca="1">H6566/'Option value'!$E$10</f>
        <v>466.73883937356942</v>
      </c>
    </row>
    <row r="6567" spans="2:9">
      <c r="B6567">
        <f t="shared" si="721"/>
        <v>6549</v>
      </c>
      <c r="C6567" s="38">
        <f t="shared" ca="1" si="716"/>
        <v>0.16003181080454654</v>
      </c>
      <c r="D6567" s="38">
        <f t="shared" ca="1" si="717"/>
        <v>6.5350308778414121E-2</v>
      </c>
      <c r="E6567" s="38">
        <f t="shared" ca="1" si="718"/>
        <v>0.14301120286894539</v>
      </c>
      <c r="F6567" s="38">
        <f t="shared" ca="1" si="722"/>
        <v>2.9913172434757135E-2</v>
      </c>
      <c r="G6567" s="24">
        <f t="shared" ca="1" si="719"/>
        <v>8312.9252944386099</v>
      </c>
      <c r="H6567" s="24">
        <f t="shared" ca="1" si="720"/>
        <v>9006.1065977510916</v>
      </c>
      <c r="I6567" s="24">
        <f ca="1">H6567/'Option value'!$E$10</f>
        <v>437.18964066752869</v>
      </c>
    </row>
    <row r="6568" spans="2:9">
      <c r="B6568">
        <f t="shared" si="721"/>
        <v>6550</v>
      </c>
      <c r="C6568" s="38">
        <f t="shared" ca="1" si="716"/>
        <v>0.22049980774468086</v>
      </c>
      <c r="D6568" s="38">
        <f t="shared" ca="1" si="717"/>
        <v>6.059158105687984E-2</v>
      </c>
      <c r="E6568" s="38">
        <f t="shared" ca="1" si="718"/>
        <v>0.14327303527361931</v>
      </c>
      <c r="F6568" s="38">
        <f t="shared" ca="1" si="722"/>
        <v>3.7807949815879829E-2</v>
      </c>
      <c r="G6568" s="24">
        <f t="shared" ca="1" si="719"/>
        <v>8696.2630533894026</v>
      </c>
      <c r="H6568" s="24">
        <f t="shared" ca="1" si="720"/>
        <v>9389.4443567018843</v>
      </c>
      <c r="I6568" s="24">
        <f ca="1">H6568/'Option value'!$E$10</f>
        <v>455.79826974280991</v>
      </c>
    </row>
    <row r="6569" spans="2:9">
      <c r="B6569">
        <f t="shared" si="721"/>
        <v>6551</v>
      </c>
      <c r="C6569" s="38">
        <f t="shared" ca="1" si="716"/>
        <v>0.32749102937628771</v>
      </c>
      <c r="D6569" s="38">
        <f t="shared" ca="1" si="717"/>
        <v>6.2552979324715569E-2</v>
      </c>
      <c r="E6569" s="38">
        <f t="shared" ca="1" si="718"/>
        <v>0.14529496745027687</v>
      </c>
      <c r="F6569" s="38">
        <f t="shared" ca="1" si="722"/>
        <v>4.4707943555609343E-2</v>
      </c>
      <c r="G6569" s="24">
        <f t="shared" ca="1" si="719"/>
        <v>10238.32738374524</v>
      </c>
      <c r="H6569" s="24">
        <f t="shared" ca="1" si="720"/>
        <v>10931.508687057722</v>
      </c>
      <c r="I6569" s="24">
        <f ca="1">H6569/'Option value'!$E$10</f>
        <v>530.65576150765639</v>
      </c>
    </row>
    <row r="6570" spans="2:9">
      <c r="B6570">
        <f t="shared" si="721"/>
        <v>6552</v>
      </c>
      <c r="C6570" s="38">
        <f t="shared" ca="1" si="716"/>
        <v>0.29553098909754427</v>
      </c>
      <c r="D6570" s="38">
        <f t="shared" ca="1" si="717"/>
        <v>6.5376854699026446E-2</v>
      </c>
      <c r="E6570" s="38">
        <f t="shared" ca="1" si="718"/>
        <v>0.14177703973570174</v>
      </c>
      <c r="F6570" s="38">
        <f t="shared" ca="1" si="722"/>
        <v>2.4532486013707729E-2</v>
      </c>
      <c r="G6570" s="24">
        <f t="shared" ca="1" si="719"/>
        <v>8959.2267311323576</v>
      </c>
      <c r="H6570" s="24">
        <f t="shared" ca="1" si="720"/>
        <v>9652.4080344448394</v>
      </c>
      <c r="I6570" s="24">
        <f ca="1">H6570/'Option value'!$E$10</f>
        <v>468.56349681771064</v>
      </c>
    </row>
    <row r="6571" spans="2:9">
      <c r="B6571">
        <f t="shared" si="721"/>
        <v>6553</v>
      </c>
      <c r="C6571" s="38">
        <f t="shared" ca="1" si="716"/>
        <v>0.27879577815108164</v>
      </c>
      <c r="D6571" s="38">
        <f t="shared" ca="1" si="717"/>
        <v>7.4908539438497346E-2</v>
      </c>
      <c r="E6571" s="38">
        <f t="shared" ca="1" si="718"/>
        <v>0.14367480154117185</v>
      </c>
      <c r="F6571" s="38">
        <f t="shared" ca="1" si="722"/>
        <v>5.9495082153068715E-2</v>
      </c>
      <c r="G6571" s="24">
        <f t="shared" ca="1" si="719"/>
        <v>14112.905264188355</v>
      </c>
      <c r="H6571" s="24">
        <f t="shared" ca="1" si="720"/>
        <v>14806.086567500837</v>
      </c>
      <c r="I6571" s="24">
        <f ca="1">H6571/'Option value'!$E$10</f>
        <v>718.74206638353576</v>
      </c>
    </row>
    <row r="6572" spans="2:9">
      <c r="B6572">
        <f t="shared" si="721"/>
        <v>6554</v>
      </c>
      <c r="C6572" s="38">
        <f t="shared" ca="1" si="716"/>
        <v>0.23974118618319834</v>
      </c>
      <c r="D6572" s="38">
        <f t="shared" ca="1" si="717"/>
        <v>7.0178033942393553E-2</v>
      </c>
      <c r="E6572" s="38">
        <f t="shared" ca="1" si="718"/>
        <v>0.14658446871880382</v>
      </c>
      <c r="F6572" s="38">
        <f t="shared" ca="1" si="722"/>
        <v>4.5954943403306567E-2</v>
      </c>
      <c r="G6572" s="24">
        <f t="shared" ca="1" si="719"/>
        <v>10722.552450999181</v>
      </c>
      <c r="H6572" s="24">
        <f t="shared" ca="1" si="720"/>
        <v>11415.733754311663</v>
      </c>
      <c r="I6572" s="24">
        <f ca="1">H6572/'Option value'!$E$10</f>
        <v>554.16183273357581</v>
      </c>
    </row>
    <row r="6573" spans="2:9">
      <c r="B6573">
        <f t="shared" si="721"/>
        <v>6555</v>
      </c>
      <c r="C6573" s="38">
        <f t="shared" ca="1" si="716"/>
        <v>0.39396579227156536</v>
      </c>
      <c r="D6573" s="38">
        <f t="shared" ca="1" si="717"/>
        <v>5.778805862892343E-2</v>
      </c>
      <c r="E6573" s="38">
        <f t="shared" ca="1" si="718"/>
        <v>0.14732602139775625</v>
      </c>
      <c r="F6573" s="38">
        <f t="shared" ca="1" si="722"/>
        <v>5.0104701449851165E-2</v>
      </c>
      <c r="G6573" s="24">
        <f t="shared" ca="1" si="719"/>
        <v>10275.905100667736</v>
      </c>
      <c r="H6573" s="24">
        <f t="shared" ca="1" si="720"/>
        <v>10969.086403980218</v>
      </c>
      <c r="I6573" s="24">
        <f ca="1">H6573/'Option value'!$E$10</f>
        <v>532.47992252331153</v>
      </c>
    </row>
    <row r="6574" spans="2:9">
      <c r="B6574">
        <f t="shared" si="721"/>
        <v>6556</v>
      </c>
      <c r="C6574" s="38">
        <f t="shared" ca="1" si="716"/>
        <v>0.29014741211747447</v>
      </c>
      <c r="D6574" s="38">
        <f t="shared" ca="1" si="717"/>
        <v>6.1358153483578773E-2</v>
      </c>
      <c r="E6574" s="38">
        <f t="shared" ca="1" si="718"/>
        <v>0.1440950018461295</v>
      </c>
      <c r="F6574" s="38">
        <f t="shared" ca="1" si="722"/>
        <v>3.4846370647263397E-2</v>
      </c>
      <c r="G6574" s="24">
        <f t="shared" ca="1" si="719"/>
        <v>8986.4257342459823</v>
      </c>
      <c r="H6574" s="24">
        <f t="shared" ca="1" si="720"/>
        <v>9679.6070375584641</v>
      </c>
      <c r="I6574" s="24">
        <f ca="1">H6574/'Option value'!$E$10</f>
        <v>469.88383677468266</v>
      </c>
    </row>
    <row r="6575" spans="2:9">
      <c r="B6575">
        <f t="shared" si="721"/>
        <v>6557</v>
      </c>
      <c r="C6575" s="38">
        <f t="shared" ca="1" si="716"/>
        <v>0.29776013627376297</v>
      </c>
      <c r="D6575" s="38">
        <f t="shared" ca="1" si="717"/>
        <v>7.1912582437162406E-2</v>
      </c>
      <c r="E6575" s="38">
        <f t="shared" ca="1" si="718"/>
        <v>0.14276003631841377</v>
      </c>
      <c r="F6575" s="38">
        <f t="shared" ca="1" si="722"/>
        <v>3.3336324494533817E-2</v>
      </c>
      <c r="G6575" s="24">
        <f t="shared" ca="1" si="719"/>
        <v>10577.407808011611</v>
      </c>
      <c r="H6575" s="24">
        <f t="shared" ca="1" si="720"/>
        <v>11270.589111324092</v>
      </c>
      <c r="I6575" s="24">
        <f ca="1">H6575/'Option value'!$E$10</f>
        <v>547.11597627786853</v>
      </c>
    </row>
    <row r="6576" spans="2:9">
      <c r="B6576">
        <f t="shared" si="721"/>
        <v>6558</v>
      </c>
      <c r="C6576" s="38">
        <f t="shared" ca="1" si="716"/>
        <v>0.43848737553379746</v>
      </c>
      <c r="D6576" s="38">
        <f t="shared" ca="1" si="717"/>
        <v>6.7833695919085377E-2</v>
      </c>
      <c r="E6576" s="38">
        <f t="shared" ca="1" si="718"/>
        <v>0.15082598924887278</v>
      </c>
      <c r="F6576" s="38">
        <f t="shared" ca="1" si="722"/>
        <v>5.8385641396198507E-2</v>
      </c>
      <c r="G6576" s="24">
        <f t="shared" ca="1" si="719"/>
        <v>13091.256759991342</v>
      </c>
      <c r="H6576" s="24">
        <f t="shared" ca="1" si="720"/>
        <v>13784.438063303824</v>
      </c>
      <c r="I6576" s="24">
        <f ca="1">H6576/'Option value'!$E$10</f>
        <v>669.14747880115647</v>
      </c>
    </row>
    <row r="6577" spans="2:9">
      <c r="B6577">
        <f t="shared" si="721"/>
        <v>6559</v>
      </c>
      <c r="C6577" s="38">
        <f t="shared" ca="1" si="716"/>
        <v>0.26750971138091678</v>
      </c>
      <c r="D6577" s="38">
        <f t="shared" ca="1" si="717"/>
        <v>6.9297177707130106E-2</v>
      </c>
      <c r="E6577" s="38">
        <f t="shared" ca="1" si="718"/>
        <v>0.1490072581664757</v>
      </c>
      <c r="F6577" s="38">
        <f t="shared" ca="1" si="722"/>
        <v>5.0905858176603244E-2</v>
      </c>
      <c r="G6577" s="24">
        <f t="shared" ca="1" si="719"/>
        <v>11104.091056013265</v>
      </c>
      <c r="H6577" s="24">
        <f t="shared" ca="1" si="720"/>
        <v>11797.272359325747</v>
      </c>
      <c r="I6577" s="24">
        <f ca="1">H6577/'Option value'!$E$10</f>
        <v>572.68312423911391</v>
      </c>
    </row>
    <row r="6578" spans="2:9">
      <c r="B6578">
        <f t="shared" si="721"/>
        <v>6560</v>
      </c>
      <c r="C6578" s="38">
        <f t="shared" ca="1" si="716"/>
        <v>0.36835833723227729</v>
      </c>
      <c r="D6578" s="38">
        <f t="shared" ca="1" si="717"/>
        <v>5.6000124118457908E-2</v>
      </c>
      <c r="E6578" s="38">
        <f t="shared" ca="1" si="718"/>
        <v>0.14835136567142881</v>
      </c>
      <c r="F6578" s="38">
        <f t="shared" ca="1" si="722"/>
        <v>5.1387423718793915E-2</v>
      </c>
      <c r="G6578" s="24">
        <f t="shared" ca="1" si="719"/>
        <v>9800.9900012844882</v>
      </c>
      <c r="H6578" s="24">
        <f t="shared" ca="1" si="720"/>
        <v>10494.17130459697</v>
      </c>
      <c r="I6578" s="24">
        <f ca="1">H6578/'Option value'!$E$10</f>
        <v>509.42579148528978</v>
      </c>
    </row>
    <row r="6579" spans="2:9">
      <c r="B6579">
        <f t="shared" si="721"/>
        <v>6561</v>
      </c>
      <c r="C6579" s="38">
        <f t="shared" ca="1" si="716"/>
        <v>0.24775586709664224</v>
      </c>
      <c r="D6579" s="38">
        <f t="shared" ca="1" si="717"/>
        <v>5.5321747272763684E-2</v>
      </c>
      <c r="E6579" s="38">
        <f t="shared" ca="1" si="718"/>
        <v>0.14552606314062308</v>
      </c>
      <c r="F6579" s="38">
        <f t="shared" ca="1" si="722"/>
        <v>4.882944969070728E-2</v>
      </c>
      <c r="G6579" s="24">
        <f t="shared" ca="1" si="719"/>
        <v>8853.3089835574519</v>
      </c>
      <c r="H6579" s="24">
        <f t="shared" ca="1" si="720"/>
        <v>9546.4902868699337</v>
      </c>
      <c r="I6579" s="24">
        <f ca="1">H6579/'Option value'!$E$10</f>
        <v>463.4218585859191</v>
      </c>
    </row>
    <row r="6580" spans="2:9">
      <c r="B6580">
        <f t="shared" si="721"/>
        <v>6562</v>
      </c>
      <c r="C6580" s="38">
        <f t="shared" ca="1" si="716"/>
        <v>0.2216418545856334</v>
      </c>
      <c r="D6580" s="38">
        <f t="shared" ca="1" si="717"/>
        <v>5.9271072108482259E-2</v>
      </c>
      <c r="E6580" s="38">
        <f t="shared" ca="1" si="718"/>
        <v>0.14632406092990452</v>
      </c>
      <c r="F6580" s="38">
        <f t="shared" ca="1" si="722"/>
        <v>5.9876919650082711E-2</v>
      </c>
      <c r="G6580" s="24">
        <f t="shared" ca="1" si="719"/>
        <v>10387.892035505251</v>
      </c>
      <c r="H6580" s="24">
        <f t="shared" ca="1" si="720"/>
        <v>11081.073338817732</v>
      </c>
      <c r="I6580" s="24">
        <f ca="1">H6580/'Option value'!$E$10</f>
        <v>537.9161814960064</v>
      </c>
    </row>
    <row r="6581" spans="2:9">
      <c r="B6581">
        <f t="shared" si="721"/>
        <v>6563</v>
      </c>
      <c r="C6581" s="38">
        <f t="shared" ca="1" si="716"/>
        <v>0.12699399913629061</v>
      </c>
      <c r="D6581" s="38">
        <f t="shared" ca="1" si="717"/>
        <v>6.3115403535432046E-2</v>
      </c>
      <c r="E6581" s="38">
        <f t="shared" ca="1" si="718"/>
        <v>0.14442582137529014</v>
      </c>
      <c r="F6581" s="38">
        <f t="shared" ca="1" si="722"/>
        <v>2.8297280194663613E-2</v>
      </c>
      <c r="G6581" s="24">
        <f t="shared" ca="1" si="719"/>
        <v>7596.4270794387694</v>
      </c>
      <c r="H6581" s="24">
        <f t="shared" ca="1" si="720"/>
        <v>8289.6083827512521</v>
      </c>
      <c r="I6581" s="24">
        <f ca="1">H6581/'Option value'!$E$10</f>
        <v>402.40817391996364</v>
      </c>
    </row>
    <row r="6582" spans="2:9">
      <c r="B6582">
        <f t="shared" si="721"/>
        <v>6564</v>
      </c>
      <c r="C6582" s="38">
        <f t="shared" ca="1" si="716"/>
        <v>8.3813561622161775E-2</v>
      </c>
      <c r="D6582" s="38">
        <f t="shared" ca="1" si="717"/>
        <v>5.689083896308831E-2</v>
      </c>
      <c r="E6582" s="38">
        <f t="shared" ca="1" si="718"/>
        <v>0.14107384287322872</v>
      </c>
      <c r="F6582" s="38">
        <f t="shared" ca="1" si="722"/>
        <v>4.480577722411247E-2</v>
      </c>
      <c r="G6582" s="24">
        <f t="shared" ca="1" si="719"/>
        <v>7943.3930151393533</v>
      </c>
      <c r="H6582" s="24">
        <f t="shared" ca="1" si="720"/>
        <v>8636.574318451836</v>
      </c>
      <c r="I6582" s="24">
        <f ca="1">H6582/'Option value'!$E$10</f>
        <v>419.25118050737063</v>
      </c>
    </row>
    <row r="6583" spans="2:9">
      <c r="B6583">
        <f t="shared" si="721"/>
        <v>6565</v>
      </c>
      <c r="C6583" s="38">
        <f t="shared" ca="1" si="716"/>
        <v>0.27768868658868917</v>
      </c>
      <c r="D6583" s="38">
        <f t="shared" ca="1" si="717"/>
        <v>6.6359172025595325E-2</v>
      </c>
      <c r="E6583" s="38">
        <f t="shared" ca="1" si="718"/>
        <v>0.14383846154875538</v>
      </c>
      <c r="F6583" s="38">
        <f t="shared" ca="1" si="722"/>
        <v>4.4041952071566977E-2</v>
      </c>
      <c r="G6583" s="24">
        <f t="shared" ca="1" si="719"/>
        <v>10536.637362299416</v>
      </c>
      <c r="H6583" s="24">
        <f t="shared" ca="1" si="720"/>
        <v>11229.818665611898</v>
      </c>
      <c r="I6583" s="24">
        <f ca="1">H6583/'Option value'!$E$10</f>
        <v>545.136828427762</v>
      </c>
    </row>
    <row r="6584" spans="2:9">
      <c r="B6584">
        <f t="shared" si="721"/>
        <v>6566</v>
      </c>
      <c r="C6584" s="38">
        <f t="shared" ca="1" si="716"/>
        <v>0.29222466600385488</v>
      </c>
      <c r="D6584" s="38">
        <f t="shared" ca="1" si="717"/>
        <v>6.5281909452221926E-2</v>
      </c>
      <c r="E6584" s="38">
        <f t="shared" ca="1" si="718"/>
        <v>0.14724913350140528</v>
      </c>
      <c r="F6584" s="38">
        <f t="shared" ca="1" si="722"/>
        <v>3.3269146769070931E-2</v>
      </c>
      <c r="G6584" s="24">
        <f t="shared" ca="1" si="719"/>
        <v>9178.9636523324571</v>
      </c>
      <c r="H6584" s="24">
        <f t="shared" ca="1" si="720"/>
        <v>9872.1449556449388</v>
      </c>
      <c r="I6584" s="24">
        <f ca="1">H6584/'Option value'!$E$10</f>
        <v>479.23033765266689</v>
      </c>
    </row>
    <row r="6585" spans="2:9">
      <c r="B6585">
        <f t="shared" si="721"/>
        <v>6567</v>
      </c>
      <c r="C6585" s="38">
        <f t="shared" ca="1" si="716"/>
        <v>0.15941752497907485</v>
      </c>
      <c r="D6585" s="38">
        <f t="shared" ca="1" si="717"/>
        <v>6.3750653050673414E-2</v>
      </c>
      <c r="E6585" s="38">
        <f t="shared" ca="1" si="718"/>
        <v>0.14666198867678285</v>
      </c>
      <c r="F6585" s="38">
        <f t="shared" ca="1" si="722"/>
        <v>3.4314991015867449E-2</v>
      </c>
      <c r="G6585" s="24">
        <f t="shared" ca="1" si="719"/>
        <v>8159.3282371396581</v>
      </c>
      <c r="H6585" s="24">
        <f t="shared" ca="1" si="720"/>
        <v>8852.5095404521398</v>
      </c>
      <c r="I6585" s="24">
        <f ca="1">H6585/'Option value'!$E$10</f>
        <v>429.73347283748251</v>
      </c>
    </row>
    <row r="6586" spans="2:9">
      <c r="B6586">
        <f t="shared" si="721"/>
        <v>6568</v>
      </c>
      <c r="C6586" s="38">
        <f t="shared" ca="1" si="716"/>
        <v>0.13438861795866919</v>
      </c>
      <c r="D6586" s="38">
        <f t="shared" ca="1" si="717"/>
        <v>6.9975772972338618E-2</v>
      </c>
      <c r="E6586" s="38">
        <f t="shared" ca="1" si="718"/>
        <v>0.14362567176796032</v>
      </c>
      <c r="F6586" s="38">
        <f t="shared" ca="1" si="722"/>
        <v>5.8049354846759632E-2</v>
      </c>
      <c r="G6586" s="24">
        <f t="shared" ca="1" si="719"/>
        <v>11503.959669347858</v>
      </c>
      <c r="H6586" s="24">
        <f t="shared" ca="1" si="720"/>
        <v>12197.14097266034</v>
      </c>
      <c r="I6586" s="24">
        <f ca="1">H6586/'Option value'!$E$10</f>
        <v>592.09422197380286</v>
      </c>
    </row>
    <row r="6587" spans="2:9">
      <c r="B6587">
        <f t="shared" si="721"/>
        <v>6569</v>
      </c>
      <c r="C6587" s="38">
        <f t="shared" ca="1" si="716"/>
        <v>9.7952737493176872E-2</v>
      </c>
      <c r="D6587" s="38">
        <f t="shared" ca="1" si="717"/>
        <v>6.1214719205860774E-2</v>
      </c>
      <c r="E6587" s="38">
        <f t="shared" ca="1" si="718"/>
        <v>0.14448786897633228</v>
      </c>
      <c r="F6587" s="38">
        <f t="shared" ca="1" si="722"/>
        <v>4.9494826700318587E-2</v>
      </c>
      <c r="G6587" s="24">
        <f t="shared" ca="1" si="719"/>
        <v>8774.8376027434242</v>
      </c>
      <c r="H6587" s="24">
        <f t="shared" ca="1" si="720"/>
        <v>9468.018906055906</v>
      </c>
      <c r="I6587" s="24">
        <f ca="1">H6587/'Option value'!$E$10</f>
        <v>459.61256825514101</v>
      </c>
    </row>
    <row r="6588" spans="2:9">
      <c r="B6588">
        <f t="shared" si="721"/>
        <v>6570</v>
      </c>
      <c r="C6588" s="38">
        <f t="shared" ca="1" si="716"/>
        <v>1.3361251868318019E-2</v>
      </c>
      <c r="D6588" s="38">
        <f t="shared" ca="1" si="717"/>
        <v>5.0534786742800514E-2</v>
      </c>
      <c r="E6588" s="38">
        <f t="shared" ca="1" si="718"/>
        <v>0.14836217867609855</v>
      </c>
      <c r="F6588" s="38">
        <f t="shared" ca="1" si="722"/>
        <v>2.3946668167467409E-2</v>
      </c>
      <c r="G6588" s="24">
        <f t="shared" ca="1" si="719"/>
        <v>5104.7159656764252</v>
      </c>
      <c r="H6588" s="24">
        <f t="shared" ca="1" si="720"/>
        <v>5797.8972689889079</v>
      </c>
      <c r="I6588" s="24">
        <f ca="1">H6588/'Option value'!$E$10</f>
        <v>281.45132373732559</v>
      </c>
    </row>
    <row r="6589" spans="2:9">
      <c r="B6589">
        <f t="shared" si="721"/>
        <v>6571</v>
      </c>
      <c r="C6589" s="38">
        <f t="shared" ca="1" si="716"/>
        <v>0.19920878812830342</v>
      </c>
      <c r="D6589" s="38">
        <f t="shared" ca="1" si="717"/>
        <v>6.8607939116891309E-2</v>
      </c>
      <c r="E6589" s="38">
        <f t="shared" ca="1" si="718"/>
        <v>0.14803118096669279</v>
      </c>
      <c r="F6589" s="38">
        <f t="shared" ca="1" si="722"/>
        <v>3.121037767971006E-2</v>
      </c>
      <c r="G6589" s="24">
        <f t="shared" ca="1" si="719"/>
        <v>8734.5465766902853</v>
      </c>
      <c r="H6589" s="24">
        <f t="shared" ca="1" si="720"/>
        <v>9427.7278800027671</v>
      </c>
      <c r="I6589" s="24">
        <f ca="1">H6589/'Option value'!$E$10</f>
        <v>457.65669320401781</v>
      </c>
    </row>
    <row r="6590" spans="2:9">
      <c r="B6590">
        <f t="shared" si="721"/>
        <v>6572</v>
      </c>
      <c r="C6590" s="38">
        <f t="shared" ca="1" si="716"/>
        <v>0.24622800806883752</v>
      </c>
      <c r="D6590" s="38">
        <f t="shared" ca="1" si="717"/>
        <v>5.3290704423700722E-2</v>
      </c>
      <c r="E6590" s="38">
        <f t="shared" ca="1" si="718"/>
        <v>0.14731802319415394</v>
      </c>
      <c r="F6590" s="38">
        <f t="shared" ca="1" si="722"/>
        <v>2.5345101352687704E-2</v>
      </c>
      <c r="G6590" s="24">
        <f t="shared" ca="1" si="719"/>
        <v>6752.6916353049965</v>
      </c>
      <c r="H6590" s="24">
        <f t="shared" ca="1" si="720"/>
        <v>7445.8729386174791</v>
      </c>
      <c r="I6590" s="24">
        <f ca="1">H6590/'Option value'!$E$10</f>
        <v>361.45014265133392</v>
      </c>
    </row>
    <row r="6591" spans="2:9">
      <c r="B6591">
        <f t="shared" si="721"/>
        <v>6573</v>
      </c>
      <c r="C6591" s="38">
        <f t="shared" ca="1" si="716"/>
        <v>0.16499954864869179</v>
      </c>
      <c r="D6591" s="38">
        <f t="shared" ca="1" si="717"/>
        <v>5.1292105838998001E-2</v>
      </c>
      <c r="E6591" s="38">
        <f t="shared" ca="1" si="718"/>
        <v>0.14522370103984128</v>
      </c>
      <c r="F6591" s="38">
        <f t="shared" ca="1" si="722"/>
        <v>4.4942784078191064E-2</v>
      </c>
      <c r="G6591" s="24">
        <f t="shared" ca="1" si="719"/>
        <v>7390.0838698120651</v>
      </c>
      <c r="H6591" s="24">
        <f t="shared" ca="1" si="720"/>
        <v>8083.2651731245478</v>
      </c>
      <c r="I6591" s="24">
        <f ca="1">H6591/'Option value'!$E$10</f>
        <v>392.39151325847314</v>
      </c>
    </row>
    <row r="6592" spans="2:9">
      <c r="B6592">
        <f t="shared" si="721"/>
        <v>6574</v>
      </c>
      <c r="C6592" s="38">
        <f t="shared" ca="1" si="716"/>
        <v>0.30020518815025354</v>
      </c>
      <c r="D6592" s="38">
        <f t="shared" ca="1" si="717"/>
        <v>6.5810788445389332E-2</v>
      </c>
      <c r="E6592" s="38">
        <f t="shared" ca="1" si="718"/>
        <v>0.14628926989000637</v>
      </c>
      <c r="F6592" s="38">
        <f t="shared" ca="1" si="722"/>
        <v>4.0027201409517522E-2</v>
      </c>
      <c r="G6592" s="24">
        <f t="shared" ca="1" si="719"/>
        <v>9986.702205795491</v>
      </c>
      <c r="H6592" s="24">
        <f t="shared" ca="1" si="720"/>
        <v>10679.883509107973</v>
      </c>
      <c r="I6592" s="24">
        <f ca="1">H6592/'Option value'!$E$10</f>
        <v>518.44094704407632</v>
      </c>
    </row>
    <row r="6593" spans="2:9">
      <c r="B6593">
        <f t="shared" si="721"/>
        <v>6575</v>
      </c>
      <c r="C6593" s="38">
        <f t="shared" ca="1" si="716"/>
        <v>0.36452101523753461</v>
      </c>
      <c r="D6593" s="38">
        <f t="shared" ca="1" si="717"/>
        <v>6.5986438302092137E-2</v>
      </c>
      <c r="E6593" s="38">
        <f t="shared" ca="1" si="718"/>
        <v>0.14310991857515548</v>
      </c>
      <c r="F6593" s="38">
        <f t="shared" ca="1" si="722"/>
        <v>2.8066937191890601E-2</v>
      </c>
      <c r="G6593" s="24">
        <f t="shared" ca="1" si="719"/>
        <v>9706.5783593061406</v>
      </c>
      <c r="H6593" s="24">
        <f t="shared" ca="1" si="720"/>
        <v>10399.759662618622</v>
      </c>
      <c r="I6593" s="24">
        <f ca="1">H6593/'Option value'!$E$10</f>
        <v>504.84270206886515</v>
      </c>
    </row>
    <row r="6594" spans="2:9">
      <c r="B6594">
        <f t="shared" si="721"/>
        <v>6576</v>
      </c>
      <c r="C6594" s="38">
        <f t="shared" ca="1" si="716"/>
        <v>0.15231949170948861</v>
      </c>
      <c r="D6594" s="38">
        <f t="shared" ca="1" si="717"/>
        <v>6.1291244332452512E-2</v>
      </c>
      <c r="E6594" s="38">
        <f t="shared" ca="1" si="718"/>
        <v>0.14931711208988221</v>
      </c>
      <c r="F6594" s="38">
        <f t="shared" ca="1" si="722"/>
        <v>5.2236623553159112E-2</v>
      </c>
      <c r="G6594" s="24">
        <f t="shared" ca="1" si="719"/>
        <v>9022.5805979526885</v>
      </c>
      <c r="H6594" s="24">
        <f t="shared" ca="1" si="720"/>
        <v>9715.7619012651703</v>
      </c>
      <c r="I6594" s="24">
        <f ca="1">H6594/'Option value'!$E$10</f>
        <v>471.63892724588203</v>
      </c>
    </row>
    <row r="6595" spans="2:9">
      <c r="B6595">
        <f t="shared" si="721"/>
        <v>6577</v>
      </c>
      <c r="C6595" s="38">
        <f t="shared" ca="1" si="716"/>
        <v>0.24091610770994282</v>
      </c>
      <c r="D6595" s="38">
        <f t="shared" ca="1" si="717"/>
        <v>6.1261871440578181E-2</v>
      </c>
      <c r="E6595" s="38">
        <f t="shared" ca="1" si="718"/>
        <v>0.14658399435164518</v>
      </c>
      <c r="F6595" s="38">
        <f t="shared" ca="1" si="722"/>
        <v>5.6951421411938402E-2</v>
      </c>
      <c r="G6595" s="24">
        <f t="shared" ca="1" si="719"/>
        <v>10518.606177291666</v>
      </c>
      <c r="H6595" s="24">
        <f t="shared" ca="1" si="720"/>
        <v>11211.787480604147</v>
      </c>
      <c r="I6595" s="24">
        <f ca="1">H6595/'Option value'!$E$10</f>
        <v>544.26152818466733</v>
      </c>
    </row>
    <row r="6596" spans="2:9">
      <c r="B6596">
        <f t="shared" si="721"/>
        <v>6578</v>
      </c>
      <c r="C6596" s="38">
        <f t="shared" ca="1" si="716"/>
        <v>0.31215008815040696</v>
      </c>
      <c r="D6596" s="38">
        <f t="shared" ca="1" si="717"/>
        <v>6.28720331773059E-2</v>
      </c>
      <c r="E6596" s="38">
        <f t="shared" ca="1" si="718"/>
        <v>0.14707925132487079</v>
      </c>
      <c r="F6596" s="38">
        <f t="shared" ca="1" si="722"/>
        <v>2.331836437770126E-2</v>
      </c>
      <c r="G6596" s="24">
        <f t="shared" ca="1" si="719"/>
        <v>8267.0198914213452</v>
      </c>
      <c r="H6596" s="24">
        <f t="shared" ca="1" si="720"/>
        <v>8960.2011947338269</v>
      </c>
      <c r="I6596" s="24">
        <f ca="1">H6596/'Option value'!$E$10</f>
        <v>434.96122304533139</v>
      </c>
    </row>
    <row r="6597" spans="2:9">
      <c r="B6597">
        <f t="shared" si="721"/>
        <v>6579</v>
      </c>
      <c r="C6597" s="38">
        <f t="shared" ca="1" si="716"/>
        <v>0.17069422848041432</v>
      </c>
      <c r="D6597" s="38">
        <f t="shared" ca="1" si="717"/>
        <v>7.1928133659886595E-2</v>
      </c>
      <c r="E6597" s="38">
        <f t="shared" ca="1" si="718"/>
        <v>0.14515897341480913</v>
      </c>
      <c r="F6597" s="38">
        <f t="shared" ca="1" si="722"/>
        <v>5.8186435579410056E-2</v>
      </c>
      <c r="G6597" s="24">
        <f t="shared" ca="1" si="719"/>
        <v>12007.469797974354</v>
      </c>
      <c r="H6597" s="24">
        <f t="shared" ca="1" si="720"/>
        <v>12700.651101286836</v>
      </c>
      <c r="I6597" s="24">
        <f ca="1">H6597/'Option value'!$E$10</f>
        <v>616.53646122751627</v>
      </c>
    </row>
    <row r="6598" spans="2:9">
      <c r="B6598">
        <f t="shared" si="721"/>
        <v>6580</v>
      </c>
      <c r="C6598" s="38">
        <f t="shared" ca="1" si="716"/>
        <v>0.19264245277262404</v>
      </c>
      <c r="D6598" s="38">
        <f t="shared" ca="1" si="717"/>
        <v>6.9317444277802232E-2</v>
      </c>
      <c r="E6598" s="38">
        <f t="shared" ca="1" si="718"/>
        <v>0.14738572606788158</v>
      </c>
      <c r="F6598" s="38">
        <f t="shared" ca="1" si="722"/>
        <v>4.2353239601155501E-2</v>
      </c>
      <c r="G6598" s="24">
        <f t="shared" ca="1" si="719"/>
        <v>9761.5894043917706</v>
      </c>
      <c r="H6598" s="24">
        <f t="shared" ca="1" si="720"/>
        <v>10454.770707704252</v>
      </c>
      <c r="I6598" s="24">
        <f ca="1">H6598/'Option value'!$E$10</f>
        <v>507.51314115069181</v>
      </c>
    </row>
    <row r="6599" spans="2:9">
      <c r="B6599">
        <f t="shared" si="721"/>
        <v>6581</v>
      </c>
      <c r="C6599" s="38">
        <f t="shared" ca="1" si="716"/>
        <v>0.26921954644750545</v>
      </c>
      <c r="D6599" s="38">
        <f t="shared" ca="1" si="717"/>
        <v>6.1990897068040965E-2</v>
      </c>
      <c r="E6599" s="38">
        <f t="shared" ca="1" si="718"/>
        <v>0.14739673702549572</v>
      </c>
      <c r="F6599" s="38">
        <f t="shared" ca="1" si="722"/>
        <v>4.499442213829502E-2</v>
      </c>
      <c r="G6599" s="24">
        <f t="shared" ca="1" si="719"/>
        <v>9528.9769261750098</v>
      </c>
      <c r="H6599" s="24">
        <f t="shared" ca="1" si="720"/>
        <v>10222.158229487492</v>
      </c>
      <c r="I6599" s="24">
        <f ca="1">H6599/'Option value'!$E$10</f>
        <v>496.22127327609178</v>
      </c>
    </row>
    <row r="6600" spans="2:9">
      <c r="B6600">
        <f t="shared" si="721"/>
        <v>6582</v>
      </c>
      <c r="C6600" s="38">
        <f t="shared" ca="1" si="716"/>
        <v>0.23385648938529716</v>
      </c>
      <c r="D6600" s="38">
        <f t="shared" ca="1" si="717"/>
        <v>4.9189593639429256E-2</v>
      </c>
      <c r="E6600" s="38">
        <f t="shared" ca="1" si="718"/>
        <v>0.14338117958829319</v>
      </c>
      <c r="F6600" s="38">
        <f t="shared" ca="1" si="722"/>
        <v>4.3839040598376372E-2</v>
      </c>
      <c r="G6600" s="24">
        <f t="shared" ca="1" si="719"/>
        <v>7561.7496077878968</v>
      </c>
      <c r="H6600" s="24">
        <f t="shared" ca="1" si="720"/>
        <v>8254.9309111003786</v>
      </c>
      <c r="I6600" s="24">
        <f ca="1">H6600/'Option value'!$E$10</f>
        <v>400.72480150972711</v>
      </c>
    </row>
    <row r="6601" spans="2:9">
      <c r="B6601">
        <f t="shared" si="721"/>
        <v>6583</v>
      </c>
      <c r="C6601" s="38">
        <f t="shared" ca="1" si="716"/>
        <v>0.18884355983253318</v>
      </c>
      <c r="D6601" s="38">
        <f t="shared" ca="1" si="717"/>
        <v>5.2855653369342927E-2</v>
      </c>
      <c r="E6601" s="38">
        <f t="shared" ca="1" si="718"/>
        <v>0.14617938303461403</v>
      </c>
      <c r="F6601" s="38">
        <f t="shared" ca="1" si="722"/>
        <v>4.8903494074167414E-2</v>
      </c>
      <c r="G6601" s="24">
        <f t="shared" ca="1" si="719"/>
        <v>8011.2876141612305</v>
      </c>
      <c r="H6601" s="24">
        <f t="shared" ca="1" si="720"/>
        <v>8704.4689174737123</v>
      </c>
      <c r="I6601" s="24">
        <f ca="1">H6601/'Option value'!$E$10</f>
        <v>422.54703482882098</v>
      </c>
    </row>
    <row r="6602" spans="2:9">
      <c r="B6602">
        <f t="shared" si="721"/>
        <v>6584</v>
      </c>
      <c r="C6602" s="38">
        <f t="shared" ca="1" si="716"/>
        <v>0.27950659056944116</v>
      </c>
      <c r="D6602" s="38">
        <f t="shared" ca="1" si="717"/>
        <v>6.985296438825124E-2</v>
      </c>
      <c r="E6602" s="38">
        <f t="shared" ca="1" si="718"/>
        <v>0.14401044921643164</v>
      </c>
      <c r="F6602" s="38">
        <f t="shared" ca="1" si="722"/>
        <v>4.3541881570496724E-2</v>
      </c>
      <c r="G6602" s="24">
        <f t="shared" ca="1" si="719"/>
        <v>11032.870855478637</v>
      </c>
      <c r="H6602" s="24">
        <f t="shared" ca="1" si="720"/>
        <v>11726.052158791119</v>
      </c>
      <c r="I6602" s="24">
        <f ca="1">H6602/'Option value'!$E$10</f>
        <v>569.22583295102515</v>
      </c>
    </row>
    <row r="6603" spans="2:9">
      <c r="B6603">
        <f t="shared" si="721"/>
        <v>6585</v>
      </c>
      <c r="C6603" s="38">
        <f t="shared" ca="1" si="716"/>
        <v>0.17988767466826003</v>
      </c>
      <c r="D6603" s="38">
        <f t="shared" ca="1" si="717"/>
        <v>5.8136730221098415E-2</v>
      </c>
      <c r="E6603" s="38">
        <f t="shared" ca="1" si="718"/>
        <v>0.14361353699067367</v>
      </c>
      <c r="F6603" s="38">
        <f t="shared" ca="1" si="722"/>
        <v>5.2923584319398434E-2</v>
      </c>
      <c r="G6603" s="24">
        <f t="shared" ca="1" si="719"/>
        <v>9380.4455773876689</v>
      </c>
      <c r="H6603" s="24">
        <f t="shared" ca="1" si="720"/>
        <v>10073.626880700151</v>
      </c>
      <c r="I6603" s="24">
        <f ca="1">H6603/'Option value'!$E$10</f>
        <v>489.01101362622086</v>
      </c>
    </row>
    <row r="6604" spans="2:9">
      <c r="B6604">
        <f t="shared" si="721"/>
        <v>6586</v>
      </c>
      <c r="C6604" s="38">
        <f t="shared" ca="1" si="716"/>
        <v>0.22719072592692566</v>
      </c>
      <c r="D6604" s="38">
        <f t="shared" ca="1" si="717"/>
        <v>7.4513445418565166E-2</v>
      </c>
      <c r="E6604" s="38">
        <f t="shared" ca="1" si="718"/>
        <v>0.14770629023330703</v>
      </c>
      <c r="F6604" s="38">
        <f t="shared" ca="1" si="722"/>
        <v>4.2709060914001826E-2</v>
      </c>
      <c r="G6604" s="24">
        <f t="shared" ca="1" si="719"/>
        <v>10800.907520250707</v>
      </c>
      <c r="H6604" s="24">
        <f t="shared" ca="1" si="720"/>
        <v>11494.088823563188</v>
      </c>
      <c r="I6604" s="24">
        <f ca="1">H6604/'Option value'!$E$10</f>
        <v>557.96547687199939</v>
      </c>
    </row>
    <row r="6605" spans="2:9">
      <c r="B6605">
        <f t="shared" si="721"/>
        <v>6587</v>
      </c>
      <c r="C6605" s="38">
        <f t="shared" ca="1" si="716"/>
        <v>0.25992376715281612</v>
      </c>
      <c r="D6605" s="38">
        <f t="shared" ca="1" si="717"/>
        <v>6.8857244958292027E-2</v>
      </c>
      <c r="E6605" s="38">
        <f t="shared" ca="1" si="718"/>
        <v>0.1487142289431766</v>
      </c>
      <c r="F6605" s="38">
        <f t="shared" ca="1" si="722"/>
        <v>3.6554857663767315E-2</v>
      </c>
      <c r="G6605" s="24">
        <f t="shared" ca="1" si="719"/>
        <v>9592.8956741262518</v>
      </c>
      <c r="H6605" s="24">
        <f t="shared" ca="1" si="720"/>
        <v>10286.076977438734</v>
      </c>
      <c r="I6605" s="24">
        <f ca="1">H6605/'Option value'!$E$10</f>
        <v>499.3241251183851</v>
      </c>
    </row>
    <row r="6606" spans="2:9">
      <c r="B6606">
        <f t="shared" si="721"/>
        <v>6588</v>
      </c>
      <c r="C6606" s="38">
        <f t="shared" ca="1" si="716"/>
        <v>0.21145554169539801</v>
      </c>
      <c r="D6606" s="38">
        <f t="shared" ca="1" si="717"/>
        <v>6.0776386103346333E-2</v>
      </c>
      <c r="E6606" s="38">
        <f t="shared" ca="1" si="718"/>
        <v>0.14471339350766799</v>
      </c>
      <c r="F6606" s="38">
        <f t="shared" ca="1" si="722"/>
        <v>3.1862222658407227E-2</v>
      </c>
      <c r="G6606" s="24">
        <f t="shared" ca="1" si="719"/>
        <v>8091.4743331229392</v>
      </c>
      <c r="H6606" s="24">
        <f t="shared" ca="1" si="720"/>
        <v>8784.6556364354219</v>
      </c>
      <c r="I6606" s="24">
        <f ca="1">H6606/'Option value'!$E$10</f>
        <v>426.43959400171946</v>
      </c>
    </row>
    <row r="6607" spans="2:9">
      <c r="B6607">
        <f t="shared" si="721"/>
        <v>6589</v>
      </c>
      <c r="C6607" s="38">
        <f t="shared" ca="1" si="716"/>
        <v>0.33188030357010673</v>
      </c>
      <c r="D6607" s="38">
        <f t="shared" ca="1" si="717"/>
        <v>6.089442916207749E-2</v>
      </c>
      <c r="E6607" s="38">
        <f t="shared" ca="1" si="718"/>
        <v>0.14446120988572719</v>
      </c>
      <c r="F6607" s="38">
        <f t="shared" ca="1" si="722"/>
        <v>5.5733245186467828E-2</v>
      </c>
      <c r="G6607" s="24">
        <f t="shared" ca="1" si="719"/>
        <v>11336.359697268301</v>
      </c>
      <c r="H6607" s="24">
        <f t="shared" ca="1" si="720"/>
        <v>12029.541000580783</v>
      </c>
      <c r="I6607" s="24">
        <f ca="1">H6607/'Option value'!$E$10</f>
        <v>583.95830099906709</v>
      </c>
    </row>
    <row r="6608" spans="2:9">
      <c r="B6608">
        <f t="shared" si="721"/>
        <v>6590</v>
      </c>
      <c r="C6608" s="38">
        <f t="shared" ca="1" si="716"/>
        <v>0.25765864629570573</v>
      </c>
      <c r="D6608" s="38">
        <f t="shared" ca="1" si="717"/>
        <v>6.981765085966285E-2</v>
      </c>
      <c r="E6608" s="38">
        <f t="shared" ca="1" si="718"/>
        <v>0.14343152363211867</v>
      </c>
      <c r="F6608" s="38">
        <f t="shared" ca="1" si="722"/>
        <v>2.9238296208980857E-2</v>
      </c>
      <c r="G6608" s="24">
        <f t="shared" ca="1" si="719"/>
        <v>9536.2810577307991</v>
      </c>
      <c r="H6608" s="24">
        <f t="shared" ca="1" si="720"/>
        <v>10229.462361043281</v>
      </c>
      <c r="I6608" s="24">
        <f ca="1">H6608/'Option value'!$E$10</f>
        <v>496.57584276909125</v>
      </c>
    </row>
    <row r="6609" spans="2:9">
      <c r="B6609">
        <f t="shared" si="721"/>
        <v>6591</v>
      </c>
      <c r="C6609" s="38">
        <f t="shared" ca="1" si="716"/>
        <v>0.28680874458785277</v>
      </c>
      <c r="D6609" s="38">
        <f t="shared" ca="1" si="717"/>
        <v>5.6978072844381146E-2</v>
      </c>
      <c r="E6609" s="38">
        <f t="shared" ca="1" si="718"/>
        <v>0.14804747390750406</v>
      </c>
      <c r="F6609" s="38">
        <f t="shared" ca="1" si="722"/>
        <v>5.8856264374116965E-2</v>
      </c>
      <c r="G6609" s="24">
        <f t="shared" ca="1" si="719"/>
        <v>10195.090445666498</v>
      </c>
      <c r="H6609" s="24">
        <f t="shared" ca="1" si="720"/>
        <v>10888.271748978979</v>
      </c>
      <c r="I6609" s="24">
        <f ca="1">H6609/'Option value'!$E$10</f>
        <v>528.55688101839701</v>
      </c>
    </row>
    <row r="6610" spans="2:9">
      <c r="B6610">
        <f t="shared" si="721"/>
        <v>6592</v>
      </c>
      <c r="C6610" s="38">
        <f t="shared" ca="1" si="716"/>
        <v>0.1563304806912055</v>
      </c>
      <c r="D6610" s="38">
        <f t="shared" ca="1" si="717"/>
        <v>5.4524396708276926E-2</v>
      </c>
      <c r="E6610" s="38">
        <f t="shared" ca="1" si="718"/>
        <v>0.14460265356736132</v>
      </c>
      <c r="F6610" s="38">
        <f t="shared" ca="1" si="722"/>
        <v>3.9300306409521632E-2</v>
      </c>
      <c r="G6610" s="24">
        <f t="shared" ca="1" si="719"/>
        <v>7425.507959404189</v>
      </c>
      <c r="H6610" s="24">
        <f t="shared" ca="1" si="720"/>
        <v>8118.6892627166717</v>
      </c>
      <c r="I6610" s="24">
        <f ca="1">H6610/'Option value'!$E$10</f>
        <v>394.11112925809084</v>
      </c>
    </row>
    <row r="6611" spans="2:9">
      <c r="B6611">
        <f t="shared" si="721"/>
        <v>6593</v>
      </c>
      <c r="C6611" s="38">
        <f t="shared" ref="C6611:C6674" ca="1" si="723">_xlfn.NORM.INV(RAND(),$F$6,$G$6)</f>
        <v>0.17737247758877048</v>
      </c>
      <c r="D6611" s="38">
        <f t="shared" ref="D6611:D6674" ca="1" si="724">_xlfn.NORM.INV(RAND(),$F$7,$G$7)</f>
        <v>5.5087902502421807E-2</v>
      </c>
      <c r="E6611" s="38">
        <f t="shared" ref="E6611:E6674" ca="1" si="725">_xlfn.NORM.INV(RAND(),$F$8,$G$8)</f>
        <v>0.14263040356935888</v>
      </c>
      <c r="F6611" s="38">
        <f t="shared" ca="1" si="722"/>
        <v>2.4003589021671351E-2</v>
      </c>
      <c r="G6611" s="24">
        <f t="shared" ref="G6611:G6674" ca="1" si="726">IF(E6611&gt;F6611,($C$12*(1+C6611)*D6611)/(E6611-F6611),0)</f>
        <v>6780.7639241839906</v>
      </c>
      <c r="H6611" s="24">
        <f t="shared" ref="H6611:H6674" ca="1" si="727">G6611+$C$13</f>
        <v>7473.9452274964733</v>
      </c>
      <c r="I6611" s="24">
        <f ca="1">H6611/'Option value'!$E$10</f>
        <v>362.81287512118797</v>
      </c>
    </row>
    <row r="6612" spans="2:9">
      <c r="B6612">
        <f t="shared" ref="B6612:B6675" si="728">B6611+1</f>
        <v>6594</v>
      </c>
      <c r="C6612" s="38">
        <f t="shared" ca="1" si="723"/>
        <v>0.1253363164722357</v>
      </c>
      <c r="D6612" s="38">
        <f t="shared" ca="1" si="724"/>
        <v>6.7361106983984315E-2</v>
      </c>
      <c r="E6612" s="38">
        <f t="shared" ca="1" si="725"/>
        <v>0.14604816737197912</v>
      </c>
      <c r="F6612" s="38">
        <f t="shared" ref="F6612:F6675" ca="1" si="729">RAND()*($E$9-$D$9)+$D$9</f>
        <v>3.1514096943035294E-2</v>
      </c>
      <c r="G6612" s="24">
        <f t="shared" ca="1" si="726"/>
        <v>8208.2057009332093</v>
      </c>
      <c r="H6612" s="24">
        <f t="shared" ca="1" si="727"/>
        <v>8901.3870042456911</v>
      </c>
      <c r="I6612" s="24">
        <f ca="1">H6612/'Option value'!$E$10</f>
        <v>432.10616525464519</v>
      </c>
    </row>
    <row r="6613" spans="2:9">
      <c r="B6613">
        <f t="shared" si="728"/>
        <v>6595</v>
      </c>
      <c r="C6613" s="38">
        <f t="shared" ca="1" si="723"/>
        <v>0.27392998303983024</v>
      </c>
      <c r="D6613" s="38">
        <f t="shared" ca="1" si="724"/>
        <v>5.3373890593552561E-2</v>
      </c>
      <c r="E6613" s="38">
        <f t="shared" ca="1" si="725"/>
        <v>0.14516912524180764</v>
      </c>
      <c r="F6613" s="38">
        <f t="shared" ca="1" si="729"/>
        <v>4.2794365457091116E-2</v>
      </c>
      <c r="G6613" s="24">
        <f t="shared" ca="1" si="726"/>
        <v>8237.0727443483447</v>
      </c>
      <c r="H6613" s="24">
        <f t="shared" ca="1" si="727"/>
        <v>8930.2540476608265</v>
      </c>
      <c r="I6613" s="24">
        <f ca="1">H6613/'Option value'!$E$10</f>
        <v>433.50747804178764</v>
      </c>
    </row>
    <row r="6614" spans="2:9">
      <c r="B6614">
        <f t="shared" si="728"/>
        <v>6596</v>
      </c>
      <c r="C6614" s="38">
        <f t="shared" ca="1" si="723"/>
        <v>0.20733675001967053</v>
      </c>
      <c r="D6614" s="38">
        <f t="shared" ca="1" si="724"/>
        <v>6.6565475174117691E-2</v>
      </c>
      <c r="E6614" s="38">
        <f t="shared" ca="1" si="725"/>
        <v>0.14751311505454739</v>
      </c>
      <c r="F6614" s="38">
        <f t="shared" ca="1" si="729"/>
        <v>5.8323937329666092E-2</v>
      </c>
      <c r="G6614" s="24">
        <f t="shared" ca="1" si="726"/>
        <v>11175.23523538806</v>
      </c>
      <c r="H6614" s="24">
        <f t="shared" ca="1" si="727"/>
        <v>11868.416538700541</v>
      </c>
      <c r="I6614" s="24">
        <f ca="1">H6614/'Option value'!$E$10</f>
        <v>576.13672517963789</v>
      </c>
    </row>
    <row r="6615" spans="2:9">
      <c r="B6615">
        <f t="shared" si="728"/>
        <v>6597</v>
      </c>
      <c r="C6615" s="38">
        <f t="shared" ca="1" si="723"/>
        <v>0.24140589867902162</v>
      </c>
      <c r="D6615" s="38">
        <f t="shared" ca="1" si="724"/>
        <v>6.1591070307225076E-2</v>
      </c>
      <c r="E6615" s="38">
        <f t="shared" ca="1" si="725"/>
        <v>0.14315894763384993</v>
      </c>
      <c r="F6615" s="38">
        <f t="shared" ca="1" si="729"/>
        <v>3.9191210106905149E-2</v>
      </c>
      <c r="G6615" s="24">
        <f t="shared" ca="1" si="726"/>
        <v>9120.6195307779781</v>
      </c>
      <c r="H6615" s="24">
        <f t="shared" ca="1" si="727"/>
        <v>9813.8008340904598</v>
      </c>
      <c r="I6615" s="24">
        <f ca="1">H6615/'Option value'!$E$10</f>
        <v>476.39809874225529</v>
      </c>
    </row>
    <row r="6616" spans="2:9">
      <c r="B6616">
        <f t="shared" si="728"/>
        <v>6598</v>
      </c>
      <c r="C6616" s="38">
        <f t="shared" ca="1" si="723"/>
        <v>0.1465468511507208</v>
      </c>
      <c r="D6616" s="38">
        <f t="shared" ca="1" si="724"/>
        <v>6.4284660952850625E-2</v>
      </c>
      <c r="E6616" s="38">
        <f t="shared" ca="1" si="725"/>
        <v>0.14983406448227035</v>
      </c>
      <c r="F6616" s="38">
        <f t="shared" ca="1" si="729"/>
        <v>3.2096479981476966E-2</v>
      </c>
      <c r="G6616" s="24">
        <f t="shared" ca="1" si="726"/>
        <v>7763.8193014039116</v>
      </c>
      <c r="H6616" s="24">
        <f t="shared" ca="1" si="727"/>
        <v>8457.0006047163934</v>
      </c>
      <c r="I6616" s="24">
        <f ca="1">H6616/'Option value'!$E$10</f>
        <v>410.53400993768895</v>
      </c>
    </row>
    <row r="6617" spans="2:9">
      <c r="B6617">
        <f t="shared" si="728"/>
        <v>6599</v>
      </c>
      <c r="C6617" s="38">
        <f t="shared" ca="1" si="723"/>
        <v>0.2721494743377415</v>
      </c>
      <c r="D6617" s="38">
        <f t="shared" ca="1" si="724"/>
        <v>6.4305414516217588E-2</v>
      </c>
      <c r="E6617" s="38">
        <f t="shared" ca="1" si="725"/>
        <v>0.14887310174132867</v>
      </c>
      <c r="F6617" s="38">
        <f t="shared" ca="1" si="729"/>
        <v>3.4594196800267499E-2</v>
      </c>
      <c r="G6617" s="24">
        <f t="shared" ca="1" si="726"/>
        <v>8877.9151817816328</v>
      </c>
      <c r="H6617" s="24">
        <f t="shared" ca="1" si="727"/>
        <v>9571.0964850941145</v>
      </c>
      <c r="I6617" s="24">
        <f ca="1">H6617/'Option value'!$E$10</f>
        <v>464.61633422786963</v>
      </c>
    </row>
    <row r="6618" spans="2:9">
      <c r="B6618">
        <f t="shared" si="728"/>
        <v>6600</v>
      </c>
      <c r="C6618" s="38">
        <f t="shared" ca="1" si="723"/>
        <v>4.7386104867739476E-2</v>
      </c>
      <c r="D6618" s="38">
        <f t="shared" ca="1" si="724"/>
        <v>5.8753919713316408E-2</v>
      </c>
      <c r="E6618" s="38">
        <f t="shared" ca="1" si="725"/>
        <v>0.14719944195726062</v>
      </c>
      <c r="F6618" s="38">
        <f t="shared" ca="1" si="729"/>
        <v>3.815992407095356E-2</v>
      </c>
      <c r="G6618" s="24">
        <f t="shared" ca="1" si="726"/>
        <v>6999.2435816729057</v>
      </c>
      <c r="H6618" s="24">
        <f t="shared" ca="1" si="727"/>
        <v>7692.4248849853884</v>
      </c>
      <c r="I6618" s="24">
        <f ca="1">H6618/'Option value'!$E$10</f>
        <v>373.41868373715477</v>
      </c>
    </row>
    <row r="6619" spans="2:9">
      <c r="B6619">
        <f t="shared" si="728"/>
        <v>6601</v>
      </c>
      <c r="C6619" s="38">
        <f t="shared" ca="1" si="723"/>
        <v>0.40987691090212786</v>
      </c>
      <c r="D6619" s="38">
        <f t="shared" ca="1" si="724"/>
        <v>6.2683440820637745E-2</v>
      </c>
      <c r="E6619" s="38">
        <f t="shared" ca="1" si="725"/>
        <v>0.14171395814750945</v>
      </c>
      <c r="F6619" s="38">
        <f t="shared" ca="1" si="729"/>
        <v>5.4603810697667912E-2</v>
      </c>
      <c r="G6619" s="24">
        <f t="shared" ca="1" si="726"/>
        <v>12582.202022033478</v>
      </c>
      <c r="H6619" s="24">
        <f t="shared" ca="1" si="727"/>
        <v>13275.38332534596</v>
      </c>
      <c r="I6619" s="24">
        <f ca="1">H6619/'Option value'!$E$10</f>
        <v>644.43608375465817</v>
      </c>
    </row>
    <row r="6620" spans="2:9">
      <c r="B6620">
        <f t="shared" si="728"/>
        <v>6602</v>
      </c>
      <c r="C6620" s="38">
        <f t="shared" ca="1" si="723"/>
        <v>0.30439472591128297</v>
      </c>
      <c r="D6620" s="38">
        <f t="shared" ca="1" si="724"/>
        <v>5.8901033311559145E-2</v>
      </c>
      <c r="E6620" s="38">
        <f t="shared" ca="1" si="725"/>
        <v>0.14221440692783149</v>
      </c>
      <c r="F6620" s="38">
        <f t="shared" ca="1" si="729"/>
        <v>2.7714505035269336E-2</v>
      </c>
      <c r="G6620" s="24">
        <f t="shared" ca="1" si="726"/>
        <v>8321.8179374102019</v>
      </c>
      <c r="H6620" s="24">
        <f t="shared" ca="1" si="727"/>
        <v>9014.9992407226837</v>
      </c>
      <c r="I6620" s="24">
        <f ca="1">H6620/'Option value'!$E$10</f>
        <v>437.6213223651788</v>
      </c>
    </row>
    <row r="6621" spans="2:9">
      <c r="B6621">
        <f t="shared" si="728"/>
        <v>6603</v>
      </c>
      <c r="C6621" s="38">
        <f t="shared" ca="1" si="723"/>
        <v>0.2692941363787329</v>
      </c>
      <c r="D6621" s="38">
        <f t="shared" ca="1" si="724"/>
        <v>6.5862419862713642E-2</v>
      </c>
      <c r="E6621" s="38">
        <f t="shared" ca="1" si="725"/>
        <v>0.14619787793980926</v>
      </c>
      <c r="F6621" s="38">
        <f t="shared" ca="1" si="729"/>
        <v>4.157171406518903E-2</v>
      </c>
      <c r="G6621" s="24">
        <f t="shared" ca="1" si="726"/>
        <v>9909.4837905990353</v>
      </c>
      <c r="H6621" s="24">
        <f t="shared" ca="1" si="727"/>
        <v>10602.665093911517</v>
      </c>
      <c r="I6621" s="24">
        <f ca="1">H6621/'Option value'!$E$10</f>
        <v>514.69248028696677</v>
      </c>
    </row>
    <row r="6622" spans="2:9">
      <c r="B6622">
        <f t="shared" si="728"/>
        <v>6604</v>
      </c>
      <c r="C6622" s="38">
        <f t="shared" ca="1" si="723"/>
        <v>0.29658187650001894</v>
      </c>
      <c r="D6622" s="38">
        <f t="shared" ca="1" si="724"/>
        <v>5.7033254521375726E-2</v>
      </c>
      <c r="E6622" s="38">
        <f t="shared" ca="1" si="725"/>
        <v>0.1451506593485328</v>
      </c>
      <c r="F6622" s="38">
        <f t="shared" ca="1" si="729"/>
        <v>2.4917739704151377E-2</v>
      </c>
      <c r="G6622" s="24">
        <f t="shared" ca="1" si="726"/>
        <v>7627.7435789540823</v>
      </c>
      <c r="H6622" s="24">
        <f t="shared" ca="1" si="727"/>
        <v>8320.924882266565</v>
      </c>
      <c r="I6622" s="24">
        <f ca="1">H6622/'Option value'!$E$10</f>
        <v>403.9283923430371</v>
      </c>
    </row>
    <row r="6623" spans="2:9">
      <c r="B6623">
        <f t="shared" si="728"/>
        <v>6605</v>
      </c>
      <c r="C6623" s="38">
        <f t="shared" ca="1" si="723"/>
        <v>-9.9252869762735951E-3</v>
      </c>
      <c r="D6623" s="38">
        <f t="shared" ca="1" si="724"/>
        <v>6.9249891265663069E-2</v>
      </c>
      <c r="E6623" s="38">
        <f t="shared" ca="1" si="725"/>
        <v>0.150998956345091</v>
      </c>
      <c r="F6623" s="38">
        <f t="shared" ca="1" si="729"/>
        <v>4.5898880209841508E-2</v>
      </c>
      <c r="G6623" s="24">
        <f t="shared" ca="1" si="726"/>
        <v>8090.5009008990892</v>
      </c>
      <c r="H6623" s="24">
        <f t="shared" ca="1" si="727"/>
        <v>8783.6822042115709</v>
      </c>
      <c r="I6623" s="24">
        <f ca="1">H6623/'Option value'!$E$10</f>
        <v>426.3923400102704</v>
      </c>
    </row>
    <row r="6624" spans="2:9">
      <c r="B6624">
        <f t="shared" si="728"/>
        <v>6606</v>
      </c>
      <c r="C6624" s="38">
        <f t="shared" ca="1" si="723"/>
        <v>0.18926526445999703</v>
      </c>
      <c r="D6624" s="38">
        <f t="shared" ca="1" si="724"/>
        <v>5.7524428177596704E-2</v>
      </c>
      <c r="E6624" s="38">
        <f t="shared" ca="1" si="725"/>
        <v>0.14569407131951906</v>
      </c>
      <c r="F6624" s="38">
        <f t="shared" ca="1" si="729"/>
        <v>5.7212228877459248E-2</v>
      </c>
      <c r="G6624" s="24">
        <f t="shared" ca="1" si="726"/>
        <v>9588.8884008762561</v>
      </c>
      <c r="H6624" s="24">
        <f t="shared" ca="1" si="727"/>
        <v>10282.069704188738</v>
      </c>
      <c r="I6624" s="24">
        <f ca="1">H6624/'Option value'!$E$10</f>
        <v>499.12959729071542</v>
      </c>
    </row>
    <row r="6625" spans="2:9">
      <c r="B6625">
        <f t="shared" si="728"/>
        <v>6607</v>
      </c>
      <c r="C6625" s="38">
        <f t="shared" ca="1" si="723"/>
        <v>0.16155385196604027</v>
      </c>
      <c r="D6625" s="38">
        <f t="shared" ca="1" si="724"/>
        <v>5.4900741854978466E-2</v>
      </c>
      <c r="E6625" s="38">
        <f t="shared" ca="1" si="725"/>
        <v>0.14432775894245239</v>
      </c>
      <c r="F6625" s="38">
        <f t="shared" ca="1" si="729"/>
        <v>4.8646886380551459E-2</v>
      </c>
      <c r="G6625" s="24">
        <f t="shared" ca="1" si="726"/>
        <v>8265.7794275790311</v>
      </c>
      <c r="H6625" s="24">
        <f t="shared" ca="1" si="727"/>
        <v>8958.9607308915129</v>
      </c>
      <c r="I6625" s="24">
        <f ca="1">H6625/'Option value'!$E$10</f>
        <v>434.90100635395692</v>
      </c>
    </row>
    <row r="6626" spans="2:9">
      <c r="B6626">
        <f t="shared" si="728"/>
        <v>6608</v>
      </c>
      <c r="C6626" s="38">
        <f t="shared" ca="1" si="723"/>
        <v>0.39231689080482568</v>
      </c>
      <c r="D6626" s="38">
        <f t="shared" ca="1" si="724"/>
        <v>6.3252527647254225E-2</v>
      </c>
      <c r="E6626" s="38">
        <f t="shared" ca="1" si="725"/>
        <v>0.14712234397051843</v>
      </c>
      <c r="F6626" s="38">
        <f t="shared" ca="1" si="729"/>
        <v>3.4869660690691244E-2</v>
      </c>
      <c r="G6626" s="24">
        <f t="shared" ca="1" si="726"/>
        <v>9729.9503151397421</v>
      </c>
      <c r="H6626" s="24">
        <f t="shared" ca="1" si="727"/>
        <v>10423.131618452224</v>
      </c>
      <c r="I6626" s="24">
        <f ca="1">H6626/'Option value'!$E$10</f>
        <v>505.97726303166132</v>
      </c>
    </row>
    <row r="6627" spans="2:9">
      <c r="B6627">
        <f t="shared" si="728"/>
        <v>6609</v>
      </c>
      <c r="C6627" s="38">
        <f t="shared" ca="1" si="723"/>
        <v>0.23149216396852831</v>
      </c>
      <c r="D6627" s="38">
        <f t="shared" ca="1" si="724"/>
        <v>6.193746171889912E-2</v>
      </c>
      <c r="E6627" s="38">
        <f t="shared" ca="1" si="725"/>
        <v>0.14338710850769851</v>
      </c>
      <c r="F6627" s="38">
        <f t="shared" ca="1" si="729"/>
        <v>3.9941072439704683E-2</v>
      </c>
      <c r="G6627" s="24">
        <f t="shared" ca="1" si="726"/>
        <v>9144.5550632895629</v>
      </c>
      <c r="H6627" s="24">
        <f t="shared" ca="1" si="727"/>
        <v>9837.7363666020447</v>
      </c>
      <c r="I6627" s="24">
        <f ca="1">H6627/'Option value'!$E$10</f>
        <v>477.56001779621573</v>
      </c>
    </row>
    <row r="6628" spans="2:9">
      <c r="B6628">
        <f t="shared" si="728"/>
        <v>6610</v>
      </c>
      <c r="C6628" s="38">
        <f t="shared" ca="1" si="723"/>
        <v>0.11631259201846164</v>
      </c>
      <c r="D6628" s="38">
        <f t="shared" ca="1" si="724"/>
        <v>7.0091716011043387E-2</v>
      </c>
      <c r="E6628" s="38">
        <f t="shared" ca="1" si="725"/>
        <v>0.1417900841917876</v>
      </c>
      <c r="F6628" s="38">
        <f t="shared" ca="1" si="729"/>
        <v>3.3967055825786185E-2</v>
      </c>
      <c r="G6628" s="24">
        <f t="shared" ca="1" si="726"/>
        <v>8999.7898316972878</v>
      </c>
      <c r="H6628" s="24">
        <f t="shared" ca="1" si="727"/>
        <v>9692.9711350097696</v>
      </c>
      <c r="I6628" s="24">
        <f ca="1">H6628/'Option value'!$E$10</f>
        <v>470.53257936940628</v>
      </c>
    </row>
    <row r="6629" spans="2:9">
      <c r="B6629">
        <f t="shared" si="728"/>
        <v>6611</v>
      </c>
      <c r="C6629" s="38">
        <f t="shared" ca="1" si="723"/>
        <v>0.21085064697383626</v>
      </c>
      <c r="D6629" s="38">
        <f t="shared" ca="1" si="724"/>
        <v>5.9538208903305287E-2</v>
      </c>
      <c r="E6629" s="38">
        <f t="shared" ca="1" si="725"/>
        <v>0.14511975346848102</v>
      </c>
      <c r="F6629" s="38">
        <f t="shared" ca="1" si="729"/>
        <v>2.7130297360339853E-2</v>
      </c>
      <c r="G6629" s="24">
        <f t="shared" ca="1" si="726"/>
        <v>7577.6496398979634</v>
      </c>
      <c r="H6629" s="24">
        <f t="shared" ca="1" si="727"/>
        <v>8270.8309432104452</v>
      </c>
      <c r="I6629" s="24">
        <f ca="1">H6629/'Option value'!$E$10</f>
        <v>401.49664772866237</v>
      </c>
    </row>
    <row r="6630" spans="2:9">
      <c r="B6630">
        <f t="shared" si="728"/>
        <v>6612</v>
      </c>
      <c r="C6630" s="38">
        <f t="shared" ca="1" si="723"/>
        <v>0.11469263970727091</v>
      </c>
      <c r="D6630" s="38">
        <f t="shared" ca="1" si="724"/>
        <v>6.2489864385760673E-2</v>
      </c>
      <c r="E6630" s="38">
        <f t="shared" ca="1" si="725"/>
        <v>0.14529738895764038</v>
      </c>
      <c r="F6630" s="38">
        <f t="shared" ca="1" si="729"/>
        <v>5.2155708819291699E-2</v>
      </c>
      <c r="G6630" s="24">
        <f t="shared" ca="1" si="726"/>
        <v>9274.959561937012</v>
      </c>
      <c r="H6630" s="24">
        <f t="shared" ca="1" si="727"/>
        <v>9968.1408652494938</v>
      </c>
      <c r="I6630" s="24">
        <f ca="1">H6630/'Option value'!$E$10</f>
        <v>483.89033326453853</v>
      </c>
    </row>
    <row r="6631" spans="2:9">
      <c r="B6631">
        <f t="shared" si="728"/>
        <v>6613</v>
      </c>
      <c r="C6631" s="38">
        <f t="shared" ca="1" si="723"/>
        <v>0.2563601462755643</v>
      </c>
      <c r="D6631" s="38">
        <f t="shared" ca="1" si="724"/>
        <v>6.430374557568351E-2</v>
      </c>
      <c r="E6631" s="38">
        <f t="shared" ca="1" si="725"/>
        <v>0.14284818059253265</v>
      </c>
      <c r="F6631" s="38">
        <f t="shared" ca="1" si="729"/>
        <v>5.2975321511103957E-2</v>
      </c>
      <c r="G6631" s="24">
        <f t="shared" ca="1" si="726"/>
        <v>11148.417924274154</v>
      </c>
      <c r="H6631" s="24">
        <f t="shared" ca="1" si="727"/>
        <v>11841.599227586636</v>
      </c>
      <c r="I6631" s="24">
        <f ca="1">H6631/'Option value'!$E$10</f>
        <v>574.83491396051625</v>
      </c>
    </row>
    <row r="6632" spans="2:9">
      <c r="B6632">
        <f t="shared" si="728"/>
        <v>6614</v>
      </c>
      <c r="C6632" s="38">
        <f t="shared" ca="1" si="723"/>
        <v>0.35693015695579222</v>
      </c>
      <c r="D6632" s="38">
        <f t="shared" ca="1" si="724"/>
        <v>7.1768343340321228E-2</v>
      </c>
      <c r="E6632" s="38">
        <f t="shared" ca="1" si="725"/>
        <v>0.14672307755723155</v>
      </c>
      <c r="F6632" s="38">
        <f t="shared" ca="1" si="729"/>
        <v>5.6502807045299377E-2</v>
      </c>
      <c r="G6632" s="24">
        <f t="shared" ca="1" si="726"/>
        <v>13386.827517092463</v>
      </c>
      <c r="H6632" s="24">
        <f t="shared" ca="1" si="727"/>
        <v>14080.008820404944</v>
      </c>
      <c r="I6632" s="24">
        <f ca="1">H6632/'Option value'!$E$10</f>
        <v>683.49557380606518</v>
      </c>
    </row>
    <row r="6633" spans="2:9">
      <c r="B6633">
        <f t="shared" si="728"/>
        <v>6615</v>
      </c>
      <c r="C6633" s="38">
        <f t="shared" ca="1" si="723"/>
        <v>0.2345848137431962</v>
      </c>
      <c r="D6633" s="38">
        <f t="shared" ca="1" si="724"/>
        <v>6.684663812622571E-2</v>
      </c>
      <c r="E6633" s="38">
        <f t="shared" ca="1" si="725"/>
        <v>0.14360997699677647</v>
      </c>
      <c r="F6633" s="38">
        <f t="shared" ca="1" si="729"/>
        <v>2.763328210001624E-2</v>
      </c>
      <c r="G6633" s="24">
        <f t="shared" ca="1" si="726"/>
        <v>8825.130776476215</v>
      </c>
      <c r="H6633" s="24">
        <f t="shared" ca="1" si="727"/>
        <v>9518.3120797886968</v>
      </c>
      <c r="I6633" s="24">
        <f ca="1">H6633/'Option value'!$E$10</f>
        <v>462.05398445576196</v>
      </c>
    </row>
    <row r="6634" spans="2:9">
      <c r="B6634">
        <f t="shared" si="728"/>
        <v>6616</v>
      </c>
      <c r="C6634" s="38">
        <f t="shared" ca="1" si="723"/>
        <v>0.35431315064226027</v>
      </c>
      <c r="D6634" s="38">
        <f t="shared" ca="1" si="724"/>
        <v>5.8049393083033252E-2</v>
      </c>
      <c r="E6634" s="38">
        <f t="shared" ca="1" si="725"/>
        <v>0.14617950864221579</v>
      </c>
      <c r="F6634" s="38">
        <f t="shared" ca="1" si="729"/>
        <v>3.3117863379503128E-2</v>
      </c>
      <c r="G6634" s="24">
        <f t="shared" ca="1" si="726"/>
        <v>8623.6844114754367</v>
      </c>
      <c r="H6634" s="24">
        <f t="shared" ca="1" si="727"/>
        <v>9316.8657147879185</v>
      </c>
      <c r="I6634" s="24">
        <f ca="1">H6634/'Option value'!$E$10</f>
        <v>452.2750346984426</v>
      </c>
    </row>
    <row r="6635" spans="2:9">
      <c r="B6635">
        <f t="shared" si="728"/>
        <v>6617</v>
      </c>
      <c r="C6635" s="38">
        <f t="shared" ca="1" si="723"/>
        <v>6.4076225652027502E-2</v>
      </c>
      <c r="D6635" s="38">
        <f t="shared" ca="1" si="724"/>
        <v>7.0945856530536019E-2</v>
      </c>
      <c r="E6635" s="38">
        <f t="shared" ca="1" si="725"/>
        <v>0.14571788720178433</v>
      </c>
      <c r="F6635" s="38">
        <f t="shared" ca="1" si="729"/>
        <v>5.4775654053462672E-2</v>
      </c>
      <c r="G6635" s="24">
        <f t="shared" ca="1" si="726"/>
        <v>10294.980746322182</v>
      </c>
      <c r="H6635" s="24">
        <f t="shared" ca="1" si="727"/>
        <v>10988.162049634664</v>
      </c>
      <c r="I6635" s="24">
        <f ca="1">H6635/'Option value'!$E$10</f>
        <v>533.40592473954678</v>
      </c>
    </row>
    <row r="6636" spans="2:9">
      <c r="B6636">
        <f t="shared" si="728"/>
        <v>6618</v>
      </c>
      <c r="C6636" s="38">
        <f t="shared" ca="1" si="723"/>
        <v>0.16463046720597174</v>
      </c>
      <c r="D6636" s="38">
        <f t="shared" ca="1" si="724"/>
        <v>7.7710605167167837E-2</v>
      </c>
      <c r="E6636" s="38">
        <f t="shared" ca="1" si="725"/>
        <v>0.14831893193706266</v>
      </c>
      <c r="F6636" s="38">
        <f t="shared" ca="1" si="729"/>
        <v>2.5699336417671283E-2</v>
      </c>
      <c r="G6636" s="24">
        <f t="shared" ca="1" si="726"/>
        <v>9153.7687322689453</v>
      </c>
      <c r="H6636" s="24">
        <f t="shared" ca="1" si="727"/>
        <v>9846.9500355814271</v>
      </c>
      <c r="I6636" s="24">
        <f ca="1">H6636/'Option value'!$E$10</f>
        <v>478.00728328065179</v>
      </c>
    </row>
    <row r="6637" spans="2:9">
      <c r="B6637">
        <f t="shared" si="728"/>
        <v>6619</v>
      </c>
      <c r="C6637" s="38">
        <f t="shared" ca="1" si="723"/>
        <v>0.25877965458937968</v>
      </c>
      <c r="D6637" s="38">
        <f t="shared" ca="1" si="724"/>
        <v>6.4021281573157715E-2</v>
      </c>
      <c r="E6637" s="38">
        <f t="shared" ca="1" si="725"/>
        <v>0.14393493339510346</v>
      </c>
      <c r="F6637" s="38">
        <f t="shared" ca="1" si="729"/>
        <v>5.1956414111787058E-2</v>
      </c>
      <c r="G6637" s="24">
        <f t="shared" ca="1" si="726"/>
        <v>10866.233707789086</v>
      </c>
      <c r="H6637" s="24">
        <f t="shared" ca="1" si="727"/>
        <v>11559.415011101568</v>
      </c>
      <c r="I6637" s="24">
        <f ca="1">H6637/'Option value'!$E$10</f>
        <v>561.13665102434788</v>
      </c>
    </row>
    <row r="6638" spans="2:9">
      <c r="B6638">
        <f t="shared" si="728"/>
        <v>6620</v>
      </c>
      <c r="C6638" s="38">
        <f t="shared" ca="1" si="723"/>
        <v>0.20895741624784497</v>
      </c>
      <c r="D6638" s="38">
        <f t="shared" ca="1" si="724"/>
        <v>5.9111803458639235E-2</v>
      </c>
      <c r="E6638" s="38">
        <f t="shared" ca="1" si="725"/>
        <v>0.14908144990905842</v>
      </c>
      <c r="F6638" s="38">
        <f t="shared" ca="1" si="729"/>
        <v>3.8434586828390446E-2</v>
      </c>
      <c r="G6638" s="24">
        <f t="shared" ca="1" si="726"/>
        <v>8010.0916321919967</v>
      </c>
      <c r="H6638" s="24">
        <f t="shared" ca="1" si="727"/>
        <v>8703.2729355044794</v>
      </c>
      <c r="I6638" s="24">
        <f ca="1">H6638/'Option value'!$E$10</f>
        <v>422.48897745167375</v>
      </c>
    </row>
    <row r="6639" spans="2:9">
      <c r="B6639">
        <f t="shared" si="728"/>
        <v>6621</v>
      </c>
      <c r="C6639" s="38">
        <f t="shared" ca="1" si="723"/>
        <v>0.38715468672163622</v>
      </c>
      <c r="D6639" s="38">
        <f t="shared" ca="1" si="724"/>
        <v>6.4291814902026845E-2</v>
      </c>
      <c r="E6639" s="38">
        <f t="shared" ca="1" si="725"/>
        <v>0.14650763474450529</v>
      </c>
      <c r="F6639" s="38">
        <f t="shared" ca="1" si="729"/>
        <v>4.7230552082926119E-2</v>
      </c>
      <c r="G6639" s="24">
        <f t="shared" ca="1" si="726"/>
        <v>11140.968581661922</v>
      </c>
      <c r="H6639" s="24">
        <f t="shared" ca="1" si="727"/>
        <v>11834.149884974404</v>
      </c>
      <c r="I6639" s="24">
        <f ca="1">H6639/'Option value'!$E$10</f>
        <v>574.47329538710699</v>
      </c>
    </row>
    <row r="6640" spans="2:9">
      <c r="B6640">
        <f t="shared" si="728"/>
        <v>6622</v>
      </c>
      <c r="C6640" s="38">
        <f t="shared" ca="1" si="723"/>
        <v>0.23841667458494267</v>
      </c>
      <c r="D6640" s="38">
        <f t="shared" ca="1" si="724"/>
        <v>6.1690902411710269E-2</v>
      </c>
      <c r="E6640" s="38">
        <f t="shared" ca="1" si="725"/>
        <v>0.14325140410696785</v>
      </c>
      <c r="F6640" s="38">
        <f t="shared" ca="1" si="729"/>
        <v>4.4292365966590072E-2</v>
      </c>
      <c r="G6640" s="24">
        <f t="shared" ca="1" si="726"/>
        <v>9574.6702412258273</v>
      </c>
      <c r="H6640" s="24">
        <f t="shared" ca="1" si="727"/>
        <v>10267.851544538309</v>
      </c>
      <c r="I6640" s="24">
        <f ca="1">H6640/'Option value'!$E$10</f>
        <v>498.43939536593729</v>
      </c>
    </row>
    <row r="6641" spans="2:9">
      <c r="B6641">
        <f t="shared" si="728"/>
        <v>6623</v>
      </c>
      <c r="C6641" s="38">
        <f t="shared" ca="1" si="723"/>
        <v>0.16806279878932923</v>
      </c>
      <c r="D6641" s="38">
        <f t="shared" ca="1" si="724"/>
        <v>6.5862417557452604E-2</v>
      </c>
      <c r="E6641" s="38">
        <f t="shared" ca="1" si="725"/>
        <v>0.14627312904863229</v>
      </c>
      <c r="F6641" s="38">
        <f t="shared" ca="1" si="729"/>
        <v>4.1084293849141806E-2</v>
      </c>
      <c r="G6641" s="24">
        <f t="shared" ca="1" si="726"/>
        <v>9070.382280751297</v>
      </c>
      <c r="H6641" s="24">
        <f t="shared" ca="1" si="727"/>
        <v>9763.5635840637788</v>
      </c>
      <c r="I6641" s="24">
        <f ca="1">H6641/'Option value'!$E$10</f>
        <v>473.95939728464941</v>
      </c>
    </row>
    <row r="6642" spans="2:9">
      <c r="B6642">
        <f t="shared" si="728"/>
        <v>6624</v>
      </c>
      <c r="C6642" s="38">
        <f t="shared" ca="1" si="723"/>
        <v>0.33613257818171693</v>
      </c>
      <c r="D6642" s="38">
        <f t="shared" ca="1" si="724"/>
        <v>5.8589057528992419E-2</v>
      </c>
      <c r="E6642" s="38">
        <f t="shared" ca="1" si="725"/>
        <v>0.14597332323934273</v>
      </c>
      <c r="F6642" s="38">
        <f t="shared" ca="1" si="729"/>
        <v>3.77807563072129E-2</v>
      </c>
      <c r="G6642" s="24">
        <f t="shared" ca="1" si="726"/>
        <v>8973.4617771634803</v>
      </c>
      <c r="H6642" s="24">
        <f t="shared" ca="1" si="727"/>
        <v>9666.6430804759621</v>
      </c>
      <c r="I6642" s="24">
        <f ca="1">H6642/'Option value'!$E$10</f>
        <v>469.25451846970685</v>
      </c>
    </row>
    <row r="6643" spans="2:9">
      <c r="B6643">
        <f t="shared" si="728"/>
        <v>6625</v>
      </c>
      <c r="C6643" s="38">
        <f t="shared" ca="1" si="723"/>
        <v>-6.8818600491536708E-3</v>
      </c>
      <c r="D6643" s="38">
        <f t="shared" ca="1" si="724"/>
        <v>6.3901335433948728E-2</v>
      </c>
      <c r="E6643" s="38">
        <f t="shared" ca="1" si="725"/>
        <v>0.14669611156902795</v>
      </c>
      <c r="F6643" s="38">
        <f t="shared" ca="1" si="729"/>
        <v>2.0948180733149836E-2</v>
      </c>
      <c r="G6643" s="24">
        <f t="shared" ca="1" si="726"/>
        <v>6258.9485019465174</v>
      </c>
      <c r="H6643" s="24">
        <f t="shared" ca="1" si="727"/>
        <v>6952.129805259</v>
      </c>
      <c r="I6643" s="24">
        <f ca="1">H6643/'Option value'!$E$10</f>
        <v>337.48202938150484</v>
      </c>
    </row>
    <row r="6644" spans="2:9">
      <c r="B6644">
        <f t="shared" si="728"/>
        <v>6626</v>
      </c>
      <c r="C6644" s="38">
        <f t="shared" ca="1" si="723"/>
        <v>0.31327554647972361</v>
      </c>
      <c r="D6644" s="38">
        <f t="shared" ca="1" si="724"/>
        <v>6.1805256920231352E-2</v>
      </c>
      <c r="E6644" s="38">
        <f t="shared" ca="1" si="725"/>
        <v>0.15035863240189751</v>
      </c>
      <c r="F6644" s="38">
        <f t="shared" ca="1" si="729"/>
        <v>4.320794661211351E-2</v>
      </c>
      <c r="G6644" s="24">
        <f t="shared" ca="1" si="726"/>
        <v>9394.587064766105</v>
      </c>
      <c r="H6644" s="24">
        <f t="shared" ca="1" si="727"/>
        <v>10087.768368078587</v>
      </c>
      <c r="I6644" s="24">
        <f ca="1">H6644/'Option value'!$E$10</f>
        <v>489.69749359604788</v>
      </c>
    </row>
    <row r="6645" spans="2:9">
      <c r="B6645">
        <f t="shared" si="728"/>
        <v>6627</v>
      </c>
      <c r="C6645" s="38">
        <f t="shared" ca="1" si="723"/>
        <v>0.1300156703702835</v>
      </c>
      <c r="D6645" s="38">
        <f t="shared" ca="1" si="724"/>
        <v>7.0077167739675539E-2</v>
      </c>
      <c r="E6645" s="38">
        <f t="shared" ca="1" si="725"/>
        <v>0.14051718167747107</v>
      </c>
      <c r="F6645" s="38">
        <f t="shared" ca="1" si="729"/>
        <v>2.4383603766195264E-2</v>
      </c>
      <c r="G6645" s="24">
        <f t="shared" ca="1" si="726"/>
        <v>8456.5764150234954</v>
      </c>
      <c r="H6645" s="24">
        <f t="shared" ca="1" si="727"/>
        <v>9149.7577183359772</v>
      </c>
      <c r="I6645" s="24">
        <f ca="1">H6645/'Option value'!$E$10</f>
        <v>444.16299603572702</v>
      </c>
    </row>
    <row r="6646" spans="2:9">
      <c r="B6646">
        <f t="shared" si="728"/>
        <v>6628</v>
      </c>
      <c r="C6646" s="38">
        <f t="shared" ca="1" si="723"/>
        <v>9.0159011706784392E-2</v>
      </c>
      <c r="D6646" s="38">
        <f t="shared" ca="1" si="724"/>
        <v>6.5210361397249256E-2</v>
      </c>
      <c r="E6646" s="38">
        <f t="shared" ca="1" si="725"/>
        <v>0.14311066394164965</v>
      </c>
      <c r="F6646" s="38">
        <f t="shared" ca="1" si="729"/>
        <v>2.3945017276926182E-2</v>
      </c>
      <c r="G6646" s="24">
        <f t="shared" ca="1" si="726"/>
        <v>7398.5524852657772</v>
      </c>
      <c r="H6646" s="24">
        <f t="shared" ca="1" si="727"/>
        <v>8091.7337885782599</v>
      </c>
      <c r="I6646" s="24">
        <f ca="1">H6646/'Option value'!$E$10</f>
        <v>392.80261109603202</v>
      </c>
    </row>
    <row r="6647" spans="2:9">
      <c r="B6647">
        <f t="shared" si="728"/>
        <v>6629</v>
      </c>
      <c r="C6647" s="38">
        <f t="shared" ca="1" si="723"/>
        <v>0.22229522106761265</v>
      </c>
      <c r="D6647" s="38">
        <f t="shared" ca="1" si="724"/>
        <v>5.7687563705827165E-2</v>
      </c>
      <c r="E6647" s="38">
        <f t="shared" ca="1" si="725"/>
        <v>0.14532511280174729</v>
      </c>
      <c r="F6647" s="38">
        <f t="shared" ca="1" si="729"/>
        <v>3.5213219973705537E-2</v>
      </c>
      <c r="G6647" s="24">
        <f t="shared" ca="1" si="726"/>
        <v>7941.7362599082417</v>
      </c>
      <c r="H6647" s="24">
        <f t="shared" ca="1" si="727"/>
        <v>8634.9175632207243</v>
      </c>
      <c r="I6647" s="24">
        <f ca="1">H6647/'Option value'!$E$10</f>
        <v>419.17075549615163</v>
      </c>
    </row>
    <row r="6648" spans="2:9">
      <c r="B6648">
        <f t="shared" si="728"/>
        <v>6630</v>
      </c>
      <c r="C6648" s="38">
        <f t="shared" ca="1" si="723"/>
        <v>0.18629504488936435</v>
      </c>
      <c r="D6648" s="38">
        <f t="shared" ca="1" si="724"/>
        <v>6.6389362733824828E-2</v>
      </c>
      <c r="E6648" s="38">
        <f t="shared" ca="1" si="725"/>
        <v>0.14969752212385354</v>
      </c>
      <c r="F6648" s="38">
        <f t="shared" ca="1" si="729"/>
        <v>4.6056698756936756E-2</v>
      </c>
      <c r="G6648" s="24">
        <f t="shared" ca="1" si="726"/>
        <v>9424.3572058878908</v>
      </c>
      <c r="H6648" s="24">
        <f t="shared" ca="1" si="727"/>
        <v>10117.538509200373</v>
      </c>
      <c r="I6648" s="24">
        <f ca="1">H6648/'Option value'!$E$10</f>
        <v>491.14264607768797</v>
      </c>
    </row>
    <row r="6649" spans="2:9">
      <c r="B6649">
        <f t="shared" si="728"/>
        <v>6631</v>
      </c>
      <c r="C6649" s="38">
        <f t="shared" ca="1" si="723"/>
        <v>9.1053030485325731E-2</v>
      </c>
      <c r="D6649" s="38">
        <f t="shared" ca="1" si="724"/>
        <v>5.8356126692638358E-2</v>
      </c>
      <c r="E6649" s="38">
        <f t="shared" ca="1" si="725"/>
        <v>0.14443177988041031</v>
      </c>
      <c r="F6649" s="38">
        <f t="shared" ca="1" si="729"/>
        <v>4.049064349604202E-2</v>
      </c>
      <c r="G6649" s="24">
        <f t="shared" ca="1" si="726"/>
        <v>7596.8969368997032</v>
      </c>
      <c r="H6649" s="24">
        <f t="shared" ca="1" si="727"/>
        <v>8290.0782402121858</v>
      </c>
      <c r="I6649" s="24">
        <f ca="1">H6649/'Option value'!$E$10</f>
        <v>402.43098253457208</v>
      </c>
    </row>
    <row r="6650" spans="2:9">
      <c r="B6650">
        <f t="shared" si="728"/>
        <v>6632</v>
      </c>
      <c r="C6650" s="38">
        <f t="shared" ca="1" si="723"/>
        <v>0.17246982169392983</v>
      </c>
      <c r="D6650" s="38">
        <f t="shared" ca="1" si="724"/>
        <v>5.7225781642422327E-2</v>
      </c>
      <c r="E6650" s="38">
        <f t="shared" ca="1" si="725"/>
        <v>0.14584317753575504</v>
      </c>
      <c r="F6650" s="38">
        <f t="shared" ca="1" si="729"/>
        <v>5.4831486620966152E-2</v>
      </c>
      <c r="G6650" s="24">
        <f t="shared" ca="1" si="726"/>
        <v>9142.9764293747157</v>
      </c>
      <c r="H6650" s="24">
        <f t="shared" ca="1" si="727"/>
        <v>9836.1577326871975</v>
      </c>
      <c r="I6650" s="24">
        <f ca="1">H6650/'Option value'!$E$10</f>
        <v>477.48338508190278</v>
      </c>
    </row>
    <row r="6651" spans="2:9">
      <c r="B6651">
        <f t="shared" si="728"/>
        <v>6633</v>
      </c>
      <c r="C6651" s="38">
        <f t="shared" ca="1" si="723"/>
        <v>9.4245120388318171E-2</v>
      </c>
      <c r="D6651" s="38">
        <f t="shared" ca="1" si="724"/>
        <v>5.8993571816656806E-2</v>
      </c>
      <c r="E6651" s="38">
        <f t="shared" ca="1" si="725"/>
        <v>0.1462355953423905</v>
      </c>
      <c r="F6651" s="38">
        <f t="shared" ca="1" si="729"/>
        <v>4.2381811257884913E-2</v>
      </c>
      <c r="G6651" s="24">
        <f t="shared" ca="1" si="726"/>
        <v>7708.8281062939923</v>
      </c>
      <c r="H6651" s="24">
        <f t="shared" ca="1" si="727"/>
        <v>8402.0094096064749</v>
      </c>
      <c r="I6651" s="24">
        <f ca="1">H6651/'Option value'!$E$10</f>
        <v>407.86453444691625</v>
      </c>
    </row>
    <row r="6652" spans="2:9">
      <c r="B6652">
        <f t="shared" si="728"/>
        <v>6634</v>
      </c>
      <c r="C6652" s="38">
        <f t="shared" ca="1" si="723"/>
        <v>0.25670115071913813</v>
      </c>
      <c r="D6652" s="38">
        <f t="shared" ca="1" si="724"/>
        <v>5.6195673568681589E-2</v>
      </c>
      <c r="E6652" s="38">
        <f t="shared" ca="1" si="725"/>
        <v>0.14086584816079953</v>
      </c>
      <c r="F6652" s="38">
        <f t="shared" ca="1" si="729"/>
        <v>5.7995182482987198E-2</v>
      </c>
      <c r="G6652" s="24">
        <f t="shared" ca="1" si="726"/>
        <v>10568.794249280045</v>
      </c>
      <c r="H6652" s="24">
        <f t="shared" ca="1" si="727"/>
        <v>11261.975552592527</v>
      </c>
      <c r="I6652" s="24">
        <f ca="1">H6652/'Option value'!$E$10</f>
        <v>546.6978423588605</v>
      </c>
    </row>
    <row r="6653" spans="2:9">
      <c r="B6653">
        <f t="shared" si="728"/>
        <v>6635</v>
      </c>
      <c r="C6653" s="38">
        <f t="shared" ca="1" si="723"/>
        <v>0.18665656435555825</v>
      </c>
      <c r="D6653" s="38">
        <f t="shared" ca="1" si="724"/>
        <v>6.5209355397056828E-2</v>
      </c>
      <c r="E6653" s="38">
        <f t="shared" ca="1" si="725"/>
        <v>0.14647638539409452</v>
      </c>
      <c r="F6653" s="38">
        <f t="shared" ca="1" si="729"/>
        <v>4.5374859772447235E-2</v>
      </c>
      <c r="G6653" s="24">
        <f t="shared" ca="1" si="726"/>
        <v>9492.238045220658</v>
      </c>
      <c r="H6653" s="24">
        <f t="shared" ca="1" si="727"/>
        <v>10185.41934853314</v>
      </c>
      <c r="I6653" s="24">
        <f ca="1">H6653/'Option value'!$E$10</f>
        <v>494.43783245306503</v>
      </c>
    </row>
    <row r="6654" spans="2:9">
      <c r="B6654">
        <f t="shared" si="728"/>
        <v>6636</v>
      </c>
      <c r="C6654" s="38">
        <f t="shared" ca="1" si="723"/>
        <v>0.34413383886324528</v>
      </c>
      <c r="D6654" s="38">
        <f t="shared" ca="1" si="724"/>
        <v>7.1484107223787202E-2</v>
      </c>
      <c r="E6654" s="38">
        <f t="shared" ca="1" si="725"/>
        <v>0.14400559398584734</v>
      </c>
      <c r="F6654" s="38">
        <f t="shared" ca="1" si="729"/>
        <v>4.0914686177096829E-2</v>
      </c>
      <c r="G6654" s="24">
        <f t="shared" ca="1" si="726"/>
        <v>11559.07349552817</v>
      </c>
      <c r="H6654" s="24">
        <f t="shared" ca="1" si="727"/>
        <v>12252.254798840651</v>
      </c>
      <c r="I6654" s="24">
        <f ca="1">H6654/'Option value'!$E$10</f>
        <v>594.76965042915776</v>
      </c>
    </row>
    <row r="6655" spans="2:9">
      <c r="B6655">
        <f t="shared" si="728"/>
        <v>6637</v>
      </c>
      <c r="C6655" s="38">
        <f t="shared" ca="1" si="723"/>
        <v>0.3192805892646905</v>
      </c>
      <c r="D6655" s="38">
        <f t="shared" ca="1" si="724"/>
        <v>6.685928641243688E-2</v>
      </c>
      <c r="E6655" s="38">
        <f t="shared" ca="1" si="725"/>
        <v>0.14299636915244762</v>
      </c>
      <c r="F6655" s="38">
        <f t="shared" ca="1" si="729"/>
        <v>3.6090497069991234E-2</v>
      </c>
      <c r="G6655" s="24">
        <f t="shared" ca="1" si="726"/>
        <v>10232.664284659868</v>
      </c>
      <c r="H6655" s="24">
        <f t="shared" ca="1" si="727"/>
        <v>10925.84558797235</v>
      </c>
      <c r="I6655" s="24">
        <f ca="1">H6655/'Option value'!$E$10</f>
        <v>530.38085378506548</v>
      </c>
    </row>
    <row r="6656" spans="2:9">
      <c r="B6656">
        <f t="shared" si="728"/>
        <v>6638</v>
      </c>
      <c r="C6656" s="38">
        <f t="shared" ca="1" si="723"/>
        <v>0.25583619562750681</v>
      </c>
      <c r="D6656" s="38">
        <f t="shared" ca="1" si="724"/>
        <v>7.5130006664030469E-2</v>
      </c>
      <c r="E6656" s="38">
        <f t="shared" ca="1" si="725"/>
        <v>0.14442794328290331</v>
      </c>
      <c r="F6656" s="38">
        <f t="shared" ca="1" si="729"/>
        <v>2.7240977944309137E-2</v>
      </c>
      <c r="G6656" s="24">
        <f t="shared" ca="1" si="726"/>
        <v>9985.2396444297756</v>
      </c>
      <c r="H6656" s="24">
        <f t="shared" ca="1" si="727"/>
        <v>10678.420947742257</v>
      </c>
      <c r="I6656" s="24">
        <f ca="1">H6656/'Option value'!$E$10</f>
        <v>518.36994891952702</v>
      </c>
    </row>
    <row r="6657" spans="2:9">
      <c r="B6657">
        <f t="shared" si="728"/>
        <v>6639</v>
      </c>
      <c r="C6657" s="38">
        <f t="shared" ca="1" si="723"/>
        <v>0.20918984258320594</v>
      </c>
      <c r="D6657" s="38">
        <f t="shared" ca="1" si="724"/>
        <v>5.8511931467129095E-2</v>
      </c>
      <c r="E6657" s="38">
        <f t="shared" ca="1" si="725"/>
        <v>0.14400512450573305</v>
      </c>
      <c r="F6657" s="38">
        <f t="shared" ca="1" si="729"/>
        <v>2.9057155059096819E-2</v>
      </c>
      <c r="G6657" s="24">
        <f t="shared" ca="1" si="726"/>
        <v>7633.5929416581994</v>
      </c>
      <c r="H6657" s="24">
        <f t="shared" ca="1" si="727"/>
        <v>8326.774244970682</v>
      </c>
      <c r="I6657" s="24">
        <f ca="1">H6657/'Option value'!$E$10</f>
        <v>404.21234198886805</v>
      </c>
    </row>
    <row r="6658" spans="2:9">
      <c r="B6658">
        <f t="shared" si="728"/>
        <v>6640</v>
      </c>
      <c r="C6658" s="38">
        <f t="shared" ca="1" si="723"/>
        <v>0.18552154634308823</v>
      </c>
      <c r="D6658" s="38">
        <f t="shared" ca="1" si="724"/>
        <v>5.9238919103079317E-2</v>
      </c>
      <c r="E6658" s="38">
        <f t="shared" ca="1" si="725"/>
        <v>0.14441035722578671</v>
      </c>
      <c r="F6658" s="38">
        <f t="shared" ca="1" si="729"/>
        <v>4.2666346692240592E-2</v>
      </c>
      <c r="G6658" s="24">
        <f t="shared" ca="1" si="726"/>
        <v>8560.4994034460124</v>
      </c>
      <c r="H6658" s="24">
        <f t="shared" ca="1" si="727"/>
        <v>9253.6807067584941</v>
      </c>
      <c r="I6658" s="24">
        <f ca="1">H6658/'Option value'!$E$10</f>
        <v>449.20780129895599</v>
      </c>
    </row>
    <row r="6659" spans="2:9">
      <c r="B6659">
        <f t="shared" si="728"/>
        <v>6641</v>
      </c>
      <c r="C6659" s="38">
        <f t="shared" ca="1" si="723"/>
        <v>0.11736219278497613</v>
      </c>
      <c r="D6659" s="38">
        <f t="shared" ca="1" si="724"/>
        <v>5.220829617019726E-2</v>
      </c>
      <c r="E6659" s="38">
        <f t="shared" ca="1" si="725"/>
        <v>0.14648335887796859</v>
      </c>
      <c r="F6659" s="38">
        <f t="shared" ca="1" si="729"/>
        <v>4.7565874280421319E-2</v>
      </c>
      <c r="G6659" s="24">
        <f t="shared" ca="1" si="726"/>
        <v>7313.9469401192737</v>
      </c>
      <c r="H6659" s="24">
        <f t="shared" ca="1" si="727"/>
        <v>8007.1282434317563</v>
      </c>
      <c r="I6659" s="24">
        <f ca="1">H6659/'Option value'!$E$10</f>
        <v>388.69554579765804</v>
      </c>
    </row>
    <row r="6660" spans="2:9">
      <c r="B6660">
        <f t="shared" si="728"/>
        <v>6642</v>
      </c>
      <c r="C6660" s="38">
        <f t="shared" ca="1" si="723"/>
        <v>4.4843956259321749E-2</v>
      </c>
      <c r="D6660" s="38">
        <f t="shared" ca="1" si="724"/>
        <v>6.3983954033530452E-2</v>
      </c>
      <c r="E6660" s="38">
        <f t="shared" ca="1" si="725"/>
        <v>0.14593503897719198</v>
      </c>
      <c r="F6660" s="38">
        <f t="shared" ca="1" si="729"/>
        <v>4.5793605283015473E-2</v>
      </c>
      <c r="G6660" s="24">
        <f t="shared" ca="1" si="726"/>
        <v>8279.4231965642757</v>
      </c>
      <c r="H6660" s="24">
        <f t="shared" ca="1" si="727"/>
        <v>8972.6044998767575</v>
      </c>
      <c r="I6660" s="24">
        <f ca="1">H6660/'Option value'!$E$10</f>
        <v>435.56332523673575</v>
      </c>
    </row>
    <row r="6661" spans="2:9">
      <c r="B6661">
        <f t="shared" si="728"/>
        <v>6643</v>
      </c>
      <c r="C6661" s="38">
        <f t="shared" ca="1" si="723"/>
        <v>0.1669593198461066</v>
      </c>
      <c r="D6661" s="38">
        <f t="shared" ca="1" si="724"/>
        <v>6.2425791604792107E-2</v>
      </c>
      <c r="E6661" s="38">
        <f t="shared" ca="1" si="725"/>
        <v>0.14655942131658528</v>
      </c>
      <c r="F6661" s="38">
        <f t="shared" ca="1" si="729"/>
        <v>3.8202865281142057E-2</v>
      </c>
      <c r="G6661" s="24">
        <f t="shared" ca="1" si="726"/>
        <v>8337.8861119219982</v>
      </c>
      <c r="H6661" s="24">
        <f t="shared" ca="1" si="727"/>
        <v>9031.06741523448</v>
      </c>
      <c r="I6661" s="24">
        <f ca="1">H6661/'Option value'!$E$10</f>
        <v>438.40133083662522</v>
      </c>
    </row>
    <row r="6662" spans="2:9">
      <c r="B6662">
        <f t="shared" si="728"/>
        <v>6644</v>
      </c>
      <c r="C6662" s="38">
        <f t="shared" ca="1" si="723"/>
        <v>0.1396029345672288</v>
      </c>
      <c r="D6662" s="38">
        <f t="shared" ca="1" si="724"/>
        <v>6.887815716706959E-2</v>
      </c>
      <c r="E6662" s="38">
        <f t="shared" ca="1" si="725"/>
        <v>0.14495173170252298</v>
      </c>
      <c r="F6662" s="38">
        <f t="shared" ca="1" si="729"/>
        <v>2.0385026198669678E-2</v>
      </c>
      <c r="G6662" s="24">
        <f t="shared" ca="1" si="726"/>
        <v>7814.9189148189398</v>
      </c>
      <c r="H6662" s="24">
        <f t="shared" ca="1" si="727"/>
        <v>8508.1002181314216</v>
      </c>
      <c r="I6662" s="24">
        <f ca="1">H6662/'Option value'!$E$10</f>
        <v>413.01457369570005</v>
      </c>
    </row>
    <row r="6663" spans="2:9">
      <c r="B6663">
        <f t="shared" si="728"/>
        <v>6645</v>
      </c>
      <c r="C6663" s="38">
        <f t="shared" ca="1" si="723"/>
        <v>0.14224896409191379</v>
      </c>
      <c r="D6663" s="38">
        <f t="shared" ca="1" si="724"/>
        <v>6.7556166295005202E-2</v>
      </c>
      <c r="E6663" s="38">
        <f t="shared" ca="1" si="725"/>
        <v>0.1418312076757626</v>
      </c>
      <c r="F6663" s="38">
        <f t="shared" ca="1" si="729"/>
        <v>3.5843668509541252E-2</v>
      </c>
      <c r="G6663" s="24">
        <f t="shared" ca="1" si="726"/>
        <v>9029.4716133631664</v>
      </c>
      <c r="H6663" s="24">
        <f t="shared" ca="1" si="727"/>
        <v>9722.6529166756482</v>
      </c>
      <c r="I6663" s="24">
        <f ca="1">H6663/'Option value'!$E$10</f>
        <v>471.97344255707026</v>
      </c>
    </row>
    <row r="6664" spans="2:9">
      <c r="B6664">
        <f t="shared" si="728"/>
        <v>6646</v>
      </c>
      <c r="C6664" s="38">
        <f t="shared" ca="1" si="723"/>
        <v>0.30278071361184428</v>
      </c>
      <c r="D6664" s="38">
        <f t="shared" ca="1" si="724"/>
        <v>6.2920420864984464E-2</v>
      </c>
      <c r="E6664" s="38">
        <f t="shared" ca="1" si="725"/>
        <v>0.14608614889291915</v>
      </c>
      <c r="F6664" s="38">
        <f t="shared" ca="1" si="729"/>
        <v>3.0308305229455115E-2</v>
      </c>
      <c r="G6664" s="24">
        <f t="shared" ca="1" si="726"/>
        <v>8780.6943453058539</v>
      </c>
      <c r="H6664" s="24">
        <f t="shared" ca="1" si="727"/>
        <v>9473.8756486183356</v>
      </c>
      <c r="I6664" s="24">
        <f ca="1">H6664/'Option value'!$E$10</f>
        <v>459.89687614652109</v>
      </c>
    </row>
    <row r="6665" spans="2:9">
      <c r="B6665">
        <f t="shared" si="728"/>
        <v>6647</v>
      </c>
      <c r="C6665" s="38">
        <f t="shared" ca="1" si="723"/>
        <v>0.2014513493833778</v>
      </c>
      <c r="D6665" s="38">
        <f t="shared" ca="1" si="724"/>
        <v>6.1056607791353287E-2</v>
      </c>
      <c r="E6665" s="38">
        <f t="shared" ca="1" si="725"/>
        <v>0.14365397828580828</v>
      </c>
      <c r="F6665" s="38">
        <f t="shared" ca="1" si="729"/>
        <v>3.1736321139309125E-2</v>
      </c>
      <c r="G6665" s="24">
        <f t="shared" ca="1" si="726"/>
        <v>8128.8971381479032</v>
      </c>
      <c r="H6665" s="24">
        <f t="shared" ca="1" si="727"/>
        <v>8822.0784414603859</v>
      </c>
      <c r="I6665" s="24">
        <f ca="1">H6665/'Option value'!$E$10</f>
        <v>428.25623502234879</v>
      </c>
    </row>
    <row r="6666" spans="2:9">
      <c r="B6666">
        <f t="shared" si="728"/>
        <v>6648</v>
      </c>
      <c r="C6666" s="38">
        <f t="shared" ca="1" si="723"/>
        <v>0.20203719783747318</v>
      </c>
      <c r="D6666" s="38">
        <f t="shared" ca="1" si="724"/>
        <v>6.4854121710912913E-2</v>
      </c>
      <c r="E6666" s="38">
        <f t="shared" ca="1" si="725"/>
        <v>0.14495780742354214</v>
      </c>
      <c r="F6666" s="38">
        <f t="shared" ca="1" si="729"/>
        <v>2.1639273140120773E-2</v>
      </c>
      <c r="G6666" s="24">
        <f t="shared" ca="1" si="726"/>
        <v>7840.0442206663638</v>
      </c>
      <c r="H6666" s="24">
        <f t="shared" ca="1" si="727"/>
        <v>8533.2255239788465</v>
      </c>
      <c r="I6666" s="24">
        <f ca="1">H6666/'Option value'!$E$10</f>
        <v>414.23424873683717</v>
      </c>
    </row>
    <row r="6667" spans="2:9">
      <c r="B6667">
        <f t="shared" si="728"/>
        <v>6649</v>
      </c>
      <c r="C6667" s="38">
        <f t="shared" ca="1" si="723"/>
        <v>6.0860622228833122E-2</v>
      </c>
      <c r="D6667" s="38">
        <f t="shared" ca="1" si="724"/>
        <v>6.1632141685778366E-2</v>
      </c>
      <c r="E6667" s="38">
        <f t="shared" ca="1" si="725"/>
        <v>0.14653423017750927</v>
      </c>
      <c r="F6667" s="38">
        <f t="shared" ca="1" si="729"/>
        <v>3.2470236354514612E-2</v>
      </c>
      <c r="G6667" s="24">
        <f t="shared" ca="1" si="726"/>
        <v>7108.9979951047335</v>
      </c>
      <c r="H6667" s="24">
        <f t="shared" ca="1" si="727"/>
        <v>7802.1792984172162</v>
      </c>
      <c r="I6667" s="24">
        <f ca="1">H6667/'Option value'!$E$10</f>
        <v>378.74656788433083</v>
      </c>
    </row>
    <row r="6668" spans="2:9">
      <c r="B6668">
        <f t="shared" si="728"/>
        <v>6650</v>
      </c>
      <c r="C6668" s="38">
        <f t="shared" ca="1" si="723"/>
        <v>0.24595658939554901</v>
      </c>
      <c r="D6668" s="38">
        <f t="shared" ca="1" si="724"/>
        <v>5.3043621434310372E-2</v>
      </c>
      <c r="E6668" s="38">
        <f t="shared" ca="1" si="725"/>
        <v>0.14471684914049365</v>
      </c>
      <c r="F6668" s="38">
        <f t="shared" ca="1" si="729"/>
        <v>3.8454191742388844E-2</v>
      </c>
      <c r="G6668" s="24">
        <f t="shared" ca="1" si="726"/>
        <v>7713.4164997063353</v>
      </c>
      <c r="H6668" s="24">
        <f t="shared" ca="1" si="727"/>
        <v>8406.597803018818</v>
      </c>
      <c r="I6668" s="24">
        <f ca="1">H6668/'Option value'!$E$10</f>
        <v>408.08727199120472</v>
      </c>
    </row>
    <row r="6669" spans="2:9">
      <c r="B6669">
        <f t="shared" si="728"/>
        <v>6651</v>
      </c>
      <c r="C6669" s="38">
        <f t="shared" ca="1" si="723"/>
        <v>0.45223860243007086</v>
      </c>
      <c r="D6669" s="38">
        <f t="shared" ca="1" si="724"/>
        <v>6.4283941874421394E-2</v>
      </c>
      <c r="E6669" s="38">
        <f t="shared" ca="1" si="725"/>
        <v>0.15016778090365751</v>
      </c>
      <c r="F6669" s="38">
        <f t="shared" ca="1" si="729"/>
        <v>3.9542193258844477E-2</v>
      </c>
      <c r="G6669" s="24">
        <f t="shared" ca="1" si="726"/>
        <v>10465.892330844581</v>
      </c>
      <c r="H6669" s="24">
        <f t="shared" ca="1" si="727"/>
        <v>11159.073634157063</v>
      </c>
      <c r="I6669" s="24">
        <f ca="1">H6669/'Option value'!$E$10</f>
        <v>541.70260359985741</v>
      </c>
    </row>
    <row r="6670" spans="2:9">
      <c r="B6670">
        <f t="shared" si="728"/>
        <v>6652</v>
      </c>
      <c r="C6670" s="38">
        <f t="shared" ca="1" si="723"/>
        <v>0.33549525714957074</v>
      </c>
      <c r="D6670" s="38">
        <f t="shared" ca="1" si="724"/>
        <v>6.820876334226092E-2</v>
      </c>
      <c r="E6670" s="38">
        <f t="shared" ca="1" si="725"/>
        <v>0.14060321635779066</v>
      </c>
      <c r="F6670" s="38">
        <f t="shared" ca="1" si="729"/>
        <v>2.7289525370119978E-2</v>
      </c>
      <c r="G6670" s="24">
        <f t="shared" ca="1" si="726"/>
        <v>9969.916392621757</v>
      </c>
      <c r="H6670" s="24">
        <f t="shared" ca="1" si="727"/>
        <v>10663.097695934239</v>
      </c>
      <c r="I6670" s="24">
        <f ca="1">H6670/'Option value'!$E$10</f>
        <v>517.62610174438043</v>
      </c>
    </row>
    <row r="6671" spans="2:9">
      <c r="B6671">
        <f t="shared" si="728"/>
        <v>6653</v>
      </c>
      <c r="C6671" s="38">
        <f t="shared" ca="1" si="723"/>
        <v>0.28109824565665731</v>
      </c>
      <c r="D6671" s="38">
        <f t="shared" ca="1" si="724"/>
        <v>7.1285084023628445E-2</v>
      </c>
      <c r="E6671" s="38">
        <f t="shared" ca="1" si="725"/>
        <v>0.14772158586654274</v>
      </c>
      <c r="F6671" s="38">
        <f t="shared" ca="1" si="729"/>
        <v>3.4785277108604538E-2</v>
      </c>
      <c r="G6671" s="24">
        <f t="shared" ca="1" si="726"/>
        <v>10028.567225720981</v>
      </c>
      <c r="H6671" s="24">
        <f t="shared" ca="1" si="727"/>
        <v>10721.748529033463</v>
      </c>
      <c r="I6671" s="24">
        <f ca="1">H6671/'Option value'!$E$10</f>
        <v>520.47322956473113</v>
      </c>
    </row>
    <row r="6672" spans="2:9">
      <c r="B6672">
        <f t="shared" si="728"/>
        <v>6654</v>
      </c>
      <c r="C6672" s="38">
        <f t="shared" ca="1" si="723"/>
        <v>0.18570779050196268</v>
      </c>
      <c r="D6672" s="38">
        <f t="shared" ca="1" si="724"/>
        <v>5.6153274821477729E-2</v>
      </c>
      <c r="E6672" s="38">
        <f t="shared" ca="1" si="725"/>
        <v>0.1416670839137614</v>
      </c>
      <c r="F6672" s="38">
        <f t="shared" ca="1" si="729"/>
        <v>5.3889142019439951E-2</v>
      </c>
      <c r="G6672" s="24">
        <f t="shared" ca="1" si="726"/>
        <v>9407.1646509405873</v>
      </c>
      <c r="H6672" s="24">
        <f t="shared" ca="1" si="727"/>
        <v>10100.345954253069</v>
      </c>
      <c r="I6672" s="24">
        <f ca="1">H6672/'Option value'!$E$10</f>
        <v>490.30805603170234</v>
      </c>
    </row>
    <row r="6673" spans="2:9">
      <c r="B6673">
        <f t="shared" si="728"/>
        <v>6655</v>
      </c>
      <c r="C6673" s="38">
        <f t="shared" ca="1" si="723"/>
        <v>0.30307378435199961</v>
      </c>
      <c r="D6673" s="38">
        <f t="shared" ca="1" si="724"/>
        <v>7.2628169908913284E-2</v>
      </c>
      <c r="E6673" s="38">
        <f t="shared" ca="1" si="725"/>
        <v>0.14867005385434384</v>
      </c>
      <c r="F6673" s="38">
        <f t="shared" ca="1" si="729"/>
        <v>3.1834916491270626E-2</v>
      </c>
      <c r="G6673" s="24">
        <f t="shared" ca="1" si="726"/>
        <v>10045.973121365712</v>
      </c>
      <c r="H6673" s="24">
        <f t="shared" ca="1" si="727"/>
        <v>10739.154424678194</v>
      </c>
      <c r="I6673" s="24">
        <f ca="1">H6673/'Option value'!$E$10</f>
        <v>521.31817595525206</v>
      </c>
    </row>
    <row r="6674" spans="2:9">
      <c r="B6674">
        <f t="shared" si="728"/>
        <v>6656</v>
      </c>
      <c r="C6674" s="38">
        <f t="shared" ca="1" si="723"/>
        <v>0.16159717288144027</v>
      </c>
      <c r="D6674" s="38">
        <f t="shared" ca="1" si="724"/>
        <v>6.4264296021037823E-2</v>
      </c>
      <c r="E6674" s="38">
        <f t="shared" ca="1" si="725"/>
        <v>0.14029703022113688</v>
      </c>
      <c r="F6674" s="38">
        <f t="shared" ca="1" si="729"/>
        <v>4.8487844107430525E-2</v>
      </c>
      <c r="G6674" s="24">
        <f t="shared" ca="1" si="726"/>
        <v>10083.946671125475</v>
      </c>
      <c r="H6674" s="24">
        <f t="shared" ca="1" si="727"/>
        <v>10777.127974437957</v>
      </c>
      <c r="I6674" s="24">
        <f ca="1">H6674/'Option value'!$E$10</f>
        <v>523.16155215718231</v>
      </c>
    </row>
    <row r="6675" spans="2:9">
      <c r="B6675">
        <f t="shared" si="728"/>
        <v>6657</v>
      </c>
      <c r="C6675" s="38">
        <f t="shared" ref="C6675:C6738" ca="1" si="730">_xlfn.NORM.INV(RAND(),$F$6,$G$6)</f>
        <v>0.25656546895291016</v>
      </c>
      <c r="D6675" s="38">
        <f t="shared" ref="D6675:D6738" ca="1" si="731">_xlfn.NORM.INV(RAND(),$F$7,$G$7)</f>
        <v>5.7255382963477416E-2</v>
      </c>
      <c r="E6675" s="38">
        <f t="shared" ref="E6675:E6738" ca="1" si="732">_xlfn.NORM.INV(RAND(),$F$8,$G$8)</f>
        <v>0.14913321328169232</v>
      </c>
      <c r="F6675" s="38">
        <f t="shared" ca="1" si="729"/>
        <v>4.2352321453835967E-2</v>
      </c>
      <c r="G6675" s="24">
        <f t="shared" ref="G6675:G6738" ca="1" si="733">IF(E6675&gt;F6675,($C$12*(1+C6675)*D6675)/(E6675-F6675),0)</f>
        <v>8356.0162883987578</v>
      </c>
      <c r="H6675" s="24">
        <f t="shared" ref="H6675:H6738" ca="1" si="734">G6675+$C$13</f>
        <v>9049.1975917112395</v>
      </c>
      <c r="I6675" s="24">
        <f ca="1">H6675/'Option value'!$E$10</f>
        <v>439.28143649083682</v>
      </c>
    </row>
    <row r="6676" spans="2:9">
      <c r="B6676">
        <f t="shared" ref="B6676:B6739" si="735">B6675+1</f>
        <v>6658</v>
      </c>
      <c r="C6676" s="38">
        <f t="shared" ca="1" si="730"/>
        <v>-7.3744815297975275E-3</v>
      </c>
      <c r="D6676" s="38">
        <f t="shared" ca="1" si="731"/>
        <v>5.5649846061041994E-2</v>
      </c>
      <c r="E6676" s="38">
        <f t="shared" ca="1" si="732"/>
        <v>0.14817478664040801</v>
      </c>
      <c r="F6676" s="38">
        <f t="shared" ref="F6676:F6739" ca="1" si="736">RAND()*($E$9-$D$9)+$D$9</f>
        <v>3.7732843819108471E-2</v>
      </c>
      <c r="G6676" s="24">
        <f t="shared" ca="1" si="733"/>
        <v>6203.0708581223844</v>
      </c>
      <c r="H6676" s="24">
        <f t="shared" ca="1" si="734"/>
        <v>6896.252161434867</v>
      </c>
      <c r="I6676" s="24">
        <f ca="1">H6676/'Option value'!$E$10</f>
        <v>334.76952239975083</v>
      </c>
    </row>
    <row r="6677" spans="2:9">
      <c r="B6677">
        <f t="shared" si="735"/>
        <v>6659</v>
      </c>
      <c r="C6677" s="38">
        <f t="shared" ca="1" si="730"/>
        <v>0.1957714552505064</v>
      </c>
      <c r="D6677" s="38">
        <f t="shared" ca="1" si="731"/>
        <v>5.7226263460419605E-2</v>
      </c>
      <c r="E6677" s="38">
        <f t="shared" ca="1" si="732"/>
        <v>0.14458676296049755</v>
      </c>
      <c r="F6677" s="38">
        <f t="shared" ca="1" si="736"/>
        <v>4.0284929703200231E-2</v>
      </c>
      <c r="G6677" s="24">
        <f t="shared" ca="1" si="733"/>
        <v>8136.6007599295799</v>
      </c>
      <c r="H6677" s="24">
        <f t="shared" ca="1" si="734"/>
        <v>8829.7820632420626</v>
      </c>
      <c r="I6677" s="24">
        <f ca="1">H6677/'Option value'!$E$10</f>
        <v>428.63019724476027</v>
      </c>
    </row>
    <row r="6678" spans="2:9">
      <c r="B6678">
        <f t="shared" si="735"/>
        <v>6660</v>
      </c>
      <c r="C6678" s="38">
        <f t="shared" ca="1" si="730"/>
        <v>2.3578231191262677E-2</v>
      </c>
      <c r="D6678" s="38">
        <f t="shared" ca="1" si="731"/>
        <v>5.9832986284644819E-2</v>
      </c>
      <c r="E6678" s="38">
        <f t="shared" ca="1" si="732"/>
        <v>0.14476154218881843</v>
      </c>
      <c r="F6678" s="38">
        <f t="shared" ca="1" si="736"/>
        <v>3.4222994024940251E-2</v>
      </c>
      <c r="G6678" s="24">
        <f t="shared" ca="1" si="733"/>
        <v>6871.3068136722886</v>
      </c>
      <c r="H6678" s="24">
        <f t="shared" ca="1" si="734"/>
        <v>7564.4881169847713</v>
      </c>
      <c r="I6678" s="24">
        <f ca="1">H6678/'Option value'!$E$10</f>
        <v>367.2081610186782</v>
      </c>
    </row>
    <row r="6679" spans="2:9">
      <c r="B6679">
        <f t="shared" si="735"/>
        <v>6661</v>
      </c>
      <c r="C6679" s="38">
        <f t="shared" ca="1" si="730"/>
        <v>0.24080732782257269</v>
      </c>
      <c r="D6679" s="38">
        <f t="shared" ca="1" si="731"/>
        <v>6.9162650384078067E-2</v>
      </c>
      <c r="E6679" s="38">
        <f t="shared" ca="1" si="732"/>
        <v>0.1477679220342285</v>
      </c>
      <c r="F6679" s="38">
        <f t="shared" ca="1" si="736"/>
        <v>4.571506671098001E-2</v>
      </c>
      <c r="G6679" s="24">
        <f t="shared" ca="1" si="733"/>
        <v>10428.988623219235</v>
      </c>
      <c r="H6679" s="24">
        <f t="shared" ca="1" si="734"/>
        <v>11122.169926531717</v>
      </c>
      <c r="I6679" s="24">
        <f ca="1">H6679/'Option value'!$E$10</f>
        <v>539.91116148212211</v>
      </c>
    </row>
    <row r="6680" spans="2:9">
      <c r="B6680">
        <f t="shared" si="735"/>
        <v>6662</v>
      </c>
      <c r="C6680" s="38">
        <f t="shared" ca="1" si="730"/>
        <v>0.21086448807760544</v>
      </c>
      <c r="D6680" s="38">
        <f t="shared" ca="1" si="731"/>
        <v>7.0631409921297836E-2</v>
      </c>
      <c r="E6680" s="38">
        <f t="shared" ca="1" si="732"/>
        <v>0.14299479469656479</v>
      </c>
      <c r="F6680" s="38">
        <f t="shared" ca="1" si="736"/>
        <v>5.6566275866900648E-2</v>
      </c>
      <c r="G6680" s="24">
        <f t="shared" ca="1" si="733"/>
        <v>12272.349773539872</v>
      </c>
      <c r="H6680" s="24">
        <f t="shared" ca="1" si="734"/>
        <v>12965.531076852354</v>
      </c>
      <c r="I6680" s="24">
        <f ca="1">H6680/'Option value'!$E$10</f>
        <v>629.39471246856078</v>
      </c>
    </row>
    <row r="6681" spans="2:9">
      <c r="B6681">
        <f t="shared" si="735"/>
        <v>6663</v>
      </c>
      <c r="C6681" s="38">
        <f t="shared" ca="1" si="730"/>
        <v>0.30434098158230416</v>
      </c>
      <c r="D6681" s="38">
        <f t="shared" ca="1" si="731"/>
        <v>7.0651041811838788E-2</v>
      </c>
      <c r="E6681" s="38">
        <f t="shared" ca="1" si="732"/>
        <v>0.14010501008134643</v>
      </c>
      <c r="F6681" s="38">
        <f t="shared" ca="1" si="736"/>
        <v>3.5712483054768381E-2</v>
      </c>
      <c r="G6681" s="24">
        <f t="shared" ca="1" si="733"/>
        <v>10947.921537407055</v>
      </c>
      <c r="H6681" s="24">
        <f t="shared" ca="1" si="734"/>
        <v>11641.102840719537</v>
      </c>
      <c r="I6681" s="24">
        <f ca="1">H6681/'Option value'!$E$10</f>
        <v>565.10207964657945</v>
      </c>
    </row>
    <row r="6682" spans="2:9">
      <c r="B6682">
        <f t="shared" si="735"/>
        <v>6664</v>
      </c>
      <c r="C6682" s="38">
        <f t="shared" ca="1" si="730"/>
        <v>0.21248108141073044</v>
      </c>
      <c r="D6682" s="38">
        <f t="shared" ca="1" si="731"/>
        <v>5.9994352416032209E-2</v>
      </c>
      <c r="E6682" s="38">
        <f t="shared" ca="1" si="732"/>
        <v>0.14284003225200792</v>
      </c>
      <c r="F6682" s="38">
        <f t="shared" ca="1" si="736"/>
        <v>5.0214479616682565E-2</v>
      </c>
      <c r="G6682" s="24">
        <f t="shared" ca="1" si="733"/>
        <v>9739.7072990834458</v>
      </c>
      <c r="H6682" s="24">
        <f t="shared" ca="1" si="734"/>
        <v>10432.888602395928</v>
      </c>
      <c r="I6682" s="24">
        <f ca="1">H6682/'Option value'!$E$10</f>
        <v>506.45090302892851</v>
      </c>
    </row>
    <row r="6683" spans="2:9">
      <c r="B6683">
        <f t="shared" si="735"/>
        <v>6665</v>
      </c>
      <c r="C6683" s="38">
        <f t="shared" ca="1" si="730"/>
        <v>0.17913548056524398</v>
      </c>
      <c r="D6683" s="38">
        <f t="shared" ca="1" si="731"/>
        <v>6.0920741057842571E-2</v>
      </c>
      <c r="E6683" s="38">
        <f t="shared" ca="1" si="732"/>
        <v>0.1429749710093505</v>
      </c>
      <c r="F6683" s="38">
        <f t="shared" ca="1" si="736"/>
        <v>2.8058263576099793E-2</v>
      </c>
      <c r="G6683" s="24">
        <f t="shared" ca="1" si="733"/>
        <v>7752.416332594411</v>
      </c>
      <c r="H6683" s="24">
        <f t="shared" ca="1" si="734"/>
        <v>8445.5976359068936</v>
      </c>
      <c r="I6683" s="24">
        <f ca="1">H6683/'Option value'!$E$10</f>
        <v>409.98046776247054</v>
      </c>
    </row>
    <row r="6684" spans="2:9">
      <c r="B6684">
        <f t="shared" si="735"/>
        <v>6666</v>
      </c>
      <c r="C6684" s="38">
        <f t="shared" ca="1" si="730"/>
        <v>0.34568857426423993</v>
      </c>
      <c r="D6684" s="38">
        <f t="shared" ca="1" si="731"/>
        <v>5.5572757347626331E-2</v>
      </c>
      <c r="E6684" s="38">
        <f t="shared" ca="1" si="732"/>
        <v>0.14954207112400744</v>
      </c>
      <c r="F6684" s="38">
        <f t="shared" ca="1" si="736"/>
        <v>5.1937010475787512E-2</v>
      </c>
      <c r="G6684" s="24">
        <f t="shared" ca="1" si="733"/>
        <v>9502.230297603086</v>
      </c>
      <c r="H6684" s="24">
        <f t="shared" ca="1" si="734"/>
        <v>10195.411600915568</v>
      </c>
      <c r="I6684" s="24">
        <f ca="1">H6684/'Option value'!$E$10</f>
        <v>494.92289324832848</v>
      </c>
    </row>
    <row r="6685" spans="2:9">
      <c r="B6685">
        <f t="shared" si="735"/>
        <v>6667</v>
      </c>
      <c r="C6685" s="38">
        <f t="shared" ca="1" si="730"/>
        <v>0.22650054513862247</v>
      </c>
      <c r="D6685" s="38">
        <f t="shared" ca="1" si="731"/>
        <v>6.7439766129066964E-2</v>
      </c>
      <c r="E6685" s="38">
        <f t="shared" ca="1" si="732"/>
        <v>0.14309019105901405</v>
      </c>
      <c r="F6685" s="38">
        <f t="shared" ca="1" si="736"/>
        <v>3.9072232627537173E-2</v>
      </c>
      <c r="G6685" s="24">
        <f t="shared" ca="1" si="733"/>
        <v>9862.0421046901429</v>
      </c>
      <c r="H6685" s="24">
        <f t="shared" ca="1" si="734"/>
        <v>10555.223408002625</v>
      </c>
      <c r="I6685" s="24">
        <f ca="1">H6685/'Option value'!$E$10</f>
        <v>512.38948582537012</v>
      </c>
    </row>
    <row r="6686" spans="2:9">
      <c r="B6686">
        <f t="shared" si="735"/>
        <v>6668</v>
      </c>
      <c r="C6686" s="38">
        <f t="shared" ca="1" si="730"/>
        <v>0.10319047849570522</v>
      </c>
      <c r="D6686" s="38">
        <f t="shared" ca="1" si="731"/>
        <v>7.4279045619712394E-2</v>
      </c>
      <c r="E6686" s="38">
        <f t="shared" ca="1" si="732"/>
        <v>0.14742701971125047</v>
      </c>
      <c r="F6686" s="38">
        <f t="shared" ca="1" si="736"/>
        <v>5.5372564315295691E-2</v>
      </c>
      <c r="G6686" s="24">
        <f t="shared" ca="1" si="733"/>
        <v>11039.855365673073</v>
      </c>
      <c r="H6686" s="24">
        <f t="shared" ca="1" si="734"/>
        <v>11733.036668985555</v>
      </c>
      <c r="I6686" s="24">
        <f ca="1">H6686/'Option value'!$E$10</f>
        <v>569.5648868439589</v>
      </c>
    </row>
    <row r="6687" spans="2:9">
      <c r="B6687">
        <f t="shared" si="735"/>
        <v>6669</v>
      </c>
      <c r="C6687" s="38">
        <f t="shared" ca="1" si="730"/>
        <v>0.19965986105586203</v>
      </c>
      <c r="D6687" s="38">
        <f t="shared" ca="1" si="731"/>
        <v>6.6284029184826482E-2</v>
      </c>
      <c r="E6687" s="38">
        <f t="shared" ca="1" si="732"/>
        <v>0.14441810332673666</v>
      </c>
      <c r="F6687" s="38">
        <f t="shared" ca="1" si="736"/>
        <v>3.2601607051426326E-2</v>
      </c>
      <c r="G6687" s="24">
        <f t="shared" ca="1" si="733"/>
        <v>8819.6738482073415</v>
      </c>
      <c r="H6687" s="24">
        <f t="shared" ca="1" si="734"/>
        <v>9512.8551515198233</v>
      </c>
      <c r="I6687" s="24">
        <f ca="1">H6687/'Option value'!$E$10</f>
        <v>461.7890850252341</v>
      </c>
    </row>
    <row r="6688" spans="2:9">
      <c r="B6688">
        <f t="shared" si="735"/>
        <v>6670</v>
      </c>
      <c r="C6688" s="38">
        <f t="shared" ca="1" si="730"/>
        <v>0.2242429839292307</v>
      </c>
      <c r="D6688" s="38">
        <f t="shared" ca="1" si="731"/>
        <v>6.4433657770959801E-2</v>
      </c>
      <c r="E6688" s="38">
        <f t="shared" ca="1" si="732"/>
        <v>0.14268610429265005</v>
      </c>
      <c r="F6688" s="38">
        <f t="shared" ca="1" si="736"/>
        <v>3.0110783242745062E-2</v>
      </c>
      <c r="G6688" s="24">
        <f t="shared" ca="1" si="733"/>
        <v>8690.1764063424398</v>
      </c>
      <c r="H6688" s="24">
        <f t="shared" ca="1" si="734"/>
        <v>9383.3577096549216</v>
      </c>
      <c r="I6688" s="24">
        <f ca="1">H6688/'Option value'!$E$10</f>
        <v>455.50280143955928</v>
      </c>
    </row>
    <row r="6689" spans="2:9">
      <c r="B6689">
        <f t="shared" si="735"/>
        <v>6671</v>
      </c>
      <c r="C6689" s="38">
        <f t="shared" ca="1" si="730"/>
        <v>0.16884091949043781</v>
      </c>
      <c r="D6689" s="38">
        <f t="shared" ca="1" si="731"/>
        <v>6.4630483138665401E-2</v>
      </c>
      <c r="E6689" s="38">
        <f t="shared" ca="1" si="732"/>
        <v>0.1365575509916267</v>
      </c>
      <c r="F6689" s="38">
        <f t="shared" ca="1" si="736"/>
        <v>4.6569225242041143E-2</v>
      </c>
      <c r="G6689" s="24">
        <f t="shared" ca="1" si="733"/>
        <v>10411.133485122427</v>
      </c>
      <c r="H6689" s="24">
        <f t="shared" ca="1" si="734"/>
        <v>11104.314788434909</v>
      </c>
      <c r="I6689" s="24">
        <f ca="1">H6689/'Option value'!$E$10</f>
        <v>539.04440720557807</v>
      </c>
    </row>
    <row r="6690" spans="2:9">
      <c r="B6690">
        <f t="shared" si="735"/>
        <v>6672</v>
      </c>
      <c r="C6690" s="38">
        <f t="shared" ca="1" si="730"/>
        <v>0.28559532946790928</v>
      </c>
      <c r="D6690" s="38">
        <f t="shared" ca="1" si="731"/>
        <v>6.7883829372292745E-2</v>
      </c>
      <c r="E6690" s="38">
        <f t="shared" ca="1" si="732"/>
        <v>0.14363957025159121</v>
      </c>
      <c r="F6690" s="38">
        <f t="shared" ca="1" si="736"/>
        <v>2.5822470831119972E-2</v>
      </c>
      <c r="G6690" s="24">
        <f t="shared" ca="1" si="733"/>
        <v>9186.5759412214247</v>
      </c>
      <c r="H6690" s="24">
        <f t="shared" ca="1" si="734"/>
        <v>9879.7572445339065</v>
      </c>
      <c r="I6690" s="24">
        <f ca="1">H6690/'Option value'!$E$10</f>
        <v>479.59986623950999</v>
      </c>
    </row>
    <row r="6691" spans="2:9">
      <c r="B6691">
        <f t="shared" si="735"/>
        <v>6673</v>
      </c>
      <c r="C6691" s="38">
        <f t="shared" ca="1" si="730"/>
        <v>0.15750288658718326</v>
      </c>
      <c r="D6691" s="38">
        <f t="shared" ca="1" si="731"/>
        <v>5.8459404520485661E-2</v>
      </c>
      <c r="E6691" s="38">
        <f t="shared" ca="1" si="732"/>
        <v>0.14805935708361401</v>
      </c>
      <c r="F6691" s="38">
        <f t="shared" ca="1" si="736"/>
        <v>3.6435233029382313E-2</v>
      </c>
      <c r="G6691" s="24">
        <f t="shared" ca="1" si="733"/>
        <v>7518.1291666105917</v>
      </c>
      <c r="H6691" s="24">
        <f t="shared" ca="1" si="734"/>
        <v>8211.3104699230735</v>
      </c>
      <c r="I6691" s="24">
        <f ca="1">H6691/'Option value'!$E$10</f>
        <v>398.60730436519771</v>
      </c>
    </row>
    <row r="6692" spans="2:9">
      <c r="B6692">
        <f t="shared" si="735"/>
        <v>6674</v>
      </c>
      <c r="C6692" s="38">
        <f t="shared" ca="1" si="730"/>
        <v>0.21577001651480485</v>
      </c>
      <c r="D6692" s="38">
        <f t="shared" ca="1" si="731"/>
        <v>6.0733644224541021E-2</v>
      </c>
      <c r="E6692" s="38">
        <f t="shared" ca="1" si="732"/>
        <v>0.14646755195482228</v>
      </c>
      <c r="F6692" s="38">
        <f t="shared" ca="1" si="736"/>
        <v>5.4407835873771515E-2</v>
      </c>
      <c r="G6692" s="24">
        <f t="shared" ca="1" si="733"/>
        <v>9947.2381411524257</v>
      </c>
      <c r="H6692" s="24">
        <f t="shared" ca="1" si="734"/>
        <v>10640.419444464907</v>
      </c>
      <c r="I6692" s="24">
        <f ca="1">H6692/'Option value'!$E$10</f>
        <v>516.52521575072365</v>
      </c>
    </row>
    <row r="6693" spans="2:9">
      <c r="B6693">
        <f t="shared" si="735"/>
        <v>6675</v>
      </c>
      <c r="C6693" s="38">
        <f t="shared" ca="1" si="730"/>
        <v>0.17841759849132094</v>
      </c>
      <c r="D6693" s="38">
        <f t="shared" ca="1" si="731"/>
        <v>6.7310824861070456E-2</v>
      </c>
      <c r="E6693" s="38">
        <f t="shared" ca="1" si="732"/>
        <v>0.14228403557198074</v>
      </c>
      <c r="F6693" s="38">
        <f t="shared" ca="1" si="736"/>
        <v>3.1399520006153175E-2</v>
      </c>
      <c r="G6693" s="24">
        <f t="shared" ca="1" si="733"/>
        <v>8871.654203076685</v>
      </c>
      <c r="H6693" s="24">
        <f t="shared" ca="1" si="734"/>
        <v>9564.8355063891668</v>
      </c>
      <c r="I6693" s="24">
        <f ca="1">H6693/'Option value'!$E$10</f>
        <v>464.31240322277506</v>
      </c>
    </row>
    <row r="6694" spans="2:9">
      <c r="B6694">
        <f t="shared" si="735"/>
        <v>6676</v>
      </c>
      <c r="C6694" s="38">
        <f t="shared" ca="1" si="730"/>
        <v>0.17130498448833978</v>
      </c>
      <c r="D6694" s="38">
        <f t="shared" ca="1" si="731"/>
        <v>8.0011725755156554E-2</v>
      </c>
      <c r="E6694" s="38">
        <f t="shared" ca="1" si="732"/>
        <v>0.14745768161237624</v>
      </c>
      <c r="F6694" s="38">
        <f t="shared" ca="1" si="736"/>
        <v>4.9600867445516811E-2</v>
      </c>
      <c r="G6694" s="24">
        <f t="shared" ca="1" si="733"/>
        <v>11877.4697561209</v>
      </c>
      <c r="H6694" s="24">
        <f t="shared" ca="1" si="734"/>
        <v>12570.651059433381</v>
      </c>
      <c r="I6694" s="24">
        <f ca="1">H6694/'Option value'!$E$10</f>
        <v>610.22577958414468</v>
      </c>
    </row>
    <row r="6695" spans="2:9">
      <c r="B6695">
        <f t="shared" si="735"/>
        <v>6677</v>
      </c>
      <c r="C6695" s="38">
        <f t="shared" ca="1" si="730"/>
        <v>0.17515001965304033</v>
      </c>
      <c r="D6695" s="38">
        <f t="shared" ca="1" si="731"/>
        <v>6.5888365030834783E-2</v>
      </c>
      <c r="E6695" s="38">
        <f t="shared" ca="1" si="732"/>
        <v>0.14521322122913369</v>
      </c>
      <c r="F6695" s="38">
        <f t="shared" ca="1" si="736"/>
        <v>3.9709071066485802E-2</v>
      </c>
      <c r="G6695" s="24">
        <f t="shared" ca="1" si="733"/>
        <v>9101.7284966939551</v>
      </c>
      <c r="H6695" s="24">
        <f t="shared" ca="1" si="734"/>
        <v>9794.9098000064369</v>
      </c>
      <c r="I6695" s="24">
        <f ca="1">H6695/'Option value'!$E$10</f>
        <v>475.48105825273961</v>
      </c>
    </row>
    <row r="6696" spans="2:9">
      <c r="B6696">
        <f t="shared" si="735"/>
        <v>6678</v>
      </c>
      <c r="C6696" s="38">
        <f t="shared" ca="1" si="730"/>
        <v>8.7526373531993079E-2</v>
      </c>
      <c r="D6696" s="38">
        <f t="shared" ca="1" si="731"/>
        <v>6.3585358454644761E-2</v>
      </c>
      <c r="E6696" s="38">
        <f t="shared" ca="1" si="732"/>
        <v>0.14102700340402799</v>
      </c>
      <c r="F6696" s="38">
        <f t="shared" ca="1" si="736"/>
        <v>4.8916975153311032E-2</v>
      </c>
      <c r="G6696" s="24">
        <f t="shared" ca="1" si="733"/>
        <v>9310.6796239557789</v>
      </c>
      <c r="H6696" s="24">
        <f t="shared" ca="1" si="734"/>
        <v>10003.860927268261</v>
      </c>
      <c r="I6696" s="24">
        <f ca="1">H6696/'Option value'!$E$10</f>
        <v>485.62431685768252</v>
      </c>
    </row>
    <row r="6697" spans="2:9">
      <c r="B6697">
        <f t="shared" si="735"/>
        <v>6679</v>
      </c>
      <c r="C6697" s="38">
        <f t="shared" ca="1" si="730"/>
        <v>0.17854363665659942</v>
      </c>
      <c r="D6697" s="38">
        <f t="shared" ca="1" si="731"/>
        <v>6.6488094062853373E-2</v>
      </c>
      <c r="E6697" s="38">
        <f t="shared" ca="1" si="732"/>
        <v>0.14335924191502375</v>
      </c>
      <c r="F6697" s="38">
        <f t="shared" ca="1" si="736"/>
        <v>3.0480911745888423E-2</v>
      </c>
      <c r="G6697" s="24">
        <f t="shared" ca="1" si="733"/>
        <v>8609.349760187728</v>
      </c>
      <c r="H6697" s="24">
        <f t="shared" ca="1" si="734"/>
        <v>9302.5310635002097</v>
      </c>
      <c r="I6697" s="24">
        <f ca="1">H6697/'Option value'!$E$10</f>
        <v>451.579177839816</v>
      </c>
    </row>
    <row r="6698" spans="2:9">
      <c r="B6698">
        <f t="shared" si="735"/>
        <v>6680</v>
      </c>
      <c r="C6698" s="38">
        <f t="shared" ca="1" si="730"/>
        <v>0.19258419011018535</v>
      </c>
      <c r="D6698" s="38">
        <f t="shared" ca="1" si="731"/>
        <v>5.2544134606369253E-2</v>
      </c>
      <c r="E6698" s="38">
        <f t="shared" ca="1" si="732"/>
        <v>0.14171681817542428</v>
      </c>
      <c r="F6698" s="38">
        <f t="shared" ca="1" si="736"/>
        <v>2.7225380997978985E-2</v>
      </c>
      <c r="G6698" s="24">
        <f t="shared" ca="1" si="733"/>
        <v>6787.8410071110984</v>
      </c>
      <c r="H6698" s="24">
        <f t="shared" ca="1" si="734"/>
        <v>7481.0223104235811</v>
      </c>
      <c r="I6698" s="24">
        <f ca="1">H6698/'Option value'!$E$10</f>
        <v>363.15642283609617</v>
      </c>
    </row>
    <row r="6699" spans="2:9">
      <c r="B6699">
        <f t="shared" si="735"/>
        <v>6681</v>
      </c>
      <c r="C6699" s="38">
        <f t="shared" ca="1" si="730"/>
        <v>0.27597594634523009</v>
      </c>
      <c r="D6699" s="38">
        <f t="shared" ca="1" si="731"/>
        <v>5.7962797707104011E-2</v>
      </c>
      <c r="E6699" s="38">
        <f t="shared" ca="1" si="732"/>
        <v>0.14752758697679991</v>
      </c>
      <c r="F6699" s="38">
        <f t="shared" ca="1" si="736"/>
        <v>5.8582626631573667E-2</v>
      </c>
      <c r="G6699" s="24">
        <f t="shared" ca="1" si="733"/>
        <v>10312.450050776964</v>
      </c>
      <c r="H6699" s="24">
        <f t="shared" ca="1" si="734"/>
        <v>11005.631354089446</v>
      </c>
      <c r="I6699" s="24">
        <f ca="1">H6699/'Option value'!$E$10</f>
        <v>534.25394922764303</v>
      </c>
    </row>
    <row r="6700" spans="2:9">
      <c r="B6700">
        <f t="shared" si="735"/>
        <v>6682</v>
      </c>
      <c r="C6700" s="38">
        <f t="shared" ca="1" si="730"/>
        <v>0.15146569988691166</v>
      </c>
      <c r="D6700" s="38">
        <f t="shared" ca="1" si="731"/>
        <v>4.7307600474242664E-2</v>
      </c>
      <c r="E6700" s="38">
        <f t="shared" ca="1" si="732"/>
        <v>0.14593175337048617</v>
      </c>
      <c r="F6700" s="38">
        <f t="shared" ca="1" si="736"/>
        <v>4.150861185301926E-2</v>
      </c>
      <c r="G6700" s="24">
        <f t="shared" ca="1" si="733"/>
        <v>6469.586863667877</v>
      </c>
      <c r="H6700" s="24">
        <f t="shared" ca="1" si="734"/>
        <v>7162.7681669803596</v>
      </c>
      <c r="I6700" s="24">
        <f ca="1">H6700/'Option value'!$E$10</f>
        <v>347.70719257186209</v>
      </c>
    </row>
    <row r="6701" spans="2:9">
      <c r="B6701">
        <f t="shared" si="735"/>
        <v>6683</v>
      </c>
      <c r="C6701" s="38">
        <f t="shared" ca="1" si="730"/>
        <v>0.14114090712210542</v>
      </c>
      <c r="D6701" s="38">
        <f t="shared" ca="1" si="731"/>
        <v>6.5340093396744958E-2</v>
      </c>
      <c r="E6701" s="38">
        <f t="shared" ca="1" si="732"/>
        <v>0.14544509773613054</v>
      </c>
      <c r="F6701" s="38">
        <f t="shared" ca="1" si="736"/>
        <v>3.2718864354467213E-2</v>
      </c>
      <c r="G6701" s="24">
        <f t="shared" ca="1" si="733"/>
        <v>8203.239777701323</v>
      </c>
      <c r="H6701" s="24">
        <f t="shared" ca="1" si="734"/>
        <v>8896.4210810138047</v>
      </c>
      <c r="I6701" s="24">
        <f ca="1">H6701/'Option value'!$E$10</f>
        <v>431.86510102008759</v>
      </c>
    </row>
    <row r="6702" spans="2:9">
      <c r="B6702">
        <f t="shared" si="735"/>
        <v>6684</v>
      </c>
      <c r="C6702" s="38">
        <f t="shared" ca="1" si="730"/>
        <v>0.39728999347481653</v>
      </c>
      <c r="D6702" s="38">
        <f t="shared" ca="1" si="731"/>
        <v>6.7689615715403217E-2</v>
      </c>
      <c r="E6702" s="38">
        <f t="shared" ca="1" si="732"/>
        <v>0.14329128571961902</v>
      </c>
      <c r="F6702" s="38">
        <f t="shared" ca="1" si="736"/>
        <v>2.3922722049344883E-2</v>
      </c>
      <c r="G6702" s="24">
        <f t="shared" ca="1" si="733"/>
        <v>9826.7522340411888</v>
      </c>
      <c r="H6702" s="24">
        <f t="shared" ca="1" si="734"/>
        <v>10519.933537353671</v>
      </c>
      <c r="I6702" s="24">
        <f ca="1">H6702/'Option value'!$E$10</f>
        <v>510.67638530843055</v>
      </c>
    </row>
    <row r="6703" spans="2:9">
      <c r="B6703">
        <f t="shared" si="735"/>
        <v>6685</v>
      </c>
      <c r="C6703" s="38">
        <f t="shared" ca="1" si="730"/>
        <v>8.7727313329162532E-2</v>
      </c>
      <c r="D6703" s="38">
        <f t="shared" ca="1" si="731"/>
        <v>6.6353162660892154E-2</v>
      </c>
      <c r="E6703" s="38">
        <f t="shared" ca="1" si="732"/>
        <v>0.14354094467987144</v>
      </c>
      <c r="F6703" s="38">
        <f t="shared" ca="1" si="736"/>
        <v>3.6684547952211141E-2</v>
      </c>
      <c r="G6703" s="24">
        <f t="shared" ca="1" si="733"/>
        <v>8376.6913458596937</v>
      </c>
      <c r="H6703" s="24">
        <f t="shared" ca="1" si="734"/>
        <v>9069.8726491721754</v>
      </c>
      <c r="I6703" s="24">
        <f ca="1">H6703/'Option value'!$E$10</f>
        <v>440.28508005690168</v>
      </c>
    </row>
    <row r="6704" spans="2:9">
      <c r="B6704">
        <f t="shared" si="735"/>
        <v>6686</v>
      </c>
      <c r="C6704" s="38">
        <f t="shared" ca="1" si="730"/>
        <v>0.20021589575107299</v>
      </c>
      <c r="D6704" s="38">
        <f t="shared" ca="1" si="731"/>
        <v>5.7334573373121894E-2</v>
      </c>
      <c r="E6704" s="38">
        <f t="shared" ca="1" si="732"/>
        <v>0.14517596537811808</v>
      </c>
      <c r="F6704" s="38">
        <f t="shared" ca="1" si="736"/>
        <v>2.101845883096036E-2</v>
      </c>
      <c r="G6704" s="24">
        <f t="shared" ca="1" si="733"/>
        <v>6873.7598388189199</v>
      </c>
      <c r="H6704" s="24">
        <f t="shared" ca="1" si="734"/>
        <v>7566.9411421314026</v>
      </c>
      <c r="I6704" s="24">
        <f ca="1">H6704/'Option value'!$E$10</f>
        <v>367.32723990929134</v>
      </c>
    </row>
    <row r="6705" spans="2:9">
      <c r="B6705">
        <f t="shared" si="735"/>
        <v>6687</v>
      </c>
      <c r="C6705" s="38">
        <f t="shared" ca="1" si="730"/>
        <v>0.21981024832085591</v>
      </c>
      <c r="D6705" s="38">
        <f t="shared" ca="1" si="731"/>
        <v>5.9018756254096909E-2</v>
      </c>
      <c r="E6705" s="38">
        <f t="shared" ca="1" si="732"/>
        <v>0.14314597244931943</v>
      </c>
      <c r="F6705" s="38">
        <f t="shared" ca="1" si="736"/>
        <v>4.1971546785870124E-2</v>
      </c>
      <c r="G6705" s="24">
        <f t="shared" ca="1" si="733"/>
        <v>8824.7611562641487</v>
      </c>
      <c r="H6705" s="24">
        <f t="shared" ca="1" si="734"/>
        <v>9517.9424595766304</v>
      </c>
      <c r="I6705" s="24">
        <f ca="1">H6705/'Option value'!$E$10</f>
        <v>462.03604172702086</v>
      </c>
    </row>
    <row r="6706" spans="2:9">
      <c r="B6706">
        <f t="shared" si="735"/>
        <v>6688</v>
      </c>
      <c r="C6706" s="38">
        <f t="shared" ca="1" si="730"/>
        <v>0.31846129557677849</v>
      </c>
      <c r="D6706" s="38">
        <f t="shared" ca="1" si="731"/>
        <v>6.3092439203992587E-2</v>
      </c>
      <c r="E6706" s="38">
        <f t="shared" ca="1" si="732"/>
        <v>0.14546550788487125</v>
      </c>
      <c r="F6706" s="38">
        <f t="shared" ca="1" si="736"/>
        <v>4.5110119185344369E-2</v>
      </c>
      <c r="G6706" s="24">
        <f t="shared" ca="1" si="733"/>
        <v>10280.053683806625</v>
      </c>
      <c r="H6706" s="24">
        <f t="shared" ca="1" si="734"/>
        <v>10973.234987119107</v>
      </c>
      <c r="I6706" s="24">
        <f ca="1">H6706/'Option value'!$E$10</f>
        <v>532.68131005432554</v>
      </c>
    </row>
    <row r="6707" spans="2:9">
      <c r="B6707">
        <f t="shared" si="735"/>
        <v>6689</v>
      </c>
      <c r="C6707" s="38">
        <f t="shared" ca="1" si="730"/>
        <v>0.17950353699629285</v>
      </c>
      <c r="D6707" s="38">
        <f t="shared" ca="1" si="731"/>
        <v>5.2672087930817374E-2</v>
      </c>
      <c r="E6707" s="38">
        <f t="shared" ca="1" si="732"/>
        <v>0.1419744279448083</v>
      </c>
      <c r="F6707" s="38">
        <f t="shared" ca="1" si="736"/>
        <v>2.0240903806527263E-2</v>
      </c>
      <c r="G6707" s="24">
        <f t="shared" ca="1" si="733"/>
        <v>6329.3769880050077</v>
      </c>
      <c r="H6707" s="24">
        <f t="shared" ca="1" si="734"/>
        <v>7022.5582913174903</v>
      </c>
      <c r="I6707" s="24">
        <f ca="1">H6707/'Option value'!$E$10</f>
        <v>340.90088792803351</v>
      </c>
    </row>
    <row r="6708" spans="2:9">
      <c r="B6708">
        <f t="shared" si="735"/>
        <v>6690</v>
      </c>
      <c r="C6708" s="38">
        <f t="shared" ca="1" si="730"/>
        <v>0.18295630770904781</v>
      </c>
      <c r="D6708" s="38">
        <f t="shared" ca="1" si="731"/>
        <v>6.0155983229225073E-2</v>
      </c>
      <c r="E6708" s="38">
        <f t="shared" ca="1" si="732"/>
        <v>0.14532245668705496</v>
      </c>
      <c r="F6708" s="38">
        <f t="shared" ca="1" si="736"/>
        <v>5.8519805514253939E-2</v>
      </c>
      <c r="G6708" s="24">
        <f t="shared" ca="1" si="733"/>
        <v>10167.306618735578</v>
      </c>
      <c r="H6708" s="24">
        <f t="shared" ca="1" si="734"/>
        <v>10860.48792204806</v>
      </c>
      <c r="I6708" s="24">
        <f ca="1">H6708/'Option value'!$E$10</f>
        <v>527.20815155573098</v>
      </c>
    </row>
    <row r="6709" spans="2:9">
      <c r="B6709">
        <f t="shared" si="735"/>
        <v>6691</v>
      </c>
      <c r="C6709" s="38">
        <f t="shared" ca="1" si="730"/>
        <v>0.20133629533170472</v>
      </c>
      <c r="D6709" s="38">
        <f t="shared" ca="1" si="731"/>
        <v>6.3799855785615409E-2</v>
      </c>
      <c r="E6709" s="38">
        <f t="shared" ca="1" si="732"/>
        <v>0.14426262478478291</v>
      </c>
      <c r="F6709" s="38">
        <f t="shared" ca="1" si="736"/>
        <v>2.7336233801570471E-2</v>
      </c>
      <c r="G6709" s="24">
        <f t="shared" ca="1" si="733"/>
        <v>8129.4867427625377</v>
      </c>
      <c r="H6709" s="24">
        <f t="shared" ca="1" si="734"/>
        <v>8822.6680460750194</v>
      </c>
      <c r="I6709" s="24">
        <f ca="1">H6709/'Option value'!$E$10</f>
        <v>428.28485660558346</v>
      </c>
    </row>
    <row r="6710" spans="2:9">
      <c r="B6710">
        <f t="shared" si="735"/>
        <v>6692</v>
      </c>
      <c r="C6710" s="38">
        <f t="shared" ca="1" si="730"/>
        <v>0.23807360863050925</v>
      </c>
      <c r="D6710" s="38">
        <f t="shared" ca="1" si="731"/>
        <v>7.111210233443066E-2</v>
      </c>
      <c r="E6710" s="38">
        <f t="shared" ca="1" si="732"/>
        <v>0.14265649679760187</v>
      </c>
      <c r="F6710" s="38">
        <f t="shared" ca="1" si="736"/>
        <v>4.3551828387046868E-2</v>
      </c>
      <c r="G6710" s="24">
        <f t="shared" ca="1" si="733"/>
        <v>11017.606272657993</v>
      </c>
      <c r="H6710" s="24">
        <f t="shared" ca="1" si="734"/>
        <v>11710.787575970475</v>
      </c>
      <c r="I6710" s="24">
        <f ca="1">H6710/'Option value'!$E$10</f>
        <v>568.48483378497451</v>
      </c>
    </row>
    <row r="6711" spans="2:9">
      <c r="B6711">
        <f t="shared" si="735"/>
        <v>6693</v>
      </c>
      <c r="C6711" s="38">
        <f t="shared" ca="1" si="730"/>
        <v>0.23658868395008797</v>
      </c>
      <c r="D6711" s="38">
        <f t="shared" ca="1" si="731"/>
        <v>5.1498120239976429E-2</v>
      </c>
      <c r="E6711" s="38">
        <f t="shared" ca="1" si="732"/>
        <v>0.14395655428411597</v>
      </c>
      <c r="F6711" s="38">
        <f t="shared" ca="1" si="736"/>
        <v>3.1128308702258703E-2</v>
      </c>
      <c r="G6711" s="24">
        <f t="shared" ca="1" si="733"/>
        <v>6999.8734181096643</v>
      </c>
      <c r="H6711" s="24">
        <f t="shared" ca="1" si="734"/>
        <v>7693.0547214221469</v>
      </c>
      <c r="I6711" s="24">
        <f ca="1">H6711/'Option value'!$E$10</f>
        <v>373.44925832146339</v>
      </c>
    </row>
    <row r="6712" spans="2:9">
      <c r="B6712">
        <f t="shared" si="735"/>
        <v>6694</v>
      </c>
      <c r="C6712" s="38">
        <f t="shared" ca="1" si="730"/>
        <v>0.23939161548570731</v>
      </c>
      <c r="D6712" s="38">
        <f t="shared" ca="1" si="731"/>
        <v>5.9079819750239015E-2</v>
      </c>
      <c r="E6712" s="38">
        <f t="shared" ca="1" si="732"/>
        <v>0.15015867076435604</v>
      </c>
      <c r="F6712" s="38">
        <f t="shared" ca="1" si="736"/>
        <v>2.7590178732119414E-2</v>
      </c>
      <c r="G6712" s="24">
        <f t="shared" ca="1" si="733"/>
        <v>7409.0111658442402</v>
      </c>
      <c r="H6712" s="24">
        <f t="shared" ca="1" si="734"/>
        <v>8102.1924691567228</v>
      </c>
      <c r="I6712" s="24">
        <f ca="1">H6712/'Option value'!$E$10</f>
        <v>393.3103140367341</v>
      </c>
    </row>
    <row r="6713" spans="2:9">
      <c r="B6713">
        <f t="shared" si="735"/>
        <v>6695</v>
      </c>
      <c r="C6713" s="38">
        <f t="shared" ca="1" si="730"/>
        <v>0.30563138894973152</v>
      </c>
      <c r="D6713" s="38">
        <f t="shared" ca="1" si="731"/>
        <v>7.0026448036565533E-2</v>
      </c>
      <c r="E6713" s="38">
        <f t="shared" ca="1" si="732"/>
        <v>0.14864748931312954</v>
      </c>
      <c r="F6713" s="38">
        <f t="shared" ca="1" si="736"/>
        <v>5.4292229275757983E-2</v>
      </c>
      <c r="G6713" s="24">
        <f t="shared" ca="1" si="733"/>
        <v>12017.328737417287</v>
      </c>
      <c r="H6713" s="24">
        <f t="shared" ca="1" si="734"/>
        <v>12710.510040729769</v>
      </c>
      <c r="I6713" s="24">
        <f ca="1">H6713/'Option value'!$E$10</f>
        <v>617.01505052086247</v>
      </c>
    </row>
    <row r="6714" spans="2:9">
      <c r="B6714">
        <f t="shared" si="735"/>
        <v>6696</v>
      </c>
      <c r="C6714" s="38">
        <f t="shared" ca="1" si="730"/>
        <v>0.18138859721586348</v>
      </c>
      <c r="D6714" s="38">
        <f t="shared" ca="1" si="731"/>
        <v>6.8074207790333616E-2</v>
      </c>
      <c r="E6714" s="38">
        <f t="shared" ca="1" si="732"/>
        <v>0.14417884758882041</v>
      </c>
      <c r="F6714" s="38">
        <f t="shared" ca="1" si="736"/>
        <v>3.8834864990613907E-2</v>
      </c>
      <c r="G6714" s="24">
        <f t="shared" ca="1" si="733"/>
        <v>9467.9730790526519</v>
      </c>
      <c r="H6714" s="24">
        <f t="shared" ca="1" si="734"/>
        <v>10161.154382365134</v>
      </c>
      <c r="I6714" s="24">
        <f ca="1">H6714/'Option value'!$E$10</f>
        <v>493.25992147403559</v>
      </c>
    </row>
    <row r="6715" spans="2:9">
      <c r="B6715">
        <f t="shared" si="735"/>
        <v>6697</v>
      </c>
      <c r="C6715" s="38">
        <f t="shared" ca="1" si="730"/>
        <v>0.26935026108919174</v>
      </c>
      <c r="D6715" s="38">
        <f t="shared" ca="1" si="731"/>
        <v>7.624632751285787E-2</v>
      </c>
      <c r="E6715" s="38">
        <f t="shared" ca="1" si="732"/>
        <v>0.14439355248598956</v>
      </c>
      <c r="F6715" s="38">
        <f t="shared" ca="1" si="736"/>
        <v>2.2746114008535677E-2</v>
      </c>
      <c r="G6715" s="24">
        <f t="shared" ca="1" si="733"/>
        <v>9867.0837701334058</v>
      </c>
      <c r="H6715" s="24">
        <f t="shared" ca="1" si="734"/>
        <v>10560.265073445888</v>
      </c>
      <c r="I6715" s="24">
        <f ca="1">H6715/'Option value'!$E$10</f>
        <v>512.6342268663052</v>
      </c>
    </row>
    <row r="6716" spans="2:9">
      <c r="B6716">
        <f t="shared" si="735"/>
        <v>6698</v>
      </c>
      <c r="C6716" s="38">
        <f t="shared" ca="1" si="730"/>
        <v>0.3266053924019961</v>
      </c>
      <c r="D6716" s="38">
        <f t="shared" ca="1" si="731"/>
        <v>6.178006659874348E-2</v>
      </c>
      <c r="E6716" s="38">
        <f t="shared" ca="1" si="732"/>
        <v>0.14765524398868418</v>
      </c>
      <c r="F6716" s="38">
        <f t="shared" ca="1" si="736"/>
        <v>3.117955283760189E-2</v>
      </c>
      <c r="G6716" s="24">
        <f t="shared" ca="1" si="733"/>
        <v>8726.6229341722665</v>
      </c>
      <c r="H6716" s="24">
        <f t="shared" ca="1" si="734"/>
        <v>9419.8042374847482</v>
      </c>
      <c r="I6716" s="24">
        <f ca="1">H6716/'Option value'!$E$10</f>
        <v>457.27205036333726</v>
      </c>
    </row>
    <row r="6717" spans="2:9">
      <c r="B6717">
        <f t="shared" si="735"/>
        <v>6699</v>
      </c>
      <c r="C6717" s="38">
        <f t="shared" ca="1" si="730"/>
        <v>0.23750386930963641</v>
      </c>
      <c r="D6717" s="38">
        <f t="shared" ca="1" si="731"/>
        <v>6.3265327963692081E-2</v>
      </c>
      <c r="E6717" s="38">
        <f t="shared" ca="1" si="732"/>
        <v>0.14358644246257926</v>
      </c>
      <c r="F6717" s="38">
        <f t="shared" ca="1" si="736"/>
        <v>4.6910313871672479E-2</v>
      </c>
      <c r="G6717" s="24">
        <f t="shared" ca="1" si="733"/>
        <v>10043.485464875892</v>
      </c>
      <c r="H6717" s="24">
        <f t="shared" ca="1" si="734"/>
        <v>10736.666768188374</v>
      </c>
      <c r="I6717" s="24">
        <f ca="1">H6717/'Option value'!$E$10</f>
        <v>521.19741593147444</v>
      </c>
    </row>
    <row r="6718" spans="2:9">
      <c r="B6718">
        <f t="shared" si="735"/>
        <v>6700</v>
      </c>
      <c r="C6718" s="38">
        <f t="shared" ca="1" si="730"/>
        <v>0.14199766499832389</v>
      </c>
      <c r="D6718" s="38">
        <f t="shared" ca="1" si="731"/>
        <v>6.0293706782347987E-2</v>
      </c>
      <c r="E6718" s="38">
        <f t="shared" ca="1" si="732"/>
        <v>0.14560179959697342</v>
      </c>
      <c r="F6718" s="38">
        <f t="shared" ca="1" si="736"/>
        <v>2.8734355590366682E-2</v>
      </c>
      <c r="G6718" s="24">
        <f t="shared" ca="1" si="733"/>
        <v>7306.9314256753541</v>
      </c>
      <c r="H6718" s="24">
        <f t="shared" ca="1" si="734"/>
        <v>8000.1127289878368</v>
      </c>
      <c r="I6718" s="24">
        <f ca="1">H6718/'Option value'!$E$10</f>
        <v>388.35498684406974</v>
      </c>
    </row>
    <row r="6719" spans="2:9">
      <c r="B6719">
        <f t="shared" si="735"/>
        <v>6701</v>
      </c>
      <c r="C6719" s="38">
        <f t="shared" ca="1" si="730"/>
        <v>0.19099324283126934</v>
      </c>
      <c r="D6719" s="38">
        <f t="shared" ca="1" si="731"/>
        <v>6.6509425585934812E-2</v>
      </c>
      <c r="E6719" s="38">
        <f t="shared" ca="1" si="732"/>
        <v>0.14337144975117025</v>
      </c>
      <c r="F6719" s="38">
        <f t="shared" ca="1" si="736"/>
        <v>4.4553017020691685E-2</v>
      </c>
      <c r="G6719" s="24">
        <f t="shared" ca="1" si="733"/>
        <v>9941.3624903542586</v>
      </c>
      <c r="H6719" s="24">
        <f t="shared" ca="1" si="734"/>
        <v>10634.54379366674</v>
      </c>
      <c r="I6719" s="24">
        <f ca="1">H6719/'Option value'!$E$10</f>
        <v>516.23998998382228</v>
      </c>
    </row>
    <row r="6720" spans="2:9">
      <c r="B6720">
        <f t="shared" si="735"/>
        <v>6702</v>
      </c>
      <c r="C6720" s="38">
        <f t="shared" ca="1" si="730"/>
        <v>0.32988006313169216</v>
      </c>
      <c r="D6720" s="38">
        <f t="shared" ca="1" si="731"/>
        <v>6.6970055463930381E-2</v>
      </c>
      <c r="E6720" s="38">
        <f t="shared" ca="1" si="732"/>
        <v>0.14301251644069024</v>
      </c>
      <c r="F6720" s="38">
        <f t="shared" ca="1" si="736"/>
        <v>4.6416096352798447E-2</v>
      </c>
      <c r="G6720" s="24">
        <f t="shared" ca="1" si="733"/>
        <v>11434.665884633461</v>
      </c>
      <c r="H6720" s="24">
        <f t="shared" ca="1" si="734"/>
        <v>12127.847187945943</v>
      </c>
      <c r="I6720" s="24">
        <f ca="1">H6720/'Option value'!$E$10</f>
        <v>588.73044601679328</v>
      </c>
    </row>
    <row r="6721" spans="2:9">
      <c r="B6721">
        <f t="shared" si="735"/>
        <v>6703</v>
      </c>
      <c r="C6721" s="38">
        <f t="shared" ca="1" si="730"/>
        <v>0.28217279540944318</v>
      </c>
      <c r="D6721" s="38">
        <f t="shared" ca="1" si="731"/>
        <v>6.7073552204311646E-2</v>
      </c>
      <c r="E6721" s="38">
        <f t="shared" ca="1" si="732"/>
        <v>0.14411447373052866</v>
      </c>
      <c r="F6721" s="38">
        <f t="shared" ca="1" si="736"/>
        <v>5.1062818718345143E-2</v>
      </c>
      <c r="G6721" s="24">
        <f t="shared" ca="1" si="733"/>
        <v>11462.124992130732</v>
      </c>
      <c r="H6721" s="24">
        <f t="shared" ca="1" si="734"/>
        <v>12155.306295443213</v>
      </c>
      <c r="I6721" s="24">
        <f ca="1">H6721/'Option value'!$E$10</f>
        <v>590.06341240015593</v>
      </c>
    </row>
    <row r="6722" spans="2:9">
      <c r="B6722">
        <f t="shared" si="735"/>
        <v>6704</v>
      </c>
      <c r="C6722" s="38">
        <f t="shared" ca="1" si="730"/>
        <v>0.25790719580937216</v>
      </c>
      <c r="D6722" s="38">
        <f t="shared" ca="1" si="731"/>
        <v>6.4562316291689834E-2</v>
      </c>
      <c r="E6722" s="38">
        <f t="shared" ca="1" si="732"/>
        <v>0.13829753862408709</v>
      </c>
      <c r="F6722" s="38">
        <f t="shared" ca="1" si="736"/>
        <v>4.2028525676850434E-2</v>
      </c>
      <c r="G6722" s="24">
        <f t="shared" ca="1" si="733"/>
        <v>10462.429930764074</v>
      </c>
      <c r="H6722" s="24">
        <f t="shared" ca="1" si="734"/>
        <v>11155.611234076556</v>
      </c>
      <c r="I6722" s="24">
        <f ca="1">H6722/'Option value'!$E$10</f>
        <v>541.5345259260464</v>
      </c>
    </row>
    <row r="6723" spans="2:9">
      <c r="B6723">
        <f t="shared" si="735"/>
        <v>6705</v>
      </c>
      <c r="C6723" s="38">
        <f t="shared" ca="1" si="730"/>
        <v>0.28825912543967036</v>
      </c>
      <c r="D6723" s="38">
        <f t="shared" ca="1" si="731"/>
        <v>5.4344136230205148E-2</v>
      </c>
      <c r="E6723" s="38">
        <f t="shared" ca="1" si="732"/>
        <v>0.14784048165015143</v>
      </c>
      <c r="F6723" s="38">
        <f t="shared" ca="1" si="736"/>
        <v>5.2993355197968481E-2</v>
      </c>
      <c r="G6723" s="24">
        <f t="shared" ca="1" si="733"/>
        <v>9154.257337682453</v>
      </c>
      <c r="H6723" s="24">
        <f t="shared" ca="1" si="734"/>
        <v>9847.4386409949348</v>
      </c>
      <c r="I6723" s="24">
        <f ca="1">H6723/'Option value'!$E$10</f>
        <v>478.03100199004535</v>
      </c>
    </row>
    <row r="6724" spans="2:9">
      <c r="B6724">
        <f t="shared" si="735"/>
        <v>6706</v>
      </c>
      <c r="C6724" s="38">
        <f t="shared" ca="1" si="730"/>
        <v>5.9268855675181864E-2</v>
      </c>
      <c r="D6724" s="38">
        <f t="shared" ca="1" si="731"/>
        <v>6.4240987991501991E-2</v>
      </c>
      <c r="E6724" s="38">
        <f t="shared" ca="1" si="732"/>
        <v>0.14508525642207981</v>
      </c>
      <c r="F6724" s="38">
        <f t="shared" ca="1" si="736"/>
        <v>5.0585467317295921E-2</v>
      </c>
      <c r="G6724" s="24">
        <f t="shared" ca="1" si="733"/>
        <v>8930.5653446106026</v>
      </c>
      <c r="H6724" s="24">
        <f t="shared" ca="1" si="734"/>
        <v>9623.7466479230843</v>
      </c>
      <c r="I6724" s="24">
        <f ca="1">H6724/'Option value'!$E$10</f>
        <v>467.17216737490696</v>
      </c>
    </row>
    <row r="6725" spans="2:9">
      <c r="B6725">
        <f t="shared" si="735"/>
        <v>6707</v>
      </c>
      <c r="C6725" s="38">
        <f t="shared" ca="1" si="730"/>
        <v>0.22935716031932138</v>
      </c>
      <c r="D6725" s="38">
        <f t="shared" ca="1" si="731"/>
        <v>5.9985123785474818E-2</v>
      </c>
      <c r="E6725" s="38">
        <f t="shared" ca="1" si="732"/>
        <v>0.14871894002853653</v>
      </c>
      <c r="F6725" s="38">
        <f t="shared" ca="1" si="736"/>
        <v>5.0721806756759288E-2</v>
      </c>
      <c r="G6725" s="24">
        <f t="shared" ca="1" si="733"/>
        <v>9332.535270702143</v>
      </c>
      <c r="H6725" s="24">
        <f t="shared" ca="1" si="734"/>
        <v>10025.716574014625</v>
      </c>
      <c r="I6725" s="24">
        <f ca="1">H6725/'Option value'!$E$10</f>
        <v>486.68527058323417</v>
      </c>
    </row>
    <row r="6726" spans="2:9">
      <c r="B6726">
        <f t="shared" si="735"/>
        <v>6708</v>
      </c>
      <c r="C6726" s="38">
        <f t="shared" ca="1" si="730"/>
        <v>0.24103020343680889</v>
      </c>
      <c r="D6726" s="38">
        <f t="shared" ca="1" si="731"/>
        <v>5.701408179926528E-2</v>
      </c>
      <c r="E6726" s="38">
        <f t="shared" ca="1" si="732"/>
        <v>0.15047147114481763</v>
      </c>
      <c r="F6726" s="38">
        <f t="shared" ca="1" si="736"/>
        <v>5.3569751880612484E-2</v>
      </c>
      <c r="G6726" s="24">
        <f t="shared" ca="1" si="733"/>
        <v>9055.7490715249332</v>
      </c>
      <c r="H6726" s="24">
        <f t="shared" ca="1" si="734"/>
        <v>9748.930374837415</v>
      </c>
      <c r="I6726" s="24">
        <f ca="1">H6726/'Option value'!$E$10</f>
        <v>473.2490473222046</v>
      </c>
    </row>
    <row r="6727" spans="2:9">
      <c r="B6727">
        <f t="shared" si="735"/>
        <v>6709</v>
      </c>
      <c r="C6727" s="38">
        <f t="shared" ca="1" si="730"/>
        <v>0.29507113671365298</v>
      </c>
      <c r="D6727" s="38">
        <f t="shared" ca="1" si="731"/>
        <v>6.6593688270823528E-2</v>
      </c>
      <c r="E6727" s="38">
        <f t="shared" ca="1" si="732"/>
        <v>0.14627656626872881</v>
      </c>
      <c r="F6727" s="38">
        <f t="shared" ca="1" si="736"/>
        <v>5.0023528356387015E-2</v>
      </c>
      <c r="G6727" s="24">
        <f t="shared" ca="1" si="733"/>
        <v>11112.291477953377</v>
      </c>
      <c r="H6727" s="24">
        <f t="shared" ca="1" si="734"/>
        <v>11805.472781265858</v>
      </c>
      <c r="I6727" s="24">
        <f ca="1">H6727/'Option value'!$E$10</f>
        <v>573.08120297407072</v>
      </c>
    </row>
    <row r="6728" spans="2:9">
      <c r="B6728">
        <f t="shared" si="735"/>
        <v>6710</v>
      </c>
      <c r="C6728" s="38">
        <f t="shared" ca="1" si="730"/>
        <v>0.29453869142540717</v>
      </c>
      <c r="D6728" s="38">
        <f t="shared" ca="1" si="731"/>
        <v>6.8240455134891465E-2</v>
      </c>
      <c r="E6728" s="38">
        <f t="shared" ca="1" si="732"/>
        <v>0.14523553709273671</v>
      </c>
      <c r="F6728" s="38">
        <f t="shared" ca="1" si="736"/>
        <v>5.3778942184937548E-2</v>
      </c>
      <c r="G6728" s="24">
        <f t="shared" ca="1" si="733"/>
        <v>11979.351245611038</v>
      </c>
      <c r="H6728" s="24">
        <f t="shared" ca="1" si="734"/>
        <v>12672.53254892352</v>
      </c>
      <c r="I6728" s="24">
        <f ca="1">H6728/'Option value'!$E$10</f>
        <v>615.17148295745244</v>
      </c>
    </row>
    <row r="6729" spans="2:9">
      <c r="B6729">
        <f t="shared" si="735"/>
        <v>6711</v>
      </c>
      <c r="C6729" s="38">
        <f t="shared" ca="1" si="730"/>
        <v>0.16668109415827603</v>
      </c>
      <c r="D6729" s="38">
        <f t="shared" ca="1" si="731"/>
        <v>6.6459790607368188E-2</v>
      </c>
      <c r="E6729" s="38">
        <f t="shared" ca="1" si="732"/>
        <v>0.1488589497410007</v>
      </c>
      <c r="F6729" s="38">
        <f t="shared" ca="1" si="736"/>
        <v>4.8969121215343095E-2</v>
      </c>
      <c r="G6729" s="24">
        <f t="shared" ca="1" si="733"/>
        <v>9626.7842357040263</v>
      </c>
      <c r="H6729" s="24">
        <f t="shared" ca="1" si="734"/>
        <v>10319.965539016508</v>
      </c>
      <c r="I6729" s="24">
        <f ca="1">H6729/'Option value'!$E$10</f>
        <v>500.96920092313144</v>
      </c>
    </row>
    <row r="6730" spans="2:9">
      <c r="B6730">
        <f t="shared" si="735"/>
        <v>6712</v>
      </c>
      <c r="C6730" s="38">
        <f t="shared" ca="1" si="730"/>
        <v>0.12709676595516062</v>
      </c>
      <c r="D6730" s="38">
        <f t="shared" ca="1" si="731"/>
        <v>6.8856204934999887E-2</v>
      </c>
      <c r="E6730" s="38">
        <f t="shared" ca="1" si="732"/>
        <v>0.14579549712299059</v>
      </c>
      <c r="F6730" s="38">
        <f t="shared" ca="1" si="736"/>
        <v>5.0547940440775596E-2</v>
      </c>
      <c r="G6730" s="24">
        <f t="shared" ca="1" si="733"/>
        <v>10105.128003277594</v>
      </c>
      <c r="H6730" s="24">
        <f t="shared" ca="1" si="734"/>
        <v>10798.309306590076</v>
      </c>
      <c r="I6730" s="24">
        <f ca="1">H6730/'Option value'!$E$10</f>
        <v>524.18977216456676</v>
      </c>
    </row>
    <row r="6731" spans="2:9">
      <c r="B6731">
        <f t="shared" si="735"/>
        <v>6713</v>
      </c>
      <c r="C6731" s="38">
        <f t="shared" ca="1" si="730"/>
        <v>0.19500423130839939</v>
      </c>
      <c r="D6731" s="38">
        <f t="shared" ca="1" si="731"/>
        <v>5.8979819052883936E-2</v>
      </c>
      <c r="E6731" s="38">
        <f t="shared" ca="1" si="732"/>
        <v>0.14846893866841998</v>
      </c>
      <c r="F6731" s="38">
        <f t="shared" ca="1" si="736"/>
        <v>4.5249745486959425E-2</v>
      </c>
      <c r="G6731" s="24">
        <f t="shared" ca="1" si="733"/>
        <v>8468.4474253798744</v>
      </c>
      <c r="H6731" s="24">
        <f t="shared" ca="1" si="734"/>
        <v>9161.6287286923562</v>
      </c>
      <c r="I6731" s="24">
        <f ca="1">H6731/'Option value'!$E$10</f>
        <v>444.73925867438618</v>
      </c>
    </row>
    <row r="6732" spans="2:9">
      <c r="B6732">
        <f t="shared" si="735"/>
        <v>6714</v>
      </c>
      <c r="C6732" s="38">
        <f t="shared" ca="1" si="730"/>
        <v>0.37868746543562515</v>
      </c>
      <c r="D6732" s="38">
        <f t="shared" ca="1" si="731"/>
        <v>6.6449290903591793E-2</v>
      </c>
      <c r="E6732" s="38">
        <f t="shared" ca="1" si="732"/>
        <v>0.14316856793661009</v>
      </c>
      <c r="F6732" s="38">
        <f t="shared" ca="1" si="736"/>
        <v>2.8702896944919343E-2</v>
      </c>
      <c r="G6732" s="24">
        <f t="shared" ca="1" si="733"/>
        <v>9925.9548726718367</v>
      </c>
      <c r="H6732" s="24">
        <f t="shared" ca="1" si="734"/>
        <v>10619.136175984318</v>
      </c>
      <c r="I6732" s="24">
        <f ca="1">H6732/'Option value'!$E$10</f>
        <v>515.49204737787954</v>
      </c>
    </row>
    <row r="6733" spans="2:9">
      <c r="B6733">
        <f t="shared" si="735"/>
        <v>6715</v>
      </c>
      <c r="C6733" s="38">
        <f t="shared" ca="1" si="730"/>
        <v>0.2696341585584105</v>
      </c>
      <c r="D6733" s="38">
        <f t="shared" ca="1" si="731"/>
        <v>6.8813015051291906E-2</v>
      </c>
      <c r="E6733" s="38">
        <f t="shared" ca="1" si="732"/>
        <v>0.14210853891499553</v>
      </c>
      <c r="F6733" s="38">
        <f t="shared" ca="1" si="736"/>
        <v>5.2170728989458723E-2</v>
      </c>
      <c r="G6733" s="24">
        <f t="shared" ca="1" si="733"/>
        <v>12047.536595205675</v>
      </c>
      <c r="H6733" s="24">
        <f t="shared" ca="1" si="734"/>
        <v>12740.717898518156</v>
      </c>
      <c r="I6733" s="24">
        <f ca="1">H6733/'Option value'!$E$10</f>
        <v>618.48145138437644</v>
      </c>
    </row>
    <row r="6734" spans="2:9">
      <c r="B6734">
        <f t="shared" si="735"/>
        <v>6716</v>
      </c>
      <c r="C6734" s="38">
        <f t="shared" ca="1" si="730"/>
        <v>0.23400459539557653</v>
      </c>
      <c r="D6734" s="38">
        <f t="shared" ca="1" si="731"/>
        <v>6.7618385120569682E-2</v>
      </c>
      <c r="E6734" s="38">
        <f t="shared" ca="1" si="732"/>
        <v>0.14483995677959</v>
      </c>
      <c r="F6734" s="38">
        <f t="shared" ca="1" si="736"/>
        <v>4.9103208783973798E-2</v>
      </c>
      <c r="G6734" s="24">
        <f t="shared" ca="1" si="733"/>
        <v>10809.218036968256</v>
      </c>
      <c r="H6734" s="24">
        <f t="shared" ca="1" si="734"/>
        <v>11502.399340280737</v>
      </c>
      <c r="I6734" s="24">
        <f ca="1">H6734/'Option value'!$E$10</f>
        <v>558.36890001362804</v>
      </c>
    </row>
    <row r="6735" spans="2:9">
      <c r="B6735">
        <f t="shared" si="735"/>
        <v>6717</v>
      </c>
      <c r="C6735" s="38">
        <f t="shared" ca="1" si="730"/>
        <v>0.17291541482218284</v>
      </c>
      <c r="D6735" s="38">
        <f t="shared" ca="1" si="731"/>
        <v>6.1999873417177109E-2</v>
      </c>
      <c r="E6735" s="38">
        <f t="shared" ca="1" si="732"/>
        <v>0.14606119178716762</v>
      </c>
      <c r="F6735" s="38">
        <f t="shared" ca="1" si="736"/>
        <v>4.2674127116859195E-2</v>
      </c>
      <c r="G6735" s="24">
        <f t="shared" ca="1" si="733"/>
        <v>8723.3373610133949</v>
      </c>
      <c r="H6735" s="24">
        <f t="shared" ca="1" si="734"/>
        <v>9416.5186643258767</v>
      </c>
      <c r="I6735" s="24">
        <f ca="1">H6735/'Option value'!$E$10</f>
        <v>457.11255652067359</v>
      </c>
    </row>
    <row r="6736" spans="2:9">
      <c r="B6736">
        <f t="shared" si="735"/>
        <v>6718</v>
      </c>
      <c r="C6736" s="38">
        <f t="shared" ca="1" si="730"/>
        <v>0.15297015191580887</v>
      </c>
      <c r="D6736" s="38">
        <f t="shared" ca="1" si="731"/>
        <v>5.093921071351578E-2</v>
      </c>
      <c r="E6736" s="38">
        <f t="shared" ca="1" si="732"/>
        <v>0.14368882227952157</v>
      </c>
      <c r="F6736" s="38">
        <f t="shared" ca="1" si="736"/>
        <v>2.1974948565487717E-2</v>
      </c>
      <c r="G6736" s="24">
        <f t="shared" ca="1" si="733"/>
        <v>5984.413142255351</v>
      </c>
      <c r="H6736" s="24">
        <f t="shared" ca="1" si="734"/>
        <v>6677.5944455678336</v>
      </c>
      <c r="I6736" s="24">
        <f ca="1">H6736/'Option value'!$E$10</f>
        <v>324.15507017319578</v>
      </c>
    </row>
    <row r="6737" spans="2:9">
      <c r="B6737">
        <f t="shared" si="735"/>
        <v>6719</v>
      </c>
      <c r="C6737" s="38">
        <f t="shared" ca="1" si="730"/>
        <v>0.22103425717887912</v>
      </c>
      <c r="D6737" s="38">
        <f t="shared" ca="1" si="731"/>
        <v>6.4383809301404554E-2</v>
      </c>
      <c r="E6737" s="38">
        <f t="shared" ca="1" si="732"/>
        <v>0.14136972544498014</v>
      </c>
      <c r="F6737" s="38">
        <f t="shared" ca="1" si="736"/>
        <v>3.5480944220083827E-2</v>
      </c>
      <c r="G6737" s="24">
        <f t="shared" ca="1" si="733"/>
        <v>9207.5893983190635</v>
      </c>
      <c r="H6737" s="24">
        <f t="shared" ca="1" si="734"/>
        <v>9900.7707016315453</v>
      </c>
      <c r="I6737" s="24">
        <f ca="1">H6737/'Option value'!$E$10</f>
        <v>480.61993697240507</v>
      </c>
    </row>
    <row r="6738" spans="2:9">
      <c r="B6738">
        <f t="shared" si="735"/>
        <v>6720</v>
      </c>
      <c r="C6738" s="38">
        <f t="shared" ca="1" si="730"/>
        <v>0.29979499970937307</v>
      </c>
      <c r="D6738" s="38">
        <f t="shared" ca="1" si="731"/>
        <v>6.8462815506531952E-2</v>
      </c>
      <c r="E6738" s="38">
        <f t="shared" ca="1" si="732"/>
        <v>0.14490103792646652</v>
      </c>
      <c r="F6738" s="38">
        <f t="shared" ca="1" si="736"/>
        <v>2.6867324249276743E-2</v>
      </c>
      <c r="G6738" s="24">
        <f t="shared" ca="1" si="733"/>
        <v>9350.0712994096029</v>
      </c>
      <c r="H6738" s="24">
        <f t="shared" ca="1" si="734"/>
        <v>10043.252602722085</v>
      </c>
      <c r="I6738" s="24">
        <f ca="1">H6738/'Option value'!$E$10</f>
        <v>487.53653411272251</v>
      </c>
    </row>
    <row r="6739" spans="2:9">
      <c r="B6739">
        <f t="shared" si="735"/>
        <v>6721</v>
      </c>
      <c r="C6739" s="38">
        <f t="shared" ref="C6739:C6802" ca="1" si="737">_xlfn.NORM.INV(RAND(),$F$6,$G$6)</f>
        <v>0.22742309194690288</v>
      </c>
      <c r="D6739" s="38">
        <f t="shared" ref="D6739:D6802" ca="1" si="738">_xlfn.NORM.INV(RAND(),$F$7,$G$7)</f>
        <v>5.9965661766268212E-2</v>
      </c>
      <c r="E6739" s="38">
        <f t="shared" ref="E6739:E6802" ca="1" si="739">_xlfn.NORM.INV(RAND(),$F$8,$G$8)</f>
        <v>0.14508389527880311</v>
      </c>
      <c r="F6739" s="38">
        <f t="shared" ca="1" si="736"/>
        <v>2.8102268247692564E-2</v>
      </c>
      <c r="G6739" s="24">
        <f t="shared" ref="G6739:G6802" ca="1" si="740">IF(E6739&gt;F6739,($C$12*(1+C6739)*D6739)/(E6739-F6739),0)</f>
        <v>7803.1622957395739</v>
      </c>
      <c r="H6739" s="24">
        <f t="shared" ref="H6739:H6802" ca="1" si="741">G6739+$C$13</f>
        <v>8496.3435990520557</v>
      </c>
      <c r="I6739" s="24">
        <f ca="1">H6739/'Option value'!$E$10</f>
        <v>412.44386403165316</v>
      </c>
    </row>
    <row r="6740" spans="2:9">
      <c r="B6740">
        <f t="shared" ref="B6740:B6803" si="742">B6739+1</f>
        <v>6722</v>
      </c>
      <c r="C6740" s="38">
        <f t="shared" ca="1" si="737"/>
        <v>0.26341257022090037</v>
      </c>
      <c r="D6740" s="38">
        <f t="shared" ca="1" si="738"/>
        <v>6.6168227499107085E-2</v>
      </c>
      <c r="E6740" s="38">
        <f t="shared" ca="1" si="739"/>
        <v>0.14606146147138793</v>
      </c>
      <c r="F6740" s="38">
        <f t="shared" ref="F6740:F6803" ca="1" si="743">RAND()*($E$9-$D$9)+$D$9</f>
        <v>2.8666243827434056E-2</v>
      </c>
      <c r="G6740" s="24">
        <f t="shared" ca="1" si="740"/>
        <v>8831.5242560852057</v>
      </c>
      <c r="H6740" s="24">
        <f t="shared" ca="1" si="741"/>
        <v>9524.7055593976875</v>
      </c>
      <c r="I6740" s="24">
        <f ca="1">H6740/'Option value'!$E$10</f>
        <v>462.36434754357703</v>
      </c>
    </row>
    <row r="6741" spans="2:9">
      <c r="B6741">
        <f t="shared" si="742"/>
        <v>6723</v>
      </c>
      <c r="C6741" s="38">
        <f t="shared" ca="1" si="737"/>
        <v>0.10418588893024044</v>
      </c>
      <c r="D6741" s="38">
        <f t="shared" ca="1" si="738"/>
        <v>5.4071619519680453E-2</v>
      </c>
      <c r="E6741" s="38">
        <f t="shared" ca="1" si="739"/>
        <v>0.14792364365379265</v>
      </c>
      <c r="F6741" s="38">
        <f t="shared" ca="1" si="743"/>
        <v>5.1383822422914213E-2</v>
      </c>
      <c r="G6741" s="24">
        <f t="shared" ca="1" si="740"/>
        <v>7670.0193001748303</v>
      </c>
      <c r="H6741" s="24">
        <f t="shared" ca="1" si="741"/>
        <v>8363.200603487312</v>
      </c>
      <c r="I6741" s="24">
        <f ca="1">H6741/'Option value'!$E$10</f>
        <v>405.98061181977238</v>
      </c>
    </row>
    <row r="6742" spans="2:9">
      <c r="B6742">
        <f t="shared" si="742"/>
        <v>6724</v>
      </c>
      <c r="C6742" s="38">
        <f t="shared" ca="1" si="737"/>
        <v>0.2377726404329229</v>
      </c>
      <c r="D6742" s="38">
        <f t="shared" ca="1" si="738"/>
        <v>6.6988186604122077E-2</v>
      </c>
      <c r="E6742" s="38">
        <f t="shared" ca="1" si="739"/>
        <v>0.14997504935446748</v>
      </c>
      <c r="F6742" s="38">
        <f t="shared" ca="1" si="743"/>
        <v>2.0041346153812745E-2</v>
      </c>
      <c r="G6742" s="24">
        <f t="shared" ca="1" si="740"/>
        <v>7914.2298800922899</v>
      </c>
      <c r="H6742" s="24">
        <f t="shared" ca="1" si="741"/>
        <v>8607.4111834047726</v>
      </c>
      <c r="I6742" s="24">
        <f ca="1">H6742/'Option value'!$E$10</f>
        <v>417.83549434003749</v>
      </c>
    </row>
    <row r="6743" spans="2:9">
      <c r="B6743">
        <f t="shared" si="742"/>
        <v>6725</v>
      </c>
      <c r="C6743" s="38">
        <f t="shared" ca="1" si="737"/>
        <v>0.29894510568140459</v>
      </c>
      <c r="D6743" s="38">
        <f t="shared" ca="1" si="738"/>
        <v>7.1583057270998049E-2</v>
      </c>
      <c r="E6743" s="38">
        <f t="shared" ca="1" si="739"/>
        <v>0.14350697729908951</v>
      </c>
      <c r="F6743" s="38">
        <f t="shared" ca="1" si="743"/>
        <v>2.5489066238296242E-2</v>
      </c>
      <c r="G6743" s="24">
        <f t="shared" ca="1" si="740"/>
        <v>9771.1233167344526</v>
      </c>
      <c r="H6743" s="24">
        <f t="shared" ca="1" si="741"/>
        <v>10464.304620046934</v>
      </c>
      <c r="I6743" s="24">
        <f ca="1">H6743/'Option value'!$E$10</f>
        <v>507.97595242946278</v>
      </c>
    </row>
    <row r="6744" spans="2:9">
      <c r="B6744">
        <f t="shared" si="742"/>
        <v>6726</v>
      </c>
      <c r="C6744" s="38">
        <f t="shared" ca="1" si="737"/>
        <v>0.14837087927098486</v>
      </c>
      <c r="D6744" s="38">
        <f t="shared" ca="1" si="738"/>
        <v>5.1380338384717381E-2</v>
      </c>
      <c r="E6744" s="38">
        <f t="shared" ca="1" si="739"/>
        <v>0.14653427719017129</v>
      </c>
      <c r="F6744" s="38">
        <f t="shared" ca="1" si="743"/>
        <v>2.8039806738270619E-2</v>
      </c>
      <c r="G6744" s="24">
        <f t="shared" ca="1" si="740"/>
        <v>6175.5042299071083</v>
      </c>
      <c r="H6744" s="24">
        <f t="shared" ca="1" si="741"/>
        <v>6868.685533219591</v>
      </c>
      <c r="I6744" s="24">
        <f ca="1">H6744/'Option value'!$E$10</f>
        <v>333.4313365640578</v>
      </c>
    </row>
    <row r="6745" spans="2:9">
      <c r="B6745">
        <f t="shared" si="742"/>
        <v>6727</v>
      </c>
      <c r="C6745" s="38">
        <f t="shared" ca="1" si="737"/>
        <v>4.5726728376846382E-2</v>
      </c>
      <c r="D6745" s="38">
        <f t="shared" ca="1" si="738"/>
        <v>5.623257455207048E-2</v>
      </c>
      <c r="E6745" s="38">
        <f t="shared" ca="1" si="739"/>
        <v>0.1435036162992713</v>
      </c>
      <c r="F6745" s="38">
        <f t="shared" ca="1" si="743"/>
        <v>3.8395638237464308E-2</v>
      </c>
      <c r="G6745" s="24">
        <f t="shared" ca="1" si="740"/>
        <v>6938.4405473470861</v>
      </c>
      <c r="H6745" s="24">
        <f t="shared" ca="1" si="741"/>
        <v>7631.6218506595687</v>
      </c>
      <c r="I6745" s="24">
        <f ca="1">H6745/'Option value'!$E$10</f>
        <v>370.46708012910523</v>
      </c>
    </row>
    <row r="6746" spans="2:9">
      <c r="B6746">
        <f t="shared" si="742"/>
        <v>6728</v>
      </c>
      <c r="C6746" s="38">
        <f t="shared" ca="1" si="737"/>
        <v>0.19030550514047706</v>
      </c>
      <c r="D6746" s="38">
        <f t="shared" ca="1" si="738"/>
        <v>5.9524947015574606E-2</v>
      </c>
      <c r="E6746" s="38">
        <f t="shared" ca="1" si="739"/>
        <v>0.14594688554896865</v>
      </c>
      <c r="F6746" s="38">
        <f t="shared" ca="1" si="743"/>
        <v>2.7299373827841804E-2</v>
      </c>
      <c r="G6746" s="24">
        <f t="shared" ca="1" si="740"/>
        <v>7406.1107462686041</v>
      </c>
      <c r="H6746" s="24">
        <f t="shared" ca="1" si="741"/>
        <v>8099.2920495810868</v>
      </c>
      <c r="I6746" s="24">
        <f ca="1">H6746/'Option value'!$E$10</f>
        <v>393.16951696995562</v>
      </c>
    </row>
    <row r="6747" spans="2:9">
      <c r="B6747">
        <f t="shared" si="742"/>
        <v>6729</v>
      </c>
      <c r="C6747" s="38">
        <f t="shared" ca="1" si="737"/>
        <v>7.5533948044200244E-2</v>
      </c>
      <c r="D6747" s="38">
        <f t="shared" ca="1" si="738"/>
        <v>6.2928442724265371E-2</v>
      </c>
      <c r="E6747" s="38">
        <f t="shared" ca="1" si="739"/>
        <v>0.14221702207818437</v>
      </c>
      <c r="F6747" s="38">
        <f t="shared" ca="1" si="743"/>
        <v>5.8954425328496596E-2</v>
      </c>
      <c r="G6747" s="24">
        <f t="shared" ca="1" si="740"/>
        <v>10081.207015541569</v>
      </c>
      <c r="H6747" s="24">
        <f t="shared" ca="1" si="741"/>
        <v>10774.388318854051</v>
      </c>
      <c r="I6747" s="24">
        <f ca="1">H6747/'Option value'!$E$10</f>
        <v>523.02855916767237</v>
      </c>
    </row>
    <row r="6748" spans="2:9">
      <c r="B6748">
        <f t="shared" si="742"/>
        <v>6730</v>
      </c>
      <c r="C6748" s="38">
        <f t="shared" ca="1" si="737"/>
        <v>0.22359684935376006</v>
      </c>
      <c r="D6748" s="38">
        <f t="shared" ca="1" si="738"/>
        <v>6.228321554438334E-2</v>
      </c>
      <c r="E6748" s="38">
        <f t="shared" ca="1" si="739"/>
        <v>0.14100054451493937</v>
      </c>
      <c r="F6748" s="38">
        <f t="shared" ca="1" si="743"/>
        <v>4.8092240914191453E-2</v>
      </c>
      <c r="G6748" s="24">
        <f t="shared" ca="1" si="740"/>
        <v>10172.933899154503</v>
      </c>
      <c r="H6748" s="24">
        <f t="shared" ca="1" si="741"/>
        <v>10866.115202466985</v>
      </c>
      <c r="I6748" s="24">
        <f ca="1">H6748/'Option value'!$E$10</f>
        <v>527.48132050810602</v>
      </c>
    </row>
    <row r="6749" spans="2:9">
      <c r="B6749">
        <f t="shared" si="742"/>
        <v>6731</v>
      </c>
      <c r="C6749" s="38">
        <f t="shared" ca="1" si="737"/>
        <v>0.10282677158597571</v>
      </c>
      <c r="D6749" s="38">
        <f t="shared" ca="1" si="738"/>
        <v>6.4403006366832549E-2</v>
      </c>
      <c r="E6749" s="38">
        <f t="shared" ca="1" si="739"/>
        <v>0.14365642028288964</v>
      </c>
      <c r="F6749" s="38">
        <f t="shared" ca="1" si="743"/>
        <v>2.8621398196280574E-2</v>
      </c>
      <c r="G6749" s="24">
        <f t="shared" ca="1" si="740"/>
        <v>7657.28369872232</v>
      </c>
      <c r="H6749" s="24">
        <f t="shared" ca="1" si="741"/>
        <v>8350.4650020348017</v>
      </c>
      <c r="I6749" s="24">
        <f ca="1">H6749/'Option value'!$E$10</f>
        <v>405.36237873955344</v>
      </c>
    </row>
    <row r="6750" spans="2:9">
      <c r="B6750">
        <f t="shared" si="742"/>
        <v>6732</v>
      </c>
      <c r="C6750" s="38">
        <f t="shared" ca="1" si="737"/>
        <v>0.27760203269059658</v>
      </c>
      <c r="D6750" s="38">
        <f t="shared" ca="1" si="738"/>
        <v>6.3234838598202808E-2</v>
      </c>
      <c r="E6750" s="38">
        <f t="shared" ca="1" si="739"/>
        <v>0.14696025381337594</v>
      </c>
      <c r="F6750" s="38">
        <f t="shared" ca="1" si="743"/>
        <v>2.9170245729827828E-2</v>
      </c>
      <c r="G6750" s="24">
        <f t="shared" ca="1" si="740"/>
        <v>8506.1871513539536</v>
      </c>
      <c r="H6750" s="24">
        <f t="shared" ca="1" si="741"/>
        <v>9199.3684546664354</v>
      </c>
      <c r="I6750" s="24">
        <f ca="1">H6750/'Option value'!$E$10</f>
        <v>446.57128420710848</v>
      </c>
    </row>
    <row r="6751" spans="2:9">
      <c r="B6751">
        <f t="shared" si="742"/>
        <v>6733</v>
      </c>
      <c r="C6751" s="38">
        <f t="shared" ca="1" si="737"/>
        <v>0.14895880099294681</v>
      </c>
      <c r="D6751" s="38">
        <f t="shared" ca="1" si="738"/>
        <v>6.7238047844345616E-2</v>
      </c>
      <c r="E6751" s="38">
        <f t="shared" ca="1" si="739"/>
        <v>0.15100272021699038</v>
      </c>
      <c r="F6751" s="38">
        <f t="shared" ca="1" si="743"/>
        <v>5.6906284061448292E-2</v>
      </c>
      <c r="G6751" s="24">
        <f t="shared" ca="1" si="740"/>
        <v>10182.10927875671</v>
      </c>
      <c r="H6751" s="24">
        <f t="shared" ca="1" si="741"/>
        <v>10875.290582069192</v>
      </c>
      <c r="I6751" s="24">
        <f ca="1">H6751/'Option value'!$E$10</f>
        <v>527.9267272849122</v>
      </c>
    </row>
    <row r="6752" spans="2:9">
      <c r="B6752">
        <f t="shared" si="742"/>
        <v>6734</v>
      </c>
      <c r="C6752" s="38">
        <f t="shared" ca="1" si="737"/>
        <v>0.19806170290826355</v>
      </c>
      <c r="D6752" s="38">
        <f t="shared" ca="1" si="738"/>
        <v>6.612989636592842E-2</v>
      </c>
      <c r="E6752" s="38">
        <f t="shared" ca="1" si="739"/>
        <v>0.14313949694209205</v>
      </c>
      <c r="F6752" s="38">
        <f t="shared" ca="1" si="743"/>
        <v>5.7597347414807834E-2</v>
      </c>
      <c r="G6752" s="24">
        <f t="shared" ca="1" si="740"/>
        <v>11486.513982714479</v>
      </c>
      <c r="H6752" s="24">
        <f t="shared" ca="1" si="741"/>
        <v>12179.695286026961</v>
      </c>
      <c r="I6752" s="24">
        <f ca="1">H6752/'Option value'!$E$10</f>
        <v>591.24734398189128</v>
      </c>
    </row>
    <row r="6753" spans="2:9">
      <c r="B6753">
        <f t="shared" si="742"/>
        <v>6735</v>
      </c>
      <c r="C6753" s="38">
        <f t="shared" ca="1" si="737"/>
        <v>0.51347904432008307</v>
      </c>
      <c r="D6753" s="38">
        <f t="shared" ca="1" si="738"/>
        <v>5.606056503858544E-2</v>
      </c>
      <c r="E6753" s="38">
        <f t="shared" ca="1" si="739"/>
        <v>0.1468277784073132</v>
      </c>
      <c r="F6753" s="38">
        <f t="shared" ca="1" si="743"/>
        <v>3.7183952604552872E-2</v>
      </c>
      <c r="G6753" s="24">
        <f t="shared" ca="1" si="740"/>
        <v>9597.1233925382112</v>
      </c>
      <c r="H6753" s="24">
        <f t="shared" ca="1" si="741"/>
        <v>10290.304695850693</v>
      </c>
      <c r="I6753" s="24">
        <f ca="1">H6753/'Option value'!$E$10</f>
        <v>499.52935416750933</v>
      </c>
    </row>
    <row r="6754" spans="2:9">
      <c r="B6754">
        <f t="shared" si="742"/>
        <v>6736</v>
      </c>
      <c r="C6754" s="38">
        <f t="shared" ca="1" si="737"/>
        <v>0.34419829877656777</v>
      </c>
      <c r="D6754" s="38">
        <f t="shared" ca="1" si="738"/>
        <v>7.1244394560270555E-2</v>
      </c>
      <c r="E6754" s="38">
        <f t="shared" ca="1" si="739"/>
        <v>0.14369769872472815</v>
      </c>
      <c r="F6754" s="38">
        <f t="shared" ca="1" si="743"/>
        <v>4.5691116150339647E-2</v>
      </c>
      <c r="G6754" s="24">
        <f t="shared" ca="1" si="740"/>
        <v>12118.536423714304</v>
      </c>
      <c r="H6754" s="24">
        <f t="shared" ca="1" si="741"/>
        <v>12811.717727026786</v>
      </c>
      <c r="I6754" s="24">
        <f ca="1">H6754/'Option value'!$E$10</f>
        <v>621.92804500130023</v>
      </c>
    </row>
    <row r="6755" spans="2:9">
      <c r="B6755">
        <f t="shared" si="742"/>
        <v>6737</v>
      </c>
      <c r="C6755" s="38">
        <f t="shared" ca="1" si="737"/>
        <v>0.17977256953196802</v>
      </c>
      <c r="D6755" s="38">
        <f t="shared" ca="1" si="738"/>
        <v>6.4960944641764135E-2</v>
      </c>
      <c r="E6755" s="38">
        <f t="shared" ca="1" si="739"/>
        <v>0.14793923481182217</v>
      </c>
      <c r="F6755" s="38">
        <f t="shared" ca="1" si="743"/>
        <v>2.170909946598458E-2</v>
      </c>
      <c r="G6755" s="24">
        <f t="shared" ca="1" si="740"/>
        <v>7529.7222209913898</v>
      </c>
      <c r="H6755" s="24">
        <f t="shared" ca="1" si="741"/>
        <v>8222.9035243038725</v>
      </c>
      <c r="I6755" s="24">
        <f ca="1">H6755/'Option value'!$E$10</f>
        <v>399.17007399533361</v>
      </c>
    </row>
    <row r="6756" spans="2:9">
      <c r="B6756">
        <f t="shared" si="742"/>
        <v>6738</v>
      </c>
      <c r="C6756" s="38">
        <f t="shared" ca="1" si="737"/>
        <v>0.30364528771428895</v>
      </c>
      <c r="D6756" s="38">
        <f t="shared" ca="1" si="738"/>
        <v>7.2431052259348025E-2</v>
      </c>
      <c r="E6756" s="38">
        <f t="shared" ca="1" si="739"/>
        <v>0.1475164336186299</v>
      </c>
      <c r="F6756" s="38">
        <f t="shared" ca="1" si="743"/>
        <v>4.4875944016200445E-2</v>
      </c>
      <c r="G6756" s="24">
        <f t="shared" ca="1" si="740"/>
        <v>11409.244720302644</v>
      </c>
      <c r="H6756" s="24">
        <f t="shared" ca="1" si="741"/>
        <v>12102.426023615126</v>
      </c>
      <c r="I6756" s="24">
        <f ca="1">H6756/'Option value'!$E$10</f>
        <v>587.49640891335559</v>
      </c>
    </row>
    <row r="6757" spans="2:9">
      <c r="B6757">
        <f t="shared" si="742"/>
        <v>6739</v>
      </c>
      <c r="C6757" s="38">
        <f t="shared" ca="1" si="737"/>
        <v>0.30357499398470111</v>
      </c>
      <c r="D6757" s="38">
        <f t="shared" ca="1" si="738"/>
        <v>6.7057418802400987E-2</v>
      </c>
      <c r="E6757" s="38">
        <f t="shared" ca="1" si="739"/>
        <v>0.14885819364656525</v>
      </c>
      <c r="F6757" s="38">
        <f t="shared" ca="1" si="743"/>
        <v>5.7586856583844159E-2</v>
      </c>
      <c r="G6757" s="24">
        <f t="shared" ca="1" si="740"/>
        <v>11877.904180677302</v>
      </c>
      <c r="H6757" s="24">
        <f t="shared" ca="1" si="741"/>
        <v>12571.085483989784</v>
      </c>
      <c r="I6757" s="24">
        <f ca="1">H6757/'Option value'!$E$10</f>
        <v>610.24686815484381</v>
      </c>
    </row>
    <row r="6758" spans="2:9">
      <c r="B6758">
        <f t="shared" si="742"/>
        <v>6740</v>
      </c>
      <c r="C6758" s="38">
        <f t="shared" ca="1" si="737"/>
        <v>0.34753103693179832</v>
      </c>
      <c r="D6758" s="38">
        <f t="shared" ca="1" si="738"/>
        <v>6.720313418977869E-2</v>
      </c>
      <c r="E6758" s="38">
        <f t="shared" ca="1" si="739"/>
        <v>0.1428697352706452</v>
      </c>
      <c r="F6758" s="38">
        <f t="shared" ca="1" si="743"/>
        <v>2.328496828200699E-2</v>
      </c>
      <c r="G6758" s="24">
        <f t="shared" ca="1" si="740"/>
        <v>9391.6915352569431</v>
      </c>
      <c r="H6758" s="24">
        <f t="shared" ca="1" si="741"/>
        <v>10084.872838569425</v>
      </c>
      <c r="I6758" s="24">
        <f ca="1">H6758/'Option value'!$E$10</f>
        <v>489.55693391113709</v>
      </c>
    </row>
    <row r="6759" spans="2:9">
      <c r="B6759">
        <f t="shared" si="742"/>
        <v>6741</v>
      </c>
      <c r="C6759" s="38">
        <f t="shared" ca="1" si="737"/>
        <v>0.29073398552136326</v>
      </c>
      <c r="D6759" s="38">
        <f t="shared" ca="1" si="738"/>
        <v>6.4952742942557956E-2</v>
      </c>
      <c r="E6759" s="38">
        <f t="shared" ca="1" si="739"/>
        <v>0.14190588112515512</v>
      </c>
      <c r="F6759" s="38">
        <f t="shared" ca="1" si="743"/>
        <v>5.1237629199154602E-2</v>
      </c>
      <c r="G6759" s="24">
        <f t="shared" ca="1" si="740"/>
        <v>11467.542952521335</v>
      </c>
      <c r="H6759" s="24">
        <f t="shared" ca="1" si="741"/>
        <v>12160.724255833817</v>
      </c>
      <c r="I6759" s="24">
        <f ca="1">H6759/'Option value'!$E$10</f>
        <v>590.32642018610761</v>
      </c>
    </row>
    <row r="6760" spans="2:9">
      <c r="B6760">
        <f t="shared" si="742"/>
        <v>6742</v>
      </c>
      <c r="C6760" s="38">
        <f t="shared" ca="1" si="737"/>
        <v>0.25776781085587597</v>
      </c>
      <c r="D6760" s="38">
        <f t="shared" ca="1" si="738"/>
        <v>6.3171071657327243E-2</v>
      </c>
      <c r="E6760" s="38">
        <f t="shared" ca="1" si="739"/>
        <v>0.14561578087579821</v>
      </c>
      <c r="F6760" s="38">
        <f t="shared" ca="1" si="743"/>
        <v>4.4669036389877681E-2</v>
      </c>
      <c r="G6760" s="24">
        <f t="shared" ca="1" si="740"/>
        <v>9761.5274454983955</v>
      </c>
      <c r="H6760" s="24">
        <f t="shared" ca="1" si="741"/>
        <v>10454.708748810877</v>
      </c>
      <c r="I6760" s="24">
        <f ca="1">H6760/'Option value'!$E$10</f>
        <v>507.51013343742119</v>
      </c>
    </row>
    <row r="6761" spans="2:9">
      <c r="B6761">
        <f t="shared" si="742"/>
        <v>6743</v>
      </c>
      <c r="C6761" s="38">
        <f t="shared" ca="1" si="737"/>
        <v>0.17467854005588962</v>
      </c>
      <c r="D6761" s="38">
        <f t="shared" ca="1" si="738"/>
        <v>6.600850101706443E-2</v>
      </c>
      <c r="E6761" s="38">
        <f t="shared" ca="1" si="739"/>
        <v>0.14793017107221254</v>
      </c>
      <c r="F6761" s="38">
        <f t="shared" ca="1" si="743"/>
        <v>4.3364751603439514E-2</v>
      </c>
      <c r="G6761" s="24">
        <f t="shared" ca="1" si="740"/>
        <v>9196.4920157292654</v>
      </c>
      <c r="H6761" s="24">
        <f t="shared" ca="1" si="741"/>
        <v>9889.6733190417472</v>
      </c>
      <c r="I6761" s="24">
        <f ca="1">H6761/'Option value'!$E$10</f>
        <v>480.08122907969641</v>
      </c>
    </row>
    <row r="6762" spans="2:9">
      <c r="B6762">
        <f t="shared" si="742"/>
        <v>6744</v>
      </c>
      <c r="C6762" s="38">
        <f t="shared" ca="1" si="737"/>
        <v>0.21472596823718679</v>
      </c>
      <c r="D6762" s="38">
        <f t="shared" ca="1" si="738"/>
        <v>5.7027029894664509E-2</v>
      </c>
      <c r="E6762" s="38">
        <f t="shared" ca="1" si="739"/>
        <v>0.13725882327743202</v>
      </c>
      <c r="F6762" s="38">
        <f t="shared" ca="1" si="743"/>
        <v>5.7310785364050348E-2</v>
      </c>
      <c r="G6762" s="24">
        <f t="shared" ca="1" si="740"/>
        <v>10745.896072302641</v>
      </c>
      <c r="H6762" s="24">
        <f t="shared" ca="1" si="741"/>
        <v>11439.077375615123</v>
      </c>
      <c r="I6762" s="24">
        <f ca="1">H6762/'Option value'!$E$10</f>
        <v>555.2950182337438</v>
      </c>
    </row>
    <row r="6763" spans="2:9">
      <c r="B6763">
        <f t="shared" si="742"/>
        <v>6745</v>
      </c>
      <c r="C6763" s="38">
        <f t="shared" ca="1" si="737"/>
        <v>0.33144697945524837</v>
      </c>
      <c r="D6763" s="38">
        <f t="shared" ca="1" si="738"/>
        <v>6.0130709868828229E-2</v>
      </c>
      <c r="E6763" s="38">
        <f t="shared" ca="1" si="739"/>
        <v>0.14081886895099116</v>
      </c>
      <c r="F6763" s="38">
        <f t="shared" ca="1" si="743"/>
        <v>4.3608577641041674E-2</v>
      </c>
      <c r="G6763" s="24">
        <f t="shared" ca="1" si="740"/>
        <v>10214.081995380924</v>
      </c>
      <c r="H6763" s="24">
        <f t="shared" ca="1" si="741"/>
        <v>10907.263298693406</v>
      </c>
      <c r="I6763" s="24">
        <f ca="1">H6763/'Option value'!$E$10</f>
        <v>529.47880090744684</v>
      </c>
    </row>
    <row r="6764" spans="2:9">
      <c r="B6764">
        <f t="shared" si="742"/>
        <v>6746</v>
      </c>
      <c r="C6764" s="38">
        <f t="shared" ca="1" si="737"/>
        <v>0.10970860551203007</v>
      </c>
      <c r="D6764" s="38">
        <f t="shared" ca="1" si="738"/>
        <v>5.7767842603168022E-2</v>
      </c>
      <c r="E6764" s="38">
        <f t="shared" ca="1" si="739"/>
        <v>0.14515006038366091</v>
      </c>
      <c r="F6764" s="38">
        <f t="shared" ca="1" si="743"/>
        <v>3.3924041608399944E-2</v>
      </c>
      <c r="G6764" s="24">
        <f t="shared" ca="1" si="740"/>
        <v>7147.9266467538955</v>
      </c>
      <c r="H6764" s="24">
        <f t="shared" ca="1" si="741"/>
        <v>7841.1079500663782</v>
      </c>
      <c r="I6764" s="24">
        <f ca="1">H6764/'Option value'!$E$10</f>
        <v>380.6363082556494</v>
      </c>
    </row>
    <row r="6765" spans="2:9">
      <c r="B6765">
        <f t="shared" si="742"/>
        <v>6747</v>
      </c>
      <c r="C6765" s="38">
        <f t="shared" ca="1" si="737"/>
        <v>0.26616986254159963</v>
      </c>
      <c r="D6765" s="38">
        <f t="shared" ca="1" si="738"/>
        <v>7.2958041957553982E-2</v>
      </c>
      <c r="E6765" s="38">
        <f t="shared" ca="1" si="739"/>
        <v>0.14105284085194408</v>
      </c>
      <c r="F6765" s="38">
        <f t="shared" ca="1" si="743"/>
        <v>4.5737727442522594E-2</v>
      </c>
      <c r="G6765" s="24">
        <f t="shared" ca="1" si="740"/>
        <v>12019.731046398929</v>
      </c>
      <c r="H6765" s="24">
        <f t="shared" ca="1" si="741"/>
        <v>12712.912349711411</v>
      </c>
      <c r="I6765" s="24">
        <f ca="1">H6765/'Option value'!$E$10</f>
        <v>617.13166746171896</v>
      </c>
    </row>
    <row r="6766" spans="2:9">
      <c r="B6766">
        <f t="shared" si="742"/>
        <v>6748</v>
      </c>
      <c r="C6766" s="38">
        <f t="shared" ca="1" si="737"/>
        <v>0.26729878555941344</v>
      </c>
      <c r="D6766" s="38">
        <f t="shared" ca="1" si="738"/>
        <v>6.8906984663846579E-2</v>
      </c>
      <c r="E6766" s="38">
        <f t="shared" ca="1" si="739"/>
        <v>0.14508121545024252</v>
      </c>
      <c r="F6766" s="38">
        <f t="shared" ca="1" si="743"/>
        <v>2.6436928628369775E-2</v>
      </c>
      <c r="G6766" s="24">
        <f t="shared" ca="1" si="740"/>
        <v>9128.2349803293764</v>
      </c>
      <c r="H6766" s="24">
        <f t="shared" ca="1" si="741"/>
        <v>9821.4162836418582</v>
      </c>
      <c r="I6766" s="24">
        <f ca="1">H6766/'Option value'!$E$10</f>
        <v>476.7677807593135</v>
      </c>
    </row>
    <row r="6767" spans="2:9">
      <c r="B6767">
        <f t="shared" si="742"/>
        <v>6749</v>
      </c>
      <c r="C6767" s="38">
        <f t="shared" ca="1" si="737"/>
        <v>0.17745742979457332</v>
      </c>
      <c r="D6767" s="38">
        <f t="shared" ca="1" si="738"/>
        <v>6.5168601422374253E-2</v>
      </c>
      <c r="E6767" s="38">
        <f t="shared" ca="1" si="739"/>
        <v>0.15256149289765383</v>
      </c>
      <c r="F6767" s="38">
        <f t="shared" ca="1" si="743"/>
        <v>4.1169241441401834E-2</v>
      </c>
      <c r="G6767" s="24">
        <f t="shared" ca="1" si="740"/>
        <v>8543.188915899269</v>
      </c>
      <c r="H6767" s="24">
        <f t="shared" ca="1" si="741"/>
        <v>9236.3702192117507</v>
      </c>
      <c r="I6767" s="24">
        <f ca="1">H6767/'Option value'!$E$10</f>
        <v>448.36748636950244</v>
      </c>
    </row>
    <row r="6768" spans="2:9">
      <c r="B6768">
        <f t="shared" si="742"/>
        <v>6750</v>
      </c>
      <c r="C6768" s="38">
        <f t="shared" ca="1" si="737"/>
        <v>0.13855737928751333</v>
      </c>
      <c r="D6768" s="38">
        <f t="shared" ca="1" si="738"/>
        <v>6.9746544946663644E-2</v>
      </c>
      <c r="E6768" s="38">
        <f t="shared" ca="1" si="739"/>
        <v>0.14769350195716119</v>
      </c>
      <c r="F6768" s="38">
        <f t="shared" ca="1" si="743"/>
        <v>4.0344942682966192E-2</v>
      </c>
      <c r="G6768" s="24">
        <f t="shared" ca="1" si="740"/>
        <v>9174.296627348258</v>
      </c>
      <c r="H6768" s="24">
        <f t="shared" ca="1" si="741"/>
        <v>9867.4779306607397</v>
      </c>
      <c r="I6768" s="24">
        <f ca="1">H6768/'Option value'!$E$10</f>
        <v>479.00378304178344</v>
      </c>
    </row>
    <row r="6769" spans="2:9">
      <c r="B6769">
        <f t="shared" si="742"/>
        <v>6751</v>
      </c>
      <c r="C6769" s="38">
        <f t="shared" ca="1" si="737"/>
        <v>0.14939385034648395</v>
      </c>
      <c r="D6769" s="38">
        <f t="shared" ca="1" si="738"/>
        <v>7.5703744088206321E-2</v>
      </c>
      <c r="E6769" s="38">
        <f t="shared" ca="1" si="739"/>
        <v>0.14466002564479871</v>
      </c>
      <c r="F6769" s="38">
        <f t="shared" ca="1" si="743"/>
        <v>5.1341403736825317E-2</v>
      </c>
      <c r="G6769" s="24">
        <f t="shared" ca="1" si="740"/>
        <v>11564.032093887556</v>
      </c>
      <c r="H6769" s="24">
        <f t="shared" ca="1" si="741"/>
        <v>12257.213397200037</v>
      </c>
      <c r="I6769" s="24">
        <f ca="1">H6769/'Option value'!$E$10</f>
        <v>595.01035908738038</v>
      </c>
    </row>
    <row r="6770" spans="2:9">
      <c r="B6770">
        <f t="shared" si="742"/>
        <v>6752</v>
      </c>
      <c r="C6770" s="38">
        <f t="shared" ca="1" si="737"/>
        <v>0.24827508073282156</v>
      </c>
      <c r="D6770" s="38">
        <f t="shared" ca="1" si="738"/>
        <v>6.4537586535118888E-2</v>
      </c>
      <c r="E6770" s="38">
        <f t="shared" ca="1" si="739"/>
        <v>0.14460559454692956</v>
      </c>
      <c r="F6770" s="38">
        <f t="shared" ca="1" si="743"/>
        <v>5.9899363118654403E-2</v>
      </c>
      <c r="G6770" s="24">
        <f t="shared" ca="1" si="740"/>
        <v>11795.029666590299</v>
      </c>
      <c r="H6770" s="24">
        <f t="shared" ca="1" si="741"/>
        <v>12488.210969902781</v>
      </c>
      <c r="I6770" s="24">
        <f ca="1">H6770/'Option value'!$E$10</f>
        <v>606.22383349042616</v>
      </c>
    </row>
    <row r="6771" spans="2:9">
      <c r="B6771">
        <f t="shared" si="742"/>
        <v>6753</v>
      </c>
      <c r="C6771" s="38">
        <f t="shared" ca="1" si="737"/>
        <v>0.12494009884126123</v>
      </c>
      <c r="D6771" s="38">
        <f t="shared" ca="1" si="738"/>
        <v>6.3315669088942941E-2</v>
      </c>
      <c r="E6771" s="38">
        <f t="shared" ca="1" si="739"/>
        <v>0.13974827613926014</v>
      </c>
      <c r="F6771" s="38">
        <f t="shared" ca="1" si="743"/>
        <v>4.929873966891532E-2</v>
      </c>
      <c r="G6771" s="24">
        <f t="shared" ca="1" si="740"/>
        <v>9766.2003522925006</v>
      </c>
      <c r="H6771" s="24">
        <f t="shared" ca="1" si="741"/>
        <v>10459.381655604982</v>
      </c>
      <c r="I6771" s="24">
        <f ca="1">H6771/'Option value'!$E$10</f>
        <v>507.73697357305736</v>
      </c>
    </row>
    <row r="6772" spans="2:9">
      <c r="B6772">
        <f t="shared" si="742"/>
        <v>6754</v>
      </c>
      <c r="C6772" s="38">
        <f t="shared" ca="1" si="737"/>
        <v>0.42901455988633225</v>
      </c>
      <c r="D6772" s="38">
        <f t="shared" ca="1" si="738"/>
        <v>5.4626058279112211E-2</v>
      </c>
      <c r="E6772" s="38">
        <f t="shared" ca="1" si="739"/>
        <v>0.14658541405666684</v>
      </c>
      <c r="F6772" s="38">
        <f t="shared" ca="1" si="743"/>
        <v>5.431722421947266E-2</v>
      </c>
      <c r="G6772" s="24">
        <f t="shared" ca="1" si="740"/>
        <v>10492.425488912158</v>
      </c>
      <c r="H6772" s="24">
        <f t="shared" ca="1" si="741"/>
        <v>11185.60679222464</v>
      </c>
      <c r="I6772" s="24">
        <f ca="1">H6772/'Option value'!$E$10</f>
        <v>542.99062098177865</v>
      </c>
    </row>
    <row r="6773" spans="2:9">
      <c r="B6773">
        <f t="shared" si="742"/>
        <v>6755</v>
      </c>
      <c r="C6773" s="38">
        <f t="shared" ca="1" si="737"/>
        <v>0.11391120415070666</v>
      </c>
      <c r="D6773" s="38">
        <f t="shared" ca="1" si="738"/>
        <v>5.1756359861055735E-2</v>
      </c>
      <c r="E6773" s="38">
        <f t="shared" ca="1" si="739"/>
        <v>0.14786820884350868</v>
      </c>
      <c r="F6773" s="38">
        <f t="shared" ca="1" si="743"/>
        <v>4.2853510957743063E-2</v>
      </c>
      <c r="G6773" s="24">
        <f t="shared" ca="1" si="740"/>
        <v>6808.5649640557604</v>
      </c>
      <c r="H6773" s="24">
        <f t="shared" ca="1" si="741"/>
        <v>7501.746267368243</v>
      </c>
      <c r="I6773" s="24">
        <f ca="1">H6773/'Option value'!$E$10</f>
        <v>364.16244016350691</v>
      </c>
    </row>
    <row r="6774" spans="2:9">
      <c r="B6774">
        <f t="shared" si="742"/>
        <v>6756</v>
      </c>
      <c r="C6774" s="38">
        <f t="shared" ca="1" si="737"/>
        <v>0.17460041397151227</v>
      </c>
      <c r="D6774" s="38">
        <f t="shared" ca="1" si="738"/>
        <v>6.5148740435129082E-2</v>
      </c>
      <c r="E6774" s="38">
        <f t="shared" ca="1" si="739"/>
        <v>0.14544326388844381</v>
      </c>
      <c r="F6774" s="38">
        <f t="shared" ca="1" si="743"/>
        <v>4.5922733160474155E-2</v>
      </c>
      <c r="G6774" s="24">
        <f t="shared" ca="1" si="740"/>
        <v>9536.1893682375994</v>
      </c>
      <c r="H6774" s="24">
        <f t="shared" ca="1" si="741"/>
        <v>10229.370671550081</v>
      </c>
      <c r="I6774" s="24">
        <f ca="1">H6774/'Option value'!$E$10</f>
        <v>496.57139182281946</v>
      </c>
    </row>
    <row r="6775" spans="2:9">
      <c r="B6775">
        <f t="shared" si="742"/>
        <v>6757</v>
      </c>
      <c r="C6775" s="38">
        <f t="shared" ca="1" si="737"/>
        <v>0.15311022040915276</v>
      </c>
      <c r="D6775" s="38">
        <f t="shared" ca="1" si="738"/>
        <v>6.3965823243423522E-2</v>
      </c>
      <c r="E6775" s="38">
        <f t="shared" ca="1" si="739"/>
        <v>0.15109449895420263</v>
      </c>
      <c r="F6775" s="38">
        <f t="shared" ca="1" si="743"/>
        <v>3.9318435834503604E-2</v>
      </c>
      <c r="G6775" s="24">
        <f t="shared" ca="1" si="740"/>
        <v>8183.9201385640145</v>
      </c>
      <c r="H6775" s="24">
        <f t="shared" ca="1" si="741"/>
        <v>8877.1014418764971</v>
      </c>
      <c r="I6775" s="24">
        <f ca="1">H6775/'Option value'!$E$10</f>
        <v>430.92725446002413</v>
      </c>
    </row>
    <row r="6776" spans="2:9">
      <c r="B6776">
        <f t="shared" si="742"/>
        <v>6758</v>
      </c>
      <c r="C6776" s="38">
        <f t="shared" ca="1" si="737"/>
        <v>0.20940146473298826</v>
      </c>
      <c r="D6776" s="38">
        <f t="shared" ca="1" si="738"/>
        <v>5.3258359197290037E-2</v>
      </c>
      <c r="E6776" s="38">
        <f t="shared" ca="1" si="739"/>
        <v>0.13873511724456439</v>
      </c>
      <c r="F6776" s="38">
        <f t="shared" ca="1" si="743"/>
        <v>5.0267630191239435E-2</v>
      </c>
      <c r="G6776" s="24">
        <f t="shared" ca="1" si="740"/>
        <v>9029.5469046735561</v>
      </c>
      <c r="H6776" s="24">
        <f t="shared" ca="1" si="741"/>
        <v>9722.7282079860379</v>
      </c>
      <c r="I6776" s="24">
        <f ca="1">H6776/'Option value'!$E$10</f>
        <v>471.97709747505036</v>
      </c>
    </row>
    <row r="6777" spans="2:9">
      <c r="B6777">
        <f t="shared" si="742"/>
        <v>6759</v>
      </c>
      <c r="C6777" s="38">
        <f t="shared" ca="1" si="737"/>
        <v>0.18328741431375412</v>
      </c>
      <c r="D6777" s="38">
        <f t="shared" ca="1" si="738"/>
        <v>6.4458042170275703E-2</v>
      </c>
      <c r="E6777" s="38">
        <f t="shared" ca="1" si="739"/>
        <v>0.14487534280506628</v>
      </c>
      <c r="F6777" s="38">
        <f t="shared" ca="1" si="743"/>
        <v>4.8296169443283216E-2</v>
      </c>
      <c r="G6777" s="24">
        <f t="shared" ca="1" si="740"/>
        <v>9794.3416346093763</v>
      </c>
      <c r="H6777" s="24">
        <f t="shared" ca="1" si="741"/>
        <v>10487.522937921858</v>
      </c>
      <c r="I6777" s="24">
        <f ca="1">H6777/'Option value'!$E$10</f>
        <v>509.10305523892509</v>
      </c>
    </row>
    <row r="6778" spans="2:9">
      <c r="B6778">
        <f t="shared" si="742"/>
        <v>6760</v>
      </c>
      <c r="C6778" s="38">
        <f t="shared" ca="1" si="737"/>
        <v>0.34781949313538529</v>
      </c>
      <c r="D6778" s="38">
        <f t="shared" ca="1" si="738"/>
        <v>5.8111674050494874E-2</v>
      </c>
      <c r="E6778" s="38">
        <f t="shared" ca="1" si="739"/>
        <v>0.1447071482789084</v>
      </c>
      <c r="F6778" s="38">
        <f t="shared" ca="1" si="743"/>
        <v>5.5853451381299407E-2</v>
      </c>
      <c r="G6778" s="24">
        <f t="shared" ca="1" si="740"/>
        <v>10932.286245404741</v>
      </c>
      <c r="H6778" s="24">
        <f t="shared" ca="1" si="741"/>
        <v>11625.467548717223</v>
      </c>
      <c r="I6778" s="24">
        <f ca="1">H6778/'Option value'!$E$10</f>
        <v>564.34308488918555</v>
      </c>
    </row>
    <row r="6779" spans="2:9">
      <c r="B6779">
        <f t="shared" si="742"/>
        <v>6761</v>
      </c>
      <c r="C6779" s="38">
        <f t="shared" ca="1" si="737"/>
        <v>0.15350478577297338</v>
      </c>
      <c r="D6779" s="38">
        <f t="shared" ca="1" si="738"/>
        <v>5.0677901895837055E-2</v>
      </c>
      <c r="E6779" s="38">
        <f t="shared" ca="1" si="739"/>
        <v>0.14741350293581973</v>
      </c>
      <c r="F6779" s="38">
        <f t="shared" ca="1" si="743"/>
        <v>3.1747515132067639E-2</v>
      </c>
      <c r="G6779" s="24">
        <f t="shared" ca="1" si="740"/>
        <v>6267.9241580340004</v>
      </c>
      <c r="H6779" s="24">
        <f t="shared" ca="1" si="741"/>
        <v>6961.105461346483</v>
      </c>
      <c r="I6779" s="24">
        <f ca="1">H6779/'Option value'!$E$10</f>
        <v>337.91774084206224</v>
      </c>
    </row>
    <row r="6780" spans="2:9">
      <c r="B6780">
        <f t="shared" si="742"/>
        <v>6762</v>
      </c>
      <c r="C6780" s="38">
        <f t="shared" ca="1" si="737"/>
        <v>0.12060576430263215</v>
      </c>
      <c r="D6780" s="38">
        <f t="shared" ca="1" si="738"/>
        <v>5.1555790372462079E-2</v>
      </c>
      <c r="E6780" s="38">
        <f t="shared" ca="1" si="739"/>
        <v>0.14195367577704288</v>
      </c>
      <c r="F6780" s="38">
        <f t="shared" ca="1" si="743"/>
        <v>5.2464008226100228E-2</v>
      </c>
      <c r="G6780" s="24">
        <f t="shared" ca="1" si="740"/>
        <v>8006.6120050255622</v>
      </c>
      <c r="H6780" s="24">
        <f t="shared" ca="1" si="741"/>
        <v>8699.7933083380449</v>
      </c>
      <c r="I6780" s="24">
        <f ca="1">H6780/'Option value'!$E$10</f>
        <v>422.32006351155553</v>
      </c>
    </row>
    <row r="6781" spans="2:9">
      <c r="B6781">
        <f t="shared" si="742"/>
        <v>6763</v>
      </c>
      <c r="C6781" s="38">
        <f t="shared" ca="1" si="737"/>
        <v>0.31404540996971542</v>
      </c>
      <c r="D6781" s="38">
        <f t="shared" ca="1" si="738"/>
        <v>6.7525039564588218E-2</v>
      </c>
      <c r="E6781" s="38">
        <f t="shared" ca="1" si="739"/>
        <v>0.14130871559401117</v>
      </c>
      <c r="F6781" s="38">
        <f t="shared" ca="1" si="743"/>
        <v>2.7893675115662212E-2</v>
      </c>
      <c r="G6781" s="24">
        <f t="shared" ca="1" si="740"/>
        <v>9702.774666210018</v>
      </c>
      <c r="H6781" s="24">
        <f t="shared" ca="1" si="741"/>
        <v>10395.9559695225</v>
      </c>
      <c r="I6781" s="24">
        <f ca="1">H6781/'Option value'!$E$10</f>
        <v>504.65805677293685</v>
      </c>
    </row>
    <row r="6782" spans="2:9">
      <c r="B6782">
        <f t="shared" si="742"/>
        <v>6764</v>
      </c>
      <c r="C6782" s="38">
        <f t="shared" ca="1" si="737"/>
        <v>0.22368152936194083</v>
      </c>
      <c r="D6782" s="38">
        <f t="shared" ca="1" si="738"/>
        <v>7.619225680835412E-2</v>
      </c>
      <c r="E6782" s="38">
        <f t="shared" ca="1" si="739"/>
        <v>0.14542442636518305</v>
      </c>
      <c r="F6782" s="38">
        <f t="shared" ca="1" si="743"/>
        <v>4.4854726611633033E-2</v>
      </c>
      <c r="G6782" s="24">
        <f t="shared" ca="1" si="740"/>
        <v>11497.501251110298</v>
      </c>
      <c r="H6782" s="24">
        <f t="shared" ca="1" si="741"/>
        <v>12190.68255442278</v>
      </c>
      <c r="I6782" s="24">
        <f ca="1">H6782/'Option value'!$E$10</f>
        <v>591.78070652537758</v>
      </c>
    </row>
    <row r="6783" spans="2:9">
      <c r="B6783">
        <f t="shared" si="742"/>
        <v>6765</v>
      </c>
      <c r="C6783" s="38">
        <f t="shared" ca="1" si="737"/>
        <v>0.30012509827129358</v>
      </c>
      <c r="D6783" s="38">
        <f t="shared" ca="1" si="738"/>
        <v>6.3349613969280016E-2</v>
      </c>
      <c r="E6783" s="38">
        <f t="shared" ca="1" si="739"/>
        <v>0.14219916155645618</v>
      </c>
      <c r="F6783" s="38">
        <f t="shared" ca="1" si="743"/>
        <v>4.1544861048024913E-2</v>
      </c>
      <c r="G6783" s="24">
        <f t="shared" ca="1" si="740"/>
        <v>10148.179882471981</v>
      </c>
      <c r="H6783" s="24">
        <f t="shared" ca="1" si="741"/>
        <v>10841.361185784463</v>
      </c>
      <c r="I6783" s="24">
        <f ca="1">H6783/'Option value'!$E$10</f>
        <v>526.27966921283792</v>
      </c>
    </row>
    <row r="6784" spans="2:9">
      <c r="B6784">
        <f t="shared" si="742"/>
        <v>6766</v>
      </c>
      <c r="C6784" s="38">
        <f t="shared" ca="1" si="737"/>
        <v>0.1652739212920088</v>
      </c>
      <c r="D6784" s="38">
        <f t="shared" ca="1" si="738"/>
        <v>7.0768077127200651E-2</v>
      </c>
      <c r="E6784" s="38">
        <f t="shared" ca="1" si="739"/>
        <v>0.14299289285274708</v>
      </c>
      <c r="F6784" s="38">
        <f t="shared" ca="1" si="743"/>
        <v>5.3592443601367418E-2</v>
      </c>
      <c r="G6784" s="24">
        <f t="shared" ca="1" si="740"/>
        <v>11439.76486742282</v>
      </c>
      <c r="H6784" s="24">
        <f t="shared" ca="1" si="741"/>
        <v>12132.946170735302</v>
      </c>
      <c r="I6784" s="24">
        <f ca="1">H6784/'Option value'!$E$10</f>
        <v>588.97796945316998</v>
      </c>
    </row>
    <row r="6785" spans="2:9">
      <c r="B6785">
        <f t="shared" si="742"/>
        <v>6767</v>
      </c>
      <c r="C6785" s="38">
        <f t="shared" ca="1" si="737"/>
        <v>0.23538463410630783</v>
      </c>
      <c r="D6785" s="38">
        <f t="shared" ca="1" si="738"/>
        <v>5.7336867039023583E-2</v>
      </c>
      <c r="E6785" s="38">
        <f t="shared" ca="1" si="739"/>
        <v>0.14973691826635396</v>
      </c>
      <c r="F6785" s="38">
        <f t="shared" ca="1" si="743"/>
        <v>4.2691696888452035E-2</v>
      </c>
      <c r="G6785" s="24">
        <f t="shared" ca="1" si="740"/>
        <v>8206.5429397702719</v>
      </c>
      <c r="H6785" s="24">
        <f t="shared" ca="1" si="741"/>
        <v>8899.7242430827537</v>
      </c>
      <c r="I6785" s="24">
        <f ca="1">H6785/'Option value'!$E$10</f>
        <v>432.02544869333752</v>
      </c>
    </row>
    <row r="6786" spans="2:9">
      <c r="B6786">
        <f t="shared" si="742"/>
        <v>6768</v>
      </c>
      <c r="C6786" s="38">
        <f t="shared" ca="1" si="737"/>
        <v>0.26712657919111132</v>
      </c>
      <c r="D6786" s="38">
        <f t="shared" ca="1" si="738"/>
        <v>4.9276391619405002E-2</v>
      </c>
      <c r="E6786" s="38">
        <f t="shared" ca="1" si="739"/>
        <v>0.14296867196723062</v>
      </c>
      <c r="F6786" s="38">
        <f t="shared" ca="1" si="743"/>
        <v>2.1290642955701929E-2</v>
      </c>
      <c r="G6786" s="24">
        <f t="shared" ca="1" si="740"/>
        <v>6364.1163284576178</v>
      </c>
      <c r="H6786" s="24">
        <f t="shared" ca="1" si="741"/>
        <v>7057.2976317701005</v>
      </c>
      <c r="I6786" s="24">
        <f ca="1">H6786/'Option value'!$E$10</f>
        <v>342.58726367816018</v>
      </c>
    </row>
    <row r="6787" spans="2:9">
      <c r="B6787">
        <f t="shared" si="742"/>
        <v>6769</v>
      </c>
      <c r="C6787" s="38">
        <f t="shared" ca="1" si="737"/>
        <v>0.24182460887759516</v>
      </c>
      <c r="D6787" s="38">
        <f t="shared" ca="1" si="738"/>
        <v>7.525511647896134E-2</v>
      </c>
      <c r="E6787" s="38">
        <f t="shared" ca="1" si="739"/>
        <v>0.14281679987216406</v>
      </c>
      <c r="F6787" s="38">
        <f t="shared" ca="1" si="743"/>
        <v>3.2332791934532354E-2</v>
      </c>
      <c r="G6787" s="24">
        <f t="shared" ca="1" si="740"/>
        <v>10490.308268995634</v>
      </c>
      <c r="H6787" s="24">
        <f t="shared" ca="1" si="741"/>
        <v>11183.489572308115</v>
      </c>
      <c r="I6787" s="24">
        <f ca="1">H6787/'Option value'!$E$10</f>
        <v>542.88784331592785</v>
      </c>
    </row>
    <row r="6788" spans="2:9">
      <c r="B6788">
        <f t="shared" si="742"/>
        <v>6770</v>
      </c>
      <c r="C6788" s="38">
        <f t="shared" ca="1" si="737"/>
        <v>0.13040218131327636</v>
      </c>
      <c r="D6788" s="38">
        <f t="shared" ca="1" si="738"/>
        <v>7.2530748486461488E-2</v>
      </c>
      <c r="E6788" s="38">
        <f t="shared" ca="1" si="739"/>
        <v>0.14240758141470147</v>
      </c>
      <c r="F6788" s="38">
        <f t="shared" ca="1" si="743"/>
        <v>3.7519080749393148E-2</v>
      </c>
      <c r="G6788" s="24">
        <f t="shared" ca="1" si="740"/>
        <v>9694.3488907823939</v>
      </c>
      <c r="H6788" s="24">
        <f t="shared" ca="1" si="741"/>
        <v>10387.530194094876</v>
      </c>
      <c r="I6788" s="24">
        <f ca="1">H6788/'Option value'!$E$10</f>
        <v>504.24903854829489</v>
      </c>
    </row>
    <row r="6789" spans="2:9">
      <c r="B6789">
        <f t="shared" si="742"/>
        <v>6771</v>
      </c>
      <c r="C6789" s="38">
        <f t="shared" ca="1" si="737"/>
        <v>0.2382758908350095</v>
      </c>
      <c r="D6789" s="38">
        <f t="shared" ca="1" si="738"/>
        <v>6.7859051948112759E-2</v>
      </c>
      <c r="E6789" s="38">
        <f t="shared" ca="1" si="739"/>
        <v>0.14251400552912183</v>
      </c>
      <c r="F6789" s="38">
        <f t="shared" ca="1" si="743"/>
        <v>3.8796172010021085E-2</v>
      </c>
      <c r="G6789" s="24">
        <f t="shared" ca="1" si="740"/>
        <v>10047.618698185948</v>
      </c>
      <c r="H6789" s="24">
        <f t="shared" ca="1" si="741"/>
        <v>10740.80000149843</v>
      </c>
      <c r="I6789" s="24">
        <f ca="1">H6789/'Option value'!$E$10</f>
        <v>521.39805832516652</v>
      </c>
    </row>
    <row r="6790" spans="2:9">
      <c r="B6790">
        <f t="shared" si="742"/>
        <v>6772</v>
      </c>
      <c r="C6790" s="38">
        <f t="shared" ca="1" si="737"/>
        <v>0.19477196061562391</v>
      </c>
      <c r="D6790" s="38">
        <f t="shared" ca="1" si="738"/>
        <v>6.1664787505829294E-2</v>
      </c>
      <c r="E6790" s="38">
        <f t="shared" ca="1" si="739"/>
        <v>0.14726132597625993</v>
      </c>
      <c r="F6790" s="38">
        <f t="shared" ca="1" si="743"/>
        <v>3.6032628885810485E-2</v>
      </c>
      <c r="G6790" s="24">
        <f t="shared" ca="1" si="740"/>
        <v>8214.796094218962</v>
      </c>
      <c r="H6790" s="24">
        <f t="shared" ca="1" si="741"/>
        <v>8907.9773975314438</v>
      </c>
      <c r="I6790" s="24">
        <f ca="1">H6790/'Option value'!$E$10</f>
        <v>432.42608725880791</v>
      </c>
    </row>
    <row r="6791" spans="2:9">
      <c r="B6791">
        <f t="shared" si="742"/>
        <v>6773</v>
      </c>
      <c r="C6791" s="38">
        <f t="shared" ca="1" si="737"/>
        <v>0.36581111418544926</v>
      </c>
      <c r="D6791" s="38">
        <f t="shared" ca="1" si="738"/>
        <v>5.7823336316600908E-2</v>
      </c>
      <c r="E6791" s="38">
        <f t="shared" ca="1" si="739"/>
        <v>0.1447511759097114</v>
      </c>
      <c r="F6791" s="38">
        <f t="shared" ca="1" si="743"/>
        <v>5.5563761524334468E-2</v>
      </c>
      <c r="G6791" s="24">
        <f t="shared" ca="1" si="740"/>
        <v>10982.003856364692</v>
      </c>
      <c r="H6791" s="24">
        <f t="shared" ca="1" si="741"/>
        <v>11675.185159677174</v>
      </c>
      <c r="I6791" s="24">
        <f ca="1">H6791/'Option value'!$E$10</f>
        <v>566.75656114937738</v>
      </c>
    </row>
    <row r="6792" spans="2:9">
      <c r="B6792">
        <f t="shared" si="742"/>
        <v>6774</v>
      </c>
      <c r="C6792" s="38">
        <f t="shared" ca="1" si="737"/>
        <v>0.32027801763138625</v>
      </c>
      <c r="D6792" s="38">
        <f t="shared" ca="1" si="738"/>
        <v>6.6164962673171193E-2</v>
      </c>
      <c r="E6792" s="38">
        <f t="shared" ca="1" si="739"/>
        <v>0.14039120724476128</v>
      </c>
      <c r="F6792" s="38">
        <f t="shared" ca="1" si="743"/>
        <v>5.8865870852581909E-2</v>
      </c>
      <c r="G6792" s="24">
        <f t="shared" ca="1" si="740"/>
        <v>13288.998169572293</v>
      </c>
      <c r="H6792" s="24">
        <f t="shared" ca="1" si="741"/>
        <v>13982.179472884774</v>
      </c>
      <c r="I6792" s="24">
        <f ca="1">H6792/'Option value'!$E$10</f>
        <v>678.74657635362973</v>
      </c>
    </row>
    <row r="6793" spans="2:9">
      <c r="B6793">
        <f t="shared" si="742"/>
        <v>6775</v>
      </c>
      <c r="C6793" s="38">
        <f t="shared" ca="1" si="737"/>
        <v>0.34376589950297132</v>
      </c>
      <c r="D6793" s="38">
        <f t="shared" ca="1" si="738"/>
        <v>6.9319344288818696E-2</v>
      </c>
      <c r="E6793" s="38">
        <f t="shared" ca="1" si="739"/>
        <v>0.14564060508169407</v>
      </c>
      <c r="F6793" s="38">
        <f t="shared" ca="1" si="743"/>
        <v>5.4169617281340593E-2</v>
      </c>
      <c r="G6793" s="24">
        <f t="shared" ca="1" si="740"/>
        <v>12629.497450720908</v>
      </c>
      <c r="H6793" s="24">
        <f t="shared" ca="1" si="741"/>
        <v>13322.67875403339</v>
      </c>
      <c r="I6793" s="24">
        <f ca="1">H6793/'Option value'!$E$10</f>
        <v>646.73197835113535</v>
      </c>
    </row>
    <row r="6794" spans="2:9">
      <c r="B6794">
        <f t="shared" si="742"/>
        <v>6776</v>
      </c>
      <c r="C6794" s="38">
        <f t="shared" ca="1" si="737"/>
        <v>0.34719532051675461</v>
      </c>
      <c r="D6794" s="38">
        <f t="shared" ca="1" si="738"/>
        <v>5.879873209696132E-2</v>
      </c>
      <c r="E6794" s="38">
        <f t="shared" ca="1" si="739"/>
        <v>0.14380452892232926</v>
      </c>
      <c r="F6794" s="38">
        <f t="shared" ca="1" si="743"/>
        <v>3.1670851103673889E-2</v>
      </c>
      <c r="G6794" s="24">
        <f t="shared" ca="1" si="740"/>
        <v>8761.0031635806445</v>
      </c>
      <c r="H6794" s="24">
        <f t="shared" ca="1" si="741"/>
        <v>9454.1844668931262</v>
      </c>
      <c r="I6794" s="24">
        <f ca="1">H6794/'Option value'!$E$10</f>
        <v>458.94099353850123</v>
      </c>
    </row>
    <row r="6795" spans="2:9">
      <c r="B6795">
        <f t="shared" si="742"/>
        <v>6777</v>
      </c>
      <c r="C6795" s="38">
        <f t="shared" ca="1" si="737"/>
        <v>0.29194251651312908</v>
      </c>
      <c r="D6795" s="38">
        <f t="shared" ca="1" si="738"/>
        <v>7.2112535325083188E-2</v>
      </c>
      <c r="E6795" s="38">
        <f t="shared" ca="1" si="739"/>
        <v>0.14561353513730577</v>
      </c>
      <c r="F6795" s="38">
        <f t="shared" ca="1" si="743"/>
        <v>3.650000768398709E-2</v>
      </c>
      <c r="G6795" s="24">
        <f t="shared" ca="1" si="740"/>
        <v>10589.287417244475</v>
      </c>
      <c r="H6795" s="24">
        <f t="shared" ca="1" si="741"/>
        <v>11282.468720556957</v>
      </c>
      <c r="I6795" s="24">
        <f ca="1">H6795/'Option value'!$E$10</f>
        <v>547.69265633771636</v>
      </c>
    </row>
    <row r="6796" spans="2:9">
      <c r="B6796">
        <f t="shared" si="742"/>
        <v>6778</v>
      </c>
      <c r="C6796" s="38">
        <f t="shared" ca="1" si="737"/>
        <v>0.29509090453406284</v>
      </c>
      <c r="D6796" s="38">
        <f t="shared" ca="1" si="738"/>
        <v>6.0095654773533E-2</v>
      </c>
      <c r="E6796" s="38">
        <f t="shared" ca="1" si="739"/>
        <v>0.14830065582841348</v>
      </c>
      <c r="F6796" s="38">
        <f t="shared" ca="1" si="743"/>
        <v>5.3945436254390383E-2</v>
      </c>
      <c r="G6796" s="24">
        <f t="shared" ca="1" si="740"/>
        <v>10229.838369159252</v>
      </c>
      <c r="H6796" s="24">
        <f t="shared" ca="1" si="741"/>
        <v>10923.019672471733</v>
      </c>
      <c r="I6796" s="24">
        <f ca="1">H6796/'Option value'!$E$10</f>
        <v>530.24367342095786</v>
      </c>
    </row>
    <row r="6797" spans="2:9">
      <c r="B6797">
        <f t="shared" si="742"/>
        <v>6779</v>
      </c>
      <c r="C6797" s="38">
        <f t="shared" ca="1" si="737"/>
        <v>0.29685617051882252</v>
      </c>
      <c r="D6797" s="38">
        <f t="shared" ca="1" si="738"/>
        <v>6.9693703146915212E-2</v>
      </c>
      <c r="E6797" s="38">
        <f t="shared" ca="1" si="739"/>
        <v>0.14118379324888369</v>
      </c>
      <c r="F6797" s="38">
        <f t="shared" ca="1" si="743"/>
        <v>4.5453004411811382E-2</v>
      </c>
      <c r="G6797" s="24">
        <f t="shared" ca="1" si="740"/>
        <v>11709.142549281205</v>
      </c>
      <c r="H6797" s="24">
        <f t="shared" ca="1" si="741"/>
        <v>12402.323852593687</v>
      </c>
      <c r="I6797" s="24">
        <f ca="1">H6797/'Option value'!$E$10</f>
        <v>602.05455595114984</v>
      </c>
    </row>
    <row r="6798" spans="2:9">
      <c r="B6798">
        <f t="shared" si="742"/>
        <v>6780</v>
      </c>
      <c r="C6798" s="38">
        <f t="shared" ca="1" si="737"/>
        <v>0.28850892690955349</v>
      </c>
      <c r="D6798" s="38">
        <f t="shared" ca="1" si="738"/>
        <v>6.358905325698519E-2</v>
      </c>
      <c r="E6798" s="38">
        <f t="shared" ca="1" si="739"/>
        <v>0.14668840081692763</v>
      </c>
      <c r="F6798" s="38">
        <f t="shared" ca="1" si="743"/>
        <v>4.289361403965531E-2</v>
      </c>
      <c r="G6798" s="24">
        <f t="shared" ca="1" si="740"/>
        <v>9790.066155921797</v>
      </c>
      <c r="H6798" s="24">
        <f t="shared" ca="1" si="741"/>
        <v>10483.247459234279</v>
      </c>
      <c r="I6798" s="24">
        <f ca="1">H6798/'Option value'!$E$10</f>
        <v>508.89550772981931</v>
      </c>
    </row>
    <row r="6799" spans="2:9">
      <c r="B6799">
        <f t="shared" si="742"/>
        <v>6781</v>
      </c>
      <c r="C6799" s="38">
        <f t="shared" ca="1" si="737"/>
        <v>0.31756568021697495</v>
      </c>
      <c r="D6799" s="38">
        <f t="shared" ca="1" si="738"/>
        <v>5.4426197749755253E-2</v>
      </c>
      <c r="E6799" s="38">
        <f t="shared" ca="1" si="739"/>
        <v>0.14427893216824472</v>
      </c>
      <c r="F6799" s="38">
        <f t="shared" ca="1" si="743"/>
        <v>4.6088152660438808E-2</v>
      </c>
      <c r="G6799" s="24">
        <f t="shared" ca="1" si="740"/>
        <v>9057.3455752043028</v>
      </c>
      <c r="H6799" s="24">
        <f t="shared" ca="1" si="741"/>
        <v>9750.5268785167846</v>
      </c>
      <c r="I6799" s="24">
        <f ca="1">H6799/'Option value'!$E$10</f>
        <v>473.32654750081474</v>
      </c>
    </row>
    <row r="6800" spans="2:9">
      <c r="B6800">
        <f t="shared" si="742"/>
        <v>6782</v>
      </c>
      <c r="C6800" s="38">
        <f t="shared" ca="1" si="737"/>
        <v>0.34103683545738461</v>
      </c>
      <c r="D6800" s="38">
        <f t="shared" ca="1" si="738"/>
        <v>6.3569225658072132E-2</v>
      </c>
      <c r="E6800" s="38">
        <f t="shared" ca="1" si="739"/>
        <v>0.14480858561238713</v>
      </c>
      <c r="F6800" s="38">
        <f t="shared" ca="1" si="743"/>
        <v>4.5464855451906983E-2</v>
      </c>
      <c r="G6800" s="24">
        <f t="shared" ca="1" si="740"/>
        <v>10642.374621358753</v>
      </c>
      <c r="H6800" s="24">
        <f t="shared" ca="1" si="741"/>
        <v>11335.555924671235</v>
      </c>
      <c r="I6800" s="24">
        <f ca="1">H6800/'Option value'!$E$10</f>
        <v>550.26970508112788</v>
      </c>
    </row>
    <row r="6801" spans="2:9">
      <c r="B6801">
        <f t="shared" si="742"/>
        <v>6783</v>
      </c>
      <c r="C6801" s="38">
        <f t="shared" ca="1" si="737"/>
        <v>1.9066097883748023E-2</v>
      </c>
      <c r="D6801" s="38">
        <f t="shared" ca="1" si="738"/>
        <v>6.6012508949598842E-2</v>
      </c>
      <c r="E6801" s="38">
        <f t="shared" ca="1" si="739"/>
        <v>0.14488397915899501</v>
      </c>
      <c r="F6801" s="38">
        <f t="shared" ca="1" si="743"/>
        <v>2.2757902460106824E-2</v>
      </c>
      <c r="G6801" s="24">
        <f t="shared" ca="1" si="740"/>
        <v>6831.429084632402</v>
      </c>
      <c r="H6801" s="24">
        <f t="shared" ca="1" si="741"/>
        <v>7524.6103879448847</v>
      </c>
      <c r="I6801" s="24">
        <f ca="1">H6801/'Option value'!$E$10</f>
        <v>365.27234892936332</v>
      </c>
    </row>
    <row r="6802" spans="2:9">
      <c r="B6802">
        <f t="shared" si="742"/>
        <v>6784</v>
      </c>
      <c r="C6802" s="38">
        <f t="shared" ca="1" si="737"/>
        <v>0.3456636171567285</v>
      </c>
      <c r="D6802" s="38">
        <f t="shared" ca="1" si="738"/>
        <v>6.4074853674866691E-2</v>
      </c>
      <c r="E6802" s="38">
        <f t="shared" ca="1" si="739"/>
        <v>0.14177421484047328</v>
      </c>
      <c r="F6802" s="38">
        <f t="shared" ca="1" si="743"/>
        <v>2.0052491974190064E-2</v>
      </c>
      <c r="G6802" s="24">
        <f t="shared" ca="1" si="740"/>
        <v>8785.1143666963017</v>
      </c>
      <c r="H6802" s="24">
        <f t="shared" ca="1" si="741"/>
        <v>9478.2956700087834</v>
      </c>
      <c r="I6802" s="24">
        <f ca="1">H6802/'Option value'!$E$10</f>
        <v>460.1114402916885</v>
      </c>
    </row>
    <row r="6803" spans="2:9">
      <c r="B6803">
        <f t="shared" si="742"/>
        <v>6785</v>
      </c>
      <c r="C6803" s="38">
        <f t="shared" ref="C6803:C6866" ca="1" si="744">_xlfn.NORM.INV(RAND(),$F$6,$G$6)</f>
        <v>0.18601076510980291</v>
      </c>
      <c r="D6803" s="38">
        <f t="shared" ref="D6803:D6866" ca="1" si="745">_xlfn.NORM.INV(RAND(),$F$7,$G$7)</f>
        <v>6.4115769440952541E-2</v>
      </c>
      <c r="E6803" s="38">
        <f t="shared" ref="E6803:E6866" ca="1" si="746">_xlfn.NORM.INV(RAND(),$F$8,$G$8)</f>
        <v>0.14526663775300372</v>
      </c>
      <c r="F6803" s="38">
        <f t="shared" ca="1" si="743"/>
        <v>4.6501465015174853E-2</v>
      </c>
      <c r="G6803" s="24">
        <f t="shared" ref="G6803:G6866" ca="1" si="747">IF(E6803&gt;F6803,($C$12*(1+C6803)*D6803)/(E6803-F6803),0)</f>
        <v>9548.6294183913305</v>
      </c>
      <c r="H6803" s="24">
        <f t="shared" ref="H6803:H6866" ca="1" si="748">G6803+$C$13</f>
        <v>10241.810721703812</v>
      </c>
      <c r="I6803" s="24">
        <f ca="1">H6803/'Option value'!$E$10</f>
        <v>497.1752777526122</v>
      </c>
    </row>
    <row r="6804" spans="2:9">
      <c r="B6804">
        <f t="shared" ref="B6804:B6867" si="749">B6803+1</f>
        <v>6786</v>
      </c>
      <c r="C6804" s="38">
        <f t="shared" ca="1" si="744"/>
        <v>0.26155651342054109</v>
      </c>
      <c r="D6804" s="38">
        <f t="shared" ca="1" si="745"/>
        <v>7.3342832440777481E-2</v>
      </c>
      <c r="E6804" s="38">
        <f t="shared" ca="1" si="746"/>
        <v>0.1425558871110606</v>
      </c>
      <c r="F6804" s="38">
        <f t="shared" ref="F6804:F6867" ca="1" si="750">RAND()*($E$9-$D$9)+$D$9</f>
        <v>5.9019143396486326E-2</v>
      </c>
      <c r="G6804" s="24">
        <f t="shared" ca="1" si="747"/>
        <v>13736.567442074193</v>
      </c>
      <c r="H6804" s="24">
        <f t="shared" ca="1" si="748"/>
        <v>14429.748745386674</v>
      </c>
      <c r="I6804" s="24">
        <f ca="1">H6804/'Option value'!$E$10</f>
        <v>700.47324006731424</v>
      </c>
    </row>
    <row r="6805" spans="2:9">
      <c r="B6805">
        <f t="shared" si="749"/>
        <v>6787</v>
      </c>
      <c r="C6805" s="38">
        <f t="shared" ca="1" si="744"/>
        <v>0.14631937148524152</v>
      </c>
      <c r="D6805" s="38">
        <f t="shared" ca="1" si="745"/>
        <v>6.8917391926012164E-2</v>
      </c>
      <c r="E6805" s="38">
        <f t="shared" ca="1" si="746"/>
        <v>0.14727206175844856</v>
      </c>
      <c r="F6805" s="38">
        <f t="shared" ca="1" si="750"/>
        <v>2.4141814574108408E-2</v>
      </c>
      <c r="G6805" s="24">
        <f t="shared" ca="1" si="747"/>
        <v>7957.214968680255</v>
      </c>
      <c r="H6805" s="24">
        <f t="shared" ca="1" si="748"/>
        <v>8650.3962719927367</v>
      </c>
      <c r="I6805" s="24">
        <f ca="1">H6805/'Option value'!$E$10</f>
        <v>419.92214912586098</v>
      </c>
    </row>
    <row r="6806" spans="2:9">
      <c r="B6806">
        <f t="shared" si="749"/>
        <v>6788</v>
      </c>
      <c r="C6806" s="38">
        <f t="shared" ca="1" si="744"/>
        <v>0.30144293767903163</v>
      </c>
      <c r="D6806" s="38">
        <f t="shared" ca="1" si="745"/>
        <v>5.4642889199896377E-2</v>
      </c>
      <c r="E6806" s="38">
        <f t="shared" ca="1" si="746"/>
        <v>0.14672144416765948</v>
      </c>
      <c r="F6806" s="38">
        <f t="shared" ca="1" si="750"/>
        <v>5.4492130919586018E-2</v>
      </c>
      <c r="G6806" s="24">
        <f t="shared" ca="1" si="747"/>
        <v>9562.7144431471352</v>
      </c>
      <c r="H6806" s="24">
        <f t="shared" ca="1" si="748"/>
        <v>10255.895746459617</v>
      </c>
      <c r="I6806" s="24">
        <f ca="1">H6806/'Option value'!$E$10</f>
        <v>497.85901681842796</v>
      </c>
    </row>
    <row r="6807" spans="2:9">
      <c r="B6807">
        <f t="shared" si="749"/>
        <v>6789</v>
      </c>
      <c r="C6807" s="38">
        <f t="shared" ca="1" si="744"/>
        <v>9.120552190594175E-2</v>
      </c>
      <c r="D6807" s="38">
        <f t="shared" ca="1" si="745"/>
        <v>6.9976613116162184E-2</v>
      </c>
      <c r="E6807" s="38">
        <f t="shared" ca="1" si="746"/>
        <v>0.14453548813151459</v>
      </c>
      <c r="F6807" s="38">
        <f t="shared" ca="1" si="750"/>
        <v>3.004633326888255E-2</v>
      </c>
      <c r="G6807" s="24">
        <f t="shared" ca="1" si="747"/>
        <v>8271.5424144329445</v>
      </c>
      <c r="H6807" s="24">
        <f t="shared" ca="1" si="748"/>
        <v>8964.7237177454263</v>
      </c>
      <c r="I6807" s="24">
        <f ca="1">H6807/'Option value'!$E$10</f>
        <v>435.18076299735077</v>
      </c>
    </row>
    <row r="6808" spans="2:9">
      <c r="B6808">
        <f t="shared" si="749"/>
        <v>6790</v>
      </c>
      <c r="C6808" s="38">
        <f t="shared" ca="1" si="744"/>
        <v>0.14628147817615306</v>
      </c>
      <c r="D6808" s="38">
        <f t="shared" ca="1" si="745"/>
        <v>6.2176627997471701E-2</v>
      </c>
      <c r="E6808" s="38">
        <f t="shared" ca="1" si="746"/>
        <v>0.14562532705884879</v>
      </c>
      <c r="F6808" s="38">
        <f t="shared" ca="1" si="750"/>
        <v>4.3618466354422389E-2</v>
      </c>
      <c r="G6808" s="24">
        <f t="shared" ca="1" si="747"/>
        <v>8665.2367930734636</v>
      </c>
      <c r="H6808" s="24">
        <f t="shared" ca="1" si="748"/>
        <v>9358.4180963859453</v>
      </c>
      <c r="I6808" s="24">
        <f ca="1">H6808/'Option value'!$E$10</f>
        <v>454.29214060125946</v>
      </c>
    </row>
    <row r="6809" spans="2:9">
      <c r="B6809">
        <f t="shared" si="749"/>
        <v>6791</v>
      </c>
      <c r="C6809" s="38">
        <f t="shared" ca="1" si="744"/>
        <v>0.29803562076007067</v>
      </c>
      <c r="D6809" s="38">
        <f t="shared" ca="1" si="745"/>
        <v>7.9365010828439747E-2</v>
      </c>
      <c r="E6809" s="38">
        <f t="shared" ca="1" si="746"/>
        <v>0.14102921228066903</v>
      </c>
      <c r="F6809" s="38">
        <f t="shared" ca="1" si="750"/>
        <v>2.8326275460849502E-2</v>
      </c>
      <c r="G6809" s="24">
        <f t="shared" ca="1" si="747"/>
        <v>11336.313149367863</v>
      </c>
      <c r="H6809" s="24">
        <f t="shared" ca="1" si="748"/>
        <v>12029.494452680345</v>
      </c>
      <c r="I6809" s="24">
        <f ca="1">H6809/'Option value'!$E$10</f>
        <v>583.95604139224974</v>
      </c>
    </row>
    <row r="6810" spans="2:9">
      <c r="B6810">
        <f t="shared" si="749"/>
        <v>6792</v>
      </c>
      <c r="C6810" s="38">
        <f t="shared" ca="1" si="744"/>
        <v>0.18727673996079591</v>
      </c>
      <c r="D6810" s="38">
        <f t="shared" ca="1" si="745"/>
        <v>6.246742308748475E-2</v>
      </c>
      <c r="E6810" s="38">
        <f t="shared" ca="1" si="746"/>
        <v>0.14539498184403088</v>
      </c>
      <c r="F6810" s="38">
        <f t="shared" ca="1" si="750"/>
        <v>4.8975079654173526E-2</v>
      </c>
      <c r="G6810" s="24">
        <f t="shared" ca="1" si="747"/>
        <v>9539.6016621555809</v>
      </c>
      <c r="H6810" s="24">
        <f t="shared" ca="1" si="748"/>
        <v>10232.782965468063</v>
      </c>
      <c r="I6810" s="24">
        <f ca="1">H6810/'Option value'!$E$10</f>
        <v>496.73703715864377</v>
      </c>
    </row>
    <row r="6811" spans="2:9">
      <c r="B6811">
        <f t="shared" si="749"/>
        <v>6793</v>
      </c>
      <c r="C6811" s="38">
        <f t="shared" ca="1" si="744"/>
        <v>0.31257601873289953</v>
      </c>
      <c r="D6811" s="38">
        <f t="shared" ca="1" si="745"/>
        <v>6.3501061955653637E-2</v>
      </c>
      <c r="E6811" s="38">
        <f t="shared" ca="1" si="746"/>
        <v>0.14221913525774829</v>
      </c>
      <c r="F6811" s="38">
        <f t="shared" ca="1" si="750"/>
        <v>5.2767366308457478E-2</v>
      </c>
      <c r="G6811" s="24">
        <f t="shared" ca="1" si="747"/>
        <v>11556.00968056921</v>
      </c>
      <c r="H6811" s="24">
        <f t="shared" ca="1" si="748"/>
        <v>12249.190983881692</v>
      </c>
      <c r="I6811" s="24">
        <f ca="1">H6811/'Option value'!$E$10</f>
        <v>594.62092154765492</v>
      </c>
    </row>
    <row r="6812" spans="2:9">
      <c r="B6812">
        <f t="shared" si="749"/>
        <v>6794</v>
      </c>
      <c r="C6812" s="38">
        <f t="shared" ca="1" si="744"/>
        <v>0.23894794604506678</v>
      </c>
      <c r="D6812" s="38">
        <f t="shared" ca="1" si="745"/>
        <v>6.6080657146831048E-2</v>
      </c>
      <c r="E6812" s="38">
        <f t="shared" ca="1" si="746"/>
        <v>0.14375923320767811</v>
      </c>
      <c r="F6812" s="38">
        <f t="shared" ca="1" si="750"/>
        <v>3.6449532418428819E-2</v>
      </c>
      <c r="G6812" s="24">
        <f t="shared" ca="1" si="747"/>
        <v>9461.9316421420281</v>
      </c>
      <c r="H6812" s="24">
        <f t="shared" ca="1" si="748"/>
        <v>10155.11294545451</v>
      </c>
      <c r="I6812" s="24">
        <f ca="1">H6812/'Option value'!$E$10</f>
        <v>492.96664783759752</v>
      </c>
    </row>
    <row r="6813" spans="2:9">
      <c r="B6813">
        <f t="shared" si="749"/>
        <v>6795</v>
      </c>
      <c r="C6813" s="38">
        <f t="shared" ca="1" si="744"/>
        <v>0.11959947938895341</v>
      </c>
      <c r="D6813" s="38">
        <f t="shared" ca="1" si="745"/>
        <v>6.6410963179072011E-2</v>
      </c>
      <c r="E6813" s="38">
        <f t="shared" ca="1" si="746"/>
        <v>0.14583031856481335</v>
      </c>
      <c r="F6813" s="38">
        <f t="shared" ca="1" si="750"/>
        <v>3.9169879718220169E-2</v>
      </c>
      <c r="G6813" s="24">
        <f t="shared" ca="1" si="747"/>
        <v>8645.5072126750074</v>
      </c>
      <c r="H6813" s="24">
        <f t="shared" ca="1" si="748"/>
        <v>9338.6885159874892</v>
      </c>
      <c r="I6813" s="24">
        <f ca="1">H6813/'Option value'!$E$10</f>
        <v>453.33439397997518</v>
      </c>
    </row>
    <row r="6814" spans="2:9">
      <c r="B6814">
        <f t="shared" si="749"/>
        <v>6796</v>
      </c>
      <c r="C6814" s="38">
        <f t="shared" ca="1" si="744"/>
        <v>0.36945225080980376</v>
      </c>
      <c r="D6814" s="38">
        <f t="shared" ca="1" si="745"/>
        <v>6.8942439970813035E-2</v>
      </c>
      <c r="E6814" s="38">
        <f t="shared" ca="1" si="746"/>
        <v>0.14543110816046442</v>
      </c>
      <c r="F6814" s="38">
        <f t="shared" ca="1" si="750"/>
        <v>2.4614948675370764E-2</v>
      </c>
      <c r="G6814" s="24">
        <f t="shared" ca="1" si="747"/>
        <v>9691.6984829318008</v>
      </c>
      <c r="H6814" s="24">
        <f t="shared" ca="1" si="748"/>
        <v>10384.879786244283</v>
      </c>
      <c r="I6814" s="24">
        <f ca="1">H6814/'Option value'!$E$10</f>
        <v>504.12037797302338</v>
      </c>
    </row>
    <row r="6815" spans="2:9">
      <c r="B6815">
        <f t="shared" si="749"/>
        <v>6797</v>
      </c>
      <c r="C6815" s="38">
        <f t="shared" ca="1" si="744"/>
        <v>9.5091316252764707E-2</v>
      </c>
      <c r="D6815" s="38">
        <f t="shared" ca="1" si="745"/>
        <v>6.9132503606007742E-2</v>
      </c>
      <c r="E6815" s="38">
        <f t="shared" ca="1" si="746"/>
        <v>0.14536752321706076</v>
      </c>
      <c r="F6815" s="38">
        <f t="shared" ca="1" si="750"/>
        <v>5.0748674736219059E-2</v>
      </c>
      <c r="G6815" s="24">
        <f t="shared" ca="1" si="747"/>
        <v>9923.0764800496381</v>
      </c>
      <c r="H6815" s="24">
        <f t="shared" ca="1" si="748"/>
        <v>10616.25778336212</v>
      </c>
      <c r="I6815" s="24">
        <f ca="1">H6815/'Option value'!$E$10</f>
        <v>515.35231958068539</v>
      </c>
    </row>
    <row r="6816" spans="2:9">
      <c r="B6816">
        <f t="shared" si="749"/>
        <v>6798</v>
      </c>
      <c r="C6816" s="38">
        <f t="shared" ca="1" si="744"/>
        <v>0.20834602133796695</v>
      </c>
      <c r="D6816" s="38">
        <f t="shared" ca="1" si="745"/>
        <v>6.3878659557379466E-2</v>
      </c>
      <c r="E6816" s="38">
        <f t="shared" ca="1" si="746"/>
        <v>0.14654295287176025</v>
      </c>
      <c r="F6816" s="38">
        <f t="shared" ca="1" si="750"/>
        <v>4.8947343262894245E-2</v>
      </c>
      <c r="G6816" s="24">
        <f t="shared" ca="1" si="747"/>
        <v>9808.6267010787014</v>
      </c>
      <c r="H6816" s="24">
        <f t="shared" ca="1" si="748"/>
        <v>10501.808004391183</v>
      </c>
      <c r="I6816" s="24">
        <f ca="1">H6816/'Option value'!$E$10</f>
        <v>509.79650506753313</v>
      </c>
    </row>
    <row r="6817" spans="2:9">
      <c r="B6817">
        <f t="shared" si="749"/>
        <v>6799</v>
      </c>
      <c r="C6817" s="38">
        <f t="shared" ca="1" si="744"/>
        <v>0.22108262273907928</v>
      </c>
      <c r="D6817" s="38">
        <f t="shared" ca="1" si="745"/>
        <v>7.080028861951379E-2</v>
      </c>
      <c r="E6817" s="38">
        <f t="shared" ca="1" si="746"/>
        <v>0.14269954070909874</v>
      </c>
      <c r="F6817" s="38">
        <f t="shared" ca="1" si="750"/>
        <v>3.2705701781659186E-2</v>
      </c>
      <c r="G6817" s="24">
        <f t="shared" ca="1" si="747"/>
        <v>9747.721128700583</v>
      </c>
      <c r="H6817" s="24">
        <f t="shared" ca="1" si="748"/>
        <v>10440.902432013065</v>
      </c>
      <c r="I6817" s="24">
        <f ca="1">H6817/'Option value'!$E$10</f>
        <v>506.83992388412935</v>
      </c>
    </row>
    <row r="6818" spans="2:9">
      <c r="B6818">
        <f t="shared" si="749"/>
        <v>6800</v>
      </c>
      <c r="C6818" s="38">
        <f t="shared" ca="1" si="744"/>
        <v>0.22425884535871857</v>
      </c>
      <c r="D6818" s="38">
        <f t="shared" ca="1" si="745"/>
        <v>6.5260186808582629E-2</v>
      </c>
      <c r="E6818" s="38">
        <f t="shared" ca="1" si="746"/>
        <v>0.14300341089844384</v>
      </c>
      <c r="F6818" s="38">
        <f t="shared" ca="1" si="750"/>
        <v>2.2054015427594345E-2</v>
      </c>
      <c r="G6818" s="24">
        <f t="shared" ca="1" si="747"/>
        <v>8192.3639526516363</v>
      </c>
      <c r="H6818" s="24">
        <f t="shared" ca="1" si="748"/>
        <v>8885.545255964118</v>
      </c>
      <c r="I6818" s="24">
        <f ca="1">H6818/'Option value'!$E$10</f>
        <v>431.33714834777271</v>
      </c>
    </row>
    <row r="6819" spans="2:9">
      <c r="B6819">
        <f t="shared" si="749"/>
        <v>6801</v>
      </c>
      <c r="C6819" s="38">
        <f t="shared" ca="1" si="744"/>
        <v>0.2338925756222367</v>
      </c>
      <c r="D6819" s="38">
        <f t="shared" ca="1" si="745"/>
        <v>6.9731235261053612E-2</v>
      </c>
      <c r="E6819" s="38">
        <f t="shared" ca="1" si="746"/>
        <v>0.14447493200929906</v>
      </c>
      <c r="F6819" s="38">
        <f t="shared" ca="1" si="750"/>
        <v>4.0083748983907652E-2</v>
      </c>
      <c r="G6819" s="24">
        <f t="shared" ca="1" si="747"/>
        <v>10221.915045841401</v>
      </c>
      <c r="H6819" s="24">
        <f t="shared" ca="1" si="748"/>
        <v>10915.096349153882</v>
      </c>
      <c r="I6819" s="24">
        <f ca="1">H6819/'Option value'!$E$10</f>
        <v>529.85904607543114</v>
      </c>
    </row>
    <row r="6820" spans="2:9">
      <c r="B6820">
        <f t="shared" si="749"/>
        <v>6802</v>
      </c>
      <c r="C6820" s="38">
        <f t="shared" ca="1" si="744"/>
        <v>0.26437248148652037</v>
      </c>
      <c r="D6820" s="38">
        <f t="shared" ca="1" si="745"/>
        <v>7.0340746139803623E-2</v>
      </c>
      <c r="E6820" s="38">
        <f t="shared" ca="1" si="746"/>
        <v>0.14403395514081413</v>
      </c>
      <c r="F6820" s="38">
        <f t="shared" ca="1" si="750"/>
        <v>3.5509019020674756E-2</v>
      </c>
      <c r="G6820" s="24">
        <f t="shared" ca="1" si="747"/>
        <v>10163.512924557159</v>
      </c>
      <c r="H6820" s="24">
        <f t="shared" ca="1" si="748"/>
        <v>10856.694227869641</v>
      </c>
      <c r="I6820" s="24">
        <f ca="1">H6820/'Option value'!$E$10</f>
        <v>527.02399164415726</v>
      </c>
    </row>
    <row r="6821" spans="2:9">
      <c r="B6821">
        <f t="shared" si="749"/>
        <v>6803</v>
      </c>
      <c r="C6821" s="38">
        <f t="shared" ca="1" si="744"/>
        <v>0.26361376826836869</v>
      </c>
      <c r="D6821" s="38">
        <f t="shared" ca="1" si="745"/>
        <v>5.8214201610239824E-2</v>
      </c>
      <c r="E6821" s="38">
        <f t="shared" ca="1" si="746"/>
        <v>0.1441240281603694</v>
      </c>
      <c r="F6821" s="38">
        <f t="shared" ca="1" si="750"/>
        <v>3.6669303452137994E-2</v>
      </c>
      <c r="G6821" s="24">
        <f t="shared" ca="1" si="747"/>
        <v>8490.028651923496</v>
      </c>
      <c r="H6821" s="24">
        <f t="shared" ca="1" si="748"/>
        <v>9183.2099552359778</v>
      </c>
      <c r="I6821" s="24">
        <f ca="1">H6821/'Option value'!$E$10</f>
        <v>445.78689103087265</v>
      </c>
    </row>
    <row r="6822" spans="2:9">
      <c r="B6822">
        <f t="shared" si="749"/>
        <v>6804</v>
      </c>
      <c r="C6822" s="38">
        <f t="shared" ca="1" si="744"/>
        <v>0.19222526013244848</v>
      </c>
      <c r="D6822" s="38">
        <f t="shared" ca="1" si="745"/>
        <v>6.7914452480244594E-2</v>
      </c>
      <c r="E6822" s="38">
        <f t="shared" ca="1" si="746"/>
        <v>0.14588490262856943</v>
      </c>
      <c r="F6822" s="38">
        <f t="shared" ca="1" si="750"/>
        <v>5.3578361003329605E-2</v>
      </c>
      <c r="G6822" s="24">
        <f t="shared" ca="1" si="747"/>
        <v>10878.760604479936</v>
      </c>
      <c r="H6822" s="24">
        <f t="shared" ca="1" si="748"/>
        <v>11571.941907792418</v>
      </c>
      <c r="I6822" s="24">
        <f ca="1">H6822/'Option value'!$E$10</f>
        <v>561.7447528054571</v>
      </c>
    </row>
    <row r="6823" spans="2:9">
      <c r="B6823">
        <f t="shared" si="749"/>
        <v>6805</v>
      </c>
      <c r="C6823" s="38">
        <f t="shared" ca="1" si="744"/>
        <v>0.19873252493404125</v>
      </c>
      <c r="D6823" s="38">
        <f t="shared" ca="1" si="745"/>
        <v>6.627264520082328E-2</v>
      </c>
      <c r="E6823" s="38">
        <f t="shared" ca="1" si="746"/>
        <v>0.1467902675224344</v>
      </c>
      <c r="F6823" s="38">
        <f t="shared" ca="1" si="750"/>
        <v>5.7334855450767552E-2</v>
      </c>
      <c r="G6823" s="24">
        <f t="shared" ca="1" si="747"/>
        <v>11013.90562086385</v>
      </c>
      <c r="H6823" s="24">
        <f t="shared" ca="1" si="748"/>
        <v>11707.086924176332</v>
      </c>
      <c r="I6823" s="24">
        <f ca="1">H6823/'Option value'!$E$10</f>
        <v>568.30519049399663</v>
      </c>
    </row>
    <row r="6824" spans="2:9">
      <c r="B6824">
        <f t="shared" si="749"/>
        <v>6806</v>
      </c>
      <c r="C6824" s="38">
        <f t="shared" ca="1" si="744"/>
        <v>0.19126221600957849</v>
      </c>
      <c r="D6824" s="38">
        <f t="shared" ca="1" si="745"/>
        <v>5.8024591792704902E-2</v>
      </c>
      <c r="E6824" s="38">
        <f t="shared" ca="1" si="746"/>
        <v>0.14398035760226452</v>
      </c>
      <c r="F6824" s="38">
        <f t="shared" ca="1" si="750"/>
        <v>3.1045406549487536E-2</v>
      </c>
      <c r="G6824" s="24">
        <f t="shared" ca="1" si="747"/>
        <v>7590.7112274490546</v>
      </c>
      <c r="H6824" s="24">
        <f t="shared" ca="1" si="748"/>
        <v>8283.8925307615373</v>
      </c>
      <c r="I6824" s="24">
        <f ca="1">H6824/'Option value'!$E$10</f>
        <v>402.13070537677362</v>
      </c>
    </row>
    <row r="6825" spans="2:9">
      <c r="B6825">
        <f t="shared" si="749"/>
        <v>6807</v>
      </c>
      <c r="C6825" s="38">
        <f t="shared" ca="1" si="744"/>
        <v>0.18723221845514509</v>
      </c>
      <c r="D6825" s="38">
        <f t="shared" ca="1" si="745"/>
        <v>6.1897237763490404E-2</v>
      </c>
      <c r="E6825" s="38">
        <f t="shared" ca="1" si="746"/>
        <v>0.14468716365841874</v>
      </c>
      <c r="F6825" s="38">
        <f t="shared" ca="1" si="750"/>
        <v>5.9091930503986395E-2</v>
      </c>
      <c r="G6825" s="24">
        <f t="shared" ca="1" si="747"/>
        <v>10647.526750915558</v>
      </c>
      <c r="H6825" s="24">
        <f t="shared" ca="1" si="748"/>
        <v>11340.70805422804</v>
      </c>
      <c r="I6825" s="24">
        <f ca="1">H6825/'Option value'!$E$10</f>
        <v>550.51980845767184</v>
      </c>
    </row>
    <row r="6826" spans="2:9">
      <c r="B6826">
        <f t="shared" si="749"/>
        <v>6808</v>
      </c>
      <c r="C6826" s="38">
        <f t="shared" ca="1" si="744"/>
        <v>0.15049635767313577</v>
      </c>
      <c r="D6826" s="38">
        <f t="shared" ca="1" si="745"/>
        <v>7.3289960286138323E-2</v>
      </c>
      <c r="E6826" s="38">
        <f t="shared" ca="1" si="746"/>
        <v>0.14585107671957756</v>
      </c>
      <c r="F6826" s="38">
        <f t="shared" ca="1" si="750"/>
        <v>5.7170831972406175E-2</v>
      </c>
      <c r="G6826" s="24">
        <f t="shared" ca="1" si="747"/>
        <v>11792.18348744548</v>
      </c>
      <c r="H6826" s="24">
        <f t="shared" ca="1" si="748"/>
        <v>12485.364790757962</v>
      </c>
      <c r="I6826" s="24">
        <f ca="1">H6826/'Option value'!$E$10</f>
        <v>606.08566945426992</v>
      </c>
    </row>
    <row r="6827" spans="2:9">
      <c r="B6827">
        <f t="shared" si="749"/>
        <v>6809</v>
      </c>
      <c r="C6827" s="38">
        <f t="shared" ca="1" si="744"/>
        <v>0.26597355304119391</v>
      </c>
      <c r="D6827" s="38">
        <f t="shared" ca="1" si="745"/>
        <v>5.483450951568139E-2</v>
      </c>
      <c r="E6827" s="38">
        <f t="shared" ca="1" si="746"/>
        <v>0.14736991420764758</v>
      </c>
      <c r="F6827" s="38">
        <f t="shared" ca="1" si="750"/>
        <v>4.3872007139313954E-2</v>
      </c>
      <c r="G6827" s="24">
        <f t="shared" ca="1" si="747"/>
        <v>8318.3732879280724</v>
      </c>
      <c r="H6827" s="24">
        <f t="shared" ca="1" si="748"/>
        <v>9011.5545912405541</v>
      </c>
      <c r="I6827" s="24">
        <f ca="1">H6827/'Option value'!$E$10</f>
        <v>437.45410637090066</v>
      </c>
    </row>
    <row r="6828" spans="2:9">
      <c r="B6828">
        <f t="shared" si="749"/>
        <v>6810</v>
      </c>
      <c r="C6828" s="38">
        <f t="shared" ca="1" si="744"/>
        <v>0.21871154618389263</v>
      </c>
      <c r="D6828" s="38">
        <f t="shared" ca="1" si="745"/>
        <v>6.6103555535549724E-2</v>
      </c>
      <c r="E6828" s="38">
        <f t="shared" ca="1" si="746"/>
        <v>0.14572841091597127</v>
      </c>
      <c r="F6828" s="38">
        <f t="shared" ca="1" si="750"/>
        <v>2.305513672096603E-2</v>
      </c>
      <c r="G6828" s="24">
        <f t="shared" ca="1" si="747"/>
        <v>8144.5513403566647</v>
      </c>
      <c r="H6828" s="24">
        <f t="shared" ca="1" si="748"/>
        <v>8837.7326436691474</v>
      </c>
      <c r="I6828" s="24">
        <f ca="1">H6828/'Option value'!$E$10</f>
        <v>429.01614775092946</v>
      </c>
    </row>
    <row r="6829" spans="2:9">
      <c r="B6829">
        <f t="shared" si="749"/>
        <v>6811</v>
      </c>
      <c r="C6829" s="38">
        <f t="shared" ca="1" si="744"/>
        <v>0.36168450919140349</v>
      </c>
      <c r="D6829" s="38">
        <f t="shared" ca="1" si="745"/>
        <v>7.3891961880168777E-2</v>
      </c>
      <c r="E6829" s="38">
        <f t="shared" ca="1" si="746"/>
        <v>0.14421778314087982</v>
      </c>
      <c r="F6829" s="38">
        <f t="shared" ca="1" si="750"/>
        <v>2.026485133810001E-2</v>
      </c>
      <c r="G6829" s="24">
        <f t="shared" ca="1" si="747"/>
        <v>10067.190060336708</v>
      </c>
      <c r="H6829" s="24">
        <f t="shared" ca="1" si="748"/>
        <v>10760.37136364919</v>
      </c>
      <c r="I6829" s="24">
        <f ca="1">H6829/'Option value'!$E$10</f>
        <v>522.34812444898978</v>
      </c>
    </row>
    <row r="6830" spans="2:9">
      <c r="B6830">
        <f t="shared" si="749"/>
        <v>6812</v>
      </c>
      <c r="C6830" s="38">
        <f t="shared" ca="1" si="744"/>
        <v>0.27065743631800443</v>
      </c>
      <c r="D6830" s="38">
        <f t="shared" ca="1" si="745"/>
        <v>5.9211042006094852E-2</v>
      </c>
      <c r="E6830" s="38">
        <f t="shared" ca="1" si="746"/>
        <v>0.14481952772116422</v>
      </c>
      <c r="F6830" s="38">
        <f t="shared" ca="1" si="750"/>
        <v>4.4768516931101107E-2</v>
      </c>
      <c r="G6830" s="24">
        <f t="shared" ca="1" si="747"/>
        <v>9326.12179072455</v>
      </c>
      <c r="H6830" s="24">
        <f t="shared" ca="1" si="748"/>
        <v>10019.303094037032</v>
      </c>
      <c r="I6830" s="24">
        <f ca="1">H6830/'Option value'!$E$10</f>
        <v>486.37393660373937</v>
      </c>
    </row>
    <row r="6831" spans="2:9">
      <c r="B6831">
        <f t="shared" si="749"/>
        <v>6813</v>
      </c>
      <c r="C6831" s="38">
        <f t="shared" ca="1" si="744"/>
        <v>0.17475658649281747</v>
      </c>
      <c r="D6831" s="38">
        <f t="shared" ca="1" si="745"/>
        <v>6.7436792936471368E-2</v>
      </c>
      <c r="E6831" s="38">
        <f t="shared" ca="1" si="746"/>
        <v>0.14572013523993607</v>
      </c>
      <c r="F6831" s="38">
        <f t="shared" ca="1" si="750"/>
        <v>4.889931524472961E-2</v>
      </c>
      <c r="G6831" s="24">
        <f t="shared" ca="1" si="747"/>
        <v>10147.695281059572</v>
      </c>
      <c r="H6831" s="24">
        <f t="shared" ca="1" si="748"/>
        <v>10840.876584372054</v>
      </c>
      <c r="I6831" s="24">
        <f ca="1">H6831/'Option value'!$E$10</f>
        <v>526.25614487242979</v>
      </c>
    </row>
    <row r="6832" spans="2:9">
      <c r="B6832">
        <f t="shared" si="749"/>
        <v>6814</v>
      </c>
      <c r="C6832" s="38">
        <f t="shared" ca="1" si="744"/>
        <v>2.4743714508531828E-2</v>
      </c>
      <c r="D6832" s="38">
        <f t="shared" ca="1" si="745"/>
        <v>5.9839510205731743E-2</v>
      </c>
      <c r="E6832" s="38">
        <f t="shared" ca="1" si="746"/>
        <v>0.14815979197533649</v>
      </c>
      <c r="F6832" s="38">
        <f t="shared" ca="1" si="750"/>
        <v>5.5371356015934514E-2</v>
      </c>
      <c r="G6832" s="24">
        <f t="shared" ca="1" si="747"/>
        <v>8195.9786000832701</v>
      </c>
      <c r="H6832" s="24">
        <f t="shared" ca="1" si="748"/>
        <v>8889.1599033957518</v>
      </c>
      <c r="I6832" s="24">
        <f ca="1">H6832/'Option value'!$E$10</f>
        <v>431.51261666969668</v>
      </c>
    </row>
    <row r="6833" spans="2:9">
      <c r="B6833">
        <f t="shared" si="749"/>
        <v>6815</v>
      </c>
      <c r="C6833" s="38">
        <f t="shared" ca="1" si="744"/>
        <v>0.14837421803727158</v>
      </c>
      <c r="D6833" s="38">
        <f t="shared" ca="1" si="745"/>
        <v>6.4252084536740292E-2</v>
      </c>
      <c r="E6833" s="38">
        <f t="shared" ca="1" si="746"/>
        <v>0.14626089777953352</v>
      </c>
      <c r="F6833" s="38">
        <f t="shared" ca="1" si="750"/>
        <v>2.2442020315307523E-2</v>
      </c>
      <c r="G6833" s="24">
        <f t="shared" ca="1" si="747"/>
        <v>7390.5229537012456</v>
      </c>
      <c r="H6833" s="24">
        <f t="shared" ca="1" si="748"/>
        <v>8083.7042570137282</v>
      </c>
      <c r="I6833" s="24">
        <f ca="1">H6833/'Option value'!$E$10</f>
        <v>392.41282801037511</v>
      </c>
    </row>
    <row r="6834" spans="2:9">
      <c r="B6834">
        <f t="shared" si="749"/>
        <v>6816</v>
      </c>
      <c r="C6834" s="38">
        <f t="shared" ca="1" si="744"/>
        <v>0.21144684092644028</v>
      </c>
      <c r="D6834" s="38">
        <f t="shared" ca="1" si="745"/>
        <v>5.7851311187774909E-2</v>
      </c>
      <c r="E6834" s="38">
        <f t="shared" ca="1" si="746"/>
        <v>0.14472108526468228</v>
      </c>
      <c r="F6834" s="38">
        <f t="shared" ca="1" si="750"/>
        <v>5.3019792584691472E-2</v>
      </c>
      <c r="G6834" s="24">
        <f t="shared" ca="1" si="747"/>
        <v>9478.3662780740433</v>
      </c>
      <c r="H6834" s="24">
        <f t="shared" ca="1" si="748"/>
        <v>10171.547581386525</v>
      </c>
      <c r="I6834" s="24">
        <f ca="1">H6834/'Option value'!$E$10</f>
        <v>493.76444569837497</v>
      </c>
    </row>
    <row r="6835" spans="2:9">
      <c r="B6835">
        <f t="shared" si="749"/>
        <v>6817</v>
      </c>
      <c r="C6835" s="38">
        <f t="shared" ca="1" si="744"/>
        <v>0.1836283783745406</v>
      </c>
      <c r="D6835" s="38">
        <f t="shared" ca="1" si="745"/>
        <v>6.5344905242765011E-2</v>
      </c>
      <c r="E6835" s="38">
        <f t="shared" ca="1" si="746"/>
        <v>0.14335064469123199</v>
      </c>
      <c r="F6835" s="38">
        <f t="shared" ca="1" si="750"/>
        <v>2.1778908628505938E-2</v>
      </c>
      <c r="G6835" s="24">
        <f t="shared" ca="1" si="747"/>
        <v>7890.1609059369739</v>
      </c>
      <c r="H6835" s="24">
        <f t="shared" ca="1" si="748"/>
        <v>8583.3422092494566</v>
      </c>
      <c r="I6835" s="24">
        <f ca="1">H6835/'Option value'!$E$10</f>
        <v>416.66709753638133</v>
      </c>
    </row>
    <row r="6836" spans="2:9">
      <c r="B6836">
        <f t="shared" si="749"/>
        <v>6818</v>
      </c>
      <c r="C6836" s="38">
        <f t="shared" ca="1" si="744"/>
        <v>0.29963307200776529</v>
      </c>
      <c r="D6836" s="38">
        <f t="shared" ca="1" si="745"/>
        <v>5.2345177630472237E-2</v>
      </c>
      <c r="E6836" s="38">
        <f t="shared" ca="1" si="746"/>
        <v>0.14692996231437638</v>
      </c>
      <c r="F6836" s="38">
        <f t="shared" ca="1" si="750"/>
        <v>2.082730226461349E-2</v>
      </c>
      <c r="G6836" s="24">
        <f t="shared" ca="1" si="747"/>
        <v>6690.5922216668596</v>
      </c>
      <c r="H6836" s="24">
        <f t="shared" ca="1" si="748"/>
        <v>7383.7735249793423</v>
      </c>
      <c r="I6836" s="24">
        <f ca="1">H6836/'Option value'!$E$10</f>
        <v>358.43560800870591</v>
      </c>
    </row>
    <row r="6837" spans="2:9">
      <c r="B6837">
        <f t="shared" si="749"/>
        <v>6819</v>
      </c>
      <c r="C6837" s="38">
        <f t="shared" ca="1" si="744"/>
        <v>0.29057598608972812</v>
      </c>
      <c r="D6837" s="38">
        <f t="shared" ca="1" si="745"/>
        <v>6.5348621649518587E-2</v>
      </c>
      <c r="E6837" s="38">
        <f t="shared" ca="1" si="746"/>
        <v>0.14450622956428386</v>
      </c>
      <c r="F6837" s="38">
        <f t="shared" ca="1" si="750"/>
        <v>2.1604642635786764E-2</v>
      </c>
      <c r="G6837" s="24">
        <f t="shared" ca="1" si="747"/>
        <v>8510.4769118051518</v>
      </c>
      <c r="H6837" s="24">
        <f t="shared" ca="1" si="748"/>
        <v>9203.6582151176335</v>
      </c>
      <c r="I6837" s="24">
        <f ca="1">H6837/'Option value'!$E$10</f>
        <v>446.77952500571035</v>
      </c>
    </row>
    <row r="6838" spans="2:9">
      <c r="B6838">
        <f t="shared" si="749"/>
        <v>6820</v>
      </c>
      <c r="C6838" s="38">
        <f t="shared" ca="1" si="744"/>
        <v>0.31375490178810383</v>
      </c>
      <c r="D6838" s="38">
        <f t="shared" ca="1" si="745"/>
        <v>6.3230138763868529E-2</v>
      </c>
      <c r="E6838" s="38">
        <f t="shared" ca="1" si="746"/>
        <v>0.14423814393111509</v>
      </c>
      <c r="F6838" s="38">
        <f t="shared" ca="1" si="750"/>
        <v>5.4267465922918326E-2</v>
      </c>
      <c r="G6838" s="24">
        <f t="shared" ca="1" si="747"/>
        <v>11450.616453335822</v>
      </c>
      <c r="H6838" s="24">
        <f t="shared" ca="1" si="748"/>
        <v>12143.797756648304</v>
      </c>
      <c r="I6838" s="24">
        <f ca="1">H6838/'Option value'!$E$10</f>
        <v>589.50474546836426</v>
      </c>
    </row>
    <row r="6839" spans="2:9">
      <c r="B6839">
        <f t="shared" si="749"/>
        <v>6821</v>
      </c>
      <c r="C6839" s="38">
        <f t="shared" ca="1" si="744"/>
        <v>0.3302772513650481</v>
      </c>
      <c r="D6839" s="38">
        <f t="shared" ca="1" si="745"/>
        <v>5.7017077758931362E-2</v>
      </c>
      <c r="E6839" s="38">
        <f t="shared" ca="1" si="746"/>
        <v>0.13764911148779416</v>
      </c>
      <c r="F6839" s="38">
        <f t="shared" ca="1" si="750"/>
        <v>4.731369417306075E-2</v>
      </c>
      <c r="G6839" s="24">
        <f t="shared" ca="1" si="747"/>
        <v>10413.109640678631</v>
      </c>
      <c r="H6839" s="24">
        <f t="shared" ca="1" si="748"/>
        <v>11106.290943991113</v>
      </c>
      <c r="I6839" s="24">
        <f ca="1">H6839/'Option value'!$E$10</f>
        <v>539.14033708694717</v>
      </c>
    </row>
    <row r="6840" spans="2:9">
      <c r="B6840">
        <f t="shared" si="749"/>
        <v>6822</v>
      </c>
      <c r="C6840" s="38">
        <f t="shared" ca="1" si="744"/>
        <v>0.28736416204515997</v>
      </c>
      <c r="D6840" s="38">
        <f t="shared" ca="1" si="745"/>
        <v>6.0427644640391132E-2</v>
      </c>
      <c r="E6840" s="38">
        <f t="shared" ca="1" si="746"/>
        <v>0.14350013681257898</v>
      </c>
      <c r="F6840" s="38">
        <f t="shared" ca="1" si="750"/>
        <v>3.6243052857715882E-2</v>
      </c>
      <c r="G6840" s="24">
        <f t="shared" ca="1" si="747"/>
        <v>8995.0270340669904</v>
      </c>
      <c r="H6840" s="24">
        <f t="shared" ca="1" si="748"/>
        <v>9688.2083373794721</v>
      </c>
      <c r="I6840" s="24">
        <f ca="1">H6840/'Option value'!$E$10</f>
        <v>470.30137560094522</v>
      </c>
    </row>
    <row r="6841" spans="2:9">
      <c r="B6841">
        <f t="shared" si="749"/>
        <v>6823</v>
      </c>
      <c r="C6841" s="38">
        <f t="shared" ca="1" si="744"/>
        <v>0.13098070666787537</v>
      </c>
      <c r="D6841" s="38">
        <f t="shared" ca="1" si="745"/>
        <v>6.6631230183601689E-2</v>
      </c>
      <c r="E6841" s="38">
        <f t="shared" ca="1" si="746"/>
        <v>0.14404557470369928</v>
      </c>
      <c r="F6841" s="38">
        <f t="shared" ca="1" si="750"/>
        <v>5.3536347140255153E-2</v>
      </c>
      <c r="G6841" s="24">
        <f t="shared" ca="1" si="747"/>
        <v>10325.986341450032</v>
      </c>
      <c r="H6841" s="24">
        <f t="shared" ca="1" si="748"/>
        <v>11019.167644762514</v>
      </c>
      <c r="I6841" s="24">
        <f ca="1">H6841/'Option value'!$E$10</f>
        <v>534.91105071662685</v>
      </c>
    </row>
    <row r="6842" spans="2:9">
      <c r="B6842">
        <f t="shared" si="749"/>
        <v>6824</v>
      </c>
      <c r="C6842" s="38">
        <f t="shared" ca="1" si="744"/>
        <v>0.38222665159836389</v>
      </c>
      <c r="D6842" s="38">
        <f t="shared" ca="1" si="745"/>
        <v>6.04945883629463E-2</v>
      </c>
      <c r="E6842" s="38">
        <f t="shared" ca="1" si="746"/>
        <v>0.1464164927827184</v>
      </c>
      <c r="F6842" s="38">
        <f t="shared" ca="1" si="750"/>
        <v>5.665041286781973E-2</v>
      </c>
      <c r="G6842" s="24">
        <f t="shared" ca="1" si="747"/>
        <v>11552.47148982519</v>
      </c>
      <c r="H6842" s="24">
        <f t="shared" ca="1" si="748"/>
        <v>12245.652793137671</v>
      </c>
      <c r="I6842" s="24">
        <f ca="1">H6842/'Option value'!$E$10</f>
        <v>594.44916471542092</v>
      </c>
    </row>
    <row r="6843" spans="2:9">
      <c r="B6843">
        <f t="shared" si="749"/>
        <v>6825</v>
      </c>
      <c r="C6843" s="38">
        <f t="shared" ca="1" si="744"/>
        <v>0.20886803576052329</v>
      </c>
      <c r="D6843" s="38">
        <f t="shared" ca="1" si="745"/>
        <v>7.2704543120491419E-2</v>
      </c>
      <c r="E6843" s="38">
        <f t="shared" ca="1" si="746"/>
        <v>0.1434979267693289</v>
      </c>
      <c r="F6843" s="38">
        <f t="shared" ca="1" si="750"/>
        <v>5.6937014966736782E-2</v>
      </c>
      <c r="G6843" s="24">
        <f t="shared" ca="1" si="747"/>
        <v>12592.443134942034</v>
      </c>
      <c r="H6843" s="24">
        <f t="shared" ca="1" si="748"/>
        <v>13285.624438254516</v>
      </c>
      <c r="I6843" s="24">
        <f ca="1">H6843/'Option value'!$E$10</f>
        <v>644.93322515798616</v>
      </c>
    </row>
    <row r="6844" spans="2:9">
      <c r="B6844">
        <f t="shared" si="749"/>
        <v>6826</v>
      </c>
      <c r="C6844" s="38">
        <f t="shared" ca="1" si="744"/>
        <v>0.15979524683988031</v>
      </c>
      <c r="D6844" s="38">
        <f t="shared" ca="1" si="745"/>
        <v>7.072260755012752E-2</v>
      </c>
      <c r="E6844" s="38">
        <f t="shared" ca="1" si="746"/>
        <v>0.14805619271391732</v>
      </c>
      <c r="F6844" s="38">
        <f t="shared" ca="1" si="750"/>
        <v>3.2311385816189683E-2</v>
      </c>
      <c r="G6844" s="24">
        <f t="shared" ca="1" si="747"/>
        <v>8788.7973648009738</v>
      </c>
      <c r="H6844" s="24">
        <f t="shared" ca="1" si="748"/>
        <v>9481.9786681134556</v>
      </c>
      <c r="I6844" s="24">
        <f ca="1">H6844/'Option value'!$E$10</f>
        <v>460.29022660744926</v>
      </c>
    </row>
    <row r="6845" spans="2:9">
      <c r="B6845">
        <f t="shared" si="749"/>
        <v>6827</v>
      </c>
      <c r="C6845" s="38">
        <f t="shared" ca="1" si="744"/>
        <v>0.28510112783304015</v>
      </c>
      <c r="D6845" s="38">
        <f t="shared" ca="1" si="745"/>
        <v>6.3125199637887888E-2</v>
      </c>
      <c r="E6845" s="38">
        <f t="shared" ca="1" si="746"/>
        <v>0.14478727612270376</v>
      </c>
      <c r="F6845" s="38">
        <f t="shared" ca="1" si="750"/>
        <v>2.6779185064242834E-2</v>
      </c>
      <c r="G6845" s="24">
        <f t="shared" ca="1" si="747"/>
        <v>8525.496119594025</v>
      </c>
      <c r="H6845" s="24">
        <f t="shared" ca="1" si="748"/>
        <v>9218.6774229065068</v>
      </c>
      <c r="I6845" s="24">
        <f ca="1">H6845/'Option value'!$E$10</f>
        <v>447.50861276245178</v>
      </c>
    </row>
    <row r="6846" spans="2:9">
      <c r="B6846">
        <f t="shared" si="749"/>
        <v>6828</v>
      </c>
      <c r="C6846" s="38">
        <f t="shared" ca="1" si="744"/>
        <v>0.19992641022674326</v>
      </c>
      <c r="D6846" s="38">
        <f t="shared" ca="1" si="745"/>
        <v>6.3818859587265103E-2</v>
      </c>
      <c r="E6846" s="38">
        <f t="shared" ca="1" si="746"/>
        <v>0.14819827585107603</v>
      </c>
      <c r="F6846" s="38">
        <f t="shared" ca="1" si="750"/>
        <v>2.4416771434161655E-2</v>
      </c>
      <c r="G6846" s="24">
        <f t="shared" ca="1" si="747"/>
        <v>7672.5419493973704</v>
      </c>
      <c r="H6846" s="24">
        <f t="shared" ca="1" si="748"/>
        <v>8365.7232527098531</v>
      </c>
      <c r="I6846" s="24">
        <f ca="1">H6846/'Option value'!$E$10</f>
        <v>406.10307051989577</v>
      </c>
    </row>
    <row r="6847" spans="2:9">
      <c r="B6847">
        <f t="shared" si="749"/>
        <v>6829</v>
      </c>
      <c r="C6847" s="38">
        <f t="shared" ca="1" si="744"/>
        <v>0.1728982870905646</v>
      </c>
      <c r="D6847" s="38">
        <f t="shared" ca="1" si="745"/>
        <v>6.6119404047692024E-2</v>
      </c>
      <c r="E6847" s="38">
        <f t="shared" ca="1" si="746"/>
        <v>0.14220252058059393</v>
      </c>
      <c r="F6847" s="38">
        <f t="shared" ca="1" si="750"/>
        <v>4.7323841696352884E-2</v>
      </c>
      <c r="G6847" s="24">
        <f t="shared" ca="1" si="747"/>
        <v>10137.060315140325</v>
      </c>
      <c r="H6847" s="24">
        <f t="shared" ca="1" si="748"/>
        <v>10830.241618452807</v>
      </c>
      <c r="I6847" s="24">
        <f ca="1">H6847/'Option value'!$E$10</f>
        <v>525.73988439091295</v>
      </c>
    </row>
    <row r="6848" spans="2:9">
      <c r="B6848">
        <f t="shared" si="749"/>
        <v>6830</v>
      </c>
      <c r="C6848" s="38">
        <f t="shared" ca="1" si="744"/>
        <v>7.3229106760632795E-2</v>
      </c>
      <c r="D6848" s="38">
        <f t="shared" ca="1" si="745"/>
        <v>5.7381576674019767E-2</v>
      </c>
      <c r="E6848" s="38">
        <f t="shared" ca="1" si="746"/>
        <v>0.148248973329689</v>
      </c>
      <c r="F6848" s="38">
        <f t="shared" ca="1" si="750"/>
        <v>3.3463270956137353E-2</v>
      </c>
      <c r="G6848" s="24">
        <f t="shared" ca="1" si="747"/>
        <v>6653.780969053907</v>
      </c>
      <c r="H6848" s="24">
        <f t="shared" ca="1" si="748"/>
        <v>7346.9622723663897</v>
      </c>
      <c r="I6848" s="24">
        <f ca="1">H6848/'Option value'!$E$10</f>
        <v>356.64865399836839</v>
      </c>
    </row>
    <row r="6849" spans="2:9">
      <c r="B6849">
        <f t="shared" si="749"/>
        <v>6831</v>
      </c>
      <c r="C6849" s="38">
        <f t="shared" ca="1" si="744"/>
        <v>0.20925987131479912</v>
      </c>
      <c r="D6849" s="38">
        <f t="shared" ca="1" si="745"/>
        <v>5.3424179759208157E-2</v>
      </c>
      <c r="E6849" s="38">
        <f t="shared" ca="1" si="746"/>
        <v>0.14576287647372457</v>
      </c>
      <c r="F6849" s="38">
        <f t="shared" ca="1" si="750"/>
        <v>4.4916879714054996E-2</v>
      </c>
      <c r="G6849" s="24">
        <f t="shared" ca="1" si="747"/>
        <v>7944.9326173118752</v>
      </c>
      <c r="H6849" s="24">
        <f t="shared" ca="1" si="748"/>
        <v>8638.113920624357</v>
      </c>
      <c r="I6849" s="24">
        <f ca="1">H6849/'Option value'!$E$10</f>
        <v>419.32591847691049</v>
      </c>
    </row>
    <row r="6850" spans="2:9">
      <c r="B6850">
        <f t="shared" si="749"/>
        <v>6832</v>
      </c>
      <c r="C6850" s="38">
        <f t="shared" ca="1" si="744"/>
        <v>0.15108319009466836</v>
      </c>
      <c r="D6850" s="38">
        <f t="shared" ca="1" si="745"/>
        <v>6.8841631862817373E-2</v>
      </c>
      <c r="E6850" s="38">
        <f t="shared" ca="1" si="746"/>
        <v>0.14709938567368211</v>
      </c>
      <c r="F6850" s="38">
        <f t="shared" ca="1" si="750"/>
        <v>3.6470577112892949E-2</v>
      </c>
      <c r="G6850" s="24">
        <f t="shared" ca="1" si="747"/>
        <v>8883.4366556885398</v>
      </c>
      <c r="H6850" s="24">
        <f t="shared" ca="1" si="748"/>
        <v>9576.6179590010215</v>
      </c>
      <c r="I6850" s="24">
        <f ca="1">H6850/'Option value'!$E$10</f>
        <v>464.88436694179711</v>
      </c>
    </row>
    <row r="6851" spans="2:9">
      <c r="B6851">
        <f t="shared" si="749"/>
        <v>6833</v>
      </c>
      <c r="C6851" s="38">
        <f t="shared" ca="1" si="744"/>
        <v>5.1983060052168101E-2</v>
      </c>
      <c r="D6851" s="38">
        <f t="shared" ca="1" si="745"/>
        <v>7.7032736521387979E-2</v>
      </c>
      <c r="E6851" s="38">
        <f t="shared" ca="1" si="746"/>
        <v>0.14774785317808106</v>
      </c>
      <c r="F6851" s="38">
        <f t="shared" ca="1" si="750"/>
        <v>4.5557490437421785E-2</v>
      </c>
      <c r="G6851" s="24">
        <f t="shared" ca="1" si="747"/>
        <v>9834.7994583651234</v>
      </c>
      <c r="H6851" s="24">
        <f t="shared" ca="1" si="748"/>
        <v>10527.980761677605</v>
      </c>
      <c r="I6851" s="24">
        <f ca="1">H6851/'Option value'!$E$10</f>
        <v>511.06702726590311</v>
      </c>
    </row>
    <row r="6852" spans="2:9">
      <c r="B6852">
        <f t="shared" si="749"/>
        <v>6834</v>
      </c>
      <c r="C6852" s="38">
        <f t="shared" ca="1" si="744"/>
        <v>0.35295842012191136</v>
      </c>
      <c r="D6852" s="38">
        <f t="shared" ca="1" si="745"/>
        <v>7.1458766153292691E-2</v>
      </c>
      <c r="E6852" s="38">
        <f t="shared" ca="1" si="746"/>
        <v>0.14359983666143453</v>
      </c>
      <c r="F6852" s="38">
        <f t="shared" ca="1" si="750"/>
        <v>4.7185321963363419E-2</v>
      </c>
      <c r="G6852" s="24">
        <f t="shared" ca="1" si="747"/>
        <v>12436.235005414594</v>
      </c>
      <c r="H6852" s="24">
        <f t="shared" ca="1" si="748"/>
        <v>13129.416308727075</v>
      </c>
      <c r="I6852" s="24">
        <f ca="1">H6852/'Option value'!$E$10</f>
        <v>637.35030624888714</v>
      </c>
    </row>
    <row r="6853" spans="2:9">
      <c r="B6853">
        <f t="shared" si="749"/>
        <v>6835</v>
      </c>
      <c r="C6853" s="38">
        <f t="shared" ca="1" si="744"/>
        <v>0.40135095195794745</v>
      </c>
      <c r="D6853" s="38">
        <f t="shared" ca="1" si="745"/>
        <v>6.2382425560059067E-2</v>
      </c>
      <c r="E6853" s="38">
        <f t="shared" ca="1" si="746"/>
        <v>0.14310735694098367</v>
      </c>
      <c r="F6853" s="38">
        <f t="shared" ca="1" si="750"/>
        <v>4.2896189832378202E-2</v>
      </c>
      <c r="G6853" s="24">
        <f t="shared" ca="1" si="747"/>
        <v>10818.932882771507</v>
      </c>
      <c r="H6853" s="24">
        <f t="shared" ca="1" si="748"/>
        <v>11512.114186083989</v>
      </c>
      <c r="I6853" s="24">
        <f ca="1">H6853/'Option value'!$E$10</f>
        <v>558.84049447009647</v>
      </c>
    </row>
    <row r="6854" spans="2:9">
      <c r="B6854">
        <f t="shared" si="749"/>
        <v>6836</v>
      </c>
      <c r="C6854" s="38">
        <f t="shared" ca="1" si="744"/>
        <v>0.17205312864209535</v>
      </c>
      <c r="D6854" s="38">
        <f t="shared" ca="1" si="745"/>
        <v>5.5098716842730183E-2</v>
      </c>
      <c r="E6854" s="38">
        <f t="shared" ca="1" si="746"/>
        <v>0.14220979378754359</v>
      </c>
      <c r="F6854" s="38">
        <f t="shared" ca="1" si="750"/>
        <v>2.824377533395267E-2</v>
      </c>
      <c r="G6854" s="24">
        <f t="shared" ca="1" si="747"/>
        <v>7027.5635950811447</v>
      </c>
      <c r="H6854" s="24">
        <f t="shared" ca="1" si="748"/>
        <v>7720.7448983936274</v>
      </c>
      <c r="I6854" s="24">
        <f ca="1">H6854/'Option value'!$E$10</f>
        <v>374.79344166959356</v>
      </c>
    </row>
    <row r="6855" spans="2:9">
      <c r="B6855">
        <f t="shared" si="749"/>
        <v>6837</v>
      </c>
      <c r="C6855" s="38">
        <f t="shared" ca="1" si="744"/>
        <v>0.30181155068561466</v>
      </c>
      <c r="D6855" s="38">
        <f t="shared" ca="1" si="745"/>
        <v>7.0777605863043491E-2</v>
      </c>
      <c r="E6855" s="38">
        <f t="shared" ca="1" si="746"/>
        <v>0.14464210292953628</v>
      </c>
      <c r="F6855" s="38">
        <f t="shared" ca="1" si="750"/>
        <v>3.284056207827566E-2</v>
      </c>
      <c r="G6855" s="24">
        <f t="shared" ca="1" si="747"/>
        <v>10220.863220341851</v>
      </c>
      <c r="H6855" s="24">
        <f t="shared" ca="1" si="748"/>
        <v>10914.044523654333</v>
      </c>
      <c r="I6855" s="24">
        <f ca="1">H6855/'Option value'!$E$10</f>
        <v>529.80798658516176</v>
      </c>
    </row>
    <row r="6856" spans="2:9">
      <c r="B6856">
        <f t="shared" si="749"/>
        <v>6838</v>
      </c>
      <c r="C6856" s="38">
        <f t="shared" ca="1" si="744"/>
        <v>0.30925291908869179</v>
      </c>
      <c r="D6856" s="38">
        <f t="shared" ca="1" si="745"/>
        <v>6.0661060573474507E-2</v>
      </c>
      <c r="E6856" s="38">
        <f t="shared" ca="1" si="746"/>
        <v>0.14579101284963447</v>
      </c>
      <c r="F6856" s="38">
        <f t="shared" ca="1" si="750"/>
        <v>4.8546434866860042E-2</v>
      </c>
      <c r="G6856" s="24">
        <f t="shared" ca="1" si="747"/>
        <v>10128.835801327808</v>
      </c>
      <c r="H6856" s="24">
        <f t="shared" ca="1" si="748"/>
        <v>10822.01710464029</v>
      </c>
      <c r="I6856" s="24">
        <f ca="1">H6856/'Option value'!$E$10</f>
        <v>525.34063614758691</v>
      </c>
    </row>
    <row r="6857" spans="2:9">
      <c r="B6857">
        <f t="shared" si="749"/>
        <v>6839</v>
      </c>
      <c r="C6857" s="38">
        <f t="shared" ca="1" si="744"/>
        <v>7.30945637854232E-2</v>
      </c>
      <c r="D6857" s="38">
        <f t="shared" ca="1" si="745"/>
        <v>5.591661269431536E-2</v>
      </c>
      <c r="E6857" s="38">
        <f t="shared" ca="1" si="746"/>
        <v>0.1459835288340991</v>
      </c>
      <c r="F6857" s="38">
        <f t="shared" ca="1" si="750"/>
        <v>2.3439412038557639E-2</v>
      </c>
      <c r="G6857" s="24">
        <f t="shared" ca="1" si="747"/>
        <v>6072.643139315217</v>
      </c>
      <c r="H6857" s="24">
        <f t="shared" ca="1" si="748"/>
        <v>6765.8244426276997</v>
      </c>
      <c r="I6857" s="24">
        <f ca="1">H6857/'Option value'!$E$10</f>
        <v>328.43807973920872</v>
      </c>
    </row>
    <row r="6858" spans="2:9">
      <c r="B6858">
        <f t="shared" si="749"/>
        <v>6840</v>
      </c>
      <c r="C6858" s="38">
        <f t="shared" ca="1" si="744"/>
        <v>0.29117021537785626</v>
      </c>
      <c r="D6858" s="38">
        <f t="shared" ca="1" si="745"/>
        <v>6.5250321229378155E-2</v>
      </c>
      <c r="E6858" s="38">
        <f t="shared" ca="1" si="746"/>
        <v>0.14588943587209713</v>
      </c>
      <c r="F6858" s="38">
        <f t="shared" ca="1" si="750"/>
        <v>5.6218208950597273E-2</v>
      </c>
      <c r="G6858" s="24">
        <f t="shared" ca="1" si="747"/>
        <v>11652.105767139992</v>
      </c>
      <c r="H6858" s="24">
        <f t="shared" ca="1" si="748"/>
        <v>12345.287070452474</v>
      </c>
      <c r="I6858" s="24">
        <f ca="1">H6858/'Option value'!$E$10</f>
        <v>599.28578011905211</v>
      </c>
    </row>
    <row r="6859" spans="2:9">
      <c r="B6859">
        <f t="shared" si="749"/>
        <v>6841</v>
      </c>
      <c r="C6859" s="38">
        <f t="shared" ca="1" si="744"/>
        <v>0.27189143781253133</v>
      </c>
      <c r="D6859" s="38">
        <f t="shared" ca="1" si="745"/>
        <v>6.5617387083124201E-2</v>
      </c>
      <c r="E6859" s="38">
        <f t="shared" ca="1" si="746"/>
        <v>0.14076932003352741</v>
      </c>
      <c r="F6859" s="38">
        <f t="shared" ca="1" si="750"/>
        <v>4.2485528487885019E-2</v>
      </c>
      <c r="G6859" s="24">
        <f t="shared" ca="1" si="747"/>
        <v>10531.214316003927</v>
      </c>
      <c r="H6859" s="24">
        <f t="shared" ca="1" si="748"/>
        <v>11224.395619316409</v>
      </c>
      <c r="I6859" s="24">
        <f ca="1">H6859/'Option value'!$E$10</f>
        <v>544.8735737532237</v>
      </c>
    </row>
    <row r="6860" spans="2:9">
      <c r="B6860">
        <f t="shared" si="749"/>
        <v>6842</v>
      </c>
      <c r="C6860" s="38">
        <f t="shared" ca="1" si="744"/>
        <v>0.11122726764086859</v>
      </c>
      <c r="D6860" s="38">
        <f t="shared" ca="1" si="745"/>
        <v>6.0946883198799255E-2</v>
      </c>
      <c r="E6860" s="38">
        <f t="shared" ca="1" si="746"/>
        <v>0.14934849469657538</v>
      </c>
      <c r="F6860" s="38">
        <f t="shared" ca="1" si="750"/>
        <v>5.9785598243911164E-2</v>
      </c>
      <c r="G6860" s="24">
        <f t="shared" ca="1" si="747"/>
        <v>9378.1599852183426</v>
      </c>
      <c r="H6860" s="24">
        <f t="shared" ca="1" si="748"/>
        <v>10071.341288530824</v>
      </c>
      <c r="I6860" s="24">
        <f ca="1">H6860/'Option value'!$E$10</f>
        <v>488.90006255003999</v>
      </c>
    </row>
    <row r="6861" spans="2:9">
      <c r="B6861">
        <f t="shared" si="749"/>
        <v>6843</v>
      </c>
      <c r="C6861" s="38">
        <f t="shared" ca="1" si="744"/>
        <v>7.773446575518389E-2</v>
      </c>
      <c r="D6861" s="38">
        <f t="shared" ca="1" si="745"/>
        <v>6.9971511988156668E-2</v>
      </c>
      <c r="E6861" s="38">
        <f t="shared" ca="1" si="746"/>
        <v>0.14513252901810991</v>
      </c>
      <c r="F6861" s="38">
        <f t="shared" ca="1" si="750"/>
        <v>4.7971455900536461E-2</v>
      </c>
      <c r="G6861" s="24">
        <f t="shared" ca="1" si="747"/>
        <v>9625.6951722349877</v>
      </c>
      <c r="H6861" s="24">
        <f t="shared" ca="1" si="748"/>
        <v>10318.876475547469</v>
      </c>
      <c r="I6861" s="24">
        <f ca="1">H6861/'Option value'!$E$10</f>
        <v>500.91633376444025</v>
      </c>
    </row>
    <row r="6862" spans="2:9">
      <c r="B6862">
        <f t="shared" si="749"/>
        <v>6844</v>
      </c>
      <c r="C6862" s="38">
        <f t="shared" ca="1" si="744"/>
        <v>0.39025789527761773</v>
      </c>
      <c r="D6862" s="38">
        <f t="shared" ca="1" si="745"/>
        <v>6.9280342356205629E-2</v>
      </c>
      <c r="E6862" s="38">
        <f t="shared" ca="1" si="746"/>
        <v>0.14514533744346622</v>
      </c>
      <c r="F6862" s="38">
        <f t="shared" ca="1" si="750"/>
        <v>4.117188916126005E-2</v>
      </c>
      <c r="G6862" s="24">
        <f t="shared" ca="1" si="747"/>
        <v>11488.790880788858</v>
      </c>
      <c r="H6862" s="24">
        <f t="shared" ca="1" si="748"/>
        <v>12181.97218410134</v>
      </c>
      <c r="I6862" s="24">
        <f ca="1">H6862/'Option value'!$E$10</f>
        <v>591.35787301462813</v>
      </c>
    </row>
    <row r="6863" spans="2:9">
      <c r="B6863">
        <f t="shared" si="749"/>
        <v>6845</v>
      </c>
      <c r="C6863" s="38">
        <f t="shared" ca="1" si="744"/>
        <v>0.2289658751334725</v>
      </c>
      <c r="D6863" s="38">
        <f t="shared" ca="1" si="745"/>
        <v>5.0063483375302267E-2</v>
      </c>
      <c r="E6863" s="38">
        <f t="shared" ca="1" si="746"/>
        <v>0.14555971609222296</v>
      </c>
      <c r="F6863" s="38">
        <f t="shared" ca="1" si="750"/>
        <v>2.4881934082647238E-2</v>
      </c>
      <c r="G6863" s="24">
        <f t="shared" ca="1" si="747"/>
        <v>6323.0256773178608</v>
      </c>
      <c r="H6863" s="24">
        <f t="shared" ca="1" si="748"/>
        <v>7016.2069806303434</v>
      </c>
      <c r="I6863" s="24">
        <f ca="1">H6863/'Option value'!$E$10</f>
        <v>340.59257187525935</v>
      </c>
    </row>
    <row r="6864" spans="2:9">
      <c r="B6864">
        <f t="shared" si="749"/>
        <v>6846</v>
      </c>
      <c r="C6864" s="38">
        <f t="shared" ca="1" si="744"/>
        <v>0.38098276483629617</v>
      </c>
      <c r="D6864" s="38">
        <f t="shared" ca="1" si="745"/>
        <v>6.0480732469663012E-2</v>
      </c>
      <c r="E6864" s="38">
        <f t="shared" ca="1" si="746"/>
        <v>0.14498949965412361</v>
      </c>
      <c r="F6864" s="38">
        <f t="shared" ca="1" si="750"/>
        <v>3.9413234285551796E-2</v>
      </c>
      <c r="G6864" s="24">
        <f t="shared" ca="1" si="747"/>
        <v>9811.3864537172776</v>
      </c>
      <c r="H6864" s="24">
        <f t="shared" ca="1" si="748"/>
        <v>10504.567757029759</v>
      </c>
      <c r="I6864" s="24">
        <f ca="1">H6864/'Option value'!$E$10</f>
        <v>509.93047364222127</v>
      </c>
    </row>
    <row r="6865" spans="2:9">
      <c r="B6865">
        <f t="shared" si="749"/>
        <v>6847</v>
      </c>
      <c r="C6865" s="38">
        <f t="shared" ca="1" si="744"/>
        <v>0.17990092342099712</v>
      </c>
      <c r="D6865" s="38">
        <f t="shared" ca="1" si="745"/>
        <v>6.3072017442630898E-2</v>
      </c>
      <c r="E6865" s="38">
        <f t="shared" ca="1" si="746"/>
        <v>0.14598312481496406</v>
      </c>
      <c r="F6865" s="38">
        <f t="shared" ca="1" si="750"/>
        <v>5.5931631197194312E-2</v>
      </c>
      <c r="G6865" s="24">
        <f t="shared" ca="1" si="747"/>
        <v>10249.028953517165</v>
      </c>
      <c r="H6865" s="24">
        <f t="shared" ca="1" si="748"/>
        <v>10942.210256829647</v>
      </c>
      <c r="I6865" s="24">
        <f ca="1">H6865/'Option value'!$E$10</f>
        <v>531.17525518590514</v>
      </c>
    </row>
    <row r="6866" spans="2:9">
      <c r="B6866">
        <f t="shared" si="749"/>
        <v>6848</v>
      </c>
      <c r="C6866" s="38">
        <f t="shared" ca="1" si="744"/>
        <v>0.20165887720127909</v>
      </c>
      <c r="D6866" s="38">
        <f t="shared" ca="1" si="745"/>
        <v>7.0863350480881743E-2</v>
      </c>
      <c r="E6866" s="38">
        <f t="shared" ca="1" si="746"/>
        <v>0.14619245309032344</v>
      </c>
      <c r="F6866" s="38">
        <f t="shared" ca="1" si="750"/>
        <v>5.9842881714019261E-2</v>
      </c>
      <c r="G6866" s="24">
        <f t="shared" ca="1" si="747"/>
        <v>12230.214447303744</v>
      </c>
      <c r="H6866" s="24">
        <f t="shared" ca="1" si="748"/>
        <v>12923.395750616226</v>
      </c>
      <c r="I6866" s="24">
        <f ca="1">H6866/'Option value'!$E$10</f>
        <v>627.34930828234098</v>
      </c>
    </row>
    <row r="6867" spans="2:9">
      <c r="B6867">
        <f t="shared" si="749"/>
        <v>6849</v>
      </c>
      <c r="C6867" s="38">
        <f t="shared" ref="C6867:C6930" ca="1" si="751">_xlfn.NORM.INV(RAND(),$F$6,$G$6)</f>
        <v>0.32348136594262433</v>
      </c>
      <c r="D6867" s="38">
        <f t="shared" ref="D6867:D6930" ca="1" si="752">_xlfn.NORM.INV(RAND(),$F$7,$G$7)</f>
        <v>5.4818148756944358E-2</v>
      </c>
      <c r="E6867" s="38">
        <f t="shared" ref="E6867:E6930" ca="1" si="753">_xlfn.NORM.INV(RAND(),$F$8,$G$8)</f>
        <v>0.14753022951365383</v>
      </c>
      <c r="F6867" s="38">
        <f t="shared" ca="1" si="750"/>
        <v>4.8273525720944607E-2</v>
      </c>
      <c r="G6867" s="24">
        <f t="shared" ref="G6867:G6930" ca="1" si="754">IF(E6867&gt;F6867,($C$12*(1+C6867)*D6867)/(E6867-F6867),0)</f>
        <v>9065.1234809235466</v>
      </c>
      <c r="H6867" s="24">
        <f t="shared" ref="H6867:H6930" ca="1" si="755">G6867+$C$13</f>
        <v>9758.3047842360284</v>
      </c>
      <c r="I6867" s="24">
        <f ca="1">H6867/'Option value'!$E$10</f>
        <v>473.70411573961297</v>
      </c>
    </row>
    <row r="6868" spans="2:9">
      <c r="B6868">
        <f t="shared" ref="B6868:B6931" si="756">B6867+1</f>
        <v>6850</v>
      </c>
      <c r="C6868" s="38">
        <f t="shared" ca="1" si="751"/>
        <v>0.19867715974747124</v>
      </c>
      <c r="D6868" s="38">
        <f t="shared" ca="1" si="752"/>
        <v>6.0598864817620217E-2</v>
      </c>
      <c r="E6868" s="38">
        <f t="shared" ca="1" si="753"/>
        <v>0.14183310911235864</v>
      </c>
      <c r="F6868" s="38">
        <f t="shared" ref="F6868:F6931" ca="1" si="757">RAND()*($E$9-$D$9)+$D$9</f>
        <v>5.3691067606979448E-2</v>
      </c>
      <c r="G6868" s="24">
        <f t="shared" ca="1" si="754"/>
        <v>10220.567021221887</v>
      </c>
      <c r="H6868" s="24">
        <f t="shared" ca="1" si="755"/>
        <v>10913.748324534368</v>
      </c>
      <c r="I6868" s="24">
        <f ca="1">H6868/'Option value'!$E$10</f>
        <v>529.79360798710525</v>
      </c>
    </row>
    <row r="6869" spans="2:9">
      <c r="B6869">
        <f t="shared" si="756"/>
        <v>6851</v>
      </c>
      <c r="C6869" s="38">
        <f t="shared" ca="1" si="751"/>
        <v>4.9421238302334636E-2</v>
      </c>
      <c r="D6869" s="38">
        <f t="shared" ca="1" si="752"/>
        <v>6.9167532867201897E-2</v>
      </c>
      <c r="E6869" s="38">
        <f t="shared" ca="1" si="753"/>
        <v>0.14767722505578723</v>
      </c>
      <c r="F6869" s="38">
        <f t="shared" ca="1" si="757"/>
        <v>4.3873751062368405E-2</v>
      </c>
      <c r="G6869" s="24">
        <f t="shared" ca="1" si="754"/>
        <v>8672.2466827343487</v>
      </c>
      <c r="H6869" s="24">
        <f t="shared" ca="1" si="755"/>
        <v>9365.4279860468305</v>
      </c>
      <c r="I6869" s="24">
        <f ca="1">H6869/'Option value'!$E$10</f>
        <v>454.63242650712766</v>
      </c>
    </row>
    <row r="6870" spans="2:9">
      <c r="B6870">
        <f t="shared" si="756"/>
        <v>6852</v>
      </c>
      <c r="C6870" s="38">
        <f t="shared" ca="1" si="751"/>
        <v>0.3034427431735961</v>
      </c>
      <c r="D6870" s="38">
        <f t="shared" ca="1" si="752"/>
        <v>6.1134554445384244E-2</v>
      </c>
      <c r="E6870" s="38">
        <f t="shared" ca="1" si="753"/>
        <v>0.14297101846524343</v>
      </c>
      <c r="F6870" s="38">
        <f t="shared" ca="1" si="757"/>
        <v>3.7764332756884872E-2</v>
      </c>
      <c r="G6870" s="24">
        <f t="shared" ca="1" si="754"/>
        <v>9393.4850242859593</v>
      </c>
      <c r="H6870" s="24">
        <f t="shared" ca="1" si="755"/>
        <v>10086.666327598441</v>
      </c>
      <c r="I6870" s="24">
        <f ca="1">H6870/'Option value'!$E$10</f>
        <v>489.64399648536119</v>
      </c>
    </row>
    <row r="6871" spans="2:9">
      <c r="B6871">
        <f t="shared" si="756"/>
        <v>6853</v>
      </c>
      <c r="C6871" s="38">
        <f t="shared" ca="1" si="751"/>
        <v>0.20790278496787523</v>
      </c>
      <c r="D6871" s="38">
        <f t="shared" ca="1" si="752"/>
        <v>6.2730005127323366E-2</v>
      </c>
      <c r="E6871" s="38">
        <f t="shared" ca="1" si="753"/>
        <v>0.14043774526049285</v>
      </c>
      <c r="F6871" s="38">
        <f t="shared" ca="1" si="757"/>
        <v>3.0038389866370287E-2</v>
      </c>
      <c r="G6871" s="24">
        <f t="shared" ca="1" si="754"/>
        <v>8512.0103855080251</v>
      </c>
      <c r="H6871" s="24">
        <f t="shared" ca="1" si="755"/>
        <v>9205.1916888205069</v>
      </c>
      <c r="I6871" s="24">
        <f ca="1">H6871/'Option value'!$E$10</f>
        <v>446.8539654767236</v>
      </c>
    </row>
    <row r="6872" spans="2:9">
      <c r="B6872">
        <f t="shared" si="756"/>
        <v>6854</v>
      </c>
      <c r="C6872" s="38">
        <f t="shared" ca="1" si="751"/>
        <v>0.24795112996377724</v>
      </c>
      <c r="D6872" s="38">
        <f t="shared" ca="1" si="752"/>
        <v>5.8949061800826534E-2</v>
      </c>
      <c r="E6872" s="38">
        <f t="shared" ca="1" si="753"/>
        <v>0.14228674780587702</v>
      </c>
      <c r="F6872" s="38">
        <f t="shared" ca="1" si="757"/>
        <v>4.6958478017387839E-2</v>
      </c>
      <c r="G6872" s="24">
        <f t="shared" ca="1" si="754"/>
        <v>9570.7096771503948</v>
      </c>
      <c r="H6872" s="24">
        <f t="shared" ca="1" si="755"/>
        <v>10263.890980462877</v>
      </c>
      <c r="I6872" s="24">
        <f ca="1">H6872/'Option value'!$E$10</f>
        <v>498.24713497392599</v>
      </c>
    </row>
    <row r="6873" spans="2:9">
      <c r="B6873">
        <f t="shared" si="756"/>
        <v>6855</v>
      </c>
      <c r="C6873" s="38">
        <f t="shared" ca="1" si="751"/>
        <v>0.37878567430971172</v>
      </c>
      <c r="D6873" s="38">
        <f t="shared" ca="1" si="752"/>
        <v>6.2176211970818539E-2</v>
      </c>
      <c r="E6873" s="38">
        <f t="shared" ca="1" si="753"/>
        <v>0.14500166633890066</v>
      </c>
      <c r="F6873" s="38">
        <f t="shared" ca="1" si="757"/>
        <v>5.1975693326660494E-2</v>
      </c>
      <c r="G6873" s="24">
        <f t="shared" ca="1" si="754"/>
        <v>11428.998546909976</v>
      </c>
      <c r="H6873" s="24">
        <f t="shared" ca="1" si="755"/>
        <v>12122.179850222457</v>
      </c>
      <c r="I6873" s="24">
        <f ca="1">H6873/'Option value'!$E$10</f>
        <v>588.45533253507074</v>
      </c>
    </row>
    <row r="6874" spans="2:9">
      <c r="B6874">
        <f t="shared" si="756"/>
        <v>6856</v>
      </c>
      <c r="C6874" s="38">
        <f t="shared" ca="1" si="751"/>
        <v>0.19696347777659545</v>
      </c>
      <c r="D6874" s="38">
        <f t="shared" ca="1" si="752"/>
        <v>6.2216593319096562E-2</v>
      </c>
      <c r="E6874" s="38">
        <f t="shared" ca="1" si="753"/>
        <v>0.14384612803702268</v>
      </c>
      <c r="F6874" s="38">
        <f t="shared" ca="1" si="757"/>
        <v>5.8326276679140948E-2</v>
      </c>
      <c r="G6874" s="24">
        <f t="shared" ca="1" si="754"/>
        <v>10799.696883784633</v>
      </c>
      <c r="H6874" s="24">
        <f t="shared" ca="1" si="755"/>
        <v>11492.878187097114</v>
      </c>
      <c r="I6874" s="24">
        <f ca="1">H6874/'Option value'!$E$10</f>
        <v>557.9067081115104</v>
      </c>
    </row>
    <row r="6875" spans="2:9">
      <c r="B6875">
        <f t="shared" si="756"/>
        <v>6857</v>
      </c>
      <c r="C6875" s="38">
        <f t="shared" ca="1" si="751"/>
        <v>0.33185890852491245</v>
      </c>
      <c r="D6875" s="38">
        <f t="shared" ca="1" si="752"/>
        <v>6.3612608531556647E-2</v>
      </c>
      <c r="E6875" s="38">
        <f t="shared" ca="1" si="753"/>
        <v>0.14532296524585689</v>
      </c>
      <c r="F6875" s="38">
        <f t="shared" ca="1" si="757"/>
        <v>3.2101927058087495E-2</v>
      </c>
      <c r="G6875" s="24">
        <f t="shared" ca="1" si="754"/>
        <v>9280.3780620701709</v>
      </c>
      <c r="H6875" s="24">
        <f t="shared" ca="1" si="755"/>
        <v>9973.5593653826527</v>
      </c>
      <c r="I6875" s="24">
        <f ca="1">H6875/'Option value'!$E$10</f>
        <v>484.15336725158505</v>
      </c>
    </row>
    <row r="6876" spans="2:9">
      <c r="B6876">
        <f t="shared" si="756"/>
        <v>6858</v>
      </c>
      <c r="C6876" s="38">
        <f t="shared" ca="1" si="751"/>
        <v>0.20898571080499123</v>
      </c>
      <c r="D6876" s="38">
        <f t="shared" ca="1" si="752"/>
        <v>6.5610298348659959E-2</v>
      </c>
      <c r="E6876" s="38">
        <f t="shared" ca="1" si="753"/>
        <v>0.14508173240241523</v>
      </c>
      <c r="F6876" s="38">
        <f t="shared" ca="1" si="757"/>
        <v>5.8655448937160848E-2</v>
      </c>
      <c r="G6876" s="24">
        <f t="shared" ca="1" si="754"/>
        <v>11382.527798953553</v>
      </c>
      <c r="H6876" s="24">
        <f t="shared" ca="1" si="755"/>
        <v>12075.709102266035</v>
      </c>
      <c r="I6876" s="24">
        <f ca="1">H6876/'Option value'!$E$10</f>
        <v>586.19947098378805</v>
      </c>
    </row>
    <row r="6877" spans="2:9">
      <c r="B6877">
        <f t="shared" si="756"/>
        <v>6859</v>
      </c>
      <c r="C6877" s="38">
        <f t="shared" ca="1" si="751"/>
        <v>0.18381333342096956</v>
      </c>
      <c r="D6877" s="38">
        <f t="shared" ca="1" si="752"/>
        <v>6.9591484846025425E-2</v>
      </c>
      <c r="E6877" s="38">
        <f t="shared" ca="1" si="753"/>
        <v>0.14121352650076135</v>
      </c>
      <c r="F6877" s="38">
        <f t="shared" ca="1" si="757"/>
        <v>5.3488890572480532E-2</v>
      </c>
      <c r="G6877" s="24">
        <f t="shared" ca="1" si="754"/>
        <v>11646.867438220068</v>
      </c>
      <c r="H6877" s="24">
        <f t="shared" ca="1" si="755"/>
        <v>12340.04874153255</v>
      </c>
      <c r="I6877" s="24">
        <f ca="1">H6877/'Option value'!$E$10</f>
        <v>599.0314923074053</v>
      </c>
    </row>
    <row r="6878" spans="2:9">
      <c r="B6878">
        <f t="shared" si="756"/>
        <v>6860</v>
      </c>
      <c r="C6878" s="38">
        <f t="shared" ca="1" si="751"/>
        <v>0.32577458063990955</v>
      </c>
      <c r="D6878" s="38">
        <f t="shared" ca="1" si="752"/>
        <v>5.9921579061198917E-2</v>
      </c>
      <c r="E6878" s="38">
        <f t="shared" ca="1" si="753"/>
        <v>0.14444660293668266</v>
      </c>
      <c r="F6878" s="38">
        <f t="shared" ca="1" si="757"/>
        <v>5.2961945059524757E-2</v>
      </c>
      <c r="G6878" s="24">
        <f t="shared" ca="1" si="754"/>
        <v>10769.512530338709</v>
      </c>
      <c r="H6878" s="24">
        <f t="shared" ca="1" si="755"/>
        <v>11462.69383365119</v>
      </c>
      <c r="I6878" s="24">
        <f ca="1">H6878/'Option value'!$E$10</f>
        <v>556.44144823549459</v>
      </c>
    </row>
    <row r="6879" spans="2:9">
      <c r="B6879">
        <f t="shared" si="756"/>
        <v>6861</v>
      </c>
      <c r="C6879" s="38">
        <f t="shared" ca="1" si="751"/>
        <v>0.25377001641140307</v>
      </c>
      <c r="D6879" s="38">
        <f t="shared" ca="1" si="752"/>
        <v>5.7162306854167039E-2</v>
      </c>
      <c r="E6879" s="38">
        <f t="shared" ca="1" si="753"/>
        <v>0.15050390332528135</v>
      </c>
      <c r="F6879" s="38">
        <f t="shared" ca="1" si="757"/>
        <v>2.3643073177344976E-2</v>
      </c>
      <c r="G6879" s="24">
        <f t="shared" ca="1" si="754"/>
        <v>7006.3439632664031</v>
      </c>
      <c r="H6879" s="24">
        <f t="shared" ca="1" si="755"/>
        <v>7699.5252665788857</v>
      </c>
      <c r="I6879" s="24">
        <f ca="1">H6879/'Option value'!$E$10</f>
        <v>373.76336245528569</v>
      </c>
    </row>
    <row r="6880" spans="2:9">
      <c r="B6880">
        <f t="shared" si="756"/>
        <v>6862</v>
      </c>
      <c r="C6880" s="38">
        <f t="shared" ca="1" si="751"/>
        <v>0.15750401940575201</v>
      </c>
      <c r="D6880" s="38">
        <f t="shared" ca="1" si="752"/>
        <v>6.0163727343756308E-2</v>
      </c>
      <c r="E6880" s="38">
        <f t="shared" ca="1" si="753"/>
        <v>0.14598211184325013</v>
      </c>
      <c r="F6880" s="38">
        <f t="shared" ca="1" si="757"/>
        <v>4.2271716908145747E-2</v>
      </c>
      <c r="G6880" s="24">
        <f t="shared" ca="1" si="754"/>
        <v>8327.7241477906246</v>
      </c>
      <c r="H6880" s="24">
        <f t="shared" ca="1" si="755"/>
        <v>9020.9054511031063</v>
      </c>
      <c r="I6880" s="24">
        <f ca="1">H6880/'Option value'!$E$10</f>
        <v>437.90803160694691</v>
      </c>
    </row>
    <row r="6881" spans="2:9">
      <c r="B6881">
        <f t="shared" si="756"/>
        <v>6863</v>
      </c>
      <c r="C6881" s="38">
        <f t="shared" ca="1" si="751"/>
        <v>0.36916044811833881</v>
      </c>
      <c r="D6881" s="38">
        <f t="shared" ca="1" si="752"/>
        <v>5.2882267318568335E-2</v>
      </c>
      <c r="E6881" s="38">
        <f t="shared" ca="1" si="753"/>
        <v>0.14056889093898725</v>
      </c>
      <c r="F6881" s="38">
        <f t="shared" ca="1" si="757"/>
        <v>5.8684700555593744E-2</v>
      </c>
      <c r="G6881" s="24">
        <f t="shared" ca="1" si="754"/>
        <v>10966.189074237707</v>
      </c>
      <c r="H6881" s="24">
        <f t="shared" ca="1" si="755"/>
        <v>11659.370377550189</v>
      </c>
      <c r="I6881" s="24">
        <f ca="1">H6881/'Option value'!$E$10</f>
        <v>565.98885327913536</v>
      </c>
    </row>
    <row r="6882" spans="2:9">
      <c r="B6882">
        <f t="shared" si="756"/>
        <v>6864</v>
      </c>
      <c r="C6882" s="38">
        <f t="shared" ca="1" si="751"/>
        <v>3.6939014524508207E-2</v>
      </c>
      <c r="D6882" s="38">
        <f t="shared" ca="1" si="752"/>
        <v>6.767220302852045E-2</v>
      </c>
      <c r="E6882" s="38">
        <f t="shared" ca="1" si="753"/>
        <v>0.14045026551066464</v>
      </c>
      <c r="F6882" s="38">
        <f t="shared" ca="1" si="757"/>
        <v>4.5866883813024034E-2</v>
      </c>
      <c r="G6882" s="24">
        <f t="shared" ca="1" si="754"/>
        <v>9201.1067461554685</v>
      </c>
      <c r="H6882" s="24">
        <f t="shared" ca="1" si="755"/>
        <v>9894.2880494679503</v>
      </c>
      <c r="I6882" s="24">
        <f ca="1">H6882/'Option value'!$E$10</f>
        <v>480.30524511980337</v>
      </c>
    </row>
    <row r="6883" spans="2:9">
      <c r="B6883">
        <f t="shared" si="756"/>
        <v>6865</v>
      </c>
      <c r="C6883" s="38">
        <f t="shared" ca="1" si="751"/>
        <v>0.13775351295422886</v>
      </c>
      <c r="D6883" s="38">
        <f t="shared" ca="1" si="752"/>
        <v>6.6581406478335714E-2</v>
      </c>
      <c r="E6883" s="38">
        <f t="shared" ca="1" si="753"/>
        <v>0.14348515266314876</v>
      </c>
      <c r="F6883" s="38">
        <f t="shared" ca="1" si="757"/>
        <v>4.8505611904409635E-2</v>
      </c>
      <c r="G6883" s="24">
        <f t="shared" ca="1" si="754"/>
        <v>9891.5069759871931</v>
      </c>
      <c r="H6883" s="24">
        <f t="shared" ca="1" si="755"/>
        <v>10584.688279299675</v>
      </c>
      <c r="I6883" s="24">
        <f ca="1">H6883/'Option value'!$E$10</f>
        <v>513.81981938347928</v>
      </c>
    </row>
    <row r="6884" spans="2:9">
      <c r="B6884">
        <f t="shared" si="756"/>
        <v>6866</v>
      </c>
      <c r="C6884" s="38">
        <f t="shared" ca="1" si="751"/>
        <v>0.2375540641951622</v>
      </c>
      <c r="D6884" s="38">
        <f t="shared" ca="1" si="752"/>
        <v>6.181104572405461E-2</v>
      </c>
      <c r="E6884" s="38">
        <f t="shared" ca="1" si="753"/>
        <v>0.14173845551279154</v>
      </c>
      <c r="F6884" s="38">
        <f t="shared" ca="1" si="757"/>
        <v>5.9584281331327746E-2</v>
      </c>
      <c r="G6884" s="24">
        <f t="shared" ca="1" si="754"/>
        <v>11547.607507998056</v>
      </c>
      <c r="H6884" s="24">
        <f t="shared" ca="1" si="755"/>
        <v>12240.788811310538</v>
      </c>
      <c r="I6884" s="24">
        <f ca="1">H6884/'Option value'!$E$10</f>
        <v>594.21304909274454</v>
      </c>
    </row>
    <row r="6885" spans="2:9">
      <c r="B6885">
        <f t="shared" si="756"/>
        <v>6867</v>
      </c>
      <c r="C6885" s="38">
        <f t="shared" ca="1" si="751"/>
        <v>0.24850573632424111</v>
      </c>
      <c r="D6885" s="38">
        <f t="shared" ca="1" si="752"/>
        <v>6.420697764081823E-2</v>
      </c>
      <c r="E6885" s="38">
        <f t="shared" ca="1" si="753"/>
        <v>0.14536349173028482</v>
      </c>
      <c r="F6885" s="38">
        <f t="shared" ca="1" si="757"/>
        <v>5.4226568472741432E-2</v>
      </c>
      <c r="G6885" s="24">
        <f t="shared" ca="1" si="754"/>
        <v>10908.619241407121</v>
      </c>
      <c r="H6885" s="24">
        <f t="shared" ca="1" si="755"/>
        <v>11601.800544719603</v>
      </c>
      <c r="I6885" s="24">
        <f ca="1">H6885/'Option value'!$E$10</f>
        <v>563.19420119998063</v>
      </c>
    </row>
    <row r="6886" spans="2:9">
      <c r="B6886">
        <f t="shared" si="756"/>
        <v>6868</v>
      </c>
      <c r="C6886" s="38">
        <f t="shared" ca="1" si="751"/>
        <v>0.31196173329672094</v>
      </c>
      <c r="D6886" s="38">
        <f t="shared" ca="1" si="752"/>
        <v>7.0052701616708554E-2</v>
      </c>
      <c r="E6886" s="38">
        <f t="shared" ca="1" si="753"/>
        <v>0.14485519160394211</v>
      </c>
      <c r="F6886" s="38">
        <f t="shared" ca="1" si="757"/>
        <v>5.4181268466845026E-2</v>
      </c>
      <c r="G6886" s="24">
        <f t="shared" ca="1" si="754"/>
        <v>12570.57162615334</v>
      </c>
      <c r="H6886" s="24">
        <f t="shared" ca="1" si="755"/>
        <v>13263.752929465822</v>
      </c>
      <c r="I6886" s="24">
        <f ca="1">H6886/'Option value'!$E$10</f>
        <v>643.87150143037968</v>
      </c>
    </row>
    <row r="6887" spans="2:9">
      <c r="B6887">
        <f t="shared" si="756"/>
        <v>6869</v>
      </c>
      <c r="C6887" s="38">
        <f t="shared" ca="1" si="751"/>
        <v>0.16843433629085314</v>
      </c>
      <c r="D6887" s="38">
        <f t="shared" ca="1" si="752"/>
        <v>6.906393112785289E-2</v>
      </c>
      <c r="E6887" s="38">
        <f t="shared" ca="1" si="753"/>
        <v>0.14359786804663704</v>
      </c>
      <c r="F6887" s="38">
        <f t="shared" ca="1" si="757"/>
        <v>5.9394832705967404E-2</v>
      </c>
      <c r="G6887" s="24">
        <f t="shared" ca="1" si="754"/>
        <v>11885.548686945202</v>
      </c>
      <c r="H6887" s="24">
        <f t="shared" ca="1" si="755"/>
        <v>12578.729990257683</v>
      </c>
      <c r="I6887" s="24">
        <f ca="1">H6887/'Option value'!$E$10</f>
        <v>610.6179606921205</v>
      </c>
    </row>
    <row r="6888" spans="2:9">
      <c r="B6888">
        <f t="shared" si="756"/>
        <v>6870</v>
      </c>
      <c r="C6888" s="38">
        <f t="shared" ca="1" si="751"/>
        <v>0.14494076058916422</v>
      </c>
      <c r="D6888" s="38">
        <f t="shared" ca="1" si="752"/>
        <v>5.9886908901659729E-2</v>
      </c>
      <c r="E6888" s="38">
        <f t="shared" ca="1" si="753"/>
        <v>0.14229397371558394</v>
      </c>
      <c r="F6888" s="38">
        <f t="shared" ca="1" si="757"/>
        <v>5.5264146741641554E-2</v>
      </c>
      <c r="G6888" s="24">
        <f t="shared" ca="1" si="754"/>
        <v>9770.9810459386063</v>
      </c>
      <c r="H6888" s="24">
        <f t="shared" ca="1" si="755"/>
        <v>10464.162349251088</v>
      </c>
      <c r="I6888" s="24">
        <f ca="1">H6888/'Option value'!$E$10</f>
        <v>507.96904608014989</v>
      </c>
    </row>
    <row r="6889" spans="2:9">
      <c r="B6889">
        <f t="shared" si="756"/>
        <v>6871</v>
      </c>
      <c r="C6889" s="38">
        <f t="shared" ca="1" si="751"/>
        <v>0.34805841872175319</v>
      </c>
      <c r="D6889" s="38">
        <f t="shared" ca="1" si="752"/>
        <v>5.8700333813086099E-2</v>
      </c>
      <c r="E6889" s="38">
        <f t="shared" ca="1" si="753"/>
        <v>0.14297746842990564</v>
      </c>
      <c r="F6889" s="38">
        <f t="shared" ca="1" si="757"/>
        <v>5.3693304999009303E-2</v>
      </c>
      <c r="G6889" s="24">
        <f t="shared" ca="1" si="754"/>
        <v>10991.734432463294</v>
      </c>
      <c r="H6889" s="24">
        <f t="shared" ca="1" si="755"/>
        <v>11684.915735775776</v>
      </c>
      <c r="I6889" s="24">
        <f ca="1">H6889/'Option value'!$E$10</f>
        <v>567.22891921241626</v>
      </c>
    </row>
    <row r="6890" spans="2:9">
      <c r="B6890">
        <f t="shared" si="756"/>
        <v>6872</v>
      </c>
      <c r="C6890" s="38">
        <f t="shared" ca="1" si="751"/>
        <v>0.24344725342151707</v>
      </c>
      <c r="D6890" s="38">
        <f t="shared" ca="1" si="752"/>
        <v>6.1739967789346296E-2</v>
      </c>
      <c r="E6890" s="38">
        <f t="shared" ca="1" si="753"/>
        <v>0.14714969807903461</v>
      </c>
      <c r="F6890" s="38">
        <f t="shared" ca="1" si="757"/>
        <v>5.8224578130756169E-2</v>
      </c>
      <c r="G6890" s="24">
        <f t="shared" ca="1" si="754"/>
        <v>10706.824477426999</v>
      </c>
      <c r="H6890" s="24">
        <f t="shared" ca="1" si="755"/>
        <v>11400.005780739481</v>
      </c>
      <c r="I6890" s="24">
        <f ca="1">H6890/'Option value'!$E$10</f>
        <v>553.39833887084853</v>
      </c>
    </row>
    <row r="6891" spans="2:9">
      <c r="B6891">
        <f t="shared" si="756"/>
        <v>6873</v>
      </c>
      <c r="C6891" s="38">
        <f t="shared" ca="1" si="751"/>
        <v>0.23582059521907103</v>
      </c>
      <c r="D6891" s="38">
        <f t="shared" ca="1" si="752"/>
        <v>6.623612516936149E-2</v>
      </c>
      <c r="E6891" s="38">
        <f t="shared" ca="1" si="753"/>
        <v>0.14589455736155396</v>
      </c>
      <c r="F6891" s="38">
        <f t="shared" ca="1" si="757"/>
        <v>3.9484062570825623E-2</v>
      </c>
      <c r="G6891" s="24">
        <f t="shared" ca="1" si="754"/>
        <v>9540.195203550782</v>
      </c>
      <c r="H6891" s="24">
        <f t="shared" ca="1" si="755"/>
        <v>10233.376506863264</v>
      </c>
      <c r="I6891" s="24">
        <f ca="1">H6891/'Option value'!$E$10</f>
        <v>496.7658498477312</v>
      </c>
    </row>
    <row r="6892" spans="2:9">
      <c r="B6892">
        <f t="shared" si="756"/>
        <v>6874</v>
      </c>
      <c r="C6892" s="38">
        <f t="shared" ca="1" si="751"/>
        <v>9.1813648847929613E-2</v>
      </c>
      <c r="D6892" s="38">
        <f t="shared" ca="1" si="752"/>
        <v>5.7930889772517473E-2</v>
      </c>
      <c r="E6892" s="38">
        <f t="shared" ca="1" si="753"/>
        <v>0.14616953308932965</v>
      </c>
      <c r="F6892" s="38">
        <f t="shared" ca="1" si="757"/>
        <v>4.245221405280547E-2</v>
      </c>
      <c r="G6892" s="24">
        <f t="shared" ca="1" si="754"/>
        <v>7563.0820622983911</v>
      </c>
      <c r="H6892" s="24">
        <f t="shared" ca="1" si="755"/>
        <v>8256.2633656108737</v>
      </c>
      <c r="I6892" s="24">
        <f ca="1">H6892/'Option value'!$E$10</f>
        <v>400.78948376751811</v>
      </c>
    </row>
    <row r="6893" spans="2:9">
      <c r="B6893">
        <f t="shared" si="756"/>
        <v>6875</v>
      </c>
      <c r="C6893" s="38">
        <f t="shared" ca="1" si="751"/>
        <v>0.10505040711685566</v>
      </c>
      <c r="D6893" s="38">
        <f t="shared" ca="1" si="752"/>
        <v>6.2665332167363808E-2</v>
      </c>
      <c r="E6893" s="38">
        <f t="shared" ca="1" si="753"/>
        <v>0.14205472963214832</v>
      </c>
      <c r="F6893" s="38">
        <f t="shared" ca="1" si="757"/>
        <v>3.0495817222614408E-2</v>
      </c>
      <c r="G6893" s="24">
        <f t="shared" ca="1" si="754"/>
        <v>7698.3302891908406</v>
      </c>
      <c r="H6893" s="24">
        <f t="shared" ca="1" si="755"/>
        <v>8391.5115925033224</v>
      </c>
      <c r="I6893" s="24">
        <f ca="1">H6893/'Option value'!$E$10</f>
        <v>407.35493167491853</v>
      </c>
    </row>
    <row r="6894" spans="2:9">
      <c r="B6894">
        <f t="shared" si="756"/>
        <v>6876</v>
      </c>
      <c r="C6894" s="38">
        <f t="shared" ca="1" si="751"/>
        <v>0.26525968526451038</v>
      </c>
      <c r="D6894" s="38">
        <f t="shared" ca="1" si="752"/>
        <v>5.4484055068515273E-2</v>
      </c>
      <c r="E6894" s="38">
        <f t="shared" ca="1" si="753"/>
        <v>0.14507331268355808</v>
      </c>
      <c r="F6894" s="38">
        <f t="shared" ca="1" si="757"/>
        <v>2.6266624913324304E-2</v>
      </c>
      <c r="G6894" s="24">
        <f t="shared" ca="1" si="754"/>
        <v>7196.1396399471914</v>
      </c>
      <c r="H6894" s="24">
        <f t="shared" ca="1" si="755"/>
        <v>7889.3209432596741</v>
      </c>
      <c r="I6894" s="24">
        <f ca="1">H6894/'Option value'!$E$10</f>
        <v>382.97674481843075</v>
      </c>
    </row>
    <row r="6895" spans="2:9">
      <c r="B6895">
        <f t="shared" si="756"/>
        <v>6877</v>
      </c>
      <c r="C6895" s="38">
        <f t="shared" ca="1" si="751"/>
        <v>0.10170175926067204</v>
      </c>
      <c r="D6895" s="38">
        <f t="shared" ca="1" si="752"/>
        <v>5.8459417060311311E-2</v>
      </c>
      <c r="E6895" s="38">
        <f t="shared" ca="1" si="753"/>
        <v>0.14733794893021263</v>
      </c>
      <c r="F6895" s="38">
        <f t="shared" ca="1" si="757"/>
        <v>3.2618797871479359E-2</v>
      </c>
      <c r="G6895" s="24">
        <f t="shared" ca="1" si="754"/>
        <v>6962.6405596789646</v>
      </c>
      <c r="H6895" s="24">
        <f t="shared" ca="1" si="755"/>
        <v>7655.8218629914472</v>
      </c>
      <c r="I6895" s="24">
        <f ca="1">H6895/'Option value'!$E$10</f>
        <v>371.64183800929351</v>
      </c>
    </row>
    <row r="6896" spans="2:9">
      <c r="B6896">
        <f t="shared" si="756"/>
        <v>6878</v>
      </c>
      <c r="C6896" s="38">
        <f t="shared" ca="1" si="751"/>
        <v>0.20267455881621568</v>
      </c>
      <c r="D6896" s="38">
        <f t="shared" ca="1" si="752"/>
        <v>6.7107231179429336E-2</v>
      </c>
      <c r="E6896" s="38">
        <f t="shared" ca="1" si="753"/>
        <v>0.14801289678294199</v>
      </c>
      <c r="F6896" s="38">
        <f t="shared" ca="1" si="757"/>
        <v>5.1722126114993619E-2</v>
      </c>
      <c r="G6896" s="24">
        <f t="shared" ca="1" si="754"/>
        <v>10394.991980855533</v>
      </c>
      <c r="H6896" s="24">
        <f t="shared" ca="1" si="755"/>
        <v>11088.173284168015</v>
      </c>
      <c r="I6896" s="24">
        <f ca="1">H6896/'Option value'!$E$10</f>
        <v>538.26083903728227</v>
      </c>
    </row>
    <row r="6897" spans="2:9">
      <c r="B6897">
        <f t="shared" si="756"/>
        <v>6879</v>
      </c>
      <c r="C6897" s="38">
        <f t="shared" ca="1" si="751"/>
        <v>0.23747436245877135</v>
      </c>
      <c r="D6897" s="38">
        <f t="shared" ca="1" si="752"/>
        <v>6.746895403133267E-2</v>
      </c>
      <c r="E6897" s="38">
        <f t="shared" ca="1" si="753"/>
        <v>0.1426179504912104</v>
      </c>
      <c r="F6897" s="38">
        <f t="shared" ca="1" si="757"/>
        <v>5.1082315348224404E-2</v>
      </c>
      <c r="G6897" s="24">
        <f t="shared" ca="1" si="754"/>
        <v>11312.051274148629</v>
      </c>
      <c r="H6897" s="24">
        <f t="shared" ca="1" si="755"/>
        <v>12005.232577461111</v>
      </c>
      <c r="I6897" s="24">
        <f ca="1">H6897/'Option value'!$E$10</f>
        <v>582.7782804592772</v>
      </c>
    </row>
    <row r="6898" spans="2:9">
      <c r="B6898">
        <f t="shared" si="756"/>
        <v>6880</v>
      </c>
      <c r="C6898" s="38">
        <f t="shared" ca="1" si="751"/>
        <v>0.14368260427362284</v>
      </c>
      <c r="D6898" s="38">
        <f t="shared" ca="1" si="752"/>
        <v>6.5159939982210979E-2</v>
      </c>
      <c r="E6898" s="38">
        <f t="shared" ca="1" si="753"/>
        <v>0.14227237193140427</v>
      </c>
      <c r="F6898" s="38">
        <f t="shared" ca="1" si="757"/>
        <v>5.613886310091816E-2</v>
      </c>
      <c r="G6898" s="24">
        <f t="shared" ca="1" si="754"/>
        <v>10730.140987928393</v>
      </c>
      <c r="H6898" s="24">
        <f t="shared" ca="1" si="755"/>
        <v>11423.322291240875</v>
      </c>
      <c r="I6898" s="24">
        <f ca="1">H6898/'Option value'!$E$10</f>
        <v>554.53020831266383</v>
      </c>
    </row>
    <row r="6899" spans="2:9">
      <c r="B6899">
        <f t="shared" si="756"/>
        <v>6881</v>
      </c>
      <c r="C6899" s="38">
        <f t="shared" ca="1" si="751"/>
        <v>0.20567461700211145</v>
      </c>
      <c r="D6899" s="38">
        <f t="shared" ca="1" si="752"/>
        <v>6.3323619999770916E-2</v>
      </c>
      <c r="E6899" s="38">
        <f t="shared" ca="1" si="753"/>
        <v>0.14593094114744243</v>
      </c>
      <c r="F6899" s="38">
        <f t="shared" ca="1" si="757"/>
        <v>4.6329365421507902E-2</v>
      </c>
      <c r="G6899" s="24">
        <f t="shared" ca="1" si="754"/>
        <v>9506.5080344940579</v>
      </c>
      <c r="H6899" s="24">
        <f t="shared" ca="1" si="755"/>
        <v>10199.68933780654</v>
      </c>
      <c r="I6899" s="24">
        <f ca="1">H6899/'Option value'!$E$10</f>
        <v>495.13055037895822</v>
      </c>
    </row>
    <row r="6900" spans="2:9">
      <c r="B6900">
        <f t="shared" si="756"/>
        <v>6882</v>
      </c>
      <c r="C6900" s="38">
        <f t="shared" ca="1" si="751"/>
        <v>0.2664297970074761</v>
      </c>
      <c r="D6900" s="38">
        <f t="shared" ca="1" si="752"/>
        <v>5.6863368090407575E-2</v>
      </c>
      <c r="E6900" s="38">
        <f t="shared" ca="1" si="753"/>
        <v>0.14305487799799965</v>
      </c>
      <c r="F6900" s="38">
        <f t="shared" ca="1" si="757"/>
        <v>5.6484151740288313E-2</v>
      </c>
      <c r="G6900" s="24">
        <f t="shared" ca="1" si="754"/>
        <v>10316.538804491523</v>
      </c>
      <c r="H6900" s="24">
        <f t="shared" ca="1" si="755"/>
        <v>11009.720107804005</v>
      </c>
      <c r="I6900" s="24">
        <f ca="1">H6900/'Option value'!$E$10</f>
        <v>534.45243241767014</v>
      </c>
    </row>
    <row r="6901" spans="2:9">
      <c r="B6901">
        <f t="shared" si="756"/>
        <v>6883</v>
      </c>
      <c r="C6901" s="38">
        <f t="shared" ca="1" si="751"/>
        <v>4.1971252077313781E-2</v>
      </c>
      <c r="D6901" s="38">
        <f t="shared" ca="1" si="752"/>
        <v>6.1463805691036572E-2</v>
      </c>
      <c r="E6901" s="38">
        <f t="shared" ca="1" si="753"/>
        <v>0.14703836042973464</v>
      </c>
      <c r="F6901" s="38">
        <f t="shared" ca="1" si="757"/>
        <v>5.1934409045949897E-2</v>
      </c>
      <c r="G6901" s="24">
        <f t="shared" ca="1" si="754"/>
        <v>8351.5675779442681</v>
      </c>
      <c r="H6901" s="24">
        <f t="shared" ca="1" si="755"/>
        <v>9044.7488812567499</v>
      </c>
      <c r="I6901" s="24">
        <f ca="1">H6901/'Option value'!$E$10</f>
        <v>439.06547967265772</v>
      </c>
    </row>
    <row r="6902" spans="2:9">
      <c r="B6902">
        <f t="shared" si="756"/>
        <v>6884</v>
      </c>
      <c r="C6902" s="38">
        <f t="shared" ca="1" si="751"/>
        <v>0.16567275770458417</v>
      </c>
      <c r="D6902" s="38">
        <f t="shared" ca="1" si="752"/>
        <v>7.3071739460582819E-2</v>
      </c>
      <c r="E6902" s="38">
        <f t="shared" ca="1" si="753"/>
        <v>0.14379661806350374</v>
      </c>
      <c r="F6902" s="38">
        <f t="shared" ca="1" si="757"/>
        <v>3.0762080586847595E-2</v>
      </c>
      <c r="G6902" s="24">
        <f t="shared" ca="1" si="754"/>
        <v>9345.5810433096412</v>
      </c>
      <c r="H6902" s="24">
        <f t="shared" ca="1" si="755"/>
        <v>10038.762346622123</v>
      </c>
      <c r="I6902" s="24">
        <f ca="1">H6902/'Option value'!$E$10</f>
        <v>487.31856051563699</v>
      </c>
    </row>
    <row r="6903" spans="2:9">
      <c r="B6903">
        <f t="shared" si="756"/>
        <v>6885</v>
      </c>
      <c r="C6903" s="38">
        <f t="shared" ca="1" si="751"/>
        <v>0.11494750031383216</v>
      </c>
      <c r="D6903" s="38">
        <f t="shared" ca="1" si="752"/>
        <v>6.5380711868863003E-2</v>
      </c>
      <c r="E6903" s="38">
        <f t="shared" ca="1" si="753"/>
        <v>0.14747819753208741</v>
      </c>
      <c r="F6903" s="38">
        <f t="shared" ca="1" si="757"/>
        <v>4.6871619189473815E-2</v>
      </c>
      <c r="G6903" s="24">
        <f t="shared" ca="1" si="754"/>
        <v>8986.0547666483617</v>
      </c>
      <c r="H6903" s="24">
        <f t="shared" ca="1" si="755"/>
        <v>9679.2360699608435</v>
      </c>
      <c r="I6903" s="24">
        <f ca="1">H6903/'Option value'!$E$10</f>
        <v>469.86582863887588</v>
      </c>
    </row>
    <row r="6904" spans="2:9">
      <c r="B6904">
        <f t="shared" si="756"/>
        <v>6886</v>
      </c>
      <c r="C6904" s="38">
        <f t="shared" ca="1" si="751"/>
        <v>0.35964696090758386</v>
      </c>
      <c r="D6904" s="38">
        <f t="shared" ca="1" si="752"/>
        <v>5.9650798333412899E-2</v>
      </c>
      <c r="E6904" s="38">
        <f t="shared" ca="1" si="753"/>
        <v>0.1412654552918689</v>
      </c>
      <c r="F6904" s="38">
        <f t="shared" ca="1" si="757"/>
        <v>4.9565562508092458E-2</v>
      </c>
      <c r="G6904" s="24">
        <f t="shared" ca="1" si="754"/>
        <v>10968.947696477077</v>
      </c>
      <c r="H6904" s="24">
        <f t="shared" ca="1" si="755"/>
        <v>11662.128999789558</v>
      </c>
      <c r="I6904" s="24">
        <f ca="1">H6904/'Option value'!$E$10</f>
        <v>566.12276698007565</v>
      </c>
    </row>
    <row r="6905" spans="2:9">
      <c r="B6905">
        <f t="shared" si="756"/>
        <v>6887</v>
      </c>
      <c r="C6905" s="38">
        <f t="shared" ca="1" si="751"/>
        <v>0.22473730721217816</v>
      </c>
      <c r="D6905" s="38">
        <f t="shared" ca="1" si="752"/>
        <v>7.586364201421264E-2</v>
      </c>
      <c r="E6905" s="38">
        <f t="shared" ca="1" si="753"/>
        <v>0.14609838352912827</v>
      </c>
      <c r="F6905" s="38">
        <f t="shared" ca="1" si="757"/>
        <v>3.4278376216075296E-2</v>
      </c>
      <c r="G6905" s="24">
        <f t="shared" ca="1" si="754"/>
        <v>10305.011860648461</v>
      </c>
      <c r="H6905" s="24">
        <f t="shared" ca="1" si="755"/>
        <v>10998.193163960943</v>
      </c>
      <c r="I6905" s="24">
        <f ca="1">H6905/'Option value'!$E$10</f>
        <v>533.89287203693891</v>
      </c>
    </row>
    <row r="6906" spans="2:9">
      <c r="B6906">
        <f t="shared" si="756"/>
        <v>6888</v>
      </c>
      <c r="C6906" s="38">
        <f t="shared" ca="1" si="751"/>
        <v>0.17324405628176398</v>
      </c>
      <c r="D6906" s="38">
        <f t="shared" ca="1" si="752"/>
        <v>5.6270906225056795E-2</v>
      </c>
      <c r="E6906" s="38">
        <f t="shared" ca="1" si="753"/>
        <v>0.14384022779739244</v>
      </c>
      <c r="F6906" s="38">
        <f t="shared" ca="1" si="757"/>
        <v>4.3506227447119544E-2</v>
      </c>
      <c r="G6906" s="24">
        <f t="shared" ca="1" si="754"/>
        <v>8160.4765454260287</v>
      </c>
      <c r="H6906" s="24">
        <f t="shared" ca="1" si="755"/>
        <v>8853.6578487385104</v>
      </c>
      <c r="I6906" s="24">
        <f ca="1">H6906/'Option value'!$E$10</f>
        <v>429.78921595818008</v>
      </c>
    </row>
    <row r="6907" spans="2:9">
      <c r="B6907">
        <f t="shared" si="756"/>
        <v>6889</v>
      </c>
      <c r="C6907" s="38">
        <f t="shared" ca="1" si="751"/>
        <v>0.14717962770403353</v>
      </c>
      <c r="D6907" s="38">
        <f t="shared" ca="1" si="752"/>
        <v>7.0869024223712496E-2</v>
      </c>
      <c r="E6907" s="38">
        <f t="shared" ca="1" si="753"/>
        <v>0.14809290293137581</v>
      </c>
      <c r="F6907" s="38">
        <f t="shared" ca="1" si="757"/>
        <v>5.6245261626608062E-2</v>
      </c>
      <c r="G6907" s="24">
        <f t="shared" ca="1" si="754"/>
        <v>10977.697215841998</v>
      </c>
      <c r="H6907" s="24">
        <f t="shared" ca="1" si="755"/>
        <v>11670.878519154479</v>
      </c>
      <c r="I6907" s="24">
        <f ca="1">H6907/'Option value'!$E$10</f>
        <v>566.54750092982908</v>
      </c>
    </row>
    <row r="6908" spans="2:9">
      <c r="B6908">
        <f t="shared" si="756"/>
        <v>6890</v>
      </c>
      <c r="C6908" s="38">
        <f t="shared" ca="1" si="751"/>
        <v>0.22606186016385837</v>
      </c>
      <c r="D6908" s="38">
        <f t="shared" ca="1" si="752"/>
        <v>6.8688718389063222E-2</v>
      </c>
      <c r="E6908" s="38">
        <f t="shared" ca="1" si="753"/>
        <v>0.14736165765163789</v>
      </c>
      <c r="F6908" s="38">
        <f t="shared" ca="1" si="757"/>
        <v>3.4141199871137964E-2</v>
      </c>
      <c r="G6908" s="24">
        <f t="shared" ca="1" si="754"/>
        <v>9224.9552136145085</v>
      </c>
      <c r="H6908" s="24">
        <f t="shared" ca="1" si="755"/>
        <v>9918.1365169269902</v>
      </c>
      <c r="I6908" s="24">
        <f ca="1">H6908/'Option value'!$E$10</f>
        <v>481.46293771490241</v>
      </c>
    </row>
    <row r="6909" spans="2:9">
      <c r="B6909">
        <f t="shared" si="756"/>
        <v>6891</v>
      </c>
      <c r="C6909" s="38">
        <f t="shared" ca="1" si="751"/>
        <v>0.19646709093965969</v>
      </c>
      <c r="D6909" s="38">
        <f t="shared" ca="1" si="752"/>
        <v>5.6745430309401219E-2</v>
      </c>
      <c r="E6909" s="38">
        <f t="shared" ca="1" si="753"/>
        <v>0.1447397638512655</v>
      </c>
      <c r="F6909" s="38">
        <f t="shared" ca="1" si="757"/>
        <v>4.966786920667856E-2</v>
      </c>
      <c r="G6909" s="24">
        <f t="shared" ca="1" si="754"/>
        <v>8856.6784892075393</v>
      </c>
      <c r="H6909" s="24">
        <f t="shared" ca="1" si="755"/>
        <v>9549.8597925200211</v>
      </c>
      <c r="I6909" s="24">
        <f ca="1">H6909/'Option value'!$E$10</f>
        <v>463.58542682136022</v>
      </c>
    </row>
    <row r="6910" spans="2:9">
      <c r="B6910">
        <f t="shared" si="756"/>
        <v>6892</v>
      </c>
      <c r="C6910" s="38">
        <f t="shared" ca="1" si="751"/>
        <v>0.3524839194088375</v>
      </c>
      <c r="D6910" s="38">
        <f t="shared" ca="1" si="752"/>
        <v>5.7961381203039036E-2</v>
      </c>
      <c r="E6910" s="38">
        <f t="shared" ca="1" si="753"/>
        <v>0.14501584810226259</v>
      </c>
      <c r="F6910" s="38">
        <f t="shared" ca="1" si="757"/>
        <v>5.6954413665498582E-2</v>
      </c>
      <c r="G6910" s="24">
        <f t="shared" ca="1" si="754"/>
        <v>11040.187712901616</v>
      </c>
      <c r="H6910" s="24">
        <f t="shared" ca="1" si="755"/>
        <v>11733.369016214097</v>
      </c>
      <c r="I6910" s="24">
        <f ca="1">H6910/'Option value'!$E$10</f>
        <v>569.58102020456784</v>
      </c>
    </row>
    <row r="6911" spans="2:9">
      <c r="B6911">
        <f t="shared" si="756"/>
        <v>6893</v>
      </c>
      <c r="C6911" s="38">
        <f t="shared" ca="1" si="751"/>
        <v>0.35797598182131241</v>
      </c>
      <c r="D6911" s="38">
        <f t="shared" ca="1" si="752"/>
        <v>6.0185506146064903E-2</v>
      </c>
      <c r="E6911" s="38">
        <f t="shared" ca="1" si="753"/>
        <v>0.14193394394388531</v>
      </c>
      <c r="F6911" s="38">
        <f t="shared" ca="1" si="757"/>
        <v>4.1012985165732416E-2</v>
      </c>
      <c r="G6911" s="24">
        <f t="shared" ca="1" si="754"/>
        <v>10043.706542547588</v>
      </c>
      <c r="H6911" s="24">
        <f t="shared" ca="1" si="755"/>
        <v>10736.88784586007</v>
      </c>
      <c r="I6911" s="24">
        <f ca="1">H6911/'Option value'!$E$10</f>
        <v>521.20814785728487</v>
      </c>
    </row>
    <row r="6912" spans="2:9">
      <c r="B6912">
        <f t="shared" si="756"/>
        <v>6894</v>
      </c>
      <c r="C6912" s="38">
        <f t="shared" ca="1" si="751"/>
        <v>0.31865519371459933</v>
      </c>
      <c r="D6912" s="38">
        <f t="shared" ca="1" si="752"/>
        <v>6.6674849424896654E-2</v>
      </c>
      <c r="E6912" s="38">
        <f t="shared" ca="1" si="753"/>
        <v>0.14407821719179595</v>
      </c>
      <c r="F6912" s="38">
        <f t="shared" ca="1" si="757"/>
        <v>5.4688478996647444E-2</v>
      </c>
      <c r="G6912" s="24">
        <f t="shared" ca="1" si="754"/>
        <v>12198.235250294545</v>
      </c>
      <c r="H6912" s="24">
        <f t="shared" ca="1" si="755"/>
        <v>12891.416553607027</v>
      </c>
      <c r="I6912" s="24">
        <f ca="1">H6912/'Option value'!$E$10</f>
        <v>625.796920078011</v>
      </c>
    </row>
    <row r="6913" spans="2:9">
      <c r="B6913">
        <f t="shared" si="756"/>
        <v>6895</v>
      </c>
      <c r="C6913" s="38">
        <f t="shared" ca="1" si="751"/>
        <v>0.30955891082285258</v>
      </c>
      <c r="D6913" s="38">
        <f t="shared" ca="1" si="752"/>
        <v>6.6285667293141393E-2</v>
      </c>
      <c r="E6913" s="38">
        <f t="shared" ca="1" si="753"/>
        <v>0.14428900979979267</v>
      </c>
      <c r="F6913" s="38">
        <f t="shared" ca="1" si="757"/>
        <v>4.2154418433854132E-2</v>
      </c>
      <c r="G6913" s="24">
        <f t="shared" ca="1" si="754"/>
        <v>10540.548086531893</v>
      </c>
      <c r="H6913" s="24">
        <f t="shared" ca="1" si="755"/>
        <v>11233.729389844375</v>
      </c>
      <c r="I6913" s="24">
        <f ca="1">H6913/'Option value'!$E$10</f>
        <v>545.32666940992112</v>
      </c>
    </row>
    <row r="6914" spans="2:9">
      <c r="B6914">
        <f t="shared" si="756"/>
        <v>6896</v>
      </c>
      <c r="C6914" s="38">
        <f t="shared" ca="1" si="751"/>
        <v>0.2275972008811552</v>
      </c>
      <c r="D6914" s="38">
        <f t="shared" ca="1" si="752"/>
        <v>6.0831977640722991E-2</v>
      </c>
      <c r="E6914" s="38">
        <f t="shared" ca="1" si="753"/>
        <v>0.14133922035609522</v>
      </c>
      <c r="F6914" s="38">
        <f t="shared" ca="1" si="757"/>
        <v>2.8518307293102146E-2</v>
      </c>
      <c r="G6914" s="24">
        <f t="shared" ca="1" si="754"/>
        <v>8208.9874502461516</v>
      </c>
      <c r="H6914" s="24">
        <f t="shared" ca="1" si="755"/>
        <v>8902.1687535586334</v>
      </c>
      <c r="I6914" s="24">
        <f ca="1">H6914/'Option value'!$E$10</f>
        <v>432.14411425041908</v>
      </c>
    </row>
    <row r="6915" spans="2:9">
      <c r="B6915">
        <f t="shared" si="756"/>
        <v>6897</v>
      </c>
      <c r="C6915" s="38">
        <f t="shared" ca="1" si="751"/>
        <v>0.17690355458630866</v>
      </c>
      <c r="D6915" s="38">
        <f t="shared" ca="1" si="752"/>
        <v>5.5321322742434315E-2</v>
      </c>
      <c r="E6915" s="38">
        <f t="shared" ca="1" si="753"/>
        <v>0.14597941389455515</v>
      </c>
      <c r="F6915" s="38">
        <f t="shared" ca="1" si="757"/>
        <v>2.2765245195312356E-2</v>
      </c>
      <c r="G6915" s="24">
        <f t="shared" ca="1" si="754"/>
        <v>6553.3619573164506</v>
      </c>
      <c r="H6915" s="24">
        <f t="shared" ca="1" si="755"/>
        <v>7246.5432606289332</v>
      </c>
      <c r="I6915" s="24">
        <f ca="1">H6915/'Option value'!$E$10</f>
        <v>351.77394469072487</v>
      </c>
    </row>
    <row r="6916" spans="2:9">
      <c r="B6916">
        <f t="shared" si="756"/>
        <v>6898</v>
      </c>
      <c r="C6916" s="38">
        <f t="shared" ca="1" si="751"/>
        <v>0.10934897317123991</v>
      </c>
      <c r="D6916" s="38">
        <f t="shared" ca="1" si="752"/>
        <v>5.7712689469221722E-2</v>
      </c>
      <c r="E6916" s="38">
        <f t="shared" ca="1" si="753"/>
        <v>0.14322025880589015</v>
      </c>
      <c r="F6916" s="38">
        <f t="shared" ca="1" si="757"/>
        <v>2.644200010768703E-2</v>
      </c>
      <c r="G6916" s="24">
        <f t="shared" ca="1" si="754"/>
        <v>6799.3732256510057</v>
      </c>
      <c r="H6916" s="24">
        <f t="shared" ca="1" si="755"/>
        <v>7492.5545289634883</v>
      </c>
      <c r="I6916" s="24">
        <f ca="1">H6916/'Option value'!$E$10</f>
        <v>363.71623927007221</v>
      </c>
    </row>
    <row r="6917" spans="2:9">
      <c r="B6917">
        <f t="shared" si="756"/>
        <v>6899</v>
      </c>
      <c r="C6917" s="38">
        <f t="shared" ca="1" si="751"/>
        <v>0.3065958236549956</v>
      </c>
      <c r="D6917" s="38">
        <f t="shared" ca="1" si="752"/>
        <v>6.5973057334943658E-2</v>
      </c>
      <c r="E6917" s="38">
        <f t="shared" ca="1" si="753"/>
        <v>0.13952432543420323</v>
      </c>
      <c r="F6917" s="38">
        <f t="shared" ca="1" si="757"/>
        <v>3.2819663999679963E-2</v>
      </c>
      <c r="G6917" s="24">
        <f t="shared" ca="1" si="754"/>
        <v>10018.803551738598</v>
      </c>
      <c r="H6917" s="24">
        <f t="shared" ca="1" si="755"/>
        <v>10711.98485505108</v>
      </c>
      <c r="I6917" s="24">
        <f ca="1">H6917/'Option value'!$E$10</f>
        <v>519.99926480830482</v>
      </c>
    </row>
    <row r="6918" spans="2:9">
      <c r="B6918">
        <f t="shared" si="756"/>
        <v>6900</v>
      </c>
      <c r="C6918" s="38">
        <f t="shared" ca="1" si="751"/>
        <v>0.15557386004278262</v>
      </c>
      <c r="D6918" s="38">
        <f t="shared" ca="1" si="752"/>
        <v>5.444760921882022E-2</v>
      </c>
      <c r="E6918" s="38">
        <f t="shared" ca="1" si="753"/>
        <v>0.14221398850984937</v>
      </c>
      <c r="F6918" s="38">
        <f t="shared" ca="1" si="757"/>
        <v>5.3844079864864419E-2</v>
      </c>
      <c r="G6918" s="24">
        <f t="shared" ca="1" si="754"/>
        <v>8830.0567500134912</v>
      </c>
      <c r="H6918" s="24">
        <f t="shared" ca="1" si="755"/>
        <v>9523.2380533259729</v>
      </c>
      <c r="I6918" s="24">
        <f ca="1">H6918/'Option value'!$E$10</f>
        <v>462.29310938475595</v>
      </c>
    </row>
    <row r="6919" spans="2:9">
      <c r="B6919">
        <f t="shared" si="756"/>
        <v>6901</v>
      </c>
      <c r="C6919" s="38">
        <f t="shared" ca="1" si="751"/>
        <v>0.21325955791623102</v>
      </c>
      <c r="D6919" s="38">
        <f t="shared" ca="1" si="752"/>
        <v>6.7226275654350867E-2</v>
      </c>
      <c r="E6919" s="38">
        <f t="shared" ca="1" si="753"/>
        <v>0.14119383171771596</v>
      </c>
      <c r="F6919" s="38">
        <f t="shared" ca="1" si="757"/>
        <v>5.9413646253988872E-2</v>
      </c>
      <c r="G6919" s="24">
        <f t="shared" ca="1" si="754"/>
        <v>12369.041850898442</v>
      </c>
      <c r="H6919" s="24">
        <f t="shared" ca="1" si="755"/>
        <v>13062.223154210924</v>
      </c>
      <c r="I6919" s="24">
        <f ca="1">H6919/'Option value'!$E$10</f>
        <v>634.0885026315982</v>
      </c>
    </row>
    <row r="6920" spans="2:9">
      <c r="B6920">
        <f t="shared" si="756"/>
        <v>6902</v>
      </c>
      <c r="C6920" s="38">
        <f t="shared" ca="1" si="751"/>
        <v>0.30371882259510596</v>
      </c>
      <c r="D6920" s="38">
        <f t="shared" ca="1" si="752"/>
        <v>6.2580698035579863E-2</v>
      </c>
      <c r="E6920" s="38">
        <f t="shared" ca="1" si="753"/>
        <v>0.1467093656458876</v>
      </c>
      <c r="F6920" s="38">
        <f t="shared" ca="1" si="757"/>
        <v>2.9307987255083039E-2</v>
      </c>
      <c r="G6920" s="24">
        <f t="shared" ca="1" si="754"/>
        <v>8618.7149960787538</v>
      </c>
      <c r="H6920" s="24">
        <f t="shared" ca="1" si="755"/>
        <v>9311.8962993912355</v>
      </c>
      <c r="I6920" s="24">
        <f ca="1">H6920/'Option value'!$E$10</f>
        <v>452.03380094132206</v>
      </c>
    </row>
    <row r="6921" spans="2:9">
      <c r="B6921">
        <f t="shared" si="756"/>
        <v>6903</v>
      </c>
      <c r="C6921" s="38">
        <f t="shared" ca="1" si="751"/>
        <v>0.41894023991818863</v>
      </c>
      <c r="D6921" s="38">
        <f t="shared" ca="1" si="752"/>
        <v>6.0976293763041985E-2</v>
      </c>
      <c r="E6921" s="38">
        <f t="shared" ca="1" si="753"/>
        <v>0.14051990006097412</v>
      </c>
      <c r="F6921" s="38">
        <f t="shared" ca="1" si="757"/>
        <v>4.977585397126235E-2</v>
      </c>
      <c r="G6921" s="24">
        <f t="shared" ca="1" si="754"/>
        <v>11824.924213031156</v>
      </c>
      <c r="H6921" s="24">
        <f t="shared" ca="1" si="755"/>
        <v>12518.105516343638</v>
      </c>
      <c r="I6921" s="24">
        <f ca="1">H6921/'Option value'!$E$10</f>
        <v>607.6750250652251</v>
      </c>
    </row>
    <row r="6922" spans="2:9">
      <c r="B6922">
        <f t="shared" si="756"/>
        <v>6904</v>
      </c>
      <c r="C6922" s="38">
        <f t="shared" ca="1" si="751"/>
        <v>0.12762180524073424</v>
      </c>
      <c r="D6922" s="38">
        <f t="shared" ca="1" si="752"/>
        <v>5.202899653825338E-2</v>
      </c>
      <c r="E6922" s="38">
        <f t="shared" ca="1" si="753"/>
        <v>0.14211487890544422</v>
      </c>
      <c r="F6922" s="38">
        <f t="shared" ca="1" si="757"/>
        <v>5.0588012651836052E-2</v>
      </c>
      <c r="G6922" s="24">
        <f t="shared" ca="1" si="754"/>
        <v>7949.7175591269697</v>
      </c>
      <c r="H6922" s="24">
        <f t="shared" ca="1" si="755"/>
        <v>8642.8988624394515</v>
      </c>
      <c r="I6922" s="24">
        <f ca="1">H6922/'Option value'!$E$10</f>
        <v>419.55819720579859</v>
      </c>
    </row>
    <row r="6923" spans="2:9">
      <c r="B6923">
        <f t="shared" si="756"/>
        <v>6905</v>
      </c>
      <c r="C6923" s="38">
        <f t="shared" ca="1" si="751"/>
        <v>0.24798357209118119</v>
      </c>
      <c r="D6923" s="38">
        <f t="shared" ca="1" si="752"/>
        <v>5.9581983327692239E-2</v>
      </c>
      <c r="E6923" s="38">
        <f t="shared" ca="1" si="753"/>
        <v>0.14671022550335</v>
      </c>
      <c r="F6923" s="38">
        <f t="shared" ca="1" si="757"/>
        <v>5.8490404559283435E-2</v>
      </c>
      <c r="G6923" s="24">
        <f t="shared" ca="1" si="754"/>
        <v>10453.194445556235</v>
      </c>
      <c r="H6923" s="24">
        <f t="shared" ca="1" si="755"/>
        <v>11146.375748868717</v>
      </c>
      <c r="I6923" s="24">
        <f ca="1">H6923/'Option value'!$E$10</f>
        <v>541.08620140139396</v>
      </c>
    </row>
    <row r="6924" spans="2:9">
      <c r="B6924">
        <f t="shared" si="756"/>
        <v>6906</v>
      </c>
      <c r="C6924" s="38">
        <f t="shared" ca="1" si="751"/>
        <v>0.31417676066557759</v>
      </c>
      <c r="D6924" s="38">
        <f t="shared" ca="1" si="752"/>
        <v>5.7267757926515506E-2</v>
      </c>
      <c r="E6924" s="38">
        <f t="shared" ca="1" si="753"/>
        <v>0.14024711642507598</v>
      </c>
      <c r="F6924" s="38">
        <f t="shared" ca="1" si="757"/>
        <v>4.0275379981815657E-2</v>
      </c>
      <c r="G6924" s="24">
        <f t="shared" ca="1" si="754"/>
        <v>9336.3710823783094</v>
      </c>
      <c r="H6924" s="24">
        <f t="shared" ca="1" si="755"/>
        <v>10029.552385690791</v>
      </c>
      <c r="I6924" s="24">
        <f ca="1">H6924/'Option value'!$E$10</f>
        <v>486.8714750335335</v>
      </c>
    </row>
    <row r="6925" spans="2:9">
      <c r="B6925">
        <f t="shared" si="756"/>
        <v>6907</v>
      </c>
      <c r="C6925" s="38">
        <f t="shared" ca="1" si="751"/>
        <v>0.33799574918285291</v>
      </c>
      <c r="D6925" s="38">
        <f t="shared" ca="1" si="752"/>
        <v>6.3487754318933359E-2</v>
      </c>
      <c r="E6925" s="38">
        <f t="shared" ca="1" si="753"/>
        <v>0.14203481463742737</v>
      </c>
      <c r="F6925" s="38">
        <f t="shared" ca="1" si="757"/>
        <v>3.7796796878503527E-2</v>
      </c>
      <c r="G6925" s="24">
        <f t="shared" ca="1" si="754"/>
        <v>10106.712971769844</v>
      </c>
      <c r="H6925" s="24">
        <f t="shared" ca="1" si="755"/>
        <v>10799.894275082326</v>
      </c>
      <c r="I6925" s="24">
        <f ca="1">H6925/'Option value'!$E$10</f>
        <v>524.26671238263714</v>
      </c>
    </row>
    <row r="6926" spans="2:9">
      <c r="B6926">
        <f t="shared" si="756"/>
        <v>6908</v>
      </c>
      <c r="C6926" s="38">
        <f t="shared" ca="1" si="751"/>
        <v>0.42002799741496105</v>
      </c>
      <c r="D6926" s="38">
        <f t="shared" ca="1" si="752"/>
        <v>5.5384350230218822E-2</v>
      </c>
      <c r="E6926" s="38">
        <f t="shared" ca="1" si="753"/>
        <v>0.14673499894964834</v>
      </c>
      <c r="F6926" s="38">
        <f t="shared" ca="1" si="757"/>
        <v>4.1194155411621233E-2</v>
      </c>
      <c r="G6926" s="24">
        <f t="shared" ca="1" si="754"/>
        <v>9241.7621653360238</v>
      </c>
      <c r="H6926" s="24">
        <f t="shared" ca="1" si="755"/>
        <v>9934.9434686485056</v>
      </c>
      <c r="I6926" s="24">
        <f ca="1">H6926/'Option value'!$E$10</f>
        <v>482.27880915769441</v>
      </c>
    </row>
    <row r="6927" spans="2:9">
      <c r="B6927">
        <f t="shared" si="756"/>
        <v>6909</v>
      </c>
      <c r="C6927" s="38">
        <f t="shared" ca="1" si="751"/>
        <v>0.3853339100970572</v>
      </c>
      <c r="D6927" s="38">
        <f t="shared" ca="1" si="752"/>
        <v>7.3124022419238877E-2</v>
      </c>
      <c r="E6927" s="38">
        <f t="shared" ca="1" si="753"/>
        <v>0.14496761986166909</v>
      </c>
      <c r="F6927" s="38">
        <f t="shared" ca="1" si="757"/>
        <v>3.9454130625658654E-2</v>
      </c>
      <c r="G6927" s="24">
        <f t="shared" ca="1" si="754"/>
        <v>11906.878716849464</v>
      </c>
      <c r="H6927" s="24">
        <f t="shared" ca="1" si="755"/>
        <v>12600.060020161945</v>
      </c>
      <c r="I6927" s="24">
        <f ca="1">H6927/'Option value'!$E$10</f>
        <v>611.65339903698759</v>
      </c>
    </row>
    <row r="6928" spans="2:9">
      <c r="B6928">
        <f t="shared" si="756"/>
        <v>6910</v>
      </c>
      <c r="C6928" s="38">
        <f t="shared" ca="1" si="751"/>
        <v>0.33325897269311433</v>
      </c>
      <c r="D6928" s="38">
        <f t="shared" ca="1" si="752"/>
        <v>6.154495510856145E-2</v>
      </c>
      <c r="E6928" s="38">
        <f t="shared" ca="1" si="753"/>
        <v>0.14427609144762799</v>
      </c>
      <c r="F6928" s="38">
        <f t="shared" ca="1" si="757"/>
        <v>4.2642419041276212E-2</v>
      </c>
      <c r="G6928" s="24">
        <f t="shared" ca="1" si="754"/>
        <v>10012.919684960792</v>
      </c>
      <c r="H6928" s="24">
        <f t="shared" ca="1" si="755"/>
        <v>10706.100988273274</v>
      </c>
      <c r="I6928" s="24">
        <f ca="1">H6928/'Option value'!$E$10</f>
        <v>519.71364020744045</v>
      </c>
    </row>
    <row r="6929" spans="2:9">
      <c r="B6929">
        <f t="shared" si="756"/>
        <v>6911</v>
      </c>
      <c r="C6929" s="38">
        <f t="shared" ca="1" si="751"/>
        <v>0.10833443515274307</v>
      </c>
      <c r="D6929" s="38">
        <f t="shared" ca="1" si="752"/>
        <v>5.6325513514061856E-2</v>
      </c>
      <c r="E6929" s="38">
        <f t="shared" ca="1" si="753"/>
        <v>0.1427053832672889</v>
      </c>
      <c r="F6929" s="38">
        <f t="shared" ca="1" si="757"/>
        <v>3.6685664011905886E-2</v>
      </c>
      <c r="G6929" s="24">
        <f t="shared" ca="1" si="754"/>
        <v>7302.6538187489869</v>
      </c>
      <c r="H6929" s="24">
        <f t="shared" ca="1" si="755"/>
        <v>7995.8351220614695</v>
      </c>
      <c r="I6929" s="24">
        <f ca="1">H6929/'Option value'!$E$10</f>
        <v>388.14733602240142</v>
      </c>
    </row>
    <row r="6930" spans="2:9">
      <c r="B6930">
        <f t="shared" si="756"/>
        <v>6912</v>
      </c>
      <c r="C6930" s="38">
        <f t="shared" ca="1" si="751"/>
        <v>0.18224719812465384</v>
      </c>
      <c r="D6930" s="38">
        <f t="shared" ca="1" si="752"/>
        <v>5.6528901300347267E-2</v>
      </c>
      <c r="E6930" s="38">
        <f t="shared" ca="1" si="753"/>
        <v>0.14476199989892666</v>
      </c>
      <c r="F6930" s="38">
        <f t="shared" ca="1" si="757"/>
        <v>3.884203585107103E-2</v>
      </c>
      <c r="G6930" s="24">
        <f t="shared" ca="1" si="754"/>
        <v>7825.1449345232968</v>
      </c>
      <c r="H6930" s="24">
        <f t="shared" ca="1" si="755"/>
        <v>8518.3262378357795</v>
      </c>
      <c r="I6930" s="24">
        <f ca="1">H6930/'Option value'!$E$10</f>
        <v>413.51098241921255</v>
      </c>
    </row>
    <row r="6931" spans="2:9">
      <c r="B6931">
        <f t="shared" si="756"/>
        <v>6913</v>
      </c>
      <c r="C6931" s="38">
        <f t="shared" ref="C6931:C6994" ca="1" si="758">_xlfn.NORM.INV(RAND(),$F$6,$G$6)</f>
        <v>0.2196173454479092</v>
      </c>
      <c r="D6931" s="38">
        <f t="shared" ref="D6931:D6994" ca="1" si="759">_xlfn.NORM.INV(RAND(),$F$7,$G$7)</f>
        <v>5.9169600911348964E-2</v>
      </c>
      <c r="E6931" s="38">
        <f t="shared" ref="E6931:E6994" ca="1" si="760">_xlfn.NORM.INV(RAND(),$F$8,$G$8)</f>
        <v>0.14688441273050273</v>
      </c>
      <c r="F6931" s="38">
        <f t="shared" ca="1" si="757"/>
        <v>5.0895427227516596E-2</v>
      </c>
      <c r="G6931" s="24">
        <f t="shared" ref="G6931:G6994" ca="1" si="761">IF(E6931&gt;F6931,($C$12*(1+C6931)*D6931)/(E6931-F6931),0)</f>
        <v>9323.7840777789588</v>
      </c>
      <c r="H6931" s="24">
        <f t="shared" ref="H6931:H6994" ca="1" si="762">G6931+$C$13</f>
        <v>10016.965381091441</v>
      </c>
      <c r="I6931" s="24">
        <f ca="1">H6931/'Option value'!$E$10</f>
        <v>486.26045539278834</v>
      </c>
    </row>
    <row r="6932" spans="2:9">
      <c r="B6932">
        <f t="shared" ref="B6932:B6995" si="763">B6931+1</f>
        <v>6914</v>
      </c>
      <c r="C6932" s="38">
        <f t="shared" ca="1" si="758"/>
        <v>0.22929598897529904</v>
      </c>
      <c r="D6932" s="38">
        <f t="shared" ca="1" si="759"/>
        <v>6.9729860427803936E-2</v>
      </c>
      <c r="E6932" s="38">
        <f t="shared" ca="1" si="760"/>
        <v>0.14412777505841645</v>
      </c>
      <c r="F6932" s="38">
        <f t="shared" ref="F6932:F6995" ca="1" si="764">RAND()*($E$9-$D$9)+$D$9</f>
        <v>5.4010493570303228E-2</v>
      </c>
      <c r="G6932" s="24">
        <f t="shared" ca="1" si="761"/>
        <v>11796.646219871629</v>
      </c>
      <c r="H6932" s="24">
        <f t="shared" ca="1" si="762"/>
        <v>12489.827523184111</v>
      </c>
      <c r="I6932" s="24">
        <f ca="1">H6932/'Option value'!$E$10</f>
        <v>606.30230695068497</v>
      </c>
    </row>
    <row r="6933" spans="2:9">
      <c r="B6933">
        <f t="shared" si="763"/>
        <v>6915</v>
      </c>
      <c r="C6933" s="38">
        <f t="shared" ca="1" si="758"/>
        <v>0.373287048272547</v>
      </c>
      <c r="D6933" s="38">
        <f t="shared" ca="1" si="759"/>
        <v>5.8854447527410654E-2</v>
      </c>
      <c r="E6933" s="38">
        <f t="shared" ca="1" si="760"/>
        <v>0.14398571902665458</v>
      </c>
      <c r="F6933" s="38">
        <f t="shared" ca="1" si="764"/>
        <v>3.2143276487834341E-2</v>
      </c>
      <c r="G6933" s="24">
        <f t="shared" ca="1" si="761"/>
        <v>8962.4210951331806</v>
      </c>
      <c r="H6933" s="24">
        <f t="shared" ca="1" si="762"/>
        <v>9655.6023984456624</v>
      </c>
      <c r="I6933" s="24">
        <f ca="1">H6933/'Option value'!$E$10</f>
        <v>468.7185630313428</v>
      </c>
    </row>
    <row r="6934" spans="2:9">
      <c r="B6934">
        <f t="shared" si="763"/>
        <v>6916</v>
      </c>
      <c r="C6934" s="38">
        <f t="shared" ca="1" si="758"/>
        <v>0.15822279088405788</v>
      </c>
      <c r="D6934" s="38">
        <f t="shared" ca="1" si="759"/>
        <v>7.1158752383581797E-2</v>
      </c>
      <c r="E6934" s="38">
        <f t="shared" ca="1" si="760"/>
        <v>0.14899763170755539</v>
      </c>
      <c r="F6934" s="38">
        <f t="shared" ca="1" si="764"/>
        <v>5.1665274931178354E-2</v>
      </c>
      <c r="G6934" s="24">
        <f t="shared" ca="1" si="761"/>
        <v>10501.578159051072</v>
      </c>
      <c r="H6934" s="24">
        <f t="shared" ca="1" si="762"/>
        <v>11194.759462363554</v>
      </c>
      <c r="I6934" s="24">
        <f ca="1">H6934/'Option value'!$E$10</f>
        <v>543.43492535745406</v>
      </c>
    </row>
    <row r="6935" spans="2:9">
      <c r="B6935">
        <f t="shared" si="763"/>
        <v>6917</v>
      </c>
      <c r="C6935" s="38">
        <f t="shared" ca="1" si="758"/>
        <v>0.21540916356222095</v>
      </c>
      <c r="D6935" s="38">
        <f t="shared" ca="1" si="759"/>
        <v>6.3391796426943481E-2</v>
      </c>
      <c r="E6935" s="38">
        <f t="shared" ca="1" si="760"/>
        <v>0.14909664795521912</v>
      </c>
      <c r="F6935" s="38">
        <f t="shared" ca="1" si="764"/>
        <v>4.4903005913658908E-2</v>
      </c>
      <c r="G6935" s="24">
        <f t="shared" ca="1" si="761"/>
        <v>9170.7683513186803</v>
      </c>
      <c r="H6935" s="24">
        <f t="shared" ca="1" si="762"/>
        <v>9863.949654631162</v>
      </c>
      <c r="I6935" s="24">
        <f ca="1">H6935/'Option value'!$E$10</f>
        <v>478.83250750636705</v>
      </c>
    </row>
    <row r="6936" spans="2:9">
      <c r="B6936">
        <f t="shared" si="763"/>
        <v>6918</v>
      </c>
      <c r="C6936" s="38">
        <f t="shared" ca="1" si="758"/>
        <v>0.3158898121115854</v>
      </c>
      <c r="D6936" s="38">
        <f t="shared" ca="1" si="759"/>
        <v>5.783158722478951E-2</v>
      </c>
      <c r="E6936" s="38">
        <f t="shared" ca="1" si="760"/>
        <v>0.14522218981387527</v>
      </c>
      <c r="F6936" s="38">
        <f t="shared" ca="1" si="764"/>
        <v>5.8702617637087715E-2</v>
      </c>
      <c r="G6936" s="24">
        <f t="shared" ca="1" si="761"/>
        <v>10908.414953919464</v>
      </c>
      <c r="H6936" s="24">
        <f t="shared" ca="1" si="762"/>
        <v>11601.596257231946</v>
      </c>
      <c r="I6936" s="24">
        <f ca="1">H6936/'Option value'!$E$10</f>
        <v>563.18428433164786</v>
      </c>
    </row>
    <row r="6937" spans="2:9">
      <c r="B6937">
        <f t="shared" si="763"/>
        <v>6919</v>
      </c>
      <c r="C6937" s="38">
        <f t="shared" ca="1" si="758"/>
        <v>0.26632383524327846</v>
      </c>
      <c r="D6937" s="38">
        <f t="shared" ca="1" si="759"/>
        <v>5.8058142720467394E-2</v>
      </c>
      <c r="E6937" s="38">
        <f t="shared" ca="1" si="760"/>
        <v>0.14163059680931284</v>
      </c>
      <c r="F6937" s="38">
        <f t="shared" ca="1" si="764"/>
        <v>5.4004609752678664E-2</v>
      </c>
      <c r="G6937" s="24">
        <f t="shared" ca="1" si="761"/>
        <v>10405.581947874241</v>
      </c>
      <c r="H6937" s="24">
        <f t="shared" ca="1" si="762"/>
        <v>11098.763251186723</v>
      </c>
      <c r="I6937" s="24">
        <f ca="1">H6937/'Option value'!$E$10</f>
        <v>538.77491510615152</v>
      </c>
    </row>
    <row r="6938" spans="2:9">
      <c r="B6938">
        <f t="shared" si="763"/>
        <v>6920</v>
      </c>
      <c r="C6938" s="38">
        <f t="shared" ca="1" si="758"/>
        <v>5.64028166453098E-2</v>
      </c>
      <c r="D6938" s="38">
        <f t="shared" ca="1" si="759"/>
        <v>6.18597466123827E-2</v>
      </c>
      <c r="E6938" s="38">
        <f t="shared" ca="1" si="760"/>
        <v>0.14322747102032757</v>
      </c>
      <c r="F6938" s="38">
        <f t="shared" ca="1" si="764"/>
        <v>5.8911153223040885E-2</v>
      </c>
      <c r="G6938" s="24">
        <f t="shared" ca="1" si="761"/>
        <v>9612.0812225725676</v>
      </c>
      <c r="H6938" s="24">
        <f t="shared" ca="1" si="762"/>
        <v>10305.262525885049</v>
      </c>
      <c r="I6938" s="24">
        <f ca="1">H6938/'Option value'!$E$10</f>
        <v>500.25546242160431</v>
      </c>
    </row>
    <row r="6939" spans="2:9">
      <c r="B6939">
        <f t="shared" si="763"/>
        <v>6921</v>
      </c>
      <c r="C6939" s="38">
        <f t="shared" ca="1" si="758"/>
        <v>0.162340805826511</v>
      </c>
      <c r="D6939" s="38">
        <f t="shared" ca="1" si="759"/>
        <v>5.6152165536245469E-2</v>
      </c>
      <c r="E6939" s="38">
        <f t="shared" ca="1" si="760"/>
        <v>0.14592467244799087</v>
      </c>
      <c r="F6939" s="38">
        <f t="shared" ca="1" si="764"/>
        <v>4.2069707935853615E-2</v>
      </c>
      <c r="G6939" s="24">
        <f t="shared" ca="1" si="761"/>
        <v>7794.0665467899162</v>
      </c>
      <c r="H6939" s="24">
        <f t="shared" ca="1" si="762"/>
        <v>8487.2478501023979</v>
      </c>
      <c r="I6939" s="24">
        <f ca="1">H6939/'Option value'!$E$10</f>
        <v>412.00232282050473</v>
      </c>
    </row>
    <row r="6940" spans="2:9">
      <c r="B6940">
        <f t="shared" si="763"/>
        <v>6922</v>
      </c>
      <c r="C6940" s="38">
        <f t="shared" ca="1" si="758"/>
        <v>0.29734196083429204</v>
      </c>
      <c r="D6940" s="38">
        <f t="shared" ca="1" si="759"/>
        <v>7.6061726915025413E-2</v>
      </c>
      <c r="E6940" s="38">
        <f t="shared" ca="1" si="760"/>
        <v>0.14436548574142258</v>
      </c>
      <c r="F6940" s="38">
        <f t="shared" ca="1" si="764"/>
        <v>4.7825835245378118E-2</v>
      </c>
      <c r="G6940" s="24">
        <f t="shared" ca="1" si="761"/>
        <v>12676.702581081492</v>
      </c>
      <c r="H6940" s="24">
        <f t="shared" ca="1" si="762"/>
        <v>13369.883884393974</v>
      </c>
      <c r="I6940" s="24">
        <f ca="1">H6940/'Option value'!$E$10</f>
        <v>649.02348953368801</v>
      </c>
    </row>
    <row r="6941" spans="2:9">
      <c r="B6941">
        <f t="shared" si="763"/>
        <v>6923</v>
      </c>
      <c r="C6941" s="38">
        <f t="shared" ca="1" si="758"/>
        <v>0.34348903276996834</v>
      </c>
      <c r="D6941" s="38">
        <f t="shared" ca="1" si="759"/>
        <v>7.1896145033983366E-2</v>
      </c>
      <c r="E6941" s="38">
        <f t="shared" ca="1" si="760"/>
        <v>0.14609829805953145</v>
      </c>
      <c r="F6941" s="38">
        <f t="shared" ca="1" si="764"/>
        <v>4.6530146776516637E-2</v>
      </c>
      <c r="G6941" s="24">
        <f t="shared" ca="1" si="761"/>
        <v>12031.247574363862</v>
      </c>
      <c r="H6941" s="24">
        <f t="shared" ca="1" si="762"/>
        <v>12724.428877676344</v>
      </c>
      <c r="I6941" s="24">
        <f ca="1">H6941/'Option value'!$E$10</f>
        <v>617.69072221729823</v>
      </c>
    </row>
    <row r="6942" spans="2:9">
      <c r="B6942">
        <f t="shared" si="763"/>
        <v>6924</v>
      </c>
      <c r="C6942" s="38">
        <f t="shared" ca="1" si="758"/>
        <v>0.25170854585272368</v>
      </c>
      <c r="D6942" s="38">
        <f t="shared" ca="1" si="759"/>
        <v>6.9197714712779523E-2</v>
      </c>
      <c r="E6942" s="38">
        <f t="shared" ca="1" si="760"/>
        <v>0.14866462478227124</v>
      </c>
      <c r="F6942" s="38">
        <f t="shared" ca="1" si="764"/>
        <v>5.1292283050010046E-2</v>
      </c>
      <c r="G6942" s="24">
        <f t="shared" ca="1" si="761"/>
        <v>11031.910541897467</v>
      </c>
      <c r="H6942" s="24">
        <f t="shared" ca="1" si="762"/>
        <v>11725.091845209949</v>
      </c>
      <c r="I6942" s="24">
        <f ca="1">H6942/'Option value'!$E$10</f>
        <v>569.17921578689072</v>
      </c>
    </row>
    <row r="6943" spans="2:9">
      <c r="B6943">
        <f t="shared" si="763"/>
        <v>6925</v>
      </c>
      <c r="C6943" s="38">
        <f t="shared" ca="1" si="758"/>
        <v>0.2088028058041751</v>
      </c>
      <c r="D6943" s="38">
        <f t="shared" ca="1" si="759"/>
        <v>5.8477498331077842E-2</v>
      </c>
      <c r="E6943" s="38">
        <f t="shared" ca="1" si="760"/>
        <v>0.14594565064410212</v>
      </c>
      <c r="F6943" s="38">
        <f t="shared" ca="1" si="764"/>
        <v>5.7767052902748417E-2</v>
      </c>
      <c r="G6943" s="24">
        <f t="shared" ca="1" si="761"/>
        <v>9941.9696551960114</v>
      </c>
      <c r="H6943" s="24">
        <f t="shared" ca="1" si="762"/>
        <v>10635.150958508493</v>
      </c>
      <c r="I6943" s="24">
        <f ca="1">H6943/'Option value'!$E$10</f>
        <v>516.26946400526663</v>
      </c>
    </row>
    <row r="6944" spans="2:9">
      <c r="B6944">
        <f t="shared" si="763"/>
        <v>6926</v>
      </c>
      <c r="C6944" s="38">
        <f t="shared" ca="1" si="758"/>
        <v>0.15171326343860445</v>
      </c>
      <c r="D6944" s="38">
        <f t="shared" ca="1" si="759"/>
        <v>6.1762113906460053E-2</v>
      </c>
      <c r="E6944" s="38">
        <f t="shared" ca="1" si="760"/>
        <v>0.14388708921017421</v>
      </c>
      <c r="F6944" s="38">
        <f t="shared" ca="1" si="764"/>
        <v>5.5633469603166466E-2</v>
      </c>
      <c r="G6944" s="24">
        <f t="shared" ca="1" si="761"/>
        <v>9995.9798201133799</v>
      </c>
      <c r="H6944" s="24">
        <f t="shared" ca="1" si="762"/>
        <v>10689.161123425862</v>
      </c>
      <c r="I6944" s="24">
        <f ca="1">H6944/'Option value'!$E$10</f>
        <v>518.89131667115828</v>
      </c>
    </row>
    <row r="6945" spans="2:9">
      <c r="B6945">
        <f t="shared" si="763"/>
        <v>6927</v>
      </c>
      <c r="C6945" s="38">
        <f t="shared" ca="1" si="758"/>
        <v>8.1664324728105725E-2</v>
      </c>
      <c r="D6945" s="38">
        <f t="shared" ca="1" si="759"/>
        <v>7.3118004800755171E-2</v>
      </c>
      <c r="E6945" s="38">
        <f t="shared" ca="1" si="760"/>
        <v>0.14410462659070672</v>
      </c>
      <c r="F6945" s="38">
        <f t="shared" ca="1" si="764"/>
        <v>3.3520459887355331E-2</v>
      </c>
      <c r="G6945" s="24">
        <f t="shared" ca="1" si="761"/>
        <v>8869.8293706823242</v>
      </c>
      <c r="H6945" s="24">
        <f t="shared" ca="1" si="762"/>
        <v>9563.010673994806</v>
      </c>
      <c r="I6945" s="24">
        <f ca="1">H6945/'Option value'!$E$10</f>
        <v>464.22381912596143</v>
      </c>
    </row>
    <row r="6946" spans="2:9">
      <c r="B6946">
        <f t="shared" si="763"/>
        <v>6928</v>
      </c>
      <c r="C6946" s="38">
        <f t="shared" ca="1" si="758"/>
        <v>0.24168027216096266</v>
      </c>
      <c r="D6946" s="38">
        <f t="shared" ca="1" si="759"/>
        <v>6.3681206523713285E-2</v>
      </c>
      <c r="E6946" s="38">
        <f t="shared" ca="1" si="760"/>
        <v>0.14476315187651514</v>
      </c>
      <c r="F6946" s="38">
        <f t="shared" ca="1" si="764"/>
        <v>4.0939987235313002E-2</v>
      </c>
      <c r="G6946" s="24">
        <f t="shared" ca="1" si="761"/>
        <v>9445.3526761747653</v>
      </c>
      <c r="H6946" s="24">
        <f t="shared" ca="1" si="762"/>
        <v>10138.533979487247</v>
      </c>
      <c r="I6946" s="24">
        <f ca="1">H6946/'Option value'!$E$10</f>
        <v>492.16184366442945</v>
      </c>
    </row>
    <row r="6947" spans="2:9">
      <c r="B6947">
        <f t="shared" si="763"/>
        <v>6929</v>
      </c>
      <c r="C6947" s="38">
        <f t="shared" ca="1" si="758"/>
        <v>0.17579778600142884</v>
      </c>
      <c r="D6947" s="38">
        <f t="shared" ca="1" si="759"/>
        <v>5.74268317915319E-2</v>
      </c>
      <c r="E6947" s="38">
        <f t="shared" ca="1" si="760"/>
        <v>0.14885074498408021</v>
      </c>
      <c r="F6947" s="38">
        <f t="shared" ca="1" si="764"/>
        <v>3.1706156388205092E-2</v>
      </c>
      <c r="G6947" s="24">
        <f t="shared" ca="1" si="761"/>
        <v>7148.5282956652518</v>
      </c>
      <c r="H6947" s="24">
        <f t="shared" ca="1" si="762"/>
        <v>7841.7095989777345</v>
      </c>
      <c r="I6947" s="24">
        <f ca="1">H6947/'Option value'!$E$10</f>
        <v>380.66551451348221</v>
      </c>
    </row>
    <row r="6948" spans="2:9">
      <c r="B6948">
        <f t="shared" si="763"/>
        <v>6930</v>
      </c>
      <c r="C6948" s="38">
        <f t="shared" ca="1" si="758"/>
        <v>0.20699732410944732</v>
      </c>
      <c r="D6948" s="38">
        <f t="shared" ca="1" si="759"/>
        <v>5.8402371622979975E-2</v>
      </c>
      <c r="E6948" s="38">
        <f t="shared" ca="1" si="760"/>
        <v>0.14113900656981798</v>
      </c>
      <c r="F6948" s="38">
        <f t="shared" ca="1" si="764"/>
        <v>4.2814919594639851E-2</v>
      </c>
      <c r="G6948" s="24">
        <f t="shared" ca="1" si="761"/>
        <v>8891.3610362168911</v>
      </c>
      <c r="H6948" s="24">
        <f t="shared" ca="1" si="762"/>
        <v>9584.5423395293728</v>
      </c>
      <c r="I6948" s="24">
        <f ca="1">H6948/'Option value'!$E$10</f>
        <v>465.26904560822197</v>
      </c>
    </row>
    <row r="6949" spans="2:9">
      <c r="B6949">
        <f t="shared" si="763"/>
        <v>6931</v>
      </c>
      <c r="C6949" s="38">
        <f t="shared" ca="1" si="758"/>
        <v>6.219156545768062E-2</v>
      </c>
      <c r="D6949" s="38">
        <f t="shared" ca="1" si="759"/>
        <v>6.4152545582082096E-2</v>
      </c>
      <c r="E6949" s="38">
        <f t="shared" ca="1" si="760"/>
        <v>0.14577071381214843</v>
      </c>
      <c r="F6949" s="38">
        <f t="shared" ca="1" si="764"/>
        <v>4.6291258808676752E-2</v>
      </c>
      <c r="G6949" s="24">
        <f t="shared" ca="1" si="761"/>
        <v>8495.2217932870026</v>
      </c>
      <c r="H6949" s="24">
        <f t="shared" ca="1" si="762"/>
        <v>9188.4030965994843</v>
      </c>
      <c r="I6949" s="24">
        <f ca="1">H6949/'Option value'!$E$10</f>
        <v>446.03898527181957</v>
      </c>
    </row>
    <row r="6950" spans="2:9">
      <c r="B6950">
        <f t="shared" si="763"/>
        <v>6932</v>
      </c>
      <c r="C6950" s="38">
        <f t="shared" ca="1" si="758"/>
        <v>0.29550172865245999</v>
      </c>
      <c r="D6950" s="38">
        <f t="shared" ca="1" si="759"/>
        <v>6.5280874092112778E-2</v>
      </c>
      <c r="E6950" s="38">
        <f t="shared" ca="1" si="760"/>
        <v>0.1439153851637035</v>
      </c>
      <c r="F6950" s="38">
        <f t="shared" ca="1" si="764"/>
        <v>4.8433321356750422E-2</v>
      </c>
      <c r="G6950" s="24">
        <f t="shared" ca="1" si="761"/>
        <v>10984.834976768238</v>
      </c>
      <c r="H6950" s="24">
        <f t="shared" ca="1" si="762"/>
        <v>11678.016280080719</v>
      </c>
      <c r="I6950" s="24">
        <f ca="1">H6950/'Option value'!$E$10</f>
        <v>566.89399417867571</v>
      </c>
    </row>
    <row r="6951" spans="2:9">
      <c r="B6951">
        <f t="shared" si="763"/>
        <v>6933</v>
      </c>
      <c r="C6951" s="38">
        <f t="shared" ca="1" si="758"/>
        <v>0.38469934714903709</v>
      </c>
      <c r="D6951" s="38">
        <f t="shared" ca="1" si="759"/>
        <v>6.9814316949347116E-2</v>
      </c>
      <c r="E6951" s="38">
        <f t="shared" ca="1" si="760"/>
        <v>0.14637321728395386</v>
      </c>
      <c r="F6951" s="38">
        <f t="shared" ca="1" si="764"/>
        <v>4.7047921290465783E-2</v>
      </c>
      <c r="G6951" s="24">
        <f t="shared" ca="1" si="761"/>
        <v>12070.673133417944</v>
      </c>
      <c r="H6951" s="24">
        <f t="shared" ca="1" si="762"/>
        <v>12763.854436730426</v>
      </c>
      <c r="I6951" s="24">
        <f ca="1">H6951/'Option value'!$E$10</f>
        <v>619.60458430730216</v>
      </c>
    </row>
    <row r="6952" spans="2:9">
      <c r="B6952">
        <f t="shared" si="763"/>
        <v>6934</v>
      </c>
      <c r="C6952" s="38">
        <f t="shared" ca="1" si="758"/>
        <v>0.4144418597996774</v>
      </c>
      <c r="D6952" s="38">
        <f t="shared" ca="1" si="759"/>
        <v>6.2709740507407921E-2</v>
      </c>
      <c r="E6952" s="38">
        <f t="shared" ca="1" si="760"/>
        <v>0.1460648254690361</v>
      </c>
      <c r="F6952" s="38">
        <f t="shared" ca="1" si="764"/>
        <v>3.8496143111005382E-2</v>
      </c>
      <c r="G6952" s="24">
        <f t="shared" ca="1" si="761"/>
        <v>10226.467259274892</v>
      </c>
      <c r="H6952" s="24">
        <f t="shared" ca="1" si="762"/>
        <v>10919.648562587374</v>
      </c>
      <c r="I6952" s="24">
        <f ca="1">H6952/'Option value'!$E$10</f>
        <v>530.08002731006661</v>
      </c>
    </row>
    <row r="6953" spans="2:9">
      <c r="B6953">
        <f t="shared" si="763"/>
        <v>6935</v>
      </c>
      <c r="C6953" s="38">
        <f t="shared" ca="1" si="758"/>
        <v>0.2315395151131891</v>
      </c>
      <c r="D6953" s="38">
        <f t="shared" ca="1" si="759"/>
        <v>6.70835219345053E-2</v>
      </c>
      <c r="E6953" s="38">
        <f t="shared" ca="1" si="760"/>
        <v>0.14217629099668391</v>
      </c>
      <c r="F6953" s="38">
        <f t="shared" ca="1" si="764"/>
        <v>3.0887786449069379E-2</v>
      </c>
      <c r="G6953" s="24">
        <f t="shared" ca="1" si="761"/>
        <v>9206.727237056959</v>
      </c>
      <c r="H6953" s="24">
        <f t="shared" ca="1" si="762"/>
        <v>9899.9085403694407</v>
      </c>
      <c r="I6953" s="24">
        <f ca="1">H6953/'Option value'!$E$10</f>
        <v>480.57808448395338</v>
      </c>
    </row>
    <row r="6954" spans="2:9">
      <c r="B6954">
        <f t="shared" si="763"/>
        <v>6936</v>
      </c>
      <c r="C6954" s="38">
        <f t="shared" ca="1" si="758"/>
        <v>0.24472476731744508</v>
      </c>
      <c r="D6954" s="38">
        <f t="shared" ca="1" si="759"/>
        <v>6.6860097708661095E-2</v>
      </c>
      <c r="E6954" s="38">
        <f t="shared" ca="1" si="760"/>
        <v>0.14460749873300346</v>
      </c>
      <c r="F6954" s="38">
        <f t="shared" ca="1" si="764"/>
        <v>2.659407392872341E-2</v>
      </c>
      <c r="G6954" s="24">
        <f t="shared" ca="1" si="761"/>
        <v>8745.815291021112</v>
      </c>
      <c r="H6954" s="24">
        <f t="shared" ca="1" si="762"/>
        <v>9438.9965943335937</v>
      </c>
      <c r="I6954" s="24">
        <f ca="1">H6954/'Option value'!$E$10</f>
        <v>458.20371817153364</v>
      </c>
    </row>
    <row r="6955" spans="2:9">
      <c r="B6955">
        <f t="shared" si="763"/>
        <v>6937</v>
      </c>
      <c r="C6955" s="38">
        <f t="shared" ca="1" si="758"/>
        <v>0.3477701534148292</v>
      </c>
      <c r="D6955" s="38">
        <f t="shared" ca="1" si="759"/>
        <v>5.7852106659238269E-2</v>
      </c>
      <c r="E6955" s="38">
        <f t="shared" ca="1" si="760"/>
        <v>0.14513037609432083</v>
      </c>
      <c r="F6955" s="38">
        <f t="shared" ca="1" si="764"/>
        <v>4.1848853322903071E-2</v>
      </c>
      <c r="G6955" s="24">
        <f t="shared" ca="1" si="761"/>
        <v>9362.7571137673549</v>
      </c>
      <c r="H6955" s="24">
        <f t="shared" ca="1" si="762"/>
        <v>10055.938417079837</v>
      </c>
      <c r="I6955" s="24">
        <f ca="1">H6955/'Option value'!$E$10</f>
        <v>488.15235034368135</v>
      </c>
    </row>
    <row r="6956" spans="2:9">
      <c r="B6956">
        <f t="shared" si="763"/>
        <v>6938</v>
      </c>
      <c r="C6956" s="38">
        <f t="shared" ca="1" si="758"/>
        <v>0.2904788626619132</v>
      </c>
      <c r="D6956" s="38">
        <f t="shared" ca="1" si="759"/>
        <v>5.9721031621681617E-2</v>
      </c>
      <c r="E6956" s="38">
        <f t="shared" ca="1" si="760"/>
        <v>0.14358365411111362</v>
      </c>
      <c r="F6956" s="38">
        <f t="shared" ca="1" si="764"/>
        <v>5.2640087137339739E-2</v>
      </c>
      <c r="G6956" s="24">
        <f t="shared" ca="1" si="761"/>
        <v>10509.875934398478</v>
      </c>
      <c r="H6956" s="24">
        <f t="shared" ca="1" si="762"/>
        <v>11203.05723771096</v>
      </c>
      <c r="I6956" s="24">
        <f ca="1">H6956/'Option value'!$E$10</f>
        <v>543.83772998596885</v>
      </c>
    </row>
    <row r="6957" spans="2:9">
      <c r="B6957">
        <f t="shared" si="763"/>
        <v>6939</v>
      </c>
      <c r="C6957" s="38">
        <f t="shared" ca="1" si="758"/>
        <v>0.3689566714360874</v>
      </c>
      <c r="D6957" s="38">
        <f t="shared" ca="1" si="759"/>
        <v>6.4653942704759812E-2</v>
      </c>
      <c r="E6957" s="38">
        <f t="shared" ca="1" si="760"/>
        <v>0.14492765442307584</v>
      </c>
      <c r="F6957" s="38">
        <f t="shared" ca="1" si="764"/>
        <v>2.0572972966648249E-2</v>
      </c>
      <c r="G6957" s="24">
        <f t="shared" ca="1" si="761"/>
        <v>8827.0168186359278</v>
      </c>
      <c r="H6957" s="24">
        <f t="shared" ca="1" si="762"/>
        <v>9520.1981219484096</v>
      </c>
      <c r="I6957" s="24">
        <f ca="1">H6957/'Option value'!$E$10</f>
        <v>462.14553990040821</v>
      </c>
    </row>
    <row r="6958" spans="2:9">
      <c r="B6958">
        <f t="shared" si="763"/>
        <v>6940</v>
      </c>
      <c r="C6958" s="38">
        <f t="shared" ca="1" si="758"/>
        <v>0.253756161342367</v>
      </c>
      <c r="D6958" s="38">
        <f t="shared" ca="1" si="759"/>
        <v>5.9617107901819281E-2</v>
      </c>
      <c r="E6958" s="38">
        <f t="shared" ca="1" si="760"/>
        <v>0.14499823712338156</v>
      </c>
      <c r="F6958" s="38">
        <f t="shared" ca="1" si="764"/>
        <v>5.1121729039180788E-2</v>
      </c>
      <c r="G6958" s="24">
        <f t="shared" ca="1" si="761"/>
        <v>9874.5754915515972</v>
      </c>
      <c r="H6958" s="24">
        <f t="shared" ca="1" si="762"/>
        <v>10567.756794864079</v>
      </c>
      <c r="I6958" s="24">
        <f ca="1">H6958/'Option value'!$E$10</f>
        <v>512.99790266330479</v>
      </c>
    </row>
    <row r="6959" spans="2:9">
      <c r="B6959">
        <f t="shared" si="763"/>
        <v>6941</v>
      </c>
      <c r="C6959" s="38">
        <f t="shared" ca="1" si="758"/>
        <v>0.24118891318005034</v>
      </c>
      <c r="D6959" s="38">
        <f t="shared" ca="1" si="759"/>
        <v>6.2183215777672843E-2</v>
      </c>
      <c r="E6959" s="38">
        <f t="shared" ca="1" si="760"/>
        <v>0.14355897667627138</v>
      </c>
      <c r="F6959" s="38">
        <f t="shared" ca="1" si="764"/>
        <v>3.4444191317842987E-2</v>
      </c>
      <c r="G6959" s="24">
        <f t="shared" ca="1" si="761"/>
        <v>8772.4083458879923</v>
      </c>
      <c r="H6959" s="24">
        <f t="shared" ca="1" si="762"/>
        <v>9465.589649200474</v>
      </c>
      <c r="I6959" s="24">
        <f ca="1">H6959/'Option value'!$E$10</f>
        <v>459.49464316507152</v>
      </c>
    </row>
    <row r="6960" spans="2:9">
      <c r="B6960">
        <f t="shared" si="763"/>
        <v>6942</v>
      </c>
      <c r="C6960" s="38">
        <f t="shared" ca="1" si="758"/>
        <v>0.11502947667927892</v>
      </c>
      <c r="D6960" s="38">
        <f t="shared" ca="1" si="759"/>
        <v>7.1393225440305033E-2</v>
      </c>
      <c r="E6960" s="38">
        <f t="shared" ca="1" si="760"/>
        <v>0.14853851815374258</v>
      </c>
      <c r="F6960" s="38">
        <f t="shared" ca="1" si="764"/>
        <v>4.7188397344739785E-2</v>
      </c>
      <c r="G6960" s="24">
        <f t="shared" ca="1" si="761"/>
        <v>9741.1550879241331</v>
      </c>
      <c r="H6960" s="24">
        <f t="shared" ca="1" si="762"/>
        <v>10434.336391236615</v>
      </c>
      <c r="I6960" s="24">
        <f ca="1">H6960/'Option value'!$E$10</f>
        <v>506.52118404061235</v>
      </c>
    </row>
    <row r="6961" spans="2:9">
      <c r="B6961">
        <f t="shared" si="763"/>
        <v>6943</v>
      </c>
      <c r="C6961" s="38">
        <f t="shared" ca="1" si="758"/>
        <v>0.24991237091576063</v>
      </c>
      <c r="D6961" s="38">
        <f t="shared" ca="1" si="759"/>
        <v>6.0285689532343228E-2</v>
      </c>
      <c r="E6961" s="38">
        <f t="shared" ca="1" si="760"/>
        <v>0.14288539574919246</v>
      </c>
      <c r="F6961" s="38">
        <f t="shared" ca="1" si="764"/>
        <v>5.1429596102549588E-2</v>
      </c>
      <c r="G6961" s="24">
        <f t="shared" ca="1" si="761"/>
        <v>10218.188841307669</v>
      </c>
      <c r="H6961" s="24">
        <f t="shared" ca="1" si="762"/>
        <v>10911.37014462015</v>
      </c>
      <c r="I6961" s="24">
        <f ca="1">H6961/'Option value'!$E$10</f>
        <v>529.67816236020144</v>
      </c>
    </row>
    <row r="6962" spans="2:9">
      <c r="B6962">
        <f t="shared" si="763"/>
        <v>6944</v>
      </c>
      <c r="C6962" s="38">
        <f t="shared" ca="1" si="758"/>
        <v>0.1947124089804253</v>
      </c>
      <c r="D6962" s="38">
        <f t="shared" ca="1" si="759"/>
        <v>5.284090857427113E-2</v>
      </c>
      <c r="E6962" s="38">
        <f t="shared" ca="1" si="760"/>
        <v>0.14565009516363561</v>
      </c>
      <c r="F6962" s="38">
        <f t="shared" ca="1" si="764"/>
        <v>3.3344035114430605E-2</v>
      </c>
      <c r="G6962" s="24">
        <f t="shared" ca="1" si="761"/>
        <v>6971.4294448082774</v>
      </c>
      <c r="H6962" s="24">
        <f t="shared" ca="1" si="762"/>
        <v>7664.61074812076</v>
      </c>
      <c r="I6962" s="24">
        <f ca="1">H6962/'Option value'!$E$10</f>
        <v>372.06848291848348</v>
      </c>
    </row>
    <row r="6963" spans="2:9">
      <c r="B6963">
        <f t="shared" si="763"/>
        <v>6945</v>
      </c>
      <c r="C6963" s="38">
        <f t="shared" ca="1" si="758"/>
        <v>0.20611524202113116</v>
      </c>
      <c r="D6963" s="38">
        <f t="shared" ca="1" si="759"/>
        <v>6.4130230356834433E-2</v>
      </c>
      <c r="E6963" s="38">
        <f t="shared" ca="1" si="760"/>
        <v>0.14246221223727129</v>
      </c>
      <c r="F6963" s="38">
        <f t="shared" ca="1" si="764"/>
        <v>4.1215962528326669E-2</v>
      </c>
      <c r="G6963" s="24">
        <f t="shared" ca="1" si="761"/>
        <v>9474.6687920324784</v>
      </c>
      <c r="H6963" s="24">
        <f t="shared" ca="1" si="762"/>
        <v>10167.85009534496</v>
      </c>
      <c r="I6963" s="24">
        <f ca="1">H6963/'Option value'!$E$10</f>
        <v>493.58495608470679</v>
      </c>
    </row>
    <row r="6964" spans="2:9">
      <c r="B6964">
        <f t="shared" si="763"/>
        <v>6946</v>
      </c>
      <c r="C6964" s="38">
        <f t="shared" ca="1" si="758"/>
        <v>7.9603592542859453E-2</v>
      </c>
      <c r="D6964" s="38">
        <f t="shared" ca="1" si="759"/>
        <v>5.7010371599490087E-2</v>
      </c>
      <c r="E6964" s="38">
        <f t="shared" ca="1" si="760"/>
        <v>0.14855600174332254</v>
      </c>
      <c r="F6964" s="38">
        <f t="shared" ca="1" si="764"/>
        <v>3.6630253365406873E-2</v>
      </c>
      <c r="G6964" s="24">
        <f t="shared" ca="1" si="761"/>
        <v>6819.9244362357622</v>
      </c>
      <c r="H6964" s="24">
        <f t="shared" ca="1" si="762"/>
        <v>7513.1057395482449</v>
      </c>
      <c r="I6964" s="24">
        <f ca="1">H6964/'Option value'!$E$10</f>
        <v>364.71387085185654</v>
      </c>
    </row>
    <row r="6965" spans="2:9">
      <c r="B6965">
        <f t="shared" si="763"/>
        <v>6947</v>
      </c>
      <c r="C6965" s="38">
        <f t="shared" ca="1" si="758"/>
        <v>3.1267886588098648E-2</v>
      </c>
      <c r="D6965" s="38">
        <f t="shared" ca="1" si="759"/>
        <v>6.692428899962409E-2</v>
      </c>
      <c r="E6965" s="38">
        <f t="shared" ca="1" si="760"/>
        <v>0.14408545328181088</v>
      </c>
      <c r="F6965" s="38">
        <f t="shared" ca="1" si="764"/>
        <v>3.6925714458745471E-2</v>
      </c>
      <c r="G6965" s="24">
        <f t="shared" ca="1" si="761"/>
        <v>7987.5757625034612</v>
      </c>
      <c r="H6965" s="24">
        <f t="shared" ca="1" si="762"/>
        <v>8680.7570658159439</v>
      </c>
      <c r="I6965" s="24">
        <f ca="1">H6965/'Option value'!$E$10</f>
        <v>421.39597406873509</v>
      </c>
    </row>
    <row r="6966" spans="2:9">
      <c r="B6966">
        <f t="shared" si="763"/>
        <v>6948</v>
      </c>
      <c r="C6966" s="38">
        <f t="shared" ca="1" si="758"/>
        <v>0.29712245425488304</v>
      </c>
      <c r="D6966" s="38">
        <f t="shared" ca="1" si="759"/>
        <v>6.7253085483278616E-2</v>
      </c>
      <c r="E6966" s="38">
        <f t="shared" ca="1" si="760"/>
        <v>0.14375214048389448</v>
      </c>
      <c r="F6966" s="38">
        <f t="shared" ca="1" si="764"/>
        <v>3.8151593191185898E-2</v>
      </c>
      <c r="G6966" s="24">
        <f t="shared" ca="1" si="761"/>
        <v>10245.151837325226</v>
      </c>
      <c r="H6966" s="24">
        <f t="shared" ca="1" si="762"/>
        <v>10938.333140637707</v>
      </c>
      <c r="I6966" s="24">
        <f ca="1">H6966/'Option value'!$E$10</f>
        <v>530.98704566202457</v>
      </c>
    </row>
    <row r="6967" spans="2:9">
      <c r="B6967">
        <f t="shared" si="763"/>
        <v>6949</v>
      </c>
      <c r="C6967" s="38">
        <f t="shared" ca="1" si="758"/>
        <v>0.24019012096864498</v>
      </c>
      <c r="D6967" s="38">
        <f t="shared" ca="1" si="759"/>
        <v>5.9416294750476155E-2</v>
      </c>
      <c r="E6967" s="38">
        <f t="shared" ca="1" si="760"/>
        <v>0.14169068933351384</v>
      </c>
      <c r="F6967" s="38">
        <f t="shared" ca="1" si="764"/>
        <v>5.3948924640323151E-2</v>
      </c>
      <c r="G6967" s="24">
        <f t="shared" ca="1" si="761"/>
        <v>10415.469341458478</v>
      </c>
      <c r="H6967" s="24">
        <f t="shared" ca="1" si="762"/>
        <v>11108.65064477096</v>
      </c>
      <c r="I6967" s="24">
        <f ca="1">H6967/'Option value'!$E$10</f>
        <v>539.2548856684931</v>
      </c>
    </row>
    <row r="6968" spans="2:9">
      <c r="B6968">
        <f t="shared" si="763"/>
        <v>6950</v>
      </c>
      <c r="C6968" s="38">
        <f t="shared" ca="1" si="758"/>
        <v>0.33576892212408055</v>
      </c>
      <c r="D6968" s="38">
        <f t="shared" ca="1" si="759"/>
        <v>6.6143715171100875E-2</v>
      </c>
      <c r="E6968" s="38">
        <f t="shared" ca="1" si="760"/>
        <v>0.14356190539455455</v>
      </c>
      <c r="F6968" s="38">
        <f t="shared" ca="1" si="764"/>
        <v>5.9364701492222255E-2</v>
      </c>
      <c r="G6968" s="24">
        <f t="shared" ca="1" si="761"/>
        <v>13014.084651343768</v>
      </c>
      <c r="H6968" s="24">
        <f t="shared" ca="1" si="762"/>
        <v>13707.26595465625</v>
      </c>
      <c r="I6968" s="24">
        <f ca="1">H6968/'Option value'!$E$10</f>
        <v>665.40125993476931</v>
      </c>
    </row>
    <row r="6969" spans="2:9">
      <c r="B6969">
        <f t="shared" si="763"/>
        <v>6951</v>
      </c>
      <c r="C6969" s="38">
        <f t="shared" ca="1" si="758"/>
        <v>0.3978256961739407</v>
      </c>
      <c r="D6969" s="38">
        <f t="shared" ca="1" si="759"/>
        <v>6.2876602429190839E-2</v>
      </c>
      <c r="E6969" s="38">
        <f t="shared" ca="1" si="760"/>
        <v>0.14755093065528188</v>
      </c>
      <c r="F6969" s="38">
        <f t="shared" ca="1" si="764"/>
        <v>5.6721454770591831E-2</v>
      </c>
      <c r="G6969" s="24">
        <f t="shared" ca="1" si="761"/>
        <v>12000.702090681507</v>
      </c>
      <c r="H6969" s="24">
        <f t="shared" ca="1" si="762"/>
        <v>12693.883393993989</v>
      </c>
      <c r="I6969" s="24">
        <f ca="1">H6969/'Option value'!$E$10</f>
        <v>616.20793174728101</v>
      </c>
    </row>
    <row r="6970" spans="2:9">
      <c r="B6970">
        <f t="shared" si="763"/>
        <v>6952</v>
      </c>
      <c r="C6970" s="38">
        <f t="shared" ca="1" si="758"/>
        <v>0.28824801637992498</v>
      </c>
      <c r="D6970" s="38">
        <f t="shared" ca="1" si="759"/>
        <v>7.2543472395978803E-2</v>
      </c>
      <c r="E6970" s="38">
        <f t="shared" ca="1" si="760"/>
        <v>0.14433314590844443</v>
      </c>
      <c r="F6970" s="38">
        <f t="shared" ca="1" si="764"/>
        <v>3.2297300198712409E-2</v>
      </c>
      <c r="G6970" s="24">
        <f t="shared" ca="1" si="761"/>
        <v>10345.040668351556</v>
      </c>
      <c r="H6970" s="24">
        <f t="shared" ca="1" si="762"/>
        <v>11038.221971664037</v>
      </c>
      <c r="I6970" s="24">
        <f ca="1">H6970/'Option value'!$E$10</f>
        <v>535.83601804194348</v>
      </c>
    </row>
    <row r="6971" spans="2:9">
      <c r="B6971">
        <f t="shared" si="763"/>
        <v>6953</v>
      </c>
      <c r="C6971" s="38">
        <f t="shared" ca="1" si="758"/>
        <v>0.27660985905301022</v>
      </c>
      <c r="D6971" s="38">
        <f t="shared" ca="1" si="759"/>
        <v>6.2716477268022111E-2</v>
      </c>
      <c r="E6971" s="38">
        <f t="shared" ca="1" si="760"/>
        <v>0.14146057735362391</v>
      </c>
      <c r="F6971" s="38">
        <f t="shared" ca="1" si="764"/>
        <v>4.2147535671430064E-2</v>
      </c>
      <c r="G6971" s="24">
        <f t="shared" ca="1" si="761"/>
        <v>9998.2719210890336</v>
      </c>
      <c r="H6971" s="24">
        <f t="shared" ca="1" si="762"/>
        <v>10691.453224401515</v>
      </c>
      <c r="I6971" s="24">
        <f ca="1">H6971/'Option value'!$E$10</f>
        <v>519.00258370881136</v>
      </c>
    </row>
    <row r="6972" spans="2:9">
      <c r="B6972">
        <f t="shared" si="763"/>
        <v>6954</v>
      </c>
      <c r="C6972" s="38">
        <f t="shared" ca="1" si="758"/>
        <v>0.31567736375631927</v>
      </c>
      <c r="D6972" s="38">
        <f t="shared" ca="1" si="759"/>
        <v>5.8180837342761353E-2</v>
      </c>
      <c r="E6972" s="38">
        <f t="shared" ca="1" si="760"/>
        <v>0.14776159826892007</v>
      </c>
      <c r="F6972" s="38">
        <f t="shared" ca="1" si="764"/>
        <v>4.0768274821130171E-2</v>
      </c>
      <c r="G6972" s="24">
        <f t="shared" ca="1" si="761"/>
        <v>8872.8689883734314</v>
      </c>
      <c r="H6972" s="24">
        <f t="shared" ca="1" si="762"/>
        <v>9566.0502916859132</v>
      </c>
      <c r="I6972" s="24">
        <f ca="1">H6972/'Option value'!$E$10</f>
        <v>464.37137338281127</v>
      </c>
    </row>
    <row r="6973" spans="2:9">
      <c r="B6973">
        <f t="shared" si="763"/>
        <v>6955</v>
      </c>
      <c r="C6973" s="38">
        <f t="shared" ca="1" si="758"/>
        <v>0.15966326192954705</v>
      </c>
      <c r="D6973" s="38">
        <f t="shared" ca="1" si="759"/>
        <v>6.6458844519033444E-2</v>
      </c>
      <c r="E6973" s="38">
        <f t="shared" ca="1" si="760"/>
        <v>0.14389567249388319</v>
      </c>
      <c r="F6973" s="38">
        <f t="shared" ca="1" si="764"/>
        <v>4.2342160367571872E-2</v>
      </c>
      <c r="G6973" s="24">
        <f t="shared" ca="1" si="761"/>
        <v>9411.982571995437</v>
      </c>
      <c r="H6973" s="24">
        <f t="shared" ca="1" si="762"/>
        <v>10105.163875307919</v>
      </c>
      <c r="I6973" s="24">
        <f ca="1">H6973/'Option value'!$E$10</f>
        <v>490.54193569455913</v>
      </c>
    </row>
    <row r="6974" spans="2:9">
      <c r="B6974">
        <f t="shared" si="763"/>
        <v>6956</v>
      </c>
      <c r="C6974" s="38">
        <f t="shared" ca="1" si="758"/>
        <v>9.3183404930782615E-2</v>
      </c>
      <c r="D6974" s="38">
        <f t="shared" ca="1" si="759"/>
        <v>6.5836943112750637E-2</v>
      </c>
      <c r="E6974" s="38">
        <f t="shared" ca="1" si="760"/>
        <v>0.14390332228623812</v>
      </c>
      <c r="F6974" s="38">
        <f t="shared" ca="1" si="764"/>
        <v>3.8579934753063344E-2</v>
      </c>
      <c r="G6974" s="24">
        <f t="shared" ca="1" si="761"/>
        <v>8474.7958649854736</v>
      </c>
      <c r="H6974" s="24">
        <f t="shared" ca="1" si="762"/>
        <v>9167.9771682979554</v>
      </c>
      <c r="I6974" s="24">
        <f ca="1">H6974/'Option value'!$E$10</f>
        <v>445.04743535426962</v>
      </c>
    </row>
    <row r="6975" spans="2:9">
      <c r="B6975">
        <f t="shared" si="763"/>
        <v>6957</v>
      </c>
      <c r="C6975" s="38">
        <f t="shared" ca="1" si="758"/>
        <v>0.2664824692929606</v>
      </c>
      <c r="D6975" s="38">
        <f t="shared" ca="1" si="759"/>
        <v>6.8075970495086346E-2</v>
      </c>
      <c r="E6975" s="38">
        <f t="shared" ca="1" si="760"/>
        <v>0.15054777449199724</v>
      </c>
      <c r="F6975" s="38">
        <f t="shared" ca="1" si="764"/>
        <v>3.2099941220690605E-2</v>
      </c>
      <c r="G6975" s="24">
        <f t="shared" ca="1" si="761"/>
        <v>9027.2876267602296</v>
      </c>
      <c r="H6975" s="24">
        <f t="shared" ca="1" si="762"/>
        <v>9720.4689300727114</v>
      </c>
      <c r="I6975" s="24">
        <f ca="1">H6975/'Option value'!$E$10</f>
        <v>471.86742378993739</v>
      </c>
    </row>
    <row r="6976" spans="2:9">
      <c r="B6976">
        <f t="shared" si="763"/>
        <v>6958</v>
      </c>
      <c r="C6976" s="38">
        <f t="shared" ca="1" si="758"/>
        <v>0.16048154697474165</v>
      </c>
      <c r="D6976" s="38">
        <f t="shared" ca="1" si="759"/>
        <v>6.6308982412560474E-2</v>
      </c>
      <c r="E6976" s="38">
        <f t="shared" ca="1" si="760"/>
        <v>0.14590241948290419</v>
      </c>
      <c r="F6976" s="38">
        <f t="shared" ca="1" si="764"/>
        <v>5.6086835377842745E-2</v>
      </c>
      <c r="G6976" s="24">
        <f t="shared" ca="1" si="761"/>
        <v>10625.522138094746</v>
      </c>
      <c r="H6976" s="24">
        <f t="shared" ca="1" si="762"/>
        <v>11318.703441407228</v>
      </c>
      <c r="I6976" s="24">
        <f ca="1">H6976/'Option value'!$E$10</f>
        <v>549.45162336928286</v>
      </c>
    </row>
    <row r="6977" spans="2:9">
      <c r="B6977">
        <f t="shared" si="763"/>
        <v>6959</v>
      </c>
      <c r="C6977" s="38">
        <f t="shared" ca="1" si="758"/>
        <v>0.17797171514785193</v>
      </c>
      <c r="D6977" s="38">
        <f t="shared" ca="1" si="759"/>
        <v>6.19660311276585E-2</v>
      </c>
      <c r="E6977" s="38">
        <f t="shared" ca="1" si="760"/>
        <v>0.14768861485796272</v>
      </c>
      <c r="F6977" s="38">
        <f t="shared" ca="1" si="764"/>
        <v>2.9136994547476709E-2</v>
      </c>
      <c r="G6977" s="24">
        <f t="shared" ca="1" si="761"/>
        <v>7636.1143994345102</v>
      </c>
      <c r="H6977" s="24">
        <f t="shared" ca="1" si="762"/>
        <v>8329.2957027469929</v>
      </c>
      <c r="I6977" s="24">
        <f ca="1">H6977/'Option value'!$E$10</f>
        <v>404.33474285179574</v>
      </c>
    </row>
    <row r="6978" spans="2:9">
      <c r="B6978">
        <f t="shared" si="763"/>
        <v>6960</v>
      </c>
      <c r="C6978" s="38">
        <f t="shared" ca="1" si="758"/>
        <v>0.32197364385812577</v>
      </c>
      <c r="D6978" s="38">
        <f t="shared" ca="1" si="759"/>
        <v>6.2997021626175084E-2</v>
      </c>
      <c r="E6978" s="38">
        <f t="shared" ca="1" si="760"/>
        <v>0.1445284408771674</v>
      </c>
      <c r="F6978" s="38">
        <f t="shared" ca="1" si="764"/>
        <v>4.5200964067005002E-2</v>
      </c>
      <c r="G6978" s="24">
        <f t="shared" ca="1" si="761"/>
        <v>10398.358529164607</v>
      </c>
      <c r="H6978" s="24">
        <f t="shared" ca="1" si="762"/>
        <v>11091.539832477089</v>
      </c>
      <c r="I6978" s="24">
        <f ca="1">H6978/'Option value'!$E$10</f>
        <v>538.42426371247996</v>
      </c>
    </row>
    <row r="6979" spans="2:9">
      <c r="B6979">
        <f t="shared" si="763"/>
        <v>6961</v>
      </c>
      <c r="C6979" s="38">
        <f t="shared" ca="1" si="758"/>
        <v>4.1579021763358759E-2</v>
      </c>
      <c r="D6979" s="38">
        <f t="shared" ca="1" si="759"/>
        <v>6.8643575075040361E-2</v>
      </c>
      <c r="E6979" s="38">
        <f t="shared" ca="1" si="760"/>
        <v>0.14895998697747237</v>
      </c>
      <c r="F6979" s="38">
        <f t="shared" ca="1" si="764"/>
        <v>5.982287065522901E-2</v>
      </c>
      <c r="G6979" s="24">
        <f t="shared" ca="1" si="761"/>
        <v>9947.7512113773355</v>
      </c>
      <c r="H6979" s="24">
        <f t="shared" ca="1" si="762"/>
        <v>10640.932514689817</v>
      </c>
      <c r="I6979" s="24">
        <f ca="1">H6979/'Option value'!$E$10</f>
        <v>516.55012207232119</v>
      </c>
    </row>
    <row r="6980" spans="2:9">
      <c r="B6980">
        <f t="shared" si="763"/>
        <v>6962</v>
      </c>
      <c r="C6980" s="38">
        <f t="shared" ca="1" si="758"/>
        <v>0.19735306931049235</v>
      </c>
      <c r="D6980" s="38">
        <f t="shared" ca="1" si="759"/>
        <v>6.1403534673288435E-2</v>
      </c>
      <c r="E6980" s="38">
        <f t="shared" ca="1" si="760"/>
        <v>0.14147110458287893</v>
      </c>
      <c r="F6980" s="38">
        <f t="shared" ca="1" si="764"/>
        <v>3.9515649968162272E-2</v>
      </c>
      <c r="G6980" s="24">
        <f t="shared" ca="1" si="761"/>
        <v>8943.2735543569906</v>
      </c>
      <c r="H6980" s="24">
        <f t="shared" ca="1" si="762"/>
        <v>9636.4548576694724</v>
      </c>
      <c r="I6980" s="24">
        <f ca="1">H6980/'Option value'!$E$10</f>
        <v>467.78907076065394</v>
      </c>
    </row>
    <row r="6981" spans="2:9">
      <c r="B6981">
        <f t="shared" si="763"/>
        <v>6963</v>
      </c>
      <c r="C6981" s="38">
        <f t="shared" ca="1" si="758"/>
        <v>0.16179267315670826</v>
      </c>
      <c r="D6981" s="38">
        <f t="shared" ca="1" si="759"/>
        <v>6.6430346440389157E-2</v>
      </c>
      <c r="E6981" s="38">
        <f t="shared" ca="1" si="760"/>
        <v>0.14363576957293048</v>
      </c>
      <c r="F6981" s="38">
        <f t="shared" ca="1" si="764"/>
        <v>2.143585378798591E-2</v>
      </c>
      <c r="G6981" s="24">
        <f t="shared" ca="1" si="761"/>
        <v>7832.7744482694734</v>
      </c>
      <c r="H6981" s="24">
        <f t="shared" ca="1" si="762"/>
        <v>8525.9557515819561</v>
      </c>
      <c r="I6981" s="24">
        <f ca="1">H6981/'Option value'!$E$10</f>
        <v>413.88134716417261</v>
      </c>
    </row>
    <row r="6982" spans="2:9">
      <c r="B6982">
        <f t="shared" si="763"/>
        <v>6964</v>
      </c>
      <c r="C6982" s="38">
        <f t="shared" ca="1" si="758"/>
        <v>0.2475643476476389</v>
      </c>
      <c r="D6982" s="38">
        <f t="shared" ca="1" si="759"/>
        <v>5.2931256183771036E-2</v>
      </c>
      <c r="E6982" s="38">
        <f t="shared" ca="1" si="760"/>
        <v>0.14521789327797927</v>
      </c>
      <c r="F6982" s="38">
        <f t="shared" ca="1" si="764"/>
        <v>5.148153746610265E-2</v>
      </c>
      <c r="G6982" s="24">
        <f t="shared" ca="1" si="761"/>
        <v>8736.9221811616771</v>
      </c>
      <c r="H6982" s="24">
        <f t="shared" ca="1" si="762"/>
        <v>9430.1034844741589</v>
      </c>
      <c r="I6982" s="24">
        <f ca="1">H6982/'Option value'!$E$10</f>
        <v>457.77201380942518</v>
      </c>
    </row>
    <row r="6983" spans="2:9">
      <c r="B6983">
        <f t="shared" si="763"/>
        <v>6965</v>
      </c>
      <c r="C6983" s="38">
        <f t="shared" ca="1" si="758"/>
        <v>0.39190161473159224</v>
      </c>
      <c r="D6983" s="38">
        <f t="shared" ca="1" si="759"/>
        <v>6.2142382706520102E-2</v>
      </c>
      <c r="E6983" s="38">
        <f t="shared" ca="1" si="760"/>
        <v>0.14535553208389562</v>
      </c>
      <c r="F6983" s="38">
        <f t="shared" ca="1" si="764"/>
        <v>5.5664798696253667E-2</v>
      </c>
      <c r="G6983" s="24">
        <f t="shared" ca="1" si="761"/>
        <v>11960.249557679703</v>
      </c>
      <c r="H6983" s="24">
        <f t="shared" ca="1" si="762"/>
        <v>12653.430860992185</v>
      </c>
      <c r="I6983" s="24">
        <f ca="1">H6983/'Option value'!$E$10</f>
        <v>614.24421655301865</v>
      </c>
    </row>
    <row r="6984" spans="2:9">
      <c r="B6984">
        <f t="shared" si="763"/>
        <v>6966</v>
      </c>
      <c r="C6984" s="38">
        <f t="shared" ca="1" si="758"/>
        <v>3.4334874237995694E-2</v>
      </c>
      <c r="D6984" s="38">
        <f t="shared" ca="1" si="759"/>
        <v>6.1949973190933823E-2</v>
      </c>
      <c r="E6984" s="38">
        <f t="shared" ca="1" si="760"/>
        <v>0.14082352573695855</v>
      </c>
      <c r="F6984" s="38">
        <f t="shared" ca="1" si="764"/>
        <v>5.1225585710256719E-2</v>
      </c>
      <c r="G6984" s="24">
        <f t="shared" ca="1" si="761"/>
        <v>8869.4286149229447</v>
      </c>
      <c r="H6984" s="24">
        <f t="shared" ca="1" si="762"/>
        <v>9562.6099182354264</v>
      </c>
      <c r="I6984" s="24">
        <f ca="1">H6984/'Option value'!$E$10</f>
        <v>464.20436496288477</v>
      </c>
    </row>
    <row r="6985" spans="2:9">
      <c r="B6985">
        <f t="shared" si="763"/>
        <v>6967</v>
      </c>
      <c r="C6985" s="38">
        <f t="shared" ca="1" si="758"/>
        <v>0.17542676640348309</v>
      </c>
      <c r="D6985" s="38">
        <f t="shared" ca="1" si="759"/>
        <v>6.083018099365934E-2</v>
      </c>
      <c r="E6985" s="38">
        <f t="shared" ca="1" si="760"/>
        <v>0.14533425591431418</v>
      </c>
      <c r="F6985" s="38">
        <f t="shared" ca="1" si="764"/>
        <v>2.6993455236892575E-2</v>
      </c>
      <c r="G6985" s="24">
        <f t="shared" ca="1" si="761"/>
        <v>7493.2730493201789</v>
      </c>
      <c r="H6985" s="24">
        <f t="shared" ca="1" si="762"/>
        <v>8186.4543526326615</v>
      </c>
      <c r="I6985" s="24">
        <f ca="1">H6985/'Option value'!$E$10</f>
        <v>397.40069672974084</v>
      </c>
    </row>
    <row r="6986" spans="2:9">
      <c r="B6986">
        <f t="shared" si="763"/>
        <v>6968</v>
      </c>
      <c r="C6986" s="38">
        <f t="shared" ca="1" si="758"/>
        <v>0.16965640135639365</v>
      </c>
      <c r="D6986" s="38">
        <f t="shared" ca="1" si="759"/>
        <v>6.5906180151644123E-2</v>
      </c>
      <c r="E6986" s="38">
        <f t="shared" ca="1" si="760"/>
        <v>0.14801497068569885</v>
      </c>
      <c r="F6986" s="38">
        <f t="shared" ca="1" si="764"/>
        <v>3.1935261210841101E-2</v>
      </c>
      <c r="G6986" s="24">
        <f t="shared" ca="1" si="761"/>
        <v>8236.0601078465897</v>
      </c>
      <c r="H6986" s="24">
        <f t="shared" ca="1" si="762"/>
        <v>8929.2414111590715</v>
      </c>
      <c r="I6986" s="24">
        <f ca="1">H6986/'Option value'!$E$10</f>
        <v>433.45832093005197</v>
      </c>
    </row>
    <row r="6987" spans="2:9">
      <c r="B6987">
        <f t="shared" si="763"/>
        <v>6969</v>
      </c>
      <c r="C6987" s="38">
        <f t="shared" ca="1" si="758"/>
        <v>0.2071142914669718</v>
      </c>
      <c r="D6987" s="38">
        <f t="shared" ca="1" si="759"/>
        <v>6.3826835738193186E-2</v>
      </c>
      <c r="E6987" s="38">
        <f t="shared" ca="1" si="760"/>
        <v>0.14389727492191004</v>
      </c>
      <c r="F6987" s="38">
        <f t="shared" ca="1" si="764"/>
        <v>2.4149023686500022E-2</v>
      </c>
      <c r="G6987" s="24">
        <f t="shared" ca="1" si="761"/>
        <v>7979.4673715411855</v>
      </c>
      <c r="H6987" s="24">
        <f t="shared" ca="1" si="762"/>
        <v>8672.6486748536681</v>
      </c>
      <c r="I6987" s="24">
        <f ca="1">H6987/'Option value'!$E$10</f>
        <v>421.00236285697417</v>
      </c>
    </row>
    <row r="6988" spans="2:9">
      <c r="B6988">
        <f t="shared" si="763"/>
        <v>6970</v>
      </c>
      <c r="C6988" s="38">
        <f t="shared" ca="1" si="758"/>
        <v>0.35038096804488572</v>
      </c>
      <c r="D6988" s="38">
        <f t="shared" ca="1" si="759"/>
        <v>6.8236370676666186E-2</v>
      </c>
      <c r="E6988" s="38">
        <f t="shared" ca="1" si="760"/>
        <v>0.1401550081495713</v>
      </c>
      <c r="F6988" s="38">
        <f t="shared" ca="1" si="764"/>
        <v>4.9680807200262529E-2</v>
      </c>
      <c r="G6988" s="24">
        <f t="shared" ca="1" si="761"/>
        <v>12631.032390998449</v>
      </c>
      <c r="H6988" s="24">
        <f t="shared" ca="1" si="762"/>
        <v>13324.213694310931</v>
      </c>
      <c r="I6988" s="24">
        <f ca="1">H6988/'Option value'!$E$10</f>
        <v>646.80649001509369</v>
      </c>
    </row>
    <row r="6989" spans="2:9">
      <c r="B6989">
        <f t="shared" si="763"/>
        <v>6971</v>
      </c>
      <c r="C6989" s="38">
        <f t="shared" ca="1" si="758"/>
        <v>0.37336429922983405</v>
      </c>
      <c r="D6989" s="38">
        <f t="shared" ca="1" si="759"/>
        <v>6.3775399732483237E-2</v>
      </c>
      <c r="E6989" s="38">
        <f t="shared" ca="1" si="760"/>
        <v>0.14570577339630525</v>
      </c>
      <c r="F6989" s="38">
        <f t="shared" ca="1" si="764"/>
        <v>2.6150360255188503E-2</v>
      </c>
      <c r="G6989" s="24">
        <f t="shared" ca="1" si="761"/>
        <v>9085.756120207905</v>
      </c>
      <c r="H6989" s="24">
        <f t="shared" ca="1" si="762"/>
        <v>9778.9374235203868</v>
      </c>
      <c r="I6989" s="24">
        <f ca="1">H6989/'Option value'!$E$10</f>
        <v>474.70570017089256</v>
      </c>
    </row>
    <row r="6990" spans="2:9">
      <c r="B6990">
        <f t="shared" si="763"/>
        <v>6972</v>
      </c>
      <c r="C6990" s="38">
        <f t="shared" ca="1" si="758"/>
        <v>0.31130031812026643</v>
      </c>
      <c r="D6990" s="38">
        <f t="shared" ca="1" si="759"/>
        <v>6.0176321700354383E-2</v>
      </c>
      <c r="E6990" s="38">
        <f t="shared" ca="1" si="760"/>
        <v>0.14653738709493638</v>
      </c>
      <c r="F6990" s="38">
        <f t="shared" ca="1" si="764"/>
        <v>4.6890928460762211E-2</v>
      </c>
      <c r="G6990" s="24">
        <f t="shared" ca="1" si="761"/>
        <v>9821.0362130725389</v>
      </c>
      <c r="H6990" s="24">
        <f t="shared" ca="1" si="762"/>
        <v>10514.217516385021</v>
      </c>
      <c r="I6990" s="24">
        <f ca="1">H6990/'Option value'!$E$10</f>
        <v>510.39890856237963</v>
      </c>
    </row>
    <row r="6991" spans="2:9">
      <c r="B6991">
        <f t="shared" si="763"/>
        <v>6973</v>
      </c>
      <c r="C6991" s="38">
        <f t="shared" ca="1" si="758"/>
        <v>0.30564717812787756</v>
      </c>
      <c r="D6991" s="38">
        <f t="shared" ca="1" si="759"/>
        <v>6.364885085258648E-2</v>
      </c>
      <c r="E6991" s="38">
        <f t="shared" ca="1" si="760"/>
        <v>0.14317647844772105</v>
      </c>
      <c r="F6991" s="38">
        <f t="shared" ca="1" si="764"/>
        <v>4.2694188628713464E-2</v>
      </c>
      <c r="G6991" s="24">
        <f t="shared" ca="1" si="761"/>
        <v>10256.950391913477</v>
      </c>
      <c r="H6991" s="24">
        <f t="shared" ca="1" si="762"/>
        <v>10950.131695225959</v>
      </c>
      <c r="I6991" s="24">
        <f ca="1">H6991/'Option value'!$E$10</f>
        <v>531.55979103038635</v>
      </c>
    </row>
    <row r="6992" spans="2:9">
      <c r="B6992">
        <f t="shared" si="763"/>
        <v>6974</v>
      </c>
      <c r="C6992" s="38">
        <f t="shared" ca="1" si="758"/>
        <v>0.33887325810611968</v>
      </c>
      <c r="D6992" s="38">
        <f t="shared" ca="1" si="759"/>
        <v>6.2733750329136292E-2</v>
      </c>
      <c r="E6992" s="38">
        <f t="shared" ca="1" si="760"/>
        <v>0.14212543933820668</v>
      </c>
      <c r="F6992" s="38">
        <f t="shared" ca="1" si="764"/>
        <v>5.7157564959682494E-2</v>
      </c>
      <c r="G6992" s="24">
        <f t="shared" ca="1" si="761"/>
        <v>12259.629388286365</v>
      </c>
      <c r="H6992" s="24">
        <f t="shared" ca="1" si="762"/>
        <v>12952.810691598846</v>
      </c>
      <c r="I6992" s="24">
        <f ca="1">H6992/'Option value'!$E$10</f>
        <v>628.77721803877887</v>
      </c>
    </row>
    <row r="6993" spans="2:9">
      <c r="B6993">
        <f t="shared" si="763"/>
        <v>6975</v>
      </c>
      <c r="C6993" s="38">
        <f t="shared" ca="1" si="758"/>
        <v>4.742519351775315E-2</v>
      </c>
      <c r="D6993" s="38">
        <f t="shared" ca="1" si="759"/>
        <v>5.446777455735774E-2</v>
      </c>
      <c r="E6993" s="38">
        <f t="shared" ca="1" si="760"/>
        <v>0.13981840659400799</v>
      </c>
      <c r="F6993" s="38">
        <f t="shared" ca="1" si="764"/>
        <v>4.5381937729257305E-2</v>
      </c>
      <c r="G6993" s="24">
        <f t="shared" ca="1" si="761"/>
        <v>7492.2849110325797</v>
      </c>
      <c r="H6993" s="24">
        <f t="shared" ca="1" si="762"/>
        <v>8185.4662143450623</v>
      </c>
      <c r="I6993" s="24">
        <f ca="1">H6993/'Option value'!$E$10</f>
        <v>397.35272885170201</v>
      </c>
    </row>
    <row r="6994" spans="2:9">
      <c r="B6994">
        <f t="shared" si="763"/>
        <v>6976</v>
      </c>
      <c r="C6994" s="38">
        <f t="shared" ca="1" si="758"/>
        <v>0.37956810126300461</v>
      </c>
      <c r="D6994" s="38">
        <f t="shared" ca="1" si="759"/>
        <v>6.1373038186158933E-2</v>
      </c>
      <c r="E6994" s="38">
        <f t="shared" ca="1" si="760"/>
        <v>0.14653390012267353</v>
      </c>
      <c r="F6994" s="38">
        <f t="shared" ca="1" si="764"/>
        <v>2.9275530333621132E-2</v>
      </c>
      <c r="G6994" s="24">
        <f t="shared" ca="1" si="761"/>
        <v>8955.0557046976719</v>
      </c>
      <c r="H6994" s="24">
        <f t="shared" ca="1" si="762"/>
        <v>9648.2370080101537</v>
      </c>
      <c r="I6994" s="24">
        <f ca="1">H6994/'Option value'!$E$10</f>
        <v>468.3610198063181</v>
      </c>
    </row>
    <row r="6995" spans="2:9">
      <c r="B6995">
        <f t="shared" si="763"/>
        <v>6977</v>
      </c>
      <c r="C6995" s="38">
        <f t="shared" ref="C6995:C7058" ca="1" si="765">_xlfn.NORM.INV(RAND(),$F$6,$G$6)</f>
        <v>0.33832551916767778</v>
      </c>
      <c r="D6995" s="38">
        <f t="shared" ref="D6995:D7058" ca="1" si="766">_xlfn.NORM.INV(RAND(),$F$7,$G$7)</f>
        <v>6.7844626424408597E-2</v>
      </c>
      <c r="E6995" s="38">
        <f t="shared" ref="E6995:E7058" ca="1" si="767">_xlfn.NORM.INV(RAND(),$F$8,$G$8)</f>
        <v>0.14347758161756952</v>
      </c>
      <c r="F6995" s="38">
        <f t="shared" ca="1" si="764"/>
        <v>3.0885160946235724E-2</v>
      </c>
      <c r="G6995" s="24">
        <f t="shared" ref="G6995:G7058" ca="1" si="768">IF(E6995&gt;F6995,($C$12*(1+C6995)*D6995)/(E6995-F6995),0)</f>
        <v>10001.368637716798</v>
      </c>
      <c r="H6995" s="24">
        <f t="shared" ref="H6995:H7058" ca="1" si="769">G6995+$C$13</f>
        <v>10694.54994102928</v>
      </c>
      <c r="I6995" s="24">
        <f ca="1">H6995/'Option value'!$E$10</f>
        <v>519.15290975870289</v>
      </c>
    </row>
    <row r="6996" spans="2:9">
      <c r="B6996">
        <f t="shared" ref="B6996:B7059" si="770">B6995+1</f>
        <v>6978</v>
      </c>
      <c r="C6996" s="38">
        <f t="shared" ca="1" si="765"/>
        <v>0.13525958297844756</v>
      </c>
      <c r="D6996" s="38">
        <f t="shared" ca="1" si="766"/>
        <v>5.9182143225787201E-2</v>
      </c>
      <c r="E6996" s="38">
        <f t="shared" ca="1" si="767"/>
        <v>0.14149532018201941</v>
      </c>
      <c r="F6996" s="38">
        <f t="shared" ref="F6996:F7059" ca="1" si="771">RAND()*($E$9-$D$9)+$D$9</f>
        <v>2.6337197169899778E-2</v>
      </c>
      <c r="G6996" s="24">
        <f t="shared" ca="1" si="768"/>
        <v>7235.7351915719937</v>
      </c>
      <c r="H6996" s="24">
        <f t="shared" ca="1" si="769"/>
        <v>7928.9164948844764</v>
      </c>
      <c r="I6996" s="24">
        <f ca="1">H6996/'Option value'!$E$10</f>
        <v>384.89885897497453</v>
      </c>
    </row>
    <row r="6997" spans="2:9">
      <c r="B6997">
        <f t="shared" si="770"/>
        <v>6979</v>
      </c>
      <c r="C6997" s="38">
        <f t="shared" ca="1" si="765"/>
        <v>7.7445468212847063E-2</v>
      </c>
      <c r="D6997" s="38">
        <f t="shared" ca="1" si="766"/>
        <v>6.7676732265490036E-2</v>
      </c>
      <c r="E6997" s="38">
        <f t="shared" ca="1" si="767"/>
        <v>0.14626504944420105</v>
      </c>
      <c r="F6997" s="38">
        <f t="shared" ca="1" si="771"/>
        <v>3.638593907563327E-2</v>
      </c>
      <c r="G6997" s="24">
        <f t="shared" ca="1" si="768"/>
        <v>8230.2101004615906</v>
      </c>
      <c r="H6997" s="24">
        <f t="shared" ca="1" si="769"/>
        <v>8923.3914037740724</v>
      </c>
      <c r="I6997" s="24">
        <f ca="1">H6997/'Option value'!$E$10</f>
        <v>433.1743399890326</v>
      </c>
    </row>
    <row r="6998" spans="2:9">
      <c r="B6998">
        <f t="shared" si="770"/>
        <v>6980</v>
      </c>
      <c r="C6998" s="38">
        <f t="shared" ca="1" si="765"/>
        <v>0.11977131229534119</v>
      </c>
      <c r="D6998" s="38">
        <f t="shared" ca="1" si="766"/>
        <v>6.3526487594955355E-2</v>
      </c>
      <c r="E6998" s="38">
        <f t="shared" ca="1" si="767"/>
        <v>0.14638516429191464</v>
      </c>
      <c r="F6998" s="38">
        <f t="shared" ca="1" si="771"/>
        <v>3.5112558598962396E-2</v>
      </c>
      <c r="G6998" s="24">
        <f t="shared" ca="1" si="768"/>
        <v>7928.4318843783713</v>
      </c>
      <c r="H6998" s="24">
        <f t="shared" ca="1" si="769"/>
        <v>8621.613187690853</v>
      </c>
      <c r="I6998" s="24">
        <f ca="1">H6998/'Option value'!$E$10</f>
        <v>418.52491202382777</v>
      </c>
    </row>
    <row r="6999" spans="2:9">
      <c r="B6999">
        <f t="shared" si="770"/>
        <v>6981</v>
      </c>
      <c r="C6999" s="38">
        <f t="shared" ca="1" si="765"/>
        <v>0.23123751120465011</v>
      </c>
      <c r="D6999" s="38">
        <f t="shared" ca="1" si="766"/>
        <v>5.898764136069852E-2</v>
      </c>
      <c r="E6999" s="38">
        <f t="shared" ca="1" si="767"/>
        <v>0.14380826471870198</v>
      </c>
      <c r="F6999" s="38">
        <f t="shared" ca="1" si="771"/>
        <v>5.7653013832287894E-2</v>
      </c>
      <c r="G6999" s="24">
        <f t="shared" ca="1" si="768"/>
        <v>10454.722139787882</v>
      </c>
      <c r="H6999" s="24">
        <f t="shared" ca="1" si="769"/>
        <v>11147.903443100364</v>
      </c>
      <c r="I6999" s="24">
        <f ca="1">H6999/'Option value'!$E$10</f>
        <v>541.16036131555165</v>
      </c>
    </row>
    <row r="7000" spans="2:9">
      <c r="B7000">
        <f t="shared" si="770"/>
        <v>6982</v>
      </c>
      <c r="C7000" s="38">
        <f t="shared" ca="1" si="765"/>
        <v>0.24195413604108096</v>
      </c>
      <c r="D7000" s="38">
        <f t="shared" ca="1" si="766"/>
        <v>6.8915654687769168E-2</v>
      </c>
      <c r="E7000" s="38">
        <f t="shared" ca="1" si="767"/>
        <v>0.14412101354571463</v>
      </c>
      <c r="F7000" s="38">
        <f t="shared" ca="1" si="771"/>
        <v>5.5588594986279175E-2</v>
      </c>
      <c r="G7000" s="24">
        <f t="shared" ca="1" si="768"/>
        <v>11989.815290449094</v>
      </c>
      <c r="H7000" s="24">
        <f t="shared" ca="1" si="769"/>
        <v>12682.996593761576</v>
      </c>
      <c r="I7000" s="24">
        <f ca="1">H7000/'Option value'!$E$10</f>
        <v>615.67944629910562</v>
      </c>
    </row>
    <row r="7001" spans="2:9">
      <c r="B7001">
        <f t="shared" si="770"/>
        <v>6983</v>
      </c>
      <c r="C7001" s="38">
        <f t="shared" ca="1" si="765"/>
        <v>0.32657797879068523</v>
      </c>
      <c r="D7001" s="38">
        <f t="shared" ca="1" si="766"/>
        <v>6.0877073981492114E-2</v>
      </c>
      <c r="E7001" s="38">
        <f t="shared" ca="1" si="767"/>
        <v>0.14073866310420996</v>
      </c>
      <c r="F7001" s="38">
        <f t="shared" ca="1" si="771"/>
        <v>4.205813672632458E-2</v>
      </c>
      <c r="G7001" s="24">
        <f t="shared" ca="1" si="768"/>
        <v>10149.54265993497</v>
      </c>
      <c r="H7001" s="24">
        <f t="shared" ca="1" si="769"/>
        <v>10842.723963247452</v>
      </c>
      <c r="I7001" s="24">
        <f ca="1">H7001/'Option value'!$E$10</f>
        <v>526.34582345861418</v>
      </c>
    </row>
    <row r="7002" spans="2:9">
      <c r="B7002">
        <f t="shared" si="770"/>
        <v>6984</v>
      </c>
      <c r="C7002" s="38">
        <f t="shared" ca="1" si="765"/>
        <v>0.25883674873958062</v>
      </c>
      <c r="D7002" s="38">
        <f t="shared" ca="1" si="766"/>
        <v>7.3414799382585105E-2</v>
      </c>
      <c r="E7002" s="38">
        <f t="shared" ca="1" si="767"/>
        <v>0.14436170705988058</v>
      </c>
      <c r="F7002" s="38">
        <f t="shared" ca="1" si="771"/>
        <v>2.4999119519540147E-2</v>
      </c>
      <c r="G7002" s="24">
        <f t="shared" ca="1" si="768"/>
        <v>9602.3201344412355</v>
      </c>
      <c r="H7002" s="24">
        <f t="shared" ca="1" si="769"/>
        <v>10295.501437753717</v>
      </c>
      <c r="I7002" s="24">
        <f ca="1">H7002/'Option value'!$E$10</f>
        <v>499.78162319192796</v>
      </c>
    </row>
    <row r="7003" spans="2:9">
      <c r="B7003">
        <f t="shared" si="770"/>
        <v>6985</v>
      </c>
      <c r="C7003" s="38">
        <f t="shared" ca="1" si="765"/>
        <v>0.36899245395815705</v>
      </c>
      <c r="D7003" s="38">
        <f t="shared" ca="1" si="766"/>
        <v>6.2264587047693297E-2</v>
      </c>
      <c r="E7003" s="38">
        <f t="shared" ca="1" si="767"/>
        <v>0.14967978180842656</v>
      </c>
      <c r="F7003" s="38">
        <f t="shared" ca="1" si="771"/>
        <v>3.5012576881733593E-2</v>
      </c>
      <c r="G7003" s="24">
        <f t="shared" ca="1" si="768"/>
        <v>9219.2229287368627</v>
      </c>
      <c r="H7003" s="24">
        <f t="shared" ca="1" si="769"/>
        <v>9912.4042320493445</v>
      </c>
      <c r="I7003" s="24">
        <f ca="1">H7003/'Option value'!$E$10</f>
        <v>481.18467145870602</v>
      </c>
    </row>
    <row r="7004" spans="2:9">
      <c r="B7004">
        <f t="shared" si="770"/>
        <v>6986</v>
      </c>
      <c r="C7004" s="38">
        <f t="shared" ca="1" si="765"/>
        <v>3.0377532890030007E-2</v>
      </c>
      <c r="D7004" s="38">
        <f t="shared" ca="1" si="766"/>
        <v>5.9777729834206414E-2</v>
      </c>
      <c r="E7004" s="38">
        <f t="shared" ca="1" si="767"/>
        <v>0.14403251459638042</v>
      </c>
      <c r="F7004" s="38">
        <f t="shared" ca="1" si="771"/>
        <v>3.4559353641374364E-2</v>
      </c>
      <c r="G7004" s="24">
        <f t="shared" ca="1" si="768"/>
        <v>6977.8160604370314</v>
      </c>
      <c r="H7004" s="24">
        <f t="shared" ca="1" si="769"/>
        <v>7670.9973637495141</v>
      </c>
      <c r="I7004" s="24">
        <f ca="1">H7004/'Option value'!$E$10</f>
        <v>372.37851280337446</v>
      </c>
    </row>
    <row r="7005" spans="2:9">
      <c r="B7005">
        <f t="shared" si="770"/>
        <v>6987</v>
      </c>
      <c r="C7005" s="38">
        <f t="shared" ca="1" si="765"/>
        <v>0.17853058534564983</v>
      </c>
      <c r="D7005" s="38">
        <f t="shared" ca="1" si="766"/>
        <v>6.4880605952527398E-2</v>
      </c>
      <c r="E7005" s="38">
        <f t="shared" ca="1" si="767"/>
        <v>0.14781834410465017</v>
      </c>
      <c r="F7005" s="38">
        <f t="shared" ca="1" si="771"/>
        <v>2.5223155559663289E-2</v>
      </c>
      <c r="G7005" s="24">
        <f t="shared" ca="1" si="768"/>
        <v>7735.2384519179395</v>
      </c>
      <c r="H7005" s="24">
        <f t="shared" ca="1" si="769"/>
        <v>8428.4197552304213</v>
      </c>
      <c r="I7005" s="24">
        <f ca="1">H7005/'Option value'!$E$10</f>
        <v>409.14659005972914</v>
      </c>
    </row>
    <row r="7006" spans="2:9">
      <c r="B7006">
        <f t="shared" si="770"/>
        <v>6988</v>
      </c>
      <c r="C7006" s="38">
        <f t="shared" ca="1" si="765"/>
        <v>0.18632156209247669</v>
      </c>
      <c r="D7006" s="38">
        <f t="shared" ca="1" si="766"/>
        <v>5.8006249882281077E-2</v>
      </c>
      <c r="E7006" s="38">
        <f t="shared" ca="1" si="767"/>
        <v>0.14080243763612807</v>
      </c>
      <c r="F7006" s="38">
        <f t="shared" ca="1" si="771"/>
        <v>2.8929734017120443E-2</v>
      </c>
      <c r="G7006" s="24">
        <f t="shared" ca="1" si="768"/>
        <v>7628.5931959060326</v>
      </c>
      <c r="H7006" s="24">
        <f t="shared" ca="1" si="769"/>
        <v>8321.7744992185144</v>
      </c>
      <c r="I7006" s="24">
        <f ca="1">H7006/'Option value'!$E$10</f>
        <v>403.96963588439388</v>
      </c>
    </row>
    <row r="7007" spans="2:9">
      <c r="B7007">
        <f t="shared" si="770"/>
        <v>6989</v>
      </c>
      <c r="C7007" s="38">
        <f t="shared" ca="1" si="765"/>
        <v>2.1573811843437957E-2</v>
      </c>
      <c r="D7007" s="38">
        <f t="shared" ca="1" si="766"/>
        <v>5.9488006730134178E-2</v>
      </c>
      <c r="E7007" s="38">
        <f t="shared" ca="1" si="767"/>
        <v>0.14432449200118155</v>
      </c>
      <c r="F7007" s="38">
        <f t="shared" ca="1" si="771"/>
        <v>3.9925984002335629E-2</v>
      </c>
      <c r="G7007" s="24">
        <f t="shared" ca="1" si="768"/>
        <v>7219.3193462399468</v>
      </c>
      <c r="H7007" s="24">
        <f t="shared" ca="1" si="769"/>
        <v>7912.5006495524294</v>
      </c>
      <c r="I7007" s="24">
        <f ca="1">H7007/'Option value'!$E$10</f>
        <v>384.10197327924413</v>
      </c>
    </row>
    <row r="7008" spans="2:9">
      <c r="B7008">
        <f t="shared" si="770"/>
        <v>6990</v>
      </c>
      <c r="C7008" s="38">
        <f t="shared" ca="1" si="765"/>
        <v>0.24930651609428614</v>
      </c>
      <c r="D7008" s="38">
        <f t="shared" ca="1" si="766"/>
        <v>6.0076290183406711E-2</v>
      </c>
      <c r="E7008" s="38">
        <f t="shared" ca="1" si="767"/>
        <v>0.14530628804984791</v>
      </c>
      <c r="F7008" s="38">
        <f t="shared" ca="1" si="771"/>
        <v>3.1995406965943315E-2</v>
      </c>
      <c r="G7008" s="24">
        <f t="shared" ca="1" si="768"/>
        <v>8214.703104794442</v>
      </c>
      <c r="H7008" s="24">
        <f t="shared" ca="1" si="769"/>
        <v>8907.8844081069237</v>
      </c>
      <c r="I7008" s="24">
        <f ca="1">H7008/'Option value'!$E$10</f>
        <v>432.42157320907393</v>
      </c>
    </row>
    <row r="7009" spans="2:9">
      <c r="B7009">
        <f t="shared" si="770"/>
        <v>6991</v>
      </c>
      <c r="C7009" s="38">
        <f t="shared" ca="1" si="765"/>
        <v>0.25106141054370718</v>
      </c>
      <c r="D7009" s="38">
        <f t="shared" ca="1" si="766"/>
        <v>6.0197203541770231E-2</v>
      </c>
      <c r="E7009" s="38">
        <f t="shared" ca="1" si="767"/>
        <v>0.14568722084468799</v>
      </c>
      <c r="F7009" s="38">
        <f t="shared" ca="1" si="771"/>
        <v>2.6881741631736324E-2</v>
      </c>
      <c r="G7009" s="24">
        <f t="shared" ca="1" si="768"/>
        <v>7861.5802378371218</v>
      </c>
      <c r="H7009" s="24">
        <f t="shared" ca="1" si="769"/>
        <v>8554.7615411496045</v>
      </c>
      <c r="I7009" s="24">
        <f ca="1">H7009/'Option value'!$E$10</f>
        <v>415.279686463573</v>
      </c>
    </row>
    <row r="7010" spans="2:9">
      <c r="B7010">
        <f t="shared" si="770"/>
        <v>6992</v>
      </c>
      <c r="C7010" s="38">
        <f t="shared" ca="1" si="765"/>
        <v>0.29415316899967875</v>
      </c>
      <c r="D7010" s="38">
        <f t="shared" ca="1" si="766"/>
        <v>5.6001126883057452E-2</v>
      </c>
      <c r="E7010" s="38">
        <f t="shared" ca="1" si="767"/>
        <v>0.14239912291037041</v>
      </c>
      <c r="F7010" s="38">
        <f t="shared" ca="1" si="771"/>
        <v>2.690994430322954E-2</v>
      </c>
      <c r="G7010" s="24">
        <f t="shared" ca="1" si="768"/>
        <v>7782.7401526272561</v>
      </c>
      <c r="H7010" s="24">
        <f t="shared" ca="1" si="769"/>
        <v>8475.9214559397387</v>
      </c>
      <c r="I7010" s="24">
        <f ca="1">H7010/'Option value'!$E$10</f>
        <v>411.45249786115232</v>
      </c>
    </row>
    <row r="7011" spans="2:9">
      <c r="B7011">
        <f t="shared" si="770"/>
        <v>6993</v>
      </c>
      <c r="C7011" s="38">
        <f t="shared" ca="1" si="765"/>
        <v>0.34080039561901621</v>
      </c>
      <c r="D7011" s="38">
        <f t="shared" ca="1" si="766"/>
        <v>5.9673595337897602E-2</v>
      </c>
      <c r="E7011" s="38">
        <f t="shared" ca="1" si="767"/>
        <v>0.14421804013483336</v>
      </c>
      <c r="F7011" s="38">
        <f t="shared" ca="1" si="771"/>
        <v>5.2532362124974377E-2</v>
      </c>
      <c r="G7011" s="24">
        <f t="shared" ca="1" si="768"/>
        <v>10822.714704575146</v>
      </c>
      <c r="H7011" s="24">
        <f t="shared" ca="1" si="769"/>
        <v>11515.896007887628</v>
      </c>
      <c r="I7011" s="24">
        <f ca="1">H7011/'Option value'!$E$10</f>
        <v>559.02407805279745</v>
      </c>
    </row>
    <row r="7012" spans="2:9">
      <c r="B7012">
        <f t="shared" si="770"/>
        <v>6994</v>
      </c>
      <c r="C7012" s="38">
        <f t="shared" ca="1" si="765"/>
        <v>0.29125432469471202</v>
      </c>
      <c r="D7012" s="38">
        <f t="shared" ca="1" si="766"/>
        <v>6.1193495138431489E-2</v>
      </c>
      <c r="E7012" s="38">
        <f t="shared" ca="1" si="767"/>
        <v>0.14414894400944012</v>
      </c>
      <c r="F7012" s="38">
        <f t="shared" ca="1" si="771"/>
        <v>5.2110773377197189E-2</v>
      </c>
      <c r="G7012" s="24">
        <f t="shared" ca="1" si="768"/>
        <v>10647.323440042557</v>
      </c>
      <c r="H7012" s="24">
        <f t="shared" ca="1" si="769"/>
        <v>11340.504743355039</v>
      </c>
      <c r="I7012" s="24">
        <f ca="1">H7012/'Option value'!$E$10</f>
        <v>550.50993899781736</v>
      </c>
    </row>
    <row r="7013" spans="2:9">
      <c r="B7013">
        <f t="shared" si="770"/>
        <v>6995</v>
      </c>
      <c r="C7013" s="38">
        <f t="shared" ca="1" si="765"/>
        <v>0.25454631221809143</v>
      </c>
      <c r="D7013" s="38">
        <f t="shared" ca="1" si="766"/>
        <v>6.3752519872144142E-2</v>
      </c>
      <c r="E7013" s="38">
        <f t="shared" ca="1" si="767"/>
        <v>0.14470091482049188</v>
      </c>
      <c r="F7013" s="38">
        <f t="shared" ca="1" si="771"/>
        <v>2.4240488572922061E-2</v>
      </c>
      <c r="G7013" s="24">
        <f t="shared" ca="1" si="768"/>
        <v>8234.3824603153953</v>
      </c>
      <c r="H7013" s="24">
        <f t="shared" ca="1" si="769"/>
        <v>8927.5637636278771</v>
      </c>
      <c r="I7013" s="24">
        <f ca="1">H7013/'Option value'!$E$10</f>
        <v>433.37688172950857</v>
      </c>
    </row>
    <row r="7014" spans="2:9">
      <c r="B7014">
        <f t="shared" si="770"/>
        <v>6996</v>
      </c>
      <c r="C7014" s="38">
        <f t="shared" ca="1" si="765"/>
        <v>0.16937940787129935</v>
      </c>
      <c r="D7014" s="38">
        <f t="shared" ca="1" si="766"/>
        <v>5.9970304420432552E-2</v>
      </c>
      <c r="E7014" s="38">
        <f t="shared" ca="1" si="767"/>
        <v>0.14318652689154782</v>
      </c>
      <c r="F7014" s="38">
        <f t="shared" ca="1" si="771"/>
        <v>3.0886084511796755E-2</v>
      </c>
      <c r="G7014" s="24">
        <f t="shared" ca="1" si="768"/>
        <v>7744.6466004314761</v>
      </c>
      <c r="H7014" s="24">
        <f t="shared" ca="1" si="769"/>
        <v>8437.8279037439588</v>
      </c>
      <c r="I7014" s="24">
        <f ca="1">H7014/'Option value'!$E$10</f>
        <v>409.60329629825043</v>
      </c>
    </row>
    <row r="7015" spans="2:9">
      <c r="B7015">
        <f t="shared" si="770"/>
        <v>6997</v>
      </c>
      <c r="C7015" s="38">
        <f t="shared" ca="1" si="765"/>
        <v>0.26991795355546172</v>
      </c>
      <c r="D7015" s="38">
        <f t="shared" ca="1" si="766"/>
        <v>5.5821805417235915E-2</v>
      </c>
      <c r="E7015" s="38">
        <f t="shared" ca="1" si="767"/>
        <v>0.14493571436289238</v>
      </c>
      <c r="F7015" s="38">
        <f t="shared" ca="1" si="771"/>
        <v>5.5892131244297455E-2</v>
      </c>
      <c r="G7015" s="24">
        <f t="shared" ca="1" si="768"/>
        <v>9873.4354401950568</v>
      </c>
      <c r="H7015" s="24">
        <f t="shared" ca="1" si="769"/>
        <v>10566.616743507539</v>
      </c>
      <c r="I7015" s="24">
        <f ca="1">H7015/'Option value'!$E$10</f>
        <v>512.94256036444358</v>
      </c>
    </row>
    <row r="7016" spans="2:9">
      <c r="B7016">
        <f t="shared" si="770"/>
        <v>6998</v>
      </c>
      <c r="C7016" s="38">
        <f t="shared" ca="1" si="765"/>
        <v>0.30322790634473473</v>
      </c>
      <c r="D7016" s="38">
        <f t="shared" ca="1" si="766"/>
        <v>5.7966553417590806E-2</v>
      </c>
      <c r="E7016" s="38">
        <f t="shared" ca="1" si="767"/>
        <v>0.14228773577402434</v>
      </c>
      <c r="F7016" s="38">
        <f t="shared" ca="1" si="771"/>
        <v>2.9187391731805533E-2</v>
      </c>
      <c r="G7016" s="24">
        <f t="shared" ca="1" si="768"/>
        <v>8283.7178998727341</v>
      </c>
      <c r="H7016" s="24">
        <f t="shared" ca="1" si="769"/>
        <v>8976.8992031852158</v>
      </c>
      <c r="I7016" s="24">
        <f ca="1">H7016/'Option value'!$E$10</f>
        <v>435.77180597986484</v>
      </c>
    </row>
    <row r="7017" spans="2:9">
      <c r="B7017">
        <f t="shared" si="770"/>
        <v>6999</v>
      </c>
      <c r="C7017" s="38">
        <f t="shared" ca="1" si="765"/>
        <v>0.22231029421690768</v>
      </c>
      <c r="D7017" s="38">
        <f t="shared" ca="1" si="766"/>
        <v>6.8938548483982079E-2</v>
      </c>
      <c r="E7017" s="38">
        <f t="shared" ca="1" si="767"/>
        <v>0.144742610142433</v>
      </c>
      <c r="F7017" s="38">
        <f t="shared" ca="1" si="771"/>
        <v>4.1107081546188015E-2</v>
      </c>
      <c r="G7017" s="24">
        <f t="shared" ca="1" si="768"/>
        <v>10083.848549464534</v>
      </c>
      <c r="H7017" s="24">
        <f t="shared" ca="1" si="769"/>
        <v>10777.029852777016</v>
      </c>
      <c r="I7017" s="24">
        <f ca="1">H7017/'Option value'!$E$10</f>
        <v>523.15678896975805</v>
      </c>
    </row>
    <row r="7018" spans="2:9">
      <c r="B7018">
        <f t="shared" si="770"/>
        <v>7000</v>
      </c>
      <c r="C7018" s="38">
        <f t="shared" ca="1" si="765"/>
        <v>0.18881725785473338</v>
      </c>
      <c r="D7018" s="38">
        <f t="shared" ca="1" si="766"/>
        <v>6.6311690198557177E-2</v>
      </c>
      <c r="E7018" s="38">
        <f t="shared" ca="1" si="767"/>
        <v>0.1435682617206715</v>
      </c>
      <c r="F7018" s="38">
        <f t="shared" ca="1" si="771"/>
        <v>5.9044803389037809E-2</v>
      </c>
      <c r="G7018" s="24">
        <f t="shared" ca="1" si="768"/>
        <v>11566.962226646718</v>
      </c>
      <c r="H7018" s="24">
        <f t="shared" ca="1" si="769"/>
        <v>12260.143529959199</v>
      </c>
      <c r="I7018" s="24">
        <f ca="1">H7018/'Option value'!$E$10</f>
        <v>595.1525985417087</v>
      </c>
    </row>
    <row r="7019" spans="2:9">
      <c r="B7019">
        <f t="shared" si="770"/>
        <v>7001</v>
      </c>
      <c r="C7019" s="38">
        <f t="shared" ca="1" si="765"/>
        <v>9.9952448771219671E-2</v>
      </c>
      <c r="D7019" s="38">
        <f t="shared" ca="1" si="766"/>
        <v>6.6379214411055362E-2</v>
      </c>
      <c r="E7019" s="38">
        <f t="shared" ca="1" si="767"/>
        <v>0.14483725643210124</v>
      </c>
      <c r="F7019" s="38">
        <f t="shared" ca="1" si="771"/>
        <v>4.687498020245201E-2</v>
      </c>
      <c r="G7019" s="24">
        <f t="shared" ca="1" si="768"/>
        <v>9243.5443286280224</v>
      </c>
      <c r="H7019" s="24">
        <f t="shared" ca="1" si="769"/>
        <v>9936.7256319405042</v>
      </c>
      <c r="I7019" s="24">
        <f ca="1">H7019/'Option value'!$E$10</f>
        <v>482.36532193885938</v>
      </c>
    </row>
    <row r="7020" spans="2:9">
      <c r="B7020">
        <f t="shared" si="770"/>
        <v>7002</v>
      </c>
      <c r="C7020" s="38">
        <f t="shared" ca="1" si="765"/>
        <v>0.30564929415030273</v>
      </c>
      <c r="D7020" s="38">
        <f t="shared" ca="1" si="766"/>
        <v>5.9190982310699788E-2</v>
      </c>
      <c r="E7020" s="38">
        <f t="shared" ca="1" si="767"/>
        <v>0.14733033356871497</v>
      </c>
      <c r="F7020" s="38">
        <f t="shared" ca="1" si="771"/>
        <v>4.4494293061631024E-2</v>
      </c>
      <c r="G7020" s="24">
        <f t="shared" ca="1" si="768"/>
        <v>9320.2618923647788</v>
      </c>
      <c r="H7020" s="24">
        <f t="shared" ca="1" si="769"/>
        <v>10013.443195677261</v>
      </c>
      <c r="I7020" s="24">
        <f ca="1">H7020/'Option value'!$E$10</f>
        <v>486.08947551831358</v>
      </c>
    </row>
    <row r="7021" spans="2:9">
      <c r="B7021">
        <f t="shared" si="770"/>
        <v>7003</v>
      </c>
      <c r="C7021" s="38">
        <f t="shared" ca="1" si="765"/>
        <v>0.39435006234608783</v>
      </c>
      <c r="D7021" s="38">
        <f t="shared" ca="1" si="766"/>
        <v>6.5964904783558986E-2</v>
      </c>
      <c r="E7021" s="38">
        <f t="shared" ca="1" si="767"/>
        <v>0.14832381415854651</v>
      </c>
      <c r="F7021" s="38">
        <f t="shared" ca="1" si="771"/>
        <v>5.3538676030459809E-2</v>
      </c>
      <c r="G7021" s="24">
        <f t="shared" ca="1" si="768"/>
        <v>12034.717213002017</v>
      </c>
      <c r="H7021" s="24">
        <f t="shared" ca="1" si="769"/>
        <v>12727.898516314499</v>
      </c>
      <c r="I7021" s="24">
        <f ca="1">H7021/'Option value'!$E$10</f>
        <v>617.85915127740282</v>
      </c>
    </row>
    <row r="7022" spans="2:9">
      <c r="B7022">
        <f t="shared" si="770"/>
        <v>7004</v>
      </c>
      <c r="C7022" s="38">
        <f t="shared" ca="1" si="765"/>
        <v>0.15354715369159777</v>
      </c>
      <c r="D7022" s="38">
        <f t="shared" ca="1" si="766"/>
        <v>6.4928982255181858E-2</v>
      </c>
      <c r="E7022" s="38">
        <f t="shared" ca="1" si="767"/>
        <v>0.14698341326326483</v>
      </c>
      <c r="F7022" s="38">
        <f t="shared" ca="1" si="771"/>
        <v>4.438666246281818E-2</v>
      </c>
      <c r="G7022" s="24">
        <f t="shared" ca="1" si="768"/>
        <v>9053.8171062098081</v>
      </c>
      <c r="H7022" s="24">
        <f t="shared" ca="1" si="769"/>
        <v>9746.9984095222899</v>
      </c>
      <c r="I7022" s="24">
        <f ca="1">H7022/'Option value'!$E$10</f>
        <v>473.15526259816937</v>
      </c>
    </row>
    <row r="7023" spans="2:9">
      <c r="B7023">
        <f t="shared" si="770"/>
        <v>7005</v>
      </c>
      <c r="C7023" s="38">
        <f t="shared" ca="1" si="765"/>
        <v>0.3218662701647218</v>
      </c>
      <c r="D7023" s="38">
        <f t="shared" ca="1" si="766"/>
        <v>6.000572188245766E-2</v>
      </c>
      <c r="E7023" s="38">
        <f t="shared" ca="1" si="767"/>
        <v>0.1455295837031125</v>
      </c>
      <c r="F7023" s="38">
        <f t="shared" ca="1" si="771"/>
        <v>3.5360029900160225E-2</v>
      </c>
      <c r="G7023" s="24">
        <f t="shared" ca="1" si="768"/>
        <v>8929.1469840443424</v>
      </c>
      <c r="H7023" s="24">
        <f t="shared" ca="1" si="769"/>
        <v>9622.3282873568241</v>
      </c>
      <c r="I7023" s="24">
        <f ca="1">H7023/'Option value'!$E$10</f>
        <v>467.10331492023414</v>
      </c>
    </row>
    <row r="7024" spans="2:9">
      <c r="B7024">
        <f t="shared" si="770"/>
        <v>7006</v>
      </c>
      <c r="C7024" s="38">
        <f t="shared" ca="1" si="765"/>
        <v>0.182661683398333</v>
      </c>
      <c r="D7024" s="38">
        <f t="shared" ca="1" si="766"/>
        <v>7.1863040903572026E-2</v>
      </c>
      <c r="E7024" s="38">
        <f t="shared" ca="1" si="767"/>
        <v>0.1508688424489372</v>
      </c>
      <c r="F7024" s="38">
        <f t="shared" ca="1" si="771"/>
        <v>3.9389487843469885E-2</v>
      </c>
      <c r="G7024" s="24">
        <f t="shared" ca="1" si="768"/>
        <v>9455.0329815317473</v>
      </c>
      <c r="H7024" s="24">
        <f t="shared" ca="1" si="769"/>
        <v>10148.214284844229</v>
      </c>
      <c r="I7024" s="24">
        <f ca="1">H7024/'Option value'!$E$10</f>
        <v>492.63176140020528</v>
      </c>
    </row>
    <row r="7025" spans="2:9">
      <c r="B7025">
        <f t="shared" si="770"/>
        <v>7007</v>
      </c>
      <c r="C7025" s="38">
        <f t="shared" ca="1" si="765"/>
        <v>0.17526896540851813</v>
      </c>
      <c r="D7025" s="38">
        <f t="shared" ca="1" si="766"/>
        <v>5.6098171469014801E-2</v>
      </c>
      <c r="E7025" s="38">
        <f t="shared" ca="1" si="767"/>
        <v>0.14319919192211666</v>
      </c>
      <c r="F7025" s="38">
        <f t="shared" ca="1" si="771"/>
        <v>5.1307714513927904E-2</v>
      </c>
      <c r="G7025" s="24">
        <f t="shared" ca="1" si="768"/>
        <v>8898.199048919485</v>
      </c>
      <c r="H7025" s="24">
        <f t="shared" ca="1" si="769"/>
        <v>9591.3803522319668</v>
      </c>
      <c r="I7025" s="24">
        <f ca="1">H7025/'Option value'!$E$10</f>
        <v>465.60098797242551</v>
      </c>
    </row>
    <row r="7026" spans="2:9">
      <c r="B7026">
        <f t="shared" si="770"/>
        <v>7008</v>
      </c>
      <c r="C7026" s="38">
        <f t="shared" ca="1" si="765"/>
        <v>0.10215040403949939</v>
      </c>
      <c r="D7026" s="38">
        <f t="shared" ca="1" si="766"/>
        <v>5.3474954189947368E-2</v>
      </c>
      <c r="E7026" s="38">
        <f t="shared" ca="1" si="767"/>
        <v>0.14321782319885648</v>
      </c>
      <c r="F7026" s="38">
        <f t="shared" ca="1" si="771"/>
        <v>5.9895510135132932E-2</v>
      </c>
      <c r="G7026" s="24">
        <f t="shared" ca="1" si="768"/>
        <v>8772.4589486036621</v>
      </c>
      <c r="H7026" s="24">
        <f t="shared" ca="1" si="769"/>
        <v>9465.6402519161438</v>
      </c>
      <c r="I7026" s="24">
        <f ca="1">H7026/'Option value'!$E$10</f>
        <v>459.49709960757974</v>
      </c>
    </row>
    <row r="7027" spans="2:9">
      <c r="B7027">
        <f t="shared" si="770"/>
        <v>7009</v>
      </c>
      <c r="C7027" s="38">
        <f t="shared" ca="1" si="765"/>
        <v>0.34358894528782058</v>
      </c>
      <c r="D7027" s="38">
        <f t="shared" ca="1" si="766"/>
        <v>7.9402131697845324E-2</v>
      </c>
      <c r="E7027" s="38">
        <f t="shared" ca="1" si="767"/>
        <v>0.14496404638577273</v>
      </c>
      <c r="F7027" s="38">
        <f t="shared" ca="1" si="771"/>
        <v>2.681268137884274E-2</v>
      </c>
      <c r="G7027" s="24">
        <f t="shared" ca="1" si="768"/>
        <v>11198.277293433313</v>
      </c>
      <c r="H7027" s="24">
        <f t="shared" ca="1" si="769"/>
        <v>11891.458596745795</v>
      </c>
      <c r="I7027" s="24">
        <f ca="1">H7027/'Option value'!$E$10</f>
        <v>577.25527168668907</v>
      </c>
    </row>
    <row r="7028" spans="2:9">
      <c r="B7028">
        <f t="shared" si="770"/>
        <v>7010</v>
      </c>
      <c r="C7028" s="38">
        <f t="shared" ca="1" si="765"/>
        <v>0.20898777456032938</v>
      </c>
      <c r="D7028" s="38">
        <f t="shared" ca="1" si="766"/>
        <v>5.7526652780011893E-2</v>
      </c>
      <c r="E7028" s="38">
        <f t="shared" ca="1" si="767"/>
        <v>0.14677489946830732</v>
      </c>
      <c r="F7028" s="38">
        <f t="shared" ca="1" si="771"/>
        <v>2.1422659440483955E-2</v>
      </c>
      <c r="G7028" s="24">
        <f t="shared" ca="1" si="768"/>
        <v>6880.9799441644964</v>
      </c>
      <c r="H7028" s="24">
        <f t="shared" ca="1" si="769"/>
        <v>7574.161247476979</v>
      </c>
      <c r="I7028" s="24">
        <f ca="1">H7028/'Option value'!$E$10</f>
        <v>367.67773046004748</v>
      </c>
    </row>
    <row r="7029" spans="2:9">
      <c r="B7029">
        <f t="shared" si="770"/>
        <v>7011</v>
      </c>
      <c r="C7029" s="38">
        <f t="shared" ca="1" si="765"/>
        <v>7.8091093820577884E-2</v>
      </c>
      <c r="D7029" s="38">
        <f t="shared" ca="1" si="766"/>
        <v>5.7580464257254722E-2</v>
      </c>
      <c r="E7029" s="38">
        <f t="shared" ca="1" si="767"/>
        <v>0.14603323678437724</v>
      </c>
      <c r="F7029" s="38">
        <f t="shared" ca="1" si="771"/>
        <v>4.0211743316101535E-2</v>
      </c>
      <c r="G7029" s="24">
        <f t="shared" ca="1" si="768"/>
        <v>7275.2531699569918</v>
      </c>
      <c r="H7029" s="24">
        <f t="shared" ca="1" si="769"/>
        <v>7968.4344732694744</v>
      </c>
      <c r="I7029" s="24">
        <f ca="1">H7029/'Option value'!$E$10</f>
        <v>386.81720744026575</v>
      </c>
    </row>
    <row r="7030" spans="2:9">
      <c r="B7030">
        <f t="shared" si="770"/>
        <v>7012</v>
      </c>
      <c r="C7030" s="38">
        <f t="shared" ca="1" si="765"/>
        <v>0.32183066271593491</v>
      </c>
      <c r="D7030" s="38">
        <f t="shared" ca="1" si="766"/>
        <v>5.361831832944669E-2</v>
      </c>
      <c r="E7030" s="38">
        <f t="shared" ca="1" si="767"/>
        <v>0.14390603035939914</v>
      </c>
      <c r="F7030" s="38">
        <f t="shared" ca="1" si="771"/>
        <v>2.6789737774972802E-2</v>
      </c>
      <c r="G7030" s="24">
        <f t="shared" ca="1" si="768"/>
        <v>7505.2138558045654</v>
      </c>
      <c r="H7030" s="24">
        <f t="shared" ca="1" si="769"/>
        <v>8198.395159117048</v>
      </c>
      <c r="I7030" s="24">
        <f ca="1">H7030/'Option value'!$E$10</f>
        <v>397.98034752995375</v>
      </c>
    </row>
    <row r="7031" spans="2:9">
      <c r="B7031">
        <f t="shared" si="770"/>
        <v>7013</v>
      </c>
      <c r="C7031" s="38">
        <f t="shared" ca="1" si="765"/>
        <v>0.28088531627922442</v>
      </c>
      <c r="D7031" s="38">
        <f t="shared" ca="1" si="766"/>
        <v>6.8688150490028382E-2</v>
      </c>
      <c r="E7031" s="38">
        <f t="shared" ca="1" si="767"/>
        <v>0.15010285433469975</v>
      </c>
      <c r="F7031" s="38">
        <f t="shared" ca="1" si="771"/>
        <v>4.124770836791708E-2</v>
      </c>
      <c r="G7031" s="24">
        <f t="shared" ca="1" si="768"/>
        <v>10023.848220551223</v>
      </c>
      <c r="H7031" s="24">
        <f t="shared" ca="1" si="769"/>
        <v>10717.029523863705</v>
      </c>
      <c r="I7031" s="24">
        <f ca="1">H7031/'Option value'!$E$10</f>
        <v>520.24415164386915</v>
      </c>
    </row>
    <row r="7032" spans="2:9">
      <c r="B7032">
        <f t="shared" si="770"/>
        <v>7014</v>
      </c>
      <c r="C7032" s="38">
        <f t="shared" ca="1" si="765"/>
        <v>0.22213372307601942</v>
      </c>
      <c r="D7032" s="38">
        <f t="shared" ca="1" si="766"/>
        <v>6.8864779837459644E-2</v>
      </c>
      <c r="E7032" s="38">
        <f t="shared" ca="1" si="767"/>
        <v>0.14124007232020333</v>
      </c>
      <c r="F7032" s="38">
        <f t="shared" ca="1" si="771"/>
        <v>3.7506206810668033E-2</v>
      </c>
      <c r="G7032" s="24">
        <f t="shared" ca="1" si="768"/>
        <v>10062.055456627191</v>
      </c>
      <c r="H7032" s="24">
        <f t="shared" ca="1" si="769"/>
        <v>10755.236759939673</v>
      </c>
      <c r="I7032" s="24">
        <f ca="1">H7032/'Option value'!$E$10</f>
        <v>522.09887184173169</v>
      </c>
    </row>
    <row r="7033" spans="2:9">
      <c r="B7033">
        <f t="shared" si="770"/>
        <v>7015</v>
      </c>
      <c r="C7033" s="38">
        <f t="shared" ca="1" si="765"/>
        <v>0.20349249976951794</v>
      </c>
      <c r="D7033" s="38">
        <f t="shared" ca="1" si="766"/>
        <v>6.5690780851672292E-2</v>
      </c>
      <c r="E7033" s="38">
        <f t="shared" ca="1" si="767"/>
        <v>0.14579589879177074</v>
      </c>
      <c r="F7033" s="38">
        <f t="shared" ca="1" si="771"/>
        <v>4.5013588981087475E-2</v>
      </c>
      <c r="G7033" s="24">
        <f t="shared" ca="1" si="768"/>
        <v>9728.7015698864998</v>
      </c>
      <c r="H7033" s="24">
        <f t="shared" ca="1" si="769"/>
        <v>10421.882873198982</v>
      </c>
      <c r="I7033" s="24">
        <f ca="1">H7033/'Option value'!$E$10</f>
        <v>505.91664433004763</v>
      </c>
    </row>
    <row r="7034" spans="2:9">
      <c r="B7034">
        <f t="shared" si="770"/>
        <v>7016</v>
      </c>
      <c r="C7034" s="38">
        <f t="shared" ca="1" si="765"/>
        <v>0.43083593103308182</v>
      </c>
      <c r="D7034" s="38">
        <f t="shared" ca="1" si="766"/>
        <v>5.8323739127121244E-2</v>
      </c>
      <c r="E7034" s="38">
        <f t="shared" ca="1" si="767"/>
        <v>0.14441436889448539</v>
      </c>
      <c r="F7034" s="38">
        <f t="shared" ca="1" si="771"/>
        <v>4.2175177346762946E-2</v>
      </c>
      <c r="G7034" s="24">
        <f t="shared" ca="1" si="768"/>
        <v>10122.998360531596</v>
      </c>
      <c r="H7034" s="24">
        <f t="shared" ca="1" si="769"/>
        <v>10816.179663844077</v>
      </c>
      <c r="I7034" s="24">
        <f ca="1">H7034/'Option value'!$E$10</f>
        <v>525.05726523514932</v>
      </c>
    </row>
    <row r="7035" spans="2:9">
      <c r="B7035">
        <f t="shared" si="770"/>
        <v>7017</v>
      </c>
      <c r="C7035" s="38">
        <f t="shared" ca="1" si="765"/>
        <v>0.16461676867449573</v>
      </c>
      <c r="D7035" s="38">
        <f t="shared" ca="1" si="766"/>
        <v>6.2238457393462454E-2</v>
      </c>
      <c r="E7035" s="38">
        <f t="shared" ca="1" si="767"/>
        <v>0.14033829181954649</v>
      </c>
      <c r="F7035" s="38">
        <f t="shared" ca="1" si="771"/>
        <v>4.5487631988757674E-2</v>
      </c>
      <c r="G7035" s="24">
        <f t="shared" ca="1" si="768"/>
        <v>9477.4800593218442</v>
      </c>
      <c r="H7035" s="24">
        <f t="shared" ca="1" si="769"/>
        <v>10170.661362634326</v>
      </c>
      <c r="I7035" s="24">
        <f ca="1">H7035/'Option value'!$E$10</f>
        <v>493.7214253705983</v>
      </c>
    </row>
    <row r="7036" spans="2:9">
      <c r="B7036">
        <f t="shared" si="770"/>
        <v>7018</v>
      </c>
      <c r="C7036" s="38">
        <f t="shared" ca="1" si="765"/>
        <v>0.29185398803351414</v>
      </c>
      <c r="D7036" s="38">
        <f t="shared" ca="1" si="766"/>
        <v>5.9638851720081563E-2</v>
      </c>
      <c r="E7036" s="38">
        <f t="shared" ca="1" si="767"/>
        <v>0.148286566818952</v>
      </c>
      <c r="F7036" s="38">
        <f t="shared" ca="1" si="771"/>
        <v>2.1435009491645052E-2</v>
      </c>
      <c r="G7036" s="24">
        <f t="shared" ca="1" si="768"/>
        <v>7532.4850216462519</v>
      </c>
      <c r="H7036" s="24">
        <f t="shared" ca="1" si="769"/>
        <v>8225.6663249587345</v>
      </c>
      <c r="I7036" s="24">
        <f ca="1">H7036/'Option value'!$E$10</f>
        <v>399.30419053197738</v>
      </c>
    </row>
    <row r="7037" spans="2:9">
      <c r="B7037">
        <f t="shared" si="770"/>
        <v>7019</v>
      </c>
      <c r="C7037" s="38">
        <f t="shared" ca="1" si="765"/>
        <v>0.34206861713452874</v>
      </c>
      <c r="D7037" s="38">
        <f t="shared" ca="1" si="766"/>
        <v>5.7586642183594126E-2</v>
      </c>
      <c r="E7037" s="38">
        <f t="shared" ca="1" si="767"/>
        <v>0.14511550740053511</v>
      </c>
      <c r="F7037" s="38">
        <f t="shared" ca="1" si="771"/>
        <v>2.841650026447156E-2</v>
      </c>
      <c r="G7037" s="24">
        <f t="shared" ca="1" si="768"/>
        <v>8213.356858007186</v>
      </c>
      <c r="H7037" s="24">
        <f t="shared" ca="1" si="769"/>
        <v>8906.5381613196678</v>
      </c>
      <c r="I7037" s="24">
        <f ca="1">H7037/'Option value'!$E$10</f>
        <v>432.35622142328481</v>
      </c>
    </row>
    <row r="7038" spans="2:9">
      <c r="B7038">
        <f t="shared" si="770"/>
        <v>7020</v>
      </c>
      <c r="C7038" s="38">
        <f t="shared" ca="1" si="765"/>
        <v>0.11984933255939098</v>
      </c>
      <c r="D7038" s="38">
        <f t="shared" ca="1" si="766"/>
        <v>7.6558828302579693E-2</v>
      </c>
      <c r="E7038" s="38">
        <f t="shared" ca="1" si="767"/>
        <v>0.14342400509425313</v>
      </c>
      <c r="F7038" s="38">
        <f t="shared" ca="1" si="771"/>
        <v>3.1217933962898344E-2</v>
      </c>
      <c r="G7038" s="24">
        <f t="shared" ca="1" si="768"/>
        <v>9476.1056604667738</v>
      </c>
      <c r="H7038" s="24">
        <f t="shared" ca="1" si="769"/>
        <v>10169.286963779256</v>
      </c>
      <c r="I7038" s="24">
        <f ca="1">H7038/'Option value'!$E$10</f>
        <v>493.65470697957545</v>
      </c>
    </row>
    <row r="7039" spans="2:9">
      <c r="B7039">
        <f t="shared" si="770"/>
        <v>7021</v>
      </c>
      <c r="C7039" s="38">
        <f t="shared" ca="1" si="765"/>
        <v>0.37335005054773407</v>
      </c>
      <c r="D7039" s="38">
        <f t="shared" ca="1" si="766"/>
        <v>6.2786851827114631E-2</v>
      </c>
      <c r="E7039" s="38">
        <f t="shared" ca="1" si="767"/>
        <v>0.14149349892944307</v>
      </c>
      <c r="F7039" s="38">
        <f t="shared" ca="1" si="771"/>
        <v>5.8350058678518904E-2</v>
      </c>
      <c r="G7039" s="24">
        <f t="shared" ca="1" si="768"/>
        <v>12862.143244972653</v>
      </c>
      <c r="H7039" s="24">
        <f t="shared" ca="1" si="769"/>
        <v>13555.324548285134</v>
      </c>
      <c r="I7039" s="24">
        <f ca="1">H7039/'Option value'!$E$10</f>
        <v>658.02546350898706</v>
      </c>
    </row>
    <row r="7040" spans="2:9">
      <c r="B7040">
        <f t="shared" si="770"/>
        <v>7022</v>
      </c>
      <c r="C7040" s="38">
        <f t="shared" ca="1" si="765"/>
        <v>0.26736182789754465</v>
      </c>
      <c r="D7040" s="38">
        <f t="shared" ca="1" si="766"/>
        <v>7.1146370815112894E-2</v>
      </c>
      <c r="E7040" s="38">
        <f t="shared" ca="1" si="767"/>
        <v>0.13756331774204278</v>
      </c>
      <c r="F7040" s="38">
        <f t="shared" ca="1" si="771"/>
        <v>5.1022536822953844E-2</v>
      </c>
      <c r="G7040" s="24">
        <f t="shared" ca="1" si="768"/>
        <v>12921.827552639323</v>
      </c>
      <c r="H7040" s="24">
        <f t="shared" ca="1" si="769"/>
        <v>13615.008855951804</v>
      </c>
      <c r="I7040" s="24">
        <f ca="1">H7040/'Option value'!$E$10</f>
        <v>660.92275999766036</v>
      </c>
    </row>
    <row r="7041" spans="2:9">
      <c r="B7041">
        <f t="shared" si="770"/>
        <v>7023</v>
      </c>
      <c r="C7041" s="38">
        <f t="shared" ca="1" si="765"/>
        <v>0.22145682985906209</v>
      </c>
      <c r="D7041" s="38">
        <f t="shared" ca="1" si="766"/>
        <v>5.0225882271272983E-2</v>
      </c>
      <c r="E7041" s="38">
        <f t="shared" ca="1" si="767"/>
        <v>0.14069190385341673</v>
      </c>
      <c r="F7041" s="38">
        <f t="shared" ca="1" si="771"/>
        <v>2.7925817537355943E-2</v>
      </c>
      <c r="G7041" s="24">
        <f t="shared" ca="1" si="768"/>
        <v>6747.1220370245182</v>
      </c>
      <c r="H7041" s="24">
        <f t="shared" ca="1" si="769"/>
        <v>7440.3033403370009</v>
      </c>
      <c r="I7041" s="24">
        <f ca="1">H7041/'Option value'!$E$10</f>
        <v>361.17977380276699</v>
      </c>
    </row>
    <row r="7042" spans="2:9">
      <c r="B7042">
        <f t="shared" si="770"/>
        <v>7024</v>
      </c>
      <c r="C7042" s="38">
        <f t="shared" ca="1" si="765"/>
        <v>0.28665743143017791</v>
      </c>
      <c r="D7042" s="38">
        <f t="shared" ca="1" si="766"/>
        <v>5.754821792800912E-2</v>
      </c>
      <c r="E7042" s="38">
        <f t="shared" ca="1" si="767"/>
        <v>0.14605755471129478</v>
      </c>
      <c r="F7042" s="38">
        <f t="shared" ca="1" si="771"/>
        <v>5.627253028542116E-2</v>
      </c>
      <c r="G7042" s="24">
        <f t="shared" ca="1" si="768"/>
        <v>10227.801341758759</v>
      </c>
      <c r="H7042" s="24">
        <f t="shared" ca="1" si="769"/>
        <v>10920.982645071241</v>
      </c>
      <c r="I7042" s="24">
        <f ca="1">H7042/'Option value'!$E$10</f>
        <v>530.14478859569124</v>
      </c>
    </row>
    <row r="7043" spans="2:9">
      <c r="B7043">
        <f t="shared" si="770"/>
        <v>7025</v>
      </c>
      <c r="C7043" s="38">
        <f t="shared" ca="1" si="765"/>
        <v>0.28008251970362746</v>
      </c>
      <c r="D7043" s="38">
        <f t="shared" ca="1" si="766"/>
        <v>6.8894032976804007E-2</v>
      </c>
      <c r="E7043" s="38">
        <f t="shared" ca="1" si="767"/>
        <v>0.14225898034248993</v>
      </c>
      <c r="F7043" s="38">
        <f t="shared" ca="1" si="771"/>
        <v>3.3471811275423848E-2</v>
      </c>
      <c r="G7043" s="24">
        <f t="shared" ca="1" si="768"/>
        <v>10053.870271741382</v>
      </c>
      <c r="H7043" s="24">
        <f t="shared" ca="1" si="769"/>
        <v>10747.051575053863</v>
      </c>
      <c r="I7043" s="24">
        <f ca="1">H7043/'Option value'!$E$10</f>
        <v>521.70153276960502</v>
      </c>
    </row>
    <row r="7044" spans="2:9">
      <c r="B7044">
        <f t="shared" si="770"/>
        <v>7026</v>
      </c>
      <c r="C7044" s="38">
        <f t="shared" ca="1" si="765"/>
        <v>0.2571324804227168</v>
      </c>
      <c r="D7044" s="38">
        <f t="shared" ca="1" si="766"/>
        <v>5.7667275843412871E-2</v>
      </c>
      <c r="E7044" s="38">
        <f t="shared" ca="1" si="767"/>
        <v>0.14641623187817179</v>
      </c>
      <c r="F7044" s="38">
        <f t="shared" ca="1" si="771"/>
        <v>4.3299164935800827E-2</v>
      </c>
      <c r="G7044" s="24">
        <f t="shared" ca="1" si="768"/>
        <v>8719.0929781833911</v>
      </c>
      <c r="H7044" s="24">
        <f t="shared" ca="1" si="769"/>
        <v>9412.2742814958729</v>
      </c>
      <c r="I7044" s="24">
        <f ca="1">H7044/'Option value'!$E$10</f>
        <v>456.90651851921712</v>
      </c>
    </row>
    <row r="7045" spans="2:9">
      <c r="B7045">
        <f t="shared" si="770"/>
        <v>7027</v>
      </c>
      <c r="C7045" s="38">
        <f t="shared" ca="1" si="765"/>
        <v>0.13352336925899011</v>
      </c>
      <c r="D7045" s="38">
        <f t="shared" ca="1" si="766"/>
        <v>7.0408343464443496E-2</v>
      </c>
      <c r="E7045" s="38">
        <f t="shared" ca="1" si="767"/>
        <v>0.14762892175532391</v>
      </c>
      <c r="F7045" s="38">
        <f t="shared" ca="1" si="771"/>
        <v>5.9905800533263026E-2</v>
      </c>
      <c r="G7045" s="24">
        <f t="shared" ca="1" si="768"/>
        <v>11283.190117928654</v>
      </c>
      <c r="H7045" s="24">
        <f t="shared" ca="1" si="769"/>
        <v>11976.371421241136</v>
      </c>
      <c r="I7045" s="24">
        <f ca="1">H7045/'Option value'!$E$10</f>
        <v>581.37725345830756</v>
      </c>
    </row>
    <row r="7046" spans="2:9">
      <c r="B7046">
        <f t="shared" si="770"/>
        <v>7028</v>
      </c>
      <c r="C7046" s="38">
        <f t="shared" ca="1" si="765"/>
        <v>0.20668284874970605</v>
      </c>
      <c r="D7046" s="38">
        <f t="shared" ca="1" si="766"/>
        <v>6.5930557223100719E-2</v>
      </c>
      <c r="E7046" s="38">
        <f t="shared" ca="1" si="767"/>
        <v>0.14301792488751144</v>
      </c>
      <c r="F7046" s="38">
        <f t="shared" ca="1" si="771"/>
        <v>4.7667825881858653E-2</v>
      </c>
      <c r="G7046" s="24">
        <f t="shared" ca="1" si="768"/>
        <v>10347.849762309841</v>
      </c>
      <c r="H7046" s="24">
        <f t="shared" ca="1" si="769"/>
        <v>11041.031065622323</v>
      </c>
      <c r="I7046" s="24">
        <f ca="1">H7046/'Option value'!$E$10</f>
        <v>535.97238182632634</v>
      </c>
    </row>
    <row r="7047" spans="2:9">
      <c r="B7047">
        <f t="shared" si="770"/>
        <v>7029</v>
      </c>
      <c r="C7047" s="38">
        <f t="shared" ca="1" si="765"/>
        <v>0.2268987050006758</v>
      </c>
      <c r="D7047" s="38">
        <f t="shared" ca="1" si="766"/>
        <v>5.9549102133263962E-2</v>
      </c>
      <c r="E7047" s="38">
        <f t="shared" ca="1" si="767"/>
        <v>0.14439503194244974</v>
      </c>
      <c r="F7047" s="38">
        <f t="shared" ca="1" si="771"/>
        <v>5.0479741701215872E-2</v>
      </c>
      <c r="G7047" s="24">
        <f t="shared" ca="1" si="768"/>
        <v>9648.0378275948715</v>
      </c>
      <c r="H7047" s="24">
        <f t="shared" ca="1" si="769"/>
        <v>10341.219130907353</v>
      </c>
      <c r="I7047" s="24">
        <f ca="1">H7047/'Option value'!$E$10</f>
        <v>502.00092868482295</v>
      </c>
    </row>
    <row r="7048" spans="2:9">
      <c r="B7048">
        <f t="shared" si="770"/>
        <v>7030</v>
      </c>
      <c r="C7048" s="38">
        <f t="shared" ca="1" si="765"/>
        <v>0.16479367262137243</v>
      </c>
      <c r="D7048" s="38">
        <f t="shared" ca="1" si="766"/>
        <v>6.9936524053665614E-2</v>
      </c>
      <c r="E7048" s="38">
        <f t="shared" ca="1" si="767"/>
        <v>0.14068314243146038</v>
      </c>
      <c r="F7048" s="38">
        <f t="shared" ca="1" si="771"/>
        <v>4.2546811559704537E-2</v>
      </c>
      <c r="G7048" s="24">
        <f t="shared" ca="1" si="768"/>
        <v>10294.72160173462</v>
      </c>
      <c r="H7048" s="24">
        <f t="shared" ca="1" si="769"/>
        <v>10987.902905047102</v>
      </c>
      <c r="I7048" s="24">
        <f ca="1">H7048/'Option value'!$E$10</f>
        <v>533.39334490519911</v>
      </c>
    </row>
    <row r="7049" spans="2:9">
      <c r="B7049">
        <f t="shared" si="770"/>
        <v>7031</v>
      </c>
      <c r="C7049" s="38">
        <f t="shared" ca="1" si="765"/>
        <v>7.8856892157036312E-2</v>
      </c>
      <c r="D7049" s="38">
        <f t="shared" ca="1" si="766"/>
        <v>6.2076393685243404E-2</v>
      </c>
      <c r="E7049" s="38">
        <f t="shared" ca="1" si="767"/>
        <v>0.14702398449188023</v>
      </c>
      <c r="F7049" s="38">
        <f t="shared" ca="1" si="771"/>
        <v>2.7369300727252563E-2</v>
      </c>
      <c r="G7049" s="24">
        <f t="shared" ca="1" si="768"/>
        <v>6941.4786560857683</v>
      </c>
      <c r="H7049" s="24">
        <f t="shared" ca="1" si="769"/>
        <v>7634.659959398251</v>
      </c>
      <c r="I7049" s="24">
        <f ca="1">H7049/'Option value'!$E$10</f>
        <v>370.61456113583739</v>
      </c>
    </row>
    <row r="7050" spans="2:9">
      <c r="B7050">
        <f t="shared" si="770"/>
        <v>7032</v>
      </c>
      <c r="C7050" s="38">
        <f t="shared" ca="1" si="765"/>
        <v>0.34799005924310028</v>
      </c>
      <c r="D7050" s="38">
        <f t="shared" ca="1" si="766"/>
        <v>6.0606877934435692E-2</v>
      </c>
      <c r="E7050" s="38">
        <f t="shared" ca="1" si="767"/>
        <v>0.14541844128837189</v>
      </c>
      <c r="F7050" s="38">
        <f t="shared" ca="1" si="771"/>
        <v>5.3736748780845042E-2</v>
      </c>
      <c r="G7050" s="24">
        <f t="shared" ca="1" si="768"/>
        <v>11051.401491083798</v>
      </c>
      <c r="H7050" s="24">
        <f t="shared" ca="1" si="769"/>
        <v>11744.582794396279</v>
      </c>
      <c r="I7050" s="24">
        <f ca="1">H7050/'Option value'!$E$10</f>
        <v>570.1253783687514</v>
      </c>
    </row>
    <row r="7051" spans="2:9">
      <c r="B7051">
        <f t="shared" si="770"/>
        <v>7033</v>
      </c>
      <c r="C7051" s="38">
        <f t="shared" ca="1" si="765"/>
        <v>0.39645189953832755</v>
      </c>
      <c r="D7051" s="38">
        <f t="shared" ca="1" si="766"/>
        <v>7.2195409954000131E-2</v>
      </c>
      <c r="E7051" s="38">
        <f t="shared" ca="1" si="767"/>
        <v>0.14499797659871402</v>
      </c>
      <c r="F7051" s="38">
        <f t="shared" ca="1" si="771"/>
        <v>4.1313530194139199E-2</v>
      </c>
      <c r="G7051" s="24">
        <f t="shared" ca="1" si="768"/>
        <v>12059.056544967196</v>
      </c>
      <c r="H7051" s="24">
        <f t="shared" ca="1" si="769"/>
        <v>12752.237848279678</v>
      </c>
      <c r="I7051" s="24">
        <f ca="1">H7051/'Option value'!$E$10</f>
        <v>619.04067224658627</v>
      </c>
    </row>
    <row r="7052" spans="2:9">
      <c r="B7052">
        <f t="shared" si="770"/>
        <v>7034</v>
      </c>
      <c r="C7052" s="38">
        <f t="shared" ca="1" si="765"/>
        <v>0.20563140117854914</v>
      </c>
      <c r="D7052" s="38">
        <f t="shared" ca="1" si="766"/>
        <v>5.2559190539505779E-2</v>
      </c>
      <c r="E7052" s="38">
        <f t="shared" ca="1" si="767"/>
        <v>0.14018261641405572</v>
      </c>
      <c r="F7052" s="38">
        <f t="shared" ca="1" si="771"/>
        <v>4.8367689886040559E-2</v>
      </c>
      <c r="G7052" s="24">
        <f t="shared" ca="1" si="768"/>
        <v>8559.3602337046032</v>
      </c>
      <c r="H7052" s="24">
        <f t="shared" ca="1" si="769"/>
        <v>9252.5415370170849</v>
      </c>
      <c r="I7052" s="24">
        <f ca="1">H7052/'Option value'!$E$10</f>
        <v>449.15250179694584</v>
      </c>
    </row>
    <row r="7053" spans="2:9">
      <c r="B7053">
        <f t="shared" si="770"/>
        <v>7035</v>
      </c>
      <c r="C7053" s="38">
        <f t="shared" ca="1" si="765"/>
        <v>0.10590925235098882</v>
      </c>
      <c r="D7053" s="38">
        <f t="shared" ca="1" si="766"/>
        <v>6.9780609850385644E-2</v>
      </c>
      <c r="E7053" s="38">
        <f t="shared" ca="1" si="767"/>
        <v>0.14596208685446679</v>
      </c>
      <c r="F7053" s="38">
        <f t="shared" ca="1" si="771"/>
        <v>5.2446121047093341E-2</v>
      </c>
      <c r="G7053" s="24">
        <f t="shared" ca="1" si="768"/>
        <v>10234.340582563713</v>
      </c>
      <c r="H7053" s="24">
        <f t="shared" ca="1" si="769"/>
        <v>10927.521885876195</v>
      </c>
      <c r="I7053" s="24">
        <f ca="1">H7053/'Option value'!$E$10</f>
        <v>530.46222746971819</v>
      </c>
    </row>
    <row r="7054" spans="2:9">
      <c r="B7054">
        <f t="shared" si="770"/>
        <v>7036</v>
      </c>
      <c r="C7054" s="38">
        <f t="shared" ca="1" si="765"/>
        <v>8.0757787323995633E-3</v>
      </c>
      <c r="D7054" s="38">
        <f t="shared" ca="1" si="766"/>
        <v>6.7667673357238778E-2</v>
      </c>
      <c r="E7054" s="38">
        <f t="shared" ca="1" si="767"/>
        <v>0.14760140768941113</v>
      </c>
      <c r="F7054" s="38">
        <f t="shared" ca="1" si="771"/>
        <v>5.6667615577492073E-2</v>
      </c>
      <c r="G7054" s="24">
        <f t="shared" ca="1" si="768"/>
        <v>9303.3743966546554</v>
      </c>
      <c r="H7054" s="24">
        <f t="shared" ca="1" si="769"/>
        <v>9996.5556999671371</v>
      </c>
      <c r="I7054" s="24">
        <f ca="1">H7054/'Option value'!$E$10</f>
        <v>485.26969417316195</v>
      </c>
    </row>
    <row r="7055" spans="2:9">
      <c r="B7055">
        <f t="shared" si="770"/>
        <v>7037</v>
      </c>
      <c r="C7055" s="38">
        <f t="shared" ca="1" si="765"/>
        <v>0.1206179824769294</v>
      </c>
      <c r="D7055" s="38">
        <f t="shared" ca="1" si="766"/>
        <v>6.6909375104592619E-2</v>
      </c>
      <c r="E7055" s="38">
        <f t="shared" ca="1" si="767"/>
        <v>0.14518603038437961</v>
      </c>
      <c r="F7055" s="38">
        <f t="shared" ca="1" si="771"/>
        <v>5.0192814128933561E-2</v>
      </c>
      <c r="G7055" s="24">
        <f t="shared" ca="1" si="768"/>
        <v>9789.1130903095818</v>
      </c>
      <c r="H7055" s="24">
        <f t="shared" ca="1" si="769"/>
        <v>10482.294393622064</v>
      </c>
      <c r="I7055" s="24">
        <f ca="1">H7055/'Option value'!$E$10</f>
        <v>508.84924240883799</v>
      </c>
    </row>
    <row r="7056" spans="2:9">
      <c r="B7056">
        <f t="shared" si="770"/>
        <v>7038</v>
      </c>
      <c r="C7056" s="38">
        <f t="shared" ca="1" si="765"/>
        <v>0.13712287558260539</v>
      </c>
      <c r="D7056" s="38">
        <f t="shared" ca="1" si="766"/>
        <v>6.3838233227843377E-2</v>
      </c>
      <c r="E7056" s="38">
        <f t="shared" ca="1" si="767"/>
        <v>0.14194100516337624</v>
      </c>
      <c r="F7056" s="38">
        <f t="shared" ca="1" si="771"/>
        <v>5.7710690675577658E-2</v>
      </c>
      <c r="G7056" s="24">
        <f t="shared" ca="1" si="768"/>
        <v>10688.363371359641</v>
      </c>
      <c r="H7056" s="24">
        <f t="shared" ca="1" si="769"/>
        <v>11381.544674672123</v>
      </c>
      <c r="I7056" s="24">
        <f ca="1">H7056/'Option value'!$E$10</f>
        <v>552.50216867340396</v>
      </c>
    </row>
    <row r="7057" spans="2:9">
      <c r="B7057">
        <f t="shared" si="770"/>
        <v>7039</v>
      </c>
      <c r="C7057" s="38">
        <f t="shared" ca="1" si="765"/>
        <v>0.1725925675595627</v>
      </c>
      <c r="D7057" s="38">
        <f t="shared" ca="1" si="766"/>
        <v>5.7839934631951341E-2</v>
      </c>
      <c r="E7057" s="38">
        <f t="shared" ca="1" si="767"/>
        <v>0.14230338282047308</v>
      </c>
      <c r="F7057" s="38">
        <f t="shared" ca="1" si="771"/>
        <v>5.5591866568065834E-2</v>
      </c>
      <c r="G7057" s="24">
        <f t="shared" ca="1" si="768"/>
        <v>9700.3974091906985</v>
      </c>
      <c r="H7057" s="24">
        <f t="shared" ca="1" si="769"/>
        <v>10393.57871250318</v>
      </c>
      <c r="I7057" s="24">
        <f ca="1">H7057/'Option value'!$E$10</f>
        <v>504.54265594675627</v>
      </c>
    </row>
    <row r="7058" spans="2:9">
      <c r="B7058">
        <f t="shared" si="770"/>
        <v>7040</v>
      </c>
      <c r="C7058" s="38">
        <f t="shared" ca="1" si="765"/>
        <v>0.31296110130307853</v>
      </c>
      <c r="D7058" s="38">
        <f t="shared" ca="1" si="766"/>
        <v>5.5868435628814404E-2</v>
      </c>
      <c r="E7058" s="38">
        <f t="shared" ca="1" si="767"/>
        <v>0.14507305207510657</v>
      </c>
      <c r="F7058" s="38">
        <f t="shared" ca="1" si="771"/>
        <v>2.8880257256979531E-2</v>
      </c>
      <c r="G7058" s="24">
        <f t="shared" ca="1" si="768"/>
        <v>7829.4372764047266</v>
      </c>
      <c r="H7058" s="24">
        <f t="shared" ca="1" si="769"/>
        <v>8522.6185797172093</v>
      </c>
      <c r="I7058" s="24">
        <f ca="1">H7058/'Option value'!$E$10</f>
        <v>413.71934852996156</v>
      </c>
    </row>
    <row r="7059" spans="2:9">
      <c r="B7059">
        <f t="shared" si="770"/>
        <v>7041</v>
      </c>
      <c r="C7059" s="38">
        <f t="shared" ref="C7059:C7122" ca="1" si="772">_xlfn.NORM.INV(RAND(),$F$6,$G$6)</f>
        <v>0.34909715287911891</v>
      </c>
      <c r="D7059" s="38">
        <f t="shared" ref="D7059:D7122" ca="1" si="773">_xlfn.NORM.INV(RAND(),$F$7,$G$7)</f>
        <v>6.370579530242193E-2</v>
      </c>
      <c r="E7059" s="38">
        <f t="shared" ref="E7059:E7122" ca="1" si="774">_xlfn.NORM.INV(RAND(),$F$8,$G$8)</f>
        <v>0.14768209753690789</v>
      </c>
      <c r="F7059" s="38">
        <f t="shared" ca="1" si="771"/>
        <v>3.6468427270924184E-2</v>
      </c>
      <c r="G7059" s="24">
        <f t="shared" ref="G7059:G7122" ca="1" si="775">IF(E7059&gt;F7059,($C$12*(1+C7059)*D7059)/(E7059-F7059),0)</f>
        <v>9584.1890318910209</v>
      </c>
      <c r="H7059" s="24">
        <f t="shared" ref="H7059:H7122" ca="1" si="776">G7059+$C$13</f>
        <v>10277.370335203503</v>
      </c>
      <c r="I7059" s="24">
        <f ca="1">H7059/'Option value'!$E$10</f>
        <v>498.90147258269428</v>
      </c>
    </row>
    <row r="7060" spans="2:9">
      <c r="B7060">
        <f t="shared" ref="B7060:B7123" si="777">B7059+1</f>
        <v>7042</v>
      </c>
      <c r="C7060" s="38">
        <f t="shared" ca="1" si="772"/>
        <v>0.25859991446996911</v>
      </c>
      <c r="D7060" s="38">
        <f t="shared" ca="1" si="773"/>
        <v>6.4024676385884854E-2</v>
      </c>
      <c r="E7060" s="38">
        <f t="shared" ca="1" si="774"/>
        <v>0.14405739672308646</v>
      </c>
      <c r="F7060" s="38">
        <f t="shared" ref="F7060:F7123" ca="1" si="778">RAND()*($E$9-$D$9)+$D$9</f>
        <v>4.5735113010593839E-2</v>
      </c>
      <c r="G7060" s="24">
        <f t="shared" ca="1" si="775"/>
        <v>10164.230598837778</v>
      </c>
      <c r="H7060" s="24">
        <f t="shared" ca="1" si="776"/>
        <v>10857.411902150259</v>
      </c>
      <c r="I7060" s="24">
        <f ca="1">H7060/'Option value'!$E$10</f>
        <v>527.05883020146882</v>
      </c>
    </row>
    <row r="7061" spans="2:9">
      <c r="B7061">
        <f t="shared" si="777"/>
        <v>7043</v>
      </c>
      <c r="C7061" s="38">
        <f t="shared" ca="1" si="772"/>
        <v>0.29336603916279214</v>
      </c>
      <c r="D7061" s="38">
        <f t="shared" ca="1" si="773"/>
        <v>5.8837800581773153E-2</v>
      </c>
      <c r="E7061" s="38">
        <f t="shared" ca="1" si="774"/>
        <v>0.14340907164434072</v>
      </c>
      <c r="F7061" s="38">
        <f t="shared" ca="1" si="778"/>
        <v>5.0717377876156489E-2</v>
      </c>
      <c r="G7061" s="24">
        <f t="shared" ca="1" si="775"/>
        <v>10181.890961373003</v>
      </c>
      <c r="H7061" s="24">
        <f t="shared" ca="1" si="776"/>
        <v>10875.072264685485</v>
      </c>
      <c r="I7061" s="24">
        <f ca="1">H7061/'Option value'!$E$10</f>
        <v>527.91612935366425</v>
      </c>
    </row>
    <row r="7062" spans="2:9">
      <c r="B7062">
        <f t="shared" si="777"/>
        <v>7044</v>
      </c>
      <c r="C7062" s="38">
        <f t="shared" ca="1" si="772"/>
        <v>0.12474376720593473</v>
      </c>
      <c r="D7062" s="38">
        <f t="shared" ca="1" si="773"/>
        <v>5.5993109250455239E-2</v>
      </c>
      <c r="E7062" s="38">
        <f t="shared" ca="1" si="774"/>
        <v>0.14446941555556644</v>
      </c>
      <c r="F7062" s="38">
        <f t="shared" ca="1" si="778"/>
        <v>5.1733250888854235E-2</v>
      </c>
      <c r="G7062" s="24">
        <f t="shared" ca="1" si="775"/>
        <v>8422.2945461983636</v>
      </c>
      <c r="H7062" s="24">
        <f t="shared" ca="1" si="776"/>
        <v>9115.4758495108454</v>
      </c>
      <c r="I7062" s="24">
        <f ca="1">H7062/'Option value'!$E$10</f>
        <v>442.49882764615751</v>
      </c>
    </row>
    <row r="7063" spans="2:9">
      <c r="B7063">
        <f t="shared" si="777"/>
        <v>7045</v>
      </c>
      <c r="C7063" s="38">
        <f t="shared" ca="1" si="772"/>
        <v>0.15893661720619379</v>
      </c>
      <c r="D7063" s="38">
        <f t="shared" ca="1" si="773"/>
        <v>6.7909705148630678E-2</v>
      </c>
      <c r="E7063" s="38">
        <f t="shared" ca="1" si="774"/>
        <v>0.14948001635627944</v>
      </c>
      <c r="F7063" s="38">
        <f t="shared" ca="1" si="778"/>
        <v>2.7675362690567838E-2</v>
      </c>
      <c r="G7063" s="24">
        <f t="shared" ca="1" si="775"/>
        <v>8013.4406592176692</v>
      </c>
      <c r="H7063" s="24">
        <f t="shared" ca="1" si="776"/>
        <v>8706.621962530151</v>
      </c>
      <c r="I7063" s="24">
        <f ca="1">H7063/'Option value'!$E$10</f>
        <v>422.65155157913352</v>
      </c>
    </row>
    <row r="7064" spans="2:9">
      <c r="B7064">
        <f t="shared" si="777"/>
        <v>7046</v>
      </c>
      <c r="C7064" s="38">
        <f t="shared" ca="1" si="772"/>
        <v>0.15633461181081451</v>
      </c>
      <c r="D7064" s="38">
        <f t="shared" ca="1" si="773"/>
        <v>6.679579434867354E-2</v>
      </c>
      <c r="E7064" s="38">
        <f t="shared" ca="1" si="774"/>
        <v>0.14075050466972666</v>
      </c>
      <c r="F7064" s="38">
        <f t="shared" ca="1" si="778"/>
        <v>3.8972428892323066E-2</v>
      </c>
      <c r="G7064" s="24">
        <f t="shared" ca="1" si="775"/>
        <v>9411.7370523561021</v>
      </c>
      <c r="H7064" s="24">
        <f t="shared" ca="1" si="776"/>
        <v>10104.918355668584</v>
      </c>
      <c r="I7064" s="24">
        <f ca="1">H7064/'Option value'!$E$10</f>
        <v>490.53001726546518</v>
      </c>
    </row>
    <row r="7065" spans="2:9">
      <c r="B7065">
        <f t="shared" si="777"/>
        <v>7047</v>
      </c>
      <c r="C7065" s="38">
        <f t="shared" ca="1" si="772"/>
        <v>4.5289618785082003E-2</v>
      </c>
      <c r="D7065" s="38">
        <f t="shared" ca="1" si="773"/>
        <v>5.3266043584892724E-2</v>
      </c>
      <c r="E7065" s="38">
        <f t="shared" ca="1" si="774"/>
        <v>0.14591872648824558</v>
      </c>
      <c r="F7065" s="38">
        <f t="shared" ca="1" si="778"/>
        <v>3.9181729752596935E-2</v>
      </c>
      <c r="G7065" s="24">
        <f t="shared" ca="1" si="775"/>
        <v>6469.3921216865074</v>
      </c>
      <c r="H7065" s="24">
        <f t="shared" ca="1" si="776"/>
        <v>7162.57342499899</v>
      </c>
      <c r="I7065" s="24">
        <f ca="1">H7065/'Option value'!$E$10</f>
        <v>347.69773907762084</v>
      </c>
    </row>
    <row r="7066" spans="2:9">
      <c r="B7066">
        <f t="shared" si="777"/>
        <v>7048</v>
      </c>
      <c r="C7066" s="38">
        <f t="shared" ca="1" si="772"/>
        <v>4.9198066453876949E-2</v>
      </c>
      <c r="D7066" s="38">
        <f t="shared" ca="1" si="773"/>
        <v>6.4790779815640229E-2</v>
      </c>
      <c r="E7066" s="38">
        <f t="shared" ca="1" si="774"/>
        <v>0.14906998972597935</v>
      </c>
      <c r="F7066" s="38">
        <f t="shared" ca="1" si="778"/>
        <v>2.5342046100751761E-2</v>
      </c>
      <c r="G7066" s="24">
        <f t="shared" ca="1" si="775"/>
        <v>6813.8766997841958</v>
      </c>
      <c r="H7066" s="24">
        <f t="shared" ca="1" si="776"/>
        <v>7507.0580030966785</v>
      </c>
      <c r="I7066" s="24">
        <f ca="1">H7066/'Option value'!$E$10</f>
        <v>364.42029141246007</v>
      </c>
    </row>
    <row r="7067" spans="2:9">
      <c r="B7067">
        <f t="shared" si="777"/>
        <v>7049</v>
      </c>
      <c r="C7067" s="38">
        <f t="shared" ca="1" si="772"/>
        <v>0.37596844263560258</v>
      </c>
      <c r="D7067" s="38">
        <f t="shared" ca="1" si="773"/>
        <v>7.7333855770822302E-2</v>
      </c>
      <c r="E7067" s="38">
        <f t="shared" ca="1" si="774"/>
        <v>0.14412028066149576</v>
      </c>
      <c r="F7067" s="38">
        <f t="shared" ca="1" si="778"/>
        <v>4.9605911186047125E-2</v>
      </c>
      <c r="G7067" s="24">
        <f t="shared" ca="1" si="775"/>
        <v>13962.7728589412</v>
      </c>
      <c r="H7067" s="24">
        <f t="shared" ca="1" si="776"/>
        <v>14655.954162253682</v>
      </c>
      <c r="I7067" s="24">
        <f ca="1">H7067/'Option value'!$E$10</f>
        <v>711.45408554629523</v>
      </c>
    </row>
    <row r="7068" spans="2:9">
      <c r="B7068">
        <f t="shared" si="777"/>
        <v>7050</v>
      </c>
      <c r="C7068" s="38">
        <f t="shared" ca="1" si="772"/>
        <v>8.5884245488925981E-2</v>
      </c>
      <c r="D7068" s="38">
        <f t="shared" ca="1" si="773"/>
        <v>6.4879317322890567E-2</v>
      </c>
      <c r="E7068" s="38">
        <f t="shared" ca="1" si="774"/>
        <v>0.14318182694215115</v>
      </c>
      <c r="F7068" s="38">
        <f t="shared" ca="1" si="778"/>
        <v>2.1286508641042663E-2</v>
      </c>
      <c r="G7068" s="24">
        <f t="shared" ca="1" si="775"/>
        <v>7167.9365902151476</v>
      </c>
      <c r="H7068" s="24">
        <f t="shared" ca="1" si="776"/>
        <v>7861.1178935276303</v>
      </c>
      <c r="I7068" s="24">
        <f ca="1">H7068/'Option value'!$E$10</f>
        <v>381.60766473435098</v>
      </c>
    </row>
    <row r="7069" spans="2:9">
      <c r="B7069">
        <f t="shared" si="777"/>
        <v>7051</v>
      </c>
      <c r="C7069" s="38">
        <f t="shared" ca="1" si="772"/>
        <v>9.3144600021689256E-2</v>
      </c>
      <c r="D7069" s="38">
        <f t="shared" ca="1" si="773"/>
        <v>6.013393084468812E-2</v>
      </c>
      <c r="E7069" s="38">
        <f t="shared" ca="1" si="774"/>
        <v>0.14037733290403911</v>
      </c>
      <c r="F7069" s="38">
        <f t="shared" ca="1" si="778"/>
        <v>4.658180307550662E-2</v>
      </c>
      <c r="G7069" s="24">
        <f t="shared" ca="1" si="775"/>
        <v>8691.7343330418389</v>
      </c>
      <c r="H7069" s="24">
        <f t="shared" ca="1" si="776"/>
        <v>9384.9156363543207</v>
      </c>
      <c r="I7069" s="24">
        <f ca="1">H7069/'Option value'!$E$10</f>
        <v>455.57842894923886</v>
      </c>
    </row>
    <row r="7070" spans="2:9">
      <c r="B7070">
        <f t="shared" si="777"/>
        <v>7052</v>
      </c>
      <c r="C7070" s="38">
        <f t="shared" ca="1" si="772"/>
        <v>0.23310101246281492</v>
      </c>
      <c r="D7070" s="38">
        <f t="shared" ca="1" si="773"/>
        <v>6.3891509186656467E-2</v>
      </c>
      <c r="E7070" s="38">
        <f t="shared" ca="1" si="774"/>
        <v>0.14704313065961863</v>
      </c>
      <c r="F7070" s="38">
        <f t="shared" ca="1" si="778"/>
        <v>2.5398295554553092E-2</v>
      </c>
      <c r="G7070" s="24">
        <f t="shared" ca="1" si="775"/>
        <v>8032.2922920239498</v>
      </c>
      <c r="H7070" s="24">
        <f t="shared" ca="1" si="776"/>
        <v>8725.4735953364325</v>
      </c>
      <c r="I7070" s="24">
        <f ca="1">H7070/'Option value'!$E$10</f>
        <v>423.56667938526368</v>
      </c>
    </row>
    <row r="7071" spans="2:9">
      <c r="B7071">
        <f t="shared" si="777"/>
        <v>7053</v>
      </c>
      <c r="C7071" s="38">
        <f t="shared" ca="1" si="772"/>
        <v>0.27438480122023678</v>
      </c>
      <c r="D7071" s="38">
        <f t="shared" ca="1" si="773"/>
        <v>6.8177388837833641E-2</v>
      </c>
      <c r="E7071" s="38">
        <f t="shared" ca="1" si="774"/>
        <v>0.14313044460324598</v>
      </c>
      <c r="F7071" s="38">
        <f t="shared" ca="1" si="778"/>
        <v>3.2769041982787038E-2</v>
      </c>
      <c r="G7071" s="24">
        <f t="shared" ca="1" si="775"/>
        <v>9763.7154180635898</v>
      </c>
      <c r="H7071" s="24">
        <f t="shared" ca="1" si="776"/>
        <v>10456.896721376072</v>
      </c>
      <c r="I7071" s="24">
        <f ca="1">H7071/'Option value'!$E$10</f>
        <v>507.61634569786753</v>
      </c>
    </row>
    <row r="7072" spans="2:9">
      <c r="B7072">
        <f t="shared" si="777"/>
        <v>7054</v>
      </c>
      <c r="C7072" s="38">
        <f t="shared" ca="1" si="772"/>
        <v>0.20154131048348728</v>
      </c>
      <c r="D7072" s="38">
        <f t="shared" ca="1" si="773"/>
        <v>6.4253981579022679E-2</v>
      </c>
      <c r="E7072" s="38">
        <f t="shared" ca="1" si="774"/>
        <v>0.14465913128039809</v>
      </c>
      <c r="F7072" s="38">
        <f t="shared" ca="1" si="778"/>
        <v>3.9429767885732311E-2</v>
      </c>
      <c r="G7072" s="24">
        <f t="shared" ca="1" si="775"/>
        <v>9098.9899468673375</v>
      </c>
      <c r="H7072" s="24">
        <f t="shared" ca="1" si="776"/>
        <v>9792.1712501798193</v>
      </c>
      <c r="I7072" s="24">
        <f ca="1">H7072/'Option value'!$E$10</f>
        <v>475.3481189407679</v>
      </c>
    </row>
    <row r="7073" spans="2:9">
      <c r="B7073">
        <f t="shared" si="777"/>
        <v>7055</v>
      </c>
      <c r="C7073" s="38">
        <f t="shared" ca="1" si="772"/>
        <v>0.13604252958468746</v>
      </c>
      <c r="D7073" s="38">
        <f t="shared" ca="1" si="773"/>
        <v>6.6665418197725063E-2</v>
      </c>
      <c r="E7073" s="38">
        <f t="shared" ca="1" si="774"/>
        <v>0.14734760092950847</v>
      </c>
      <c r="F7073" s="38">
        <f t="shared" ca="1" si="778"/>
        <v>3.2851438341897375E-2</v>
      </c>
      <c r="G7073" s="24">
        <f t="shared" ca="1" si="775"/>
        <v>8203.4331540716648</v>
      </c>
      <c r="H7073" s="24">
        <f t="shared" ca="1" si="776"/>
        <v>8896.6144573841466</v>
      </c>
      <c r="I7073" s="24">
        <f ca="1">H7073/'Option value'!$E$10</f>
        <v>431.87448822253134</v>
      </c>
    </row>
    <row r="7074" spans="2:9">
      <c r="B7074">
        <f t="shared" si="777"/>
        <v>7056</v>
      </c>
      <c r="C7074" s="38">
        <f t="shared" ca="1" si="772"/>
        <v>0.14803506025930285</v>
      </c>
      <c r="D7074" s="38">
        <f t="shared" ca="1" si="773"/>
        <v>7.7563620599313557E-2</v>
      </c>
      <c r="E7074" s="38">
        <f t="shared" ca="1" si="774"/>
        <v>0.14597512583826908</v>
      </c>
      <c r="F7074" s="38">
        <f t="shared" ca="1" si="778"/>
        <v>4.1886468654499985E-2</v>
      </c>
      <c r="G7074" s="24">
        <f t="shared" ca="1" si="775"/>
        <v>10609.653380654428</v>
      </c>
      <c r="H7074" s="24">
        <f t="shared" ca="1" si="776"/>
        <v>11302.83468396691</v>
      </c>
      <c r="I7074" s="24">
        <f ca="1">H7074/'Option value'!$E$10</f>
        <v>548.68129533819945</v>
      </c>
    </row>
    <row r="7075" spans="2:9">
      <c r="B7075">
        <f t="shared" si="777"/>
        <v>7057</v>
      </c>
      <c r="C7075" s="38">
        <f t="shared" ca="1" si="772"/>
        <v>0.24506134150128722</v>
      </c>
      <c r="D7075" s="38">
        <f t="shared" ca="1" si="773"/>
        <v>6.3683534304719958E-2</v>
      </c>
      <c r="E7075" s="38">
        <f t="shared" ca="1" si="774"/>
        <v>0.13995688611794976</v>
      </c>
      <c r="F7075" s="38">
        <f t="shared" ca="1" si="778"/>
        <v>5.4846578500874446E-2</v>
      </c>
      <c r="G7075" s="24">
        <f t="shared" ca="1" si="775"/>
        <v>11553.860595069442</v>
      </c>
      <c r="H7075" s="24">
        <f t="shared" ca="1" si="776"/>
        <v>12247.041898381924</v>
      </c>
      <c r="I7075" s="24">
        <f ca="1">H7075/'Option value'!$E$10</f>
        <v>594.51659700883124</v>
      </c>
    </row>
    <row r="7076" spans="2:9">
      <c r="B7076">
        <f t="shared" si="777"/>
        <v>7058</v>
      </c>
      <c r="C7076" s="38">
        <f t="shared" ca="1" si="772"/>
        <v>0.25306884320254353</v>
      </c>
      <c r="D7076" s="38">
        <f t="shared" ca="1" si="773"/>
        <v>6.6288230463064299E-2</v>
      </c>
      <c r="E7076" s="38">
        <f t="shared" ca="1" si="774"/>
        <v>0.14299612521736876</v>
      </c>
      <c r="F7076" s="38">
        <f t="shared" ca="1" si="778"/>
        <v>3.2842994797808264E-2</v>
      </c>
      <c r="G7076" s="24">
        <f t="shared" ca="1" si="775"/>
        <v>9352.0299836136201</v>
      </c>
      <c r="H7076" s="24">
        <f t="shared" ca="1" si="776"/>
        <v>10045.211286926102</v>
      </c>
      <c r="I7076" s="24">
        <f ca="1">H7076/'Option value'!$E$10</f>
        <v>487.63161587019908</v>
      </c>
    </row>
    <row r="7077" spans="2:9">
      <c r="B7077">
        <f t="shared" si="777"/>
        <v>7059</v>
      </c>
      <c r="C7077" s="38">
        <f t="shared" ca="1" si="772"/>
        <v>0.34666443565304506</v>
      </c>
      <c r="D7077" s="38">
        <f t="shared" ca="1" si="773"/>
        <v>6.4068839076447892E-2</v>
      </c>
      <c r="E7077" s="38">
        <f t="shared" ca="1" si="774"/>
        <v>0.14171900858005385</v>
      </c>
      <c r="F7077" s="38">
        <f t="shared" ca="1" si="778"/>
        <v>5.7186482329515551E-2</v>
      </c>
      <c r="G7077" s="24">
        <f t="shared" ca="1" si="775"/>
        <v>12658.253078956686</v>
      </c>
      <c r="H7077" s="24">
        <f t="shared" ca="1" si="776"/>
        <v>13351.434382269168</v>
      </c>
      <c r="I7077" s="24">
        <f ca="1">H7077/'Option value'!$E$10</f>
        <v>648.12788263442553</v>
      </c>
    </row>
    <row r="7078" spans="2:9">
      <c r="B7078">
        <f t="shared" si="777"/>
        <v>7060</v>
      </c>
      <c r="C7078" s="38">
        <f t="shared" ca="1" si="772"/>
        <v>0.3625945597143867</v>
      </c>
      <c r="D7078" s="38">
        <f t="shared" ca="1" si="773"/>
        <v>6.5867029061637383E-2</v>
      </c>
      <c r="E7078" s="38">
        <f t="shared" ca="1" si="774"/>
        <v>0.14949488076673317</v>
      </c>
      <c r="F7078" s="38">
        <f t="shared" ca="1" si="778"/>
        <v>3.3627857462232229E-2</v>
      </c>
      <c r="G7078" s="24">
        <f t="shared" ca="1" si="775"/>
        <v>9606.5235700238063</v>
      </c>
      <c r="H7078" s="24">
        <f t="shared" ca="1" si="776"/>
        <v>10299.704873336288</v>
      </c>
      <c r="I7078" s="24">
        <f ca="1">H7078/'Option value'!$E$10</f>
        <v>499.98567346292657</v>
      </c>
    </row>
    <row r="7079" spans="2:9">
      <c r="B7079">
        <f t="shared" si="777"/>
        <v>7061</v>
      </c>
      <c r="C7079" s="38">
        <f t="shared" ca="1" si="772"/>
        <v>0.28845978561959768</v>
      </c>
      <c r="D7079" s="38">
        <f t="shared" ca="1" si="773"/>
        <v>6.3096664780314921E-2</v>
      </c>
      <c r="E7079" s="38">
        <f t="shared" ca="1" si="774"/>
        <v>0.14421496071727252</v>
      </c>
      <c r="F7079" s="38">
        <f t="shared" ca="1" si="778"/>
        <v>2.215413270105502E-2</v>
      </c>
      <c r="G7079" s="24">
        <f t="shared" ca="1" si="775"/>
        <v>8260.233742684235</v>
      </c>
      <c r="H7079" s="24">
        <f t="shared" ca="1" si="776"/>
        <v>8953.4150459967168</v>
      </c>
      <c r="I7079" s="24">
        <f ca="1">H7079/'Option value'!$E$10</f>
        <v>434.63179834935517</v>
      </c>
    </row>
    <row r="7080" spans="2:9">
      <c r="B7080">
        <f t="shared" si="777"/>
        <v>7062</v>
      </c>
      <c r="C7080" s="38">
        <f t="shared" ca="1" si="772"/>
        <v>0.22383148776881037</v>
      </c>
      <c r="D7080" s="38">
        <f t="shared" ca="1" si="773"/>
        <v>6.2271197082871849E-2</v>
      </c>
      <c r="E7080" s="38">
        <f t="shared" ca="1" si="774"/>
        <v>0.14577489544649927</v>
      </c>
      <c r="F7080" s="38">
        <f t="shared" ca="1" si="778"/>
        <v>4.3076133113047137E-2</v>
      </c>
      <c r="G7080" s="24">
        <f t="shared" ca="1" si="775"/>
        <v>9203.1182975853771</v>
      </c>
      <c r="H7080" s="24">
        <f t="shared" ca="1" si="776"/>
        <v>9896.2996008978589</v>
      </c>
      <c r="I7080" s="24">
        <f ca="1">H7080/'Option value'!$E$10</f>
        <v>480.40289324746885</v>
      </c>
    </row>
    <row r="7081" spans="2:9">
      <c r="B7081">
        <f t="shared" si="777"/>
        <v>7063</v>
      </c>
      <c r="C7081" s="38">
        <f t="shared" ca="1" si="772"/>
        <v>0.27316738324532941</v>
      </c>
      <c r="D7081" s="38">
        <f t="shared" ca="1" si="773"/>
        <v>6.3007630254929045E-2</v>
      </c>
      <c r="E7081" s="38">
        <f t="shared" ca="1" si="774"/>
        <v>0.14342900671983605</v>
      </c>
      <c r="F7081" s="38">
        <f t="shared" ca="1" si="778"/>
        <v>5.3288145721277186E-2</v>
      </c>
      <c r="G7081" s="24">
        <f t="shared" ca="1" si="775"/>
        <v>11036.930932700217</v>
      </c>
      <c r="H7081" s="24">
        <f t="shared" ca="1" si="776"/>
        <v>11730.112236012699</v>
      </c>
      <c r="I7081" s="24">
        <f ca="1">H7081/'Option value'!$E$10</f>
        <v>569.42292407828631</v>
      </c>
    </row>
    <row r="7082" spans="2:9">
      <c r="B7082">
        <f t="shared" si="777"/>
        <v>7064</v>
      </c>
      <c r="C7082" s="38">
        <f t="shared" ca="1" si="772"/>
        <v>0.1969193818293612</v>
      </c>
      <c r="D7082" s="38">
        <f t="shared" ca="1" si="773"/>
        <v>6.0704522768846088E-2</v>
      </c>
      <c r="E7082" s="38">
        <f t="shared" ca="1" si="774"/>
        <v>0.14668345693379078</v>
      </c>
      <c r="F7082" s="38">
        <f t="shared" ca="1" si="778"/>
        <v>4.0929629105594334E-2</v>
      </c>
      <c r="G7082" s="24">
        <f t="shared" ca="1" si="775"/>
        <v>8520.8168357455452</v>
      </c>
      <c r="H7082" s="24">
        <f t="shared" ca="1" si="776"/>
        <v>9213.9981390580269</v>
      </c>
      <c r="I7082" s="24">
        <f ca="1">H7082/'Option value'!$E$10</f>
        <v>447.28146306106925</v>
      </c>
    </row>
    <row r="7083" spans="2:9">
      <c r="B7083">
        <f t="shared" si="777"/>
        <v>7065</v>
      </c>
      <c r="C7083" s="38">
        <f t="shared" ca="1" si="772"/>
        <v>0.19141695391802047</v>
      </c>
      <c r="D7083" s="38">
        <f t="shared" ca="1" si="773"/>
        <v>7.1958125509744009E-2</v>
      </c>
      <c r="E7083" s="38">
        <f t="shared" ca="1" si="774"/>
        <v>0.14539814553208028</v>
      </c>
      <c r="F7083" s="38">
        <f t="shared" ca="1" si="778"/>
        <v>5.2139227917681691E-2</v>
      </c>
      <c r="G7083" s="24">
        <f t="shared" ca="1" si="775"/>
        <v>11401.044048911079</v>
      </c>
      <c r="H7083" s="24">
        <f t="shared" ca="1" si="776"/>
        <v>12094.225352223561</v>
      </c>
      <c r="I7083" s="24">
        <f ca="1">H7083/'Option value'!$E$10</f>
        <v>587.09831806910483</v>
      </c>
    </row>
    <row r="7084" spans="2:9">
      <c r="B7084">
        <f t="shared" si="777"/>
        <v>7066</v>
      </c>
      <c r="C7084" s="38">
        <f t="shared" ca="1" si="772"/>
        <v>0.2194305421178146</v>
      </c>
      <c r="D7084" s="38">
        <f t="shared" ca="1" si="773"/>
        <v>5.6525728557738131E-2</v>
      </c>
      <c r="E7084" s="38">
        <f t="shared" ca="1" si="774"/>
        <v>0.14642899392495526</v>
      </c>
      <c r="F7084" s="38">
        <f t="shared" ca="1" si="778"/>
        <v>4.1576690500704436E-2</v>
      </c>
      <c r="G7084" s="24">
        <f t="shared" ca="1" si="775"/>
        <v>8152.9849029776688</v>
      </c>
      <c r="H7084" s="24">
        <f t="shared" ca="1" si="776"/>
        <v>8846.1662062901505</v>
      </c>
      <c r="I7084" s="24">
        <f ca="1">H7084/'Option value'!$E$10</f>
        <v>429.42554399466746</v>
      </c>
    </row>
    <row r="7085" spans="2:9">
      <c r="B7085">
        <f t="shared" si="777"/>
        <v>7067</v>
      </c>
      <c r="C7085" s="38">
        <f t="shared" ca="1" si="772"/>
        <v>0.37563522613159528</v>
      </c>
      <c r="D7085" s="38">
        <f t="shared" ca="1" si="773"/>
        <v>6.3322903924058302E-2</v>
      </c>
      <c r="E7085" s="38">
        <f t="shared" ca="1" si="774"/>
        <v>0.15141257573385283</v>
      </c>
      <c r="F7085" s="38">
        <f t="shared" ca="1" si="778"/>
        <v>4.6560460885176583E-2</v>
      </c>
      <c r="G7085" s="24">
        <f t="shared" ca="1" si="775"/>
        <v>10303.346221596134</v>
      </c>
      <c r="H7085" s="24">
        <f t="shared" ca="1" si="776"/>
        <v>10996.527524908615</v>
      </c>
      <c r="I7085" s="24">
        <f ca="1">H7085/'Option value'!$E$10</f>
        <v>533.81201577226284</v>
      </c>
    </row>
    <row r="7086" spans="2:9">
      <c r="B7086">
        <f t="shared" si="777"/>
        <v>7068</v>
      </c>
      <c r="C7086" s="38">
        <f t="shared" ca="1" si="772"/>
        <v>0.18142658706447778</v>
      </c>
      <c r="D7086" s="38">
        <f t="shared" ca="1" si="773"/>
        <v>5.6242659485380403E-2</v>
      </c>
      <c r="E7086" s="38">
        <f t="shared" ca="1" si="774"/>
        <v>0.14716708308394277</v>
      </c>
      <c r="F7086" s="38">
        <f t="shared" ca="1" si="778"/>
        <v>3.3777870351013109E-2</v>
      </c>
      <c r="G7086" s="24">
        <f t="shared" ca="1" si="775"/>
        <v>7267.6202350741014</v>
      </c>
      <c r="H7086" s="24">
        <f t="shared" ca="1" si="776"/>
        <v>7960.8015383865841</v>
      </c>
      <c r="I7086" s="24">
        <f ca="1">H7086/'Option value'!$E$10</f>
        <v>386.44667662070793</v>
      </c>
    </row>
    <row r="7087" spans="2:9">
      <c r="B7087">
        <f t="shared" si="777"/>
        <v>7069</v>
      </c>
      <c r="C7087" s="38">
        <f t="shared" ca="1" si="772"/>
        <v>-5.4738846740576053E-2</v>
      </c>
      <c r="D7087" s="38">
        <f t="shared" ca="1" si="773"/>
        <v>5.0112223461680844E-2</v>
      </c>
      <c r="E7087" s="38">
        <f t="shared" ca="1" si="774"/>
        <v>0.14175777871495449</v>
      </c>
      <c r="F7087" s="38">
        <f t="shared" ca="1" si="778"/>
        <v>3.7772078735162855E-2</v>
      </c>
      <c r="G7087" s="24">
        <f t="shared" ca="1" si="775"/>
        <v>5649.5419818029968</v>
      </c>
      <c r="H7087" s="24">
        <f t="shared" ca="1" si="776"/>
        <v>6342.7232851154795</v>
      </c>
      <c r="I7087" s="24">
        <f ca="1">H7087/'Option value'!$E$10</f>
        <v>307.89918859783882</v>
      </c>
    </row>
    <row r="7088" spans="2:9">
      <c r="B7088">
        <f t="shared" si="777"/>
        <v>7070</v>
      </c>
      <c r="C7088" s="38">
        <f t="shared" ca="1" si="772"/>
        <v>0.16686696680576923</v>
      </c>
      <c r="D7088" s="38">
        <f t="shared" ca="1" si="773"/>
        <v>6.5264978137889576E-2</v>
      </c>
      <c r="E7088" s="38">
        <f t="shared" ca="1" si="774"/>
        <v>0.14713127032787304</v>
      </c>
      <c r="F7088" s="38">
        <f t="shared" ca="1" si="778"/>
        <v>4.1075985509935672E-2</v>
      </c>
      <c r="G7088" s="24">
        <f t="shared" ca="1" si="775"/>
        <v>8905.5470920875232</v>
      </c>
      <c r="H7088" s="24">
        <f t="shared" ca="1" si="776"/>
        <v>9598.728395400005</v>
      </c>
      <c r="I7088" s="24">
        <f ca="1">H7088/'Option value'!$E$10</f>
        <v>465.95768909708761</v>
      </c>
    </row>
    <row r="7089" spans="2:9">
      <c r="B7089">
        <f t="shared" si="777"/>
        <v>7071</v>
      </c>
      <c r="C7089" s="38">
        <f t="shared" ca="1" si="772"/>
        <v>0.29674636721167852</v>
      </c>
      <c r="D7089" s="38">
        <f t="shared" ca="1" si="773"/>
        <v>7.7809491340962406E-2</v>
      </c>
      <c r="E7089" s="38">
        <f t="shared" ca="1" si="774"/>
        <v>0.14148723962308363</v>
      </c>
      <c r="F7089" s="38">
        <f t="shared" ca="1" si="778"/>
        <v>5.9656027693490959E-2</v>
      </c>
      <c r="G7089" s="24">
        <f t="shared" ca="1" si="775"/>
        <v>15291.84931660965</v>
      </c>
      <c r="H7089" s="24">
        <f t="shared" ca="1" si="776"/>
        <v>15985.030619922132</v>
      </c>
      <c r="I7089" s="24">
        <f ca="1">H7089/'Option value'!$E$10</f>
        <v>775.97236019039474</v>
      </c>
    </row>
    <row r="7090" spans="2:9">
      <c r="B7090">
        <f t="shared" si="777"/>
        <v>7072</v>
      </c>
      <c r="C7090" s="38">
        <f t="shared" ca="1" si="772"/>
        <v>0.26801453450063945</v>
      </c>
      <c r="D7090" s="38">
        <f t="shared" ca="1" si="773"/>
        <v>6.7777612915936064E-2</v>
      </c>
      <c r="E7090" s="38">
        <f t="shared" ca="1" si="774"/>
        <v>0.14738970499345791</v>
      </c>
      <c r="F7090" s="38">
        <f t="shared" ca="1" si="778"/>
        <v>4.9361991485829773E-2</v>
      </c>
      <c r="G7090" s="24">
        <f t="shared" ca="1" si="775"/>
        <v>10873.090549991321</v>
      </c>
      <c r="H7090" s="24">
        <f t="shared" ca="1" si="776"/>
        <v>11566.271853303802</v>
      </c>
      <c r="I7090" s="24">
        <f ca="1">H7090/'Option value'!$E$10</f>
        <v>561.46950744193214</v>
      </c>
    </row>
    <row r="7091" spans="2:9">
      <c r="B7091">
        <f t="shared" si="777"/>
        <v>7073</v>
      </c>
      <c r="C7091" s="38">
        <f t="shared" ca="1" si="772"/>
        <v>0.1715103625760816</v>
      </c>
      <c r="D7091" s="38">
        <f t="shared" ca="1" si="773"/>
        <v>6.1186279467356226E-2</v>
      </c>
      <c r="E7091" s="38">
        <f t="shared" ca="1" si="774"/>
        <v>0.14660801425984932</v>
      </c>
      <c r="F7091" s="38">
        <f t="shared" ca="1" si="778"/>
        <v>4.6110260456546551E-2</v>
      </c>
      <c r="G7091" s="24">
        <f t="shared" ca="1" si="775"/>
        <v>8845.7610222455351</v>
      </c>
      <c r="H7091" s="24">
        <f t="shared" ca="1" si="776"/>
        <v>9538.9423255580168</v>
      </c>
      <c r="I7091" s="24">
        <f ca="1">H7091/'Option value'!$E$10</f>
        <v>463.0554526969911</v>
      </c>
    </row>
    <row r="7092" spans="2:9">
      <c r="B7092">
        <f t="shared" si="777"/>
        <v>7074</v>
      </c>
      <c r="C7092" s="38">
        <f t="shared" ca="1" si="772"/>
        <v>0.28498103655722229</v>
      </c>
      <c r="D7092" s="38">
        <f t="shared" ca="1" si="773"/>
        <v>6.5168653866565257E-2</v>
      </c>
      <c r="E7092" s="38">
        <f t="shared" ca="1" si="774"/>
        <v>0.14678124396057313</v>
      </c>
      <c r="F7092" s="38">
        <f t="shared" ca="1" si="778"/>
        <v>4.0041680936670487E-2</v>
      </c>
      <c r="G7092" s="24">
        <f t="shared" ca="1" si="775"/>
        <v>9729.7442546954753</v>
      </c>
      <c r="H7092" s="24">
        <f t="shared" ca="1" si="776"/>
        <v>10422.925558007957</v>
      </c>
      <c r="I7092" s="24">
        <f ca="1">H7092/'Option value'!$E$10</f>
        <v>505.96726009747363</v>
      </c>
    </row>
    <row r="7093" spans="2:9">
      <c r="B7093">
        <f t="shared" si="777"/>
        <v>7075</v>
      </c>
      <c r="C7093" s="38">
        <f t="shared" ca="1" si="772"/>
        <v>0.18691482314651447</v>
      </c>
      <c r="D7093" s="38">
        <f t="shared" ca="1" si="773"/>
        <v>6.3311639051005578E-2</v>
      </c>
      <c r="E7093" s="38">
        <f t="shared" ca="1" si="774"/>
        <v>0.14421765895384042</v>
      </c>
      <c r="F7093" s="38">
        <f t="shared" ca="1" si="778"/>
        <v>2.2642344254997452E-2</v>
      </c>
      <c r="G7093" s="24">
        <f t="shared" ca="1" si="775"/>
        <v>7665.651743975247</v>
      </c>
      <c r="H7093" s="24">
        <f t="shared" ca="1" si="776"/>
        <v>8358.8330472877296</v>
      </c>
      <c r="I7093" s="24">
        <f ca="1">H7093/'Option value'!$E$10</f>
        <v>405.76859452853051</v>
      </c>
    </row>
    <row r="7094" spans="2:9">
      <c r="B7094">
        <f t="shared" si="777"/>
        <v>7076</v>
      </c>
      <c r="C7094" s="38">
        <f t="shared" ca="1" si="772"/>
        <v>0.20668113130454327</v>
      </c>
      <c r="D7094" s="38">
        <f t="shared" ca="1" si="773"/>
        <v>5.8256073216521452E-2</v>
      </c>
      <c r="E7094" s="38">
        <f t="shared" ca="1" si="774"/>
        <v>0.14777466137854978</v>
      </c>
      <c r="F7094" s="38">
        <f t="shared" ca="1" si="778"/>
        <v>3.889305669012641E-2</v>
      </c>
      <c r="G7094" s="24">
        <f t="shared" ca="1" si="775"/>
        <v>8007.0140983263573</v>
      </c>
      <c r="H7094" s="24">
        <f t="shared" ca="1" si="776"/>
        <v>8700.195401638839</v>
      </c>
      <c r="I7094" s="24">
        <f ca="1">H7094/'Option value'!$E$10</f>
        <v>422.33958260382713</v>
      </c>
    </row>
    <row r="7095" spans="2:9">
      <c r="B7095">
        <f t="shared" si="777"/>
        <v>7077</v>
      </c>
      <c r="C7095" s="38">
        <f t="shared" ca="1" si="772"/>
        <v>0.22231347191551334</v>
      </c>
      <c r="D7095" s="38">
        <f t="shared" ca="1" si="773"/>
        <v>5.9911519563022882E-2</v>
      </c>
      <c r="E7095" s="38">
        <f t="shared" ca="1" si="774"/>
        <v>0.1418810168887352</v>
      </c>
      <c r="F7095" s="38">
        <f t="shared" ca="1" si="778"/>
        <v>2.4671685768573225E-2</v>
      </c>
      <c r="G7095" s="24">
        <f t="shared" ca="1" si="775"/>
        <v>7748.5800246482722</v>
      </c>
      <c r="H7095" s="24">
        <f t="shared" ca="1" si="776"/>
        <v>8441.761327960754</v>
      </c>
      <c r="I7095" s="24">
        <f ca="1">H7095/'Option value'!$E$10</f>
        <v>409.7942392213958</v>
      </c>
    </row>
    <row r="7096" spans="2:9">
      <c r="B7096">
        <f t="shared" si="777"/>
        <v>7078</v>
      </c>
      <c r="C7096" s="38">
        <f t="shared" ca="1" si="772"/>
        <v>0.19366413168091998</v>
      </c>
      <c r="D7096" s="38">
        <f t="shared" ca="1" si="773"/>
        <v>5.5184771819692002E-2</v>
      </c>
      <c r="E7096" s="38">
        <f t="shared" ca="1" si="774"/>
        <v>0.14060229032622473</v>
      </c>
      <c r="F7096" s="38">
        <f t="shared" ca="1" si="778"/>
        <v>3.9087727211645953E-2</v>
      </c>
      <c r="G7096" s="24">
        <f t="shared" ca="1" si="775"/>
        <v>8047.5636825721067</v>
      </c>
      <c r="H7096" s="24">
        <f t="shared" ca="1" si="776"/>
        <v>8740.7449858845885</v>
      </c>
      <c r="I7096" s="24">
        <f ca="1">H7096/'Option value'!$E$10</f>
        <v>424.30800902352371</v>
      </c>
    </row>
    <row r="7097" spans="2:9">
      <c r="B7097">
        <f t="shared" si="777"/>
        <v>7079</v>
      </c>
      <c r="C7097" s="38">
        <f t="shared" ca="1" si="772"/>
        <v>0.41461151348199721</v>
      </c>
      <c r="D7097" s="38">
        <f t="shared" ca="1" si="773"/>
        <v>6.7436315441001746E-2</v>
      </c>
      <c r="E7097" s="38">
        <f t="shared" ca="1" si="774"/>
        <v>0.14220193607192128</v>
      </c>
      <c r="F7097" s="38">
        <f t="shared" ca="1" si="778"/>
        <v>4.4075626494375242E-2</v>
      </c>
      <c r="G7097" s="24">
        <f t="shared" ca="1" si="775"/>
        <v>12056.935370378375</v>
      </c>
      <c r="H7097" s="24">
        <f t="shared" ca="1" si="776"/>
        <v>12750.116673690856</v>
      </c>
      <c r="I7097" s="24">
        <f ca="1">H7097/'Option value'!$E$10</f>
        <v>618.93770260635222</v>
      </c>
    </row>
    <row r="7098" spans="2:9">
      <c r="B7098">
        <f t="shared" si="777"/>
        <v>7080</v>
      </c>
      <c r="C7098" s="38">
        <f t="shared" ca="1" si="772"/>
        <v>0.12822240290772546</v>
      </c>
      <c r="D7098" s="38">
        <f t="shared" ca="1" si="773"/>
        <v>7.1850536603372192E-2</v>
      </c>
      <c r="E7098" s="38">
        <f t="shared" ca="1" si="774"/>
        <v>0.14916519985325827</v>
      </c>
      <c r="F7098" s="38">
        <f t="shared" ca="1" si="778"/>
        <v>3.7777731111362824E-2</v>
      </c>
      <c r="G7098" s="24">
        <f t="shared" ca="1" si="775"/>
        <v>9025.6767856981332</v>
      </c>
      <c r="H7098" s="24">
        <f t="shared" ca="1" si="776"/>
        <v>9718.858089010615</v>
      </c>
      <c r="I7098" s="24">
        <f ca="1">H7098/'Option value'!$E$10</f>
        <v>471.78922762187449</v>
      </c>
    </row>
    <row r="7099" spans="2:9">
      <c r="B7099">
        <f t="shared" si="777"/>
        <v>7081</v>
      </c>
      <c r="C7099" s="38">
        <f t="shared" ca="1" si="772"/>
        <v>0.19824285043073411</v>
      </c>
      <c r="D7099" s="38">
        <f t="shared" ca="1" si="773"/>
        <v>5.966909719024957E-2</v>
      </c>
      <c r="E7099" s="38">
        <f t="shared" ca="1" si="774"/>
        <v>0.14716734922288807</v>
      </c>
      <c r="F7099" s="38">
        <f t="shared" ca="1" si="778"/>
        <v>3.5125967431760996E-2</v>
      </c>
      <c r="G7099" s="24">
        <f t="shared" ca="1" si="775"/>
        <v>7914.2038755733893</v>
      </c>
      <c r="H7099" s="24">
        <f t="shared" ca="1" si="776"/>
        <v>8607.3851788858719</v>
      </c>
      <c r="I7099" s="24">
        <f ca="1">H7099/'Option value'!$E$10</f>
        <v>417.83423198475106</v>
      </c>
    </row>
    <row r="7100" spans="2:9">
      <c r="B7100">
        <f t="shared" si="777"/>
        <v>7082</v>
      </c>
      <c r="C7100" s="38">
        <f t="shared" ca="1" si="772"/>
        <v>0.2861611763482102</v>
      </c>
      <c r="D7100" s="38">
        <f t="shared" ca="1" si="773"/>
        <v>5.1019822241465264E-2</v>
      </c>
      <c r="E7100" s="38">
        <f t="shared" ca="1" si="774"/>
        <v>0.14617366599794834</v>
      </c>
      <c r="F7100" s="38">
        <f t="shared" ca="1" si="778"/>
        <v>3.0851829309791814E-2</v>
      </c>
      <c r="G7100" s="24">
        <f t="shared" ca="1" si="775"/>
        <v>7056.9032503624085</v>
      </c>
      <c r="H7100" s="24">
        <f t="shared" ca="1" si="776"/>
        <v>7750.0845536748911</v>
      </c>
      <c r="I7100" s="24">
        <f ca="1">H7100/'Option value'!$E$10</f>
        <v>376.21769678033451</v>
      </c>
    </row>
    <row r="7101" spans="2:9">
      <c r="B7101">
        <f t="shared" si="777"/>
        <v>7083</v>
      </c>
      <c r="C7101" s="38">
        <f t="shared" ca="1" si="772"/>
        <v>9.0763208314271343E-2</v>
      </c>
      <c r="D7101" s="38">
        <f t="shared" ca="1" si="773"/>
        <v>6.2007672364970449E-2</v>
      </c>
      <c r="E7101" s="38">
        <f t="shared" ca="1" si="774"/>
        <v>0.14303481279591251</v>
      </c>
      <c r="F7101" s="38">
        <f t="shared" ca="1" si="778"/>
        <v>3.1679726487341422E-2</v>
      </c>
      <c r="G7101" s="24">
        <f t="shared" ca="1" si="775"/>
        <v>7532.8137193532675</v>
      </c>
      <c r="H7101" s="24">
        <f t="shared" ca="1" si="776"/>
        <v>8225.9950226657493</v>
      </c>
      <c r="I7101" s="24">
        <f ca="1">H7101/'Option value'!$E$10</f>
        <v>399.32014673134705</v>
      </c>
    </row>
    <row r="7102" spans="2:9">
      <c r="B7102">
        <f t="shared" si="777"/>
        <v>7084</v>
      </c>
      <c r="C7102" s="38">
        <f t="shared" ca="1" si="772"/>
        <v>7.6638165050711748E-2</v>
      </c>
      <c r="D7102" s="38">
        <f t="shared" ca="1" si="773"/>
        <v>5.9639855190959053E-2</v>
      </c>
      <c r="E7102" s="38">
        <f t="shared" ca="1" si="774"/>
        <v>0.1438380582618628</v>
      </c>
      <c r="F7102" s="38">
        <f t="shared" ca="1" si="778"/>
        <v>5.2531214970205728E-2</v>
      </c>
      <c r="G7102" s="24">
        <f t="shared" ca="1" si="775"/>
        <v>8721.5645515446231</v>
      </c>
      <c r="H7102" s="24">
        <f t="shared" ca="1" si="776"/>
        <v>9414.7458548571049</v>
      </c>
      <c r="I7102" s="24">
        <f ca="1">H7102/'Option value'!$E$10</f>
        <v>457.0264978085973</v>
      </c>
    </row>
    <row r="7103" spans="2:9">
      <c r="B7103">
        <f t="shared" si="777"/>
        <v>7085</v>
      </c>
      <c r="C7103" s="38">
        <f t="shared" ca="1" si="772"/>
        <v>6.2138642587984377E-2</v>
      </c>
      <c r="D7103" s="38">
        <f t="shared" ca="1" si="773"/>
        <v>6.8592296640304279E-2</v>
      </c>
      <c r="E7103" s="38">
        <f t="shared" ca="1" si="774"/>
        <v>0.14197033516214039</v>
      </c>
      <c r="F7103" s="38">
        <f t="shared" ca="1" si="778"/>
        <v>3.3501725609154334E-2</v>
      </c>
      <c r="G7103" s="24">
        <f t="shared" ca="1" si="775"/>
        <v>8329.978063888997</v>
      </c>
      <c r="H7103" s="24">
        <f t="shared" ca="1" si="776"/>
        <v>9023.1593672014787</v>
      </c>
      <c r="I7103" s="24">
        <f ca="1">H7103/'Option value'!$E$10</f>
        <v>438.01744500978049</v>
      </c>
    </row>
    <row r="7104" spans="2:9">
      <c r="B7104">
        <f t="shared" si="777"/>
        <v>7086</v>
      </c>
      <c r="C7104" s="38">
        <f t="shared" ca="1" si="772"/>
        <v>9.7123813819521815E-2</v>
      </c>
      <c r="D7104" s="38">
        <f t="shared" ca="1" si="773"/>
        <v>4.4516733176643869E-2</v>
      </c>
      <c r="E7104" s="38">
        <f t="shared" ca="1" si="774"/>
        <v>0.14415134363072424</v>
      </c>
      <c r="F7104" s="38">
        <f t="shared" ca="1" si="778"/>
        <v>2.7716216607831336E-2</v>
      </c>
      <c r="G7104" s="24">
        <f t="shared" ca="1" si="775"/>
        <v>5202.1908854409021</v>
      </c>
      <c r="H7104" s="24">
        <f t="shared" ca="1" si="776"/>
        <v>5895.3721887533848</v>
      </c>
      <c r="I7104" s="24">
        <f ca="1">H7104/'Option value'!$E$10</f>
        <v>286.18311595890214</v>
      </c>
    </row>
    <row r="7105" spans="2:9">
      <c r="B7105">
        <f t="shared" si="777"/>
        <v>7087</v>
      </c>
      <c r="C7105" s="38">
        <f t="shared" ca="1" si="772"/>
        <v>0.2361458575168599</v>
      </c>
      <c r="D7105" s="38">
        <f t="shared" ca="1" si="773"/>
        <v>6.2148826673993796E-2</v>
      </c>
      <c r="E7105" s="38">
        <f t="shared" ca="1" si="774"/>
        <v>0.14463825409026429</v>
      </c>
      <c r="F7105" s="38">
        <f t="shared" ca="1" si="778"/>
        <v>2.0149015064340716E-2</v>
      </c>
      <c r="G7105" s="24">
        <f t="shared" ca="1" si="775"/>
        <v>7653.537533062251</v>
      </c>
      <c r="H7105" s="24">
        <f t="shared" ca="1" si="776"/>
        <v>8346.7188363747337</v>
      </c>
      <c r="I7105" s="24">
        <f ca="1">H7105/'Option value'!$E$10</f>
        <v>405.18052603760839</v>
      </c>
    </row>
    <row r="7106" spans="2:9">
      <c r="B7106">
        <f t="shared" si="777"/>
        <v>7088</v>
      </c>
      <c r="C7106" s="38">
        <f t="shared" ca="1" si="772"/>
        <v>0.39109060439899496</v>
      </c>
      <c r="D7106" s="38">
        <f t="shared" ca="1" si="773"/>
        <v>6.5503273985352967E-2</v>
      </c>
      <c r="E7106" s="38">
        <f t="shared" ca="1" si="774"/>
        <v>0.14385877038237294</v>
      </c>
      <c r="F7106" s="38">
        <f t="shared" ca="1" si="778"/>
        <v>5.2391442554539647E-2</v>
      </c>
      <c r="G7106" s="24">
        <f t="shared" ca="1" si="775"/>
        <v>12355.030164162687</v>
      </c>
      <c r="H7106" s="24">
        <f t="shared" ca="1" si="776"/>
        <v>13048.211467475168</v>
      </c>
      <c r="I7106" s="24">
        <f ca="1">H7106/'Option value'!$E$10</f>
        <v>633.40832366384313</v>
      </c>
    </row>
    <row r="7107" spans="2:9">
      <c r="B7107">
        <f t="shared" si="777"/>
        <v>7089</v>
      </c>
      <c r="C7107" s="38">
        <f t="shared" ca="1" si="772"/>
        <v>6.0727169368010731E-2</v>
      </c>
      <c r="D7107" s="38">
        <f t="shared" ca="1" si="773"/>
        <v>5.5067491474638269E-2</v>
      </c>
      <c r="E7107" s="38">
        <f t="shared" ca="1" si="774"/>
        <v>0.14478068288567589</v>
      </c>
      <c r="F7107" s="38">
        <f t="shared" ca="1" si="778"/>
        <v>5.7622712731871431E-2</v>
      </c>
      <c r="G7107" s="24">
        <f t="shared" ca="1" si="775"/>
        <v>8311.5736150122466</v>
      </c>
      <c r="H7107" s="24">
        <f t="shared" ca="1" si="776"/>
        <v>9004.7549183247284</v>
      </c>
      <c r="I7107" s="24">
        <f ca="1">H7107/'Option value'!$E$10</f>
        <v>437.12402516139457</v>
      </c>
    </row>
    <row r="7108" spans="2:9">
      <c r="B7108">
        <f t="shared" si="777"/>
        <v>7090</v>
      </c>
      <c r="C7108" s="38">
        <f t="shared" ca="1" si="772"/>
        <v>0.24475014794621952</v>
      </c>
      <c r="D7108" s="38">
        <f t="shared" ca="1" si="773"/>
        <v>7.354791077962862E-2</v>
      </c>
      <c r="E7108" s="38">
        <f t="shared" ca="1" si="774"/>
        <v>0.14476806906626344</v>
      </c>
      <c r="F7108" s="38">
        <f t="shared" ca="1" si="778"/>
        <v>4.9422987047192682E-2</v>
      </c>
      <c r="G7108" s="24">
        <f t="shared" ca="1" si="775"/>
        <v>11908.18593925369</v>
      </c>
      <c r="H7108" s="24">
        <f t="shared" ca="1" si="776"/>
        <v>12601.367242566172</v>
      </c>
      <c r="I7108" s="24">
        <f ca="1">H7108/'Option value'!$E$10</f>
        <v>611.71685643525097</v>
      </c>
    </row>
    <row r="7109" spans="2:9">
      <c r="B7109">
        <f t="shared" si="777"/>
        <v>7091</v>
      </c>
      <c r="C7109" s="38">
        <f t="shared" ca="1" si="772"/>
        <v>0.29705298720708806</v>
      </c>
      <c r="D7109" s="38">
        <f t="shared" ca="1" si="773"/>
        <v>6.2578505652172975E-2</v>
      </c>
      <c r="E7109" s="38">
        <f t="shared" ca="1" si="774"/>
        <v>0.1486206240647846</v>
      </c>
      <c r="F7109" s="38">
        <f t="shared" ca="1" si="778"/>
        <v>2.7452255555063729E-2</v>
      </c>
      <c r="G7109" s="24">
        <f t="shared" ca="1" si="775"/>
        <v>8307.7806803016265</v>
      </c>
      <c r="H7109" s="24">
        <f t="shared" ca="1" si="776"/>
        <v>9000.9619836141082</v>
      </c>
      <c r="I7109" s="24">
        <f ca="1">H7109/'Option value'!$E$10</f>
        <v>436.93990211718972</v>
      </c>
    </row>
    <row r="7110" spans="2:9">
      <c r="B7110">
        <f t="shared" si="777"/>
        <v>7092</v>
      </c>
      <c r="C7110" s="38">
        <f t="shared" ca="1" si="772"/>
        <v>8.6650702635646837E-2</v>
      </c>
      <c r="D7110" s="38">
        <f t="shared" ca="1" si="773"/>
        <v>5.92098996139169E-2</v>
      </c>
      <c r="E7110" s="38">
        <f t="shared" ca="1" si="774"/>
        <v>0.14577071749055059</v>
      </c>
      <c r="F7110" s="38">
        <f t="shared" ca="1" si="778"/>
        <v>4.9057749840854786E-2</v>
      </c>
      <c r="G7110" s="24">
        <f t="shared" ca="1" si="775"/>
        <v>8250.7030522759796</v>
      </c>
      <c r="H7110" s="24">
        <f t="shared" ca="1" si="776"/>
        <v>8943.8843555884614</v>
      </c>
      <c r="I7110" s="24">
        <f ca="1">H7110/'Option value'!$E$10</f>
        <v>434.16914347516803</v>
      </c>
    </row>
    <row r="7111" spans="2:9">
      <c r="B7111">
        <f t="shared" si="777"/>
        <v>7093</v>
      </c>
      <c r="C7111" s="38">
        <f t="shared" ca="1" si="772"/>
        <v>0.16629025508625997</v>
      </c>
      <c r="D7111" s="38">
        <f t="shared" ca="1" si="773"/>
        <v>6.6675473452610351E-2</v>
      </c>
      <c r="E7111" s="38">
        <f t="shared" ca="1" si="774"/>
        <v>0.14405691515004029</v>
      </c>
      <c r="F7111" s="38">
        <f t="shared" ca="1" si="778"/>
        <v>3.5888592053264182E-2</v>
      </c>
      <c r="G7111" s="24">
        <f t="shared" ca="1" si="775"/>
        <v>8915.8763114632984</v>
      </c>
      <c r="H7111" s="24">
        <f t="shared" ca="1" si="776"/>
        <v>9609.0576147757802</v>
      </c>
      <c r="I7111" s="24">
        <f ca="1">H7111/'Option value'!$E$10</f>
        <v>466.45910751338738</v>
      </c>
    </row>
    <row r="7112" spans="2:9">
      <c r="B7112">
        <f t="shared" si="777"/>
        <v>7094</v>
      </c>
      <c r="C7112" s="38">
        <f t="shared" ca="1" si="772"/>
        <v>0.33159711452651136</v>
      </c>
      <c r="D7112" s="38">
        <f t="shared" ca="1" si="773"/>
        <v>6.9346598925649955E-2</v>
      </c>
      <c r="E7112" s="38">
        <f t="shared" ca="1" si="774"/>
        <v>0.1485352014468663</v>
      </c>
      <c r="F7112" s="38">
        <f t="shared" ca="1" si="778"/>
        <v>3.8258798951829973E-2</v>
      </c>
      <c r="G7112" s="24">
        <f t="shared" ca="1" si="775"/>
        <v>10385.007117804942</v>
      </c>
      <c r="H7112" s="24">
        <f t="shared" ca="1" si="776"/>
        <v>11078.188421117424</v>
      </c>
      <c r="I7112" s="24">
        <f ca="1">H7112/'Option value'!$E$10</f>
        <v>537.77613694744775</v>
      </c>
    </row>
    <row r="7113" spans="2:9">
      <c r="B7113">
        <f t="shared" si="777"/>
        <v>7095</v>
      </c>
      <c r="C7113" s="38">
        <f t="shared" ca="1" si="772"/>
        <v>0.22444664796607675</v>
      </c>
      <c r="D7113" s="38">
        <f t="shared" ca="1" si="773"/>
        <v>5.688866008911523E-2</v>
      </c>
      <c r="E7113" s="38">
        <f t="shared" ca="1" si="774"/>
        <v>0.1427794419496651</v>
      </c>
      <c r="F7113" s="38">
        <f t="shared" ca="1" si="778"/>
        <v>2.635341510492414E-2</v>
      </c>
      <c r="G7113" s="24">
        <f t="shared" ca="1" si="775"/>
        <v>7420.0506759643076</v>
      </c>
      <c r="H7113" s="24">
        <f t="shared" ca="1" si="776"/>
        <v>8113.2319792767903</v>
      </c>
      <c r="I7113" s="24">
        <f ca="1">H7113/'Option value'!$E$10</f>
        <v>393.84621258625191</v>
      </c>
    </row>
    <row r="7114" spans="2:9">
      <c r="B7114">
        <f t="shared" si="777"/>
        <v>7096</v>
      </c>
      <c r="C7114" s="38">
        <f t="shared" ca="1" si="772"/>
        <v>0.17639988646045829</v>
      </c>
      <c r="D7114" s="38">
        <f t="shared" ca="1" si="773"/>
        <v>7.3717336597810046E-2</v>
      </c>
      <c r="E7114" s="38">
        <f t="shared" ca="1" si="774"/>
        <v>0.14141154938670555</v>
      </c>
      <c r="F7114" s="38">
        <f t="shared" ca="1" si="778"/>
        <v>4.7903305082168002E-2</v>
      </c>
      <c r="G7114" s="24">
        <f t="shared" ca="1" si="775"/>
        <v>11501.807207789267</v>
      </c>
      <c r="H7114" s="24">
        <f t="shared" ca="1" si="776"/>
        <v>12194.988511101748</v>
      </c>
      <c r="I7114" s="24">
        <f ca="1">H7114/'Option value'!$E$10</f>
        <v>591.98973354862846</v>
      </c>
    </row>
    <row r="7115" spans="2:9">
      <c r="B7115">
        <f t="shared" si="777"/>
        <v>7097</v>
      </c>
      <c r="C7115" s="38">
        <f t="shared" ca="1" si="772"/>
        <v>0.22429360980677948</v>
      </c>
      <c r="D7115" s="38">
        <f t="shared" ca="1" si="773"/>
        <v>7.183316804855934E-2</v>
      </c>
      <c r="E7115" s="38">
        <f t="shared" ca="1" si="774"/>
        <v>0.1472470910511689</v>
      </c>
      <c r="F7115" s="38">
        <f t="shared" ca="1" si="778"/>
        <v>5.3372096793489462E-2</v>
      </c>
      <c r="G7115" s="24">
        <f t="shared" ca="1" si="775"/>
        <v>11618.553351368773</v>
      </c>
      <c r="H7115" s="24">
        <f t="shared" ca="1" si="776"/>
        <v>12311.734654681255</v>
      </c>
      <c r="I7115" s="24">
        <f ca="1">H7115/'Option value'!$E$10</f>
        <v>597.65702207190554</v>
      </c>
    </row>
    <row r="7116" spans="2:9">
      <c r="B7116">
        <f t="shared" si="777"/>
        <v>7098</v>
      </c>
      <c r="C7116" s="38">
        <f t="shared" ca="1" si="772"/>
        <v>0.30295371858778314</v>
      </c>
      <c r="D7116" s="38">
        <f t="shared" ca="1" si="773"/>
        <v>6.8441122159069764E-2</v>
      </c>
      <c r="E7116" s="38">
        <f t="shared" ca="1" si="774"/>
        <v>0.14237571772655166</v>
      </c>
      <c r="F7116" s="38">
        <f t="shared" ca="1" si="778"/>
        <v>5.4451203623848116E-2</v>
      </c>
      <c r="G7116" s="24">
        <f t="shared" ca="1" si="775"/>
        <v>12578.46110457437</v>
      </c>
      <c r="H7116" s="24">
        <f t="shared" ca="1" si="776"/>
        <v>13271.642407886851</v>
      </c>
      <c r="I7116" s="24">
        <f ca="1">H7116/'Option value'!$E$10</f>
        <v>644.25448581975002</v>
      </c>
    </row>
    <row r="7117" spans="2:9">
      <c r="B7117">
        <f t="shared" si="777"/>
        <v>7099</v>
      </c>
      <c r="C7117" s="38">
        <f t="shared" ca="1" si="772"/>
        <v>8.9975386663163265E-2</v>
      </c>
      <c r="D7117" s="38">
        <f t="shared" ca="1" si="773"/>
        <v>6.1902929106439603E-2</v>
      </c>
      <c r="E7117" s="38">
        <f t="shared" ca="1" si="774"/>
        <v>0.14330101649051585</v>
      </c>
      <c r="F7117" s="38">
        <f t="shared" ca="1" si="778"/>
        <v>3.8158809527742796E-2</v>
      </c>
      <c r="G7117" s="24">
        <f t="shared" ca="1" si="775"/>
        <v>7958.7008060768612</v>
      </c>
      <c r="H7117" s="24">
        <f t="shared" ca="1" si="776"/>
        <v>8651.8821093893439</v>
      </c>
      <c r="I7117" s="24">
        <f ca="1">H7117/'Option value'!$E$10</f>
        <v>419.9942771548225</v>
      </c>
    </row>
    <row r="7118" spans="2:9">
      <c r="B7118">
        <f t="shared" si="777"/>
        <v>7100</v>
      </c>
      <c r="C7118" s="38">
        <f t="shared" ca="1" si="772"/>
        <v>0.11227048087908029</v>
      </c>
      <c r="D7118" s="38">
        <f t="shared" ca="1" si="773"/>
        <v>5.7951580555161544E-2</v>
      </c>
      <c r="E7118" s="38">
        <f t="shared" ca="1" si="774"/>
        <v>0.1431757267183027</v>
      </c>
      <c r="F7118" s="38">
        <f t="shared" ca="1" si="778"/>
        <v>5.4848488212480964E-2</v>
      </c>
      <c r="G7118" s="24">
        <f t="shared" ca="1" si="775"/>
        <v>9050.4968344952231</v>
      </c>
      <c r="H7118" s="24">
        <f t="shared" ca="1" si="776"/>
        <v>9743.6781378077048</v>
      </c>
      <c r="I7118" s="24">
        <f ca="1">H7118/'Option value'!$E$10</f>
        <v>472.99408435959731</v>
      </c>
    </row>
    <row r="7119" spans="2:9">
      <c r="B7119">
        <f t="shared" si="777"/>
        <v>7101</v>
      </c>
      <c r="C7119" s="38">
        <f t="shared" ca="1" si="772"/>
        <v>0.2030007312146378</v>
      </c>
      <c r="D7119" s="38">
        <f t="shared" ca="1" si="773"/>
        <v>5.9795328953107345E-2</v>
      </c>
      <c r="E7119" s="38">
        <f t="shared" ca="1" si="774"/>
        <v>0.14486937560953705</v>
      </c>
      <c r="F7119" s="38">
        <f t="shared" ca="1" si="778"/>
        <v>5.2008994657656155E-2</v>
      </c>
      <c r="G7119" s="24">
        <f t="shared" ca="1" si="775"/>
        <v>9607.1388292082102</v>
      </c>
      <c r="H7119" s="24">
        <f t="shared" ca="1" si="776"/>
        <v>10300.320132520692</v>
      </c>
      <c r="I7119" s="24">
        <f ca="1">H7119/'Option value'!$E$10</f>
        <v>500.01554041362579</v>
      </c>
    </row>
    <row r="7120" spans="2:9">
      <c r="B7120">
        <f t="shared" si="777"/>
        <v>7102</v>
      </c>
      <c r="C7120" s="38">
        <f t="shared" ca="1" si="772"/>
        <v>0.14473385600383365</v>
      </c>
      <c r="D7120" s="38">
        <f t="shared" ca="1" si="773"/>
        <v>6.1739414288047523E-2</v>
      </c>
      <c r="E7120" s="38">
        <f t="shared" ca="1" si="774"/>
        <v>0.14653161889536342</v>
      </c>
      <c r="F7120" s="38">
        <f t="shared" ca="1" si="778"/>
        <v>2.6937905388237857E-2</v>
      </c>
      <c r="G7120" s="24">
        <f t="shared" ca="1" si="775"/>
        <v>7329.0900539685699</v>
      </c>
      <c r="H7120" s="24">
        <f t="shared" ca="1" si="776"/>
        <v>8022.2713572810526</v>
      </c>
      <c r="I7120" s="24">
        <f ca="1">H7120/'Option value'!$E$10</f>
        <v>389.43064841170155</v>
      </c>
    </row>
    <row r="7121" spans="2:9">
      <c r="B7121">
        <f t="shared" si="777"/>
        <v>7103</v>
      </c>
      <c r="C7121" s="38">
        <f t="shared" ca="1" si="772"/>
        <v>0.16467787897674971</v>
      </c>
      <c r="D7121" s="38">
        <f t="shared" ca="1" si="773"/>
        <v>6.659821198895309E-2</v>
      </c>
      <c r="E7121" s="38">
        <f t="shared" ca="1" si="774"/>
        <v>0.14599641640197111</v>
      </c>
      <c r="F7121" s="38">
        <f t="shared" ca="1" si="778"/>
        <v>2.8610269968452132E-2</v>
      </c>
      <c r="G7121" s="24">
        <f t="shared" ca="1" si="775"/>
        <v>8194.886207693653</v>
      </c>
      <c r="H7121" s="24">
        <f t="shared" ca="1" si="776"/>
        <v>8888.0675110061347</v>
      </c>
      <c r="I7121" s="24">
        <f ca="1">H7121/'Option value'!$E$10</f>
        <v>431.45958791291912</v>
      </c>
    </row>
    <row r="7122" spans="2:9">
      <c r="B7122">
        <f t="shared" si="777"/>
        <v>7104</v>
      </c>
      <c r="C7122" s="38">
        <f t="shared" ca="1" si="772"/>
        <v>0.24714736376634214</v>
      </c>
      <c r="D7122" s="38">
        <f t="shared" ca="1" si="773"/>
        <v>6.4661471648585059E-2</v>
      </c>
      <c r="E7122" s="38">
        <f t="shared" ca="1" si="774"/>
        <v>0.14880362379257467</v>
      </c>
      <c r="F7122" s="38">
        <f t="shared" ca="1" si="778"/>
        <v>5.2542903979369698E-2</v>
      </c>
      <c r="G7122" s="24">
        <f t="shared" ca="1" si="775"/>
        <v>10389.762726599778</v>
      </c>
      <c r="H7122" s="24">
        <f t="shared" ca="1" si="776"/>
        <v>11082.94402991226</v>
      </c>
      <c r="I7122" s="24">
        <f ca="1">H7122/'Option value'!$E$10</f>
        <v>538.00699174331351</v>
      </c>
    </row>
    <row r="7123" spans="2:9">
      <c r="B7123">
        <f t="shared" si="777"/>
        <v>7105</v>
      </c>
      <c r="C7123" s="38">
        <f t="shared" ref="C7123:C7186" ca="1" si="779">_xlfn.NORM.INV(RAND(),$F$6,$G$6)</f>
        <v>0.10128033111872992</v>
      </c>
      <c r="D7123" s="38">
        <f t="shared" ref="D7123:D7186" ca="1" si="780">_xlfn.NORM.INV(RAND(),$F$7,$G$7)</f>
        <v>6.6595735615751731E-2</v>
      </c>
      <c r="E7123" s="38">
        <f t="shared" ref="E7123:E7186" ca="1" si="781">_xlfn.NORM.INV(RAND(),$F$8,$G$8)</f>
        <v>0.14142848028309515</v>
      </c>
      <c r="F7123" s="38">
        <f t="shared" ca="1" si="778"/>
        <v>5.5991220011359102E-2</v>
      </c>
      <c r="G7123" s="24">
        <f t="shared" ref="G7123:G7186" ca="1" si="782">IF(E7123&gt;F7123,($C$12*(1+C7123)*D7123)/(E7123-F7123),0)</f>
        <v>10646.046696687339</v>
      </c>
      <c r="H7123" s="24">
        <f t="shared" ref="H7123:H7186" ca="1" si="783">G7123+$C$13</f>
        <v>11339.227999999821</v>
      </c>
      <c r="I7123" s="24">
        <f ca="1">H7123/'Option value'!$E$10</f>
        <v>550.44796116503983</v>
      </c>
    </row>
    <row r="7124" spans="2:9">
      <c r="B7124">
        <f t="shared" ref="B7124:B7187" si="784">B7123+1</f>
        <v>7106</v>
      </c>
      <c r="C7124" s="38">
        <f t="shared" ca="1" si="779"/>
        <v>0.21449372411980133</v>
      </c>
      <c r="D7124" s="38">
        <f t="shared" ca="1" si="780"/>
        <v>7.1755553042381875E-2</v>
      </c>
      <c r="E7124" s="38">
        <f t="shared" ca="1" si="781"/>
        <v>0.14654440168424282</v>
      </c>
      <c r="F7124" s="38">
        <f t="shared" ref="F7124:F7187" ca="1" si="785">RAND()*($E$9-$D$9)+$D$9</f>
        <v>3.4841001549457747E-2</v>
      </c>
      <c r="G7124" s="24">
        <f t="shared" ca="1" si="782"/>
        <v>9675.5525274233351</v>
      </c>
      <c r="H7124" s="24">
        <f t="shared" ca="1" si="783"/>
        <v>10368.733830735817</v>
      </c>
      <c r="I7124" s="24">
        <f ca="1">H7124/'Option value'!$E$10</f>
        <v>503.33659372503962</v>
      </c>
    </row>
    <row r="7125" spans="2:9">
      <c r="B7125">
        <f t="shared" si="784"/>
        <v>7107</v>
      </c>
      <c r="C7125" s="38">
        <f t="shared" ca="1" si="779"/>
        <v>0.22342486358670346</v>
      </c>
      <c r="D7125" s="38">
        <f t="shared" ca="1" si="780"/>
        <v>5.9992463930318381E-2</v>
      </c>
      <c r="E7125" s="38">
        <f t="shared" ca="1" si="781"/>
        <v>0.14584709165889506</v>
      </c>
      <c r="F7125" s="38">
        <f t="shared" ca="1" si="785"/>
        <v>3.2411100489514219E-2</v>
      </c>
      <c r="G7125" s="24">
        <f t="shared" ca="1" si="782"/>
        <v>8024.4358249960242</v>
      </c>
      <c r="H7125" s="24">
        <f t="shared" ca="1" si="783"/>
        <v>8717.6171283085059</v>
      </c>
      <c r="I7125" s="24">
        <f ca="1">H7125/'Option value'!$E$10</f>
        <v>423.18529749070416</v>
      </c>
    </row>
    <row r="7126" spans="2:9">
      <c r="B7126">
        <f t="shared" si="784"/>
        <v>7108</v>
      </c>
      <c r="C7126" s="38">
        <f t="shared" ca="1" si="779"/>
        <v>0.34222181206963642</v>
      </c>
      <c r="D7126" s="38">
        <f t="shared" ca="1" si="780"/>
        <v>7.3457752446742103E-2</v>
      </c>
      <c r="E7126" s="38">
        <f t="shared" ca="1" si="781"/>
        <v>0.14406738697319951</v>
      </c>
      <c r="F7126" s="38">
        <f t="shared" ca="1" si="785"/>
        <v>5.6998325437473851E-2</v>
      </c>
      <c r="G7126" s="24">
        <f t="shared" ca="1" si="782"/>
        <v>14043.955406167925</v>
      </c>
      <c r="H7126" s="24">
        <f t="shared" ca="1" si="783"/>
        <v>14737.136709480406</v>
      </c>
      <c r="I7126" s="24">
        <f ca="1">H7126/'Option value'!$E$10</f>
        <v>715.39498589710706</v>
      </c>
    </row>
    <row r="7127" spans="2:9">
      <c r="B7127">
        <f t="shared" si="784"/>
        <v>7109</v>
      </c>
      <c r="C7127" s="38">
        <f t="shared" ca="1" si="779"/>
        <v>0.24264099928245908</v>
      </c>
      <c r="D7127" s="38">
        <f t="shared" ca="1" si="780"/>
        <v>6.5462434967726857E-2</v>
      </c>
      <c r="E7127" s="38">
        <f t="shared" ca="1" si="781"/>
        <v>0.14281949369419519</v>
      </c>
      <c r="F7127" s="38">
        <f t="shared" ca="1" si="785"/>
        <v>2.2815843102843833E-2</v>
      </c>
      <c r="G7127" s="24">
        <f t="shared" ca="1" si="782"/>
        <v>8406.8781546506762</v>
      </c>
      <c r="H7127" s="24">
        <f t="shared" ca="1" si="783"/>
        <v>9100.0594579631579</v>
      </c>
      <c r="I7127" s="24">
        <f ca="1">H7127/'Option value'!$E$10</f>
        <v>441.75045912442511</v>
      </c>
    </row>
    <row r="7128" spans="2:9">
      <c r="B7128">
        <f t="shared" si="784"/>
        <v>7110</v>
      </c>
      <c r="C7128" s="38">
        <f t="shared" ca="1" si="779"/>
        <v>0.10605310260301458</v>
      </c>
      <c r="D7128" s="38">
        <f t="shared" ca="1" si="780"/>
        <v>6.3341218779844471E-2</v>
      </c>
      <c r="E7128" s="38">
        <f t="shared" ca="1" si="781"/>
        <v>0.14550462306765305</v>
      </c>
      <c r="F7128" s="38">
        <f t="shared" ca="1" si="785"/>
        <v>2.7236326956522894E-2</v>
      </c>
      <c r="G7128" s="24">
        <f t="shared" ca="1" si="782"/>
        <v>7346.5836978833831</v>
      </c>
      <c r="H7128" s="24">
        <f t="shared" ca="1" si="783"/>
        <v>8039.7650011958658</v>
      </c>
      <c r="I7128" s="24">
        <f ca="1">H7128/'Option value'!$E$10</f>
        <v>390.27985442698377</v>
      </c>
    </row>
    <row r="7129" spans="2:9">
      <c r="B7129">
        <f t="shared" si="784"/>
        <v>7111</v>
      </c>
      <c r="C7129" s="38">
        <f t="shared" ca="1" si="779"/>
        <v>8.520445067277771E-2</v>
      </c>
      <c r="D7129" s="38">
        <f t="shared" ca="1" si="780"/>
        <v>7.3261322526591843E-2</v>
      </c>
      <c r="E7129" s="38">
        <f t="shared" ca="1" si="781"/>
        <v>0.14315150099722246</v>
      </c>
      <c r="F7129" s="38">
        <f t="shared" ca="1" si="785"/>
        <v>2.2308809737955938E-2</v>
      </c>
      <c r="G7129" s="24">
        <f t="shared" ca="1" si="782"/>
        <v>8159.3827995731799</v>
      </c>
      <c r="H7129" s="24">
        <f t="shared" ca="1" si="783"/>
        <v>8852.5641028856626</v>
      </c>
      <c r="I7129" s="24">
        <f ca="1">H7129/'Option value'!$E$10</f>
        <v>429.73612149930398</v>
      </c>
    </row>
    <row r="7130" spans="2:9">
      <c r="B7130">
        <f t="shared" si="784"/>
        <v>7112</v>
      </c>
      <c r="C7130" s="38">
        <f t="shared" ca="1" si="779"/>
        <v>0.3218979456427804</v>
      </c>
      <c r="D7130" s="38">
        <f t="shared" ca="1" si="780"/>
        <v>6.7035890137830886E-2</v>
      </c>
      <c r="E7130" s="38">
        <f t="shared" ca="1" si="781"/>
        <v>0.14234623715911573</v>
      </c>
      <c r="F7130" s="38">
        <f t="shared" ca="1" si="785"/>
        <v>3.0196933867221644E-2</v>
      </c>
      <c r="G7130" s="24">
        <f t="shared" ca="1" si="782"/>
        <v>9799.4139818941931</v>
      </c>
      <c r="H7130" s="24">
        <f t="shared" ca="1" si="783"/>
        <v>10492.595285206675</v>
      </c>
      <c r="I7130" s="24">
        <f ca="1">H7130/'Option value'!$E$10</f>
        <v>509.34928568964438</v>
      </c>
    </row>
    <row r="7131" spans="2:9">
      <c r="B7131">
        <f t="shared" si="784"/>
        <v>7113</v>
      </c>
      <c r="C7131" s="38">
        <f t="shared" ca="1" si="779"/>
        <v>0.17846153137197501</v>
      </c>
      <c r="D7131" s="38">
        <f t="shared" ca="1" si="780"/>
        <v>6.6407901181044102E-2</v>
      </c>
      <c r="E7131" s="38">
        <f t="shared" ca="1" si="781"/>
        <v>0.15003227152710422</v>
      </c>
      <c r="F7131" s="38">
        <f t="shared" ca="1" si="785"/>
        <v>4.9809830912615302E-2</v>
      </c>
      <c r="G7131" s="24">
        <f t="shared" ca="1" si="782"/>
        <v>9684.1513297023921</v>
      </c>
      <c r="H7131" s="24">
        <f t="shared" ca="1" si="783"/>
        <v>10377.332633014874</v>
      </c>
      <c r="I7131" s="24">
        <f ca="1">H7131/'Option value'!$E$10</f>
        <v>503.7540113114016</v>
      </c>
    </row>
    <row r="7132" spans="2:9">
      <c r="B7132">
        <f t="shared" si="784"/>
        <v>7114</v>
      </c>
      <c r="C7132" s="38">
        <f t="shared" ca="1" si="779"/>
        <v>0.24850171446497898</v>
      </c>
      <c r="D7132" s="38">
        <f t="shared" ca="1" si="780"/>
        <v>6.7793179417220198E-2</v>
      </c>
      <c r="E7132" s="38">
        <f t="shared" ca="1" si="781"/>
        <v>0.14580578213884274</v>
      </c>
      <c r="F7132" s="38">
        <f t="shared" ca="1" si="785"/>
        <v>4.5950099903123848E-2</v>
      </c>
      <c r="G7132" s="24">
        <f t="shared" ca="1" si="782"/>
        <v>10512.203001069876</v>
      </c>
      <c r="H7132" s="24">
        <f t="shared" ca="1" si="783"/>
        <v>11205.384304382358</v>
      </c>
      <c r="I7132" s="24">
        <f ca="1">H7132/'Option value'!$E$10</f>
        <v>543.95069438749306</v>
      </c>
    </row>
    <row r="7133" spans="2:9">
      <c r="B7133">
        <f t="shared" si="784"/>
        <v>7115</v>
      </c>
      <c r="C7133" s="38">
        <f t="shared" ca="1" si="779"/>
        <v>0.25202570947307201</v>
      </c>
      <c r="D7133" s="38">
        <f t="shared" ca="1" si="780"/>
        <v>6.3378103037996444E-2</v>
      </c>
      <c r="E7133" s="38">
        <f t="shared" ca="1" si="781"/>
        <v>0.14572514535588002</v>
      </c>
      <c r="F7133" s="38">
        <f t="shared" ca="1" si="785"/>
        <v>5.8777443956298206E-2</v>
      </c>
      <c r="G7133" s="24">
        <f t="shared" ca="1" si="782"/>
        <v>11318.41867583141</v>
      </c>
      <c r="H7133" s="24">
        <f t="shared" ca="1" si="783"/>
        <v>12011.599979143892</v>
      </c>
      <c r="I7133" s="24">
        <f ca="1">H7133/'Option value'!$E$10</f>
        <v>583.08737762834426</v>
      </c>
    </row>
    <row r="7134" spans="2:9">
      <c r="B7134">
        <f t="shared" si="784"/>
        <v>7116</v>
      </c>
      <c r="C7134" s="38">
        <f t="shared" ca="1" si="779"/>
        <v>0.39509836505860402</v>
      </c>
      <c r="D7134" s="38">
        <f t="shared" ca="1" si="780"/>
        <v>7.6786299848905962E-2</v>
      </c>
      <c r="E7134" s="38">
        <f t="shared" ca="1" si="781"/>
        <v>0.14723530363455817</v>
      </c>
      <c r="F7134" s="38">
        <f t="shared" ca="1" si="785"/>
        <v>4.4717754495814291E-2</v>
      </c>
      <c r="G7134" s="24">
        <f t="shared" ca="1" si="782"/>
        <v>12959.305620239349</v>
      </c>
      <c r="H7134" s="24">
        <f t="shared" ca="1" si="783"/>
        <v>13652.486923551831</v>
      </c>
      <c r="I7134" s="24">
        <f ca="1">H7134/'Option value'!$E$10</f>
        <v>662.74208366756454</v>
      </c>
    </row>
    <row r="7135" spans="2:9">
      <c r="B7135">
        <f t="shared" si="784"/>
        <v>7117</v>
      </c>
      <c r="C7135" s="38">
        <f t="shared" ca="1" si="779"/>
        <v>0.17277089140737928</v>
      </c>
      <c r="D7135" s="38">
        <f t="shared" ca="1" si="780"/>
        <v>5.7575276660708302E-2</v>
      </c>
      <c r="E7135" s="38">
        <f t="shared" ca="1" si="781"/>
        <v>0.14069780475203963</v>
      </c>
      <c r="F7135" s="38">
        <f t="shared" ca="1" si="785"/>
        <v>5.5098550364828414E-2</v>
      </c>
      <c r="G7135" s="24">
        <f t="shared" ca="1" si="782"/>
        <v>9782.9674076917909</v>
      </c>
      <c r="H7135" s="24">
        <f t="shared" ca="1" si="783"/>
        <v>10476.148711004273</v>
      </c>
      <c r="I7135" s="24">
        <f ca="1">H7135/'Option value'!$E$10</f>
        <v>508.55090830117825</v>
      </c>
    </row>
    <row r="7136" spans="2:9">
      <c r="B7136">
        <f t="shared" si="784"/>
        <v>7118</v>
      </c>
      <c r="C7136" s="38">
        <f t="shared" ca="1" si="779"/>
        <v>0.11996617875504749</v>
      </c>
      <c r="D7136" s="38">
        <f t="shared" ca="1" si="780"/>
        <v>5.6585293390718452E-2</v>
      </c>
      <c r="E7136" s="38">
        <f t="shared" ca="1" si="781"/>
        <v>0.14144706305911514</v>
      </c>
      <c r="F7136" s="38">
        <f t="shared" ca="1" si="785"/>
        <v>5.7272928791332889E-2</v>
      </c>
      <c r="G7136" s="24">
        <f t="shared" ca="1" si="782"/>
        <v>9337.2975440241898</v>
      </c>
      <c r="H7136" s="24">
        <f t="shared" ca="1" si="783"/>
        <v>10030.478847336672</v>
      </c>
      <c r="I7136" s="24">
        <f ca="1">H7136/'Option value'!$E$10</f>
        <v>486.91644889983837</v>
      </c>
    </row>
    <row r="7137" spans="2:9">
      <c r="B7137">
        <f t="shared" si="784"/>
        <v>7119</v>
      </c>
      <c r="C7137" s="38">
        <f t="shared" ca="1" si="779"/>
        <v>0.1913441231346808</v>
      </c>
      <c r="D7137" s="38">
        <f t="shared" ca="1" si="780"/>
        <v>6.5460273186217013E-2</v>
      </c>
      <c r="E7137" s="38">
        <f t="shared" ca="1" si="781"/>
        <v>0.14710118785748458</v>
      </c>
      <c r="F7137" s="38">
        <f t="shared" ca="1" si="785"/>
        <v>3.0717064911111473E-2</v>
      </c>
      <c r="G7137" s="24">
        <f t="shared" ca="1" si="782"/>
        <v>8310.2230174988126</v>
      </c>
      <c r="H7137" s="24">
        <f t="shared" ca="1" si="783"/>
        <v>9003.4043208112944</v>
      </c>
      <c r="I7137" s="24">
        <f ca="1">H7137/'Option value'!$E$10</f>
        <v>437.05846217530552</v>
      </c>
    </row>
    <row r="7138" spans="2:9">
      <c r="B7138">
        <f t="shared" si="784"/>
        <v>7120</v>
      </c>
      <c r="C7138" s="38">
        <f t="shared" ca="1" si="779"/>
        <v>0.23961071736308776</v>
      </c>
      <c r="D7138" s="38">
        <f t="shared" ca="1" si="780"/>
        <v>6.8820924833426167E-2</v>
      </c>
      <c r="E7138" s="38">
        <f t="shared" ca="1" si="781"/>
        <v>0.14284939316851222</v>
      </c>
      <c r="F7138" s="38">
        <f t="shared" ca="1" si="785"/>
        <v>5.8892723454761459E-2</v>
      </c>
      <c r="G7138" s="24">
        <f t="shared" ca="1" si="782"/>
        <v>12602.073274666263</v>
      </c>
      <c r="H7138" s="24">
        <f t="shared" ca="1" si="783"/>
        <v>13295.254577978745</v>
      </c>
      <c r="I7138" s="24">
        <f ca="1">H7138/'Option value'!$E$10</f>
        <v>645.40070766887106</v>
      </c>
    </row>
    <row r="7139" spans="2:9">
      <c r="B7139">
        <f t="shared" si="784"/>
        <v>7121</v>
      </c>
      <c r="C7139" s="38">
        <f t="shared" ca="1" si="779"/>
        <v>0.35993651016867995</v>
      </c>
      <c r="D7139" s="38">
        <f t="shared" ca="1" si="780"/>
        <v>6.8017193388462613E-2</v>
      </c>
      <c r="E7139" s="38">
        <f t="shared" ca="1" si="781"/>
        <v>0.14813169556024541</v>
      </c>
      <c r="F7139" s="38">
        <f t="shared" ca="1" si="785"/>
        <v>2.7170675762351222E-2</v>
      </c>
      <c r="G7139" s="24">
        <f t="shared" ca="1" si="782"/>
        <v>9483.8194667725475</v>
      </c>
      <c r="H7139" s="24">
        <f t="shared" ca="1" si="783"/>
        <v>10177.000770085029</v>
      </c>
      <c r="I7139" s="24">
        <f ca="1">H7139/'Option value'!$E$10</f>
        <v>494.0291635963606</v>
      </c>
    </row>
    <row r="7140" spans="2:9">
      <c r="B7140">
        <f t="shared" si="784"/>
        <v>7122</v>
      </c>
      <c r="C7140" s="38">
        <f t="shared" ca="1" si="779"/>
        <v>0.19160219726674554</v>
      </c>
      <c r="D7140" s="38">
        <f t="shared" ca="1" si="780"/>
        <v>6.113207662524648E-2</v>
      </c>
      <c r="E7140" s="38">
        <f t="shared" ca="1" si="781"/>
        <v>0.14028163644351818</v>
      </c>
      <c r="F7140" s="38">
        <f t="shared" ca="1" si="785"/>
        <v>4.4376672356397459E-2</v>
      </c>
      <c r="G7140" s="24">
        <f t="shared" ca="1" si="782"/>
        <v>9419.9963377843214</v>
      </c>
      <c r="H7140" s="24">
        <f t="shared" ca="1" si="783"/>
        <v>10113.177641096803</v>
      </c>
      <c r="I7140" s="24">
        <f ca="1">H7140/'Option value'!$E$10</f>
        <v>490.93095345130109</v>
      </c>
    </row>
    <row r="7141" spans="2:9">
      <c r="B7141">
        <f t="shared" si="784"/>
        <v>7123</v>
      </c>
      <c r="C7141" s="38">
        <f t="shared" ca="1" si="779"/>
        <v>9.3232697990676627E-2</v>
      </c>
      <c r="D7141" s="38">
        <f t="shared" ca="1" si="780"/>
        <v>6.1078107638649612E-2</v>
      </c>
      <c r="E7141" s="38">
        <f t="shared" ca="1" si="781"/>
        <v>0.14430069352276867</v>
      </c>
      <c r="F7141" s="38">
        <f t="shared" ca="1" si="785"/>
        <v>3.244357996199574E-2</v>
      </c>
      <c r="G7141" s="24">
        <f t="shared" ca="1" si="782"/>
        <v>7403.3103274868226</v>
      </c>
      <c r="H7141" s="24">
        <f t="shared" ca="1" si="783"/>
        <v>8096.4916307993053</v>
      </c>
      <c r="I7141" s="24">
        <f ca="1">H7141/'Option value'!$E$10</f>
        <v>393.03357431064586</v>
      </c>
    </row>
    <row r="7142" spans="2:9">
      <c r="B7142">
        <f t="shared" si="784"/>
        <v>7124</v>
      </c>
      <c r="C7142" s="38">
        <f t="shared" ca="1" si="779"/>
        <v>0.37924672896093359</v>
      </c>
      <c r="D7142" s="38">
        <f t="shared" ca="1" si="780"/>
        <v>5.3065937082076006E-2</v>
      </c>
      <c r="E7142" s="38">
        <f t="shared" ca="1" si="781"/>
        <v>0.14738825489340862</v>
      </c>
      <c r="F7142" s="38">
        <f t="shared" ca="1" si="785"/>
        <v>4.1029771889889405E-2</v>
      </c>
      <c r="G7142" s="24">
        <f t="shared" ca="1" si="782"/>
        <v>8534.4795659818119</v>
      </c>
      <c r="H7142" s="24">
        <f t="shared" ca="1" si="783"/>
        <v>9227.6608692942937</v>
      </c>
      <c r="I7142" s="24">
        <f ca="1">H7142/'Option value'!$E$10</f>
        <v>447.94470239292684</v>
      </c>
    </row>
    <row r="7143" spans="2:9">
      <c r="B7143">
        <f t="shared" si="784"/>
        <v>7125</v>
      </c>
      <c r="C7143" s="38">
        <f t="shared" ca="1" si="779"/>
        <v>0.22422175481537776</v>
      </c>
      <c r="D7143" s="38">
        <f t="shared" ca="1" si="780"/>
        <v>5.6004837198732907E-2</v>
      </c>
      <c r="E7143" s="38">
        <f t="shared" ca="1" si="781"/>
        <v>0.14409328453497841</v>
      </c>
      <c r="F7143" s="38">
        <f t="shared" ca="1" si="785"/>
        <v>2.9989132015118145E-2</v>
      </c>
      <c r="G7143" s="24">
        <f t="shared" ca="1" si="782"/>
        <v>7452.0465486229159</v>
      </c>
      <c r="H7143" s="24">
        <f t="shared" ca="1" si="783"/>
        <v>8145.2278519353986</v>
      </c>
      <c r="I7143" s="24">
        <f ca="1">H7143/'Option value'!$E$10</f>
        <v>395.39941028812609</v>
      </c>
    </row>
    <row r="7144" spans="2:9">
      <c r="B7144">
        <f t="shared" si="784"/>
        <v>7126</v>
      </c>
      <c r="C7144" s="38">
        <f t="shared" ca="1" si="779"/>
        <v>0.33057619691060031</v>
      </c>
      <c r="D7144" s="38">
        <f t="shared" ca="1" si="780"/>
        <v>5.896194809805054E-2</v>
      </c>
      <c r="E7144" s="38">
        <f t="shared" ca="1" si="781"/>
        <v>0.1457383523151575</v>
      </c>
      <c r="F7144" s="38">
        <f t="shared" ca="1" si="785"/>
        <v>2.5155668040017586E-2</v>
      </c>
      <c r="G7144" s="24">
        <f t="shared" ca="1" si="782"/>
        <v>8068.9681927598558</v>
      </c>
      <c r="H7144" s="24">
        <f t="shared" ca="1" si="783"/>
        <v>8762.1494960723376</v>
      </c>
      <c r="I7144" s="24">
        <f ca="1">H7144/'Option value'!$E$10</f>
        <v>425.34706291613287</v>
      </c>
    </row>
    <row r="7145" spans="2:9">
      <c r="B7145">
        <f t="shared" si="784"/>
        <v>7127</v>
      </c>
      <c r="C7145" s="38">
        <f t="shared" ca="1" si="779"/>
        <v>8.4084581338281617E-2</v>
      </c>
      <c r="D7145" s="38">
        <f t="shared" ca="1" si="780"/>
        <v>6.6793282031759979E-2</v>
      </c>
      <c r="E7145" s="38">
        <f t="shared" ca="1" si="781"/>
        <v>0.1452736940629675</v>
      </c>
      <c r="F7145" s="38">
        <f t="shared" ca="1" si="785"/>
        <v>4.9752120210167824E-2</v>
      </c>
      <c r="G7145" s="24">
        <f t="shared" ca="1" si="782"/>
        <v>9401.2555692281476</v>
      </c>
      <c r="H7145" s="24">
        <f t="shared" ca="1" si="783"/>
        <v>10094.436872540629</v>
      </c>
      <c r="I7145" s="24">
        <f ca="1">H7145/'Option value'!$E$10</f>
        <v>490.02120740488488</v>
      </c>
    </row>
    <row r="7146" spans="2:9">
      <c r="B7146">
        <f t="shared" si="784"/>
        <v>7128</v>
      </c>
      <c r="C7146" s="38">
        <f t="shared" ca="1" si="779"/>
        <v>0.2735660747271168</v>
      </c>
      <c r="D7146" s="38">
        <f t="shared" ca="1" si="780"/>
        <v>6.1919046993189487E-2</v>
      </c>
      <c r="E7146" s="38">
        <f t="shared" ca="1" si="781"/>
        <v>0.14874176811263404</v>
      </c>
      <c r="F7146" s="38">
        <f t="shared" ca="1" si="785"/>
        <v>2.0547510332859998E-2</v>
      </c>
      <c r="G7146" s="24">
        <f t="shared" ca="1" si="782"/>
        <v>7629.0164237067293</v>
      </c>
      <c r="H7146" s="24">
        <f t="shared" ca="1" si="783"/>
        <v>8322.197727019211</v>
      </c>
      <c r="I7146" s="24">
        <f ca="1">H7146/'Option value'!$E$10</f>
        <v>403.99018092326264</v>
      </c>
    </row>
    <row r="7147" spans="2:9">
      <c r="B7147">
        <f t="shared" si="784"/>
        <v>7129</v>
      </c>
      <c r="C7147" s="38">
        <f t="shared" ca="1" si="779"/>
        <v>0.19692302837536618</v>
      </c>
      <c r="D7147" s="38">
        <f t="shared" ca="1" si="780"/>
        <v>6.8519570331085314E-2</v>
      </c>
      <c r="E7147" s="38">
        <f t="shared" ca="1" si="781"/>
        <v>0.14608214018155527</v>
      </c>
      <c r="F7147" s="38">
        <f t="shared" ca="1" si="785"/>
        <v>3.733764860009469E-2</v>
      </c>
      <c r="G7147" s="24">
        <f t="shared" ca="1" si="782"/>
        <v>9353.3021352921478</v>
      </c>
      <c r="H7147" s="24">
        <f t="shared" ca="1" si="783"/>
        <v>10046.48343860463</v>
      </c>
      <c r="I7147" s="24">
        <f ca="1">H7147/'Option value'!$E$10</f>
        <v>487.69337080604993</v>
      </c>
    </row>
    <row r="7148" spans="2:9">
      <c r="B7148">
        <f t="shared" si="784"/>
        <v>7130</v>
      </c>
      <c r="C7148" s="38">
        <f t="shared" ca="1" si="779"/>
        <v>0.18035551343607881</v>
      </c>
      <c r="D7148" s="38">
        <f t="shared" ca="1" si="780"/>
        <v>5.8286249572750859E-2</v>
      </c>
      <c r="E7148" s="38">
        <f t="shared" ca="1" si="781"/>
        <v>0.1437604102283431</v>
      </c>
      <c r="F7148" s="38">
        <f t="shared" ca="1" si="785"/>
        <v>4.9442827127800862E-2</v>
      </c>
      <c r="G7148" s="24">
        <f t="shared" ca="1" si="782"/>
        <v>9046.4389763078234</v>
      </c>
      <c r="H7148" s="24">
        <f t="shared" ca="1" si="783"/>
        <v>9739.6202796203052</v>
      </c>
      <c r="I7148" s="24">
        <f ca="1">H7148/'Option value'!$E$10</f>
        <v>472.79710095244195</v>
      </c>
    </row>
    <row r="7149" spans="2:9">
      <c r="B7149">
        <f t="shared" si="784"/>
        <v>7131</v>
      </c>
      <c r="C7149" s="38">
        <f t="shared" ca="1" si="779"/>
        <v>0.32063424381010086</v>
      </c>
      <c r="D7149" s="38">
        <f t="shared" ca="1" si="780"/>
        <v>7.9861162498078134E-2</v>
      </c>
      <c r="E7149" s="38">
        <f t="shared" ca="1" si="781"/>
        <v>0.14799336407698513</v>
      </c>
      <c r="F7149" s="38">
        <f t="shared" ca="1" si="785"/>
        <v>5.0678949434782176E-2</v>
      </c>
      <c r="G7149" s="24">
        <f t="shared" ca="1" si="782"/>
        <v>13441.024853622237</v>
      </c>
      <c r="H7149" s="24">
        <f t="shared" ca="1" si="783"/>
        <v>14134.206156934719</v>
      </c>
      <c r="I7149" s="24">
        <f ca="1">H7149/'Option value'!$E$10</f>
        <v>686.12651247255917</v>
      </c>
    </row>
    <row r="7150" spans="2:9">
      <c r="B7150">
        <f t="shared" si="784"/>
        <v>7132</v>
      </c>
      <c r="C7150" s="38">
        <f t="shared" ca="1" si="779"/>
        <v>0.31359972915711432</v>
      </c>
      <c r="D7150" s="38">
        <f t="shared" ca="1" si="780"/>
        <v>6.9996136767560668E-2</v>
      </c>
      <c r="E7150" s="38">
        <f t="shared" ca="1" si="781"/>
        <v>0.14876236508594554</v>
      </c>
      <c r="F7150" s="38">
        <f t="shared" ca="1" si="785"/>
        <v>4.6932011342866599E-2</v>
      </c>
      <c r="G7150" s="24">
        <f t="shared" ca="1" si="782"/>
        <v>11198.278023658047</v>
      </c>
      <c r="H7150" s="24">
        <f t="shared" ca="1" si="783"/>
        <v>11891.459326970529</v>
      </c>
      <c r="I7150" s="24">
        <f ca="1">H7150/'Option value'!$E$10</f>
        <v>577.25530713449166</v>
      </c>
    </row>
    <row r="7151" spans="2:9">
      <c r="B7151">
        <f t="shared" si="784"/>
        <v>7133</v>
      </c>
      <c r="C7151" s="38">
        <f t="shared" ca="1" si="779"/>
        <v>0.33646152838861426</v>
      </c>
      <c r="D7151" s="38">
        <f t="shared" ca="1" si="780"/>
        <v>5.897995271287592E-2</v>
      </c>
      <c r="E7151" s="38">
        <f t="shared" ca="1" si="781"/>
        <v>0.14265150872354407</v>
      </c>
      <c r="F7151" s="38">
        <f t="shared" ca="1" si="785"/>
        <v>3.6517014697215598E-2</v>
      </c>
      <c r="G7151" s="24">
        <f t="shared" ca="1" si="782"/>
        <v>9210.7650548618676</v>
      </c>
      <c r="H7151" s="24">
        <f t="shared" ca="1" si="783"/>
        <v>9903.9463581743494</v>
      </c>
      <c r="I7151" s="24">
        <f ca="1">H7151/'Option value'!$E$10</f>
        <v>480.77409505700723</v>
      </c>
    </row>
    <row r="7152" spans="2:9">
      <c r="B7152">
        <f t="shared" si="784"/>
        <v>7134</v>
      </c>
      <c r="C7152" s="38">
        <f t="shared" ca="1" si="779"/>
        <v>0.14709849194278654</v>
      </c>
      <c r="D7152" s="38">
        <f t="shared" ca="1" si="780"/>
        <v>5.833832722787758E-2</v>
      </c>
      <c r="E7152" s="38">
        <f t="shared" ca="1" si="781"/>
        <v>0.14479207397478913</v>
      </c>
      <c r="F7152" s="38">
        <f t="shared" ca="1" si="785"/>
        <v>5.9721961640074858E-2</v>
      </c>
      <c r="G7152" s="24">
        <f t="shared" ca="1" si="782"/>
        <v>9755.9384458296081</v>
      </c>
      <c r="H7152" s="24">
        <f t="shared" ca="1" si="783"/>
        <v>10449.11974914209</v>
      </c>
      <c r="I7152" s="24">
        <f ca="1">H7152/'Option value'!$E$10</f>
        <v>507.23882277388782</v>
      </c>
    </row>
    <row r="7153" spans="2:9">
      <c r="B7153">
        <f t="shared" si="784"/>
        <v>7135</v>
      </c>
      <c r="C7153" s="38">
        <f t="shared" ca="1" si="779"/>
        <v>0.19733238292011973</v>
      </c>
      <c r="D7153" s="38">
        <f t="shared" ca="1" si="780"/>
        <v>6.2305721430609272E-2</v>
      </c>
      <c r="E7153" s="38">
        <f t="shared" ca="1" si="781"/>
        <v>0.14537933460270275</v>
      </c>
      <c r="F7153" s="38">
        <f t="shared" ca="1" si="785"/>
        <v>4.1320573161898702E-2</v>
      </c>
      <c r="G7153" s="24">
        <f t="shared" ca="1" si="782"/>
        <v>8891.0976892648123</v>
      </c>
      <c r="H7153" s="24">
        <f t="shared" ca="1" si="783"/>
        <v>9584.278992577294</v>
      </c>
      <c r="I7153" s="24">
        <f ca="1">H7153/'Option value'!$E$10</f>
        <v>465.25626177559678</v>
      </c>
    </row>
    <row r="7154" spans="2:9">
      <c r="B7154">
        <f t="shared" si="784"/>
        <v>7136</v>
      </c>
      <c r="C7154" s="38">
        <f t="shared" ca="1" si="779"/>
        <v>0.31595934948690474</v>
      </c>
      <c r="D7154" s="38">
        <f t="shared" ca="1" si="780"/>
        <v>5.9530405988286558E-2</v>
      </c>
      <c r="E7154" s="38">
        <f t="shared" ca="1" si="781"/>
        <v>0.14481912935279898</v>
      </c>
      <c r="F7154" s="38">
        <f t="shared" ca="1" si="785"/>
        <v>5.4035706988923252E-2</v>
      </c>
      <c r="G7154" s="24">
        <f t="shared" ca="1" si="782"/>
        <v>10702.029514844502</v>
      </c>
      <c r="H7154" s="24">
        <f t="shared" ca="1" si="783"/>
        <v>11395.210818156984</v>
      </c>
      <c r="I7154" s="24">
        <f ca="1">H7154/'Option value'!$E$10</f>
        <v>553.1655736969409</v>
      </c>
    </row>
    <row r="7155" spans="2:9">
      <c r="B7155">
        <f t="shared" si="784"/>
        <v>7137</v>
      </c>
      <c r="C7155" s="38">
        <f t="shared" ca="1" si="779"/>
        <v>0.2053897583366226</v>
      </c>
      <c r="D7155" s="38">
        <f t="shared" ca="1" si="780"/>
        <v>6.0489039777628664E-2</v>
      </c>
      <c r="E7155" s="38">
        <f t="shared" ca="1" si="781"/>
        <v>0.14401527933151695</v>
      </c>
      <c r="F7155" s="38">
        <f t="shared" ca="1" si="785"/>
        <v>4.2512753520609355E-2</v>
      </c>
      <c r="G7155" s="24">
        <f t="shared" ca="1" si="782"/>
        <v>8908.7898599158343</v>
      </c>
      <c r="H7155" s="24">
        <f t="shared" ca="1" si="783"/>
        <v>9601.9711632283161</v>
      </c>
      <c r="I7155" s="24">
        <f ca="1">H7155/'Option value'!$E$10</f>
        <v>466.11510501108324</v>
      </c>
    </row>
    <row r="7156" spans="2:9">
      <c r="B7156">
        <f t="shared" si="784"/>
        <v>7138</v>
      </c>
      <c r="C7156" s="38">
        <f t="shared" ca="1" si="779"/>
        <v>0.11830322748249422</v>
      </c>
      <c r="D7156" s="38">
        <f t="shared" ca="1" si="780"/>
        <v>6.0543692105985106E-2</v>
      </c>
      <c r="E7156" s="38">
        <f t="shared" ca="1" si="781"/>
        <v>0.14655017487658853</v>
      </c>
      <c r="F7156" s="38">
        <f t="shared" ca="1" si="785"/>
        <v>4.2401894571192006E-2</v>
      </c>
      <c r="G7156" s="24">
        <f t="shared" ca="1" si="782"/>
        <v>8062.4633535239072</v>
      </c>
      <c r="H7156" s="24">
        <f t="shared" ca="1" si="783"/>
        <v>8755.6446568363899</v>
      </c>
      <c r="I7156" s="24">
        <f ca="1">H7156/'Option value'!$E$10</f>
        <v>425.03129402118395</v>
      </c>
    </row>
    <row r="7157" spans="2:9">
      <c r="B7157">
        <f t="shared" si="784"/>
        <v>7139</v>
      </c>
      <c r="C7157" s="38">
        <f t="shared" ca="1" si="779"/>
        <v>0.29983640210870421</v>
      </c>
      <c r="D7157" s="38">
        <f t="shared" ca="1" si="780"/>
        <v>6.8472436801218034E-2</v>
      </c>
      <c r="E7157" s="38">
        <f t="shared" ca="1" si="781"/>
        <v>0.14331471667781046</v>
      </c>
      <c r="F7157" s="38">
        <f t="shared" ca="1" si="785"/>
        <v>5.9785095259969223E-2</v>
      </c>
      <c r="G7157" s="24">
        <f t="shared" ca="1" si="782"/>
        <v>13214.640199102125</v>
      </c>
      <c r="H7157" s="24">
        <f t="shared" ca="1" si="783"/>
        <v>13907.821502414607</v>
      </c>
      <c r="I7157" s="24">
        <f ca="1">H7157/'Option value'!$E$10</f>
        <v>675.13696613663137</v>
      </c>
    </row>
    <row r="7158" spans="2:9">
      <c r="B7158">
        <f t="shared" si="784"/>
        <v>7140</v>
      </c>
      <c r="C7158" s="38">
        <f t="shared" ca="1" si="779"/>
        <v>0.37234197294495219</v>
      </c>
      <c r="D7158" s="38">
        <f t="shared" ca="1" si="780"/>
        <v>5.6659630140512299E-2</v>
      </c>
      <c r="E7158" s="38">
        <f t="shared" ca="1" si="781"/>
        <v>0.14900882500246565</v>
      </c>
      <c r="F7158" s="38">
        <f t="shared" ca="1" si="785"/>
        <v>2.8199737298236629E-2</v>
      </c>
      <c r="G7158" s="24">
        <f t="shared" ca="1" si="782"/>
        <v>7982.2964674641053</v>
      </c>
      <c r="H7158" s="24">
        <f t="shared" ca="1" si="783"/>
        <v>8675.4777707765879</v>
      </c>
      <c r="I7158" s="24">
        <f ca="1">H7158/'Option value'!$E$10</f>
        <v>421.13969761051396</v>
      </c>
    </row>
    <row r="7159" spans="2:9">
      <c r="B7159">
        <f t="shared" si="784"/>
        <v>7141</v>
      </c>
      <c r="C7159" s="38">
        <f t="shared" ca="1" si="779"/>
        <v>0.13206142547359848</v>
      </c>
      <c r="D7159" s="38">
        <f t="shared" ca="1" si="780"/>
        <v>6.7292419000999637E-2</v>
      </c>
      <c r="E7159" s="38">
        <f t="shared" ca="1" si="781"/>
        <v>0.14169064176862195</v>
      </c>
      <c r="F7159" s="38">
        <f t="shared" ca="1" si="785"/>
        <v>5.541649640923503E-2</v>
      </c>
      <c r="G7159" s="24">
        <f t="shared" ca="1" si="782"/>
        <v>10950.82512404672</v>
      </c>
      <c r="H7159" s="24">
        <f t="shared" ca="1" si="783"/>
        <v>11644.006427359202</v>
      </c>
      <c r="I7159" s="24">
        <f ca="1">H7159/'Option value'!$E$10</f>
        <v>565.2430304543301</v>
      </c>
    </row>
    <row r="7160" spans="2:9">
      <c r="B7160">
        <f t="shared" si="784"/>
        <v>7142</v>
      </c>
      <c r="C7160" s="38">
        <f t="shared" ca="1" si="779"/>
        <v>0.25194323813471875</v>
      </c>
      <c r="D7160" s="38">
        <f t="shared" ca="1" si="780"/>
        <v>7.2111755370688049E-2</v>
      </c>
      <c r="E7160" s="38">
        <f t="shared" ca="1" si="781"/>
        <v>0.14032869738523895</v>
      </c>
      <c r="F7160" s="38">
        <f t="shared" ca="1" si="785"/>
        <v>2.9052464184291062E-2</v>
      </c>
      <c r="G7160" s="24">
        <f t="shared" ca="1" si="782"/>
        <v>10061.89236254726</v>
      </c>
      <c r="H7160" s="24">
        <f t="shared" ca="1" si="783"/>
        <v>10755.073665859742</v>
      </c>
      <c r="I7160" s="24">
        <f ca="1">H7160/'Option value'!$E$10</f>
        <v>522.09095465338544</v>
      </c>
    </row>
    <row r="7161" spans="2:9">
      <c r="B7161">
        <f t="shared" si="784"/>
        <v>7143</v>
      </c>
      <c r="C7161" s="38">
        <f t="shared" ca="1" si="779"/>
        <v>0.14205904849774054</v>
      </c>
      <c r="D7161" s="38">
        <f t="shared" ca="1" si="780"/>
        <v>6.7673879573710544E-2</v>
      </c>
      <c r="E7161" s="38">
        <f t="shared" ca="1" si="781"/>
        <v>0.14431438821709058</v>
      </c>
      <c r="F7161" s="38">
        <f t="shared" ca="1" si="785"/>
        <v>2.8487001947462853E-2</v>
      </c>
      <c r="G7161" s="24">
        <f t="shared" ca="1" si="782"/>
        <v>8275.4144585543308</v>
      </c>
      <c r="H7161" s="24">
        <f t="shared" ca="1" si="783"/>
        <v>8968.5957618668126</v>
      </c>
      <c r="I7161" s="24">
        <f ca="1">H7161/'Option value'!$E$10</f>
        <v>435.36872630421419</v>
      </c>
    </row>
    <row r="7162" spans="2:9">
      <c r="B7162">
        <f t="shared" si="784"/>
        <v>7144</v>
      </c>
      <c r="C7162" s="38">
        <f t="shared" ca="1" si="779"/>
        <v>0.29361685984782415</v>
      </c>
      <c r="D7162" s="38">
        <f t="shared" ca="1" si="780"/>
        <v>7.2185223207838142E-2</v>
      </c>
      <c r="E7162" s="38">
        <f t="shared" ca="1" si="781"/>
        <v>0.14680330428851174</v>
      </c>
      <c r="F7162" s="38">
        <f t="shared" ca="1" si="785"/>
        <v>4.5965373502872484E-2</v>
      </c>
      <c r="G7162" s="24">
        <f t="shared" ca="1" si="782"/>
        <v>11484.746733816641</v>
      </c>
      <c r="H7162" s="24">
        <f t="shared" ca="1" si="783"/>
        <v>12177.928037129122</v>
      </c>
      <c r="I7162" s="24">
        <f ca="1">H7162/'Option value'!$E$10</f>
        <v>591.16155520044276</v>
      </c>
    </row>
    <row r="7163" spans="2:9">
      <c r="B7163">
        <f t="shared" si="784"/>
        <v>7145</v>
      </c>
      <c r="C7163" s="38">
        <f t="shared" ca="1" si="779"/>
        <v>0.11985446114571494</v>
      </c>
      <c r="D7163" s="38">
        <f t="shared" ca="1" si="780"/>
        <v>6.4207615046307051E-2</v>
      </c>
      <c r="E7163" s="38">
        <f t="shared" ca="1" si="781"/>
        <v>0.14837597018266827</v>
      </c>
      <c r="F7163" s="38">
        <f t="shared" ca="1" si="785"/>
        <v>4.3102718583829414E-2</v>
      </c>
      <c r="G7163" s="24">
        <f t="shared" ca="1" si="782"/>
        <v>8470.7421613977222</v>
      </c>
      <c r="H7163" s="24">
        <f t="shared" ca="1" si="783"/>
        <v>9163.9234647102039</v>
      </c>
      <c r="I7163" s="24">
        <f ca="1">H7163/'Option value'!$E$10</f>
        <v>444.85065362670889</v>
      </c>
    </row>
    <row r="7164" spans="2:9">
      <c r="B7164">
        <f t="shared" si="784"/>
        <v>7146</v>
      </c>
      <c r="C7164" s="38">
        <f t="shared" ca="1" si="779"/>
        <v>0.29848590102546702</v>
      </c>
      <c r="D7164" s="38">
        <f t="shared" ca="1" si="780"/>
        <v>5.9873017375613111E-2</v>
      </c>
      <c r="E7164" s="38">
        <f t="shared" ca="1" si="781"/>
        <v>0.14320941190331302</v>
      </c>
      <c r="F7164" s="38">
        <f t="shared" ca="1" si="785"/>
        <v>3.5796816395624667E-2</v>
      </c>
      <c r="G7164" s="24">
        <f t="shared" ca="1" si="782"/>
        <v>8976.4486285111379</v>
      </c>
      <c r="H7164" s="24">
        <f t="shared" ca="1" si="783"/>
        <v>9669.6299318236197</v>
      </c>
      <c r="I7164" s="24">
        <f ca="1">H7164/'Option value'!$E$10</f>
        <v>469.39951125357373</v>
      </c>
    </row>
    <row r="7165" spans="2:9">
      <c r="B7165">
        <f t="shared" si="784"/>
        <v>7147</v>
      </c>
      <c r="C7165" s="38">
        <f t="shared" ca="1" si="779"/>
        <v>0.1742620721353938</v>
      </c>
      <c r="D7165" s="38">
        <f t="shared" ca="1" si="780"/>
        <v>6.1880210482189474E-2</v>
      </c>
      <c r="E7165" s="38">
        <f t="shared" ca="1" si="781"/>
        <v>0.14536765624940928</v>
      </c>
      <c r="F7165" s="38">
        <f t="shared" ca="1" si="785"/>
        <v>4.8779799934801936E-2</v>
      </c>
      <c r="G7165" s="24">
        <f t="shared" ca="1" si="782"/>
        <v>9330.0863981398652</v>
      </c>
      <c r="H7165" s="24">
        <f t="shared" ca="1" si="783"/>
        <v>10023.267701452347</v>
      </c>
      <c r="I7165" s="24">
        <f ca="1">H7165/'Option value'!$E$10</f>
        <v>486.56639327438575</v>
      </c>
    </row>
    <row r="7166" spans="2:9">
      <c r="B7166">
        <f t="shared" si="784"/>
        <v>7148</v>
      </c>
      <c r="C7166" s="38">
        <f t="shared" ca="1" si="779"/>
        <v>0.19754471290540074</v>
      </c>
      <c r="D7166" s="38">
        <f t="shared" ca="1" si="780"/>
        <v>5.765112288981511E-2</v>
      </c>
      <c r="E7166" s="38">
        <f t="shared" ca="1" si="781"/>
        <v>0.14426460318282797</v>
      </c>
      <c r="F7166" s="38">
        <f t="shared" ca="1" si="785"/>
        <v>4.8440775688754538E-2</v>
      </c>
      <c r="G7166" s="24">
        <f t="shared" ca="1" si="782"/>
        <v>8935.4693865760746</v>
      </c>
      <c r="H7166" s="24">
        <f t="shared" ca="1" si="783"/>
        <v>9628.6506898885564</v>
      </c>
      <c r="I7166" s="24">
        <f ca="1">H7166/'Option value'!$E$10</f>
        <v>467.41022766449299</v>
      </c>
    </row>
    <row r="7167" spans="2:9">
      <c r="B7167">
        <f t="shared" si="784"/>
        <v>7149</v>
      </c>
      <c r="C7167" s="38">
        <f t="shared" ca="1" si="779"/>
        <v>0.14529687537241057</v>
      </c>
      <c r="D7167" s="38">
        <f t="shared" ca="1" si="780"/>
        <v>6.6839231455257234E-2</v>
      </c>
      <c r="E7167" s="38">
        <f t="shared" ca="1" si="781"/>
        <v>0.14406711290534432</v>
      </c>
      <c r="F7167" s="38">
        <f t="shared" ca="1" si="785"/>
        <v>5.0468300450561956E-2</v>
      </c>
      <c r="G7167" s="24">
        <f t="shared" ca="1" si="782"/>
        <v>10143.096600804489</v>
      </c>
      <c r="H7167" s="24">
        <f t="shared" ca="1" si="783"/>
        <v>10836.277904116971</v>
      </c>
      <c r="I7167" s="24">
        <f ca="1">H7167/'Option value'!$E$10</f>
        <v>526.03290796684314</v>
      </c>
    </row>
    <row r="7168" spans="2:9">
      <c r="B7168">
        <f t="shared" si="784"/>
        <v>7150</v>
      </c>
      <c r="C7168" s="38">
        <f t="shared" ca="1" si="779"/>
        <v>0.31442339072410208</v>
      </c>
      <c r="D7168" s="38">
        <f t="shared" ca="1" si="780"/>
        <v>6.4022311633522774E-2</v>
      </c>
      <c r="E7168" s="38">
        <f t="shared" ca="1" si="781"/>
        <v>0.14322482807279316</v>
      </c>
      <c r="F7168" s="38">
        <f t="shared" ca="1" si="785"/>
        <v>5.3058716238104334E-2</v>
      </c>
      <c r="G7168" s="24">
        <f t="shared" ca="1" si="782"/>
        <v>11574.831152581824</v>
      </c>
      <c r="H7168" s="24">
        <f t="shared" ca="1" si="783"/>
        <v>12268.012455894306</v>
      </c>
      <c r="I7168" s="24">
        <f ca="1">H7168/'Option value'!$E$10</f>
        <v>595.53458523758763</v>
      </c>
    </row>
    <row r="7169" spans="2:9">
      <c r="B7169">
        <f t="shared" si="784"/>
        <v>7151</v>
      </c>
      <c r="C7169" s="38">
        <f t="shared" ca="1" si="779"/>
        <v>0.16343453762486826</v>
      </c>
      <c r="D7169" s="38">
        <f t="shared" ca="1" si="780"/>
        <v>5.2534797139468542E-2</v>
      </c>
      <c r="E7169" s="38">
        <f t="shared" ca="1" si="781"/>
        <v>0.14373968250628977</v>
      </c>
      <c r="F7169" s="38">
        <f t="shared" ca="1" si="785"/>
        <v>4.2179273594838473E-2</v>
      </c>
      <c r="G7169" s="24">
        <f t="shared" ca="1" si="782"/>
        <v>7463.730468489186</v>
      </c>
      <c r="H7169" s="24">
        <f t="shared" ca="1" si="783"/>
        <v>8156.9117718016687</v>
      </c>
      <c r="I7169" s="24">
        <f ca="1">H7169/'Option value'!$E$10</f>
        <v>395.96659086415866</v>
      </c>
    </row>
    <row r="7170" spans="2:9">
      <c r="B7170">
        <f t="shared" si="784"/>
        <v>7152</v>
      </c>
      <c r="C7170" s="38">
        <f t="shared" ca="1" si="779"/>
        <v>0.20004725582210181</v>
      </c>
      <c r="D7170" s="38">
        <f t="shared" ca="1" si="780"/>
        <v>6.6796641528027362E-2</v>
      </c>
      <c r="E7170" s="38">
        <f t="shared" ca="1" si="781"/>
        <v>0.14550278555653545</v>
      </c>
      <c r="F7170" s="38">
        <f t="shared" ca="1" si="785"/>
        <v>4.0207689912918496E-2</v>
      </c>
      <c r="G7170" s="24">
        <f t="shared" ca="1" si="782"/>
        <v>9441.3958930989229</v>
      </c>
      <c r="H7170" s="24">
        <f t="shared" ca="1" si="783"/>
        <v>10134.577196411405</v>
      </c>
      <c r="I7170" s="24">
        <f ca="1">H7170/'Option value'!$E$10</f>
        <v>491.9697668160876</v>
      </c>
    </row>
    <row r="7171" spans="2:9">
      <c r="B7171">
        <f t="shared" si="784"/>
        <v>7153</v>
      </c>
      <c r="C7171" s="38">
        <f t="shared" ca="1" si="779"/>
        <v>0.4036232275300467</v>
      </c>
      <c r="D7171" s="38">
        <f t="shared" ca="1" si="780"/>
        <v>6.6707926130050416E-2</v>
      </c>
      <c r="E7171" s="38">
        <f t="shared" ca="1" si="781"/>
        <v>0.14646477206289682</v>
      </c>
      <c r="F7171" s="38">
        <f t="shared" ca="1" si="785"/>
        <v>5.2567344944808178E-2</v>
      </c>
      <c r="G7171" s="24">
        <f t="shared" ca="1" si="782"/>
        <v>12367.037283666645</v>
      </c>
      <c r="H7171" s="24">
        <f t="shared" ca="1" si="783"/>
        <v>13060.218586979126</v>
      </c>
      <c r="I7171" s="24">
        <f ca="1">H7171/'Option value'!$E$10</f>
        <v>633.991193542676</v>
      </c>
    </row>
    <row r="7172" spans="2:9">
      <c r="B7172">
        <f t="shared" si="784"/>
        <v>7154</v>
      </c>
      <c r="C7172" s="38">
        <f t="shared" ca="1" si="779"/>
        <v>0.15569693623806935</v>
      </c>
      <c r="D7172" s="38">
        <f t="shared" ca="1" si="780"/>
        <v>7.5695359558577271E-2</v>
      </c>
      <c r="E7172" s="38">
        <f t="shared" ca="1" si="781"/>
        <v>0.13984943540395012</v>
      </c>
      <c r="F7172" s="38">
        <f t="shared" ca="1" si="785"/>
        <v>3.1319397866427789E-2</v>
      </c>
      <c r="G7172" s="24">
        <f t="shared" ca="1" si="782"/>
        <v>9996.653564312699</v>
      </c>
      <c r="H7172" s="24">
        <f t="shared" ca="1" si="783"/>
        <v>10689.834867625181</v>
      </c>
      <c r="I7172" s="24">
        <f ca="1">H7172/'Option value'!$E$10</f>
        <v>518.9240227002515</v>
      </c>
    </row>
    <row r="7173" spans="2:9">
      <c r="B7173">
        <f t="shared" si="784"/>
        <v>7155</v>
      </c>
      <c r="C7173" s="38">
        <f t="shared" ca="1" si="779"/>
        <v>0.11690122102598506</v>
      </c>
      <c r="D7173" s="38">
        <f t="shared" ca="1" si="780"/>
        <v>5.8135133412357827E-2</v>
      </c>
      <c r="E7173" s="38">
        <f t="shared" ca="1" si="781"/>
        <v>0.1447993714415019</v>
      </c>
      <c r="F7173" s="38">
        <f t="shared" ca="1" si="785"/>
        <v>2.5030273365019808E-2</v>
      </c>
      <c r="G7173" s="24">
        <f t="shared" ca="1" si="782"/>
        <v>6723.5716435561544</v>
      </c>
      <c r="H7173" s="24">
        <f t="shared" ca="1" si="783"/>
        <v>7416.7529468686371</v>
      </c>
      <c r="I7173" s="24">
        <f ca="1">H7173/'Option value'!$E$10</f>
        <v>360.03655081886586</v>
      </c>
    </row>
    <row r="7174" spans="2:9">
      <c r="B7174">
        <f t="shared" si="784"/>
        <v>7156</v>
      </c>
      <c r="C7174" s="38">
        <f t="shared" ca="1" si="779"/>
        <v>0.23902214921073944</v>
      </c>
      <c r="D7174" s="38">
        <f t="shared" ca="1" si="780"/>
        <v>5.5302826696812239E-2</v>
      </c>
      <c r="E7174" s="38">
        <f t="shared" ca="1" si="781"/>
        <v>0.14611166770804346</v>
      </c>
      <c r="F7174" s="38">
        <f t="shared" ca="1" si="785"/>
        <v>2.0738958350242993E-2</v>
      </c>
      <c r="G7174" s="24">
        <f t="shared" ca="1" si="782"/>
        <v>6778.2060319614775</v>
      </c>
      <c r="H7174" s="24">
        <f t="shared" ca="1" si="783"/>
        <v>7471.3873352739602</v>
      </c>
      <c r="I7174" s="24">
        <f ca="1">H7174/'Option value'!$E$10</f>
        <v>362.68870559582331</v>
      </c>
    </row>
    <row r="7175" spans="2:9">
      <c r="B7175">
        <f t="shared" si="784"/>
        <v>7157</v>
      </c>
      <c r="C7175" s="38">
        <f t="shared" ca="1" si="779"/>
        <v>0.24053585812690725</v>
      </c>
      <c r="D7175" s="38">
        <f t="shared" ca="1" si="780"/>
        <v>6.0405823674918688E-2</v>
      </c>
      <c r="E7175" s="38">
        <f t="shared" ca="1" si="781"/>
        <v>0.1488943244117604</v>
      </c>
      <c r="F7175" s="38">
        <f t="shared" ca="1" si="785"/>
        <v>5.9706945043680723E-2</v>
      </c>
      <c r="G7175" s="24">
        <f t="shared" ca="1" si="782"/>
        <v>10420.201246341767</v>
      </c>
      <c r="H7175" s="24">
        <f t="shared" ca="1" si="783"/>
        <v>11113.382549654249</v>
      </c>
      <c r="I7175" s="24">
        <f ca="1">H7175/'Option value'!$E$10</f>
        <v>539.48458978904114</v>
      </c>
    </row>
    <row r="7176" spans="2:9">
      <c r="B7176">
        <f t="shared" si="784"/>
        <v>7158</v>
      </c>
      <c r="C7176" s="38">
        <f t="shared" ca="1" si="779"/>
        <v>-1.7729709532717075E-2</v>
      </c>
      <c r="D7176" s="38">
        <f t="shared" ca="1" si="780"/>
        <v>8.2055530503248861E-2</v>
      </c>
      <c r="E7176" s="38">
        <f t="shared" ca="1" si="781"/>
        <v>0.14346357353193584</v>
      </c>
      <c r="F7176" s="38">
        <f t="shared" ca="1" si="785"/>
        <v>3.4273834390225882E-2</v>
      </c>
      <c r="G7176" s="24">
        <f t="shared" ca="1" si="782"/>
        <v>9154.7905926432268</v>
      </c>
      <c r="H7176" s="24">
        <f t="shared" ca="1" si="783"/>
        <v>9847.9718959557085</v>
      </c>
      <c r="I7176" s="24">
        <f ca="1">H7176/'Option value'!$E$10</f>
        <v>478.05688815318967</v>
      </c>
    </row>
    <row r="7177" spans="2:9">
      <c r="B7177">
        <f t="shared" si="784"/>
        <v>7159</v>
      </c>
      <c r="C7177" s="38">
        <f t="shared" ca="1" si="779"/>
        <v>0.17075496057803549</v>
      </c>
      <c r="D7177" s="38">
        <f t="shared" ca="1" si="780"/>
        <v>6.1825871198440137E-2</v>
      </c>
      <c r="E7177" s="38">
        <f t="shared" ca="1" si="781"/>
        <v>0.14552029072731454</v>
      </c>
      <c r="F7177" s="38">
        <f t="shared" ca="1" si="785"/>
        <v>4.498036393218259E-2</v>
      </c>
      <c r="G7177" s="24">
        <f t="shared" ca="1" si="782"/>
        <v>8928.7171137611112</v>
      </c>
      <c r="H7177" s="24">
        <f t="shared" ca="1" si="783"/>
        <v>9621.898417073593</v>
      </c>
      <c r="I7177" s="24">
        <f ca="1">H7177/'Option value'!$E$10</f>
        <v>467.08244743075693</v>
      </c>
    </row>
    <row r="7178" spans="2:9">
      <c r="B7178">
        <f t="shared" si="784"/>
        <v>7160</v>
      </c>
      <c r="C7178" s="38">
        <f t="shared" ca="1" si="779"/>
        <v>0.34774908049026942</v>
      </c>
      <c r="D7178" s="38">
        <f t="shared" ca="1" si="780"/>
        <v>5.9538519726505708E-2</v>
      </c>
      <c r="E7178" s="38">
        <f t="shared" ca="1" si="781"/>
        <v>0.14938680627404152</v>
      </c>
      <c r="F7178" s="38">
        <f t="shared" ca="1" si="785"/>
        <v>3.59105007958294E-2</v>
      </c>
      <c r="G7178" s="24">
        <f t="shared" ca="1" si="782"/>
        <v>8769.8722302825863</v>
      </c>
      <c r="H7178" s="24">
        <f t="shared" ca="1" si="783"/>
        <v>9463.0535335950681</v>
      </c>
      <c r="I7178" s="24">
        <f ca="1">H7178/'Option value'!$E$10</f>
        <v>459.37153075704208</v>
      </c>
    </row>
    <row r="7179" spans="2:9">
      <c r="B7179">
        <f t="shared" si="784"/>
        <v>7161</v>
      </c>
      <c r="C7179" s="38">
        <f t="shared" ca="1" si="779"/>
        <v>2.7869807653536666E-2</v>
      </c>
      <c r="D7179" s="38">
        <f t="shared" ca="1" si="780"/>
        <v>6.7770377571466756E-2</v>
      </c>
      <c r="E7179" s="38">
        <f t="shared" ca="1" si="781"/>
        <v>0.14468312974413086</v>
      </c>
      <c r="F7179" s="38">
        <f t="shared" ca="1" si="785"/>
        <v>5.0430859463875245E-2</v>
      </c>
      <c r="G7179" s="24">
        <f t="shared" ca="1" si="782"/>
        <v>9165.9518500864579</v>
      </c>
      <c r="H7179" s="24">
        <f t="shared" ca="1" si="783"/>
        <v>9859.1331533989396</v>
      </c>
      <c r="I7179" s="24">
        <f ca="1">H7179/'Option value'!$E$10</f>
        <v>478.59869676693876</v>
      </c>
    </row>
    <row r="7180" spans="2:9">
      <c r="B7180">
        <f t="shared" si="784"/>
        <v>7162</v>
      </c>
      <c r="C7180" s="38">
        <f t="shared" ca="1" si="779"/>
        <v>0.2919606898588662</v>
      </c>
      <c r="D7180" s="38">
        <f t="shared" ca="1" si="780"/>
        <v>5.2017395476457728E-2</v>
      </c>
      <c r="E7180" s="38">
        <f t="shared" ca="1" si="781"/>
        <v>0.14478458901888544</v>
      </c>
      <c r="F7180" s="38">
        <f t="shared" ca="1" si="785"/>
        <v>3.6537875315489264E-2</v>
      </c>
      <c r="G7180" s="24">
        <f t="shared" ca="1" si="782"/>
        <v>7699.7133870560883</v>
      </c>
      <c r="H7180" s="24">
        <f t="shared" ca="1" si="783"/>
        <v>8392.8946903685701</v>
      </c>
      <c r="I7180" s="24">
        <f ca="1">H7180/'Option value'!$E$10</f>
        <v>407.42207234798883</v>
      </c>
    </row>
    <row r="7181" spans="2:9">
      <c r="B7181">
        <f t="shared" si="784"/>
        <v>7163</v>
      </c>
      <c r="C7181" s="38">
        <f t="shared" ca="1" si="779"/>
        <v>0.15303124341615038</v>
      </c>
      <c r="D7181" s="38">
        <f t="shared" ca="1" si="780"/>
        <v>6.4692132646590114E-2</v>
      </c>
      <c r="E7181" s="38">
        <f t="shared" ca="1" si="781"/>
        <v>0.14267891397656751</v>
      </c>
      <c r="F7181" s="38">
        <f t="shared" ca="1" si="785"/>
        <v>3.5886298023562059E-2</v>
      </c>
      <c r="G7181" s="24">
        <f t="shared" ca="1" si="782"/>
        <v>8662.4889906401186</v>
      </c>
      <c r="H7181" s="24">
        <f t="shared" ca="1" si="783"/>
        <v>9355.6702939526003</v>
      </c>
      <c r="I7181" s="24">
        <f ca="1">H7181/'Option value'!$E$10</f>
        <v>454.15875213362136</v>
      </c>
    </row>
    <row r="7182" spans="2:9">
      <c r="B7182">
        <f t="shared" si="784"/>
        <v>7164</v>
      </c>
      <c r="C7182" s="38">
        <f t="shared" ca="1" si="779"/>
        <v>0.32418988364017742</v>
      </c>
      <c r="D7182" s="38">
        <f t="shared" ca="1" si="780"/>
        <v>6.4490629582438744E-2</v>
      </c>
      <c r="E7182" s="38">
        <f t="shared" ca="1" si="781"/>
        <v>0.14347234917260854</v>
      </c>
      <c r="F7182" s="38">
        <f t="shared" ca="1" si="785"/>
        <v>2.9651478315778038E-2</v>
      </c>
      <c r="G7182" s="24">
        <f t="shared" ca="1" si="782"/>
        <v>9304.9995210214238</v>
      </c>
      <c r="H7182" s="24">
        <f t="shared" ca="1" si="783"/>
        <v>9998.1808243339055</v>
      </c>
      <c r="I7182" s="24">
        <f ca="1">H7182/'Option value'!$E$10</f>
        <v>485.34858370552934</v>
      </c>
    </row>
    <row r="7183" spans="2:9">
      <c r="B7183">
        <f t="shared" si="784"/>
        <v>7165</v>
      </c>
      <c r="C7183" s="38">
        <f t="shared" ca="1" si="779"/>
        <v>0.1253815907665255</v>
      </c>
      <c r="D7183" s="38">
        <f t="shared" ca="1" si="780"/>
        <v>5.9723295596513716E-2</v>
      </c>
      <c r="E7183" s="38">
        <f t="shared" ca="1" si="781"/>
        <v>0.14036854806994942</v>
      </c>
      <c r="F7183" s="38">
        <f t="shared" ca="1" si="785"/>
        <v>2.3898730991694293E-2</v>
      </c>
      <c r="G7183" s="24">
        <f t="shared" ca="1" si="782"/>
        <v>7156.8440614288302</v>
      </c>
      <c r="H7183" s="24">
        <f t="shared" ca="1" si="783"/>
        <v>7850.0253647413128</v>
      </c>
      <c r="I7183" s="24">
        <f ca="1">H7183/'Option value'!$E$10</f>
        <v>381.06919246317051</v>
      </c>
    </row>
    <row r="7184" spans="2:9">
      <c r="B7184">
        <f t="shared" si="784"/>
        <v>7166</v>
      </c>
      <c r="C7184" s="38">
        <f t="shared" ca="1" si="779"/>
        <v>0.10750832393957463</v>
      </c>
      <c r="D7184" s="38">
        <f t="shared" ca="1" si="780"/>
        <v>5.47758992885196E-2</v>
      </c>
      <c r="E7184" s="38">
        <f t="shared" ca="1" si="781"/>
        <v>0.14126803463541876</v>
      </c>
      <c r="F7184" s="38">
        <f t="shared" ca="1" si="785"/>
        <v>3.6586364646912527E-2</v>
      </c>
      <c r="G7184" s="24">
        <f t="shared" ca="1" si="782"/>
        <v>7187.1589523633893</v>
      </c>
      <c r="H7184" s="24">
        <f t="shared" ca="1" si="783"/>
        <v>7880.340255675872</v>
      </c>
      <c r="I7184" s="24">
        <f ca="1">H7184/'Option value'!$E$10</f>
        <v>382.54078911047918</v>
      </c>
    </row>
    <row r="7185" spans="2:9">
      <c r="B7185">
        <f t="shared" si="784"/>
        <v>7167</v>
      </c>
      <c r="C7185" s="38">
        <f t="shared" ca="1" si="779"/>
        <v>0.19970441525484242</v>
      </c>
      <c r="D7185" s="38">
        <f t="shared" ca="1" si="780"/>
        <v>5.6874714931378037E-2</v>
      </c>
      <c r="E7185" s="38">
        <f t="shared" ca="1" si="781"/>
        <v>0.14682890247456087</v>
      </c>
      <c r="F7185" s="38">
        <f t="shared" ca="1" si="785"/>
        <v>5.6599254546538261E-2</v>
      </c>
      <c r="G7185" s="24">
        <f t="shared" ca="1" si="782"/>
        <v>9378.5479704192912</v>
      </c>
      <c r="H7185" s="24">
        <f t="shared" ca="1" si="783"/>
        <v>10071.729273731773</v>
      </c>
      <c r="I7185" s="24">
        <f ca="1">H7185/'Option value'!$E$10</f>
        <v>488.91889678309576</v>
      </c>
    </row>
    <row r="7186" spans="2:9">
      <c r="B7186">
        <f t="shared" si="784"/>
        <v>7168</v>
      </c>
      <c r="C7186" s="38">
        <f t="shared" ca="1" si="779"/>
        <v>0.21418371881734394</v>
      </c>
      <c r="D7186" s="38">
        <f t="shared" ca="1" si="780"/>
        <v>6.4792753796515459E-2</v>
      </c>
      <c r="E7186" s="38">
        <f t="shared" ca="1" si="781"/>
        <v>0.1457945754826997</v>
      </c>
      <c r="F7186" s="38">
        <f t="shared" ca="1" si="785"/>
        <v>5.391990308405048E-2</v>
      </c>
      <c r="G7186" s="24">
        <f t="shared" ca="1" si="782"/>
        <v>10619.557406034959</v>
      </c>
      <c r="H7186" s="24">
        <f t="shared" ca="1" si="783"/>
        <v>11312.738709347441</v>
      </c>
      <c r="I7186" s="24">
        <f ca="1">H7186/'Option value'!$E$10</f>
        <v>549.16207326929316</v>
      </c>
    </row>
    <row r="7187" spans="2:9">
      <c r="B7187">
        <f t="shared" si="784"/>
        <v>7169</v>
      </c>
      <c r="C7187" s="38">
        <f t="shared" ref="C7187:C7250" ca="1" si="786">_xlfn.NORM.INV(RAND(),$F$6,$G$6)</f>
        <v>0.13351264631507492</v>
      </c>
      <c r="D7187" s="38">
        <f t="shared" ref="D7187:D7250" ca="1" si="787">_xlfn.NORM.INV(RAND(),$F$7,$G$7)</f>
        <v>5.9577470348145582E-2</v>
      </c>
      <c r="E7187" s="38">
        <f t="shared" ref="E7187:E7250" ca="1" si="788">_xlfn.NORM.INV(RAND(),$F$8,$G$8)</f>
        <v>0.14907029539043629</v>
      </c>
      <c r="F7187" s="38">
        <f t="shared" ca="1" si="785"/>
        <v>3.1874453954885029E-2</v>
      </c>
      <c r="G7187" s="24">
        <f t="shared" ref="G7187:G7250" ca="1" si="789">IF(E7187&gt;F7187,($C$12*(1+C7187)*D7187)/(E7187-F7187),0)</f>
        <v>7146.4046623669055</v>
      </c>
      <c r="H7187" s="24">
        <f t="shared" ref="H7187:H7250" ca="1" si="790">G7187+$C$13</f>
        <v>7839.5859656793882</v>
      </c>
      <c r="I7187" s="24">
        <f ca="1">H7187/'Option value'!$E$10</f>
        <v>380.56242551841689</v>
      </c>
    </row>
    <row r="7188" spans="2:9">
      <c r="B7188">
        <f t="shared" ref="B7188:B7251" si="791">B7187+1</f>
        <v>7170</v>
      </c>
      <c r="C7188" s="38">
        <f t="shared" ca="1" si="786"/>
        <v>0.31593257057167146</v>
      </c>
      <c r="D7188" s="38">
        <f t="shared" ca="1" si="787"/>
        <v>5.7397264637650929E-2</v>
      </c>
      <c r="E7188" s="38">
        <f t="shared" ca="1" si="788"/>
        <v>0.14556634043467645</v>
      </c>
      <c r="F7188" s="38">
        <f t="shared" ref="F7188:F7251" ca="1" si="792">RAND()*($E$9-$D$9)+$D$9</f>
        <v>4.3635702278122343E-2</v>
      </c>
      <c r="G7188" s="24">
        <f t="shared" ca="1" si="789"/>
        <v>9189.9143915121786</v>
      </c>
      <c r="H7188" s="24">
        <f t="shared" ca="1" si="790"/>
        <v>9883.0956948246603</v>
      </c>
      <c r="I7188" s="24">
        <f ca="1">H7188/'Option value'!$E$10</f>
        <v>479.76192693323588</v>
      </c>
    </row>
    <row r="7189" spans="2:9">
      <c r="B7189">
        <f t="shared" si="791"/>
        <v>7171</v>
      </c>
      <c r="C7189" s="38">
        <f t="shared" ca="1" si="786"/>
        <v>0.23537278880666848</v>
      </c>
      <c r="D7189" s="38">
        <f t="shared" ca="1" si="787"/>
        <v>6.7184738147345088E-2</v>
      </c>
      <c r="E7189" s="38">
        <f t="shared" ca="1" si="788"/>
        <v>0.14188019555408934</v>
      </c>
      <c r="F7189" s="38">
        <f t="shared" ca="1" si="792"/>
        <v>4.8002488399091256E-2</v>
      </c>
      <c r="G7189" s="24">
        <f t="shared" ca="1" si="789"/>
        <v>10964.720427281922</v>
      </c>
      <c r="H7189" s="24">
        <f t="shared" ca="1" si="790"/>
        <v>11657.901730594403</v>
      </c>
      <c r="I7189" s="24">
        <f ca="1">H7189/'Option value'!$E$10</f>
        <v>565.91755973759234</v>
      </c>
    </row>
    <row r="7190" spans="2:9">
      <c r="B7190">
        <f t="shared" si="791"/>
        <v>7172</v>
      </c>
      <c r="C7190" s="38">
        <f t="shared" ca="1" si="786"/>
        <v>0.20232660504511582</v>
      </c>
      <c r="D7190" s="38">
        <f t="shared" ca="1" si="787"/>
        <v>5.3739738827484576E-2</v>
      </c>
      <c r="E7190" s="38">
        <f t="shared" ca="1" si="788"/>
        <v>0.15033122470260332</v>
      </c>
      <c r="F7190" s="38">
        <f t="shared" ca="1" si="792"/>
        <v>3.1392609225627886E-2</v>
      </c>
      <c r="G7190" s="24">
        <f t="shared" ca="1" si="789"/>
        <v>6737.3096288071392</v>
      </c>
      <c r="H7190" s="24">
        <f t="shared" ca="1" si="790"/>
        <v>7430.4909321196219</v>
      </c>
      <c r="I7190" s="24">
        <f ca="1">H7190/'Option value'!$E$10</f>
        <v>360.70344330677773</v>
      </c>
    </row>
    <row r="7191" spans="2:9">
      <c r="B7191">
        <f t="shared" si="791"/>
        <v>7173</v>
      </c>
      <c r="C7191" s="38">
        <f t="shared" ca="1" si="786"/>
        <v>0.36012212971101831</v>
      </c>
      <c r="D7191" s="38">
        <f t="shared" ca="1" si="787"/>
        <v>6.4540124603346211E-2</v>
      </c>
      <c r="E7191" s="38">
        <f t="shared" ca="1" si="788"/>
        <v>0.14744262443436945</v>
      </c>
      <c r="F7191" s="38">
        <f t="shared" ca="1" si="792"/>
        <v>3.1755567184720258E-2</v>
      </c>
      <c r="G7191" s="24">
        <f t="shared" ca="1" si="789"/>
        <v>9410.5348893813134</v>
      </c>
      <c r="H7191" s="24">
        <f t="shared" ca="1" si="790"/>
        <v>10103.716192693795</v>
      </c>
      <c r="I7191" s="24">
        <f ca="1">H7191/'Option value'!$E$10</f>
        <v>490.47165983950458</v>
      </c>
    </row>
    <row r="7192" spans="2:9">
      <c r="B7192">
        <f t="shared" si="791"/>
        <v>7174</v>
      </c>
      <c r="C7192" s="38">
        <f t="shared" ca="1" si="786"/>
        <v>0.3415880121263522</v>
      </c>
      <c r="D7192" s="38">
        <f t="shared" ca="1" si="787"/>
        <v>5.3784396384803326E-2</v>
      </c>
      <c r="E7192" s="38">
        <f t="shared" ca="1" si="788"/>
        <v>0.14913286899800388</v>
      </c>
      <c r="F7192" s="38">
        <f t="shared" ca="1" si="792"/>
        <v>4.5146253767998204E-2</v>
      </c>
      <c r="G7192" s="24">
        <f t="shared" ca="1" si="789"/>
        <v>8605.7634165881846</v>
      </c>
      <c r="H7192" s="24">
        <f t="shared" ca="1" si="790"/>
        <v>9298.9447199006663</v>
      </c>
      <c r="I7192" s="24">
        <f ca="1">H7192/'Option value'!$E$10</f>
        <v>451.40508349032359</v>
      </c>
    </row>
    <row r="7193" spans="2:9">
      <c r="B7193">
        <f t="shared" si="791"/>
        <v>7175</v>
      </c>
      <c r="C7193" s="38">
        <f t="shared" ca="1" si="786"/>
        <v>6.2106924922664536E-2</v>
      </c>
      <c r="D7193" s="38">
        <f t="shared" ca="1" si="787"/>
        <v>6.8100302601956667E-2</v>
      </c>
      <c r="E7193" s="38">
        <f t="shared" ca="1" si="788"/>
        <v>0.14534379248963944</v>
      </c>
      <c r="F7193" s="38">
        <f t="shared" ca="1" si="792"/>
        <v>3.2766115656626182E-2</v>
      </c>
      <c r="G7193" s="24">
        <f t="shared" ca="1" si="789"/>
        <v>7968.1293710302807</v>
      </c>
      <c r="H7193" s="24">
        <f t="shared" ca="1" si="790"/>
        <v>8661.3106743427634</v>
      </c>
      <c r="I7193" s="24">
        <f ca="1">H7193/'Option value'!$E$10</f>
        <v>420.45197448265839</v>
      </c>
    </row>
    <row r="7194" spans="2:9">
      <c r="B7194">
        <f t="shared" si="791"/>
        <v>7176</v>
      </c>
      <c r="C7194" s="38">
        <f t="shared" ca="1" si="786"/>
        <v>0.24796589743178118</v>
      </c>
      <c r="D7194" s="38">
        <f t="shared" ca="1" si="787"/>
        <v>5.5513810805296888E-2</v>
      </c>
      <c r="E7194" s="38">
        <f t="shared" ca="1" si="788"/>
        <v>0.14215440246653432</v>
      </c>
      <c r="F7194" s="38">
        <f t="shared" ca="1" si="792"/>
        <v>5.2059254828714319E-2</v>
      </c>
      <c r="G7194" s="24">
        <f t="shared" ca="1" si="789"/>
        <v>9536.6036702938127</v>
      </c>
      <c r="H7194" s="24">
        <f t="shared" ca="1" si="790"/>
        <v>10229.784973606294</v>
      </c>
      <c r="I7194" s="24">
        <f ca="1">H7194/'Option value'!$E$10</f>
        <v>496.59150357312103</v>
      </c>
    </row>
    <row r="7195" spans="2:9">
      <c r="B7195">
        <f t="shared" si="791"/>
        <v>7177</v>
      </c>
      <c r="C7195" s="38">
        <f t="shared" ca="1" si="786"/>
        <v>0.220654263918592</v>
      </c>
      <c r="D7195" s="38">
        <f t="shared" ca="1" si="787"/>
        <v>5.5497053050014497E-2</v>
      </c>
      <c r="E7195" s="38">
        <f t="shared" ca="1" si="788"/>
        <v>0.14334310121052726</v>
      </c>
      <c r="F7195" s="38">
        <f t="shared" ca="1" si="792"/>
        <v>2.6721565930624608E-2</v>
      </c>
      <c r="G7195" s="24">
        <f t="shared" ca="1" si="789"/>
        <v>7204.0250974785677</v>
      </c>
      <c r="H7195" s="24">
        <f t="shared" ca="1" si="790"/>
        <v>7897.2064007910503</v>
      </c>
      <c r="I7195" s="24">
        <f ca="1">H7195/'Option value'!$E$10</f>
        <v>383.35953401898303</v>
      </c>
    </row>
    <row r="7196" spans="2:9">
      <c r="B7196">
        <f t="shared" si="791"/>
        <v>7178</v>
      </c>
      <c r="C7196" s="38">
        <f t="shared" ca="1" si="786"/>
        <v>0.21450334729093262</v>
      </c>
      <c r="D7196" s="38">
        <f t="shared" ca="1" si="787"/>
        <v>6.258724052301233E-2</v>
      </c>
      <c r="E7196" s="38">
        <f t="shared" ca="1" si="788"/>
        <v>0.14476444247218667</v>
      </c>
      <c r="F7196" s="38">
        <f t="shared" ca="1" si="792"/>
        <v>2.2066824689669487E-2</v>
      </c>
      <c r="G7196" s="24">
        <f t="shared" ca="1" si="789"/>
        <v>7683.1580297917772</v>
      </c>
      <c r="H7196" s="24">
        <f t="shared" ca="1" si="790"/>
        <v>8376.3393331042589</v>
      </c>
      <c r="I7196" s="24">
        <f ca="1">H7196/'Option value'!$E$10</f>
        <v>406.61841422836204</v>
      </c>
    </row>
    <row r="7197" spans="2:9">
      <c r="B7197">
        <f t="shared" si="791"/>
        <v>7179</v>
      </c>
      <c r="C7197" s="38">
        <f t="shared" ca="1" si="786"/>
        <v>0.24182745926767091</v>
      </c>
      <c r="D7197" s="38">
        <f t="shared" ca="1" si="787"/>
        <v>6.8069878281997731E-2</v>
      </c>
      <c r="E7197" s="38">
        <f t="shared" ca="1" si="788"/>
        <v>0.14464783810918319</v>
      </c>
      <c r="F7197" s="38">
        <f t="shared" ca="1" si="792"/>
        <v>4.9659799616615596E-2</v>
      </c>
      <c r="G7197" s="24">
        <f t="shared" ca="1" si="789"/>
        <v>11036.686081843238</v>
      </c>
      <c r="H7197" s="24">
        <f t="shared" ca="1" si="790"/>
        <v>11729.86738515572</v>
      </c>
      <c r="I7197" s="24">
        <f ca="1">H7197/'Option value'!$E$10</f>
        <v>569.41103811435528</v>
      </c>
    </row>
    <row r="7198" spans="2:9">
      <c r="B7198">
        <f t="shared" si="791"/>
        <v>7180</v>
      </c>
      <c r="C7198" s="38">
        <f t="shared" ca="1" si="786"/>
        <v>0.13383670688082885</v>
      </c>
      <c r="D7198" s="38">
        <f t="shared" ca="1" si="787"/>
        <v>7.1995907636403983E-2</v>
      </c>
      <c r="E7198" s="38">
        <f t="shared" ca="1" si="788"/>
        <v>0.14615394408076501</v>
      </c>
      <c r="F7198" s="38">
        <f t="shared" ca="1" si="792"/>
        <v>3.1198400993823323E-2</v>
      </c>
      <c r="G7198" s="24">
        <f t="shared" ca="1" si="789"/>
        <v>8806.8334480709582</v>
      </c>
      <c r="H7198" s="24">
        <f t="shared" ca="1" si="790"/>
        <v>9500.0147513834399</v>
      </c>
      <c r="I7198" s="24">
        <f ca="1">H7198/'Option value'!$E$10</f>
        <v>461.16576463026405</v>
      </c>
    </row>
    <row r="7199" spans="2:9">
      <c r="B7199">
        <f t="shared" si="791"/>
        <v>7181</v>
      </c>
      <c r="C7199" s="38">
        <f t="shared" ca="1" si="786"/>
        <v>0.3493366370722884</v>
      </c>
      <c r="D7199" s="38">
        <f t="shared" ca="1" si="787"/>
        <v>6.4433918053518779E-2</v>
      </c>
      <c r="E7199" s="38">
        <f t="shared" ca="1" si="788"/>
        <v>0.14307514819760409</v>
      </c>
      <c r="F7199" s="38">
        <f t="shared" ca="1" si="792"/>
        <v>5.608836070337675E-2</v>
      </c>
      <c r="G7199" s="24">
        <f t="shared" ca="1" si="789"/>
        <v>12395.753675238331</v>
      </c>
      <c r="H7199" s="24">
        <f t="shared" ca="1" si="790"/>
        <v>13088.934978550813</v>
      </c>
      <c r="I7199" s="24">
        <f ca="1">H7199/'Option value'!$E$10</f>
        <v>635.38519313353459</v>
      </c>
    </row>
    <row r="7200" spans="2:9">
      <c r="B7200">
        <f t="shared" si="791"/>
        <v>7182</v>
      </c>
      <c r="C7200" s="38">
        <f t="shared" ca="1" si="786"/>
        <v>0.35634017994968897</v>
      </c>
      <c r="D7200" s="38">
        <f t="shared" ca="1" si="787"/>
        <v>7.0960273954118247E-2</v>
      </c>
      <c r="E7200" s="38">
        <f t="shared" ca="1" si="788"/>
        <v>0.15392549032195665</v>
      </c>
      <c r="F7200" s="38">
        <f t="shared" ca="1" si="792"/>
        <v>2.2206634471897333E-2</v>
      </c>
      <c r="G7200" s="24">
        <f t="shared" ca="1" si="789"/>
        <v>9062.0684457336338</v>
      </c>
      <c r="H7200" s="24">
        <f t="shared" ca="1" si="790"/>
        <v>9755.2497490461155</v>
      </c>
      <c r="I7200" s="24">
        <f ca="1">H7200/'Option value'!$E$10</f>
        <v>473.555813060491</v>
      </c>
    </row>
    <row r="7201" spans="2:9">
      <c r="B7201">
        <f t="shared" si="791"/>
        <v>7183</v>
      </c>
      <c r="C7201" s="38">
        <f t="shared" ca="1" si="786"/>
        <v>0.2858507509577492</v>
      </c>
      <c r="D7201" s="38">
        <f t="shared" ca="1" si="787"/>
        <v>6.3954825616941727E-2</v>
      </c>
      <c r="E7201" s="38">
        <f t="shared" ca="1" si="788"/>
        <v>0.14202421117941261</v>
      </c>
      <c r="F7201" s="38">
        <f t="shared" ca="1" si="792"/>
        <v>2.7261298813320341E-2</v>
      </c>
      <c r="G7201" s="24">
        <f t="shared" ca="1" si="789"/>
        <v>8886.9696673939507</v>
      </c>
      <c r="H7201" s="24">
        <f t="shared" ca="1" si="790"/>
        <v>9580.1509707064324</v>
      </c>
      <c r="I7201" s="24">
        <f ca="1">H7201/'Option value'!$E$10</f>
        <v>465.05587236438987</v>
      </c>
    </row>
    <row r="7202" spans="2:9">
      <c r="B7202">
        <f t="shared" si="791"/>
        <v>7184</v>
      </c>
      <c r="C7202" s="38">
        <f t="shared" ca="1" si="786"/>
        <v>9.3784723287253707E-2</v>
      </c>
      <c r="D7202" s="38">
        <f t="shared" ca="1" si="787"/>
        <v>7.0306437366937619E-2</v>
      </c>
      <c r="E7202" s="38">
        <f t="shared" ca="1" si="788"/>
        <v>0.14318677464625443</v>
      </c>
      <c r="F7202" s="38">
        <f t="shared" ca="1" si="792"/>
        <v>5.1158241018479968E-2</v>
      </c>
      <c r="G7202" s="24">
        <f t="shared" ca="1" si="789"/>
        <v>10363.246290715229</v>
      </c>
      <c r="H7202" s="24">
        <f t="shared" ca="1" si="790"/>
        <v>11056.427594027711</v>
      </c>
      <c r="I7202" s="24">
        <f ca="1">H7202/'Option value'!$E$10</f>
        <v>536.71978611785005</v>
      </c>
    </row>
    <row r="7203" spans="2:9">
      <c r="B7203">
        <f t="shared" si="791"/>
        <v>7185</v>
      </c>
      <c r="C7203" s="38">
        <f t="shared" ca="1" si="786"/>
        <v>0.32817787432145246</v>
      </c>
      <c r="D7203" s="38">
        <f t="shared" ca="1" si="787"/>
        <v>6.5221009431053814E-2</v>
      </c>
      <c r="E7203" s="38">
        <f t="shared" ca="1" si="788"/>
        <v>0.14387183442118887</v>
      </c>
      <c r="F7203" s="38">
        <f t="shared" ca="1" si="792"/>
        <v>5.4775237931882742E-2</v>
      </c>
      <c r="G7203" s="24">
        <f t="shared" ca="1" si="789"/>
        <v>12057.965028495742</v>
      </c>
      <c r="H7203" s="24">
        <f t="shared" ca="1" si="790"/>
        <v>12751.146331808224</v>
      </c>
      <c r="I7203" s="24">
        <f ca="1">H7203/'Option value'!$E$10</f>
        <v>618.98768601010795</v>
      </c>
    </row>
    <row r="7204" spans="2:9">
      <c r="B7204">
        <f t="shared" si="791"/>
        <v>7186</v>
      </c>
      <c r="C7204" s="38">
        <f t="shared" ca="1" si="786"/>
        <v>0.14517942048839261</v>
      </c>
      <c r="D7204" s="38">
        <f t="shared" ca="1" si="787"/>
        <v>6.9626359366342747E-2</v>
      </c>
      <c r="E7204" s="38">
        <f t="shared" ca="1" si="788"/>
        <v>0.14709871289815321</v>
      </c>
      <c r="F7204" s="38">
        <f t="shared" ca="1" si="792"/>
        <v>5.0526528104090807E-2</v>
      </c>
      <c r="G7204" s="24">
        <f t="shared" ca="1" si="789"/>
        <v>10239.683715306455</v>
      </c>
      <c r="H7204" s="24">
        <f t="shared" ca="1" si="790"/>
        <v>10932.865018618937</v>
      </c>
      <c r="I7204" s="24">
        <f ca="1">H7204/'Option value'!$E$10</f>
        <v>530.72160284557947</v>
      </c>
    </row>
    <row r="7205" spans="2:9">
      <c r="B7205">
        <f t="shared" si="791"/>
        <v>7187</v>
      </c>
      <c r="C7205" s="38">
        <f t="shared" ca="1" si="786"/>
        <v>0.1874247888505392</v>
      </c>
      <c r="D7205" s="38">
        <f t="shared" ca="1" si="787"/>
        <v>6.5887424910989631E-2</v>
      </c>
      <c r="E7205" s="38">
        <f t="shared" ca="1" si="788"/>
        <v>0.14800734560375678</v>
      </c>
      <c r="F7205" s="38">
        <f t="shared" ca="1" si="792"/>
        <v>3.2056795925022419E-2</v>
      </c>
      <c r="G7205" s="24">
        <f t="shared" ca="1" si="789"/>
        <v>8368.1067234884267</v>
      </c>
      <c r="H7205" s="24">
        <f t="shared" ca="1" si="790"/>
        <v>9061.2880268009085</v>
      </c>
      <c r="I7205" s="24">
        <f ca="1">H7205/'Option value'!$E$10</f>
        <v>439.86835081557803</v>
      </c>
    </row>
    <row r="7206" spans="2:9">
      <c r="B7206">
        <f t="shared" si="791"/>
        <v>7188</v>
      </c>
      <c r="C7206" s="38">
        <f t="shared" ca="1" si="786"/>
        <v>0.28376217714584495</v>
      </c>
      <c r="D7206" s="38">
        <f t="shared" ca="1" si="787"/>
        <v>6.1037730455101177E-2</v>
      </c>
      <c r="E7206" s="38">
        <f t="shared" ca="1" si="788"/>
        <v>0.14573769383618179</v>
      </c>
      <c r="F7206" s="38">
        <f t="shared" ca="1" si="792"/>
        <v>3.9847813739474144E-2</v>
      </c>
      <c r="G7206" s="24">
        <f t="shared" ca="1" si="789"/>
        <v>9177.404489763021</v>
      </c>
      <c r="H7206" s="24">
        <f t="shared" ca="1" si="790"/>
        <v>9870.5857930755028</v>
      </c>
      <c r="I7206" s="24">
        <f ca="1">H7206/'Option value'!$E$10</f>
        <v>479.15465014929623</v>
      </c>
    </row>
    <row r="7207" spans="2:9">
      <c r="B7207">
        <f t="shared" si="791"/>
        <v>7189</v>
      </c>
      <c r="C7207" s="38">
        <f t="shared" ca="1" si="786"/>
        <v>0.20307449606854144</v>
      </c>
      <c r="D7207" s="38">
        <f t="shared" ca="1" si="787"/>
        <v>6.2905326894495406E-2</v>
      </c>
      <c r="E7207" s="38">
        <f t="shared" ca="1" si="788"/>
        <v>0.14643115042844698</v>
      </c>
      <c r="F7207" s="38">
        <f t="shared" ca="1" si="792"/>
        <v>3.2037452169548702E-2</v>
      </c>
      <c r="G7207" s="24">
        <f t="shared" ca="1" si="789"/>
        <v>8204.8230654424679</v>
      </c>
      <c r="H7207" s="24">
        <f t="shared" ca="1" si="790"/>
        <v>8898.0043687549496</v>
      </c>
      <c r="I7207" s="24">
        <f ca="1">H7207/'Option value'!$E$10</f>
        <v>431.94195964829851</v>
      </c>
    </row>
    <row r="7208" spans="2:9">
      <c r="B7208">
        <f t="shared" si="791"/>
        <v>7190</v>
      </c>
      <c r="C7208" s="38">
        <f t="shared" ca="1" si="786"/>
        <v>0.18086237460937205</v>
      </c>
      <c r="D7208" s="38">
        <f t="shared" ca="1" si="787"/>
        <v>6.0953472000243571E-2</v>
      </c>
      <c r="E7208" s="38">
        <f t="shared" ca="1" si="788"/>
        <v>0.14558892038237614</v>
      </c>
      <c r="F7208" s="38">
        <f t="shared" ca="1" si="792"/>
        <v>4.8917359827260809E-2</v>
      </c>
      <c r="G7208" s="24">
        <f t="shared" ca="1" si="789"/>
        <v>9234.0108646048029</v>
      </c>
      <c r="H7208" s="24">
        <f t="shared" ca="1" si="790"/>
        <v>9927.1921679172847</v>
      </c>
      <c r="I7208" s="24">
        <f ca="1">H7208/'Option value'!$E$10</f>
        <v>481.90253242316913</v>
      </c>
    </row>
    <row r="7209" spans="2:9">
      <c r="B7209">
        <f t="shared" si="791"/>
        <v>7191</v>
      </c>
      <c r="C7209" s="38">
        <f t="shared" ca="1" si="786"/>
        <v>0.12048839497739795</v>
      </c>
      <c r="D7209" s="38">
        <f t="shared" ca="1" si="787"/>
        <v>6.190972495138275E-2</v>
      </c>
      <c r="E7209" s="38">
        <f t="shared" ca="1" si="788"/>
        <v>0.14961691138631172</v>
      </c>
      <c r="F7209" s="38">
        <f t="shared" ca="1" si="792"/>
        <v>5.0515748527955623E-2</v>
      </c>
      <c r="G7209" s="24">
        <f t="shared" ca="1" si="789"/>
        <v>8681.1820489326929</v>
      </c>
      <c r="H7209" s="24">
        <f t="shared" ca="1" si="790"/>
        <v>9374.3633522451746</v>
      </c>
      <c r="I7209" s="24">
        <f ca="1">H7209/'Option value'!$E$10</f>
        <v>455.06618214782395</v>
      </c>
    </row>
    <row r="7210" spans="2:9">
      <c r="B7210">
        <f t="shared" si="791"/>
        <v>7192</v>
      </c>
      <c r="C7210" s="38">
        <f t="shared" ca="1" si="786"/>
        <v>0.20395585882254358</v>
      </c>
      <c r="D7210" s="38">
        <f t="shared" ca="1" si="787"/>
        <v>6.1708674738988181E-2</v>
      </c>
      <c r="E7210" s="38">
        <f t="shared" ca="1" si="788"/>
        <v>0.14564490348533432</v>
      </c>
      <c r="F7210" s="38">
        <f t="shared" ca="1" si="792"/>
        <v>3.6825798015538327E-2</v>
      </c>
      <c r="G7210" s="24">
        <f t="shared" ca="1" si="789"/>
        <v>8467.2622166936544</v>
      </c>
      <c r="H7210" s="24">
        <f t="shared" ca="1" si="790"/>
        <v>9160.4435200061362</v>
      </c>
      <c r="I7210" s="24">
        <f ca="1">H7210/'Option value'!$E$10</f>
        <v>444.6817242721425</v>
      </c>
    </row>
    <row r="7211" spans="2:9">
      <c r="B7211">
        <f t="shared" si="791"/>
        <v>7193</v>
      </c>
      <c r="C7211" s="38">
        <f t="shared" ca="1" si="786"/>
        <v>0.22735080151149867</v>
      </c>
      <c r="D7211" s="38">
        <f t="shared" ca="1" si="787"/>
        <v>7.1150292955956831E-2</v>
      </c>
      <c r="E7211" s="38">
        <f t="shared" ca="1" si="788"/>
        <v>0.1450633339013884</v>
      </c>
      <c r="F7211" s="38">
        <f t="shared" ca="1" si="792"/>
        <v>2.5764823438053371E-2</v>
      </c>
      <c r="G7211" s="24">
        <f t="shared" ca="1" si="789"/>
        <v>9078.2420664799847</v>
      </c>
      <c r="H7211" s="24">
        <f t="shared" ca="1" si="790"/>
        <v>9771.4233697924665</v>
      </c>
      <c r="I7211" s="24">
        <f ca="1">H7211/'Option value'!$E$10</f>
        <v>474.34094028118767</v>
      </c>
    </row>
    <row r="7212" spans="2:9">
      <c r="B7212">
        <f t="shared" si="791"/>
        <v>7194</v>
      </c>
      <c r="C7212" s="38">
        <f t="shared" ca="1" si="786"/>
        <v>0.28191439977397087</v>
      </c>
      <c r="D7212" s="38">
        <f t="shared" ca="1" si="787"/>
        <v>7.7946444091611888E-2</v>
      </c>
      <c r="E7212" s="38">
        <f t="shared" ca="1" si="788"/>
        <v>0.14213914390462856</v>
      </c>
      <c r="F7212" s="38">
        <f t="shared" ca="1" si="792"/>
        <v>5.3681050317716222E-2</v>
      </c>
      <c r="G7212" s="24">
        <f t="shared" ca="1" si="789"/>
        <v>14009.064503039361</v>
      </c>
      <c r="H7212" s="24">
        <f t="shared" ca="1" si="790"/>
        <v>14702.245806351842</v>
      </c>
      <c r="I7212" s="24">
        <f ca="1">H7212/'Option value'!$E$10</f>
        <v>713.70125273552628</v>
      </c>
    </row>
    <row r="7213" spans="2:9">
      <c r="B7213">
        <f t="shared" si="791"/>
        <v>7195</v>
      </c>
      <c r="C7213" s="38">
        <f t="shared" ca="1" si="786"/>
        <v>0.3182723397741522</v>
      </c>
      <c r="D7213" s="38">
        <f t="shared" ca="1" si="787"/>
        <v>5.5551083940595797E-2</v>
      </c>
      <c r="E7213" s="38">
        <f t="shared" ca="1" si="788"/>
        <v>0.14081427191694373</v>
      </c>
      <c r="F7213" s="38">
        <f t="shared" ca="1" si="792"/>
        <v>2.0436783780686914E-2</v>
      </c>
      <c r="G7213" s="24">
        <f t="shared" ca="1" si="789"/>
        <v>7544.7312987115174</v>
      </c>
      <c r="H7213" s="24">
        <f t="shared" ca="1" si="790"/>
        <v>8237.9126020240001</v>
      </c>
      <c r="I7213" s="24">
        <f ca="1">H7213/'Option value'!$E$10</f>
        <v>399.89867000116504</v>
      </c>
    </row>
    <row r="7214" spans="2:9">
      <c r="B7214">
        <f t="shared" si="791"/>
        <v>7196</v>
      </c>
      <c r="C7214" s="38">
        <f t="shared" ca="1" si="786"/>
        <v>0.24319524981202659</v>
      </c>
      <c r="D7214" s="38">
        <f t="shared" ca="1" si="787"/>
        <v>6.2371956629377633E-2</v>
      </c>
      <c r="E7214" s="38">
        <f t="shared" ca="1" si="788"/>
        <v>0.14336139421073862</v>
      </c>
      <c r="F7214" s="38">
        <f t="shared" ca="1" si="792"/>
        <v>5.2973996598491405E-2</v>
      </c>
      <c r="G7214" s="24">
        <f t="shared" ca="1" si="789"/>
        <v>10639.279164550706</v>
      </c>
      <c r="H7214" s="24">
        <f t="shared" ca="1" si="790"/>
        <v>11332.460467863188</v>
      </c>
      <c r="I7214" s="24">
        <f ca="1">H7214/'Option value'!$E$10</f>
        <v>550.11944018753331</v>
      </c>
    </row>
    <row r="7215" spans="2:9">
      <c r="B7215">
        <f t="shared" si="791"/>
        <v>7197</v>
      </c>
      <c r="C7215" s="38">
        <f t="shared" ca="1" si="786"/>
        <v>0.27146212309809931</v>
      </c>
      <c r="D7215" s="38">
        <f t="shared" ca="1" si="787"/>
        <v>6.7567334735751564E-2</v>
      </c>
      <c r="E7215" s="38">
        <f t="shared" ca="1" si="788"/>
        <v>0.14296690260293984</v>
      </c>
      <c r="F7215" s="38">
        <f t="shared" ca="1" si="792"/>
        <v>5.4318427189517723E-2</v>
      </c>
      <c r="G7215" s="24">
        <f t="shared" ca="1" si="789"/>
        <v>12018.778211405397</v>
      </c>
      <c r="H7215" s="24">
        <f t="shared" ca="1" si="790"/>
        <v>12711.959514717879</v>
      </c>
      <c r="I7215" s="24">
        <f ca="1">H7215/'Option value'!$E$10</f>
        <v>617.08541333581934</v>
      </c>
    </row>
    <row r="7216" spans="2:9">
      <c r="B7216">
        <f t="shared" si="791"/>
        <v>7198</v>
      </c>
      <c r="C7216" s="38">
        <f t="shared" ca="1" si="786"/>
        <v>0.22662171849236334</v>
      </c>
      <c r="D7216" s="38">
        <f t="shared" ca="1" si="787"/>
        <v>5.5984333900451405E-2</v>
      </c>
      <c r="E7216" s="38">
        <f t="shared" ca="1" si="788"/>
        <v>0.14576491816425383</v>
      </c>
      <c r="F7216" s="38">
        <f t="shared" ca="1" si="792"/>
        <v>5.3399584929401833E-2</v>
      </c>
      <c r="G7216" s="24">
        <f t="shared" ca="1" si="789"/>
        <v>9220.6076120870057</v>
      </c>
      <c r="H7216" s="24">
        <f t="shared" ca="1" si="790"/>
        <v>9913.7889153994875</v>
      </c>
      <c r="I7216" s="24">
        <f ca="1">H7216/'Option value'!$E$10</f>
        <v>481.25188909706247</v>
      </c>
    </row>
    <row r="7217" spans="2:9">
      <c r="B7217">
        <f t="shared" si="791"/>
        <v>7199</v>
      </c>
      <c r="C7217" s="38">
        <f t="shared" ca="1" si="786"/>
        <v>0.19153055693464993</v>
      </c>
      <c r="D7217" s="38">
        <f t="shared" ca="1" si="787"/>
        <v>6.5625734270852012E-2</v>
      </c>
      <c r="E7217" s="38">
        <f t="shared" ca="1" si="788"/>
        <v>0.14497219012571735</v>
      </c>
      <c r="F7217" s="38">
        <f t="shared" ca="1" si="792"/>
        <v>3.7286200795150673E-2</v>
      </c>
      <c r="G7217" s="24">
        <f t="shared" ca="1" si="789"/>
        <v>9005.5768048869431</v>
      </c>
      <c r="H7217" s="24">
        <f t="shared" ca="1" si="790"/>
        <v>9698.7581081994249</v>
      </c>
      <c r="I7217" s="24">
        <f ca="1">H7217/'Option value'!$E$10</f>
        <v>470.81350039803033</v>
      </c>
    </row>
    <row r="7218" spans="2:9">
      <c r="B7218">
        <f t="shared" si="791"/>
        <v>7200</v>
      </c>
      <c r="C7218" s="38">
        <f t="shared" ca="1" si="786"/>
        <v>0.13853455150233226</v>
      </c>
      <c r="D7218" s="38">
        <f t="shared" ca="1" si="787"/>
        <v>5.4837097425877765E-2</v>
      </c>
      <c r="E7218" s="38">
        <f t="shared" ca="1" si="788"/>
        <v>0.14760792521991989</v>
      </c>
      <c r="F7218" s="38">
        <f t="shared" ca="1" si="792"/>
        <v>5.0742608370995312E-2</v>
      </c>
      <c r="G7218" s="24">
        <f t="shared" ca="1" si="789"/>
        <v>7993.624573174191</v>
      </c>
      <c r="H7218" s="24">
        <f t="shared" ca="1" si="790"/>
        <v>8686.8058764866728</v>
      </c>
      <c r="I7218" s="24">
        <f ca="1">H7218/'Option value'!$E$10</f>
        <v>421.6896056546928</v>
      </c>
    </row>
    <row r="7219" spans="2:9">
      <c r="B7219">
        <f t="shared" si="791"/>
        <v>7201</v>
      </c>
      <c r="C7219" s="38">
        <f t="shared" ca="1" si="786"/>
        <v>0.10806464066062993</v>
      </c>
      <c r="D7219" s="38">
        <f t="shared" ca="1" si="787"/>
        <v>6.4536900548431239E-2</v>
      </c>
      <c r="E7219" s="38">
        <f t="shared" ca="1" si="788"/>
        <v>0.1454259858723988</v>
      </c>
      <c r="F7219" s="38">
        <f t="shared" ca="1" si="792"/>
        <v>5.2063752621881204E-2</v>
      </c>
      <c r="G7219" s="24">
        <f t="shared" ca="1" si="789"/>
        <v>9499.3381083494787</v>
      </c>
      <c r="H7219" s="24">
        <f t="shared" ca="1" si="790"/>
        <v>10192.51941166196</v>
      </c>
      <c r="I7219" s="24">
        <f ca="1">H7219/'Option value'!$E$10</f>
        <v>494.78249571174564</v>
      </c>
    </row>
    <row r="7220" spans="2:9">
      <c r="B7220">
        <f t="shared" si="791"/>
        <v>7202</v>
      </c>
      <c r="C7220" s="38">
        <f t="shared" ca="1" si="786"/>
        <v>0.28109121394721537</v>
      </c>
      <c r="D7220" s="38">
        <f t="shared" ca="1" si="787"/>
        <v>5.9666608984212721E-2</v>
      </c>
      <c r="E7220" s="38">
        <f t="shared" ca="1" si="788"/>
        <v>0.14729410113284336</v>
      </c>
      <c r="F7220" s="38">
        <f t="shared" ca="1" si="792"/>
        <v>5.6787574447134087E-2</v>
      </c>
      <c r="G7220" s="24">
        <f t="shared" ca="1" si="789"/>
        <v>10474.248840506407</v>
      </c>
      <c r="H7220" s="24">
        <f t="shared" ca="1" si="790"/>
        <v>11167.430143818889</v>
      </c>
      <c r="I7220" s="24">
        <f ca="1">H7220/'Option value'!$E$10</f>
        <v>542.10825940868392</v>
      </c>
    </row>
    <row r="7221" spans="2:9">
      <c r="B7221">
        <f t="shared" si="791"/>
        <v>7203</v>
      </c>
      <c r="C7221" s="38">
        <f t="shared" ca="1" si="786"/>
        <v>6.3632740779280494E-2</v>
      </c>
      <c r="D7221" s="38">
        <f t="shared" ca="1" si="787"/>
        <v>7.1275755017112044E-2</v>
      </c>
      <c r="E7221" s="38">
        <f t="shared" ca="1" si="788"/>
        <v>0.14320243660346124</v>
      </c>
      <c r="F7221" s="38">
        <f t="shared" ca="1" si="792"/>
        <v>2.6346637129617843E-2</v>
      </c>
      <c r="G7221" s="24">
        <f t="shared" ca="1" si="789"/>
        <v>8045.899982354349</v>
      </c>
      <c r="H7221" s="24">
        <f t="shared" ca="1" si="790"/>
        <v>8739.0812856668308</v>
      </c>
      <c r="I7221" s="24">
        <f ca="1">H7221/'Option value'!$E$10</f>
        <v>424.22724687703061</v>
      </c>
    </row>
    <row r="7222" spans="2:9">
      <c r="B7222">
        <f t="shared" si="791"/>
        <v>7204</v>
      </c>
      <c r="C7222" s="38">
        <f t="shared" ca="1" si="786"/>
        <v>0.1976703649968754</v>
      </c>
      <c r="D7222" s="38">
        <f t="shared" ca="1" si="787"/>
        <v>6.290113197675988E-2</v>
      </c>
      <c r="E7222" s="38">
        <f t="shared" ca="1" si="788"/>
        <v>0.14323780678843617</v>
      </c>
      <c r="F7222" s="38">
        <f t="shared" ca="1" si="792"/>
        <v>3.2337631429199667E-2</v>
      </c>
      <c r="G7222" s="24">
        <f t="shared" ca="1" si="789"/>
        <v>8424.7089985737839</v>
      </c>
      <c r="H7222" s="24">
        <f t="shared" ca="1" si="790"/>
        <v>9117.8903018862657</v>
      </c>
      <c r="I7222" s="24">
        <f ca="1">H7222/'Option value'!$E$10</f>
        <v>442.61603407214881</v>
      </c>
    </row>
    <row r="7223" spans="2:9">
      <c r="B7223">
        <f t="shared" si="791"/>
        <v>7205</v>
      </c>
      <c r="C7223" s="38">
        <f t="shared" ca="1" si="786"/>
        <v>0.39232888194315119</v>
      </c>
      <c r="D7223" s="38">
        <f t="shared" ca="1" si="787"/>
        <v>5.6497192926516428E-2</v>
      </c>
      <c r="E7223" s="38">
        <f t="shared" ca="1" si="788"/>
        <v>0.14559544133727939</v>
      </c>
      <c r="F7223" s="38">
        <f t="shared" ca="1" si="792"/>
        <v>5.9219069067733277E-2</v>
      </c>
      <c r="G7223" s="24">
        <f t="shared" ca="1" si="789"/>
        <v>11294.45083180351</v>
      </c>
      <c r="H7223" s="24">
        <f t="shared" ca="1" si="790"/>
        <v>11987.632135115991</v>
      </c>
      <c r="I7223" s="24">
        <f ca="1">H7223/'Option value'!$E$10</f>
        <v>581.92389005417431</v>
      </c>
    </row>
    <row r="7224" spans="2:9">
      <c r="B7224">
        <f t="shared" si="791"/>
        <v>7206</v>
      </c>
      <c r="C7224" s="38">
        <f t="shared" ca="1" si="786"/>
        <v>0.29414989946634068</v>
      </c>
      <c r="D7224" s="38">
        <f t="shared" ca="1" si="787"/>
        <v>6.0618539171975544E-2</v>
      </c>
      <c r="E7224" s="38">
        <f t="shared" ca="1" si="788"/>
        <v>0.14464958682171478</v>
      </c>
      <c r="F7224" s="38">
        <f t="shared" ca="1" si="792"/>
        <v>3.5419499720824511E-2</v>
      </c>
      <c r="G7224" s="24">
        <f t="shared" ca="1" si="789"/>
        <v>8907.157792632057</v>
      </c>
      <c r="H7224" s="24">
        <f t="shared" ca="1" si="790"/>
        <v>9600.3390959445387</v>
      </c>
      <c r="I7224" s="24">
        <f ca="1">H7224/'Option value'!$E$10</f>
        <v>466.03587844390961</v>
      </c>
    </row>
    <row r="7225" spans="2:9">
      <c r="B7225">
        <f t="shared" si="791"/>
        <v>7207</v>
      </c>
      <c r="C7225" s="38">
        <f t="shared" ca="1" si="786"/>
        <v>0.13830118310608472</v>
      </c>
      <c r="D7225" s="38">
        <f t="shared" ca="1" si="787"/>
        <v>6.4393083895327552E-2</v>
      </c>
      <c r="E7225" s="38">
        <f t="shared" ca="1" si="788"/>
        <v>0.14726871255171398</v>
      </c>
      <c r="F7225" s="38">
        <f t="shared" ca="1" si="792"/>
        <v>4.8021416941348455E-2</v>
      </c>
      <c r="G7225" s="24">
        <f t="shared" ca="1" si="789"/>
        <v>9159.4439050947258</v>
      </c>
      <c r="H7225" s="24">
        <f t="shared" ca="1" si="790"/>
        <v>9852.6252084072075</v>
      </c>
      <c r="I7225" s="24">
        <f ca="1">H7225/'Option value'!$E$10</f>
        <v>478.28277710714599</v>
      </c>
    </row>
    <row r="7226" spans="2:9">
      <c r="B7226">
        <f t="shared" si="791"/>
        <v>7208</v>
      </c>
      <c r="C7226" s="38">
        <f t="shared" ca="1" si="786"/>
        <v>0.1951957111530831</v>
      </c>
      <c r="D7226" s="38">
        <f t="shared" ca="1" si="787"/>
        <v>6.5630737250049531E-2</v>
      </c>
      <c r="E7226" s="38">
        <f t="shared" ca="1" si="788"/>
        <v>0.14885254810144316</v>
      </c>
      <c r="F7226" s="38">
        <f t="shared" ca="1" si="792"/>
        <v>2.0638922554313273E-2</v>
      </c>
      <c r="G7226" s="24">
        <f t="shared" ca="1" si="789"/>
        <v>7587.5838705093156</v>
      </c>
      <c r="H7226" s="24">
        <f t="shared" ca="1" si="790"/>
        <v>8280.7651738217974</v>
      </c>
      <c r="I7226" s="24">
        <f ca="1">H7226/'Option value'!$E$10</f>
        <v>401.97889193309692</v>
      </c>
    </row>
    <row r="7227" spans="2:9">
      <c r="B7227">
        <f t="shared" si="791"/>
        <v>7209</v>
      </c>
      <c r="C7227" s="38">
        <f t="shared" ca="1" si="786"/>
        <v>0.18696675336328383</v>
      </c>
      <c r="D7227" s="38">
        <f t="shared" ca="1" si="787"/>
        <v>6.49579522094718E-2</v>
      </c>
      <c r="E7227" s="38">
        <f t="shared" ca="1" si="788"/>
        <v>0.1443708975285308</v>
      </c>
      <c r="F7227" s="38">
        <f t="shared" ca="1" si="792"/>
        <v>3.6916817295894279E-2</v>
      </c>
      <c r="G7227" s="24">
        <f t="shared" ca="1" si="789"/>
        <v>8898.9618661840395</v>
      </c>
      <c r="H7227" s="24">
        <f t="shared" ca="1" si="790"/>
        <v>9592.1431694965213</v>
      </c>
      <c r="I7227" s="24">
        <f ca="1">H7227/'Option value'!$E$10</f>
        <v>465.63801793672428</v>
      </c>
    </row>
    <row r="7228" spans="2:9">
      <c r="B7228">
        <f t="shared" si="791"/>
        <v>7210</v>
      </c>
      <c r="C7228" s="38">
        <f t="shared" ca="1" si="786"/>
        <v>0.29534631962603952</v>
      </c>
      <c r="D7228" s="38">
        <f t="shared" ca="1" si="787"/>
        <v>4.783968097593809E-2</v>
      </c>
      <c r="E7228" s="38">
        <f t="shared" ca="1" si="788"/>
        <v>0.14350447919061937</v>
      </c>
      <c r="F7228" s="38">
        <f t="shared" ca="1" si="792"/>
        <v>2.999183945484098E-2</v>
      </c>
      <c r="G7228" s="24">
        <f t="shared" ca="1" si="789"/>
        <v>6770.5090648374116</v>
      </c>
      <c r="H7228" s="24">
        <f t="shared" ca="1" si="790"/>
        <v>7463.6903681498943</v>
      </c>
      <c r="I7228" s="24">
        <f ca="1">H7228/'Option value'!$E$10</f>
        <v>362.31506641504336</v>
      </c>
    </row>
    <row r="7229" spans="2:9">
      <c r="B7229">
        <f t="shared" si="791"/>
        <v>7211</v>
      </c>
      <c r="C7229" s="38">
        <f t="shared" ca="1" si="786"/>
        <v>0.40245217066083738</v>
      </c>
      <c r="D7229" s="38">
        <f t="shared" ca="1" si="787"/>
        <v>6.1236959617611962E-2</v>
      </c>
      <c r="E7229" s="38">
        <f t="shared" ca="1" si="788"/>
        <v>0.14620279702656097</v>
      </c>
      <c r="F7229" s="38">
        <f t="shared" ca="1" si="792"/>
        <v>2.739138909258082E-2</v>
      </c>
      <c r="G7229" s="24">
        <f t="shared" ca="1" si="789"/>
        <v>8964.6825130419584</v>
      </c>
      <c r="H7229" s="24">
        <f t="shared" ca="1" si="790"/>
        <v>9657.8638163544401</v>
      </c>
      <c r="I7229" s="24">
        <f ca="1">H7229/'Option value'!$E$10</f>
        <v>468.8283405997301</v>
      </c>
    </row>
    <row r="7230" spans="2:9">
      <c r="B7230">
        <f t="shared" si="791"/>
        <v>7212</v>
      </c>
      <c r="C7230" s="38">
        <f t="shared" ca="1" si="786"/>
        <v>0.14461632415181649</v>
      </c>
      <c r="D7230" s="38">
        <f t="shared" ca="1" si="787"/>
        <v>5.6968479373170434E-2</v>
      </c>
      <c r="E7230" s="38">
        <f t="shared" ca="1" si="788"/>
        <v>0.14969598935285117</v>
      </c>
      <c r="F7230" s="38">
        <f t="shared" ca="1" si="792"/>
        <v>4.0227177946441123E-2</v>
      </c>
      <c r="G7230" s="24">
        <f t="shared" ca="1" si="789"/>
        <v>7387.4667099722856</v>
      </c>
      <c r="H7230" s="24">
        <f t="shared" ca="1" si="790"/>
        <v>8080.6480132847682</v>
      </c>
      <c r="I7230" s="24">
        <f ca="1">H7230/'Option value'!$E$10</f>
        <v>392.26446666430911</v>
      </c>
    </row>
    <row r="7231" spans="2:9">
      <c r="B7231">
        <f t="shared" si="791"/>
        <v>7213</v>
      </c>
      <c r="C7231" s="38">
        <f t="shared" ca="1" si="786"/>
        <v>0.14910064956964086</v>
      </c>
      <c r="D7231" s="38">
        <f t="shared" ca="1" si="787"/>
        <v>6.6050362046475602E-2</v>
      </c>
      <c r="E7231" s="38">
        <f t="shared" ca="1" si="788"/>
        <v>0.14652692147653226</v>
      </c>
      <c r="F7231" s="38">
        <f t="shared" ca="1" si="792"/>
        <v>2.7259520777752771E-2</v>
      </c>
      <c r="G7231" s="24">
        <f t="shared" ca="1" si="789"/>
        <v>7892.2874589661797</v>
      </c>
      <c r="H7231" s="24">
        <f t="shared" ca="1" si="790"/>
        <v>8585.4687622786623</v>
      </c>
      <c r="I7231" s="24">
        <f ca="1">H7231/'Option value'!$E$10</f>
        <v>416.77032826595445</v>
      </c>
    </row>
    <row r="7232" spans="2:9">
      <c r="B7232">
        <f t="shared" si="791"/>
        <v>7214</v>
      </c>
      <c r="C7232" s="38">
        <f t="shared" ca="1" si="786"/>
        <v>4.8700650338260681E-2</v>
      </c>
      <c r="D7232" s="38">
        <f t="shared" ca="1" si="787"/>
        <v>7.1691497610754246E-2</v>
      </c>
      <c r="E7232" s="38">
        <f t="shared" ca="1" si="788"/>
        <v>0.14618284255897027</v>
      </c>
      <c r="F7232" s="38">
        <f t="shared" ca="1" si="792"/>
        <v>4.862231614202267E-2</v>
      </c>
      <c r="G7232" s="24">
        <f t="shared" ca="1" si="789"/>
        <v>9557.326701077247</v>
      </c>
      <c r="H7232" s="24">
        <f t="shared" ca="1" si="790"/>
        <v>10250.508004389729</v>
      </c>
      <c r="I7232" s="24">
        <f ca="1">H7232/'Option value'!$E$10</f>
        <v>497.59747594124894</v>
      </c>
    </row>
    <row r="7233" spans="2:9">
      <c r="B7233">
        <f t="shared" si="791"/>
        <v>7215</v>
      </c>
      <c r="C7233" s="38">
        <f t="shared" ca="1" si="786"/>
        <v>0.37935916118454438</v>
      </c>
      <c r="D7233" s="38">
        <f t="shared" ca="1" si="787"/>
        <v>6.224875144828082E-2</v>
      </c>
      <c r="E7233" s="38">
        <f t="shared" ca="1" si="788"/>
        <v>0.14245078749445142</v>
      </c>
      <c r="F7233" s="38">
        <f t="shared" ca="1" si="792"/>
        <v>2.2461235905889193E-2</v>
      </c>
      <c r="G7233" s="24">
        <f t="shared" ca="1" si="789"/>
        <v>8874.7464696887873</v>
      </c>
      <c r="H7233" s="24">
        <f t="shared" ca="1" si="790"/>
        <v>9567.9277730012691</v>
      </c>
      <c r="I7233" s="24">
        <f ca="1">H7233/'Option value'!$E$10</f>
        <v>464.46251325248875</v>
      </c>
    </row>
    <row r="7234" spans="2:9">
      <c r="B7234">
        <f t="shared" si="791"/>
        <v>7216</v>
      </c>
      <c r="C7234" s="38">
        <f t="shared" ca="1" si="786"/>
        <v>0.17786629484270577</v>
      </c>
      <c r="D7234" s="38">
        <f t="shared" ca="1" si="787"/>
        <v>6.4067883915509091E-2</v>
      </c>
      <c r="E7234" s="38">
        <f t="shared" ca="1" si="788"/>
        <v>0.14656323772513363</v>
      </c>
      <c r="F7234" s="38">
        <f t="shared" ca="1" si="792"/>
        <v>3.9167642946788539E-2</v>
      </c>
      <c r="G7234" s="24">
        <f t="shared" ca="1" si="789"/>
        <v>8714.4761111454936</v>
      </c>
      <c r="H7234" s="24">
        <f t="shared" ca="1" si="790"/>
        <v>9407.6574144579754</v>
      </c>
      <c r="I7234" s="24">
        <f ca="1">H7234/'Option value'!$E$10</f>
        <v>456.68239876009585</v>
      </c>
    </row>
    <row r="7235" spans="2:9">
      <c r="B7235">
        <f t="shared" si="791"/>
        <v>7217</v>
      </c>
      <c r="C7235" s="38">
        <f t="shared" ca="1" si="786"/>
        <v>0.37789964879973981</v>
      </c>
      <c r="D7235" s="38">
        <f t="shared" ca="1" si="787"/>
        <v>6.2406443536587287E-2</v>
      </c>
      <c r="E7235" s="38">
        <f t="shared" ca="1" si="788"/>
        <v>0.14577010506373067</v>
      </c>
      <c r="F7235" s="38">
        <f t="shared" ca="1" si="792"/>
        <v>5.0252389204186058E-2</v>
      </c>
      <c r="G7235" s="24">
        <f t="shared" ca="1" si="789"/>
        <v>11164.890579448962</v>
      </c>
      <c r="H7235" s="24">
        <f t="shared" ca="1" si="790"/>
        <v>11858.071882761444</v>
      </c>
      <c r="I7235" s="24">
        <f ca="1">H7235/'Option value'!$E$10</f>
        <v>575.63455741560404</v>
      </c>
    </row>
    <row r="7236" spans="2:9">
      <c r="B7236">
        <f t="shared" si="791"/>
        <v>7218</v>
      </c>
      <c r="C7236" s="38">
        <f t="shared" ca="1" si="786"/>
        <v>0.11804770247090236</v>
      </c>
      <c r="D7236" s="38">
        <f t="shared" ca="1" si="787"/>
        <v>6.1946477816600447E-2</v>
      </c>
      <c r="E7236" s="38">
        <f t="shared" ca="1" si="788"/>
        <v>0.14473140435696896</v>
      </c>
      <c r="F7236" s="38">
        <f t="shared" ca="1" si="792"/>
        <v>3.9826445328603549E-2</v>
      </c>
      <c r="G7236" s="24">
        <f t="shared" ca="1" si="789"/>
        <v>8187.895852270979</v>
      </c>
      <c r="H7236" s="24">
        <f t="shared" ca="1" si="790"/>
        <v>8881.0771555834617</v>
      </c>
      <c r="I7236" s="24">
        <f ca="1">H7236/'Option value'!$E$10</f>
        <v>431.12025027104181</v>
      </c>
    </row>
    <row r="7237" spans="2:9">
      <c r="B7237">
        <f t="shared" si="791"/>
        <v>7219</v>
      </c>
      <c r="C7237" s="38">
        <f t="shared" ca="1" si="786"/>
        <v>0.31398796267391393</v>
      </c>
      <c r="D7237" s="38">
        <f t="shared" ca="1" si="787"/>
        <v>7.4146695264663276E-2</v>
      </c>
      <c r="E7237" s="38">
        <f t="shared" ca="1" si="788"/>
        <v>0.14529403944225638</v>
      </c>
      <c r="F7237" s="38">
        <f t="shared" ca="1" si="792"/>
        <v>3.1424339190042262E-2</v>
      </c>
      <c r="G7237" s="24">
        <f t="shared" ca="1" si="789"/>
        <v>10611.246059249226</v>
      </c>
      <c r="H7237" s="24">
        <f t="shared" ca="1" si="790"/>
        <v>11304.427362561708</v>
      </c>
      <c r="I7237" s="24">
        <f ca="1">H7237/'Option value'!$E$10</f>
        <v>548.75860983309258</v>
      </c>
    </row>
    <row r="7238" spans="2:9">
      <c r="B7238">
        <f t="shared" si="791"/>
        <v>7220</v>
      </c>
      <c r="C7238" s="38">
        <f t="shared" ca="1" si="786"/>
        <v>0.19681245762263516</v>
      </c>
      <c r="D7238" s="38">
        <f t="shared" ca="1" si="787"/>
        <v>6.7439548457430221E-2</v>
      </c>
      <c r="E7238" s="38">
        <f t="shared" ca="1" si="788"/>
        <v>0.14562369315966114</v>
      </c>
      <c r="F7238" s="38">
        <f t="shared" ca="1" si="792"/>
        <v>2.4024010662329669E-2</v>
      </c>
      <c r="G7238" s="24">
        <f t="shared" ca="1" si="789"/>
        <v>8231.8925079117998</v>
      </c>
      <c r="H7238" s="24">
        <f t="shared" ca="1" si="790"/>
        <v>8925.0738112242816</v>
      </c>
      <c r="I7238" s="24">
        <f ca="1">H7238/'Option value'!$E$10</f>
        <v>433.25601025360589</v>
      </c>
    </row>
    <row r="7239" spans="2:9">
      <c r="B7239">
        <f t="shared" si="791"/>
        <v>7221</v>
      </c>
      <c r="C7239" s="38">
        <f t="shared" ca="1" si="786"/>
        <v>0.38015848606274699</v>
      </c>
      <c r="D7239" s="38">
        <f t="shared" ca="1" si="787"/>
        <v>6.2202838482525752E-2</v>
      </c>
      <c r="E7239" s="38">
        <f t="shared" ca="1" si="788"/>
        <v>0.14358503327165811</v>
      </c>
      <c r="F7239" s="38">
        <f t="shared" ca="1" si="792"/>
        <v>5.6296454010307584E-2</v>
      </c>
      <c r="G7239" s="24">
        <f t="shared" ca="1" si="789"/>
        <v>12197.564273407443</v>
      </c>
      <c r="H7239" s="24">
        <f t="shared" ca="1" si="790"/>
        <v>12890.745576719924</v>
      </c>
      <c r="I7239" s="24">
        <f ca="1">H7239/'Option value'!$E$10</f>
        <v>625.76434838446232</v>
      </c>
    </row>
    <row r="7240" spans="2:9">
      <c r="B7240">
        <f t="shared" si="791"/>
        <v>7222</v>
      </c>
      <c r="C7240" s="38">
        <f t="shared" ca="1" si="786"/>
        <v>0.30177876442892659</v>
      </c>
      <c r="D7240" s="38">
        <f t="shared" ca="1" si="787"/>
        <v>6.4653895916860285E-2</v>
      </c>
      <c r="E7240" s="38">
        <f t="shared" ca="1" si="788"/>
        <v>0.14777584323718837</v>
      </c>
      <c r="F7240" s="38">
        <f t="shared" ca="1" si="792"/>
        <v>2.637910251735151E-2</v>
      </c>
      <c r="G7240" s="24">
        <f t="shared" ca="1" si="789"/>
        <v>8598.372037834295</v>
      </c>
      <c r="H7240" s="24">
        <f t="shared" ca="1" si="790"/>
        <v>9291.5533411467768</v>
      </c>
      <c r="I7240" s="24">
        <f ca="1">H7240/'Option value'!$E$10</f>
        <v>451.04627869644543</v>
      </c>
    </row>
    <row r="7241" spans="2:9">
      <c r="B7241">
        <f t="shared" si="791"/>
        <v>7223</v>
      </c>
      <c r="C7241" s="38">
        <f t="shared" ca="1" si="786"/>
        <v>0.22536841592926007</v>
      </c>
      <c r="D7241" s="38">
        <f t="shared" ca="1" si="787"/>
        <v>6.8484461397768065E-2</v>
      </c>
      <c r="E7241" s="38">
        <f t="shared" ca="1" si="788"/>
        <v>0.14773985974209417</v>
      </c>
      <c r="F7241" s="38">
        <f t="shared" ca="1" si="792"/>
        <v>4.9196395461246004E-2</v>
      </c>
      <c r="G7241" s="24">
        <f t="shared" ca="1" si="789"/>
        <v>10561.419125426346</v>
      </c>
      <c r="H7241" s="24">
        <f t="shared" ca="1" si="790"/>
        <v>11254.600428738828</v>
      </c>
      <c r="I7241" s="24">
        <f ca="1">H7241/'Option value'!$E$10</f>
        <v>546.33982663780716</v>
      </c>
    </row>
    <row r="7242" spans="2:9">
      <c r="B7242">
        <f t="shared" si="791"/>
        <v>7224</v>
      </c>
      <c r="C7242" s="38">
        <f t="shared" ca="1" si="786"/>
        <v>0.14179415514535476</v>
      </c>
      <c r="D7242" s="38">
        <f t="shared" ca="1" si="787"/>
        <v>6.5289847904788686E-2</v>
      </c>
      <c r="E7242" s="38">
        <f t="shared" ca="1" si="788"/>
        <v>0.14289865762599974</v>
      </c>
      <c r="F7242" s="38">
        <f t="shared" ca="1" si="792"/>
        <v>2.8683445633102225E-2</v>
      </c>
      <c r="G7242" s="24">
        <f t="shared" ca="1" si="789"/>
        <v>8094.7026315784533</v>
      </c>
      <c r="H7242" s="24">
        <f t="shared" ca="1" si="790"/>
        <v>8787.8839348909351</v>
      </c>
      <c r="I7242" s="24">
        <f ca="1">H7242/'Option value'!$E$10</f>
        <v>426.59630751897743</v>
      </c>
    </row>
    <row r="7243" spans="2:9">
      <c r="B7243">
        <f t="shared" si="791"/>
        <v>7225</v>
      </c>
      <c r="C7243" s="38">
        <f t="shared" ca="1" si="786"/>
        <v>0.33676301476664555</v>
      </c>
      <c r="D7243" s="38">
        <f t="shared" ca="1" si="787"/>
        <v>5.6603821599236562E-2</v>
      </c>
      <c r="E7243" s="38">
        <f t="shared" ca="1" si="788"/>
        <v>0.14216916100817212</v>
      </c>
      <c r="F7243" s="38">
        <f t="shared" ca="1" si="792"/>
        <v>3.9658760518074626E-2</v>
      </c>
      <c r="G7243" s="24">
        <f t="shared" ca="1" si="789"/>
        <v>9154.2679691817648</v>
      </c>
      <c r="H7243" s="24">
        <f t="shared" ca="1" si="790"/>
        <v>9847.4492724942465</v>
      </c>
      <c r="I7243" s="24">
        <f ca="1">H7243/'Option value'!$E$10</f>
        <v>478.03151808224493</v>
      </c>
    </row>
    <row r="7244" spans="2:9">
      <c r="B7244">
        <f t="shared" si="791"/>
        <v>7226</v>
      </c>
      <c r="C7244" s="38">
        <f t="shared" ca="1" si="786"/>
        <v>0.22798025460404342</v>
      </c>
      <c r="D7244" s="38">
        <f t="shared" ca="1" si="787"/>
        <v>6.6744016079559029E-2</v>
      </c>
      <c r="E7244" s="38">
        <f t="shared" ca="1" si="788"/>
        <v>0.14732560330892108</v>
      </c>
      <c r="F7244" s="38">
        <f t="shared" ca="1" si="792"/>
        <v>2.0200478056697804E-2</v>
      </c>
      <c r="G7244" s="24">
        <f t="shared" ca="1" si="789"/>
        <v>7995.8327584353774</v>
      </c>
      <c r="H7244" s="24">
        <f t="shared" ca="1" si="790"/>
        <v>8689.0140617478592</v>
      </c>
      <c r="I7244" s="24">
        <f ca="1">H7244/'Option value'!$E$10</f>
        <v>421.79679911397369</v>
      </c>
    </row>
    <row r="7245" spans="2:9">
      <c r="B7245">
        <f t="shared" si="791"/>
        <v>7227</v>
      </c>
      <c r="C7245" s="38">
        <f t="shared" ca="1" si="786"/>
        <v>0.19875915256050078</v>
      </c>
      <c r="D7245" s="38">
        <f t="shared" ca="1" si="787"/>
        <v>5.9000282291443329E-2</v>
      </c>
      <c r="E7245" s="38">
        <f t="shared" ca="1" si="788"/>
        <v>0.14558641000275643</v>
      </c>
      <c r="F7245" s="38">
        <f t="shared" ca="1" si="792"/>
        <v>3.6493981038360296E-2</v>
      </c>
      <c r="G7245" s="24">
        <f t="shared" ca="1" si="789"/>
        <v>8040.4950873194812</v>
      </c>
      <c r="H7245" s="24">
        <f t="shared" ca="1" si="790"/>
        <v>8733.6763906319629</v>
      </c>
      <c r="I7245" s="24">
        <f ca="1">H7245/'Option value'!$E$10</f>
        <v>423.96487333164868</v>
      </c>
    </row>
    <row r="7246" spans="2:9">
      <c r="B7246">
        <f t="shared" si="791"/>
        <v>7228</v>
      </c>
      <c r="C7246" s="38">
        <f t="shared" ca="1" si="786"/>
        <v>0.28219705618181451</v>
      </c>
      <c r="D7246" s="38">
        <f t="shared" ca="1" si="787"/>
        <v>6.7138815300806107E-2</v>
      </c>
      <c r="E7246" s="38">
        <f t="shared" ca="1" si="788"/>
        <v>0.14289847641059084</v>
      </c>
      <c r="F7246" s="38">
        <f t="shared" ca="1" si="792"/>
        <v>5.7447916397313892E-2</v>
      </c>
      <c r="G7246" s="24">
        <f t="shared" ca="1" si="789"/>
        <v>12494.098130068438</v>
      </c>
      <c r="H7246" s="24">
        <f t="shared" ca="1" si="790"/>
        <v>13187.27943338092</v>
      </c>
      <c r="I7246" s="24">
        <f ca="1">H7246/'Option value'!$E$10</f>
        <v>640.15919579519027</v>
      </c>
    </row>
    <row r="7247" spans="2:9">
      <c r="B7247">
        <f t="shared" si="791"/>
        <v>7229</v>
      </c>
      <c r="C7247" s="38">
        <f t="shared" ca="1" si="786"/>
        <v>0.25047505639848899</v>
      </c>
      <c r="D7247" s="38">
        <f t="shared" ca="1" si="787"/>
        <v>6.0016042694280812E-2</v>
      </c>
      <c r="E7247" s="38">
        <f t="shared" ca="1" si="788"/>
        <v>0.14504421799933112</v>
      </c>
      <c r="F7247" s="38">
        <f t="shared" ca="1" si="792"/>
        <v>5.61426351955812E-2</v>
      </c>
      <c r="G7247" s="24">
        <f t="shared" ca="1" si="789"/>
        <v>10469.459772412056</v>
      </c>
      <c r="H7247" s="24">
        <f t="shared" ca="1" si="790"/>
        <v>11162.641075724538</v>
      </c>
      <c r="I7247" s="24">
        <f ca="1">H7247/'Option value'!$E$10</f>
        <v>541.87578037497747</v>
      </c>
    </row>
    <row r="7248" spans="2:9">
      <c r="B7248">
        <f t="shared" si="791"/>
        <v>7230</v>
      </c>
      <c r="C7248" s="38">
        <f t="shared" ca="1" si="786"/>
        <v>0.11615056527022528</v>
      </c>
      <c r="D7248" s="38">
        <f t="shared" ca="1" si="787"/>
        <v>5.8154215153857991E-2</v>
      </c>
      <c r="E7248" s="38">
        <f t="shared" ca="1" si="788"/>
        <v>0.14460454668459771</v>
      </c>
      <c r="F7248" s="38">
        <f t="shared" ca="1" si="792"/>
        <v>2.7818068138486869E-2</v>
      </c>
      <c r="G7248" s="24">
        <f t="shared" ca="1" si="789"/>
        <v>6892.9129818947586</v>
      </c>
      <c r="H7248" s="24">
        <f t="shared" ca="1" si="790"/>
        <v>7586.0942852072412</v>
      </c>
      <c r="I7248" s="24">
        <f ca="1">H7248/'Option value'!$E$10</f>
        <v>368.25700413627379</v>
      </c>
    </row>
    <row r="7249" spans="2:9">
      <c r="B7249">
        <f t="shared" si="791"/>
        <v>7231</v>
      </c>
      <c r="C7249" s="38">
        <f t="shared" ca="1" si="786"/>
        <v>0.24606965994011221</v>
      </c>
      <c r="D7249" s="38">
        <f t="shared" ca="1" si="787"/>
        <v>5.7224125932329485E-2</v>
      </c>
      <c r="E7249" s="38">
        <f t="shared" ca="1" si="788"/>
        <v>0.14502277796412089</v>
      </c>
      <c r="F7249" s="38">
        <f t="shared" ca="1" si="792"/>
        <v>2.5344387136002115E-2</v>
      </c>
      <c r="G7249" s="24">
        <f t="shared" ca="1" si="789"/>
        <v>7389.1949571634614</v>
      </c>
      <c r="H7249" s="24">
        <f t="shared" ca="1" si="790"/>
        <v>8082.376260475944</v>
      </c>
      <c r="I7249" s="24">
        <f ca="1">H7249/'Option value'!$E$10</f>
        <v>392.34836215902641</v>
      </c>
    </row>
    <row r="7250" spans="2:9">
      <c r="B7250">
        <f t="shared" si="791"/>
        <v>7232</v>
      </c>
      <c r="C7250" s="38">
        <f t="shared" ca="1" si="786"/>
        <v>0.33168512837261793</v>
      </c>
      <c r="D7250" s="38">
        <f t="shared" ca="1" si="787"/>
        <v>5.973914429730437E-2</v>
      </c>
      <c r="E7250" s="38">
        <f t="shared" ca="1" si="788"/>
        <v>0.14438898398768996</v>
      </c>
      <c r="F7250" s="38">
        <f t="shared" ca="1" si="792"/>
        <v>5.2134251351892522E-2</v>
      </c>
      <c r="G7250" s="24">
        <f t="shared" ca="1" si="789"/>
        <v>10694.568573992377</v>
      </c>
      <c r="H7250" s="24">
        <f t="shared" ca="1" si="790"/>
        <v>11387.749877304859</v>
      </c>
      <c r="I7250" s="24">
        <f ca="1">H7250/'Option value'!$E$10</f>
        <v>552.80339210217755</v>
      </c>
    </row>
    <row r="7251" spans="2:9">
      <c r="B7251">
        <f t="shared" si="791"/>
        <v>7233</v>
      </c>
      <c r="C7251" s="38">
        <f t="shared" ref="C7251:C7314" ca="1" si="793">_xlfn.NORM.INV(RAND(),$F$6,$G$6)</f>
        <v>0.27273696809525688</v>
      </c>
      <c r="D7251" s="38">
        <f t="shared" ref="D7251:D7314" ca="1" si="794">_xlfn.NORM.INV(RAND(),$F$7,$G$7)</f>
        <v>5.9944986738312479E-2</v>
      </c>
      <c r="E7251" s="38">
        <f t="shared" ref="E7251:E7314" ca="1" si="795">_xlfn.NORM.INV(RAND(),$F$8,$G$8)</f>
        <v>0.14504740707871183</v>
      </c>
      <c r="F7251" s="38">
        <f t="shared" ca="1" si="792"/>
        <v>4.4722795175618023E-2</v>
      </c>
      <c r="G7251" s="24">
        <f t="shared" ref="G7251:G7314" ca="1" si="796">IF(E7251&gt;F7251,($C$12*(1+C7251)*D7251)/(E7251-F7251),0)</f>
        <v>9431.3837438892369</v>
      </c>
      <c r="H7251" s="24">
        <f t="shared" ref="H7251:H7314" ca="1" si="797">G7251+$C$13</f>
        <v>10124.565047201719</v>
      </c>
      <c r="I7251" s="24">
        <f ca="1">H7251/'Option value'!$E$10</f>
        <v>491.48374015542322</v>
      </c>
    </row>
    <row r="7252" spans="2:9">
      <c r="B7252">
        <f t="shared" ref="B7252:B7315" si="798">B7251+1</f>
        <v>7234</v>
      </c>
      <c r="C7252" s="38">
        <f t="shared" ca="1" si="793"/>
        <v>0.20863785326362211</v>
      </c>
      <c r="D7252" s="38">
        <f t="shared" ca="1" si="794"/>
        <v>6.708849313652282E-2</v>
      </c>
      <c r="E7252" s="38">
        <f t="shared" ca="1" si="795"/>
        <v>0.14611670343708089</v>
      </c>
      <c r="F7252" s="38">
        <f t="shared" ref="F7252:F7315" ca="1" si="799">RAND()*($E$9-$D$9)+$D$9</f>
        <v>4.8943466928824703E-2</v>
      </c>
      <c r="G7252" s="24">
        <f t="shared" ca="1" si="796"/>
        <v>10348.7748424453</v>
      </c>
      <c r="H7252" s="24">
        <f t="shared" ca="1" si="797"/>
        <v>11041.956145757782</v>
      </c>
      <c r="I7252" s="24">
        <f ca="1">H7252/'Option value'!$E$10</f>
        <v>536.01728862901848</v>
      </c>
    </row>
    <row r="7253" spans="2:9">
      <c r="B7253">
        <f t="shared" si="798"/>
        <v>7235</v>
      </c>
      <c r="C7253" s="38">
        <f t="shared" ca="1" si="793"/>
        <v>-6.0456102720067573E-2</v>
      </c>
      <c r="D7253" s="38">
        <f t="shared" ca="1" si="794"/>
        <v>6.4802427374673871E-2</v>
      </c>
      <c r="E7253" s="38">
        <f t="shared" ca="1" si="795"/>
        <v>0.14367008372722948</v>
      </c>
      <c r="F7253" s="38">
        <f t="shared" ca="1" si="799"/>
        <v>5.3158657728786196E-2</v>
      </c>
      <c r="G7253" s="24">
        <f t="shared" ca="1" si="796"/>
        <v>8342.5020031084641</v>
      </c>
      <c r="H7253" s="24">
        <f t="shared" ca="1" si="797"/>
        <v>9035.6833064209459</v>
      </c>
      <c r="I7253" s="24">
        <f ca="1">H7253/'Option value'!$E$10</f>
        <v>438.62540322431772</v>
      </c>
    </row>
    <row r="7254" spans="2:9">
      <c r="B7254">
        <f t="shared" si="798"/>
        <v>7236</v>
      </c>
      <c r="C7254" s="38">
        <f t="shared" ca="1" si="793"/>
        <v>0.18581433367540479</v>
      </c>
      <c r="D7254" s="38">
        <f t="shared" ca="1" si="794"/>
        <v>7.6810931336150398E-2</v>
      </c>
      <c r="E7254" s="38">
        <f t="shared" ca="1" si="795"/>
        <v>0.14220894560869174</v>
      </c>
      <c r="F7254" s="38">
        <f t="shared" ca="1" si="799"/>
        <v>3.532762955958281E-2</v>
      </c>
      <c r="G7254" s="24">
        <f t="shared" ca="1" si="796"/>
        <v>10568.888367107882</v>
      </c>
      <c r="H7254" s="24">
        <f t="shared" ca="1" si="797"/>
        <v>11262.069670420364</v>
      </c>
      <c r="I7254" s="24">
        <f ca="1">H7254/'Option value'!$E$10</f>
        <v>546.70241118545448</v>
      </c>
    </row>
    <row r="7255" spans="2:9">
      <c r="B7255">
        <f t="shared" si="798"/>
        <v>7237</v>
      </c>
      <c r="C7255" s="38">
        <f t="shared" ca="1" si="793"/>
        <v>0.31039115304682524</v>
      </c>
      <c r="D7255" s="38">
        <f t="shared" ca="1" si="794"/>
        <v>6.009525660866278E-2</v>
      </c>
      <c r="E7255" s="38">
        <f t="shared" ca="1" si="795"/>
        <v>0.14297491558049069</v>
      </c>
      <c r="F7255" s="38">
        <f t="shared" ca="1" si="799"/>
        <v>4.1251735846359827E-2</v>
      </c>
      <c r="G7255" s="24">
        <f t="shared" ca="1" si="796"/>
        <v>9600.9143628397669</v>
      </c>
      <c r="H7255" s="24">
        <f t="shared" ca="1" si="797"/>
        <v>10294.095666152249</v>
      </c>
      <c r="I7255" s="24">
        <f ca="1">H7255/'Option value'!$E$10</f>
        <v>499.71338185205087</v>
      </c>
    </row>
    <row r="7256" spans="2:9">
      <c r="B7256">
        <f t="shared" si="798"/>
        <v>7238</v>
      </c>
      <c r="C7256" s="38">
        <f t="shared" ca="1" si="793"/>
        <v>0.189089547425316</v>
      </c>
      <c r="D7256" s="38">
        <f t="shared" ca="1" si="794"/>
        <v>6.1295517218131916E-2</v>
      </c>
      <c r="E7256" s="38">
        <f t="shared" ca="1" si="795"/>
        <v>0.14464575125394064</v>
      </c>
      <c r="F7256" s="38">
        <f t="shared" ca="1" si="799"/>
        <v>3.400698471825795E-2</v>
      </c>
      <c r="G7256" s="24">
        <f t="shared" ca="1" si="796"/>
        <v>8170.0991490725828</v>
      </c>
      <c r="H7256" s="24">
        <f t="shared" ca="1" si="797"/>
        <v>8863.2804523850646</v>
      </c>
      <c r="I7256" s="24">
        <f ca="1">H7256/'Option value'!$E$10</f>
        <v>430.25633264005165</v>
      </c>
    </row>
    <row r="7257" spans="2:9">
      <c r="B7257">
        <f t="shared" si="798"/>
        <v>7239</v>
      </c>
      <c r="C7257" s="38">
        <f t="shared" ca="1" si="793"/>
        <v>0.48212877819162819</v>
      </c>
      <c r="D7257" s="38">
        <f t="shared" ca="1" si="794"/>
        <v>5.9567018613799712E-2</v>
      </c>
      <c r="E7257" s="38">
        <f t="shared" ca="1" si="795"/>
        <v>0.14748813110747705</v>
      </c>
      <c r="F7257" s="38">
        <f t="shared" ca="1" si="799"/>
        <v>2.0262194770539806E-2</v>
      </c>
      <c r="G7257" s="24">
        <f t="shared" ca="1" si="796"/>
        <v>8606.1225240731692</v>
      </c>
      <c r="H7257" s="24">
        <f t="shared" ca="1" si="797"/>
        <v>9299.3038273856509</v>
      </c>
      <c r="I7257" s="24">
        <f ca="1">H7257/'Option value'!$E$10</f>
        <v>451.42251589250731</v>
      </c>
    </row>
    <row r="7258" spans="2:9">
      <c r="B7258">
        <f t="shared" si="798"/>
        <v>7240</v>
      </c>
      <c r="C7258" s="38">
        <f t="shared" ca="1" si="793"/>
        <v>7.276693209178145E-2</v>
      </c>
      <c r="D7258" s="38">
        <f t="shared" ca="1" si="794"/>
        <v>7.032349602402807E-2</v>
      </c>
      <c r="E7258" s="38">
        <f t="shared" ca="1" si="795"/>
        <v>0.14617274209927536</v>
      </c>
      <c r="F7258" s="38">
        <f t="shared" ca="1" si="799"/>
        <v>2.2761378558647401E-2</v>
      </c>
      <c r="G7258" s="24">
        <f t="shared" ca="1" si="796"/>
        <v>7581.2716238597686</v>
      </c>
      <c r="H7258" s="24">
        <f t="shared" ca="1" si="797"/>
        <v>8274.4529271722513</v>
      </c>
      <c r="I7258" s="24">
        <f ca="1">H7258/'Option value'!$E$10</f>
        <v>401.67247219282768</v>
      </c>
    </row>
    <row r="7259" spans="2:9">
      <c r="B7259">
        <f t="shared" si="798"/>
        <v>7241</v>
      </c>
      <c r="C7259" s="38">
        <f t="shared" ca="1" si="793"/>
        <v>0.24520419170310101</v>
      </c>
      <c r="D7259" s="38">
        <f t="shared" ca="1" si="794"/>
        <v>6.4815009069098137E-2</v>
      </c>
      <c r="E7259" s="38">
        <f t="shared" ca="1" si="795"/>
        <v>0.14467395841052086</v>
      </c>
      <c r="F7259" s="38">
        <f t="shared" ca="1" si="799"/>
        <v>2.776689951187418E-2</v>
      </c>
      <c r="G7259" s="24">
        <f t="shared" ca="1" si="796"/>
        <v>8561.83397581791</v>
      </c>
      <c r="H7259" s="24">
        <f t="shared" ca="1" si="797"/>
        <v>9255.0152791303917</v>
      </c>
      <c r="I7259" s="24">
        <f ca="1">H7259/'Option value'!$E$10</f>
        <v>449.27258636555297</v>
      </c>
    </row>
    <row r="7260" spans="2:9">
      <c r="B7260">
        <f t="shared" si="798"/>
        <v>7242</v>
      </c>
      <c r="C7260" s="38">
        <f t="shared" ca="1" si="793"/>
        <v>0.23890097954016332</v>
      </c>
      <c r="D7260" s="38">
        <f t="shared" ca="1" si="794"/>
        <v>6.9731476368019227E-2</v>
      </c>
      <c r="E7260" s="38">
        <f t="shared" ca="1" si="795"/>
        <v>0.1425254711913698</v>
      </c>
      <c r="F7260" s="38">
        <f t="shared" ca="1" si="799"/>
        <v>4.3418103974281558E-2</v>
      </c>
      <c r="G7260" s="24">
        <f t="shared" ca="1" si="796"/>
        <v>10810.627274703484</v>
      </c>
      <c r="H7260" s="24">
        <f t="shared" ca="1" si="797"/>
        <v>11503.808578015965</v>
      </c>
      <c r="I7260" s="24">
        <f ca="1">H7260/'Option value'!$E$10</f>
        <v>558.43730961242545</v>
      </c>
    </row>
    <row r="7261" spans="2:9">
      <c r="B7261">
        <f t="shared" si="798"/>
        <v>7243</v>
      </c>
      <c r="C7261" s="38">
        <f t="shared" ca="1" si="793"/>
        <v>0.12055470710930234</v>
      </c>
      <c r="D7261" s="38">
        <f t="shared" ca="1" si="794"/>
        <v>6.0055384948651827E-2</v>
      </c>
      <c r="E7261" s="38">
        <f t="shared" ca="1" si="795"/>
        <v>0.14715307463124844</v>
      </c>
      <c r="F7261" s="38">
        <f t="shared" ca="1" si="799"/>
        <v>3.0307306089257004E-2</v>
      </c>
      <c r="G7261" s="24">
        <f t="shared" ca="1" si="796"/>
        <v>7142.7163975516287</v>
      </c>
      <c r="H7261" s="24">
        <f t="shared" ca="1" si="797"/>
        <v>7835.8977008641114</v>
      </c>
      <c r="I7261" s="24">
        <f ca="1">H7261/'Option value'!$E$10</f>
        <v>380.38338353709275</v>
      </c>
    </row>
    <row r="7262" spans="2:9">
      <c r="B7262">
        <f t="shared" si="798"/>
        <v>7244</v>
      </c>
      <c r="C7262" s="38">
        <f t="shared" ca="1" si="793"/>
        <v>0.31212402711678466</v>
      </c>
      <c r="D7262" s="38">
        <f t="shared" ca="1" si="794"/>
        <v>5.8426375457613644E-2</v>
      </c>
      <c r="E7262" s="38">
        <f t="shared" ca="1" si="795"/>
        <v>0.14504907040967246</v>
      </c>
      <c r="F7262" s="38">
        <f t="shared" ca="1" si="799"/>
        <v>2.7058070518154557E-2</v>
      </c>
      <c r="G7262" s="24">
        <f t="shared" ca="1" si="796"/>
        <v>8057.9826650781406</v>
      </c>
      <c r="H7262" s="24">
        <f t="shared" ca="1" si="797"/>
        <v>8751.1639683906233</v>
      </c>
      <c r="I7262" s="24">
        <f ca="1">H7262/'Option value'!$E$10</f>
        <v>424.8137848733312</v>
      </c>
    </row>
    <row r="7263" spans="2:9">
      <c r="B7263">
        <f t="shared" si="798"/>
        <v>7245</v>
      </c>
      <c r="C7263" s="38">
        <f t="shared" ca="1" si="793"/>
        <v>0.11165497230684578</v>
      </c>
      <c r="D7263" s="38">
        <f t="shared" ca="1" si="794"/>
        <v>5.5455900153697703E-2</v>
      </c>
      <c r="E7263" s="38">
        <f t="shared" ca="1" si="795"/>
        <v>0.1436895413691382</v>
      </c>
      <c r="F7263" s="38">
        <f t="shared" ca="1" si="799"/>
        <v>2.6804437750839682E-2</v>
      </c>
      <c r="G7263" s="24">
        <f t="shared" ca="1" si="796"/>
        <v>6541.0878902750082</v>
      </c>
      <c r="H7263" s="24">
        <f t="shared" ca="1" si="797"/>
        <v>7234.2691935874909</v>
      </c>
      <c r="I7263" s="24">
        <f ca="1">H7263/'Option value'!$E$10</f>
        <v>351.17811619356752</v>
      </c>
    </row>
    <row r="7264" spans="2:9">
      <c r="B7264">
        <f t="shared" si="798"/>
        <v>7246</v>
      </c>
      <c r="C7264" s="38">
        <f t="shared" ca="1" si="793"/>
        <v>0.37265973252467938</v>
      </c>
      <c r="D7264" s="38">
        <f t="shared" ca="1" si="794"/>
        <v>6.5630350072010887E-2</v>
      </c>
      <c r="E7264" s="38">
        <f t="shared" ca="1" si="795"/>
        <v>0.14281303708011228</v>
      </c>
      <c r="F7264" s="38">
        <f t="shared" ca="1" si="799"/>
        <v>4.7322250509438071E-2</v>
      </c>
      <c r="G7264" s="24">
        <f t="shared" ca="1" si="796"/>
        <v>11700.314096622944</v>
      </c>
      <c r="H7264" s="24">
        <f t="shared" ca="1" si="797"/>
        <v>12393.495399935426</v>
      </c>
      <c r="I7264" s="24">
        <f ca="1">H7264/'Option value'!$E$10</f>
        <v>601.62599028812747</v>
      </c>
    </row>
    <row r="7265" spans="2:9">
      <c r="B7265">
        <f t="shared" si="798"/>
        <v>7247</v>
      </c>
      <c r="C7265" s="38">
        <f t="shared" ca="1" si="793"/>
        <v>0.25110711708678168</v>
      </c>
      <c r="D7265" s="38">
        <f t="shared" ca="1" si="794"/>
        <v>6.8854714425151078E-2</v>
      </c>
      <c r="E7265" s="38">
        <f t="shared" ca="1" si="795"/>
        <v>0.14799155598456434</v>
      </c>
      <c r="F7265" s="38">
        <f t="shared" ca="1" si="799"/>
        <v>5.9688597696931758E-2</v>
      </c>
      <c r="G7265" s="24">
        <f t="shared" ca="1" si="796"/>
        <v>12098.855768485055</v>
      </c>
      <c r="H7265" s="24">
        <f t="shared" ca="1" si="797"/>
        <v>12792.037071797537</v>
      </c>
      <c r="I7265" s="24">
        <f ca="1">H7265/'Option value'!$E$10</f>
        <v>620.97267338822985</v>
      </c>
    </row>
    <row r="7266" spans="2:9">
      <c r="B7266">
        <f t="shared" si="798"/>
        <v>7248</v>
      </c>
      <c r="C7266" s="38">
        <f t="shared" ca="1" si="793"/>
        <v>0.23371546041429847</v>
      </c>
      <c r="D7266" s="38">
        <f t="shared" ca="1" si="794"/>
        <v>6.7916965734497112E-2</v>
      </c>
      <c r="E7266" s="38">
        <f t="shared" ca="1" si="795"/>
        <v>0.14478147915035719</v>
      </c>
      <c r="F7266" s="38">
        <f t="shared" ca="1" si="799"/>
        <v>2.6344689763432679E-2</v>
      </c>
      <c r="G7266" s="24">
        <f t="shared" ca="1" si="796"/>
        <v>8774.0081436830787</v>
      </c>
      <c r="H7266" s="24">
        <f t="shared" ca="1" si="797"/>
        <v>9467.1894469955605</v>
      </c>
      <c r="I7266" s="24">
        <f ca="1">H7266/'Option value'!$E$10</f>
        <v>459.57230325221167</v>
      </c>
    </row>
    <row r="7267" spans="2:9">
      <c r="B7267">
        <f t="shared" si="798"/>
        <v>7249</v>
      </c>
      <c r="C7267" s="38">
        <f t="shared" ca="1" si="793"/>
        <v>0.23568687281159678</v>
      </c>
      <c r="D7267" s="38">
        <f t="shared" ca="1" si="794"/>
        <v>7.455183782441166E-2</v>
      </c>
      <c r="E7267" s="38">
        <f t="shared" ca="1" si="795"/>
        <v>0.1468595457415571</v>
      </c>
      <c r="F7267" s="38">
        <f t="shared" ca="1" si="799"/>
        <v>3.4567041837679141E-2</v>
      </c>
      <c r="G7267" s="24">
        <f t="shared" ca="1" si="796"/>
        <v>10174.36697525323</v>
      </c>
      <c r="H7267" s="24">
        <f t="shared" ca="1" si="797"/>
        <v>10867.548278565711</v>
      </c>
      <c r="I7267" s="24">
        <f ca="1">H7267/'Option value'!$E$10</f>
        <v>527.55088730901502</v>
      </c>
    </row>
    <row r="7268" spans="2:9">
      <c r="B7268">
        <f t="shared" si="798"/>
        <v>7250</v>
      </c>
      <c r="C7268" s="38">
        <f t="shared" ca="1" si="793"/>
        <v>0.41020526864291185</v>
      </c>
      <c r="D7268" s="38">
        <f t="shared" ca="1" si="794"/>
        <v>6.3763902326312405E-2</v>
      </c>
      <c r="E7268" s="38">
        <f t="shared" ca="1" si="795"/>
        <v>0.14863982682573382</v>
      </c>
      <c r="F7268" s="38">
        <f t="shared" ca="1" si="799"/>
        <v>2.0997377587727128E-2</v>
      </c>
      <c r="G7268" s="24">
        <f t="shared" ca="1" si="796"/>
        <v>8736.8216166252041</v>
      </c>
      <c r="H7268" s="24">
        <f t="shared" ca="1" si="797"/>
        <v>9430.0029199376859</v>
      </c>
      <c r="I7268" s="24">
        <f ca="1">H7268/'Option value'!$E$10</f>
        <v>457.76713203580994</v>
      </c>
    </row>
    <row r="7269" spans="2:9">
      <c r="B7269">
        <f t="shared" si="798"/>
        <v>7251</v>
      </c>
      <c r="C7269" s="38">
        <f t="shared" ca="1" si="793"/>
        <v>0.26753177171084846</v>
      </c>
      <c r="D7269" s="38">
        <f t="shared" ca="1" si="794"/>
        <v>5.0026268791744627E-2</v>
      </c>
      <c r="E7269" s="38">
        <f t="shared" ca="1" si="795"/>
        <v>0.14511053064572962</v>
      </c>
      <c r="F7269" s="38">
        <f t="shared" ca="1" si="799"/>
        <v>5.2440028868430397E-2</v>
      </c>
      <c r="G7269" s="24">
        <f t="shared" ca="1" si="796"/>
        <v>8486.0742738924964</v>
      </c>
      <c r="H7269" s="24">
        <f t="shared" ca="1" si="797"/>
        <v>9179.2555772049782</v>
      </c>
      <c r="I7269" s="24">
        <f ca="1">H7269/'Option value'!$E$10</f>
        <v>445.59493093228048</v>
      </c>
    </row>
    <row r="7270" spans="2:9">
      <c r="B7270">
        <f t="shared" si="798"/>
        <v>7252</v>
      </c>
      <c r="C7270" s="38">
        <f t="shared" ca="1" si="793"/>
        <v>0.228074493975811</v>
      </c>
      <c r="D7270" s="38">
        <f t="shared" ca="1" si="794"/>
        <v>5.5345253976273108E-2</v>
      </c>
      <c r="E7270" s="38">
        <f t="shared" ca="1" si="795"/>
        <v>0.14411642977000172</v>
      </c>
      <c r="F7270" s="38">
        <f t="shared" ca="1" si="799"/>
        <v>5.6802012182912059E-2</v>
      </c>
      <c r="G7270" s="24">
        <f t="shared" ca="1" si="796"/>
        <v>9654.0715148980526</v>
      </c>
      <c r="H7270" s="24">
        <f t="shared" ca="1" si="797"/>
        <v>10347.252818210534</v>
      </c>
      <c r="I7270" s="24">
        <f ca="1">H7270/'Option value'!$E$10</f>
        <v>502.29382612672492</v>
      </c>
    </row>
    <row r="7271" spans="2:9">
      <c r="B7271">
        <f t="shared" si="798"/>
        <v>7253</v>
      </c>
      <c r="C7271" s="38">
        <f t="shared" ca="1" si="793"/>
        <v>0.19232580248218836</v>
      </c>
      <c r="D7271" s="38">
        <f t="shared" ca="1" si="794"/>
        <v>5.5553512598730447E-2</v>
      </c>
      <c r="E7271" s="38">
        <f t="shared" ca="1" si="795"/>
        <v>0.14457170744858142</v>
      </c>
      <c r="F7271" s="38">
        <f t="shared" ca="1" si="799"/>
        <v>5.2829485116666255E-2</v>
      </c>
      <c r="G7271" s="24">
        <f t="shared" ca="1" si="796"/>
        <v>8954.2370458161568</v>
      </c>
      <c r="H7271" s="24">
        <f t="shared" ca="1" si="797"/>
        <v>9647.4183491286385</v>
      </c>
      <c r="I7271" s="24">
        <f ca="1">H7271/'Option value'!$E$10</f>
        <v>468.32127908391448</v>
      </c>
    </row>
    <row r="7272" spans="2:9">
      <c r="B7272">
        <f t="shared" si="798"/>
        <v>7254</v>
      </c>
      <c r="C7272" s="38">
        <f t="shared" ca="1" si="793"/>
        <v>0.16168430258962846</v>
      </c>
      <c r="D7272" s="38">
        <f t="shared" ca="1" si="794"/>
        <v>7.1809743465460249E-2</v>
      </c>
      <c r="E7272" s="38">
        <f t="shared" ca="1" si="795"/>
        <v>0.14599897812164084</v>
      </c>
      <c r="F7272" s="38">
        <f t="shared" ca="1" si="799"/>
        <v>5.1142580646595347E-2</v>
      </c>
      <c r="G7272" s="24">
        <f t="shared" ca="1" si="796"/>
        <v>10906.772296066318</v>
      </c>
      <c r="H7272" s="24">
        <f t="shared" ca="1" si="797"/>
        <v>11599.953599378799</v>
      </c>
      <c r="I7272" s="24">
        <f ca="1">H7272/'Option value'!$E$10</f>
        <v>563.10454365916496</v>
      </c>
    </row>
    <row r="7273" spans="2:9">
      <c r="B7273">
        <f t="shared" si="798"/>
        <v>7255</v>
      </c>
      <c r="C7273" s="38">
        <f t="shared" ca="1" si="793"/>
        <v>0.28041855014954781</v>
      </c>
      <c r="D7273" s="38">
        <f t="shared" ca="1" si="794"/>
        <v>6.4918666304123809E-2</v>
      </c>
      <c r="E7273" s="38">
        <f t="shared" ca="1" si="795"/>
        <v>0.14485385039533005</v>
      </c>
      <c r="F7273" s="38">
        <f t="shared" ca="1" si="799"/>
        <v>4.9854089290427589E-2</v>
      </c>
      <c r="G7273" s="24">
        <f t="shared" ca="1" si="796"/>
        <v>10851.515875246321</v>
      </c>
      <c r="H7273" s="24">
        <f t="shared" ca="1" si="797"/>
        <v>11544.697178558803</v>
      </c>
      <c r="I7273" s="24">
        <f ca="1">H7273/'Option value'!$E$10</f>
        <v>560.42219313392241</v>
      </c>
    </row>
    <row r="7274" spans="2:9">
      <c r="B7274">
        <f t="shared" si="798"/>
        <v>7256</v>
      </c>
      <c r="C7274" s="38">
        <f t="shared" ca="1" si="793"/>
        <v>0.35386766717325824</v>
      </c>
      <c r="D7274" s="38">
        <f t="shared" ca="1" si="794"/>
        <v>6.5729640335022779E-2</v>
      </c>
      <c r="E7274" s="38">
        <f t="shared" ca="1" si="795"/>
        <v>0.14371606498033926</v>
      </c>
      <c r="F7274" s="38">
        <f t="shared" ca="1" si="799"/>
        <v>4.9802020632520087E-2</v>
      </c>
      <c r="G7274" s="24">
        <f t="shared" ca="1" si="796"/>
        <v>11751.635317864042</v>
      </c>
      <c r="H7274" s="24">
        <f t="shared" ca="1" si="797"/>
        <v>12444.816621176524</v>
      </c>
      <c r="I7274" s="24">
        <f ca="1">H7274/'Option value'!$E$10</f>
        <v>604.11731170759822</v>
      </c>
    </row>
    <row r="7275" spans="2:9">
      <c r="B7275">
        <f t="shared" si="798"/>
        <v>7257</v>
      </c>
      <c r="C7275" s="38">
        <f t="shared" ca="1" si="793"/>
        <v>0.37938373173117579</v>
      </c>
      <c r="D7275" s="38">
        <f t="shared" ca="1" si="794"/>
        <v>7.3102497876374906E-2</v>
      </c>
      <c r="E7275" s="38">
        <f t="shared" ca="1" si="795"/>
        <v>0.14590649568824968</v>
      </c>
      <c r="F7275" s="38">
        <f t="shared" ca="1" si="799"/>
        <v>4.276295024245521E-2</v>
      </c>
      <c r="G7275" s="24">
        <f t="shared" ca="1" si="796"/>
        <v>12124.578163242813</v>
      </c>
      <c r="H7275" s="24">
        <f t="shared" ca="1" si="797"/>
        <v>12817.759466555295</v>
      </c>
      <c r="I7275" s="24">
        <f ca="1">H7275/'Option value'!$E$10</f>
        <v>622.22133332792691</v>
      </c>
    </row>
    <row r="7276" spans="2:9">
      <c r="B7276">
        <f t="shared" si="798"/>
        <v>7258</v>
      </c>
      <c r="C7276" s="38">
        <f t="shared" ca="1" si="793"/>
        <v>9.8719820413505993E-2</v>
      </c>
      <c r="D7276" s="38">
        <f t="shared" ca="1" si="794"/>
        <v>6.3949357038294879E-2</v>
      </c>
      <c r="E7276" s="38">
        <f t="shared" ca="1" si="795"/>
        <v>0.14533260123552197</v>
      </c>
      <c r="F7276" s="38">
        <f t="shared" ca="1" si="799"/>
        <v>3.2335473702341071E-2</v>
      </c>
      <c r="G7276" s="24">
        <f t="shared" ca="1" si="796"/>
        <v>7711.6465228055049</v>
      </c>
      <c r="H7276" s="24">
        <f t="shared" ca="1" si="797"/>
        <v>8404.8278261179876</v>
      </c>
      <c r="I7276" s="24">
        <f ca="1">H7276/'Option value'!$E$10</f>
        <v>408.00135078242653</v>
      </c>
    </row>
    <row r="7277" spans="2:9">
      <c r="B7277">
        <f t="shared" si="798"/>
        <v>7259</v>
      </c>
      <c r="C7277" s="38">
        <f t="shared" ca="1" si="793"/>
        <v>0.31547767584842329</v>
      </c>
      <c r="D7277" s="38">
        <f t="shared" ca="1" si="794"/>
        <v>6.1919447694666868E-2</v>
      </c>
      <c r="E7277" s="38">
        <f t="shared" ca="1" si="795"/>
        <v>0.14810731938232416</v>
      </c>
      <c r="F7277" s="38">
        <f t="shared" ca="1" si="799"/>
        <v>2.3867733074242406E-2</v>
      </c>
      <c r="G7277" s="24">
        <f t="shared" ca="1" si="796"/>
        <v>8130.962094774155</v>
      </c>
      <c r="H7277" s="24">
        <f t="shared" ca="1" si="797"/>
        <v>8824.1433980866368</v>
      </c>
      <c r="I7277" s="24">
        <f ca="1">H7277/'Option value'!$E$10</f>
        <v>428.35647563527363</v>
      </c>
    </row>
    <row r="7278" spans="2:9">
      <c r="B7278">
        <f t="shared" si="798"/>
        <v>7260</v>
      </c>
      <c r="C7278" s="38">
        <f t="shared" ca="1" si="793"/>
        <v>0.303523954947858</v>
      </c>
      <c r="D7278" s="38">
        <f t="shared" ca="1" si="794"/>
        <v>6.7651018334170435E-2</v>
      </c>
      <c r="E7278" s="38">
        <f t="shared" ca="1" si="795"/>
        <v>0.14276924821426415</v>
      </c>
      <c r="F7278" s="38">
        <f t="shared" ca="1" si="799"/>
        <v>2.2855972233702358E-2</v>
      </c>
      <c r="G7278" s="24">
        <f t="shared" ca="1" si="796"/>
        <v>9120.475139621607</v>
      </c>
      <c r="H7278" s="24">
        <f t="shared" ca="1" si="797"/>
        <v>9813.6564429340888</v>
      </c>
      <c r="I7278" s="24">
        <f ca="1">H7278/'Option value'!$E$10</f>
        <v>476.39108946281982</v>
      </c>
    </row>
    <row r="7279" spans="2:9">
      <c r="B7279">
        <f t="shared" si="798"/>
        <v>7261</v>
      </c>
      <c r="C7279" s="38">
        <f t="shared" ca="1" si="793"/>
        <v>0.25932709512855112</v>
      </c>
      <c r="D7279" s="38">
        <f t="shared" ca="1" si="794"/>
        <v>5.7909958902854178E-2</v>
      </c>
      <c r="E7279" s="38">
        <f t="shared" ca="1" si="795"/>
        <v>0.14539116831768037</v>
      </c>
      <c r="F7279" s="38">
        <f t="shared" ca="1" si="799"/>
        <v>2.0467408710428452E-2</v>
      </c>
      <c r="G7279" s="24">
        <f t="shared" ca="1" si="796"/>
        <v>7239.9928143992629</v>
      </c>
      <c r="H7279" s="24">
        <f t="shared" ca="1" si="797"/>
        <v>7933.1741177117456</v>
      </c>
      <c r="I7279" s="24">
        <f ca="1">H7279/'Option value'!$E$10</f>
        <v>385.10553969474489</v>
      </c>
    </row>
    <row r="7280" spans="2:9">
      <c r="B7280">
        <f t="shared" si="798"/>
        <v>7262</v>
      </c>
      <c r="C7280" s="38">
        <f t="shared" ca="1" si="793"/>
        <v>0.22148203513625719</v>
      </c>
      <c r="D7280" s="38">
        <f t="shared" ca="1" si="794"/>
        <v>6.7785277019006232E-2</v>
      </c>
      <c r="E7280" s="38">
        <f t="shared" ca="1" si="795"/>
        <v>0.14422667572634748</v>
      </c>
      <c r="F7280" s="38">
        <f t="shared" ca="1" si="799"/>
        <v>3.8180640467180768E-2</v>
      </c>
      <c r="G7280" s="24">
        <f t="shared" ca="1" si="796"/>
        <v>9683.2111003234804</v>
      </c>
      <c r="H7280" s="24">
        <f t="shared" ca="1" si="797"/>
        <v>10376.392403635962</v>
      </c>
      <c r="I7280" s="24">
        <f ca="1">H7280/'Option value'!$E$10</f>
        <v>503.70836910854183</v>
      </c>
    </row>
    <row r="7281" spans="2:9">
      <c r="B7281">
        <f t="shared" si="798"/>
        <v>7263</v>
      </c>
      <c r="C7281" s="38">
        <f t="shared" ca="1" si="793"/>
        <v>0.2066741235851926</v>
      </c>
      <c r="D7281" s="38">
        <f t="shared" ca="1" si="794"/>
        <v>6.5405804899992523E-2</v>
      </c>
      <c r="E7281" s="38">
        <f t="shared" ca="1" si="795"/>
        <v>0.14565739377159029</v>
      </c>
      <c r="F7281" s="38">
        <f t="shared" ca="1" si="799"/>
        <v>3.7090521955324224E-2</v>
      </c>
      <c r="G7281" s="24">
        <f t="shared" ca="1" si="796"/>
        <v>9015.7185701104518</v>
      </c>
      <c r="H7281" s="24">
        <f t="shared" ca="1" si="797"/>
        <v>9708.8998734229335</v>
      </c>
      <c r="I7281" s="24">
        <f ca="1">H7281/'Option value'!$E$10</f>
        <v>471.30581909820063</v>
      </c>
    </row>
    <row r="7282" spans="2:9">
      <c r="B7282">
        <f t="shared" si="798"/>
        <v>7264</v>
      </c>
      <c r="C7282" s="38">
        <f t="shared" ca="1" si="793"/>
        <v>0.26636434802022252</v>
      </c>
      <c r="D7282" s="38">
        <f t="shared" ca="1" si="794"/>
        <v>6.4760009048499725E-2</v>
      </c>
      <c r="E7282" s="38">
        <f t="shared" ca="1" si="795"/>
        <v>0.14736185995978981</v>
      </c>
      <c r="F7282" s="38">
        <f t="shared" ca="1" si="799"/>
        <v>2.5315570541915695E-2</v>
      </c>
      <c r="G7282" s="24">
        <f t="shared" ca="1" si="796"/>
        <v>8333.5946596922131</v>
      </c>
      <c r="H7282" s="24">
        <f t="shared" ca="1" si="797"/>
        <v>9026.7759630046949</v>
      </c>
      <c r="I7282" s="24">
        <f ca="1">H7282/'Option value'!$E$10</f>
        <v>438.19300791284923</v>
      </c>
    </row>
    <row r="7283" spans="2:9">
      <c r="B7283">
        <f t="shared" si="798"/>
        <v>7265</v>
      </c>
      <c r="C7283" s="38">
        <f t="shared" ca="1" si="793"/>
        <v>0.22354895570124972</v>
      </c>
      <c r="D7283" s="38">
        <f t="shared" ca="1" si="794"/>
        <v>6.4724503967339475E-2</v>
      </c>
      <c r="E7283" s="38">
        <f t="shared" ca="1" si="795"/>
        <v>0.14386049681619578</v>
      </c>
      <c r="F7283" s="38">
        <f t="shared" ca="1" si="799"/>
        <v>2.9392162522570819E-2</v>
      </c>
      <c r="G7283" s="24">
        <f t="shared" ca="1" si="796"/>
        <v>8580.1740006836517</v>
      </c>
      <c r="H7283" s="24">
        <f t="shared" ca="1" si="797"/>
        <v>9273.3553039961334</v>
      </c>
      <c r="I7283" s="24">
        <f ca="1">H7283/'Option value'!$E$10</f>
        <v>450.16287883476372</v>
      </c>
    </row>
    <row r="7284" spans="2:9">
      <c r="B7284">
        <f t="shared" si="798"/>
        <v>7266</v>
      </c>
      <c r="C7284" s="38">
        <f t="shared" ca="1" si="793"/>
        <v>0.26475893823105645</v>
      </c>
      <c r="D7284" s="38">
        <f t="shared" ca="1" si="794"/>
        <v>6.528046995431025E-2</v>
      </c>
      <c r="E7284" s="38">
        <f t="shared" ca="1" si="795"/>
        <v>0.1474097553494598</v>
      </c>
      <c r="F7284" s="38">
        <f t="shared" ca="1" si="799"/>
        <v>2.8871166702863271E-2</v>
      </c>
      <c r="G7284" s="24">
        <f t="shared" ca="1" si="796"/>
        <v>8638.1880509327566</v>
      </c>
      <c r="H7284" s="24">
        <f t="shared" ca="1" si="797"/>
        <v>9331.3693542452384</v>
      </c>
      <c r="I7284" s="24">
        <f ca="1">H7284/'Option value'!$E$10</f>
        <v>452.97909486627367</v>
      </c>
    </row>
    <row r="7285" spans="2:9">
      <c r="B7285">
        <f t="shared" si="798"/>
        <v>7267</v>
      </c>
      <c r="C7285" s="38">
        <f t="shared" ca="1" si="793"/>
        <v>0.2164457706348816</v>
      </c>
      <c r="D7285" s="38">
        <f t="shared" ca="1" si="794"/>
        <v>5.9406827689735632E-2</v>
      </c>
      <c r="E7285" s="38">
        <f t="shared" ca="1" si="795"/>
        <v>0.14180267377678246</v>
      </c>
      <c r="F7285" s="38">
        <f t="shared" ca="1" si="799"/>
        <v>4.9288867846647905E-2</v>
      </c>
      <c r="G7285" s="24">
        <f t="shared" ca="1" si="796"/>
        <v>9687.5497003089113</v>
      </c>
      <c r="H7285" s="24">
        <f t="shared" ca="1" si="797"/>
        <v>10380.731003621393</v>
      </c>
      <c r="I7285" s="24">
        <f ca="1">H7285/'Option value'!$E$10</f>
        <v>503.91898075832</v>
      </c>
    </row>
    <row r="7286" spans="2:9">
      <c r="B7286">
        <f t="shared" si="798"/>
        <v>7268</v>
      </c>
      <c r="C7286" s="38">
        <f t="shared" ca="1" si="793"/>
        <v>0.14993696691244307</v>
      </c>
      <c r="D7286" s="38">
        <f t="shared" ca="1" si="794"/>
        <v>5.7833496352452239E-2</v>
      </c>
      <c r="E7286" s="38">
        <f t="shared" ca="1" si="795"/>
        <v>0.1423728987002339</v>
      </c>
      <c r="F7286" s="38">
        <f t="shared" ca="1" si="799"/>
        <v>5.6428879281755842E-2</v>
      </c>
      <c r="G7286" s="24">
        <f t="shared" ca="1" si="796"/>
        <v>9596.8608986774871</v>
      </c>
      <c r="H7286" s="24">
        <f t="shared" ca="1" si="797"/>
        <v>10290.042201989969</v>
      </c>
      <c r="I7286" s="24">
        <f ca="1">H7286/'Option value'!$E$10</f>
        <v>499.51661174708585</v>
      </c>
    </row>
    <row r="7287" spans="2:9">
      <c r="B7287">
        <f t="shared" si="798"/>
        <v>7269</v>
      </c>
      <c r="C7287" s="38">
        <f t="shared" ca="1" si="793"/>
        <v>0.28383715448299041</v>
      </c>
      <c r="D7287" s="38">
        <f t="shared" ca="1" si="794"/>
        <v>6.1737285442073957E-2</v>
      </c>
      <c r="E7287" s="38">
        <f t="shared" ca="1" si="795"/>
        <v>0.14142749149108574</v>
      </c>
      <c r="F7287" s="38">
        <f t="shared" ca="1" si="799"/>
        <v>2.90961159938153E-2</v>
      </c>
      <c r="G7287" s="24">
        <f t="shared" ca="1" si="796"/>
        <v>8750.8002376047752</v>
      </c>
      <c r="H7287" s="24">
        <f t="shared" ca="1" si="797"/>
        <v>9443.981540917257</v>
      </c>
      <c r="I7287" s="24">
        <f ca="1">H7287/'Option value'!$E$10</f>
        <v>458.44570586976971</v>
      </c>
    </row>
    <row r="7288" spans="2:9">
      <c r="B7288">
        <f t="shared" si="798"/>
        <v>7270</v>
      </c>
      <c r="C7288" s="38">
        <f t="shared" ca="1" si="793"/>
        <v>0.23426744124950588</v>
      </c>
      <c r="D7288" s="38">
        <f t="shared" ca="1" si="794"/>
        <v>5.9225345556795844E-2</v>
      </c>
      <c r="E7288" s="38">
        <f t="shared" ca="1" si="795"/>
        <v>0.14788054542247814</v>
      </c>
      <c r="F7288" s="38">
        <f t="shared" ca="1" si="799"/>
        <v>5.2189257855603743E-2</v>
      </c>
      <c r="G7288" s="24">
        <f t="shared" ca="1" si="796"/>
        <v>9474.0539790078401</v>
      </c>
      <c r="H7288" s="24">
        <f t="shared" ca="1" si="797"/>
        <v>10167.235282320322</v>
      </c>
      <c r="I7288" s="24">
        <f ca="1">H7288/'Option value'!$E$10</f>
        <v>493.55511079224863</v>
      </c>
    </row>
    <row r="7289" spans="2:9">
      <c r="B7289">
        <f t="shared" si="798"/>
        <v>7271</v>
      </c>
      <c r="C7289" s="38">
        <f t="shared" ca="1" si="793"/>
        <v>0.3802389477675901</v>
      </c>
      <c r="D7289" s="38">
        <f t="shared" ca="1" si="794"/>
        <v>6.5906318000980874E-2</v>
      </c>
      <c r="E7289" s="38">
        <f t="shared" ca="1" si="795"/>
        <v>0.14783993012851387</v>
      </c>
      <c r="F7289" s="38">
        <f t="shared" ca="1" si="799"/>
        <v>4.5664642193472646E-2</v>
      </c>
      <c r="G7289" s="24">
        <f t="shared" ca="1" si="796"/>
        <v>11041.468411589622</v>
      </c>
      <c r="H7289" s="24">
        <f t="shared" ca="1" si="797"/>
        <v>11734.649714902103</v>
      </c>
      <c r="I7289" s="24">
        <f ca="1">H7289/'Option value'!$E$10</f>
        <v>569.64319004379138</v>
      </c>
    </row>
    <row r="7290" spans="2:9">
      <c r="B7290">
        <f t="shared" si="798"/>
        <v>7272</v>
      </c>
      <c r="C7290" s="38">
        <f t="shared" ca="1" si="793"/>
        <v>0.37469985872962919</v>
      </c>
      <c r="D7290" s="38">
        <f t="shared" ca="1" si="794"/>
        <v>7.9595115657580984E-2</v>
      </c>
      <c r="E7290" s="38">
        <f t="shared" ca="1" si="795"/>
        <v>0.14280887128200145</v>
      </c>
      <c r="F7290" s="38">
        <f t="shared" ca="1" si="799"/>
        <v>5.1028868856629467E-2</v>
      </c>
      <c r="G7290" s="24">
        <f t="shared" ca="1" si="796"/>
        <v>14785.554559104889</v>
      </c>
      <c r="H7290" s="24">
        <f t="shared" ca="1" si="797"/>
        <v>15478.73586241737</v>
      </c>
      <c r="I7290" s="24">
        <f ca="1">H7290/'Option value'!$E$10</f>
        <v>751.39494477754215</v>
      </c>
    </row>
    <row r="7291" spans="2:9">
      <c r="B7291">
        <f t="shared" si="798"/>
        <v>7273</v>
      </c>
      <c r="C7291" s="38">
        <f t="shared" ca="1" si="793"/>
        <v>0.21320099117608962</v>
      </c>
      <c r="D7291" s="38">
        <f t="shared" ca="1" si="794"/>
        <v>5.777824491536325E-2</v>
      </c>
      <c r="E7291" s="38">
        <f t="shared" ca="1" si="795"/>
        <v>0.14477089495929915</v>
      </c>
      <c r="F7291" s="38">
        <f t="shared" ca="1" si="799"/>
        <v>5.0123125776180277E-2</v>
      </c>
      <c r="G7291" s="24">
        <f t="shared" ca="1" si="796"/>
        <v>9184.9774947839796</v>
      </c>
      <c r="H7291" s="24">
        <f t="shared" ca="1" si="797"/>
        <v>9878.1587980964614</v>
      </c>
      <c r="I7291" s="24">
        <f ca="1">H7291/'Option value'!$E$10</f>
        <v>479.52227175225539</v>
      </c>
    </row>
    <row r="7292" spans="2:9">
      <c r="B7292">
        <f t="shared" si="798"/>
        <v>7274</v>
      </c>
      <c r="C7292" s="38">
        <f t="shared" ca="1" si="793"/>
        <v>0.12197351788105969</v>
      </c>
      <c r="D7292" s="38">
        <f t="shared" ca="1" si="794"/>
        <v>6.3401226668529376E-2</v>
      </c>
      <c r="E7292" s="38">
        <f t="shared" ca="1" si="795"/>
        <v>0.14998179964735078</v>
      </c>
      <c r="F7292" s="38">
        <f t="shared" ca="1" si="799"/>
        <v>5.3514588555354362E-2</v>
      </c>
      <c r="G7292" s="24">
        <f t="shared" ca="1" si="796"/>
        <v>9145.1728983522517</v>
      </c>
      <c r="H7292" s="24">
        <f t="shared" ca="1" si="797"/>
        <v>9838.3542016647334</v>
      </c>
      <c r="I7292" s="24">
        <f ca="1">H7292/'Option value'!$E$10</f>
        <v>477.59000978955015</v>
      </c>
    </row>
    <row r="7293" spans="2:9">
      <c r="B7293">
        <f t="shared" si="798"/>
        <v>7275</v>
      </c>
      <c r="C7293" s="38">
        <f t="shared" ca="1" si="793"/>
        <v>0.17691384331049473</v>
      </c>
      <c r="D7293" s="38">
        <f t="shared" ca="1" si="794"/>
        <v>5.3429437352984971E-2</v>
      </c>
      <c r="E7293" s="38">
        <f t="shared" ca="1" si="795"/>
        <v>0.14930566311012816</v>
      </c>
      <c r="F7293" s="38">
        <f t="shared" ca="1" si="799"/>
        <v>3.9304544131086139E-2</v>
      </c>
      <c r="G7293" s="24">
        <f t="shared" ca="1" si="796"/>
        <v>7089.5643010294643</v>
      </c>
      <c r="H7293" s="24">
        <f t="shared" ca="1" si="797"/>
        <v>7782.745604341947</v>
      </c>
      <c r="I7293" s="24">
        <f ca="1">H7293/'Option value'!$E$10</f>
        <v>377.80318467679353</v>
      </c>
    </row>
    <row r="7294" spans="2:9">
      <c r="B7294">
        <f t="shared" si="798"/>
        <v>7276</v>
      </c>
      <c r="C7294" s="38">
        <f t="shared" ca="1" si="793"/>
        <v>0.24796622850271946</v>
      </c>
      <c r="D7294" s="38">
        <f t="shared" ca="1" si="794"/>
        <v>6.1453162782758544E-2</v>
      </c>
      <c r="E7294" s="38">
        <f t="shared" ca="1" si="795"/>
        <v>0.14616243262543399</v>
      </c>
      <c r="F7294" s="38">
        <f t="shared" ca="1" si="799"/>
        <v>2.5985174735397319E-2</v>
      </c>
      <c r="G7294" s="24">
        <f t="shared" ca="1" si="796"/>
        <v>7914.3665190374613</v>
      </c>
      <c r="H7294" s="24">
        <f t="shared" ca="1" si="797"/>
        <v>8607.5478223499431</v>
      </c>
      <c r="I7294" s="24">
        <f ca="1">H7294/'Option value'!$E$10</f>
        <v>417.8421272985409</v>
      </c>
    </row>
    <row r="7295" spans="2:9">
      <c r="B7295">
        <f t="shared" si="798"/>
        <v>7277</v>
      </c>
      <c r="C7295" s="38">
        <f t="shared" ca="1" si="793"/>
        <v>7.0743383227639484E-2</v>
      </c>
      <c r="D7295" s="38">
        <f t="shared" ca="1" si="794"/>
        <v>6.8355121250188638E-2</v>
      </c>
      <c r="E7295" s="38">
        <f t="shared" ca="1" si="795"/>
        <v>0.14576399401703877</v>
      </c>
      <c r="F7295" s="38">
        <f t="shared" ca="1" si="799"/>
        <v>2.2656792722642746E-2</v>
      </c>
      <c r="G7295" s="24">
        <f t="shared" ca="1" si="796"/>
        <v>7373.3419581576809</v>
      </c>
      <c r="H7295" s="24">
        <f t="shared" ca="1" si="797"/>
        <v>8066.5232614701636</v>
      </c>
      <c r="I7295" s="24">
        <f ca="1">H7295/'Option value'!$E$10</f>
        <v>391.57879910049337</v>
      </c>
    </row>
    <row r="7296" spans="2:9">
      <c r="B7296">
        <f t="shared" si="798"/>
        <v>7278</v>
      </c>
      <c r="C7296" s="38">
        <f t="shared" ca="1" si="793"/>
        <v>0.33043496722927967</v>
      </c>
      <c r="D7296" s="38">
        <f t="shared" ca="1" si="794"/>
        <v>6.515248005125579E-2</v>
      </c>
      <c r="E7296" s="38">
        <f t="shared" ca="1" si="795"/>
        <v>0.14378288180101831</v>
      </c>
      <c r="F7296" s="38">
        <f t="shared" ca="1" si="799"/>
        <v>4.6342823076324424E-2</v>
      </c>
      <c r="G7296" s="24">
        <f t="shared" ca="1" si="796"/>
        <v>11032.614476442777</v>
      </c>
      <c r="H7296" s="24">
        <f t="shared" ca="1" si="797"/>
        <v>11725.795779755259</v>
      </c>
      <c r="I7296" s="24">
        <f ca="1">H7296/'Option value'!$E$10</f>
        <v>569.21338736676012</v>
      </c>
    </row>
    <row r="7297" spans="2:9">
      <c r="B7297">
        <f t="shared" si="798"/>
        <v>7279</v>
      </c>
      <c r="C7297" s="38">
        <f t="shared" ca="1" si="793"/>
        <v>0.21318603579289092</v>
      </c>
      <c r="D7297" s="38">
        <f t="shared" ca="1" si="794"/>
        <v>5.9343526096803982E-2</v>
      </c>
      <c r="E7297" s="38">
        <f t="shared" ca="1" si="795"/>
        <v>0.14820371120057924</v>
      </c>
      <c r="F7297" s="38">
        <f t="shared" ca="1" si="799"/>
        <v>2.0814672504142283E-2</v>
      </c>
      <c r="G7297" s="24">
        <f t="shared" ca="1" si="796"/>
        <v>7009.0646702268996</v>
      </c>
      <c r="H7297" s="24">
        <f t="shared" ca="1" si="797"/>
        <v>7702.2459735393822</v>
      </c>
      <c r="I7297" s="24">
        <f ca="1">H7297/'Option value'!$E$10</f>
        <v>373.89543560870783</v>
      </c>
    </row>
    <row r="7298" spans="2:9">
      <c r="B7298">
        <f t="shared" si="798"/>
        <v>7280</v>
      </c>
      <c r="C7298" s="38">
        <f t="shared" ca="1" si="793"/>
        <v>0.13871320429165096</v>
      </c>
      <c r="D7298" s="38">
        <f t="shared" ca="1" si="794"/>
        <v>6.9577902574893102E-2</v>
      </c>
      <c r="E7298" s="38">
        <f t="shared" ca="1" si="795"/>
        <v>0.14459653360034883</v>
      </c>
      <c r="F7298" s="38">
        <f t="shared" ca="1" si="799"/>
        <v>4.5233765300089532E-2</v>
      </c>
      <c r="G7298" s="24">
        <f t="shared" ca="1" si="796"/>
        <v>9889.0229236941996</v>
      </c>
      <c r="H7298" s="24">
        <f t="shared" ca="1" si="797"/>
        <v>10582.204227006681</v>
      </c>
      <c r="I7298" s="24">
        <f ca="1">H7298/'Option value'!$E$10</f>
        <v>513.69923432071266</v>
      </c>
    </row>
    <row r="7299" spans="2:9">
      <c r="B7299">
        <f t="shared" si="798"/>
        <v>7281</v>
      </c>
      <c r="C7299" s="38">
        <f t="shared" ca="1" si="793"/>
        <v>0.28009800658154677</v>
      </c>
      <c r="D7299" s="38">
        <f t="shared" ca="1" si="794"/>
        <v>6.5394360914756283E-2</v>
      </c>
      <c r="E7299" s="38">
        <f t="shared" ca="1" si="795"/>
        <v>0.14845458523293836</v>
      </c>
      <c r="F7299" s="38">
        <f t="shared" ca="1" si="799"/>
        <v>5.3349474970725869E-2</v>
      </c>
      <c r="G7299" s="24">
        <f t="shared" ca="1" si="796"/>
        <v>10916.188955684212</v>
      </c>
      <c r="H7299" s="24">
        <f t="shared" ca="1" si="797"/>
        <v>11609.370258996694</v>
      </c>
      <c r="I7299" s="24">
        <f ca="1">H7299/'Option value'!$E$10</f>
        <v>563.56166305809188</v>
      </c>
    </row>
    <row r="7300" spans="2:9">
      <c r="B7300">
        <f t="shared" si="798"/>
        <v>7282</v>
      </c>
      <c r="C7300" s="38">
        <f t="shared" ca="1" si="793"/>
        <v>0.14122182933115079</v>
      </c>
      <c r="D7300" s="38">
        <f t="shared" ca="1" si="794"/>
        <v>5.1503856775822532E-2</v>
      </c>
      <c r="E7300" s="38">
        <f t="shared" ca="1" si="795"/>
        <v>0.1447229726822252</v>
      </c>
      <c r="F7300" s="38">
        <f t="shared" ca="1" si="799"/>
        <v>4.5900487039939972E-2</v>
      </c>
      <c r="G7300" s="24">
        <f t="shared" ca="1" si="796"/>
        <v>7376.4164113760708</v>
      </c>
      <c r="H7300" s="24">
        <f t="shared" ca="1" si="797"/>
        <v>8069.5977146885534</v>
      </c>
      <c r="I7300" s="24">
        <f ca="1">H7300/'Option value'!$E$10</f>
        <v>391.72804440235694</v>
      </c>
    </row>
    <row r="7301" spans="2:9">
      <c r="B7301">
        <f t="shared" si="798"/>
        <v>7283</v>
      </c>
      <c r="C7301" s="38">
        <f t="shared" ca="1" si="793"/>
        <v>0.27607339013205184</v>
      </c>
      <c r="D7301" s="38">
        <f t="shared" ca="1" si="794"/>
        <v>5.9002066649343925E-2</v>
      </c>
      <c r="E7301" s="38">
        <f t="shared" ca="1" si="795"/>
        <v>0.14295428081048464</v>
      </c>
      <c r="F7301" s="38">
        <f t="shared" ca="1" si="799"/>
        <v>4.6082579292942377E-2</v>
      </c>
      <c r="G7301" s="24">
        <f t="shared" ca="1" si="796"/>
        <v>9639.1186265018896</v>
      </c>
      <c r="H7301" s="24">
        <f t="shared" ca="1" si="797"/>
        <v>10332.299929814371</v>
      </c>
      <c r="I7301" s="24">
        <f ca="1">H7301/'Option value'!$E$10</f>
        <v>501.56795775797917</v>
      </c>
    </row>
    <row r="7302" spans="2:9">
      <c r="B7302">
        <f t="shared" si="798"/>
        <v>7284</v>
      </c>
      <c r="C7302" s="38">
        <f t="shared" ca="1" si="793"/>
        <v>0.29026638741881539</v>
      </c>
      <c r="D7302" s="38">
        <f t="shared" ca="1" si="794"/>
        <v>7.4667815048792663E-2</v>
      </c>
      <c r="E7302" s="38">
        <f t="shared" ca="1" si="795"/>
        <v>0.15042824835173788</v>
      </c>
      <c r="F7302" s="38">
        <f t="shared" ca="1" si="799"/>
        <v>2.5712672682670013E-2</v>
      </c>
      <c r="G7302" s="24">
        <f t="shared" ca="1" si="796"/>
        <v>9580.3970391479306</v>
      </c>
      <c r="H7302" s="24">
        <f t="shared" ca="1" si="797"/>
        <v>10273.578342460412</v>
      </c>
      <c r="I7302" s="24">
        <f ca="1">H7302/'Option value'!$E$10</f>
        <v>498.71739526506855</v>
      </c>
    </row>
    <row r="7303" spans="2:9">
      <c r="B7303">
        <f t="shared" si="798"/>
        <v>7285</v>
      </c>
      <c r="C7303" s="38">
        <f t="shared" ca="1" si="793"/>
        <v>0.3695040207227151</v>
      </c>
      <c r="D7303" s="38">
        <f t="shared" ca="1" si="794"/>
        <v>5.9424134722002649E-2</v>
      </c>
      <c r="E7303" s="38">
        <f t="shared" ca="1" si="795"/>
        <v>0.14494692351025026</v>
      </c>
      <c r="F7303" s="38">
        <f t="shared" ca="1" si="799"/>
        <v>4.2750042322690793E-2</v>
      </c>
      <c r="G7303" s="24">
        <f t="shared" ca="1" si="796"/>
        <v>9875.9734286169114</v>
      </c>
      <c r="H7303" s="24">
        <f t="shared" ca="1" si="797"/>
        <v>10569.154731929393</v>
      </c>
      <c r="I7303" s="24">
        <f ca="1">H7303/'Option value'!$E$10</f>
        <v>513.06576368589288</v>
      </c>
    </row>
    <row r="7304" spans="2:9">
      <c r="B7304">
        <f t="shared" si="798"/>
        <v>7286</v>
      </c>
      <c r="C7304" s="38">
        <f t="shared" ca="1" si="793"/>
        <v>0.15554590540088023</v>
      </c>
      <c r="D7304" s="38">
        <f t="shared" ca="1" si="794"/>
        <v>6.3843820751595559E-2</v>
      </c>
      <c r="E7304" s="38">
        <f t="shared" ca="1" si="795"/>
        <v>0.14563235537864122</v>
      </c>
      <c r="F7304" s="38">
        <f t="shared" ca="1" si="799"/>
        <v>4.3326980355277947E-2</v>
      </c>
      <c r="G7304" s="24">
        <f t="shared" ca="1" si="796"/>
        <v>8943.3246796213498</v>
      </c>
      <c r="H7304" s="24">
        <f t="shared" ca="1" si="797"/>
        <v>9636.5059829338315</v>
      </c>
      <c r="I7304" s="24">
        <f ca="1">H7304/'Option value'!$E$10</f>
        <v>467.79155256960343</v>
      </c>
    </row>
    <row r="7305" spans="2:9">
      <c r="B7305">
        <f t="shared" si="798"/>
        <v>7287</v>
      </c>
      <c r="C7305" s="38">
        <f t="shared" ca="1" si="793"/>
        <v>0.39460920134682143</v>
      </c>
      <c r="D7305" s="38">
        <f t="shared" ca="1" si="794"/>
        <v>5.8897236479364914E-2</v>
      </c>
      <c r="E7305" s="38">
        <f t="shared" ca="1" si="795"/>
        <v>0.14372223956625735</v>
      </c>
      <c r="F7305" s="38">
        <f t="shared" ca="1" si="799"/>
        <v>2.6544562749736877E-2</v>
      </c>
      <c r="G7305" s="24">
        <f t="shared" ca="1" si="796"/>
        <v>8693.4855669832559</v>
      </c>
      <c r="H7305" s="24">
        <f t="shared" ca="1" si="797"/>
        <v>9386.6668702957377</v>
      </c>
      <c r="I7305" s="24">
        <f ca="1">H7305/'Option value'!$E$10</f>
        <v>455.66344030561828</v>
      </c>
    </row>
    <row r="7306" spans="2:9">
      <c r="B7306">
        <f t="shared" si="798"/>
        <v>7288</v>
      </c>
      <c r="C7306" s="38">
        <f t="shared" ca="1" si="793"/>
        <v>0.20461585660128492</v>
      </c>
      <c r="D7306" s="38">
        <f t="shared" ca="1" si="794"/>
        <v>6.7940430693563911E-2</v>
      </c>
      <c r="E7306" s="38">
        <f t="shared" ca="1" si="795"/>
        <v>0.1434029833691795</v>
      </c>
      <c r="F7306" s="38">
        <f t="shared" ca="1" si="799"/>
        <v>2.0331321991477257E-2</v>
      </c>
      <c r="G7306" s="24">
        <f t="shared" ca="1" si="796"/>
        <v>8247.2694681888624</v>
      </c>
      <c r="H7306" s="24">
        <f t="shared" ca="1" si="797"/>
        <v>8940.4507715013442</v>
      </c>
      <c r="I7306" s="24">
        <f ca="1">H7306/'Option value'!$E$10</f>
        <v>434.00246463598756</v>
      </c>
    </row>
    <row r="7307" spans="2:9">
      <c r="B7307">
        <f t="shared" si="798"/>
        <v>7289</v>
      </c>
      <c r="C7307" s="38">
        <f t="shared" ca="1" si="793"/>
        <v>0.231684144829817</v>
      </c>
      <c r="D7307" s="38">
        <f t="shared" ca="1" si="794"/>
        <v>5.5837196499682114E-2</v>
      </c>
      <c r="E7307" s="38">
        <f t="shared" ca="1" si="795"/>
        <v>0.14714858980362114</v>
      </c>
      <c r="F7307" s="38">
        <f t="shared" ca="1" si="799"/>
        <v>4.9175286373553187E-2</v>
      </c>
      <c r="G7307" s="24">
        <f t="shared" ca="1" si="796"/>
        <v>8705.7578061883287</v>
      </c>
      <c r="H7307" s="24">
        <f t="shared" ca="1" si="797"/>
        <v>9398.9391095008104</v>
      </c>
      <c r="I7307" s="24">
        <f ca="1">H7307/'Option value'!$E$10</f>
        <v>456.25918007285486</v>
      </c>
    </row>
    <row r="7308" spans="2:9">
      <c r="B7308">
        <f t="shared" si="798"/>
        <v>7290</v>
      </c>
      <c r="C7308" s="38">
        <f t="shared" ca="1" si="793"/>
        <v>0.37343455884028443</v>
      </c>
      <c r="D7308" s="38">
        <f t="shared" ca="1" si="794"/>
        <v>6.8147480170097724E-2</v>
      </c>
      <c r="E7308" s="38">
        <f t="shared" ca="1" si="795"/>
        <v>0.14465656731049129</v>
      </c>
      <c r="F7308" s="38">
        <f t="shared" ca="1" si="799"/>
        <v>5.8748122109906931E-2</v>
      </c>
      <c r="G7308" s="24">
        <f t="shared" ca="1" si="796"/>
        <v>13511.802566613416</v>
      </c>
      <c r="H7308" s="24">
        <f t="shared" ca="1" si="797"/>
        <v>14204.983869925898</v>
      </c>
      <c r="I7308" s="24">
        <f ca="1">H7308/'Option value'!$E$10</f>
        <v>689.56232378281049</v>
      </c>
    </row>
    <row r="7309" spans="2:9">
      <c r="B7309">
        <f t="shared" si="798"/>
        <v>7291</v>
      </c>
      <c r="C7309" s="38">
        <f t="shared" ca="1" si="793"/>
        <v>0.18004515474630489</v>
      </c>
      <c r="D7309" s="38">
        <f t="shared" ca="1" si="794"/>
        <v>6.2796803789533839E-2</v>
      </c>
      <c r="E7309" s="38">
        <f t="shared" ca="1" si="795"/>
        <v>0.14759284714931464</v>
      </c>
      <c r="F7309" s="38">
        <f t="shared" ca="1" si="799"/>
        <v>3.7044646009170686E-2</v>
      </c>
      <c r="G7309" s="24">
        <f t="shared" ca="1" si="796"/>
        <v>8313.3461221613925</v>
      </c>
      <c r="H7309" s="24">
        <f t="shared" ca="1" si="797"/>
        <v>9006.5274254738742</v>
      </c>
      <c r="I7309" s="24">
        <f ca="1">H7309/'Option value'!$E$10</f>
        <v>437.21006919776084</v>
      </c>
    </row>
    <row r="7310" spans="2:9">
      <c r="B7310">
        <f t="shared" si="798"/>
        <v>7292</v>
      </c>
      <c r="C7310" s="38">
        <f t="shared" ca="1" si="793"/>
        <v>0.1508660096819702</v>
      </c>
      <c r="D7310" s="38">
        <f t="shared" ca="1" si="794"/>
        <v>6.6331324132977515E-2</v>
      </c>
      <c r="E7310" s="38">
        <f t="shared" ca="1" si="795"/>
        <v>0.14605579842472891</v>
      </c>
      <c r="F7310" s="38">
        <f t="shared" ca="1" si="799"/>
        <v>3.9773126343060836E-2</v>
      </c>
      <c r="G7310" s="24">
        <f t="shared" ca="1" si="796"/>
        <v>8907.8386664133304</v>
      </c>
      <c r="H7310" s="24">
        <f t="shared" ca="1" si="797"/>
        <v>9601.0199697258122</v>
      </c>
      <c r="I7310" s="24">
        <f ca="1">H7310/'Option value'!$E$10</f>
        <v>466.06893056921416</v>
      </c>
    </row>
    <row r="7311" spans="2:9">
      <c r="B7311">
        <f t="shared" si="798"/>
        <v>7293</v>
      </c>
      <c r="C7311" s="38">
        <f t="shared" ca="1" si="793"/>
        <v>0.18618343798897807</v>
      </c>
      <c r="D7311" s="38">
        <f t="shared" ca="1" si="794"/>
        <v>5.7697265311331847E-2</v>
      </c>
      <c r="E7311" s="38">
        <f t="shared" ca="1" si="795"/>
        <v>0.14257203742584074</v>
      </c>
      <c r="F7311" s="38">
        <f t="shared" ca="1" si="799"/>
        <v>2.0416487840011786E-2</v>
      </c>
      <c r="G7311" s="24">
        <f t="shared" ca="1" si="796"/>
        <v>6948.4071753596127</v>
      </c>
      <c r="H7311" s="24">
        <f t="shared" ca="1" si="797"/>
        <v>7641.5884786720953</v>
      </c>
      <c r="I7311" s="24">
        <f ca="1">H7311/'Option value'!$E$10</f>
        <v>370.95089702291722</v>
      </c>
    </row>
    <row r="7312" spans="2:9">
      <c r="B7312">
        <f t="shared" si="798"/>
        <v>7294</v>
      </c>
      <c r="C7312" s="38">
        <f t="shared" ca="1" si="793"/>
        <v>0.34735880400434244</v>
      </c>
      <c r="D7312" s="38">
        <f t="shared" ca="1" si="794"/>
        <v>5.9915453084610937E-2</v>
      </c>
      <c r="E7312" s="38">
        <f t="shared" ca="1" si="795"/>
        <v>0.14292329335752488</v>
      </c>
      <c r="F7312" s="38">
        <f t="shared" ca="1" si="799"/>
        <v>5.7027264393776228E-2</v>
      </c>
      <c r="G7312" s="24">
        <f t="shared" ca="1" si="796"/>
        <v>11655.754798282045</v>
      </c>
      <c r="H7312" s="24">
        <f t="shared" ca="1" si="797"/>
        <v>12348.936101594527</v>
      </c>
      <c r="I7312" s="24">
        <f ca="1">H7312/'Option value'!$E$10</f>
        <v>599.46291755313234</v>
      </c>
    </row>
    <row r="7313" spans="2:9">
      <c r="B7313">
        <f t="shared" si="798"/>
        <v>7295</v>
      </c>
      <c r="C7313" s="38">
        <f t="shared" ca="1" si="793"/>
        <v>0.36454344702480945</v>
      </c>
      <c r="D7313" s="38">
        <f t="shared" ca="1" si="794"/>
        <v>7.1240895134355983E-2</v>
      </c>
      <c r="E7313" s="38">
        <f t="shared" ca="1" si="795"/>
        <v>0.14302938812241964</v>
      </c>
      <c r="F7313" s="38">
        <f t="shared" ca="1" si="799"/>
        <v>2.9496003556315667E-2</v>
      </c>
      <c r="G7313" s="24">
        <f t="shared" ca="1" si="796"/>
        <v>10619.022176810186</v>
      </c>
      <c r="H7313" s="24">
        <f t="shared" ca="1" si="797"/>
        <v>11312.203480122667</v>
      </c>
      <c r="I7313" s="24">
        <f ca="1">H7313/'Option value'!$E$10</f>
        <v>549.13609126809058</v>
      </c>
    </row>
    <row r="7314" spans="2:9">
      <c r="B7314">
        <f t="shared" si="798"/>
        <v>7296</v>
      </c>
      <c r="C7314" s="38">
        <f t="shared" ca="1" si="793"/>
        <v>0.22440442406921149</v>
      </c>
      <c r="D7314" s="38">
        <f t="shared" ca="1" si="794"/>
        <v>5.987740166720433E-2</v>
      </c>
      <c r="E7314" s="38">
        <f t="shared" ca="1" si="795"/>
        <v>0.14504008258789752</v>
      </c>
      <c r="F7314" s="38">
        <f t="shared" ca="1" si="799"/>
        <v>3.4663213689570545E-2</v>
      </c>
      <c r="G7314" s="24">
        <f t="shared" ca="1" si="796"/>
        <v>8237.608409107539</v>
      </c>
      <c r="H7314" s="24">
        <f t="shared" ca="1" si="797"/>
        <v>8930.7897124200208</v>
      </c>
      <c r="I7314" s="24">
        <f ca="1">H7314/'Option value'!$E$10</f>
        <v>433.53348118543789</v>
      </c>
    </row>
    <row r="7315" spans="2:9">
      <c r="B7315">
        <f t="shared" si="798"/>
        <v>7297</v>
      </c>
      <c r="C7315" s="38">
        <f t="shared" ref="C7315:C7378" ca="1" si="800">_xlfn.NORM.INV(RAND(),$F$6,$G$6)</f>
        <v>0.50026406199826323</v>
      </c>
      <c r="D7315" s="38">
        <f t="shared" ref="D7315:D7378" ca="1" si="801">_xlfn.NORM.INV(RAND(),$F$7,$G$7)</f>
        <v>5.6680880627332703E-2</v>
      </c>
      <c r="E7315" s="38">
        <f t="shared" ref="E7315:E7378" ca="1" si="802">_xlfn.NORM.INV(RAND(),$F$8,$G$8)</f>
        <v>0.14390062574805498</v>
      </c>
      <c r="F7315" s="38">
        <f t="shared" ca="1" si="799"/>
        <v>5.2298716237695012E-2</v>
      </c>
      <c r="G7315" s="24">
        <f t="shared" ref="G7315:G7378" ca="1" si="803">IF(E7315&gt;F7315,($C$12*(1+C7315)*D7315)/(E7315-F7315),0)</f>
        <v>11513.069996302951</v>
      </c>
      <c r="H7315" s="24">
        <f t="shared" ref="H7315:H7378" ca="1" si="804">G7315+$C$13</f>
        <v>12206.251299615433</v>
      </c>
      <c r="I7315" s="24">
        <f ca="1">H7315/'Option value'!$E$10</f>
        <v>592.53647085511807</v>
      </c>
    </row>
    <row r="7316" spans="2:9">
      <c r="B7316">
        <f t="shared" ref="B7316:B7379" si="805">B7315+1</f>
        <v>7298</v>
      </c>
      <c r="C7316" s="38">
        <f t="shared" ca="1" si="800"/>
        <v>0.25943897739523764</v>
      </c>
      <c r="D7316" s="38">
        <f t="shared" ca="1" si="801"/>
        <v>6.7312018784703748E-2</v>
      </c>
      <c r="E7316" s="38">
        <f t="shared" ca="1" si="802"/>
        <v>0.14601912620297353</v>
      </c>
      <c r="F7316" s="38">
        <f t="shared" ref="F7316:F7379" ca="1" si="806">RAND()*($E$9-$D$9)+$D$9</f>
        <v>4.9343534699100335E-2</v>
      </c>
      <c r="G7316" s="24">
        <f t="shared" ca="1" si="803"/>
        <v>10875.376089749892</v>
      </c>
      <c r="H7316" s="24">
        <f t="shared" ca="1" si="804"/>
        <v>11568.557393062374</v>
      </c>
      <c r="I7316" s="24">
        <f ca="1">H7316/'Option value'!$E$10</f>
        <v>561.58045597390162</v>
      </c>
    </row>
    <row r="7317" spans="2:9">
      <c r="B7317">
        <f t="shared" si="805"/>
        <v>7299</v>
      </c>
      <c r="C7317" s="38">
        <f t="shared" ca="1" si="800"/>
        <v>0.21186942769737183</v>
      </c>
      <c r="D7317" s="38">
        <f t="shared" ca="1" si="801"/>
        <v>6.6809929832985546E-2</v>
      </c>
      <c r="E7317" s="38">
        <f t="shared" ca="1" si="802"/>
        <v>0.14596129695042781</v>
      </c>
      <c r="F7317" s="38">
        <f t="shared" ca="1" si="806"/>
        <v>4.9086397047958225E-2</v>
      </c>
      <c r="G7317" s="24">
        <f t="shared" ca="1" si="803"/>
        <v>10365.182549159488</v>
      </c>
      <c r="H7317" s="24">
        <f t="shared" ca="1" si="804"/>
        <v>11058.36385247197</v>
      </c>
      <c r="I7317" s="24">
        <f ca="1">H7317/'Option value'!$E$10</f>
        <v>536.81377924621211</v>
      </c>
    </row>
    <row r="7318" spans="2:9">
      <c r="B7318">
        <f t="shared" si="805"/>
        <v>7300</v>
      </c>
      <c r="C7318" s="38">
        <f t="shared" ca="1" si="800"/>
        <v>0.2660507662543658</v>
      </c>
      <c r="D7318" s="38">
        <f t="shared" ca="1" si="801"/>
        <v>6.8679834230801956E-2</v>
      </c>
      <c r="E7318" s="38">
        <f t="shared" ca="1" si="802"/>
        <v>0.14098611330650243</v>
      </c>
      <c r="F7318" s="38">
        <f t="shared" ca="1" si="806"/>
        <v>3.123922458284896E-2</v>
      </c>
      <c r="G7318" s="24">
        <f t="shared" ca="1" si="803"/>
        <v>9826.0624158425708</v>
      </c>
      <c r="H7318" s="24">
        <f t="shared" ca="1" si="804"/>
        <v>10519.243719155053</v>
      </c>
      <c r="I7318" s="24">
        <f ca="1">H7318/'Option value'!$E$10</f>
        <v>510.64289898810932</v>
      </c>
    </row>
    <row r="7319" spans="2:9">
      <c r="B7319">
        <f t="shared" si="805"/>
        <v>7301</v>
      </c>
      <c r="C7319" s="38">
        <f t="shared" ca="1" si="800"/>
        <v>0.12537006872938522</v>
      </c>
      <c r="D7319" s="38">
        <f t="shared" ca="1" si="801"/>
        <v>6.762927633343209E-2</v>
      </c>
      <c r="E7319" s="38">
        <f t="shared" ca="1" si="802"/>
        <v>0.14622390101360322</v>
      </c>
      <c r="F7319" s="38">
        <f t="shared" ca="1" si="806"/>
        <v>4.4318943015336829E-2</v>
      </c>
      <c r="G7319" s="24">
        <f t="shared" ca="1" si="803"/>
        <v>9262.4561061199875</v>
      </c>
      <c r="H7319" s="24">
        <f t="shared" ca="1" si="804"/>
        <v>9955.6374094324692</v>
      </c>
      <c r="I7319" s="24">
        <f ca="1">H7319/'Option value'!$E$10</f>
        <v>483.28336938992567</v>
      </c>
    </row>
    <row r="7320" spans="2:9">
      <c r="B7320">
        <f t="shared" si="805"/>
        <v>7302</v>
      </c>
      <c r="C7320" s="38">
        <f t="shared" ca="1" si="800"/>
        <v>0.35815092117444258</v>
      </c>
      <c r="D7320" s="38">
        <f t="shared" ca="1" si="801"/>
        <v>6.5056352605661338E-2</v>
      </c>
      <c r="E7320" s="38">
        <f t="shared" ca="1" si="802"/>
        <v>0.14759119939983242</v>
      </c>
      <c r="F7320" s="38">
        <f t="shared" ca="1" si="806"/>
        <v>3.9367860452839493E-2</v>
      </c>
      <c r="G7320" s="24">
        <f t="shared" ca="1" si="803"/>
        <v>10125.306800847187</v>
      </c>
      <c r="H7320" s="24">
        <f t="shared" ca="1" si="804"/>
        <v>10818.488104159669</v>
      </c>
      <c r="I7320" s="24">
        <f ca="1">H7320/'Option value'!$E$10</f>
        <v>525.16932544464407</v>
      </c>
    </row>
    <row r="7321" spans="2:9">
      <c r="B7321">
        <f t="shared" si="805"/>
        <v>7303</v>
      </c>
      <c r="C7321" s="38">
        <f t="shared" ca="1" si="800"/>
        <v>0.13355082081157424</v>
      </c>
      <c r="D7321" s="38">
        <f t="shared" ca="1" si="801"/>
        <v>6.8819204828785369E-2</v>
      </c>
      <c r="E7321" s="38">
        <f t="shared" ca="1" si="802"/>
        <v>0.14569898571484066</v>
      </c>
      <c r="F7321" s="38">
        <f t="shared" ca="1" si="806"/>
        <v>5.9548152691916545E-2</v>
      </c>
      <c r="G7321" s="24">
        <f t="shared" ca="1" si="803"/>
        <v>11230.072025860547</v>
      </c>
      <c r="H7321" s="24">
        <f t="shared" ca="1" si="804"/>
        <v>11923.253329173029</v>
      </c>
      <c r="I7321" s="24">
        <f ca="1">H7321/'Option value'!$E$10</f>
        <v>578.79870529966161</v>
      </c>
    </row>
    <row r="7322" spans="2:9">
      <c r="B7322">
        <f t="shared" si="805"/>
        <v>7304</v>
      </c>
      <c r="C7322" s="38">
        <f t="shared" ca="1" si="800"/>
        <v>0.3007434301242109</v>
      </c>
      <c r="D7322" s="38">
        <f t="shared" ca="1" si="801"/>
        <v>6.5926042945665425E-2</v>
      </c>
      <c r="E7322" s="38">
        <f t="shared" ca="1" si="802"/>
        <v>0.14657172669168009</v>
      </c>
      <c r="F7322" s="38">
        <f t="shared" ca="1" si="806"/>
        <v>5.7249892620617429E-2</v>
      </c>
      <c r="G7322" s="24">
        <f t="shared" ca="1" si="803"/>
        <v>11906.452806173793</v>
      </c>
      <c r="H7322" s="24">
        <f t="shared" ca="1" si="804"/>
        <v>12599.634109486275</v>
      </c>
      <c r="I7322" s="24">
        <f ca="1">H7322/'Option value'!$E$10</f>
        <v>611.63272376146961</v>
      </c>
    </row>
    <row r="7323" spans="2:9">
      <c r="B7323">
        <f t="shared" si="805"/>
        <v>7305</v>
      </c>
      <c r="C7323" s="38">
        <f t="shared" ca="1" si="800"/>
        <v>0.19770719650699609</v>
      </c>
      <c r="D7323" s="38">
        <f t="shared" ca="1" si="801"/>
        <v>6.9356621018486012E-2</v>
      </c>
      <c r="E7323" s="38">
        <f t="shared" ca="1" si="802"/>
        <v>0.14797117896354151</v>
      </c>
      <c r="F7323" s="38">
        <f t="shared" ca="1" si="806"/>
        <v>2.5097863944970444E-2</v>
      </c>
      <c r="G7323" s="24">
        <f t="shared" ca="1" si="803"/>
        <v>8384.4076810492061</v>
      </c>
      <c r="H7323" s="24">
        <f t="shared" ca="1" si="804"/>
        <v>9077.5889843616878</v>
      </c>
      <c r="I7323" s="24">
        <f ca="1">H7323/'Option value'!$E$10</f>
        <v>440.65965943503335</v>
      </c>
    </row>
    <row r="7324" spans="2:9">
      <c r="B7324">
        <f t="shared" si="805"/>
        <v>7306</v>
      </c>
      <c r="C7324" s="38">
        <f t="shared" ca="1" si="800"/>
        <v>0.11447818214089588</v>
      </c>
      <c r="D7324" s="38">
        <f t="shared" ca="1" si="801"/>
        <v>5.9540898137716597E-2</v>
      </c>
      <c r="E7324" s="38">
        <f t="shared" ca="1" si="802"/>
        <v>0.1433591121447097</v>
      </c>
      <c r="F7324" s="38">
        <f t="shared" ca="1" si="806"/>
        <v>4.6169393889404324E-2</v>
      </c>
      <c r="G7324" s="24">
        <f t="shared" ca="1" si="803"/>
        <v>8467.5546042250571</v>
      </c>
      <c r="H7324" s="24">
        <f t="shared" ca="1" si="804"/>
        <v>9160.7359075375389</v>
      </c>
      <c r="I7324" s="24">
        <f ca="1">H7324/'Option value'!$E$10</f>
        <v>444.69591784162805</v>
      </c>
    </row>
    <row r="7325" spans="2:9">
      <c r="B7325">
        <f t="shared" si="805"/>
        <v>7307</v>
      </c>
      <c r="C7325" s="38">
        <f t="shared" ca="1" si="800"/>
        <v>0.20974613309691276</v>
      </c>
      <c r="D7325" s="38">
        <f t="shared" ca="1" si="801"/>
        <v>6.0685692660190096E-2</v>
      </c>
      <c r="E7325" s="38">
        <f t="shared" ca="1" si="802"/>
        <v>0.14315685301230449</v>
      </c>
      <c r="F7325" s="38">
        <f t="shared" ca="1" si="806"/>
        <v>2.0016810177496777E-2</v>
      </c>
      <c r="G7325" s="24">
        <f t="shared" ca="1" si="803"/>
        <v>7393.8839928317511</v>
      </c>
      <c r="H7325" s="24">
        <f t="shared" ca="1" si="804"/>
        <v>8087.0652961442338</v>
      </c>
      <c r="I7325" s="24">
        <f ca="1">H7325/'Option value'!$E$10</f>
        <v>392.57598524972008</v>
      </c>
    </row>
    <row r="7326" spans="2:9">
      <c r="B7326">
        <f t="shared" si="805"/>
        <v>7308</v>
      </c>
      <c r="C7326" s="38">
        <f t="shared" ca="1" si="800"/>
        <v>0.47267323549541329</v>
      </c>
      <c r="D7326" s="38">
        <f t="shared" ca="1" si="801"/>
        <v>6.7496887088510274E-2</v>
      </c>
      <c r="E7326" s="38">
        <f t="shared" ca="1" si="802"/>
        <v>0.14382571646472789</v>
      </c>
      <c r="F7326" s="38">
        <f t="shared" ca="1" si="806"/>
        <v>3.6446737263848381E-2</v>
      </c>
      <c r="G7326" s="24">
        <f t="shared" ca="1" si="803"/>
        <v>11480.538087210303</v>
      </c>
      <c r="H7326" s="24">
        <f t="shared" ca="1" si="804"/>
        <v>12173.719390522785</v>
      </c>
      <c r="I7326" s="24">
        <f ca="1">H7326/'Option value'!$E$10</f>
        <v>590.95725196712544</v>
      </c>
    </row>
    <row r="7327" spans="2:9">
      <c r="B7327">
        <f t="shared" si="805"/>
        <v>7309</v>
      </c>
      <c r="C7327" s="38">
        <f t="shared" ca="1" si="800"/>
        <v>0.29096164440270367</v>
      </c>
      <c r="D7327" s="38">
        <f t="shared" ca="1" si="801"/>
        <v>6.8494716302795175E-2</v>
      </c>
      <c r="E7327" s="38">
        <f t="shared" ca="1" si="802"/>
        <v>0.14732486931388292</v>
      </c>
      <c r="F7327" s="38">
        <f t="shared" ca="1" si="806"/>
        <v>2.6878801796067602E-2</v>
      </c>
      <c r="G7327" s="24">
        <f t="shared" ca="1" si="803"/>
        <v>9104.7738310822042</v>
      </c>
      <c r="H7327" s="24">
        <f t="shared" ca="1" si="804"/>
        <v>9797.955134394686</v>
      </c>
      <c r="I7327" s="24">
        <f ca="1">H7327/'Option value'!$E$10</f>
        <v>475.62889001915948</v>
      </c>
    </row>
    <row r="7328" spans="2:9">
      <c r="B7328">
        <f t="shared" si="805"/>
        <v>7310</v>
      </c>
      <c r="C7328" s="38">
        <f t="shared" ca="1" si="800"/>
        <v>0.15409546655802436</v>
      </c>
      <c r="D7328" s="38">
        <f t="shared" ca="1" si="801"/>
        <v>6.4759139847099398E-2</v>
      </c>
      <c r="E7328" s="38">
        <f t="shared" ca="1" si="802"/>
        <v>0.14137288574318899</v>
      </c>
      <c r="F7328" s="38">
        <f t="shared" ca="1" si="806"/>
        <v>2.2076704142563672E-2</v>
      </c>
      <c r="G7328" s="24">
        <f t="shared" ca="1" si="803"/>
        <v>7769.7606504731903</v>
      </c>
      <c r="H7328" s="24">
        <f t="shared" ca="1" si="804"/>
        <v>8462.941953785672</v>
      </c>
      <c r="I7328" s="24">
        <f ca="1">H7328/'Option value'!$E$10</f>
        <v>410.82242494105202</v>
      </c>
    </row>
    <row r="7329" spans="2:9">
      <c r="B7329">
        <f t="shared" si="805"/>
        <v>7311</v>
      </c>
      <c r="C7329" s="38">
        <f t="shared" ca="1" si="800"/>
        <v>0.26638208742267139</v>
      </c>
      <c r="D7329" s="38">
        <f t="shared" ca="1" si="801"/>
        <v>5.7716177925621504E-2</v>
      </c>
      <c r="E7329" s="38">
        <f t="shared" ca="1" si="802"/>
        <v>0.14790610047159389</v>
      </c>
      <c r="F7329" s="38">
        <f t="shared" ca="1" si="806"/>
        <v>5.1882102587583592E-2</v>
      </c>
      <c r="G7329" s="24">
        <f t="shared" ca="1" si="803"/>
        <v>9440.0417670721545</v>
      </c>
      <c r="H7329" s="24">
        <f t="shared" ca="1" si="804"/>
        <v>10133.223070384636</v>
      </c>
      <c r="I7329" s="24">
        <f ca="1">H7329/'Option value'!$E$10</f>
        <v>491.90403254294347</v>
      </c>
    </row>
    <row r="7330" spans="2:9">
      <c r="B7330">
        <f t="shared" si="805"/>
        <v>7312</v>
      </c>
      <c r="C7330" s="38">
        <f t="shared" ca="1" si="800"/>
        <v>0.22919386517640974</v>
      </c>
      <c r="D7330" s="38">
        <f t="shared" ca="1" si="801"/>
        <v>6.28056889801029E-2</v>
      </c>
      <c r="E7330" s="38">
        <f t="shared" ca="1" si="802"/>
        <v>0.14836926630973152</v>
      </c>
      <c r="F7330" s="38">
        <f t="shared" ca="1" si="806"/>
        <v>3.5834797299833236E-2</v>
      </c>
      <c r="G7330" s="24">
        <f t="shared" ca="1" si="803"/>
        <v>8507.9548986412756</v>
      </c>
      <c r="H7330" s="24">
        <f t="shared" ca="1" si="804"/>
        <v>9201.1362019537573</v>
      </c>
      <c r="I7330" s="24">
        <f ca="1">H7330/'Option value'!$E$10</f>
        <v>446.65709718222121</v>
      </c>
    </row>
    <row r="7331" spans="2:9">
      <c r="B7331">
        <f t="shared" si="805"/>
        <v>7313</v>
      </c>
      <c r="C7331" s="38">
        <f t="shared" ca="1" si="800"/>
        <v>0.24578805615471291</v>
      </c>
      <c r="D7331" s="38">
        <f t="shared" ca="1" si="801"/>
        <v>6.4537284100974535E-2</v>
      </c>
      <c r="E7331" s="38">
        <f t="shared" ca="1" si="802"/>
        <v>0.14519025678688235</v>
      </c>
      <c r="F7331" s="38">
        <f t="shared" ca="1" si="806"/>
        <v>3.1185172898833616E-2</v>
      </c>
      <c r="G7331" s="24">
        <f t="shared" ca="1" si="803"/>
        <v>8746.2524051694891</v>
      </c>
      <c r="H7331" s="24">
        <f t="shared" ca="1" si="804"/>
        <v>9439.4337084819708</v>
      </c>
      <c r="I7331" s="24">
        <f ca="1">H7331/'Option value'!$E$10</f>
        <v>458.22493730495</v>
      </c>
    </row>
    <row r="7332" spans="2:9">
      <c r="B7332">
        <f t="shared" si="805"/>
        <v>7314</v>
      </c>
      <c r="C7332" s="38">
        <f t="shared" ca="1" si="800"/>
        <v>0.20552497728237901</v>
      </c>
      <c r="D7332" s="38">
        <f t="shared" ca="1" si="801"/>
        <v>6.0318163110608662E-2</v>
      </c>
      <c r="E7332" s="38">
        <f t="shared" ca="1" si="802"/>
        <v>0.14459439041110636</v>
      </c>
      <c r="F7332" s="38">
        <f t="shared" ca="1" si="806"/>
        <v>3.2543506440110573E-2</v>
      </c>
      <c r="G7332" s="24">
        <f t="shared" ca="1" si="803"/>
        <v>8048.230575640674</v>
      </c>
      <c r="H7332" s="24">
        <f t="shared" ca="1" si="804"/>
        <v>8741.4118789531567</v>
      </c>
      <c r="I7332" s="24">
        <f ca="1">H7332/'Option value'!$E$10</f>
        <v>424.34038247345416</v>
      </c>
    </row>
    <row r="7333" spans="2:9">
      <c r="B7333">
        <f t="shared" si="805"/>
        <v>7315</v>
      </c>
      <c r="C7333" s="38">
        <f t="shared" ca="1" si="800"/>
        <v>0.12031614435211382</v>
      </c>
      <c r="D7333" s="38">
        <f t="shared" ca="1" si="801"/>
        <v>7.2899643988444007E-2</v>
      </c>
      <c r="E7333" s="38">
        <f t="shared" ca="1" si="802"/>
        <v>0.14641938579954092</v>
      </c>
      <c r="F7333" s="38">
        <f t="shared" ca="1" si="806"/>
        <v>2.7203682517419649E-2</v>
      </c>
      <c r="G7333" s="24">
        <f t="shared" ca="1" si="803"/>
        <v>8496.1840837119817</v>
      </c>
      <c r="H7333" s="24">
        <f t="shared" ca="1" si="804"/>
        <v>9189.3653870244634</v>
      </c>
      <c r="I7333" s="24">
        <f ca="1">H7333/'Option value'!$E$10</f>
        <v>446.08569839924576</v>
      </c>
    </row>
    <row r="7334" spans="2:9">
      <c r="B7334">
        <f t="shared" si="805"/>
        <v>7316</v>
      </c>
      <c r="C7334" s="38">
        <f t="shared" ca="1" si="800"/>
        <v>0.19776310300819391</v>
      </c>
      <c r="D7334" s="38">
        <f t="shared" ca="1" si="801"/>
        <v>6.8201142991474784E-2</v>
      </c>
      <c r="E7334" s="38">
        <f t="shared" ca="1" si="802"/>
        <v>0.14643252395850712</v>
      </c>
      <c r="F7334" s="38">
        <f t="shared" ca="1" si="806"/>
        <v>4.8676478972602424E-2</v>
      </c>
      <c r="G7334" s="24">
        <f t="shared" ca="1" si="803"/>
        <v>10363.592735821401</v>
      </c>
      <c r="H7334" s="24">
        <f t="shared" ca="1" si="804"/>
        <v>11056.774039133883</v>
      </c>
      <c r="I7334" s="24">
        <f ca="1">H7334/'Option value'!$E$10</f>
        <v>536.73660384145057</v>
      </c>
    </row>
    <row r="7335" spans="2:9">
      <c r="B7335">
        <f t="shared" si="805"/>
        <v>7317</v>
      </c>
      <c r="C7335" s="38">
        <f t="shared" ca="1" si="800"/>
        <v>0.30781092286792322</v>
      </c>
      <c r="D7335" s="38">
        <f t="shared" ca="1" si="801"/>
        <v>6.2553597839545436E-2</v>
      </c>
      <c r="E7335" s="38">
        <f t="shared" ca="1" si="802"/>
        <v>0.14541845125655251</v>
      </c>
      <c r="F7335" s="38">
        <f t="shared" ca="1" si="806"/>
        <v>2.5667685972248982E-2</v>
      </c>
      <c r="G7335" s="24">
        <f t="shared" ca="1" si="803"/>
        <v>8472.475726598781</v>
      </c>
      <c r="H7335" s="24">
        <f t="shared" ca="1" si="804"/>
        <v>9165.6570299112627</v>
      </c>
      <c r="I7335" s="24">
        <f ca="1">H7335/'Option value'!$E$10</f>
        <v>444.93480727724574</v>
      </c>
    </row>
    <row r="7336" spans="2:9">
      <c r="B7336">
        <f t="shared" si="805"/>
        <v>7318</v>
      </c>
      <c r="C7336" s="38">
        <f t="shared" ca="1" si="800"/>
        <v>0.23893343092860014</v>
      </c>
      <c r="D7336" s="38">
        <f t="shared" ca="1" si="801"/>
        <v>6.1930102599832004E-2</v>
      </c>
      <c r="E7336" s="38">
        <f t="shared" ca="1" si="802"/>
        <v>0.14116942419072925</v>
      </c>
      <c r="F7336" s="38">
        <f t="shared" ca="1" si="806"/>
        <v>3.6384079273078539E-2</v>
      </c>
      <c r="G7336" s="24">
        <f t="shared" ca="1" si="803"/>
        <v>9081.1448081982599</v>
      </c>
      <c r="H7336" s="24">
        <f t="shared" ca="1" si="804"/>
        <v>9774.3261115107416</v>
      </c>
      <c r="I7336" s="24">
        <f ca="1">H7336/'Option value'!$E$10</f>
        <v>474.48185007333694</v>
      </c>
    </row>
    <row r="7337" spans="2:9">
      <c r="B7337">
        <f t="shared" si="805"/>
        <v>7319</v>
      </c>
      <c r="C7337" s="38">
        <f t="shared" ca="1" si="800"/>
        <v>0.26591566389878002</v>
      </c>
      <c r="D7337" s="38">
        <f t="shared" ca="1" si="801"/>
        <v>6.1045051376096365E-2</v>
      </c>
      <c r="E7337" s="38">
        <f t="shared" ca="1" si="802"/>
        <v>0.14395620640134182</v>
      </c>
      <c r="F7337" s="38">
        <f t="shared" ca="1" si="806"/>
        <v>4.7564063692900477E-2</v>
      </c>
      <c r="G7337" s="24">
        <f t="shared" ca="1" si="803"/>
        <v>9942.7147446631043</v>
      </c>
      <c r="H7337" s="24">
        <f t="shared" ca="1" si="804"/>
        <v>10635.896047975586</v>
      </c>
      <c r="I7337" s="24">
        <f ca="1">H7337/'Option value'!$E$10</f>
        <v>516.30563339687308</v>
      </c>
    </row>
    <row r="7338" spans="2:9">
      <c r="B7338">
        <f t="shared" si="805"/>
        <v>7320</v>
      </c>
      <c r="C7338" s="38">
        <f t="shared" ca="1" si="800"/>
        <v>0.11101224180361031</v>
      </c>
      <c r="D7338" s="38">
        <f t="shared" ca="1" si="801"/>
        <v>6.7651035462927556E-2</v>
      </c>
      <c r="E7338" s="38">
        <f t="shared" ca="1" si="802"/>
        <v>0.14910074571801177</v>
      </c>
      <c r="F7338" s="38">
        <f t="shared" ca="1" si="806"/>
        <v>5.6349146165267455E-2</v>
      </c>
      <c r="G7338" s="24">
        <f t="shared" ca="1" si="803"/>
        <v>10049.935196899873</v>
      </c>
      <c r="H7338" s="24">
        <f t="shared" ca="1" si="804"/>
        <v>10743.116500212354</v>
      </c>
      <c r="I7338" s="24">
        <f ca="1">H7338/'Option value'!$E$10</f>
        <v>521.51050971904624</v>
      </c>
    </row>
    <row r="7339" spans="2:9">
      <c r="B7339">
        <f t="shared" si="805"/>
        <v>7321</v>
      </c>
      <c r="C7339" s="38">
        <f t="shared" ca="1" si="800"/>
        <v>0.14962553277166959</v>
      </c>
      <c r="D7339" s="38">
        <f t="shared" ca="1" si="801"/>
        <v>6.4098119226006778E-2</v>
      </c>
      <c r="E7339" s="38">
        <f t="shared" ca="1" si="802"/>
        <v>0.1432328920110735</v>
      </c>
      <c r="F7339" s="38">
        <f t="shared" ca="1" si="806"/>
        <v>4.6985256636763041E-2</v>
      </c>
      <c r="G7339" s="24">
        <f t="shared" ca="1" si="803"/>
        <v>9495.1754875920433</v>
      </c>
      <c r="H7339" s="24">
        <f t="shared" ca="1" si="804"/>
        <v>10188.356790904525</v>
      </c>
      <c r="I7339" s="24">
        <f ca="1">H7339/'Option value'!$E$10</f>
        <v>494.58042674293807</v>
      </c>
    </row>
    <row r="7340" spans="2:9">
      <c r="B7340">
        <f t="shared" si="805"/>
        <v>7322</v>
      </c>
      <c r="C7340" s="38">
        <f t="shared" ca="1" si="800"/>
        <v>0.28220134580325162</v>
      </c>
      <c r="D7340" s="38">
        <f t="shared" ca="1" si="801"/>
        <v>6.3011516335421708E-2</v>
      </c>
      <c r="E7340" s="38">
        <f t="shared" ca="1" si="802"/>
        <v>0.1482105391442369</v>
      </c>
      <c r="F7340" s="38">
        <f t="shared" ca="1" si="806"/>
        <v>5.1714166960960622E-2</v>
      </c>
      <c r="G7340" s="24">
        <f t="shared" ca="1" si="803"/>
        <v>10383.805621620728</v>
      </c>
      <c r="H7340" s="24">
        <f t="shared" ca="1" si="804"/>
        <v>11076.98692493321</v>
      </c>
      <c r="I7340" s="24">
        <f ca="1">H7340/'Option value'!$E$10</f>
        <v>537.71781188996158</v>
      </c>
    </row>
    <row r="7341" spans="2:9">
      <c r="B7341">
        <f t="shared" si="805"/>
        <v>7323</v>
      </c>
      <c r="C7341" s="38">
        <f t="shared" ca="1" si="800"/>
        <v>0.18242899850460859</v>
      </c>
      <c r="D7341" s="38">
        <f t="shared" ca="1" si="801"/>
        <v>6.7861830473106566E-2</v>
      </c>
      <c r="E7341" s="38">
        <f t="shared" ca="1" si="802"/>
        <v>0.14534075103296568</v>
      </c>
      <c r="F7341" s="38">
        <f t="shared" ca="1" si="806"/>
        <v>3.3962266480342881E-2</v>
      </c>
      <c r="G7341" s="24">
        <f t="shared" ca="1" si="803"/>
        <v>8934.9209462228246</v>
      </c>
      <c r="H7341" s="24">
        <f t="shared" ca="1" si="804"/>
        <v>9628.1022495353063</v>
      </c>
      <c r="I7341" s="24">
        <f ca="1">H7341/'Option value'!$E$10</f>
        <v>467.38360434637406</v>
      </c>
    </row>
    <row r="7342" spans="2:9">
      <c r="B7342">
        <f t="shared" si="805"/>
        <v>7324</v>
      </c>
      <c r="C7342" s="38">
        <f t="shared" ca="1" si="800"/>
        <v>0.34178646516169547</v>
      </c>
      <c r="D7342" s="38">
        <f t="shared" ca="1" si="801"/>
        <v>7.2329790228269408E-2</v>
      </c>
      <c r="E7342" s="38">
        <f t="shared" ca="1" si="802"/>
        <v>0.14626912843100784</v>
      </c>
      <c r="F7342" s="38">
        <f t="shared" ca="1" si="806"/>
        <v>3.6712678331086435E-2</v>
      </c>
      <c r="G7342" s="24">
        <f t="shared" ca="1" si="803"/>
        <v>10986.365355538932</v>
      </c>
      <c r="H7342" s="24">
        <f t="shared" ca="1" si="804"/>
        <v>11679.546658851414</v>
      </c>
      <c r="I7342" s="24">
        <f ca="1">H7342/'Option value'!$E$10</f>
        <v>566.96828441026275</v>
      </c>
    </row>
    <row r="7343" spans="2:9">
      <c r="B7343">
        <f t="shared" si="805"/>
        <v>7325</v>
      </c>
      <c r="C7343" s="38">
        <f t="shared" ca="1" si="800"/>
        <v>0.29891058310285235</v>
      </c>
      <c r="D7343" s="38">
        <f t="shared" ca="1" si="801"/>
        <v>6.456391145817296E-2</v>
      </c>
      <c r="E7343" s="38">
        <f t="shared" ca="1" si="802"/>
        <v>0.14334573846318149</v>
      </c>
      <c r="F7343" s="38">
        <f t="shared" ca="1" si="806"/>
        <v>4.1390465071802204E-2</v>
      </c>
      <c r="G7343" s="24">
        <f t="shared" ca="1" si="803"/>
        <v>10201.188481757068</v>
      </c>
      <c r="H7343" s="24">
        <f t="shared" ca="1" si="804"/>
        <v>10894.36978506955</v>
      </c>
      <c r="I7343" s="24">
        <f ca="1">H7343/'Option value'!$E$10</f>
        <v>528.85290218784223</v>
      </c>
    </row>
    <row r="7344" spans="2:9">
      <c r="B7344">
        <f t="shared" si="805"/>
        <v>7326</v>
      </c>
      <c r="C7344" s="38">
        <f t="shared" ca="1" si="800"/>
        <v>0.28729232170748664</v>
      </c>
      <c r="D7344" s="38">
        <f t="shared" ca="1" si="801"/>
        <v>6.4322381016363714E-2</v>
      </c>
      <c r="E7344" s="38">
        <f t="shared" ca="1" si="802"/>
        <v>0.14643434149099582</v>
      </c>
      <c r="F7344" s="38">
        <f t="shared" ca="1" si="806"/>
        <v>5.5449599836793609E-2</v>
      </c>
      <c r="G7344" s="24">
        <f t="shared" ca="1" si="803"/>
        <v>11286.573176570826</v>
      </c>
      <c r="H7344" s="24">
        <f t="shared" ca="1" si="804"/>
        <v>11979.754479883308</v>
      </c>
      <c r="I7344" s="24">
        <f ca="1">H7344/'Option value'!$E$10</f>
        <v>581.54147960598573</v>
      </c>
    </row>
    <row r="7345" spans="2:9">
      <c r="B7345">
        <f t="shared" si="805"/>
        <v>7327</v>
      </c>
      <c r="C7345" s="38">
        <f t="shared" ca="1" si="800"/>
        <v>0.3863924198806199</v>
      </c>
      <c r="D7345" s="38">
        <f t="shared" ca="1" si="801"/>
        <v>6.4208975676506991E-2</v>
      </c>
      <c r="E7345" s="38">
        <f t="shared" ca="1" si="802"/>
        <v>0.14549750174728643</v>
      </c>
      <c r="F7345" s="38">
        <f t="shared" ca="1" si="806"/>
        <v>3.9181463602412245E-2</v>
      </c>
      <c r="G7345" s="24">
        <f t="shared" ca="1" si="803"/>
        <v>10384.235037450675</v>
      </c>
      <c r="H7345" s="24">
        <f t="shared" ca="1" si="804"/>
        <v>11077.416340763157</v>
      </c>
      <c r="I7345" s="24">
        <f ca="1">H7345/'Option value'!$E$10</f>
        <v>537.73865731859985</v>
      </c>
    </row>
    <row r="7346" spans="2:9">
      <c r="B7346">
        <f t="shared" si="805"/>
        <v>7328</v>
      </c>
      <c r="C7346" s="38">
        <f t="shared" ca="1" si="800"/>
        <v>0.25230531495308794</v>
      </c>
      <c r="D7346" s="38">
        <f t="shared" ca="1" si="801"/>
        <v>6.8951052810962837E-2</v>
      </c>
      <c r="E7346" s="38">
        <f t="shared" ca="1" si="802"/>
        <v>0.14515990019046368</v>
      </c>
      <c r="F7346" s="38">
        <f t="shared" ca="1" si="806"/>
        <v>4.8062365797273722E-2</v>
      </c>
      <c r="G7346" s="24">
        <f t="shared" ca="1" si="803"/>
        <v>11028.953367340002</v>
      </c>
      <c r="H7346" s="24">
        <f t="shared" ca="1" si="804"/>
        <v>11722.134670652484</v>
      </c>
      <c r="I7346" s="24">
        <f ca="1">H7346/'Option value'!$E$10</f>
        <v>569.03566362390688</v>
      </c>
    </row>
    <row r="7347" spans="2:9">
      <c r="B7347">
        <f t="shared" si="805"/>
        <v>7329</v>
      </c>
      <c r="C7347" s="38">
        <f t="shared" ca="1" si="800"/>
        <v>4.4027174278290643E-2</v>
      </c>
      <c r="D7347" s="38">
        <f t="shared" ca="1" si="801"/>
        <v>6.6566184316496774E-2</v>
      </c>
      <c r="E7347" s="38">
        <f t="shared" ca="1" si="802"/>
        <v>0.1441184931432791</v>
      </c>
      <c r="F7347" s="38">
        <f t="shared" ca="1" si="806"/>
        <v>3.2345906271389287E-2</v>
      </c>
      <c r="G7347" s="24">
        <f t="shared" ca="1" si="803"/>
        <v>7711.1924208081</v>
      </c>
      <c r="H7347" s="24">
        <f t="shared" ca="1" si="804"/>
        <v>8404.3737241205818</v>
      </c>
      <c r="I7347" s="24">
        <f ca="1">H7347/'Option value'!$E$10</f>
        <v>407.97930699614471</v>
      </c>
    </row>
    <row r="7348" spans="2:9">
      <c r="B7348">
        <f t="shared" si="805"/>
        <v>7330</v>
      </c>
      <c r="C7348" s="38">
        <f t="shared" ca="1" si="800"/>
        <v>0.27112268433729042</v>
      </c>
      <c r="D7348" s="38">
        <f t="shared" ca="1" si="801"/>
        <v>5.945896897246903E-2</v>
      </c>
      <c r="E7348" s="38">
        <f t="shared" ca="1" si="802"/>
        <v>0.14831015695104893</v>
      </c>
      <c r="F7348" s="38">
        <f t="shared" ca="1" si="806"/>
        <v>5.5911184774390055E-2</v>
      </c>
      <c r="G7348" s="24">
        <f t="shared" ca="1" si="803"/>
        <v>10144.463407858904</v>
      </c>
      <c r="H7348" s="24">
        <f t="shared" ca="1" si="804"/>
        <v>10837.644711171386</v>
      </c>
      <c r="I7348" s="24">
        <f ca="1">H7348/'Option value'!$E$10</f>
        <v>526.09925782385369</v>
      </c>
    </row>
    <row r="7349" spans="2:9">
      <c r="B7349">
        <f t="shared" si="805"/>
        <v>7331</v>
      </c>
      <c r="C7349" s="38">
        <f t="shared" ca="1" si="800"/>
        <v>0.20412767205637328</v>
      </c>
      <c r="D7349" s="38">
        <f t="shared" ca="1" si="801"/>
        <v>6.9100856465648813E-2</v>
      </c>
      <c r="E7349" s="38">
        <f t="shared" ca="1" si="802"/>
        <v>0.14940282521381182</v>
      </c>
      <c r="F7349" s="38">
        <f t="shared" ca="1" si="806"/>
        <v>4.357013710350386E-2</v>
      </c>
      <c r="G7349" s="24">
        <f t="shared" ca="1" si="803"/>
        <v>9750.514150590272</v>
      </c>
      <c r="H7349" s="24">
        <f t="shared" ca="1" si="804"/>
        <v>10443.695453902754</v>
      </c>
      <c r="I7349" s="24">
        <f ca="1">H7349/'Option value'!$E$10</f>
        <v>506.9755074710074</v>
      </c>
    </row>
    <row r="7350" spans="2:9">
      <c r="B7350">
        <f t="shared" si="805"/>
        <v>7332</v>
      </c>
      <c r="C7350" s="38">
        <f t="shared" ca="1" si="800"/>
        <v>0.20342811244508807</v>
      </c>
      <c r="D7350" s="38">
        <f t="shared" ca="1" si="801"/>
        <v>7.0538081385232335E-2</v>
      </c>
      <c r="E7350" s="38">
        <f t="shared" ca="1" si="802"/>
        <v>0.1437990558247898</v>
      </c>
      <c r="F7350" s="38">
        <f t="shared" ca="1" si="806"/>
        <v>4.2803758159513247E-2</v>
      </c>
      <c r="G7350" s="24">
        <f t="shared" ca="1" si="803"/>
        <v>10423.99078155337</v>
      </c>
      <c r="H7350" s="24">
        <f t="shared" ca="1" si="804"/>
        <v>11117.172084865852</v>
      </c>
      <c r="I7350" s="24">
        <f ca="1">H7350/'Option value'!$E$10</f>
        <v>539.6685478090219</v>
      </c>
    </row>
    <row r="7351" spans="2:9">
      <c r="B7351">
        <f t="shared" si="805"/>
        <v>7333</v>
      </c>
      <c r="C7351" s="38">
        <f t="shared" ca="1" si="800"/>
        <v>3.6530514643195011E-2</v>
      </c>
      <c r="D7351" s="38">
        <f t="shared" ca="1" si="801"/>
        <v>5.688255015490129E-2</v>
      </c>
      <c r="E7351" s="38">
        <f t="shared" ca="1" si="802"/>
        <v>0.14657175311327877</v>
      </c>
      <c r="F7351" s="38">
        <f t="shared" ca="1" si="806"/>
        <v>4.7732315026598873E-2</v>
      </c>
      <c r="G7351" s="24">
        <f t="shared" ca="1" si="803"/>
        <v>7398.1351268058625</v>
      </c>
      <c r="H7351" s="24">
        <f t="shared" ca="1" si="804"/>
        <v>8091.3164301183451</v>
      </c>
      <c r="I7351" s="24">
        <f ca="1">H7351/'Option value'!$E$10</f>
        <v>392.78235097661866</v>
      </c>
    </row>
    <row r="7352" spans="2:9">
      <c r="B7352">
        <f t="shared" si="805"/>
        <v>7334</v>
      </c>
      <c r="C7352" s="38">
        <f t="shared" ca="1" si="800"/>
        <v>0.22435461810585672</v>
      </c>
      <c r="D7352" s="38">
        <f t="shared" ca="1" si="801"/>
        <v>5.5049506099559616E-2</v>
      </c>
      <c r="E7352" s="38">
        <f t="shared" ca="1" si="802"/>
        <v>0.14513946506663897</v>
      </c>
      <c r="F7352" s="38">
        <f t="shared" ca="1" si="806"/>
        <v>4.9941608814581727E-2</v>
      </c>
      <c r="G7352" s="24">
        <f t="shared" ca="1" si="803"/>
        <v>8780.6134524283043</v>
      </c>
      <c r="H7352" s="24">
        <f t="shared" ca="1" si="804"/>
        <v>9473.7947557407861</v>
      </c>
      <c r="I7352" s="24">
        <f ca="1">H7352/'Option value'!$E$10</f>
        <v>459.89294930780511</v>
      </c>
    </row>
    <row r="7353" spans="2:9">
      <c r="B7353">
        <f t="shared" si="805"/>
        <v>7335</v>
      </c>
      <c r="C7353" s="38">
        <f t="shared" ca="1" si="800"/>
        <v>0.28477195276829581</v>
      </c>
      <c r="D7353" s="38">
        <f t="shared" ca="1" si="801"/>
        <v>6.5093469575786003E-2</v>
      </c>
      <c r="E7353" s="38">
        <f t="shared" ca="1" si="802"/>
        <v>0.14444319187167656</v>
      </c>
      <c r="F7353" s="38">
        <f t="shared" ca="1" si="806"/>
        <v>4.8941622680499744E-2</v>
      </c>
      <c r="G7353" s="24">
        <f t="shared" ca="1" si="803"/>
        <v>10860.362890886559</v>
      </c>
      <c r="H7353" s="24">
        <f t="shared" ca="1" si="804"/>
        <v>11553.544194199041</v>
      </c>
      <c r="I7353" s="24">
        <f ca="1">H7353/'Option value'!$E$10</f>
        <v>560.85165991257475</v>
      </c>
    </row>
    <row r="7354" spans="2:9">
      <c r="B7354">
        <f t="shared" si="805"/>
        <v>7336</v>
      </c>
      <c r="C7354" s="38">
        <f t="shared" ca="1" si="800"/>
        <v>0.31928696598758172</v>
      </c>
      <c r="D7354" s="38">
        <f t="shared" ca="1" si="801"/>
        <v>5.8634760044976864E-2</v>
      </c>
      <c r="E7354" s="38">
        <f t="shared" ca="1" si="802"/>
        <v>0.14547849484154068</v>
      </c>
      <c r="F7354" s="38">
        <f t="shared" ca="1" si="806"/>
        <v>4.723964244553424E-2</v>
      </c>
      <c r="G7354" s="24">
        <f t="shared" ca="1" si="803"/>
        <v>9765.6806979744724</v>
      </c>
      <c r="H7354" s="24">
        <f t="shared" ca="1" si="804"/>
        <v>10458.862001286954</v>
      </c>
      <c r="I7354" s="24">
        <f ca="1">H7354/'Option value'!$E$10</f>
        <v>507.71174763528899</v>
      </c>
    </row>
    <row r="7355" spans="2:9">
      <c r="B7355">
        <f t="shared" si="805"/>
        <v>7337</v>
      </c>
      <c r="C7355" s="38">
        <f t="shared" ca="1" si="800"/>
        <v>0.15263942213489945</v>
      </c>
      <c r="D7355" s="38">
        <f t="shared" ca="1" si="801"/>
        <v>6.7215671998938686E-2</v>
      </c>
      <c r="E7355" s="38">
        <f t="shared" ca="1" si="802"/>
        <v>0.14292256634826805</v>
      </c>
      <c r="F7355" s="38">
        <f t="shared" ca="1" si="806"/>
        <v>3.4906534615157712E-2</v>
      </c>
      <c r="G7355" s="24">
        <f t="shared" ca="1" si="803"/>
        <v>8895.4346313528949</v>
      </c>
      <c r="H7355" s="24">
        <f t="shared" ca="1" si="804"/>
        <v>9588.6159346653767</v>
      </c>
      <c r="I7355" s="24">
        <f ca="1">H7355/'Option value'!$E$10</f>
        <v>465.46679294492117</v>
      </c>
    </row>
    <row r="7356" spans="2:9">
      <c r="B7356">
        <f t="shared" si="805"/>
        <v>7338</v>
      </c>
      <c r="C7356" s="38">
        <f t="shared" ca="1" si="800"/>
        <v>0.12983061724576042</v>
      </c>
      <c r="D7356" s="38">
        <f t="shared" ca="1" si="801"/>
        <v>6.1909650402833187E-2</v>
      </c>
      <c r="E7356" s="38">
        <f t="shared" ca="1" si="802"/>
        <v>0.14319473017892939</v>
      </c>
      <c r="F7356" s="38">
        <f t="shared" ca="1" si="806"/>
        <v>5.8411981008855779E-2</v>
      </c>
      <c r="G7356" s="24">
        <f t="shared" ca="1" si="803"/>
        <v>10231.883179102457</v>
      </c>
      <c r="H7356" s="24">
        <f t="shared" ca="1" si="804"/>
        <v>10925.064482414939</v>
      </c>
      <c r="I7356" s="24">
        <f ca="1">H7356/'Option value'!$E$10</f>
        <v>530.34293603956007</v>
      </c>
    </row>
    <row r="7357" spans="2:9">
      <c r="B7357">
        <f t="shared" si="805"/>
        <v>7339</v>
      </c>
      <c r="C7357" s="38">
        <f t="shared" ca="1" si="800"/>
        <v>0.42366483287667578</v>
      </c>
      <c r="D7357" s="38">
        <f t="shared" ca="1" si="801"/>
        <v>7.4216311852149497E-2</v>
      </c>
      <c r="E7357" s="38">
        <f t="shared" ca="1" si="802"/>
        <v>0.14257836572647112</v>
      </c>
      <c r="F7357" s="38">
        <f t="shared" ca="1" si="806"/>
        <v>4.2739210880769568E-2</v>
      </c>
      <c r="G7357" s="24">
        <f t="shared" ca="1" si="803"/>
        <v>13124.948458753439</v>
      </c>
      <c r="H7357" s="24">
        <f t="shared" ca="1" si="804"/>
        <v>13818.129762065921</v>
      </c>
      <c r="I7357" s="24">
        <f ca="1">H7357/'Option value'!$E$10</f>
        <v>670.78299815853984</v>
      </c>
    </row>
    <row r="7358" spans="2:9">
      <c r="B7358">
        <f t="shared" si="805"/>
        <v>7340</v>
      </c>
      <c r="C7358" s="38">
        <f t="shared" ca="1" si="800"/>
        <v>0.1725465900192665</v>
      </c>
      <c r="D7358" s="38">
        <f t="shared" ca="1" si="801"/>
        <v>6.3873100574042024E-2</v>
      </c>
      <c r="E7358" s="38">
        <f t="shared" ca="1" si="802"/>
        <v>0.1428631857707103</v>
      </c>
      <c r="F7358" s="38">
        <f t="shared" ca="1" si="806"/>
        <v>5.6192167064760004E-2</v>
      </c>
      <c r="G7358" s="24">
        <f t="shared" ca="1" si="803"/>
        <v>10716.811260236645</v>
      </c>
      <c r="H7358" s="24">
        <f t="shared" ca="1" si="804"/>
        <v>11409.992563549127</v>
      </c>
      <c r="I7358" s="24">
        <f ca="1">H7358/'Option value'!$E$10</f>
        <v>553.88313415287018</v>
      </c>
    </row>
    <row r="7359" spans="2:9">
      <c r="B7359">
        <f t="shared" si="805"/>
        <v>7341</v>
      </c>
      <c r="C7359" s="38">
        <f t="shared" ca="1" si="800"/>
        <v>0.14285837123497747</v>
      </c>
      <c r="D7359" s="38">
        <f t="shared" ca="1" si="801"/>
        <v>6.4433269570547749E-2</v>
      </c>
      <c r="E7359" s="38">
        <f t="shared" ca="1" si="802"/>
        <v>0.14921155200693323</v>
      </c>
      <c r="F7359" s="38">
        <f t="shared" ca="1" si="806"/>
        <v>4.4819300256891653E-2</v>
      </c>
      <c r="G7359" s="24">
        <f t="shared" ca="1" si="803"/>
        <v>8748.3408327230754</v>
      </c>
      <c r="H7359" s="24">
        <f t="shared" ca="1" si="804"/>
        <v>9441.5221360355572</v>
      </c>
      <c r="I7359" s="24">
        <f ca="1">H7359/'Option value'!$E$10</f>
        <v>458.32631728327942</v>
      </c>
    </row>
    <row r="7360" spans="2:9">
      <c r="B7360">
        <f t="shared" si="805"/>
        <v>7342</v>
      </c>
      <c r="C7360" s="38">
        <f t="shared" ca="1" si="800"/>
        <v>0.13408083716391161</v>
      </c>
      <c r="D7360" s="38">
        <f t="shared" ca="1" si="801"/>
        <v>6.4793711400835147E-2</v>
      </c>
      <c r="E7360" s="38">
        <f t="shared" ca="1" si="802"/>
        <v>0.14437690286525529</v>
      </c>
      <c r="F7360" s="38">
        <f t="shared" ca="1" si="806"/>
        <v>3.2116835737140317E-2</v>
      </c>
      <c r="G7360" s="24">
        <f t="shared" ca="1" si="803"/>
        <v>8117.886006323226</v>
      </c>
      <c r="H7360" s="24">
        <f t="shared" ca="1" si="804"/>
        <v>8811.0673096357077</v>
      </c>
      <c r="I7360" s="24">
        <f ca="1">H7360/'Option value'!$E$10</f>
        <v>427.7217140599858</v>
      </c>
    </row>
    <row r="7361" spans="2:9">
      <c r="B7361">
        <f t="shared" si="805"/>
        <v>7343</v>
      </c>
      <c r="C7361" s="38">
        <f t="shared" ca="1" si="800"/>
        <v>0.25956079741833371</v>
      </c>
      <c r="D7361" s="38">
        <f t="shared" ca="1" si="801"/>
        <v>6.0394001885775143E-2</v>
      </c>
      <c r="E7361" s="38">
        <f t="shared" ca="1" si="802"/>
        <v>0.14988129339941575</v>
      </c>
      <c r="F7361" s="38">
        <f t="shared" ca="1" si="806"/>
        <v>2.6932271869064356E-2</v>
      </c>
      <c r="G7361" s="24">
        <f t="shared" ca="1" si="803"/>
        <v>7673.2481507912726</v>
      </c>
      <c r="H7361" s="24">
        <f t="shared" ca="1" si="804"/>
        <v>8366.4294541037543</v>
      </c>
      <c r="I7361" s="24">
        <f ca="1">H7361/'Option value'!$E$10</f>
        <v>406.13735214095891</v>
      </c>
    </row>
    <row r="7362" spans="2:9">
      <c r="B7362">
        <f t="shared" si="805"/>
        <v>7344</v>
      </c>
      <c r="C7362" s="38">
        <f t="shared" ca="1" si="800"/>
        <v>0.32861394726844961</v>
      </c>
      <c r="D7362" s="38">
        <f t="shared" ca="1" si="801"/>
        <v>6.1566521698179728E-2</v>
      </c>
      <c r="E7362" s="38">
        <f t="shared" ca="1" si="802"/>
        <v>0.1489167497174774</v>
      </c>
      <c r="F7362" s="38">
        <f t="shared" ca="1" si="806"/>
        <v>4.7874757456569883E-2</v>
      </c>
      <c r="G7362" s="24">
        <f t="shared" ca="1" si="803"/>
        <v>10039.981242642316</v>
      </c>
      <c r="H7362" s="24">
        <f t="shared" ca="1" si="804"/>
        <v>10733.162545954798</v>
      </c>
      <c r="I7362" s="24">
        <f ca="1">H7362/'Option value'!$E$10</f>
        <v>521.02730805605813</v>
      </c>
    </row>
    <row r="7363" spans="2:9">
      <c r="B7363">
        <f t="shared" si="805"/>
        <v>7345</v>
      </c>
      <c r="C7363" s="38">
        <f t="shared" ca="1" si="800"/>
        <v>0.17537334688817607</v>
      </c>
      <c r="D7363" s="38">
        <f t="shared" ca="1" si="801"/>
        <v>5.5198361487755469E-2</v>
      </c>
      <c r="E7363" s="38">
        <f t="shared" ca="1" si="802"/>
        <v>0.14231657308945203</v>
      </c>
      <c r="F7363" s="38">
        <f t="shared" ca="1" si="806"/>
        <v>3.5699252267573131E-2</v>
      </c>
      <c r="G7363" s="24">
        <f t="shared" ca="1" si="803"/>
        <v>7546.8485809384993</v>
      </c>
      <c r="H7363" s="24">
        <f t="shared" ca="1" si="804"/>
        <v>8240.0298842509819</v>
      </c>
      <c r="I7363" s="24">
        <f ca="1">H7363/'Option value'!$E$10</f>
        <v>400.00145069179518</v>
      </c>
    </row>
    <row r="7364" spans="2:9">
      <c r="B7364">
        <f t="shared" si="805"/>
        <v>7346</v>
      </c>
      <c r="C7364" s="38">
        <f t="shared" ca="1" si="800"/>
        <v>0.34228971742594255</v>
      </c>
      <c r="D7364" s="38">
        <f t="shared" ca="1" si="801"/>
        <v>6.6558190824240873E-2</v>
      </c>
      <c r="E7364" s="38">
        <f t="shared" ca="1" si="802"/>
        <v>0.14548556804151327</v>
      </c>
      <c r="F7364" s="38">
        <f t="shared" ca="1" si="806"/>
        <v>4.4217048626886531E-2</v>
      </c>
      <c r="G7364" s="24">
        <f t="shared" ca="1" si="803"/>
        <v>10941.193232200942</v>
      </c>
      <c r="H7364" s="24">
        <f t="shared" ca="1" si="804"/>
        <v>11634.374535513423</v>
      </c>
      <c r="I7364" s="24">
        <f ca="1">H7364/'Option value'!$E$10</f>
        <v>564.77546288900112</v>
      </c>
    </row>
    <row r="7365" spans="2:9">
      <c r="B7365">
        <f t="shared" si="805"/>
        <v>7347</v>
      </c>
      <c r="C7365" s="38">
        <f t="shared" ca="1" si="800"/>
        <v>0.12381445576287312</v>
      </c>
      <c r="D7365" s="38">
        <f t="shared" ca="1" si="801"/>
        <v>5.6347335663224238E-2</v>
      </c>
      <c r="E7365" s="38">
        <f t="shared" ca="1" si="802"/>
        <v>0.14401183408012433</v>
      </c>
      <c r="F7365" s="38">
        <f t="shared" ca="1" si="806"/>
        <v>4.2642443148609266E-2</v>
      </c>
      <c r="G7365" s="24">
        <f t="shared" ca="1" si="803"/>
        <v>7747.3386387540741</v>
      </c>
      <c r="H7365" s="24">
        <f t="shared" ca="1" si="804"/>
        <v>8440.5199420665558</v>
      </c>
      <c r="I7365" s="24">
        <f ca="1">H7365/'Option value'!$E$10</f>
        <v>409.73397777022114</v>
      </c>
    </row>
    <row r="7366" spans="2:9">
      <c r="B7366">
        <f t="shared" si="805"/>
        <v>7348</v>
      </c>
      <c r="C7366" s="38">
        <f t="shared" ca="1" si="800"/>
        <v>0.25109627720996497</v>
      </c>
      <c r="D7366" s="38">
        <f t="shared" ca="1" si="801"/>
        <v>5.9457393447417232E-2</v>
      </c>
      <c r="E7366" s="38">
        <f t="shared" ca="1" si="802"/>
        <v>0.14316626740982133</v>
      </c>
      <c r="F7366" s="38">
        <f t="shared" ca="1" si="806"/>
        <v>3.0704846581183061E-2</v>
      </c>
      <c r="G7366" s="24">
        <f t="shared" ca="1" si="803"/>
        <v>8203.2209423852346</v>
      </c>
      <c r="H7366" s="24">
        <f t="shared" ca="1" si="804"/>
        <v>8896.4022456977164</v>
      </c>
      <c r="I7366" s="24">
        <f ca="1">H7366/'Option value'!$E$10</f>
        <v>431.86418668435516</v>
      </c>
    </row>
    <row r="7367" spans="2:9">
      <c r="B7367">
        <f t="shared" si="805"/>
        <v>7349</v>
      </c>
      <c r="C7367" s="38">
        <f t="shared" ca="1" si="800"/>
        <v>0.14370105263257293</v>
      </c>
      <c r="D7367" s="38">
        <f t="shared" ca="1" si="801"/>
        <v>6.124967758339759E-2</v>
      </c>
      <c r="E7367" s="38">
        <f t="shared" ca="1" si="802"/>
        <v>0.14366154459927188</v>
      </c>
      <c r="F7367" s="38">
        <f t="shared" ca="1" si="806"/>
        <v>3.7647890445157456E-2</v>
      </c>
      <c r="G7367" s="24">
        <f t="shared" ca="1" si="803"/>
        <v>8194.9423030164617</v>
      </c>
      <c r="H7367" s="24">
        <f t="shared" ca="1" si="804"/>
        <v>8888.1236063289434</v>
      </c>
      <c r="I7367" s="24">
        <f ca="1">H7367/'Option value'!$E$10</f>
        <v>431.46231098684189</v>
      </c>
    </row>
    <row r="7368" spans="2:9">
      <c r="B7368">
        <f t="shared" si="805"/>
        <v>7350</v>
      </c>
      <c r="C7368" s="38">
        <f t="shared" ca="1" si="800"/>
        <v>0.32874527151288657</v>
      </c>
      <c r="D7368" s="38">
        <f t="shared" ca="1" si="801"/>
        <v>7.2007111845744765E-2</v>
      </c>
      <c r="E7368" s="38">
        <f t="shared" ca="1" si="802"/>
        <v>0.14801470401553757</v>
      </c>
      <c r="F7368" s="38">
        <f t="shared" ca="1" si="806"/>
        <v>4.2974358655004818E-2</v>
      </c>
      <c r="G7368" s="24">
        <f t="shared" ca="1" si="803"/>
        <v>11296.719881022455</v>
      </c>
      <c r="H7368" s="24">
        <f t="shared" ca="1" si="804"/>
        <v>11989.901184334936</v>
      </c>
      <c r="I7368" s="24">
        <f ca="1">H7368/'Option value'!$E$10</f>
        <v>582.03403807451139</v>
      </c>
    </row>
    <row r="7369" spans="2:9">
      <c r="B7369">
        <f t="shared" si="805"/>
        <v>7351</v>
      </c>
      <c r="C7369" s="38">
        <f t="shared" ca="1" si="800"/>
        <v>0.24936416762281358</v>
      </c>
      <c r="D7369" s="38">
        <f t="shared" ca="1" si="801"/>
        <v>6.8062335416287312E-2</v>
      </c>
      <c r="E7369" s="38">
        <f t="shared" ca="1" si="802"/>
        <v>0.14240094869224459</v>
      </c>
      <c r="F7369" s="38">
        <f t="shared" ca="1" si="806"/>
        <v>5.4869457224626814E-2</v>
      </c>
      <c r="G7369" s="24">
        <f t="shared" ca="1" si="803"/>
        <v>12048.221444385346</v>
      </c>
      <c r="H7369" s="24">
        <f t="shared" ca="1" si="804"/>
        <v>12741.402747697828</v>
      </c>
      <c r="I7369" s="24">
        <f ca="1">H7369/'Option value'!$E$10</f>
        <v>618.51469649018577</v>
      </c>
    </row>
    <row r="7370" spans="2:9">
      <c r="B7370">
        <f t="shared" si="805"/>
        <v>7352</v>
      </c>
      <c r="C7370" s="38">
        <f t="shared" ca="1" si="800"/>
        <v>0.13470749037396093</v>
      </c>
      <c r="D7370" s="38">
        <f t="shared" ca="1" si="801"/>
        <v>5.8682499967075002E-2</v>
      </c>
      <c r="E7370" s="38">
        <f t="shared" ca="1" si="802"/>
        <v>0.14624951606210157</v>
      </c>
      <c r="F7370" s="38">
        <f t="shared" ca="1" si="806"/>
        <v>5.0224397523666059E-2</v>
      </c>
      <c r="G7370" s="24">
        <f t="shared" ca="1" si="803"/>
        <v>8600.011931711233</v>
      </c>
      <c r="H7370" s="24">
        <f t="shared" ca="1" si="804"/>
        <v>9293.1932350237148</v>
      </c>
      <c r="I7370" s="24">
        <f ca="1">H7370/'Option value'!$E$10</f>
        <v>451.12588519532591</v>
      </c>
    </row>
    <row r="7371" spans="2:9">
      <c r="B7371">
        <f t="shared" si="805"/>
        <v>7353</v>
      </c>
      <c r="C7371" s="38">
        <f t="shared" ca="1" si="800"/>
        <v>0.21264585588682747</v>
      </c>
      <c r="D7371" s="38">
        <f t="shared" ca="1" si="801"/>
        <v>6.090284488786063E-2</v>
      </c>
      <c r="E7371" s="38">
        <f t="shared" ca="1" si="802"/>
        <v>0.14591719127811936</v>
      </c>
      <c r="F7371" s="38">
        <f t="shared" ca="1" si="806"/>
        <v>4.0688560482061903E-2</v>
      </c>
      <c r="G7371" s="24">
        <f t="shared" ca="1" si="803"/>
        <v>8704.2032597577454</v>
      </c>
      <c r="H7371" s="24">
        <f t="shared" ca="1" si="804"/>
        <v>9397.3845630702272</v>
      </c>
      <c r="I7371" s="24">
        <f ca="1">H7371/'Option value'!$E$10</f>
        <v>456.18371665389446</v>
      </c>
    </row>
    <row r="7372" spans="2:9">
      <c r="B7372">
        <f t="shared" si="805"/>
        <v>7354</v>
      </c>
      <c r="C7372" s="38">
        <f t="shared" ca="1" si="800"/>
        <v>0.24066489437713523</v>
      </c>
      <c r="D7372" s="38">
        <f t="shared" ca="1" si="801"/>
        <v>5.9625073484728286E-2</v>
      </c>
      <c r="E7372" s="38">
        <f t="shared" ca="1" si="802"/>
        <v>0.14797332765763188</v>
      </c>
      <c r="F7372" s="38">
        <f t="shared" ca="1" si="806"/>
        <v>3.1154817507145147E-2</v>
      </c>
      <c r="G7372" s="24">
        <f t="shared" ca="1" si="803"/>
        <v>7853.4979491398053</v>
      </c>
      <c r="H7372" s="24">
        <f t="shared" ca="1" si="804"/>
        <v>8546.679252452288</v>
      </c>
      <c r="I7372" s="24">
        <f ca="1">H7372/'Option value'!$E$10</f>
        <v>414.88734235205277</v>
      </c>
    </row>
    <row r="7373" spans="2:9">
      <c r="B7373">
        <f t="shared" si="805"/>
        <v>7355</v>
      </c>
      <c r="C7373" s="38">
        <f t="shared" ca="1" si="800"/>
        <v>0.26943533828012889</v>
      </c>
      <c r="D7373" s="38">
        <f t="shared" ca="1" si="801"/>
        <v>5.6316582351020279E-2</v>
      </c>
      <c r="E7373" s="38">
        <f t="shared" ca="1" si="802"/>
        <v>0.14528678183109825</v>
      </c>
      <c r="F7373" s="38">
        <f t="shared" ca="1" si="806"/>
        <v>4.2644376355045727E-2</v>
      </c>
      <c r="G7373" s="24">
        <f t="shared" ca="1" si="803"/>
        <v>8637.9648121301307</v>
      </c>
      <c r="H7373" s="24">
        <f t="shared" ca="1" si="804"/>
        <v>9331.1461154426124</v>
      </c>
      <c r="I7373" s="24">
        <f ca="1">H7373/'Option value'!$E$10</f>
        <v>452.96825803119475</v>
      </c>
    </row>
    <row r="7374" spans="2:9">
      <c r="B7374">
        <f t="shared" si="805"/>
        <v>7356</v>
      </c>
      <c r="C7374" s="38">
        <f t="shared" ca="1" si="800"/>
        <v>0.30452991188983408</v>
      </c>
      <c r="D7374" s="38">
        <f t="shared" ca="1" si="801"/>
        <v>6.3486251785986589E-2</v>
      </c>
      <c r="E7374" s="38">
        <f t="shared" ca="1" si="802"/>
        <v>0.14367847981803991</v>
      </c>
      <c r="F7374" s="38">
        <f t="shared" ca="1" si="806"/>
        <v>2.1379245153206598E-2</v>
      </c>
      <c r="G7374" s="24">
        <f t="shared" ca="1" si="803"/>
        <v>8398.4930339846378</v>
      </c>
      <c r="H7374" s="24">
        <f t="shared" ca="1" si="804"/>
        <v>9091.6743372971196</v>
      </c>
      <c r="I7374" s="24">
        <f ca="1">H7374/'Option value'!$E$10</f>
        <v>441.34341443189896</v>
      </c>
    </row>
    <row r="7375" spans="2:9">
      <c r="B7375">
        <f t="shared" si="805"/>
        <v>7357</v>
      </c>
      <c r="C7375" s="38">
        <f t="shared" ca="1" si="800"/>
        <v>0.24764052673365167</v>
      </c>
      <c r="D7375" s="38">
        <f t="shared" ca="1" si="801"/>
        <v>4.7614762512729426E-2</v>
      </c>
      <c r="E7375" s="38">
        <f t="shared" ca="1" si="802"/>
        <v>0.14709943058798791</v>
      </c>
      <c r="F7375" s="38">
        <f t="shared" ca="1" si="806"/>
        <v>2.5112889743940214E-2</v>
      </c>
      <c r="G7375" s="24">
        <f t="shared" ca="1" si="803"/>
        <v>6039.633098772837</v>
      </c>
      <c r="H7375" s="24">
        <f t="shared" ca="1" si="804"/>
        <v>6732.8144020853197</v>
      </c>
      <c r="I7375" s="24">
        <f ca="1">H7375/'Option value'!$E$10</f>
        <v>326.83565058666596</v>
      </c>
    </row>
    <row r="7376" spans="2:9">
      <c r="B7376">
        <f t="shared" si="805"/>
        <v>7358</v>
      </c>
      <c r="C7376" s="38">
        <f t="shared" ca="1" si="800"/>
        <v>0.13116615572686841</v>
      </c>
      <c r="D7376" s="38">
        <f t="shared" ca="1" si="801"/>
        <v>6.6535776625299359E-2</v>
      </c>
      <c r="E7376" s="38">
        <f t="shared" ca="1" si="802"/>
        <v>0.14892535019861955</v>
      </c>
      <c r="F7376" s="38">
        <f t="shared" ca="1" si="806"/>
        <v>4.8410993305021605E-2</v>
      </c>
      <c r="G7376" s="24">
        <f t="shared" ca="1" si="803"/>
        <v>9286.3470819710019</v>
      </c>
      <c r="H7376" s="24">
        <f t="shared" ca="1" si="804"/>
        <v>9979.5283852834837</v>
      </c>
      <c r="I7376" s="24">
        <f ca="1">H7376/'Option value'!$E$10</f>
        <v>484.44312549919817</v>
      </c>
    </row>
    <row r="7377" spans="2:9">
      <c r="B7377">
        <f t="shared" si="805"/>
        <v>7359</v>
      </c>
      <c r="C7377" s="38">
        <f t="shared" ca="1" si="800"/>
        <v>0.24814178632605011</v>
      </c>
      <c r="D7377" s="38">
        <f t="shared" ca="1" si="801"/>
        <v>5.9614926481273152E-2</v>
      </c>
      <c r="E7377" s="38">
        <f t="shared" ca="1" si="802"/>
        <v>0.14240511264838965</v>
      </c>
      <c r="F7377" s="38">
        <f t="shared" ca="1" si="806"/>
        <v>3.910732657975878E-2</v>
      </c>
      <c r="G7377" s="24">
        <f t="shared" ca="1" si="803"/>
        <v>8933.4518104980798</v>
      </c>
      <c r="H7377" s="24">
        <f t="shared" ca="1" si="804"/>
        <v>9626.6331138105616</v>
      </c>
      <c r="I7377" s="24">
        <f ca="1">H7377/'Option value'!$E$10</f>
        <v>467.31228707818258</v>
      </c>
    </row>
    <row r="7378" spans="2:9">
      <c r="B7378">
        <f t="shared" si="805"/>
        <v>7360</v>
      </c>
      <c r="C7378" s="38">
        <f t="shared" ca="1" si="800"/>
        <v>0.41802689559997042</v>
      </c>
      <c r="D7378" s="38">
        <f t="shared" ca="1" si="801"/>
        <v>6.8881150139787642E-2</v>
      </c>
      <c r="E7378" s="38">
        <f t="shared" ca="1" si="802"/>
        <v>0.14417477499450376</v>
      </c>
      <c r="F7378" s="38">
        <f t="shared" ca="1" si="806"/>
        <v>4.9945831245852147E-2</v>
      </c>
      <c r="G7378" s="24">
        <f t="shared" ca="1" si="803"/>
        <v>12855.587010517342</v>
      </c>
      <c r="H7378" s="24">
        <f t="shared" ca="1" si="804"/>
        <v>13548.768313829823</v>
      </c>
      <c r="I7378" s="24">
        <f ca="1">H7378/'Option value'!$E$10</f>
        <v>657.70719970047685</v>
      </c>
    </row>
    <row r="7379" spans="2:9">
      <c r="B7379">
        <f t="shared" si="805"/>
        <v>7361</v>
      </c>
      <c r="C7379" s="38">
        <f t="shared" ref="C7379:C7442" ca="1" si="807">_xlfn.NORM.INV(RAND(),$F$6,$G$6)</f>
        <v>0.41377391934207652</v>
      </c>
      <c r="D7379" s="38">
        <f t="shared" ref="D7379:D7442" ca="1" si="808">_xlfn.NORM.INV(RAND(),$F$7,$G$7)</f>
        <v>5.8913558370005906E-2</v>
      </c>
      <c r="E7379" s="38">
        <f t="shared" ref="E7379:E7442" ca="1" si="809">_xlfn.NORM.INV(RAND(),$F$8,$G$8)</f>
        <v>0.1483919223032068</v>
      </c>
      <c r="F7379" s="38">
        <f t="shared" ca="1" si="806"/>
        <v>4.6164792548238617E-2</v>
      </c>
      <c r="G7379" s="24">
        <f t="shared" ref="G7379:G7442" ca="1" si="810">IF(E7379&gt;F7379,($C$12*(1+C7379)*D7379)/(E7379-F7379),0)</f>
        <v>10104.630338673784</v>
      </c>
      <c r="H7379" s="24">
        <f t="shared" ref="H7379:H7442" ca="1" si="811">G7379+$C$13</f>
        <v>10797.811641986265</v>
      </c>
      <c r="I7379" s="24">
        <f ca="1">H7379/'Option value'!$E$10</f>
        <v>524.16561368865359</v>
      </c>
    </row>
    <row r="7380" spans="2:9">
      <c r="B7380">
        <f t="shared" ref="B7380:B7443" si="812">B7379+1</f>
        <v>7362</v>
      </c>
      <c r="C7380" s="38">
        <f t="shared" ca="1" si="807"/>
        <v>0.23714880153658835</v>
      </c>
      <c r="D7380" s="38">
        <f t="shared" ca="1" si="808"/>
        <v>7.0712036805708631E-2</v>
      </c>
      <c r="E7380" s="38">
        <f t="shared" ca="1" si="809"/>
        <v>0.14262402350656903</v>
      </c>
      <c r="F7380" s="38">
        <f t="shared" ref="F7380:F7443" ca="1" si="813">RAND()*($E$9-$D$9)+$D$9</f>
        <v>4.0371045274193079E-2</v>
      </c>
      <c r="G7380" s="24">
        <f t="shared" ca="1" si="810"/>
        <v>10610.374096298156</v>
      </c>
      <c r="H7380" s="24">
        <f t="shared" ca="1" si="811"/>
        <v>11303.555399610637</v>
      </c>
      <c r="I7380" s="24">
        <f ca="1">H7380/'Option value'!$E$10</f>
        <v>548.71628153449694</v>
      </c>
    </row>
    <row r="7381" spans="2:9">
      <c r="B7381">
        <f t="shared" si="812"/>
        <v>7363</v>
      </c>
      <c r="C7381" s="38">
        <f t="shared" ca="1" si="807"/>
        <v>0.11457165175925052</v>
      </c>
      <c r="D7381" s="38">
        <f t="shared" ca="1" si="808"/>
        <v>7.204994709798386E-2</v>
      </c>
      <c r="E7381" s="38">
        <f t="shared" ca="1" si="809"/>
        <v>0.14493525806405896</v>
      </c>
      <c r="F7381" s="38">
        <f t="shared" ca="1" si="813"/>
        <v>2.219450527356771E-2</v>
      </c>
      <c r="G7381" s="24">
        <f t="shared" ca="1" si="810"/>
        <v>8114.1728231149236</v>
      </c>
      <c r="H7381" s="24">
        <f t="shared" ca="1" si="811"/>
        <v>8807.3541264274063</v>
      </c>
      <c r="I7381" s="24">
        <f ca="1">H7381/'Option value'!$E$10</f>
        <v>427.5414624479323</v>
      </c>
    </row>
    <row r="7382" spans="2:9">
      <c r="B7382">
        <f t="shared" si="812"/>
        <v>7364</v>
      </c>
      <c r="C7382" s="38">
        <f t="shared" ca="1" si="807"/>
        <v>0.1675351618277689</v>
      </c>
      <c r="D7382" s="38">
        <f t="shared" ca="1" si="808"/>
        <v>6.4722544297153239E-2</v>
      </c>
      <c r="E7382" s="38">
        <f t="shared" ca="1" si="809"/>
        <v>0.14289197693726222</v>
      </c>
      <c r="F7382" s="38">
        <f t="shared" ca="1" si="813"/>
        <v>4.5414399614045656E-2</v>
      </c>
      <c r="G7382" s="24">
        <f t="shared" ca="1" si="810"/>
        <v>9614.1789221645231</v>
      </c>
      <c r="H7382" s="24">
        <f t="shared" ca="1" si="811"/>
        <v>10307.360225477005</v>
      </c>
      <c r="I7382" s="24">
        <f ca="1">H7382/'Option value'!$E$10</f>
        <v>500.35729249888368</v>
      </c>
    </row>
    <row r="7383" spans="2:9">
      <c r="B7383">
        <f t="shared" si="812"/>
        <v>7365</v>
      </c>
      <c r="C7383" s="38">
        <f t="shared" ca="1" si="807"/>
        <v>0.19551084811659508</v>
      </c>
      <c r="D7383" s="38">
        <f t="shared" ca="1" si="808"/>
        <v>6.6318822191588814E-2</v>
      </c>
      <c r="E7383" s="38">
        <f t="shared" ca="1" si="809"/>
        <v>0.14575789516658738</v>
      </c>
      <c r="F7383" s="38">
        <f t="shared" ca="1" si="813"/>
        <v>3.5309188251504753E-2</v>
      </c>
      <c r="G7383" s="24">
        <f t="shared" ca="1" si="810"/>
        <v>8902.6862267212582</v>
      </c>
      <c r="H7383" s="24">
        <f t="shared" ca="1" si="811"/>
        <v>9595.86753003374</v>
      </c>
      <c r="I7383" s="24">
        <f ca="1">H7383/'Option value'!$E$10</f>
        <v>465.81881213756014</v>
      </c>
    </row>
    <row r="7384" spans="2:9">
      <c r="B7384">
        <f t="shared" si="812"/>
        <v>7366</v>
      </c>
      <c r="C7384" s="38">
        <f t="shared" ca="1" si="807"/>
        <v>0.27786005346894116</v>
      </c>
      <c r="D7384" s="38">
        <f t="shared" ca="1" si="808"/>
        <v>6.4603872506906218E-2</v>
      </c>
      <c r="E7384" s="38">
        <f t="shared" ca="1" si="809"/>
        <v>0.14279342069674208</v>
      </c>
      <c r="F7384" s="38">
        <f t="shared" ca="1" si="813"/>
        <v>5.3716344482255776E-2</v>
      </c>
      <c r="G7384" s="24">
        <f t="shared" ca="1" si="810"/>
        <v>11493.896143444237</v>
      </c>
      <c r="H7384" s="24">
        <f t="shared" ca="1" si="811"/>
        <v>12187.077446756719</v>
      </c>
      <c r="I7384" s="24">
        <f ca="1">H7384/'Option value'!$E$10</f>
        <v>591.6057012988698</v>
      </c>
    </row>
    <row r="7385" spans="2:9">
      <c r="B7385">
        <f t="shared" si="812"/>
        <v>7367</v>
      </c>
      <c r="C7385" s="38">
        <f t="shared" ca="1" si="807"/>
        <v>0.19904880422957966</v>
      </c>
      <c r="D7385" s="38">
        <f t="shared" ca="1" si="808"/>
        <v>7.0083398405070635E-2</v>
      </c>
      <c r="E7385" s="38">
        <f t="shared" ca="1" si="809"/>
        <v>0.14304465659510063</v>
      </c>
      <c r="F7385" s="38">
        <f t="shared" ca="1" si="813"/>
        <v>5.3653579877055824E-2</v>
      </c>
      <c r="G7385" s="24">
        <f t="shared" ca="1" si="810"/>
        <v>11658.675691446269</v>
      </c>
      <c r="H7385" s="24">
        <f t="shared" ca="1" si="811"/>
        <v>12351.856994758751</v>
      </c>
      <c r="I7385" s="24">
        <f ca="1">H7385/'Option value'!$E$10</f>
        <v>599.60470848343448</v>
      </c>
    </row>
    <row r="7386" spans="2:9">
      <c r="B7386">
        <f t="shared" si="812"/>
        <v>7368</v>
      </c>
      <c r="C7386" s="38">
        <f t="shared" ca="1" si="807"/>
        <v>0.14569613043878954</v>
      </c>
      <c r="D7386" s="38">
        <f t="shared" ca="1" si="808"/>
        <v>7.5202112644269833E-2</v>
      </c>
      <c r="E7386" s="38">
        <f t="shared" ca="1" si="809"/>
        <v>0.14137978589242356</v>
      </c>
      <c r="F7386" s="38">
        <f t="shared" ca="1" si="813"/>
        <v>2.517924571095273E-2</v>
      </c>
      <c r="G7386" s="24">
        <f t="shared" ca="1" si="810"/>
        <v>9195.6560232316006</v>
      </c>
      <c r="H7386" s="24">
        <f t="shared" ca="1" si="811"/>
        <v>9888.8373265440823</v>
      </c>
      <c r="I7386" s="24">
        <f ca="1">H7386/'Option value'!$E$10</f>
        <v>480.0406469196156</v>
      </c>
    </row>
    <row r="7387" spans="2:9">
      <c r="B7387">
        <f t="shared" si="812"/>
        <v>7369</v>
      </c>
      <c r="C7387" s="38">
        <f t="shared" ca="1" si="807"/>
        <v>0.20076876273490638</v>
      </c>
      <c r="D7387" s="38">
        <f t="shared" ca="1" si="808"/>
        <v>6.2447623382451259E-2</v>
      </c>
      <c r="E7387" s="38">
        <f t="shared" ca="1" si="809"/>
        <v>0.14438713719235913</v>
      </c>
      <c r="F7387" s="38">
        <f t="shared" ca="1" si="813"/>
        <v>5.4246511006326867E-2</v>
      </c>
      <c r="G7387" s="24">
        <f t="shared" ca="1" si="810"/>
        <v>10316.825914900588</v>
      </c>
      <c r="H7387" s="24">
        <f t="shared" ca="1" si="811"/>
        <v>11010.00721821307</v>
      </c>
      <c r="I7387" s="24">
        <f ca="1">H7387/'Option value'!$E$10</f>
        <v>534.46636981616837</v>
      </c>
    </row>
    <row r="7388" spans="2:9">
      <c r="B7388">
        <f t="shared" si="812"/>
        <v>7370</v>
      </c>
      <c r="C7388" s="38">
        <f t="shared" ca="1" si="807"/>
        <v>0.31807664729306634</v>
      </c>
      <c r="D7388" s="38">
        <f t="shared" ca="1" si="808"/>
        <v>5.8423181786128549E-2</v>
      </c>
      <c r="E7388" s="38">
        <f t="shared" ca="1" si="809"/>
        <v>0.14625360830978451</v>
      </c>
      <c r="F7388" s="38">
        <f t="shared" ca="1" si="813"/>
        <v>5.8925544284845949E-2</v>
      </c>
      <c r="G7388" s="24">
        <f t="shared" ca="1" si="810"/>
        <v>10936.123737169808</v>
      </c>
      <c r="H7388" s="24">
        <f t="shared" ca="1" si="811"/>
        <v>11629.30504048229</v>
      </c>
      <c r="I7388" s="24">
        <f ca="1">H7388/'Option value'!$E$10</f>
        <v>564.52937089719853</v>
      </c>
    </row>
    <row r="7389" spans="2:9">
      <c r="B7389">
        <f t="shared" si="812"/>
        <v>7371</v>
      </c>
      <c r="C7389" s="38">
        <f t="shared" ca="1" si="807"/>
        <v>0.25268966034075607</v>
      </c>
      <c r="D7389" s="38">
        <f t="shared" ca="1" si="808"/>
        <v>6.4785001516002971E-2</v>
      </c>
      <c r="E7389" s="38">
        <f t="shared" ca="1" si="809"/>
        <v>0.14817641585993782</v>
      </c>
      <c r="F7389" s="38">
        <f t="shared" ca="1" si="813"/>
        <v>2.5457370035884653E-2</v>
      </c>
      <c r="G7389" s="24">
        <f t="shared" ca="1" si="810"/>
        <v>8201.5771214510823</v>
      </c>
      <c r="H7389" s="24">
        <f t="shared" ca="1" si="811"/>
        <v>8894.7584247635641</v>
      </c>
      <c r="I7389" s="24">
        <f ca="1">H7389/'Option value'!$E$10</f>
        <v>431.78438955162932</v>
      </c>
    </row>
    <row r="7390" spans="2:9">
      <c r="B7390">
        <f t="shared" si="812"/>
        <v>7372</v>
      </c>
      <c r="C7390" s="38">
        <f t="shared" ca="1" si="807"/>
        <v>0.35220208528337682</v>
      </c>
      <c r="D7390" s="38">
        <f t="shared" ca="1" si="808"/>
        <v>7.0591702678235793E-2</v>
      </c>
      <c r="E7390" s="38">
        <f t="shared" ca="1" si="809"/>
        <v>0.15293064068248213</v>
      </c>
      <c r="F7390" s="38">
        <f t="shared" ca="1" si="813"/>
        <v>4.7967340965982062E-2</v>
      </c>
      <c r="G7390" s="24">
        <f t="shared" ca="1" si="810"/>
        <v>11278.443293596461</v>
      </c>
      <c r="H7390" s="24">
        <f t="shared" ca="1" si="811"/>
        <v>11971.624596908943</v>
      </c>
      <c r="I7390" s="24">
        <f ca="1">H7390/'Option value'!$E$10</f>
        <v>581.14682509266709</v>
      </c>
    </row>
    <row r="7391" spans="2:9">
      <c r="B7391">
        <f t="shared" si="812"/>
        <v>7373</v>
      </c>
      <c r="C7391" s="38">
        <f t="shared" ca="1" si="807"/>
        <v>0.18572527885576076</v>
      </c>
      <c r="D7391" s="38">
        <f t="shared" ca="1" si="808"/>
        <v>5.9568863586558926E-2</v>
      </c>
      <c r="E7391" s="38">
        <f t="shared" ca="1" si="809"/>
        <v>0.14420213792118206</v>
      </c>
      <c r="F7391" s="38">
        <f t="shared" ca="1" si="813"/>
        <v>3.2756126003659458E-2</v>
      </c>
      <c r="G7391" s="24">
        <f t="shared" ca="1" si="810"/>
        <v>7860.1392263585194</v>
      </c>
      <c r="H7391" s="24">
        <f t="shared" ca="1" si="811"/>
        <v>8553.3205296710021</v>
      </c>
      <c r="I7391" s="24">
        <f ca="1">H7391/'Option value'!$E$10</f>
        <v>415.20973445004864</v>
      </c>
    </row>
    <row r="7392" spans="2:9">
      <c r="B7392">
        <f t="shared" si="812"/>
        <v>7374</v>
      </c>
      <c r="C7392" s="38">
        <f t="shared" ca="1" si="807"/>
        <v>0.43680388180729446</v>
      </c>
      <c r="D7392" s="38">
        <f t="shared" ca="1" si="808"/>
        <v>5.817218805191067E-2</v>
      </c>
      <c r="E7392" s="38">
        <f t="shared" ca="1" si="809"/>
        <v>0.14292199003225653</v>
      </c>
      <c r="F7392" s="38">
        <f t="shared" ca="1" si="813"/>
        <v>5.4522256791849522E-2</v>
      </c>
      <c r="G7392" s="24">
        <f t="shared" ca="1" si="810"/>
        <v>11726.092463751165</v>
      </c>
      <c r="H7392" s="24">
        <f t="shared" ca="1" si="811"/>
        <v>12419.273767063647</v>
      </c>
      <c r="I7392" s="24">
        <f ca="1">H7392/'Option value'!$E$10</f>
        <v>602.87736733318673</v>
      </c>
    </row>
    <row r="7393" spans="2:9">
      <c r="B7393">
        <f t="shared" si="812"/>
        <v>7375</v>
      </c>
      <c r="C7393" s="38">
        <f t="shared" ca="1" si="807"/>
        <v>0.173017957036148</v>
      </c>
      <c r="D7393" s="38">
        <f t="shared" ca="1" si="808"/>
        <v>5.8893602483843011E-2</v>
      </c>
      <c r="E7393" s="38">
        <f t="shared" ca="1" si="809"/>
        <v>0.14786056559349262</v>
      </c>
      <c r="F7393" s="38">
        <f t="shared" ca="1" si="813"/>
        <v>5.7065622621130282E-2</v>
      </c>
      <c r="G7393" s="24">
        <f t="shared" ca="1" si="810"/>
        <v>9436.3164747974824</v>
      </c>
      <c r="H7393" s="24">
        <f t="shared" ca="1" si="811"/>
        <v>10129.497778109964</v>
      </c>
      <c r="I7393" s="24">
        <f ca="1">H7393/'Option value'!$E$10</f>
        <v>491.72319311213414</v>
      </c>
    </row>
    <row r="7394" spans="2:9">
      <c r="B7394">
        <f t="shared" si="812"/>
        <v>7376</v>
      </c>
      <c r="C7394" s="38">
        <f t="shared" ca="1" si="807"/>
        <v>0.13095793146170887</v>
      </c>
      <c r="D7394" s="38">
        <f t="shared" ca="1" si="808"/>
        <v>6.1558064736248544E-2</v>
      </c>
      <c r="E7394" s="38">
        <f t="shared" ca="1" si="809"/>
        <v>0.14941422279572894</v>
      </c>
      <c r="F7394" s="38">
        <f t="shared" ca="1" si="813"/>
        <v>3.068033621608952E-2</v>
      </c>
      <c r="G7394" s="24">
        <f t="shared" ca="1" si="810"/>
        <v>7271.9034066020649</v>
      </c>
      <c r="H7394" s="24">
        <f t="shared" ca="1" si="811"/>
        <v>7965.0847099145476</v>
      </c>
      <c r="I7394" s="24">
        <f ca="1">H7394/'Option value'!$E$10</f>
        <v>386.65459756866733</v>
      </c>
    </row>
    <row r="7395" spans="2:9">
      <c r="B7395">
        <f t="shared" si="812"/>
        <v>7377</v>
      </c>
      <c r="C7395" s="38">
        <f t="shared" ca="1" si="807"/>
        <v>0.44109645117824964</v>
      </c>
      <c r="D7395" s="38">
        <f t="shared" ca="1" si="808"/>
        <v>5.6328325624839685E-2</v>
      </c>
      <c r="E7395" s="38">
        <f t="shared" ca="1" si="809"/>
        <v>0.14293977072327863</v>
      </c>
      <c r="F7395" s="38">
        <f t="shared" ca="1" si="813"/>
        <v>3.2317065775819054E-2</v>
      </c>
      <c r="G7395" s="24">
        <f t="shared" ca="1" si="810"/>
        <v>9100.5364567943052</v>
      </c>
      <c r="H7395" s="24">
        <f t="shared" ca="1" si="811"/>
        <v>9793.717760106787</v>
      </c>
      <c r="I7395" s="24">
        <f ca="1">H7395/'Option value'!$E$10</f>
        <v>475.42319223819351</v>
      </c>
    </row>
    <row r="7396" spans="2:9">
      <c r="B7396">
        <f t="shared" si="812"/>
        <v>7378</v>
      </c>
      <c r="C7396" s="38">
        <f t="shared" ca="1" si="807"/>
        <v>0.24456836215792996</v>
      </c>
      <c r="D7396" s="38">
        <f t="shared" ca="1" si="808"/>
        <v>6.9984205393324214E-2</v>
      </c>
      <c r="E7396" s="38">
        <f t="shared" ca="1" si="809"/>
        <v>0.14661778804826392</v>
      </c>
      <c r="F7396" s="38">
        <f t="shared" ca="1" si="813"/>
        <v>3.4771108873526746E-2</v>
      </c>
      <c r="G7396" s="24">
        <f t="shared" ca="1" si="810"/>
        <v>9657.9972063338446</v>
      </c>
      <c r="H7396" s="24">
        <f t="shared" ca="1" si="811"/>
        <v>10351.178509646326</v>
      </c>
      <c r="I7396" s="24">
        <f ca="1">H7396/'Option value'!$E$10</f>
        <v>502.48439367215173</v>
      </c>
    </row>
    <row r="7397" spans="2:9">
      <c r="B7397">
        <f t="shared" si="812"/>
        <v>7379</v>
      </c>
      <c r="C7397" s="38">
        <f t="shared" ca="1" si="807"/>
        <v>0.25304297104378803</v>
      </c>
      <c r="D7397" s="38">
        <f t="shared" ca="1" si="808"/>
        <v>5.7627927096078314E-2</v>
      </c>
      <c r="E7397" s="38">
        <f t="shared" ca="1" si="809"/>
        <v>0.14791049320674191</v>
      </c>
      <c r="F7397" s="38">
        <f t="shared" ca="1" si="813"/>
        <v>3.5197876753524045E-2</v>
      </c>
      <c r="G7397" s="24">
        <f t="shared" ca="1" si="810"/>
        <v>7945.4373610711546</v>
      </c>
      <c r="H7397" s="24">
        <f t="shared" ca="1" si="811"/>
        <v>8638.6186643836372</v>
      </c>
      <c r="I7397" s="24">
        <f ca="1">H7397/'Option value'!$E$10</f>
        <v>419.35042060114739</v>
      </c>
    </row>
    <row r="7398" spans="2:9">
      <c r="B7398">
        <f t="shared" si="812"/>
        <v>7380</v>
      </c>
      <c r="C7398" s="38">
        <f t="shared" ca="1" si="807"/>
        <v>0.23938015342196498</v>
      </c>
      <c r="D7398" s="38">
        <f t="shared" ca="1" si="808"/>
        <v>6.4615440166219396E-2</v>
      </c>
      <c r="E7398" s="38">
        <f t="shared" ca="1" si="809"/>
        <v>0.14453638603461985</v>
      </c>
      <c r="F7398" s="38">
        <f t="shared" ca="1" si="813"/>
        <v>4.5563081572106742E-2</v>
      </c>
      <c r="G7398" s="24">
        <f t="shared" ca="1" si="810"/>
        <v>10034.92545964075</v>
      </c>
      <c r="H7398" s="24">
        <f t="shared" ca="1" si="811"/>
        <v>10728.106762953232</v>
      </c>
      <c r="I7398" s="24">
        <f ca="1">H7398/'Option value'!$E$10</f>
        <v>520.78188169675877</v>
      </c>
    </row>
    <row r="7399" spans="2:9">
      <c r="B7399">
        <f t="shared" si="812"/>
        <v>7381</v>
      </c>
      <c r="C7399" s="38">
        <f t="shared" ca="1" si="807"/>
        <v>0.25734502171827922</v>
      </c>
      <c r="D7399" s="38">
        <f t="shared" ca="1" si="808"/>
        <v>6.5951280243339336E-2</v>
      </c>
      <c r="E7399" s="38">
        <f t="shared" ca="1" si="809"/>
        <v>0.14181896124821472</v>
      </c>
      <c r="F7399" s="38">
        <f t="shared" ca="1" si="813"/>
        <v>5.6024021110966868E-2</v>
      </c>
      <c r="G7399" s="24">
        <f t="shared" ca="1" si="810"/>
        <v>11986.91424438719</v>
      </c>
      <c r="H7399" s="24">
        <f t="shared" ca="1" si="811"/>
        <v>12680.095547699671</v>
      </c>
      <c r="I7399" s="24">
        <f ca="1">H7399/'Option value'!$E$10</f>
        <v>615.53861882037233</v>
      </c>
    </row>
    <row r="7400" spans="2:9">
      <c r="B7400">
        <f t="shared" si="812"/>
        <v>7382</v>
      </c>
      <c r="C7400" s="38">
        <f t="shared" ca="1" si="807"/>
        <v>0.28354857569992431</v>
      </c>
      <c r="D7400" s="38">
        <f t="shared" ca="1" si="808"/>
        <v>5.4572728090837845E-2</v>
      </c>
      <c r="E7400" s="38">
        <f t="shared" ca="1" si="809"/>
        <v>0.14967110488904581</v>
      </c>
      <c r="F7400" s="38">
        <f t="shared" ca="1" si="813"/>
        <v>5.5841446081090679E-2</v>
      </c>
      <c r="G7400" s="24">
        <f t="shared" ca="1" si="810"/>
        <v>9258.4697843489466</v>
      </c>
      <c r="H7400" s="24">
        <f t="shared" ca="1" si="811"/>
        <v>9951.6510876614284</v>
      </c>
      <c r="I7400" s="24">
        <f ca="1">H7400/'Option value'!$E$10</f>
        <v>483.08985862434116</v>
      </c>
    </row>
    <row r="7401" spans="2:9">
      <c r="B7401">
        <f t="shared" si="812"/>
        <v>7383</v>
      </c>
      <c r="C7401" s="38">
        <f t="shared" ca="1" si="807"/>
        <v>0.14638215826122453</v>
      </c>
      <c r="D7401" s="38">
        <f t="shared" ca="1" si="808"/>
        <v>5.7588179430954074E-2</v>
      </c>
      <c r="E7401" s="38">
        <f t="shared" ca="1" si="809"/>
        <v>0.14338786973327941</v>
      </c>
      <c r="F7401" s="38">
        <f t="shared" ca="1" si="813"/>
        <v>5.7169016536247577E-2</v>
      </c>
      <c r="G7401" s="24">
        <f t="shared" ca="1" si="810"/>
        <v>9496.2448150224664</v>
      </c>
      <c r="H7401" s="24">
        <f t="shared" ca="1" si="811"/>
        <v>10189.426118334948</v>
      </c>
      <c r="I7401" s="24">
        <f ca="1">H7401/'Option value'!$E$10</f>
        <v>494.63233584150231</v>
      </c>
    </row>
    <row r="7402" spans="2:9">
      <c r="B7402">
        <f t="shared" si="812"/>
        <v>7384</v>
      </c>
      <c r="C7402" s="38">
        <f t="shared" ca="1" si="807"/>
        <v>0.17538001332863637</v>
      </c>
      <c r="D7402" s="38">
        <f t="shared" ca="1" si="808"/>
        <v>6.2404172283263774E-2</v>
      </c>
      <c r="E7402" s="38">
        <f t="shared" ca="1" si="809"/>
        <v>0.14671579337311536</v>
      </c>
      <c r="F7402" s="38">
        <f t="shared" ca="1" si="813"/>
        <v>2.1121883056671051E-2</v>
      </c>
      <c r="G7402" s="24">
        <f t="shared" ca="1" si="810"/>
        <v>7242.9372602250578</v>
      </c>
      <c r="H7402" s="24">
        <f t="shared" ca="1" si="811"/>
        <v>7936.1185635375405</v>
      </c>
      <c r="I7402" s="24">
        <f ca="1">H7402/'Option value'!$E$10</f>
        <v>385.24847395813299</v>
      </c>
    </row>
    <row r="7403" spans="2:9">
      <c r="B7403">
        <f t="shared" si="812"/>
        <v>7385</v>
      </c>
      <c r="C7403" s="38">
        <f t="shared" ca="1" si="807"/>
        <v>0.39878254543428782</v>
      </c>
      <c r="D7403" s="38">
        <f t="shared" ca="1" si="808"/>
        <v>6.9874761081949122E-2</v>
      </c>
      <c r="E7403" s="38">
        <f t="shared" ca="1" si="809"/>
        <v>0.14597782389890604</v>
      </c>
      <c r="F7403" s="38">
        <f t="shared" ca="1" si="813"/>
        <v>2.4902235622838345E-2</v>
      </c>
      <c r="G7403" s="24">
        <f t="shared" ca="1" si="810"/>
        <v>10011.64240898396</v>
      </c>
      <c r="H7403" s="24">
        <f t="shared" ca="1" si="811"/>
        <v>10704.823712296442</v>
      </c>
      <c r="I7403" s="24">
        <f ca="1">H7403/'Option value'!$E$10</f>
        <v>519.65163651924468</v>
      </c>
    </row>
    <row r="7404" spans="2:9">
      <c r="B7404">
        <f t="shared" si="812"/>
        <v>7386</v>
      </c>
      <c r="C7404" s="38">
        <f t="shared" ca="1" si="807"/>
        <v>0.15142186492949969</v>
      </c>
      <c r="D7404" s="38">
        <f t="shared" ca="1" si="808"/>
        <v>6.0132920871525747E-2</v>
      </c>
      <c r="E7404" s="38">
        <f t="shared" ca="1" si="809"/>
        <v>0.145745230483979</v>
      </c>
      <c r="F7404" s="38">
        <f t="shared" ca="1" si="813"/>
        <v>4.2569817996644221E-2</v>
      </c>
      <c r="G7404" s="24">
        <f t="shared" ca="1" si="810"/>
        <v>8322.6558180382272</v>
      </c>
      <c r="H7404" s="24">
        <f t="shared" ca="1" si="811"/>
        <v>9015.8371213507089</v>
      </c>
      <c r="I7404" s="24">
        <f ca="1">H7404/'Option value'!$E$10</f>
        <v>437.66199618207321</v>
      </c>
    </row>
    <row r="7405" spans="2:9">
      <c r="B7405">
        <f t="shared" si="812"/>
        <v>7387</v>
      </c>
      <c r="C7405" s="38">
        <f t="shared" ca="1" si="807"/>
        <v>0.25511142324007358</v>
      </c>
      <c r="D7405" s="38">
        <f t="shared" ca="1" si="808"/>
        <v>5.6178903837992233E-2</v>
      </c>
      <c r="E7405" s="38">
        <f t="shared" ca="1" si="809"/>
        <v>0.14623752785955768</v>
      </c>
      <c r="F7405" s="38">
        <f t="shared" ca="1" si="813"/>
        <v>4.2864816842122726E-2</v>
      </c>
      <c r="G7405" s="24">
        <f t="shared" ca="1" si="810"/>
        <v>8459.428304240555</v>
      </c>
      <c r="H7405" s="24">
        <f t="shared" ca="1" si="811"/>
        <v>9152.6096075530368</v>
      </c>
      <c r="I7405" s="24">
        <f ca="1">H7405/'Option value'!$E$10</f>
        <v>444.30143725985613</v>
      </c>
    </row>
    <row r="7406" spans="2:9">
      <c r="B7406">
        <f t="shared" si="812"/>
        <v>7388</v>
      </c>
      <c r="C7406" s="38">
        <f t="shared" ca="1" si="807"/>
        <v>0.14733512048159539</v>
      </c>
      <c r="D7406" s="38">
        <f t="shared" ca="1" si="808"/>
        <v>6.7605411545908309E-2</v>
      </c>
      <c r="E7406" s="38">
        <f t="shared" ca="1" si="809"/>
        <v>0.14185539679696965</v>
      </c>
      <c r="F7406" s="38">
        <f t="shared" ca="1" si="813"/>
        <v>3.4328314826273576E-2</v>
      </c>
      <c r="G7406" s="24">
        <f t="shared" ca="1" si="810"/>
        <v>8946.3372394204725</v>
      </c>
      <c r="H7406" s="24">
        <f t="shared" ca="1" si="811"/>
        <v>9639.5185427329543</v>
      </c>
      <c r="I7406" s="24">
        <f ca="1">H7406/'Option value'!$E$10</f>
        <v>467.93779333655112</v>
      </c>
    </row>
    <row r="7407" spans="2:9">
      <c r="B7407">
        <f t="shared" si="812"/>
        <v>7389</v>
      </c>
      <c r="C7407" s="38">
        <f t="shared" ca="1" si="807"/>
        <v>0.30591258976431579</v>
      </c>
      <c r="D7407" s="38">
        <f t="shared" ca="1" si="808"/>
        <v>6.4572989872188943E-2</v>
      </c>
      <c r="E7407" s="38">
        <f t="shared" ca="1" si="809"/>
        <v>0.14358485028882426</v>
      </c>
      <c r="F7407" s="38">
        <f t="shared" ca="1" si="813"/>
        <v>5.4139380100233614E-2</v>
      </c>
      <c r="G7407" s="24">
        <f t="shared" ca="1" si="810"/>
        <v>11692.248307889948</v>
      </c>
      <c r="H7407" s="24">
        <f t="shared" ca="1" si="811"/>
        <v>12385.429611202429</v>
      </c>
      <c r="I7407" s="24">
        <f ca="1">H7407/'Option value'!$E$10</f>
        <v>601.23444714574896</v>
      </c>
    </row>
    <row r="7408" spans="2:9">
      <c r="B7408">
        <f t="shared" si="812"/>
        <v>7390</v>
      </c>
      <c r="C7408" s="38">
        <f t="shared" ca="1" si="807"/>
        <v>0.33057315366226137</v>
      </c>
      <c r="D7408" s="38">
        <f t="shared" ca="1" si="808"/>
        <v>6.7992692806518942E-2</v>
      </c>
      <c r="E7408" s="38">
        <f t="shared" ca="1" si="809"/>
        <v>0.1450897721877967</v>
      </c>
      <c r="F7408" s="38">
        <f t="shared" ca="1" si="813"/>
        <v>4.0954934938940417E-2</v>
      </c>
      <c r="G7408" s="24">
        <f t="shared" ca="1" si="810"/>
        <v>10774.480322370006</v>
      </c>
      <c r="H7408" s="24">
        <f t="shared" ca="1" si="811"/>
        <v>11467.661625682487</v>
      </c>
      <c r="I7408" s="24">
        <f ca="1">H7408/'Option value'!$E$10</f>
        <v>556.68260318847024</v>
      </c>
    </row>
    <row r="7409" spans="2:9">
      <c r="B7409">
        <f t="shared" si="812"/>
        <v>7391</v>
      </c>
      <c r="C7409" s="38">
        <f t="shared" ca="1" si="807"/>
        <v>0.19867022726217326</v>
      </c>
      <c r="D7409" s="38">
        <f t="shared" ca="1" si="808"/>
        <v>6.1644941319408925E-2</v>
      </c>
      <c r="E7409" s="38">
        <f t="shared" ca="1" si="809"/>
        <v>0.14251225345322641</v>
      </c>
      <c r="F7409" s="38">
        <f t="shared" ca="1" si="813"/>
        <v>5.2279448155247196E-2</v>
      </c>
      <c r="G7409" s="24">
        <f t="shared" ca="1" si="810"/>
        <v>10156.032433491871</v>
      </c>
      <c r="H7409" s="24">
        <f t="shared" ca="1" si="811"/>
        <v>10849.213736804353</v>
      </c>
      <c r="I7409" s="24">
        <f ca="1">H7409/'Option value'!$E$10</f>
        <v>526.66086100992004</v>
      </c>
    </row>
    <row r="7410" spans="2:9">
      <c r="B7410">
        <f t="shared" si="812"/>
        <v>7392</v>
      </c>
      <c r="C7410" s="38">
        <f t="shared" ca="1" si="807"/>
        <v>0.14995920300376267</v>
      </c>
      <c r="D7410" s="38">
        <f t="shared" ca="1" si="808"/>
        <v>6.4241977999114241E-2</v>
      </c>
      <c r="E7410" s="38">
        <f t="shared" ca="1" si="809"/>
        <v>0.14220682037817209</v>
      </c>
      <c r="F7410" s="38">
        <f t="shared" ca="1" si="813"/>
        <v>2.2438896423186985E-2</v>
      </c>
      <c r="G7410" s="24">
        <f t="shared" ca="1" si="810"/>
        <v>7649.8371989324587</v>
      </c>
      <c r="H7410" s="24">
        <f t="shared" ca="1" si="811"/>
        <v>8343.0185022449405</v>
      </c>
      <c r="I7410" s="24">
        <f ca="1">H7410/'Option value'!$E$10</f>
        <v>405.0008981672301</v>
      </c>
    </row>
    <row r="7411" spans="2:9">
      <c r="B7411">
        <f t="shared" si="812"/>
        <v>7393</v>
      </c>
      <c r="C7411" s="38">
        <f t="shared" ca="1" si="807"/>
        <v>0.27106842082637739</v>
      </c>
      <c r="D7411" s="38">
        <f t="shared" ca="1" si="808"/>
        <v>6.0164235453287911E-2</v>
      </c>
      <c r="E7411" s="38">
        <f t="shared" ca="1" si="809"/>
        <v>0.14686003199129999</v>
      </c>
      <c r="F7411" s="38">
        <f t="shared" ca="1" si="813"/>
        <v>4.3564203429806839E-2</v>
      </c>
      <c r="G7411" s="24">
        <f t="shared" ca="1" si="810"/>
        <v>9181.5483265084113</v>
      </c>
      <c r="H7411" s="24">
        <f t="shared" ca="1" si="811"/>
        <v>9874.729629820893</v>
      </c>
      <c r="I7411" s="24">
        <f ca="1">H7411/'Option value'!$E$10</f>
        <v>479.35580727285884</v>
      </c>
    </row>
    <row r="7412" spans="2:9">
      <c r="B7412">
        <f t="shared" si="812"/>
        <v>7394</v>
      </c>
      <c r="C7412" s="38">
        <f t="shared" ca="1" si="807"/>
        <v>0.16177684368273865</v>
      </c>
      <c r="D7412" s="38">
        <f t="shared" ca="1" si="808"/>
        <v>5.7843408367951196E-2</v>
      </c>
      <c r="E7412" s="38">
        <f t="shared" ca="1" si="809"/>
        <v>0.14361645029635872</v>
      </c>
      <c r="F7412" s="38">
        <f t="shared" ca="1" si="813"/>
        <v>2.1799165862904365E-2</v>
      </c>
      <c r="G7412" s="24">
        <f t="shared" ca="1" si="810"/>
        <v>6841.6216623859145</v>
      </c>
      <c r="H7412" s="24">
        <f t="shared" ca="1" si="811"/>
        <v>7534.8029656983972</v>
      </c>
      <c r="I7412" s="24">
        <f ca="1">H7412/'Option value'!$E$10</f>
        <v>365.76713425720374</v>
      </c>
    </row>
    <row r="7413" spans="2:9">
      <c r="B7413">
        <f t="shared" si="812"/>
        <v>7395</v>
      </c>
      <c r="C7413" s="38">
        <f t="shared" ca="1" si="807"/>
        <v>0.35035556744772067</v>
      </c>
      <c r="D7413" s="38">
        <f t="shared" ca="1" si="808"/>
        <v>7.0290416425481742E-2</v>
      </c>
      <c r="E7413" s="38">
        <f t="shared" ca="1" si="809"/>
        <v>0.14221334561070081</v>
      </c>
      <c r="F7413" s="38">
        <f t="shared" ca="1" si="813"/>
        <v>4.3857251424008328E-2</v>
      </c>
      <c r="G7413" s="24">
        <f t="shared" ca="1" si="810"/>
        <v>11968.352125381543</v>
      </c>
      <c r="H7413" s="24">
        <f t="shared" ca="1" si="811"/>
        <v>12661.533428694025</v>
      </c>
      <c r="I7413" s="24">
        <f ca="1">H7413/'Option value'!$E$10</f>
        <v>614.63754508223417</v>
      </c>
    </row>
    <row r="7414" spans="2:9">
      <c r="B7414">
        <f t="shared" si="812"/>
        <v>7396</v>
      </c>
      <c r="C7414" s="38">
        <f t="shared" ca="1" si="807"/>
        <v>0.21597076338735752</v>
      </c>
      <c r="D7414" s="38">
        <f t="shared" ca="1" si="808"/>
        <v>6.8903733060499711E-2</v>
      </c>
      <c r="E7414" s="38">
        <f t="shared" ca="1" si="809"/>
        <v>0.14784847527794415</v>
      </c>
      <c r="F7414" s="38">
        <f t="shared" ca="1" si="813"/>
        <v>3.5224192995622156E-2</v>
      </c>
      <c r="G7414" s="24">
        <f t="shared" ca="1" si="810"/>
        <v>9226.2501440804554</v>
      </c>
      <c r="H7414" s="24">
        <f t="shared" ca="1" si="811"/>
        <v>9919.4314473929371</v>
      </c>
      <c r="I7414" s="24">
        <f ca="1">H7414/'Option value'!$E$10</f>
        <v>481.52579841713282</v>
      </c>
    </row>
    <row r="7415" spans="2:9">
      <c r="B7415">
        <f t="shared" si="812"/>
        <v>7397</v>
      </c>
      <c r="C7415" s="38">
        <f t="shared" ca="1" si="807"/>
        <v>0.24048617292965579</v>
      </c>
      <c r="D7415" s="38">
        <f t="shared" ca="1" si="808"/>
        <v>6.2264024401122518E-2</v>
      </c>
      <c r="E7415" s="38">
        <f t="shared" ca="1" si="809"/>
        <v>0.14346021891659627</v>
      </c>
      <c r="F7415" s="38">
        <f t="shared" ca="1" si="813"/>
        <v>4.314930330839184E-2</v>
      </c>
      <c r="G7415" s="24">
        <f t="shared" ca="1" si="810"/>
        <v>9549.3167195306305</v>
      </c>
      <c r="H7415" s="24">
        <f t="shared" ca="1" si="811"/>
        <v>10242.498022843112</v>
      </c>
      <c r="I7415" s="24">
        <f ca="1">H7415/'Option value'!$E$10</f>
        <v>497.20864188558795</v>
      </c>
    </row>
    <row r="7416" spans="2:9">
      <c r="B7416">
        <f t="shared" si="812"/>
        <v>7398</v>
      </c>
      <c r="C7416" s="38">
        <f t="shared" ca="1" si="807"/>
        <v>0.22931073188593887</v>
      </c>
      <c r="D7416" s="38">
        <f t="shared" ca="1" si="808"/>
        <v>7.2440231534442429E-2</v>
      </c>
      <c r="E7416" s="38">
        <f t="shared" ca="1" si="809"/>
        <v>0.14084293002858603</v>
      </c>
      <c r="F7416" s="38">
        <f t="shared" ca="1" si="813"/>
        <v>3.6828845234122796E-2</v>
      </c>
      <c r="G7416" s="24">
        <f t="shared" ca="1" si="810"/>
        <v>10617.951260545862</v>
      </c>
      <c r="H7416" s="24">
        <f t="shared" ca="1" si="811"/>
        <v>11311.132563858344</v>
      </c>
      <c r="I7416" s="24">
        <f ca="1">H7416/'Option value'!$E$10</f>
        <v>549.08410504166716</v>
      </c>
    </row>
    <row r="7417" spans="2:9">
      <c r="B7417">
        <f t="shared" si="812"/>
        <v>7399</v>
      </c>
      <c r="C7417" s="38">
        <f t="shared" ca="1" si="807"/>
        <v>0.28515895514813527</v>
      </c>
      <c r="D7417" s="38">
        <f t="shared" ca="1" si="808"/>
        <v>5.4888072671100588E-2</v>
      </c>
      <c r="E7417" s="38">
        <f t="shared" ca="1" si="809"/>
        <v>0.14706579291733887</v>
      </c>
      <c r="F7417" s="38">
        <f t="shared" ca="1" si="813"/>
        <v>4.8886518589814007E-2</v>
      </c>
      <c r="G7417" s="24">
        <f t="shared" ca="1" si="810"/>
        <v>8910.5884834461176</v>
      </c>
      <c r="H7417" s="24">
        <f t="shared" ca="1" si="811"/>
        <v>9603.7697867585994</v>
      </c>
      <c r="I7417" s="24">
        <f ca="1">H7417/'Option value'!$E$10</f>
        <v>466.20241683294171</v>
      </c>
    </row>
    <row r="7418" spans="2:9">
      <c r="B7418">
        <f t="shared" si="812"/>
        <v>7400</v>
      </c>
      <c r="C7418" s="38">
        <f t="shared" ca="1" si="807"/>
        <v>0.19084545349741275</v>
      </c>
      <c r="D7418" s="38">
        <f t="shared" ca="1" si="808"/>
        <v>6.4563596105836715E-2</v>
      </c>
      <c r="E7418" s="38">
        <f t="shared" ca="1" si="809"/>
        <v>0.14471515144876232</v>
      </c>
      <c r="F7418" s="38">
        <f t="shared" ca="1" si="813"/>
        <v>2.9644677325920188E-2</v>
      </c>
      <c r="G7418" s="24">
        <f t="shared" ca="1" si="810"/>
        <v>8286.4895926453537</v>
      </c>
      <c r="H7418" s="24">
        <f t="shared" ca="1" si="811"/>
        <v>8979.6708959578355</v>
      </c>
      <c r="I7418" s="24">
        <f ca="1">H7418/'Option value'!$E$10</f>
        <v>435.90635417271045</v>
      </c>
    </row>
    <row r="7419" spans="2:9">
      <c r="B7419">
        <f t="shared" si="812"/>
        <v>7401</v>
      </c>
      <c r="C7419" s="38">
        <f t="shared" ca="1" si="807"/>
        <v>0.30566046513153389</v>
      </c>
      <c r="D7419" s="38">
        <f t="shared" ca="1" si="808"/>
        <v>6.6861529550864524E-2</v>
      </c>
      <c r="E7419" s="38">
        <f t="shared" ca="1" si="809"/>
        <v>0.14592228771721086</v>
      </c>
      <c r="F7419" s="38">
        <f t="shared" ca="1" si="813"/>
        <v>5.5373698104803179E-2</v>
      </c>
      <c r="G7419" s="24">
        <f t="shared" ca="1" si="810"/>
        <v>11956.835331659293</v>
      </c>
      <c r="H7419" s="24">
        <f t="shared" ca="1" si="811"/>
        <v>12650.016634971775</v>
      </c>
      <c r="I7419" s="24">
        <f ca="1">H7419/'Option value'!$E$10</f>
        <v>614.0784774258143</v>
      </c>
    </row>
    <row r="7420" spans="2:9">
      <c r="B7420">
        <f t="shared" si="812"/>
        <v>7402</v>
      </c>
      <c r="C7420" s="38">
        <f t="shared" ca="1" si="807"/>
        <v>0.15927556619051636</v>
      </c>
      <c r="D7420" s="38">
        <f t="shared" ca="1" si="808"/>
        <v>5.6954287792289185E-2</v>
      </c>
      <c r="E7420" s="38">
        <f t="shared" ca="1" si="809"/>
        <v>0.14482875094744749</v>
      </c>
      <c r="F7420" s="38">
        <f t="shared" ca="1" si="813"/>
        <v>5.7041435870955517E-2</v>
      </c>
      <c r="G7420" s="24">
        <f t="shared" ca="1" si="810"/>
        <v>9327.6602306082459</v>
      </c>
      <c r="H7420" s="24">
        <f t="shared" ca="1" si="811"/>
        <v>10020.841533920728</v>
      </c>
      <c r="I7420" s="24">
        <f ca="1">H7420/'Option value'!$E$10</f>
        <v>486.44861815149159</v>
      </c>
    </row>
    <row r="7421" spans="2:9">
      <c r="B7421">
        <f t="shared" si="812"/>
        <v>7403</v>
      </c>
      <c r="C7421" s="38">
        <f t="shared" ca="1" si="807"/>
        <v>0.15749704659166375</v>
      </c>
      <c r="D7421" s="38">
        <f t="shared" ca="1" si="808"/>
        <v>6.2731546264335303E-2</v>
      </c>
      <c r="E7421" s="38">
        <f t="shared" ca="1" si="809"/>
        <v>0.14684800507821905</v>
      </c>
      <c r="F7421" s="38">
        <f t="shared" ca="1" si="813"/>
        <v>5.6956072567590915E-2</v>
      </c>
      <c r="G7421" s="24">
        <f t="shared" ca="1" si="810"/>
        <v>10017.896579290773</v>
      </c>
      <c r="H7421" s="24">
        <f t="shared" ca="1" si="811"/>
        <v>10711.077882603255</v>
      </c>
      <c r="I7421" s="24">
        <f ca="1">H7421/'Option value'!$E$10</f>
        <v>519.95523701957541</v>
      </c>
    </row>
    <row r="7422" spans="2:9">
      <c r="B7422">
        <f t="shared" si="812"/>
        <v>7404</v>
      </c>
      <c r="C7422" s="38">
        <f t="shared" ca="1" si="807"/>
        <v>0.36350779672465949</v>
      </c>
      <c r="D7422" s="38">
        <f t="shared" ca="1" si="808"/>
        <v>5.6341303021214539E-2</v>
      </c>
      <c r="E7422" s="38">
        <f t="shared" ca="1" si="809"/>
        <v>0.14085225574184632</v>
      </c>
      <c r="F7422" s="38">
        <f t="shared" ca="1" si="813"/>
        <v>3.6793788898401465E-2</v>
      </c>
      <c r="G7422" s="24">
        <f t="shared" ca="1" si="810"/>
        <v>9155.8457282546933</v>
      </c>
      <c r="H7422" s="24">
        <f t="shared" ca="1" si="811"/>
        <v>9849.0270315671751</v>
      </c>
      <c r="I7422" s="24">
        <f ca="1">H7422/'Option value'!$E$10</f>
        <v>478.10810832850359</v>
      </c>
    </row>
    <row r="7423" spans="2:9">
      <c r="B7423">
        <f t="shared" si="812"/>
        <v>7405</v>
      </c>
      <c r="C7423" s="38">
        <f t="shared" ca="1" si="807"/>
        <v>0.29774439389118812</v>
      </c>
      <c r="D7423" s="38">
        <f t="shared" ca="1" si="808"/>
        <v>7.1865406700182891E-2</v>
      </c>
      <c r="E7423" s="38">
        <f t="shared" ca="1" si="809"/>
        <v>0.1438808507168946</v>
      </c>
      <c r="F7423" s="38">
        <f t="shared" ca="1" si="813"/>
        <v>4.2301290972190222E-2</v>
      </c>
      <c r="G7423" s="24">
        <f t="shared" ca="1" si="810"/>
        <v>11386.600921655916</v>
      </c>
      <c r="H7423" s="24">
        <f t="shared" ca="1" si="811"/>
        <v>12079.782224968398</v>
      </c>
      <c r="I7423" s="24">
        <f ca="1">H7423/'Option value'!$E$10</f>
        <v>586.39719538681538</v>
      </c>
    </row>
    <row r="7424" spans="2:9">
      <c r="B7424">
        <f t="shared" si="812"/>
        <v>7406</v>
      </c>
      <c r="C7424" s="38">
        <f t="shared" ca="1" si="807"/>
        <v>0.13421629471500968</v>
      </c>
      <c r="D7424" s="38">
        <f t="shared" ca="1" si="808"/>
        <v>7.1107178700654666E-2</v>
      </c>
      <c r="E7424" s="38">
        <f t="shared" ca="1" si="809"/>
        <v>0.14584603544756411</v>
      </c>
      <c r="F7424" s="38">
        <f t="shared" ca="1" si="813"/>
        <v>2.7755012517672751E-2</v>
      </c>
      <c r="G7424" s="24">
        <f t="shared" ca="1" si="810"/>
        <v>8470.0080315965515</v>
      </c>
      <c r="H7424" s="24">
        <f t="shared" ca="1" si="811"/>
        <v>9163.1893349090333</v>
      </c>
      <c r="I7424" s="24">
        <f ca="1">H7424/'Option value'!$E$10</f>
        <v>444.81501625772</v>
      </c>
    </row>
    <row r="7425" spans="2:9">
      <c r="B7425">
        <f t="shared" si="812"/>
        <v>7407</v>
      </c>
      <c r="C7425" s="38">
        <f t="shared" ca="1" si="807"/>
        <v>0.19258164162688168</v>
      </c>
      <c r="D7425" s="38">
        <f t="shared" ca="1" si="808"/>
        <v>5.0548499511858316E-2</v>
      </c>
      <c r="E7425" s="38">
        <f t="shared" ca="1" si="809"/>
        <v>0.14224300218249744</v>
      </c>
      <c r="F7425" s="38">
        <f t="shared" ca="1" si="813"/>
        <v>3.4529518628514715E-2</v>
      </c>
      <c r="G7425" s="24">
        <f t="shared" ca="1" si="810"/>
        <v>6940.9304600721243</v>
      </c>
      <c r="H7425" s="24">
        <f t="shared" ca="1" si="811"/>
        <v>7634.111763384607</v>
      </c>
      <c r="I7425" s="24">
        <f ca="1">H7425/'Option value'!$E$10</f>
        <v>370.58794967886439</v>
      </c>
    </row>
    <row r="7426" spans="2:9">
      <c r="B7426">
        <f t="shared" si="812"/>
        <v>7408</v>
      </c>
      <c r="C7426" s="38">
        <f t="shared" ca="1" si="807"/>
        <v>0.16465540579329219</v>
      </c>
      <c r="D7426" s="38">
        <f t="shared" ca="1" si="808"/>
        <v>6.4292843229552837E-2</v>
      </c>
      <c r="E7426" s="38">
        <f t="shared" ca="1" si="809"/>
        <v>0.14572834863422046</v>
      </c>
      <c r="F7426" s="38">
        <f t="shared" ca="1" si="813"/>
        <v>5.7523978608257212E-2</v>
      </c>
      <c r="G7426" s="24">
        <f t="shared" ca="1" si="810"/>
        <v>10528.37519244565</v>
      </c>
      <c r="H7426" s="24">
        <f t="shared" ca="1" si="811"/>
        <v>11221.556495758132</v>
      </c>
      <c r="I7426" s="24">
        <f ca="1">H7426/'Option value'!$E$10</f>
        <v>544.73575222126851</v>
      </c>
    </row>
    <row r="7427" spans="2:9">
      <c r="B7427">
        <f t="shared" si="812"/>
        <v>7409</v>
      </c>
      <c r="C7427" s="38">
        <f t="shared" ca="1" si="807"/>
        <v>0.15972603719911971</v>
      </c>
      <c r="D7427" s="38">
        <f t="shared" ca="1" si="808"/>
        <v>7.8427556871861287E-2</v>
      </c>
      <c r="E7427" s="38">
        <f t="shared" ca="1" si="809"/>
        <v>0.14159241931913691</v>
      </c>
      <c r="F7427" s="38">
        <f t="shared" ca="1" si="813"/>
        <v>3.5270389003124021E-2</v>
      </c>
      <c r="G7427" s="24">
        <f t="shared" ca="1" si="810"/>
        <v>10609.433856894884</v>
      </c>
      <c r="H7427" s="24">
        <f t="shared" ca="1" si="811"/>
        <v>11302.615160207366</v>
      </c>
      <c r="I7427" s="24">
        <f ca="1">H7427/'Option value'!$E$10</f>
        <v>548.67063884501772</v>
      </c>
    </row>
    <row r="7428" spans="2:9">
      <c r="B7428">
        <f t="shared" si="812"/>
        <v>7410</v>
      </c>
      <c r="C7428" s="38">
        <f t="shared" ca="1" si="807"/>
        <v>0.10330104478607323</v>
      </c>
      <c r="D7428" s="38">
        <f t="shared" ca="1" si="808"/>
        <v>6.9775992456310373E-2</v>
      </c>
      <c r="E7428" s="38">
        <f t="shared" ca="1" si="809"/>
        <v>0.14791645840973419</v>
      </c>
      <c r="F7428" s="38">
        <f t="shared" ca="1" si="813"/>
        <v>3.219500813639805E-2</v>
      </c>
      <c r="G7428" s="24">
        <f t="shared" ca="1" si="810"/>
        <v>8250.4485593980899</v>
      </c>
      <c r="H7428" s="24">
        <f t="shared" ca="1" si="811"/>
        <v>8943.6298627105716</v>
      </c>
      <c r="I7428" s="24">
        <f ca="1">H7428/'Option value'!$E$10</f>
        <v>434.15678945196947</v>
      </c>
    </row>
    <row r="7429" spans="2:9">
      <c r="B7429">
        <f t="shared" si="812"/>
        <v>7411</v>
      </c>
      <c r="C7429" s="38">
        <f t="shared" ca="1" si="807"/>
        <v>0.18783088124668834</v>
      </c>
      <c r="D7429" s="38">
        <f t="shared" ca="1" si="808"/>
        <v>6.4770526542068801E-2</v>
      </c>
      <c r="E7429" s="38">
        <f t="shared" ca="1" si="809"/>
        <v>0.14464813357344725</v>
      </c>
      <c r="F7429" s="38">
        <f t="shared" ca="1" si="813"/>
        <v>5.2274113189921326E-2</v>
      </c>
      <c r="G7429" s="24">
        <f t="shared" ca="1" si="810"/>
        <v>10329.363728472463</v>
      </c>
      <c r="H7429" s="24">
        <f t="shared" ca="1" si="811"/>
        <v>11022.545031784945</v>
      </c>
      <c r="I7429" s="24">
        <f ca="1">H7429/'Option value'!$E$10</f>
        <v>535.07500154295849</v>
      </c>
    </row>
    <row r="7430" spans="2:9">
      <c r="B7430">
        <f t="shared" si="812"/>
        <v>7412</v>
      </c>
      <c r="C7430" s="38">
        <f t="shared" ca="1" si="807"/>
        <v>0.33267654564087046</v>
      </c>
      <c r="D7430" s="38">
        <f t="shared" ca="1" si="808"/>
        <v>6.6174332080745149E-2</v>
      </c>
      <c r="E7430" s="38">
        <f t="shared" ca="1" si="809"/>
        <v>0.14977680895930121</v>
      </c>
      <c r="F7430" s="38">
        <f t="shared" ca="1" si="813"/>
        <v>4.4276406636813453E-2</v>
      </c>
      <c r="G7430" s="24">
        <f t="shared" ca="1" si="810"/>
        <v>10366.963798792429</v>
      </c>
      <c r="H7430" s="24">
        <f t="shared" ca="1" si="811"/>
        <v>11060.145102104911</v>
      </c>
      <c r="I7430" s="24">
        <f ca="1">H7430/'Option value'!$E$10</f>
        <v>536.90024767499563</v>
      </c>
    </row>
    <row r="7431" spans="2:9">
      <c r="B7431">
        <f t="shared" si="812"/>
        <v>7413</v>
      </c>
      <c r="C7431" s="38">
        <f t="shared" ca="1" si="807"/>
        <v>0.21569332687437454</v>
      </c>
      <c r="D7431" s="38">
        <f t="shared" ca="1" si="808"/>
        <v>5.8256470692705925E-2</v>
      </c>
      <c r="E7431" s="38">
        <f t="shared" ca="1" si="809"/>
        <v>0.13871395663379116</v>
      </c>
      <c r="F7431" s="38">
        <f t="shared" ca="1" si="813"/>
        <v>2.4381532858694221E-2</v>
      </c>
      <c r="G7431" s="24">
        <f t="shared" ca="1" si="810"/>
        <v>7682.280667826396</v>
      </c>
      <c r="H7431" s="24">
        <f t="shared" ca="1" si="811"/>
        <v>8375.4619711388787</v>
      </c>
      <c r="I7431" s="24">
        <f ca="1">H7431/'Option value'!$E$10</f>
        <v>406.57582384169314</v>
      </c>
    </row>
    <row r="7432" spans="2:9">
      <c r="B7432">
        <f t="shared" si="812"/>
        <v>7414</v>
      </c>
      <c r="C7432" s="38">
        <f t="shared" ca="1" si="807"/>
        <v>0.18764071507993857</v>
      </c>
      <c r="D7432" s="38">
        <f t="shared" ca="1" si="808"/>
        <v>5.7800761415489572E-2</v>
      </c>
      <c r="E7432" s="38">
        <f t="shared" ca="1" si="809"/>
        <v>0.14302636238060445</v>
      </c>
      <c r="F7432" s="38">
        <f t="shared" ca="1" si="813"/>
        <v>5.9415323745709195E-2</v>
      </c>
      <c r="G7432" s="24">
        <f t="shared" ca="1" si="810"/>
        <v>10182.31189318458</v>
      </c>
      <c r="H7432" s="24">
        <f t="shared" ca="1" si="811"/>
        <v>10875.493196497062</v>
      </c>
      <c r="I7432" s="24">
        <f ca="1">H7432/'Option value'!$E$10</f>
        <v>527.93656293675053</v>
      </c>
    </row>
    <row r="7433" spans="2:9">
      <c r="B7433">
        <f t="shared" si="812"/>
        <v>7415</v>
      </c>
      <c r="C7433" s="38">
        <f t="shared" ca="1" si="807"/>
        <v>7.2073099851507894E-2</v>
      </c>
      <c r="D7433" s="38">
        <f t="shared" ca="1" si="808"/>
        <v>5.8632879372054053E-2</v>
      </c>
      <c r="E7433" s="38">
        <f t="shared" ca="1" si="809"/>
        <v>0.1464980396675431</v>
      </c>
      <c r="F7433" s="38">
        <f t="shared" ca="1" si="813"/>
        <v>3.2294915370888008E-2</v>
      </c>
      <c r="G7433" s="24">
        <f t="shared" ca="1" si="810"/>
        <v>6826.2000683027391</v>
      </c>
      <c r="H7433" s="24">
        <f t="shared" ca="1" si="811"/>
        <v>7519.3813716152217</v>
      </c>
      <c r="I7433" s="24">
        <f ca="1">H7433/'Option value'!$E$10</f>
        <v>365.01851318520494</v>
      </c>
    </row>
    <row r="7434" spans="2:9">
      <c r="B7434">
        <f t="shared" si="812"/>
        <v>7416</v>
      </c>
      <c r="C7434" s="38">
        <f t="shared" ca="1" si="807"/>
        <v>0.10406389930489982</v>
      </c>
      <c r="D7434" s="38">
        <f t="shared" ca="1" si="808"/>
        <v>6.0077793246313335E-2</v>
      </c>
      <c r="E7434" s="38">
        <f t="shared" ca="1" si="809"/>
        <v>0.14364562559156327</v>
      </c>
      <c r="F7434" s="38">
        <f t="shared" ca="1" si="813"/>
        <v>4.2174924556042881E-2</v>
      </c>
      <c r="G7434" s="24">
        <f t="shared" ca="1" si="810"/>
        <v>8106.9761901745351</v>
      </c>
      <c r="H7434" s="24">
        <f t="shared" ca="1" si="811"/>
        <v>8800.1574934870168</v>
      </c>
      <c r="I7434" s="24">
        <f ca="1">H7434/'Option value'!$E$10</f>
        <v>427.19211133432117</v>
      </c>
    </row>
    <row r="7435" spans="2:9">
      <c r="B7435">
        <f t="shared" si="812"/>
        <v>7417</v>
      </c>
      <c r="C7435" s="38">
        <f t="shared" ca="1" si="807"/>
        <v>0.23390082338241777</v>
      </c>
      <c r="D7435" s="38">
        <f t="shared" ca="1" si="808"/>
        <v>7.1074830654202281E-2</v>
      </c>
      <c r="E7435" s="38">
        <f t="shared" ca="1" si="809"/>
        <v>0.14554129616892467</v>
      </c>
      <c r="F7435" s="38">
        <f t="shared" ca="1" si="813"/>
        <v>2.6844322211233618E-2</v>
      </c>
      <c r="G7435" s="24">
        <f t="shared" ca="1" si="810"/>
        <v>9163.2137445822755</v>
      </c>
      <c r="H7435" s="24">
        <f t="shared" ca="1" si="811"/>
        <v>9856.3950478947572</v>
      </c>
      <c r="I7435" s="24">
        <f ca="1">H7435/'Option value'!$E$10</f>
        <v>478.46577902401731</v>
      </c>
    </row>
    <row r="7436" spans="2:9">
      <c r="B7436">
        <f t="shared" si="812"/>
        <v>7418</v>
      </c>
      <c r="C7436" s="38">
        <f t="shared" ca="1" si="807"/>
        <v>0.4037401311982034</v>
      </c>
      <c r="D7436" s="38">
        <f t="shared" ca="1" si="808"/>
        <v>5.6980569132385764E-2</v>
      </c>
      <c r="E7436" s="38">
        <f t="shared" ca="1" si="809"/>
        <v>0.14439704225738775</v>
      </c>
      <c r="F7436" s="38">
        <f t="shared" ca="1" si="813"/>
        <v>5.6736652647235403E-2</v>
      </c>
      <c r="G7436" s="24">
        <f t="shared" ca="1" si="810"/>
        <v>11316.22252749783</v>
      </c>
      <c r="H7436" s="24">
        <f t="shared" ca="1" si="811"/>
        <v>12009.403830810312</v>
      </c>
      <c r="I7436" s="24">
        <f ca="1">H7436/'Option value'!$E$10</f>
        <v>582.98076848593746</v>
      </c>
    </row>
    <row r="7437" spans="2:9">
      <c r="B7437">
        <f t="shared" si="812"/>
        <v>7419</v>
      </c>
      <c r="C7437" s="38">
        <f t="shared" ca="1" si="807"/>
        <v>8.8739342869682797E-2</v>
      </c>
      <c r="D7437" s="38">
        <f t="shared" ca="1" si="808"/>
        <v>5.8564337181451272E-2</v>
      </c>
      <c r="E7437" s="38">
        <f t="shared" ca="1" si="809"/>
        <v>0.14477052057312753</v>
      </c>
      <c r="F7437" s="38">
        <f t="shared" ca="1" si="813"/>
        <v>3.4285173510138989E-2</v>
      </c>
      <c r="G7437" s="24">
        <f t="shared" ca="1" si="810"/>
        <v>7157.2113491751006</v>
      </c>
      <c r="H7437" s="24">
        <f t="shared" ca="1" si="811"/>
        <v>7850.3926524875833</v>
      </c>
      <c r="I7437" s="24">
        <f ca="1">H7437/'Option value'!$E$10</f>
        <v>381.08702196541662</v>
      </c>
    </row>
    <row r="7438" spans="2:9">
      <c r="B7438">
        <f t="shared" si="812"/>
        <v>7420</v>
      </c>
      <c r="C7438" s="38">
        <f t="shared" ca="1" si="807"/>
        <v>0.39075800583538534</v>
      </c>
      <c r="D7438" s="38">
        <f t="shared" ca="1" si="808"/>
        <v>6.4044586672460421E-2</v>
      </c>
      <c r="E7438" s="38">
        <f t="shared" ca="1" si="809"/>
        <v>0.14329967361744872</v>
      </c>
      <c r="F7438" s="38">
        <f t="shared" ca="1" si="813"/>
        <v>4.4212675588543332E-2</v>
      </c>
      <c r="G7438" s="24">
        <f t="shared" ca="1" si="810"/>
        <v>11148.301398893884</v>
      </c>
      <c r="H7438" s="24">
        <f t="shared" ca="1" si="811"/>
        <v>11841.482702206366</v>
      </c>
      <c r="I7438" s="24">
        <f ca="1">H7438/'Option value'!$E$10</f>
        <v>574.82925738865845</v>
      </c>
    </row>
    <row r="7439" spans="2:9">
      <c r="B7439">
        <f t="shared" si="812"/>
        <v>7421</v>
      </c>
      <c r="C7439" s="38">
        <f t="shared" ca="1" si="807"/>
        <v>0.1235848646844861</v>
      </c>
      <c r="D7439" s="38">
        <f t="shared" ca="1" si="808"/>
        <v>6.7552846222616925E-2</v>
      </c>
      <c r="E7439" s="38">
        <f t="shared" ca="1" si="809"/>
        <v>0.14546132132099043</v>
      </c>
      <c r="F7439" s="38">
        <f t="shared" ca="1" si="813"/>
        <v>4.2074927577459294E-2</v>
      </c>
      <c r="G7439" s="24">
        <f t="shared" ca="1" si="810"/>
        <v>9104.9491023999908</v>
      </c>
      <c r="H7439" s="24">
        <f t="shared" ca="1" si="811"/>
        <v>9798.1304057124726</v>
      </c>
      <c r="I7439" s="24">
        <f ca="1">H7439/'Option value'!$E$10</f>
        <v>475.6373983355569</v>
      </c>
    </row>
    <row r="7440" spans="2:9">
      <c r="B7440">
        <f t="shared" si="812"/>
        <v>7422</v>
      </c>
      <c r="C7440" s="38">
        <f t="shared" ca="1" si="807"/>
        <v>0.30081410204445347</v>
      </c>
      <c r="D7440" s="38">
        <f t="shared" ca="1" si="808"/>
        <v>6.7034647684158344E-2</v>
      </c>
      <c r="E7440" s="38">
        <f t="shared" ca="1" si="809"/>
        <v>0.14631760206397901</v>
      </c>
      <c r="F7440" s="38">
        <f t="shared" ca="1" si="813"/>
        <v>5.4029697606356966E-2</v>
      </c>
      <c r="G7440" s="24">
        <f t="shared" ca="1" si="810"/>
        <v>11718.206844119863</v>
      </c>
      <c r="H7440" s="24">
        <f t="shared" ca="1" si="811"/>
        <v>12411.388147432344</v>
      </c>
      <c r="I7440" s="24">
        <f ca="1">H7440/'Option value'!$E$10</f>
        <v>602.49457026370601</v>
      </c>
    </row>
    <row r="7441" spans="2:9">
      <c r="B7441">
        <f t="shared" si="812"/>
        <v>7423</v>
      </c>
      <c r="C7441" s="38">
        <f t="shared" ca="1" si="807"/>
        <v>0.20929615758583292</v>
      </c>
      <c r="D7441" s="38">
        <f t="shared" ca="1" si="808"/>
        <v>6.8948715884614348E-2</v>
      </c>
      <c r="E7441" s="38">
        <f t="shared" ca="1" si="809"/>
        <v>0.14135069436692446</v>
      </c>
      <c r="F7441" s="38">
        <f t="shared" ca="1" si="813"/>
        <v>2.9156649687994265E-2</v>
      </c>
      <c r="G7441" s="24">
        <f t="shared" ca="1" si="810"/>
        <v>9216.8055902810083</v>
      </c>
      <c r="H7441" s="24">
        <f t="shared" ca="1" si="811"/>
        <v>9909.9868935934901</v>
      </c>
      <c r="I7441" s="24">
        <f ca="1">H7441/'Option value'!$E$10</f>
        <v>481.06732493172279</v>
      </c>
    </row>
    <row r="7442" spans="2:9">
      <c r="B7442">
        <f t="shared" si="812"/>
        <v>7424</v>
      </c>
      <c r="C7442" s="38">
        <f t="shared" ca="1" si="807"/>
        <v>0.20785485278108803</v>
      </c>
      <c r="D7442" s="38">
        <f t="shared" ca="1" si="808"/>
        <v>6.4774670414014496E-2</v>
      </c>
      <c r="E7442" s="38">
        <f t="shared" ca="1" si="809"/>
        <v>0.14426172114523544</v>
      </c>
      <c r="F7442" s="38">
        <f t="shared" ca="1" si="813"/>
        <v>5.3354597934268291E-2</v>
      </c>
      <c r="G7442" s="24">
        <f t="shared" ca="1" si="810"/>
        <v>10673.661426127221</v>
      </c>
      <c r="H7442" s="24">
        <f t="shared" ca="1" si="811"/>
        <v>11366.842729439702</v>
      </c>
      <c r="I7442" s="24">
        <f ca="1">H7442/'Option value'!$E$10</f>
        <v>551.78848201163601</v>
      </c>
    </row>
    <row r="7443" spans="2:9">
      <c r="B7443">
        <f t="shared" si="812"/>
        <v>7425</v>
      </c>
      <c r="C7443" s="38">
        <f t="shared" ref="C7443:C7506" ca="1" si="814">_xlfn.NORM.INV(RAND(),$F$6,$G$6)</f>
        <v>0.33082534271795655</v>
      </c>
      <c r="D7443" s="38">
        <f t="shared" ref="D7443:D7506" ca="1" si="815">_xlfn.NORM.INV(RAND(),$F$7,$G$7)</f>
        <v>6.187924794498223E-2</v>
      </c>
      <c r="E7443" s="38">
        <f t="shared" ref="E7443:E7506" ca="1" si="816">_xlfn.NORM.INV(RAND(),$F$8,$G$8)</f>
        <v>0.14058412860817401</v>
      </c>
      <c r="F7443" s="38">
        <f t="shared" ca="1" si="813"/>
        <v>3.8280639091814048E-2</v>
      </c>
      <c r="G7443" s="24">
        <f t="shared" ref="G7443:G7506" ca="1" si="817">IF(E7443&gt;F7443,($C$12*(1+C7443)*D7443)/(E7443-F7443),0)</f>
        <v>9983.1367145907407</v>
      </c>
      <c r="H7443" s="24">
        <f t="shared" ref="H7443:H7506" ca="1" si="818">G7443+$C$13</f>
        <v>10676.318017903222</v>
      </c>
      <c r="I7443" s="24">
        <f ca="1">H7443/'Option value'!$E$10</f>
        <v>518.26786494675832</v>
      </c>
    </row>
    <row r="7444" spans="2:9">
      <c r="B7444">
        <f t="shared" ref="B7444:B7507" si="819">B7443+1</f>
        <v>7426</v>
      </c>
      <c r="C7444" s="38">
        <f t="shared" ca="1" si="814"/>
        <v>0.39379826608125673</v>
      </c>
      <c r="D7444" s="38">
        <f t="shared" ca="1" si="815"/>
        <v>7.1345517634997246E-2</v>
      </c>
      <c r="E7444" s="38">
        <f t="shared" ca="1" si="816"/>
        <v>0.14163376857385945</v>
      </c>
      <c r="F7444" s="38">
        <f t="shared" ref="F7444:F7507" ca="1" si="820">RAND()*($E$9-$D$9)+$D$9</f>
        <v>3.7676944803076075E-2</v>
      </c>
      <c r="G7444" s="24">
        <f t="shared" ca="1" si="817"/>
        <v>11863.285661757975</v>
      </c>
      <c r="H7444" s="24">
        <f t="shared" ca="1" si="818"/>
        <v>12556.466965070456</v>
      </c>
      <c r="I7444" s="24">
        <f ca="1">H7444/'Option value'!$E$10</f>
        <v>609.53723131409981</v>
      </c>
    </row>
    <row r="7445" spans="2:9">
      <c r="B7445">
        <f t="shared" si="819"/>
        <v>7427</v>
      </c>
      <c r="C7445" s="38">
        <f t="shared" ca="1" si="814"/>
        <v>0.20933918341444321</v>
      </c>
      <c r="D7445" s="38">
        <f t="shared" ca="1" si="815"/>
        <v>5.2770228285340587E-2</v>
      </c>
      <c r="E7445" s="38">
        <f t="shared" ca="1" si="816"/>
        <v>0.14175753105166883</v>
      </c>
      <c r="F7445" s="38">
        <f t="shared" ca="1" si="820"/>
        <v>2.5192496271941155E-2</v>
      </c>
      <c r="G7445" s="24">
        <f t="shared" ca="1" si="817"/>
        <v>6789.8499481054505</v>
      </c>
      <c r="H7445" s="24">
        <f t="shared" ca="1" si="818"/>
        <v>7483.0312514179332</v>
      </c>
      <c r="I7445" s="24">
        <f ca="1">H7445/'Option value'!$E$10</f>
        <v>363.25394424358899</v>
      </c>
    </row>
    <row r="7446" spans="2:9">
      <c r="B7446">
        <f t="shared" si="819"/>
        <v>7428</v>
      </c>
      <c r="C7446" s="38">
        <f t="shared" ca="1" si="814"/>
        <v>0.51208577596464866</v>
      </c>
      <c r="D7446" s="38">
        <f t="shared" ca="1" si="815"/>
        <v>5.5365817106875707E-2</v>
      </c>
      <c r="E7446" s="38">
        <f t="shared" ca="1" si="816"/>
        <v>0.14808684853997151</v>
      </c>
      <c r="F7446" s="38">
        <f t="shared" ca="1" si="820"/>
        <v>5.3072435750006003E-2</v>
      </c>
      <c r="G7446" s="24">
        <f t="shared" ca="1" si="817"/>
        <v>10927.480243633532</v>
      </c>
      <c r="H7446" s="24">
        <f t="shared" ca="1" si="818"/>
        <v>11620.661546946014</v>
      </c>
      <c r="I7446" s="24">
        <f ca="1">H7446/'Option value'!$E$10</f>
        <v>564.10978383233078</v>
      </c>
    </row>
    <row r="7447" spans="2:9">
      <c r="B7447">
        <f t="shared" si="819"/>
        <v>7429</v>
      </c>
      <c r="C7447" s="38">
        <f t="shared" ca="1" si="814"/>
        <v>0.31494391958949763</v>
      </c>
      <c r="D7447" s="38">
        <f t="shared" ca="1" si="815"/>
        <v>7.0055918268173617E-2</v>
      </c>
      <c r="E7447" s="38">
        <f t="shared" ca="1" si="816"/>
        <v>0.14626040811305119</v>
      </c>
      <c r="F7447" s="38">
        <f t="shared" ca="1" si="820"/>
        <v>2.4841364876899641E-2</v>
      </c>
      <c r="G7447" s="24">
        <f t="shared" ca="1" si="817"/>
        <v>9409.2851842736327</v>
      </c>
      <c r="H7447" s="24">
        <f t="shared" ca="1" si="818"/>
        <v>10102.466487586114</v>
      </c>
      <c r="I7447" s="24">
        <f ca="1">H7447/'Option value'!$E$10</f>
        <v>490.41099454301525</v>
      </c>
    </row>
    <row r="7448" spans="2:9">
      <c r="B7448">
        <f t="shared" si="819"/>
        <v>7430</v>
      </c>
      <c r="C7448" s="38">
        <f t="shared" ca="1" si="814"/>
        <v>0.32600053205413282</v>
      </c>
      <c r="D7448" s="38">
        <f t="shared" ca="1" si="815"/>
        <v>6.5004409021081927E-2</v>
      </c>
      <c r="E7448" s="38">
        <f t="shared" ca="1" si="816"/>
        <v>0.1440112570518339</v>
      </c>
      <c r="F7448" s="38">
        <f t="shared" ca="1" si="820"/>
        <v>5.910765364575446E-2</v>
      </c>
      <c r="G7448" s="24">
        <f t="shared" ca="1" si="817"/>
        <v>12590.754816885645</v>
      </c>
      <c r="H7448" s="24">
        <f t="shared" ca="1" si="818"/>
        <v>13283.936120198126</v>
      </c>
      <c r="I7448" s="24">
        <f ca="1">H7448/'Option value'!$E$10</f>
        <v>644.85126797078283</v>
      </c>
    </row>
    <row r="7449" spans="2:9">
      <c r="B7449">
        <f t="shared" si="819"/>
        <v>7431</v>
      </c>
      <c r="C7449" s="38">
        <f t="shared" ca="1" si="814"/>
        <v>0.25791917238997525</v>
      </c>
      <c r="D7449" s="38">
        <f t="shared" ca="1" si="815"/>
        <v>5.6007382397006492E-2</v>
      </c>
      <c r="E7449" s="38">
        <f t="shared" ca="1" si="816"/>
        <v>0.14113148973667539</v>
      </c>
      <c r="F7449" s="38">
        <f t="shared" ca="1" si="820"/>
        <v>5.5934389728680381E-2</v>
      </c>
      <c r="G7449" s="24">
        <f t="shared" ca="1" si="817"/>
        <v>10255.682720497687</v>
      </c>
      <c r="H7449" s="24">
        <f t="shared" ca="1" si="818"/>
        <v>10948.864023810169</v>
      </c>
      <c r="I7449" s="24">
        <f ca="1">H7449/'Option value'!$E$10</f>
        <v>531.49825358301791</v>
      </c>
    </row>
    <row r="7450" spans="2:9">
      <c r="B7450">
        <f t="shared" si="819"/>
        <v>7432</v>
      </c>
      <c r="C7450" s="38">
        <f t="shared" ca="1" si="814"/>
        <v>0.22681775952155275</v>
      </c>
      <c r="D7450" s="38">
        <f t="shared" ca="1" si="815"/>
        <v>6.8058845459636697E-2</v>
      </c>
      <c r="E7450" s="38">
        <f t="shared" ca="1" si="816"/>
        <v>0.14189389736021066</v>
      </c>
      <c r="F7450" s="38">
        <f t="shared" ca="1" si="820"/>
        <v>4.2139921173075516E-2</v>
      </c>
      <c r="G7450" s="24">
        <f t="shared" ca="1" si="817"/>
        <v>10380.679748042916</v>
      </c>
      <c r="H7450" s="24">
        <f t="shared" ca="1" si="818"/>
        <v>11073.861051355398</v>
      </c>
      <c r="I7450" s="24">
        <f ca="1">H7450/'Option value'!$E$10</f>
        <v>537.56607045414546</v>
      </c>
    </row>
    <row r="7451" spans="2:9">
      <c r="B7451">
        <f t="shared" si="819"/>
        <v>7433</v>
      </c>
      <c r="C7451" s="38">
        <f t="shared" ca="1" si="814"/>
        <v>0.32941035058329271</v>
      </c>
      <c r="D7451" s="38">
        <f t="shared" ca="1" si="815"/>
        <v>6.8925015516264745E-2</v>
      </c>
      <c r="E7451" s="38">
        <f t="shared" ca="1" si="816"/>
        <v>0.14496210875450399</v>
      </c>
      <c r="F7451" s="38">
        <f t="shared" ca="1" si="820"/>
        <v>4.6883764121373496E-2</v>
      </c>
      <c r="G7451" s="24">
        <f t="shared" ca="1" si="817"/>
        <v>11586.551010076242</v>
      </c>
      <c r="H7451" s="24">
        <f t="shared" ca="1" si="818"/>
        <v>12279.732313388724</v>
      </c>
      <c r="I7451" s="24">
        <f ca="1">H7451/'Option value'!$E$10</f>
        <v>596.10351035867586</v>
      </c>
    </row>
    <row r="7452" spans="2:9">
      <c r="B7452">
        <f t="shared" si="819"/>
        <v>7434</v>
      </c>
      <c r="C7452" s="38">
        <f t="shared" ca="1" si="814"/>
        <v>0.21002341657385454</v>
      </c>
      <c r="D7452" s="38">
        <f t="shared" ca="1" si="815"/>
        <v>6.1314413897424855E-2</v>
      </c>
      <c r="E7452" s="38">
        <f t="shared" ca="1" si="816"/>
        <v>0.14872786749463535</v>
      </c>
      <c r="F7452" s="38">
        <f t="shared" ca="1" si="820"/>
        <v>3.2294533000086223E-2</v>
      </c>
      <c r="G7452" s="24">
        <f t="shared" ca="1" si="817"/>
        <v>7902.6072347508753</v>
      </c>
      <c r="H7452" s="24">
        <f t="shared" ca="1" si="818"/>
        <v>8595.7885380633579</v>
      </c>
      <c r="I7452" s="24">
        <f ca="1">H7452/'Option value'!$E$10</f>
        <v>417.27128825550278</v>
      </c>
    </row>
    <row r="7453" spans="2:9">
      <c r="B7453">
        <f t="shared" si="819"/>
        <v>7435</v>
      </c>
      <c r="C7453" s="38">
        <f t="shared" ca="1" si="814"/>
        <v>0.14927069334636484</v>
      </c>
      <c r="D7453" s="38">
        <f t="shared" ca="1" si="815"/>
        <v>6.617171898392693E-2</v>
      </c>
      <c r="E7453" s="38">
        <f t="shared" ca="1" si="816"/>
        <v>0.14941361663285282</v>
      </c>
      <c r="F7453" s="38">
        <f t="shared" ca="1" si="820"/>
        <v>5.1410726751703523E-2</v>
      </c>
      <c r="G7453" s="24">
        <f t="shared" ca="1" si="817"/>
        <v>9623.8145049386821</v>
      </c>
      <c r="H7453" s="24">
        <f t="shared" ca="1" si="818"/>
        <v>10316.995808251164</v>
      </c>
      <c r="I7453" s="24">
        <f ca="1">H7453/'Option value'!$E$10</f>
        <v>500.82503923549336</v>
      </c>
    </row>
    <row r="7454" spans="2:9">
      <c r="B7454">
        <f t="shared" si="819"/>
        <v>7436</v>
      </c>
      <c r="C7454" s="38">
        <f t="shared" ca="1" si="814"/>
        <v>0.41884145059286015</v>
      </c>
      <c r="D7454" s="38">
        <f t="shared" ca="1" si="815"/>
        <v>6.5175185851548717E-2</v>
      </c>
      <c r="E7454" s="38">
        <f t="shared" ca="1" si="816"/>
        <v>0.14508649329982379</v>
      </c>
      <c r="F7454" s="38">
        <f t="shared" ca="1" si="820"/>
        <v>3.3178666710417644E-2</v>
      </c>
      <c r="G7454" s="24">
        <f t="shared" ca="1" si="817"/>
        <v>10248.187474103297</v>
      </c>
      <c r="H7454" s="24">
        <f t="shared" ca="1" si="818"/>
        <v>10941.368777415779</v>
      </c>
      <c r="I7454" s="24">
        <f ca="1">H7454/'Option value'!$E$10</f>
        <v>531.1344066706688</v>
      </c>
    </row>
    <row r="7455" spans="2:9">
      <c r="B7455">
        <f t="shared" si="819"/>
        <v>7437</v>
      </c>
      <c r="C7455" s="38">
        <f t="shared" ca="1" si="814"/>
        <v>0.15951179146233466</v>
      </c>
      <c r="D7455" s="38">
        <f t="shared" ca="1" si="815"/>
        <v>6.7356051265248532E-2</v>
      </c>
      <c r="E7455" s="38">
        <f t="shared" ca="1" si="816"/>
        <v>0.14460056245607786</v>
      </c>
      <c r="F7455" s="38">
        <f t="shared" ca="1" si="820"/>
        <v>4.6614206037259881E-2</v>
      </c>
      <c r="G7455" s="24">
        <f t="shared" ca="1" si="817"/>
        <v>9885.0200880832945</v>
      </c>
      <c r="H7455" s="24">
        <f t="shared" ca="1" si="818"/>
        <v>10578.201391395776</v>
      </c>
      <c r="I7455" s="24">
        <f ca="1">H7455/'Option value'!$E$10</f>
        <v>513.50492191241631</v>
      </c>
    </row>
    <row r="7456" spans="2:9">
      <c r="B7456">
        <f t="shared" si="819"/>
        <v>7438</v>
      </c>
      <c r="C7456" s="38">
        <f t="shared" ca="1" si="814"/>
        <v>3.3881671587685042E-2</v>
      </c>
      <c r="D7456" s="38">
        <f t="shared" ca="1" si="815"/>
        <v>7.08625431084806E-2</v>
      </c>
      <c r="E7456" s="38">
        <f t="shared" ca="1" si="816"/>
        <v>0.14286201615287597</v>
      </c>
      <c r="F7456" s="38">
        <f t="shared" ca="1" si="820"/>
        <v>4.6539265192244481E-2</v>
      </c>
      <c r="G7456" s="24">
        <f t="shared" ca="1" si="817"/>
        <v>9433.0051140020478</v>
      </c>
      <c r="H7456" s="24">
        <f t="shared" ca="1" si="818"/>
        <v>10126.18641731453</v>
      </c>
      <c r="I7456" s="24">
        <f ca="1">H7456/'Option value'!$E$10</f>
        <v>491.56244744245288</v>
      </c>
    </row>
    <row r="7457" spans="2:9">
      <c r="B7457">
        <f t="shared" si="819"/>
        <v>7439</v>
      </c>
      <c r="C7457" s="38">
        <f t="shared" ca="1" si="814"/>
        <v>6.747839487828744E-2</v>
      </c>
      <c r="D7457" s="38">
        <f t="shared" ca="1" si="815"/>
        <v>7.3622716408883487E-2</v>
      </c>
      <c r="E7457" s="38">
        <f t="shared" ca="1" si="816"/>
        <v>0.14521534544656053</v>
      </c>
      <c r="F7457" s="38">
        <f t="shared" ca="1" si="820"/>
        <v>3.9607781353530463E-2</v>
      </c>
      <c r="G7457" s="24">
        <f t="shared" ca="1" si="817"/>
        <v>9229.2685386947451</v>
      </c>
      <c r="H7457" s="24">
        <f t="shared" ca="1" si="818"/>
        <v>9922.4498420072268</v>
      </c>
      <c r="I7457" s="24">
        <f ca="1">H7457/'Option value'!$E$10</f>
        <v>481.67232242753528</v>
      </c>
    </row>
    <row r="7458" spans="2:9">
      <c r="B7458">
        <f t="shared" si="819"/>
        <v>7440</v>
      </c>
      <c r="C7458" s="38">
        <f t="shared" ca="1" si="814"/>
        <v>0.1851947284017775</v>
      </c>
      <c r="D7458" s="38">
        <f t="shared" ca="1" si="815"/>
        <v>6.5179175017624269E-2</v>
      </c>
      <c r="E7458" s="38">
        <f t="shared" ca="1" si="816"/>
        <v>0.14573476708345445</v>
      </c>
      <c r="F7458" s="38">
        <f t="shared" ca="1" si="820"/>
        <v>2.2992000153657526E-2</v>
      </c>
      <c r="G7458" s="24">
        <f t="shared" ca="1" si="817"/>
        <v>7805.3797623744922</v>
      </c>
      <c r="H7458" s="24">
        <f t="shared" ca="1" si="818"/>
        <v>8498.561065686974</v>
      </c>
      <c r="I7458" s="24">
        <f ca="1">H7458/'Option value'!$E$10</f>
        <v>412.55150804305697</v>
      </c>
    </row>
    <row r="7459" spans="2:9">
      <c r="B7459">
        <f t="shared" si="819"/>
        <v>7441</v>
      </c>
      <c r="C7459" s="38">
        <f t="shared" ca="1" si="814"/>
        <v>0.10147141397675294</v>
      </c>
      <c r="D7459" s="38">
        <f t="shared" ca="1" si="815"/>
        <v>6.4675521925049217E-2</v>
      </c>
      <c r="E7459" s="38">
        <f t="shared" ca="1" si="816"/>
        <v>0.14069286336261758</v>
      </c>
      <c r="F7459" s="38">
        <f t="shared" ca="1" si="820"/>
        <v>2.2345269800549076E-2</v>
      </c>
      <c r="G7459" s="24">
        <f t="shared" ca="1" si="817"/>
        <v>7465.2630945033461</v>
      </c>
      <c r="H7459" s="24">
        <f t="shared" ca="1" si="818"/>
        <v>8158.4443978158288</v>
      </c>
      <c r="I7459" s="24">
        <f ca="1">H7459/'Option value'!$E$10</f>
        <v>396.04099018523436</v>
      </c>
    </row>
    <row r="7460" spans="2:9">
      <c r="B7460">
        <f t="shared" si="819"/>
        <v>7442</v>
      </c>
      <c r="C7460" s="38">
        <f t="shared" ca="1" si="814"/>
        <v>0.18834560418022742</v>
      </c>
      <c r="D7460" s="38">
        <f t="shared" ca="1" si="815"/>
        <v>5.3709078167529102E-2</v>
      </c>
      <c r="E7460" s="38">
        <f t="shared" ca="1" si="816"/>
        <v>0.14688355427420408</v>
      </c>
      <c r="F7460" s="38">
        <f t="shared" ca="1" si="820"/>
        <v>2.5732376343685276E-2</v>
      </c>
      <c r="G7460" s="24">
        <f t="shared" ca="1" si="817"/>
        <v>6533.6249080123016</v>
      </c>
      <c r="H7460" s="24">
        <f t="shared" ca="1" si="818"/>
        <v>7226.8062113247843</v>
      </c>
      <c r="I7460" s="24">
        <f ca="1">H7460/'Option value'!$E$10</f>
        <v>350.81583550120308</v>
      </c>
    </row>
    <row r="7461" spans="2:9">
      <c r="B7461">
        <f t="shared" si="819"/>
        <v>7443</v>
      </c>
      <c r="C7461" s="38">
        <f t="shared" ca="1" si="814"/>
        <v>0.13030453044488255</v>
      </c>
      <c r="D7461" s="38">
        <f t="shared" ca="1" si="815"/>
        <v>6.2350957828483079E-2</v>
      </c>
      <c r="E7461" s="38">
        <f t="shared" ca="1" si="816"/>
        <v>0.14395609940555343</v>
      </c>
      <c r="F7461" s="38">
        <f t="shared" ca="1" si="820"/>
        <v>2.5690419069321551E-2</v>
      </c>
      <c r="G7461" s="24">
        <f t="shared" ca="1" si="817"/>
        <v>7390.4560754853474</v>
      </c>
      <c r="H7461" s="24">
        <f t="shared" ca="1" si="818"/>
        <v>8083.63737879783</v>
      </c>
      <c r="I7461" s="24">
        <f ca="1">H7461/'Option value'!$E$10</f>
        <v>392.40958149504024</v>
      </c>
    </row>
    <row r="7462" spans="2:9">
      <c r="B7462">
        <f t="shared" si="819"/>
        <v>7444</v>
      </c>
      <c r="C7462" s="38">
        <f t="shared" ca="1" si="814"/>
        <v>0.3586289634648212</v>
      </c>
      <c r="D7462" s="38">
        <f t="shared" ca="1" si="815"/>
        <v>6.2004213524488615E-2</v>
      </c>
      <c r="E7462" s="38">
        <f t="shared" ca="1" si="816"/>
        <v>0.14731125951750421</v>
      </c>
      <c r="F7462" s="38">
        <f t="shared" ca="1" si="820"/>
        <v>4.1026641977480738E-2</v>
      </c>
      <c r="G7462" s="24">
        <f t="shared" ca="1" si="817"/>
        <v>9829.7627217343816</v>
      </c>
      <c r="H7462" s="24">
        <f t="shared" ca="1" si="818"/>
        <v>10522.944025046863</v>
      </c>
      <c r="I7462" s="24">
        <f ca="1">H7462/'Option value'!$E$10</f>
        <v>510.8225254877118</v>
      </c>
    </row>
    <row r="7463" spans="2:9">
      <c r="B7463">
        <f t="shared" si="819"/>
        <v>7445</v>
      </c>
      <c r="C7463" s="38">
        <f t="shared" ca="1" si="814"/>
        <v>0.26160722723713958</v>
      </c>
      <c r="D7463" s="38">
        <f t="shared" ca="1" si="815"/>
        <v>6.2759069763038383E-2</v>
      </c>
      <c r="E7463" s="38">
        <f t="shared" ca="1" si="816"/>
        <v>0.14297503333405967</v>
      </c>
      <c r="F7463" s="38">
        <f t="shared" ca="1" si="820"/>
        <v>5.1086061261753274E-2</v>
      </c>
      <c r="G7463" s="24">
        <f t="shared" ca="1" si="817"/>
        <v>10686.331677474482</v>
      </c>
      <c r="H7463" s="24">
        <f t="shared" ca="1" si="818"/>
        <v>11379.512980786963</v>
      </c>
      <c r="I7463" s="24">
        <f ca="1">H7463/'Option value'!$E$10</f>
        <v>552.40354275664868</v>
      </c>
    </row>
    <row r="7464" spans="2:9">
      <c r="B7464">
        <f t="shared" si="819"/>
        <v>7446</v>
      </c>
      <c r="C7464" s="38">
        <f t="shared" ca="1" si="814"/>
        <v>0.13810381269753608</v>
      </c>
      <c r="D7464" s="38">
        <f t="shared" ca="1" si="815"/>
        <v>5.5056653698387241E-2</v>
      </c>
      <c r="E7464" s="38">
        <f t="shared" ca="1" si="816"/>
        <v>0.14959729393943982</v>
      </c>
      <c r="F7464" s="38">
        <f t="shared" ca="1" si="820"/>
        <v>5.6312311171151333E-2</v>
      </c>
      <c r="G7464" s="24">
        <f t="shared" ca="1" si="817"/>
        <v>8330.5050348865461</v>
      </c>
      <c r="H7464" s="24">
        <f t="shared" ca="1" si="818"/>
        <v>9023.6863381990279</v>
      </c>
      <c r="I7464" s="24">
        <f ca="1">H7464/'Option value'!$E$10</f>
        <v>438.04302612616635</v>
      </c>
    </row>
    <row r="7465" spans="2:9">
      <c r="B7465">
        <f t="shared" si="819"/>
        <v>7447</v>
      </c>
      <c r="C7465" s="38">
        <f t="shared" ca="1" si="814"/>
        <v>0.11683423312615415</v>
      </c>
      <c r="D7465" s="38">
        <f t="shared" ca="1" si="815"/>
        <v>5.2132981461729969E-2</v>
      </c>
      <c r="E7465" s="38">
        <f t="shared" ca="1" si="816"/>
        <v>0.14714700532873765</v>
      </c>
      <c r="F7465" s="38">
        <f t="shared" ca="1" si="820"/>
        <v>4.1723037397303389E-2</v>
      </c>
      <c r="G7465" s="24">
        <f t="shared" ca="1" si="817"/>
        <v>6849.4121358877801</v>
      </c>
      <c r="H7465" s="24">
        <f t="shared" ca="1" si="818"/>
        <v>7542.5934392002628</v>
      </c>
      <c r="I7465" s="24">
        <f ca="1">H7465/'Option value'!$E$10</f>
        <v>366.14531258253697</v>
      </c>
    </row>
    <row r="7466" spans="2:9">
      <c r="B7466">
        <f t="shared" si="819"/>
        <v>7448</v>
      </c>
      <c r="C7466" s="38">
        <f t="shared" ca="1" si="814"/>
        <v>0.21142956074943292</v>
      </c>
      <c r="D7466" s="38">
        <f t="shared" ca="1" si="815"/>
        <v>6.3931189412167924E-2</v>
      </c>
      <c r="E7466" s="38">
        <f t="shared" ca="1" si="816"/>
        <v>0.14635935001127595</v>
      </c>
      <c r="F7466" s="38">
        <f t="shared" ca="1" si="820"/>
        <v>4.2545260641688884E-2</v>
      </c>
      <c r="G7466" s="24">
        <f t="shared" ca="1" si="817"/>
        <v>9252.2216704223265</v>
      </c>
      <c r="H7466" s="24">
        <f t="shared" ca="1" si="818"/>
        <v>9945.4029737348083</v>
      </c>
      <c r="I7466" s="24">
        <f ca="1">H7466/'Option value'!$E$10</f>
        <v>482.78655212304892</v>
      </c>
    </row>
    <row r="7467" spans="2:9">
      <c r="B7467">
        <f t="shared" si="819"/>
        <v>7449</v>
      </c>
      <c r="C7467" s="38">
        <f t="shared" ca="1" si="814"/>
        <v>0.14971643878903612</v>
      </c>
      <c r="D7467" s="38">
        <f t="shared" ca="1" si="815"/>
        <v>6.0035921961206634E-2</v>
      </c>
      <c r="E7467" s="38">
        <f t="shared" ca="1" si="816"/>
        <v>0.1417725510931912</v>
      </c>
      <c r="F7467" s="38">
        <f t="shared" ca="1" si="820"/>
        <v>4.301449116460232E-2</v>
      </c>
      <c r="G7467" s="24">
        <f t="shared" ca="1" si="817"/>
        <v>8668.0369204037142</v>
      </c>
      <c r="H7467" s="24">
        <f t="shared" ca="1" si="818"/>
        <v>9361.218223716196</v>
      </c>
      <c r="I7467" s="24">
        <f ca="1">H7467/'Option value'!$E$10</f>
        <v>454.42806911243667</v>
      </c>
    </row>
    <row r="7468" spans="2:9">
      <c r="B7468">
        <f t="shared" si="819"/>
        <v>7450</v>
      </c>
      <c r="C7468" s="38">
        <f t="shared" ca="1" si="814"/>
        <v>0.46017238934257221</v>
      </c>
      <c r="D7468" s="38">
        <f t="shared" ca="1" si="815"/>
        <v>5.7693798009515948E-2</v>
      </c>
      <c r="E7468" s="38">
        <f t="shared" ca="1" si="816"/>
        <v>0.14798425663459874</v>
      </c>
      <c r="F7468" s="38">
        <f t="shared" ca="1" si="820"/>
        <v>3.0792684951197965E-2</v>
      </c>
      <c r="G7468" s="24">
        <f t="shared" ca="1" si="817"/>
        <v>8915.1418944098696</v>
      </c>
      <c r="H7468" s="24">
        <f t="shared" ca="1" si="818"/>
        <v>9608.3231977223513</v>
      </c>
      <c r="I7468" s="24">
        <f ca="1">H7468/'Option value'!$E$10</f>
        <v>466.42345620011412</v>
      </c>
    </row>
    <row r="7469" spans="2:9">
      <c r="B7469">
        <f t="shared" si="819"/>
        <v>7451</v>
      </c>
      <c r="C7469" s="38">
        <f t="shared" ca="1" si="814"/>
        <v>0.17608118322676669</v>
      </c>
      <c r="D7469" s="38">
        <f t="shared" ca="1" si="815"/>
        <v>6.5005410847863196E-2</v>
      </c>
      <c r="E7469" s="38">
        <f t="shared" ca="1" si="816"/>
        <v>0.14537096452766066</v>
      </c>
      <c r="F7469" s="38">
        <f t="shared" ca="1" si="820"/>
        <v>4.3598192953161571E-2</v>
      </c>
      <c r="G7469" s="24">
        <f t="shared" ca="1" si="817"/>
        <v>9316.3669061144665</v>
      </c>
      <c r="H7469" s="24">
        <f t="shared" ca="1" si="818"/>
        <v>10009.548209426948</v>
      </c>
      <c r="I7469" s="24">
        <f ca="1">H7469/'Option value'!$E$10</f>
        <v>485.90039851587125</v>
      </c>
    </row>
    <row r="7470" spans="2:9">
      <c r="B7470">
        <f t="shared" si="819"/>
        <v>7452</v>
      </c>
      <c r="C7470" s="38">
        <f t="shared" ca="1" si="814"/>
        <v>0.15602475003097227</v>
      </c>
      <c r="D7470" s="38">
        <f t="shared" ca="1" si="815"/>
        <v>6.8724643076867264E-2</v>
      </c>
      <c r="E7470" s="38">
        <f t="shared" ca="1" si="816"/>
        <v>0.1399845452426432</v>
      </c>
      <c r="F7470" s="38">
        <f t="shared" ca="1" si="820"/>
        <v>4.6027561236030828E-2</v>
      </c>
      <c r="G7470" s="24">
        <f t="shared" ca="1" si="817"/>
        <v>10486.774624160378</v>
      </c>
      <c r="H7470" s="24">
        <f t="shared" ca="1" si="818"/>
        <v>11179.95592747286</v>
      </c>
      <c r="I7470" s="24">
        <f ca="1">H7470/'Option value'!$E$10</f>
        <v>542.7163071588767</v>
      </c>
    </row>
    <row r="7471" spans="2:9">
      <c r="B7471">
        <f t="shared" si="819"/>
        <v>7453</v>
      </c>
      <c r="C7471" s="38">
        <f t="shared" ca="1" si="814"/>
        <v>8.5708438911279577E-2</v>
      </c>
      <c r="D7471" s="38">
        <f t="shared" ca="1" si="815"/>
        <v>5.3944474773499972E-2</v>
      </c>
      <c r="E7471" s="38">
        <f t="shared" ca="1" si="816"/>
        <v>0.14851726409109564</v>
      </c>
      <c r="F7471" s="38">
        <f t="shared" ca="1" si="820"/>
        <v>4.9791630347728932E-2</v>
      </c>
      <c r="G7471" s="24">
        <f t="shared" ca="1" si="817"/>
        <v>7357.3535995708298</v>
      </c>
      <c r="H7471" s="24">
        <f t="shared" ca="1" si="818"/>
        <v>8050.5349028833125</v>
      </c>
      <c r="I7471" s="24">
        <f ca="1">H7471/'Option value'!$E$10</f>
        <v>390.80266518851028</v>
      </c>
    </row>
    <row r="7472" spans="2:9">
      <c r="B7472">
        <f t="shared" si="819"/>
        <v>7454</v>
      </c>
      <c r="C7472" s="38">
        <f t="shared" ca="1" si="814"/>
        <v>0.34266232672066982</v>
      </c>
      <c r="D7472" s="38">
        <f t="shared" ca="1" si="815"/>
        <v>6.2120983574568168E-2</v>
      </c>
      <c r="E7472" s="38">
        <f t="shared" ca="1" si="816"/>
        <v>0.14096047369231063</v>
      </c>
      <c r="F7472" s="38">
        <f t="shared" ca="1" si="820"/>
        <v>5.7556583841260139E-2</v>
      </c>
      <c r="G7472" s="24">
        <f t="shared" ca="1" si="817"/>
        <v>12402.527467863103</v>
      </c>
      <c r="H7472" s="24">
        <f t="shared" ca="1" si="818"/>
        <v>13095.708771175585</v>
      </c>
      <c r="I7472" s="24">
        <f ca="1">H7472/'Option value'!$E$10</f>
        <v>635.7140180182322</v>
      </c>
    </row>
    <row r="7473" spans="2:9">
      <c r="B7473">
        <f t="shared" si="819"/>
        <v>7455</v>
      </c>
      <c r="C7473" s="38">
        <f t="shared" ca="1" si="814"/>
        <v>0.16442205717610264</v>
      </c>
      <c r="D7473" s="38">
        <f t="shared" ca="1" si="815"/>
        <v>6.1600287935913343E-2</v>
      </c>
      <c r="E7473" s="38">
        <f t="shared" ca="1" si="816"/>
        <v>0.14621949194271577</v>
      </c>
      <c r="F7473" s="38">
        <f t="shared" ca="1" si="820"/>
        <v>4.7294956268788657E-2</v>
      </c>
      <c r="G7473" s="24">
        <f t="shared" ca="1" si="817"/>
        <v>8992.5015642730032</v>
      </c>
      <c r="H7473" s="24">
        <f t="shared" ca="1" si="818"/>
        <v>9685.6828675854849</v>
      </c>
      <c r="I7473" s="24">
        <f ca="1">H7473/'Option value'!$E$10</f>
        <v>470.1787799798779</v>
      </c>
    </row>
    <row r="7474" spans="2:9">
      <c r="B7474">
        <f t="shared" si="819"/>
        <v>7456</v>
      </c>
      <c r="C7474" s="38">
        <f t="shared" ca="1" si="814"/>
        <v>0.25207994476010881</v>
      </c>
      <c r="D7474" s="38">
        <f t="shared" ca="1" si="815"/>
        <v>5.6010814943089612E-2</v>
      </c>
      <c r="E7474" s="38">
        <f t="shared" ca="1" si="816"/>
        <v>0.14175166036234532</v>
      </c>
      <c r="F7474" s="38">
        <f t="shared" ca="1" si="820"/>
        <v>3.0455618662516688E-2</v>
      </c>
      <c r="G7474" s="24">
        <f t="shared" ca="1" si="817"/>
        <v>7814.7593539099862</v>
      </c>
      <c r="H7474" s="24">
        <f t="shared" ca="1" si="818"/>
        <v>8507.9406572224689</v>
      </c>
      <c r="I7474" s="24">
        <f ca="1">H7474/'Option value'!$E$10</f>
        <v>413.00682802050818</v>
      </c>
    </row>
    <row r="7475" spans="2:9">
      <c r="B7475">
        <f t="shared" si="819"/>
        <v>7457</v>
      </c>
      <c r="C7475" s="38">
        <f t="shared" ca="1" si="814"/>
        <v>0.10669565545103755</v>
      </c>
      <c r="D7475" s="38">
        <f t="shared" ca="1" si="815"/>
        <v>7.1245364008677231E-2</v>
      </c>
      <c r="E7475" s="38">
        <f t="shared" ca="1" si="816"/>
        <v>0.14814455550280337</v>
      </c>
      <c r="F7475" s="38">
        <f t="shared" ca="1" si="820"/>
        <v>3.1806051599131073E-2</v>
      </c>
      <c r="G7475" s="24">
        <f t="shared" ca="1" si="817"/>
        <v>8405.2902895407278</v>
      </c>
      <c r="H7475" s="24">
        <f t="shared" ca="1" si="818"/>
        <v>9098.4715928532096</v>
      </c>
      <c r="I7475" s="24">
        <f ca="1">H7475/'Option value'!$E$10</f>
        <v>441.67337829384508</v>
      </c>
    </row>
    <row r="7476" spans="2:9">
      <c r="B7476">
        <f t="shared" si="819"/>
        <v>7458</v>
      </c>
      <c r="C7476" s="38">
        <f t="shared" ca="1" si="814"/>
        <v>0.2588006517169158</v>
      </c>
      <c r="D7476" s="38">
        <f t="shared" ca="1" si="815"/>
        <v>5.895261406287193E-2</v>
      </c>
      <c r="E7476" s="38">
        <f t="shared" ca="1" si="816"/>
        <v>0.14370461233099799</v>
      </c>
      <c r="F7476" s="38">
        <f t="shared" ca="1" si="820"/>
        <v>5.0695332174835586E-2</v>
      </c>
      <c r="G7476" s="24">
        <f t="shared" ca="1" si="817"/>
        <v>9895.212382797361</v>
      </c>
      <c r="H7476" s="24">
        <f t="shared" ca="1" si="818"/>
        <v>10588.393686109843</v>
      </c>
      <c r="I7476" s="24">
        <f ca="1">H7476/'Option value'!$E$10</f>
        <v>513.99969350047775</v>
      </c>
    </row>
    <row r="7477" spans="2:9">
      <c r="B7477">
        <f t="shared" si="819"/>
        <v>7459</v>
      </c>
      <c r="C7477" s="38">
        <f t="shared" ca="1" si="814"/>
        <v>0.3517180141603623</v>
      </c>
      <c r="D7477" s="38">
        <f t="shared" ca="1" si="815"/>
        <v>8.438758401992813E-2</v>
      </c>
      <c r="E7477" s="38">
        <f t="shared" ca="1" si="816"/>
        <v>0.14588739177156901</v>
      </c>
      <c r="F7477" s="38">
        <f t="shared" ca="1" si="820"/>
        <v>3.4123852894114473E-2</v>
      </c>
      <c r="G7477" s="24">
        <f t="shared" ca="1" si="817"/>
        <v>12657.731733020139</v>
      </c>
      <c r="H7477" s="24">
        <f t="shared" ca="1" si="818"/>
        <v>13350.91303633262</v>
      </c>
      <c r="I7477" s="24">
        <f ca="1">H7477/'Option value'!$E$10</f>
        <v>648.10257457925331</v>
      </c>
    </row>
    <row r="7478" spans="2:9">
      <c r="B7478">
        <f t="shared" si="819"/>
        <v>7460</v>
      </c>
      <c r="C7478" s="38">
        <f t="shared" ca="1" si="814"/>
        <v>0.26803073079413153</v>
      </c>
      <c r="D7478" s="38">
        <f t="shared" ca="1" si="815"/>
        <v>7.0968140048592379E-2</v>
      </c>
      <c r="E7478" s="38">
        <f t="shared" ca="1" si="816"/>
        <v>0.14358890225467591</v>
      </c>
      <c r="F7478" s="38">
        <f t="shared" ca="1" si="820"/>
        <v>2.1988569578440781E-2</v>
      </c>
      <c r="G7478" s="24">
        <f t="shared" ca="1" si="817"/>
        <v>9178.0372468326059</v>
      </c>
      <c r="H7478" s="24">
        <f t="shared" ca="1" si="818"/>
        <v>9871.2185501450876</v>
      </c>
      <c r="I7478" s="24">
        <f ca="1">H7478/'Option value'!$E$10</f>
        <v>479.18536651189743</v>
      </c>
    </row>
    <row r="7479" spans="2:9">
      <c r="B7479">
        <f t="shared" si="819"/>
        <v>7461</v>
      </c>
      <c r="C7479" s="38">
        <f t="shared" ca="1" si="814"/>
        <v>0.16455076911718106</v>
      </c>
      <c r="D7479" s="38">
        <f t="shared" ca="1" si="815"/>
        <v>6.5095810343862776E-2</v>
      </c>
      <c r="E7479" s="38">
        <f t="shared" ca="1" si="816"/>
        <v>0.1439508465481881</v>
      </c>
      <c r="F7479" s="38">
        <f t="shared" ca="1" si="820"/>
        <v>2.1948443410249506E-2</v>
      </c>
      <c r="G7479" s="24">
        <f t="shared" ca="1" si="817"/>
        <v>7706.0967237112163</v>
      </c>
      <c r="H7479" s="24">
        <f t="shared" ca="1" si="818"/>
        <v>8399.2780270236981</v>
      </c>
      <c r="I7479" s="24">
        <f ca="1">H7479/'Option value'!$E$10</f>
        <v>407.73194305940279</v>
      </c>
    </row>
    <row r="7480" spans="2:9">
      <c r="B7480">
        <f t="shared" si="819"/>
        <v>7462</v>
      </c>
      <c r="C7480" s="38">
        <f t="shared" ca="1" si="814"/>
        <v>0.25446980203368874</v>
      </c>
      <c r="D7480" s="38">
        <f t="shared" ca="1" si="815"/>
        <v>6.9231188719735007E-2</v>
      </c>
      <c r="E7480" s="38">
        <f t="shared" ca="1" si="816"/>
        <v>0.14458921486122678</v>
      </c>
      <c r="F7480" s="38">
        <f t="shared" ca="1" si="820"/>
        <v>5.1127013212991415E-2</v>
      </c>
      <c r="G7480" s="24">
        <f t="shared" ca="1" si="817"/>
        <v>11524.374676914664</v>
      </c>
      <c r="H7480" s="24">
        <f t="shared" ca="1" si="818"/>
        <v>12217.555980227145</v>
      </c>
      <c r="I7480" s="24">
        <f ca="1">H7480/'Option value'!$E$10</f>
        <v>593.0852417585993</v>
      </c>
    </row>
    <row r="7481" spans="2:9">
      <c r="B7481">
        <f t="shared" si="819"/>
        <v>7463</v>
      </c>
      <c r="C7481" s="38">
        <f t="shared" ca="1" si="814"/>
        <v>0.18306876826521451</v>
      </c>
      <c r="D7481" s="38">
        <f t="shared" ca="1" si="815"/>
        <v>5.953209374427107E-2</v>
      </c>
      <c r="E7481" s="38">
        <f t="shared" ca="1" si="816"/>
        <v>0.1442767801323516</v>
      </c>
      <c r="F7481" s="38">
        <f t="shared" ca="1" si="820"/>
        <v>2.0749048871175436E-2</v>
      </c>
      <c r="G7481" s="24">
        <f t="shared" ca="1" si="817"/>
        <v>7071.117570482561</v>
      </c>
      <c r="H7481" s="24">
        <f t="shared" ca="1" si="818"/>
        <v>7764.2988737950436</v>
      </c>
      <c r="I7481" s="24">
        <f ca="1">H7481/'Option value'!$E$10</f>
        <v>376.90771232014771</v>
      </c>
    </row>
    <row r="7482" spans="2:9">
      <c r="B7482">
        <f t="shared" si="819"/>
        <v>7464</v>
      </c>
      <c r="C7482" s="38">
        <f t="shared" ca="1" si="814"/>
        <v>0.32654148924878312</v>
      </c>
      <c r="D7482" s="38">
        <f t="shared" ca="1" si="815"/>
        <v>7.7906481587687967E-2</v>
      </c>
      <c r="E7482" s="38">
        <f t="shared" ca="1" si="816"/>
        <v>0.14519570681708144</v>
      </c>
      <c r="F7482" s="38">
        <f t="shared" ca="1" si="820"/>
        <v>4.2177460627425473E-2</v>
      </c>
      <c r="G7482" s="24">
        <f t="shared" ca="1" si="817"/>
        <v>12441.46876536196</v>
      </c>
      <c r="H7482" s="24">
        <f t="shared" ca="1" si="818"/>
        <v>13134.650068674442</v>
      </c>
      <c r="I7482" s="24">
        <f ca="1">H7482/'Option value'!$E$10</f>
        <v>637.60437226574959</v>
      </c>
    </row>
    <row r="7483" spans="2:9">
      <c r="B7483">
        <f t="shared" si="819"/>
        <v>7465</v>
      </c>
      <c r="C7483" s="38">
        <f t="shared" ca="1" si="814"/>
        <v>0.30530196637674628</v>
      </c>
      <c r="D7483" s="38">
        <f t="shared" ca="1" si="815"/>
        <v>5.795679138369271E-2</v>
      </c>
      <c r="E7483" s="38">
        <f t="shared" ca="1" si="816"/>
        <v>0.14231236773556746</v>
      </c>
      <c r="F7483" s="38">
        <f t="shared" ca="1" si="820"/>
        <v>3.1806541426378551E-2</v>
      </c>
      <c r="G7483" s="24">
        <f t="shared" ca="1" si="817"/>
        <v>8490.2704920801261</v>
      </c>
      <c r="H7483" s="24">
        <f t="shared" ca="1" si="818"/>
        <v>9183.4517953926079</v>
      </c>
      <c r="I7483" s="24">
        <f ca="1">H7483/'Option value'!$E$10</f>
        <v>445.79863084430133</v>
      </c>
    </row>
    <row r="7484" spans="2:9">
      <c r="B7484">
        <f t="shared" si="819"/>
        <v>7466</v>
      </c>
      <c r="C7484" s="38">
        <f t="shared" ca="1" si="814"/>
        <v>0.10598928520994215</v>
      </c>
      <c r="D7484" s="38">
        <f t="shared" ca="1" si="815"/>
        <v>5.5609133489045129E-2</v>
      </c>
      <c r="E7484" s="38">
        <f t="shared" ca="1" si="816"/>
        <v>0.14621962700288957</v>
      </c>
      <c r="F7484" s="38">
        <f t="shared" ca="1" si="820"/>
        <v>5.5501194461606965E-2</v>
      </c>
      <c r="G7484" s="24">
        <f t="shared" ca="1" si="817"/>
        <v>8408.0035525000039</v>
      </c>
      <c r="H7484" s="24">
        <f t="shared" ca="1" si="818"/>
        <v>9101.1848558124857</v>
      </c>
      <c r="I7484" s="24">
        <f ca="1">H7484/'Option value'!$E$10</f>
        <v>441.80509008798469</v>
      </c>
    </row>
    <row r="7485" spans="2:9">
      <c r="B7485">
        <f t="shared" si="819"/>
        <v>7467</v>
      </c>
      <c r="C7485" s="38">
        <f t="shared" ca="1" si="814"/>
        <v>-3.8597216970145509E-2</v>
      </c>
      <c r="D7485" s="38">
        <f t="shared" ca="1" si="815"/>
        <v>6.2871628624836723E-2</v>
      </c>
      <c r="E7485" s="38">
        <f t="shared" ca="1" si="816"/>
        <v>0.14274353172359586</v>
      </c>
      <c r="F7485" s="38">
        <f t="shared" ca="1" si="820"/>
        <v>5.4245118805186343E-2</v>
      </c>
      <c r="G7485" s="24">
        <f t="shared" ca="1" si="817"/>
        <v>8470.6352243273323</v>
      </c>
      <c r="H7485" s="24">
        <f t="shared" ca="1" si="818"/>
        <v>9163.816527639814</v>
      </c>
      <c r="I7485" s="24">
        <f ca="1">H7485/'Option value'!$E$10</f>
        <v>444.84546250678704</v>
      </c>
    </row>
    <row r="7486" spans="2:9">
      <c r="B7486">
        <f t="shared" si="819"/>
        <v>7468</v>
      </c>
      <c r="C7486" s="38">
        <f t="shared" ca="1" si="814"/>
        <v>0.31258291089113233</v>
      </c>
      <c r="D7486" s="38">
        <f t="shared" ca="1" si="815"/>
        <v>7.2043918673938723E-2</v>
      </c>
      <c r="E7486" s="38">
        <f t="shared" ca="1" si="816"/>
        <v>0.14637852335652532</v>
      </c>
      <c r="F7486" s="38">
        <f t="shared" ca="1" si="820"/>
        <v>5.1387325814000726E-2</v>
      </c>
      <c r="G7486" s="24">
        <f t="shared" ca="1" si="817"/>
        <v>12346.165290592493</v>
      </c>
      <c r="H7486" s="24">
        <f t="shared" ca="1" si="818"/>
        <v>13039.346593904975</v>
      </c>
      <c r="I7486" s="24">
        <f ca="1">H7486/'Option value'!$E$10</f>
        <v>632.97798999538713</v>
      </c>
    </row>
    <row r="7487" spans="2:9">
      <c r="B7487">
        <f t="shared" si="819"/>
        <v>7469</v>
      </c>
      <c r="C7487" s="38">
        <f t="shared" ca="1" si="814"/>
        <v>0.23375238663868772</v>
      </c>
      <c r="D7487" s="38">
        <f t="shared" ca="1" si="815"/>
        <v>6.7934599726511988E-2</v>
      </c>
      <c r="E7487" s="38">
        <f t="shared" ca="1" si="816"/>
        <v>0.1459199765800642</v>
      </c>
      <c r="F7487" s="38">
        <f t="shared" ca="1" si="820"/>
        <v>5.1084552316065589E-2</v>
      </c>
      <c r="G7487" s="24">
        <f t="shared" ca="1" si="817"/>
        <v>10960.738387219519</v>
      </c>
      <c r="H7487" s="24">
        <f t="shared" ca="1" si="818"/>
        <v>11653.919690532</v>
      </c>
      <c r="I7487" s="24">
        <f ca="1">H7487/'Option value'!$E$10</f>
        <v>565.72425682194171</v>
      </c>
    </row>
    <row r="7488" spans="2:9">
      <c r="B7488">
        <f t="shared" si="819"/>
        <v>7470</v>
      </c>
      <c r="C7488" s="38">
        <f t="shared" ca="1" si="814"/>
        <v>0.28586321099111661</v>
      </c>
      <c r="D7488" s="38">
        <f t="shared" ca="1" si="815"/>
        <v>6.6384613853674043E-2</v>
      </c>
      <c r="E7488" s="38">
        <f t="shared" ca="1" si="816"/>
        <v>0.14459885627385577</v>
      </c>
      <c r="F7488" s="38">
        <f t="shared" ca="1" si="820"/>
        <v>4.9539232084887752E-2</v>
      </c>
      <c r="G7488" s="24">
        <f t="shared" ca="1" si="817"/>
        <v>11136.724811800777</v>
      </c>
      <c r="H7488" s="24">
        <f t="shared" ca="1" si="818"/>
        <v>11829.906115113259</v>
      </c>
      <c r="I7488" s="24">
        <f ca="1">H7488/'Option value'!$E$10</f>
        <v>574.2672871414203</v>
      </c>
    </row>
    <row r="7489" spans="2:9">
      <c r="B7489">
        <f t="shared" si="819"/>
        <v>7471</v>
      </c>
      <c r="C7489" s="38">
        <f t="shared" ca="1" si="814"/>
        <v>0.2496662297425532</v>
      </c>
      <c r="D7489" s="38">
        <f t="shared" ca="1" si="815"/>
        <v>6.7403802303702451E-2</v>
      </c>
      <c r="E7489" s="38">
        <f t="shared" ca="1" si="816"/>
        <v>0.14562354046648956</v>
      </c>
      <c r="F7489" s="38">
        <f t="shared" ca="1" si="820"/>
        <v>3.870051535656252E-2</v>
      </c>
      <c r="G7489" s="24">
        <f t="shared" ca="1" si="817"/>
        <v>9770.0901115982579</v>
      </c>
      <c r="H7489" s="24">
        <f t="shared" ca="1" si="818"/>
        <v>10463.27141491074</v>
      </c>
      <c r="I7489" s="24">
        <f ca="1">H7489/'Option value'!$E$10</f>
        <v>507.92579684032711</v>
      </c>
    </row>
    <row r="7490" spans="2:9">
      <c r="B7490">
        <f t="shared" si="819"/>
        <v>7472</v>
      </c>
      <c r="C7490" s="38">
        <f t="shared" ca="1" si="814"/>
        <v>0.37521471292941266</v>
      </c>
      <c r="D7490" s="38">
        <f t="shared" ca="1" si="815"/>
        <v>5.2082866157861292E-2</v>
      </c>
      <c r="E7490" s="38">
        <f t="shared" ca="1" si="816"/>
        <v>0.14341556831104768</v>
      </c>
      <c r="F7490" s="38">
        <f t="shared" ca="1" si="820"/>
        <v>4.5897289319791486E-2</v>
      </c>
      <c r="G7490" s="24">
        <f t="shared" ca="1" si="817"/>
        <v>9109.0006786388531</v>
      </c>
      <c r="H7490" s="24">
        <f t="shared" ca="1" si="818"/>
        <v>9802.1819819513348</v>
      </c>
      <c r="I7490" s="24">
        <f ca="1">H7490/'Option value'!$E$10</f>
        <v>475.83407679375409</v>
      </c>
    </row>
    <row r="7491" spans="2:9">
      <c r="B7491">
        <f t="shared" si="819"/>
        <v>7473</v>
      </c>
      <c r="C7491" s="38">
        <f t="shared" ca="1" si="814"/>
        <v>0.23702675957553448</v>
      </c>
      <c r="D7491" s="38">
        <f t="shared" ca="1" si="815"/>
        <v>6.6444446182692699E-2</v>
      </c>
      <c r="E7491" s="38">
        <f t="shared" ca="1" si="816"/>
        <v>0.14013365557910593</v>
      </c>
      <c r="F7491" s="38">
        <f t="shared" ca="1" si="820"/>
        <v>2.7511446450017161E-2</v>
      </c>
      <c r="G7491" s="24">
        <f t="shared" ca="1" si="817"/>
        <v>9051.178197287858</v>
      </c>
      <c r="H7491" s="24">
        <f t="shared" ca="1" si="818"/>
        <v>9744.3595006003397</v>
      </c>
      <c r="I7491" s="24">
        <f ca="1">H7491/'Option value'!$E$10</f>
        <v>473.02716022331742</v>
      </c>
    </row>
    <row r="7492" spans="2:9">
      <c r="B7492">
        <f t="shared" si="819"/>
        <v>7474</v>
      </c>
      <c r="C7492" s="38">
        <f t="shared" ca="1" si="814"/>
        <v>8.041367105064226E-2</v>
      </c>
      <c r="D7492" s="38">
        <f t="shared" ca="1" si="815"/>
        <v>6.4280762475873873E-2</v>
      </c>
      <c r="E7492" s="38">
        <f t="shared" ca="1" si="816"/>
        <v>0.14333332521904041</v>
      </c>
      <c r="F7492" s="38">
        <f t="shared" ca="1" si="820"/>
        <v>4.4370097131018374E-2</v>
      </c>
      <c r="G7492" s="24">
        <f t="shared" ca="1" si="817"/>
        <v>8703.3933954196527</v>
      </c>
      <c r="H7492" s="24">
        <f t="shared" ca="1" si="818"/>
        <v>9396.5746987321345</v>
      </c>
      <c r="I7492" s="24">
        <f ca="1">H7492/'Option value'!$E$10</f>
        <v>456.14440285107446</v>
      </c>
    </row>
    <row r="7493" spans="2:9">
      <c r="B7493">
        <f t="shared" si="819"/>
        <v>7475</v>
      </c>
      <c r="C7493" s="38">
        <f t="shared" ca="1" si="814"/>
        <v>0.1356454728784042</v>
      </c>
      <c r="D7493" s="38">
        <f t="shared" ca="1" si="815"/>
        <v>5.8283245692519747E-2</v>
      </c>
      <c r="E7493" s="38">
        <f t="shared" ca="1" si="816"/>
        <v>0.14963631234667929</v>
      </c>
      <c r="F7493" s="38">
        <f t="shared" ca="1" si="820"/>
        <v>4.4470704324242445E-2</v>
      </c>
      <c r="G7493" s="24">
        <f t="shared" ca="1" si="817"/>
        <v>7805.5613691944127</v>
      </c>
      <c r="H7493" s="24">
        <f t="shared" ca="1" si="818"/>
        <v>8498.7426725068945</v>
      </c>
      <c r="I7493" s="24">
        <f ca="1">H7493/'Option value'!$E$10</f>
        <v>412.56032390810162</v>
      </c>
    </row>
    <row r="7494" spans="2:9">
      <c r="B7494">
        <f t="shared" si="819"/>
        <v>7476</v>
      </c>
      <c r="C7494" s="38">
        <f t="shared" ca="1" si="814"/>
        <v>0.17382377898681414</v>
      </c>
      <c r="D7494" s="38">
        <f t="shared" ca="1" si="815"/>
        <v>6.5638398334466122E-2</v>
      </c>
      <c r="E7494" s="38">
        <f t="shared" ca="1" si="816"/>
        <v>0.14530068655836464</v>
      </c>
      <c r="F7494" s="38">
        <f t="shared" ca="1" si="820"/>
        <v>5.2603475548701636E-2</v>
      </c>
      <c r="G7494" s="24">
        <f t="shared" ca="1" si="817"/>
        <v>10308.265301681218</v>
      </c>
      <c r="H7494" s="24">
        <f t="shared" ca="1" si="818"/>
        <v>11001.4466049937</v>
      </c>
      <c r="I7494" s="24">
        <f ca="1">H7494/'Option value'!$E$10</f>
        <v>534.05080606765534</v>
      </c>
    </row>
    <row r="7495" spans="2:9">
      <c r="B7495">
        <f t="shared" si="819"/>
        <v>7477</v>
      </c>
      <c r="C7495" s="38">
        <f t="shared" ca="1" si="814"/>
        <v>0.18540650783599583</v>
      </c>
      <c r="D7495" s="38">
        <f t="shared" ca="1" si="815"/>
        <v>6.4113408354037241E-2</v>
      </c>
      <c r="E7495" s="38">
        <f t="shared" ca="1" si="816"/>
        <v>0.14458957137056899</v>
      </c>
      <c r="F7495" s="38">
        <f t="shared" ca="1" si="820"/>
        <v>4.3363616623723705E-2</v>
      </c>
      <c r="G7495" s="24">
        <f t="shared" ca="1" si="817"/>
        <v>9311.4146651988285</v>
      </c>
      <c r="H7495" s="24">
        <f t="shared" ca="1" si="818"/>
        <v>10004.59596851131</v>
      </c>
      <c r="I7495" s="24">
        <f ca="1">H7495/'Option value'!$E$10</f>
        <v>485.6599984714228</v>
      </c>
    </row>
    <row r="7496" spans="2:9">
      <c r="B7496">
        <f t="shared" si="819"/>
        <v>7478</v>
      </c>
      <c r="C7496" s="38">
        <f t="shared" ca="1" si="814"/>
        <v>0.10685928855167186</v>
      </c>
      <c r="D7496" s="38">
        <f t="shared" ca="1" si="815"/>
        <v>7.2398547636283006E-2</v>
      </c>
      <c r="E7496" s="38">
        <f t="shared" ca="1" si="816"/>
        <v>0.14674300435408447</v>
      </c>
      <c r="F7496" s="38">
        <f t="shared" ca="1" si="820"/>
        <v>4.5073472759276798E-2</v>
      </c>
      <c r="G7496" s="24">
        <f t="shared" ca="1" si="817"/>
        <v>9775.13630866928</v>
      </c>
      <c r="H7496" s="24">
        <f t="shared" ca="1" si="818"/>
        <v>10468.317611981762</v>
      </c>
      <c r="I7496" s="24">
        <f ca="1">H7496/'Option value'!$E$10</f>
        <v>508.17075786319231</v>
      </c>
    </row>
    <row r="7497" spans="2:9">
      <c r="B7497">
        <f t="shared" si="819"/>
        <v>7479</v>
      </c>
      <c r="C7497" s="38">
        <f t="shared" ca="1" si="814"/>
        <v>0.28394419761554962</v>
      </c>
      <c r="D7497" s="38">
        <f t="shared" ca="1" si="815"/>
        <v>6.1019759678435426E-2</v>
      </c>
      <c r="E7497" s="38">
        <f t="shared" ca="1" si="816"/>
        <v>0.14626691168480829</v>
      </c>
      <c r="F7497" s="38">
        <f t="shared" ca="1" si="820"/>
        <v>3.3142364953285861E-2</v>
      </c>
      <c r="G7497" s="24">
        <f t="shared" ca="1" si="817"/>
        <v>8589.1693681564248</v>
      </c>
      <c r="H7497" s="24">
        <f t="shared" ca="1" si="818"/>
        <v>9282.3506714689065</v>
      </c>
      <c r="I7497" s="24">
        <f ca="1">H7497/'Option value'!$E$10</f>
        <v>450.59954715868474</v>
      </c>
    </row>
    <row r="7498" spans="2:9">
      <c r="B7498">
        <f t="shared" si="819"/>
        <v>7480</v>
      </c>
      <c r="C7498" s="38">
        <f t="shared" ca="1" si="814"/>
        <v>9.1063384351594084E-2</v>
      </c>
      <c r="D7498" s="38">
        <f t="shared" ca="1" si="815"/>
        <v>6.1623013994490737E-2</v>
      </c>
      <c r="E7498" s="38">
        <f t="shared" ca="1" si="816"/>
        <v>0.14877352893984044</v>
      </c>
      <c r="F7498" s="38">
        <f t="shared" ca="1" si="820"/>
        <v>4.8353154825399175E-2</v>
      </c>
      <c r="G7498" s="24">
        <f t="shared" ca="1" si="817"/>
        <v>8303.5242633771104</v>
      </c>
      <c r="H7498" s="24">
        <f t="shared" ca="1" si="818"/>
        <v>8996.7055666895922</v>
      </c>
      <c r="I7498" s="24">
        <f ca="1">H7498/'Option value'!$E$10</f>
        <v>436.73327993638793</v>
      </c>
    </row>
    <row r="7499" spans="2:9">
      <c r="B7499">
        <f t="shared" si="819"/>
        <v>7481</v>
      </c>
      <c r="C7499" s="38">
        <f t="shared" ca="1" si="814"/>
        <v>0.25709908286667826</v>
      </c>
      <c r="D7499" s="38">
        <f t="shared" ca="1" si="815"/>
        <v>5.7000777827250895E-2</v>
      </c>
      <c r="E7499" s="38">
        <f t="shared" ca="1" si="816"/>
        <v>0.14565646917562822</v>
      </c>
      <c r="F7499" s="38">
        <f t="shared" ca="1" si="820"/>
        <v>5.3402749024827653E-2</v>
      </c>
      <c r="G7499" s="24">
        <f t="shared" ca="1" si="817"/>
        <v>9632.9161556387808</v>
      </c>
      <c r="H7499" s="24">
        <f t="shared" ca="1" si="818"/>
        <v>10326.097458951263</v>
      </c>
      <c r="I7499" s="24">
        <f ca="1">H7499/'Option value'!$E$10</f>
        <v>501.26686693938166</v>
      </c>
    </row>
    <row r="7500" spans="2:9">
      <c r="B7500">
        <f t="shared" si="819"/>
        <v>7482</v>
      </c>
      <c r="C7500" s="38">
        <f t="shared" ca="1" si="814"/>
        <v>0.1689367124271848</v>
      </c>
      <c r="D7500" s="38">
        <f t="shared" ca="1" si="815"/>
        <v>5.6840403954346905E-2</v>
      </c>
      <c r="E7500" s="38">
        <f t="shared" ca="1" si="816"/>
        <v>0.14535512302634626</v>
      </c>
      <c r="F7500" s="38">
        <f t="shared" ca="1" si="820"/>
        <v>4.6597165841122487E-2</v>
      </c>
      <c r="G7500" s="24">
        <f t="shared" ca="1" si="817"/>
        <v>8343.8681588535783</v>
      </c>
      <c r="H7500" s="24">
        <f t="shared" ca="1" si="818"/>
        <v>9037.04946216606</v>
      </c>
      <c r="I7500" s="24">
        <f ca="1">H7500/'Option value'!$E$10</f>
        <v>438.69172146437182</v>
      </c>
    </row>
    <row r="7501" spans="2:9">
      <c r="B7501">
        <f t="shared" si="819"/>
        <v>7483</v>
      </c>
      <c r="C7501" s="38">
        <f t="shared" ca="1" si="814"/>
        <v>0.30637753280154167</v>
      </c>
      <c r="D7501" s="38">
        <f t="shared" ca="1" si="815"/>
        <v>6.6125695350955874E-2</v>
      </c>
      <c r="E7501" s="38">
        <f t="shared" ca="1" si="816"/>
        <v>0.14434113465571688</v>
      </c>
      <c r="F7501" s="38">
        <f t="shared" ca="1" si="820"/>
        <v>2.3047934025593471E-2</v>
      </c>
      <c r="G7501" s="24">
        <f t="shared" ca="1" si="817"/>
        <v>8832.7080404831904</v>
      </c>
      <c r="H7501" s="24">
        <f t="shared" ca="1" si="818"/>
        <v>9525.8893437956722</v>
      </c>
      <c r="I7501" s="24">
        <f ca="1">H7501/'Option value'!$E$10</f>
        <v>462.4218128056151</v>
      </c>
    </row>
    <row r="7502" spans="2:9">
      <c r="B7502">
        <f t="shared" si="819"/>
        <v>7484</v>
      </c>
      <c r="C7502" s="38">
        <f t="shared" ca="1" si="814"/>
        <v>0.21410810177733361</v>
      </c>
      <c r="D7502" s="38">
        <f t="shared" ca="1" si="815"/>
        <v>6.5724594344443318E-2</v>
      </c>
      <c r="E7502" s="38">
        <f t="shared" ca="1" si="816"/>
        <v>0.14668284259792821</v>
      </c>
      <c r="F7502" s="38">
        <f t="shared" ca="1" si="820"/>
        <v>4.6727725015980229E-2</v>
      </c>
      <c r="G7502" s="24">
        <f t="shared" ca="1" si="817"/>
        <v>9900.8302350626163</v>
      </c>
      <c r="H7502" s="24">
        <f t="shared" ca="1" si="818"/>
        <v>10594.011538375098</v>
      </c>
      <c r="I7502" s="24">
        <f ca="1">H7502/'Option value'!$E$10</f>
        <v>514.27240477549014</v>
      </c>
    </row>
    <row r="7503" spans="2:9">
      <c r="B7503">
        <f t="shared" si="819"/>
        <v>7485</v>
      </c>
      <c r="C7503" s="38">
        <f t="shared" ca="1" si="814"/>
        <v>0.23238099378711835</v>
      </c>
      <c r="D7503" s="38">
        <f t="shared" ca="1" si="815"/>
        <v>6.5378278554710068E-2</v>
      </c>
      <c r="E7503" s="38">
        <f t="shared" ca="1" si="816"/>
        <v>0.14858572707470674</v>
      </c>
      <c r="F7503" s="38">
        <f t="shared" ca="1" si="820"/>
        <v>3.3455750854350125E-2</v>
      </c>
      <c r="G7503" s="24">
        <f t="shared" ca="1" si="817"/>
        <v>8679.2347476982231</v>
      </c>
      <c r="H7503" s="24">
        <f t="shared" ca="1" si="818"/>
        <v>9372.4160510107049</v>
      </c>
      <c r="I7503" s="24">
        <f ca="1">H7503/'Option value'!$E$10</f>
        <v>454.9716529616847</v>
      </c>
    </row>
    <row r="7504" spans="2:9">
      <c r="B7504">
        <f t="shared" si="819"/>
        <v>7486</v>
      </c>
      <c r="C7504" s="38">
        <f t="shared" ca="1" si="814"/>
        <v>0.29525974413334821</v>
      </c>
      <c r="D7504" s="38">
        <f t="shared" ca="1" si="815"/>
        <v>6.4722123682308008E-2</v>
      </c>
      <c r="E7504" s="38">
        <f t="shared" ca="1" si="816"/>
        <v>0.14356481991737866</v>
      </c>
      <c r="F7504" s="38">
        <f t="shared" ca="1" si="820"/>
        <v>3.1912828182482568E-2</v>
      </c>
      <c r="G7504" s="24">
        <f t="shared" ca="1" si="817"/>
        <v>9311.8190756692511</v>
      </c>
      <c r="H7504" s="24">
        <f t="shared" ca="1" si="818"/>
        <v>10005.000378981733</v>
      </c>
      <c r="I7504" s="24">
        <f ca="1">H7504/'Option value'!$E$10</f>
        <v>485.67963004765693</v>
      </c>
    </row>
    <row r="7505" spans="2:9">
      <c r="B7505">
        <f t="shared" si="819"/>
        <v>7487</v>
      </c>
      <c r="C7505" s="38">
        <f t="shared" ca="1" si="814"/>
        <v>0.15592981675688991</v>
      </c>
      <c r="D7505" s="38">
        <f t="shared" ca="1" si="815"/>
        <v>6.6933239736653299E-2</v>
      </c>
      <c r="E7505" s="38">
        <f t="shared" ca="1" si="816"/>
        <v>0.14948571144072995</v>
      </c>
      <c r="F7505" s="38">
        <f t="shared" ca="1" si="820"/>
        <v>4.1548682399894343E-2</v>
      </c>
      <c r="G7505" s="24">
        <f t="shared" ca="1" si="817"/>
        <v>8889.8458353258848</v>
      </c>
      <c r="H7505" s="24">
        <f t="shared" ca="1" si="818"/>
        <v>9583.0271386383665</v>
      </c>
      <c r="I7505" s="24">
        <f ca="1">H7505/'Option value'!$E$10</f>
        <v>465.19549216691098</v>
      </c>
    </row>
    <row r="7506" spans="2:9">
      <c r="B7506">
        <f t="shared" si="819"/>
        <v>7488</v>
      </c>
      <c r="C7506" s="38">
        <f t="shared" ca="1" si="814"/>
        <v>0.16013934449001249</v>
      </c>
      <c r="D7506" s="38">
        <f t="shared" ca="1" si="815"/>
        <v>6.5945397842840217E-2</v>
      </c>
      <c r="E7506" s="38">
        <f t="shared" ca="1" si="816"/>
        <v>0.14178069565526882</v>
      </c>
      <c r="F7506" s="38">
        <f t="shared" ca="1" si="820"/>
        <v>5.946982374705613E-2</v>
      </c>
      <c r="G7506" s="24">
        <f t="shared" ca="1" si="817"/>
        <v>11527.3325674077</v>
      </c>
      <c r="H7506" s="24">
        <f t="shared" ca="1" si="818"/>
        <v>12220.513870720182</v>
      </c>
      <c r="I7506" s="24">
        <f ca="1">H7506/'Option value'!$E$10</f>
        <v>593.22882867573696</v>
      </c>
    </row>
    <row r="7507" spans="2:9">
      <c r="B7507">
        <f t="shared" si="819"/>
        <v>7489</v>
      </c>
      <c r="C7507" s="38">
        <f t="shared" ref="C7507:C7570" ca="1" si="821">_xlfn.NORM.INV(RAND(),$F$6,$G$6)</f>
        <v>0.20285529817867276</v>
      </c>
      <c r="D7507" s="38">
        <f t="shared" ref="D7507:D7570" ca="1" si="822">_xlfn.NORM.INV(RAND(),$F$7,$G$7)</f>
        <v>5.443554272660326E-2</v>
      </c>
      <c r="E7507" s="38">
        <f t="shared" ref="E7507:E7570" ca="1" si="823">_xlfn.NORM.INV(RAND(),$F$8,$G$8)</f>
        <v>0.1504055419390718</v>
      </c>
      <c r="F7507" s="38">
        <f t="shared" ca="1" si="820"/>
        <v>5.3998837377704875E-2</v>
      </c>
      <c r="G7507" s="24">
        <f t="shared" ref="G7507:G7570" ca="1" si="824">IF(E7507&gt;F7507,($C$12*(1+C7507)*D7507)/(E7507-F7507),0)</f>
        <v>8423.2575856850508</v>
      </c>
      <c r="H7507" s="24">
        <f t="shared" ref="H7507:H7570" ca="1" si="825">G7507+$C$13</f>
        <v>9116.4388889975326</v>
      </c>
      <c r="I7507" s="24">
        <f ca="1">H7507/'Option value'!$E$10</f>
        <v>442.54557713580255</v>
      </c>
    </row>
    <row r="7508" spans="2:9">
      <c r="B7508">
        <f t="shared" ref="B7508:B7571" si="826">B7507+1</f>
        <v>7490</v>
      </c>
      <c r="C7508" s="38">
        <f t="shared" ca="1" si="821"/>
        <v>0.15467799014132957</v>
      </c>
      <c r="D7508" s="38">
        <f t="shared" ca="1" si="822"/>
        <v>7.5867582711115072E-2</v>
      </c>
      <c r="E7508" s="38">
        <f t="shared" ca="1" si="823"/>
        <v>0.14333482932503519</v>
      </c>
      <c r="F7508" s="38">
        <f t="shared" ref="F7508:F7571" ca="1" si="827">RAND()*($E$9-$D$9)+$D$9</f>
        <v>2.4350158525977324E-2</v>
      </c>
      <c r="G7508" s="24">
        <f t="shared" ca="1" si="824"/>
        <v>9130.982236309088</v>
      </c>
      <c r="H7508" s="24">
        <f t="shared" ca="1" si="825"/>
        <v>9824.1635396215697</v>
      </c>
      <c r="I7508" s="24">
        <f ca="1">H7508/'Option value'!$E$10</f>
        <v>476.90114270007615</v>
      </c>
    </row>
    <row r="7509" spans="2:9">
      <c r="B7509">
        <f t="shared" si="826"/>
        <v>7491</v>
      </c>
      <c r="C7509" s="38">
        <f t="shared" ca="1" si="821"/>
        <v>6.2392330012453701E-2</v>
      </c>
      <c r="D7509" s="38">
        <f t="shared" ca="1" si="822"/>
        <v>7.0891536315496259E-2</v>
      </c>
      <c r="E7509" s="38">
        <f t="shared" ca="1" si="823"/>
        <v>0.14873033952087464</v>
      </c>
      <c r="F7509" s="38">
        <f t="shared" ca="1" si="827"/>
        <v>3.1653975325212511E-2</v>
      </c>
      <c r="G7509" s="24">
        <f t="shared" ca="1" si="824"/>
        <v>7978.1365404546459</v>
      </c>
      <c r="H7509" s="24">
        <f t="shared" ca="1" si="825"/>
        <v>8671.3178437671286</v>
      </c>
      <c r="I7509" s="24">
        <f ca="1">H7509/'Option value'!$E$10</f>
        <v>420.93775940617127</v>
      </c>
    </row>
    <row r="7510" spans="2:9">
      <c r="B7510">
        <f t="shared" si="826"/>
        <v>7492</v>
      </c>
      <c r="C7510" s="38">
        <f t="shared" ca="1" si="821"/>
        <v>0.27960992667115731</v>
      </c>
      <c r="D7510" s="38">
        <f t="shared" ca="1" si="822"/>
        <v>6.0698308099597142E-2</v>
      </c>
      <c r="E7510" s="38">
        <f t="shared" ca="1" si="823"/>
        <v>0.14523578523243477</v>
      </c>
      <c r="F7510" s="38">
        <f t="shared" ca="1" si="827"/>
        <v>5.2958758475552467E-2</v>
      </c>
      <c r="G7510" s="24">
        <f t="shared" ca="1" si="824"/>
        <v>10438.833493179873</v>
      </c>
      <c r="H7510" s="24">
        <f t="shared" ca="1" si="825"/>
        <v>11132.014796492354</v>
      </c>
      <c r="I7510" s="24">
        <f ca="1">H7510/'Option value'!$E$10</f>
        <v>540.38906779089098</v>
      </c>
    </row>
    <row r="7511" spans="2:9">
      <c r="B7511">
        <f t="shared" si="826"/>
        <v>7493</v>
      </c>
      <c r="C7511" s="38">
        <f t="shared" ca="1" si="821"/>
        <v>9.6929134040369319E-2</v>
      </c>
      <c r="D7511" s="38">
        <f t="shared" ca="1" si="822"/>
        <v>5.9743932736909901E-2</v>
      </c>
      <c r="E7511" s="38">
        <f t="shared" ca="1" si="823"/>
        <v>0.14357148472556763</v>
      </c>
      <c r="F7511" s="38">
        <f t="shared" ca="1" si="827"/>
        <v>4.2802396037855864E-2</v>
      </c>
      <c r="G7511" s="24">
        <f t="shared" ca="1" si="824"/>
        <v>8065.5952527929539</v>
      </c>
      <c r="H7511" s="24">
        <f t="shared" ca="1" si="825"/>
        <v>8758.7765561054366</v>
      </c>
      <c r="I7511" s="24">
        <f ca="1">H7511/'Option value'!$E$10</f>
        <v>425.18332796628329</v>
      </c>
    </row>
    <row r="7512" spans="2:9">
      <c r="B7512">
        <f t="shared" si="826"/>
        <v>7494</v>
      </c>
      <c r="C7512" s="38">
        <f t="shared" ca="1" si="821"/>
        <v>0.35090665727744053</v>
      </c>
      <c r="D7512" s="38">
        <f t="shared" ca="1" si="822"/>
        <v>5.4922285850525929E-2</v>
      </c>
      <c r="E7512" s="38">
        <f t="shared" ca="1" si="823"/>
        <v>0.14211629814544438</v>
      </c>
      <c r="F7512" s="38">
        <f t="shared" ca="1" si="827"/>
        <v>2.9301241133034294E-2</v>
      </c>
      <c r="G7512" s="24">
        <f t="shared" ca="1" si="824"/>
        <v>8156.3951114160927</v>
      </c>
      <c r="H7512" s="24">
        <f t="shared" ca="1" si="825"/>
        <v>8849.5764147285754</v>
      </c>
      <c r="I7512" s="24">
        <f ca="1">H7512/'Option value'!$E$10</f>
        <v>429.59108809362016</v>
      </c>
    </row>
    <row r="7513" spans="2:9">
      <c r="B7513">
        <f t="shared" si="826"/>
        <v>7495</v>
      </c>
      <c r="C7513" s="38">
        <f t="shared" ca="1" si="821"/>
        <v>0.26875650836990045</v>
      </c>
      <c r="D7513" s="38">
        <f t="shared" ca="1" si="822"/>
        <v>6.1490311427820639E-2</v>
      </c>
      <c r="E7513" s="38">
        <f t="shared" ca="1" si="823"/>
        <v>0.14333884319113824</v>
      </c>
      <c r="F7513" s="38">
        <f t="shared" ca="1" si="827"/>
        <v>4.238911820228658E-2</v>
      </c>
      <c r="G7513" s="24">
        <f t="shared" ca="1" si="824"/>
        <v>9584.5386349427372</v>
      </c>
      <c r="H7513" s="24">
        <f t="shared" ca="1" si="825"/>
        <v>10277.719938255219</v>
      </c>
      <c r="I7513" s="24">
        <f ca="1">H7513/'Option value'!$E$10</f>
        <v>498.91844360462227</v>
      </c>
    </row>
    <row r="7514" spans="2:9">
      <c r="B7514">
        <f t="shared" si="826"/>
        <v>7496</v>
      </c>
      <c r="C7514" s="38">
        <f t="shared" ca="1" si="821"/>
        <v>0.13474914018299572</v>
      </c>
      <c r="D7514" s="38">
        <f t="shared" ca="1" si="822"/>
        <v>6.7103076798595326E-2</v>
      </c>
      <c r="E7514" s="38">
        <f t="shared" ca="1" si="823"/>
        <v>0.14156014174022846</v>
      </c>
      <c r="F7514" s="38">
        <f t="shared" ca="1" si="827"/>
        <v>2.2384530731564049E-2</v>
      </c>
      <c r="G7514" s="24">
        <f t="shared" ca="1" si="824"/>
        <v>7924.0331873571704</v>
      </c>
      <c r="H7514" s="24">
        <f t="shared" ca="1" si="825"/>
        <v>8617.2144906696522</v>
      </c>
      <c r="I7514" s="24">
        <f ca="1">H7514/'Option value'!$E$10</f>
        <v>418.31138304221611</v>
      </c>
    </row>
    <row r="7515" spans="2:9">
      <c r="B7515">
        <f t="shared" si="826"/>
        <v>7497</v>
      </c>
      <c r="C7515" s="38">
        <f t="shared" ca="1" si="821"/>
        <v>0.23133479678774807</v>
      </c>
      <c r="D7515" s="38">
        <f t="shared" ca="1" si="822"/>
        <v>5.9870013751381984E-2</v>
      </c>
      <c r="E7515" s="38">
        <f t="shared" ca="1" si="823"/>
        <v>0.14906943066777656</v>
      </c>
      <c r="F7515" s="38">
        <f t="shared" ca="1" si="827"/>
        <v>3.2259655238557269E-2</v>
      </c>
      <c r="G7515" s="24">
        <f t="shared" ca="1" si="824"/>
        <v>7827.0426133767414</v>
      </c>
      <c r="H7515" s="24">
        <f t="shared" ca="1" si="825"/>
        <v>8520.2239166892232</v>
      </c>
      <c r="I7515" s="24">
        <f ca="1">H7515/'Option value'!$E$10</f>
        <v>413.60310275190403</v>
      </c>
    </row>
    <row r="7516" spans="2:9">
      <c r="B7516">
        <f t="shared" si="826"/>
        <v>7498</v>
      </c>
      <c r="C7516" s="38">
        <f t="shared" ca="1" si="821"/>
        <v>0.24059045510631938</v>
      </c>
      <c r="D7516" s="38">
        <f t="shared" ca="1" si="822"/>
        <v>5.4869355645264128E-2</v>
      </c>
      <c r="E7516" s="38">
        <f t="shared" ca="1" si="823"/>
        <v>0.14837366648824837</v>
      </c>
      <c r="F7516" s="38">
        <f t="shared" ca="1" si="827"/>
        <v>3.8600057420054554E-2</v>
      </c>
      <c r="G7516" s="24">
        <f t="shared" ca="1" si="824"/>
        <v>7690.4495854015022</v>
      </c>
      <c r="H7516" s="24">
        <f t="shared" ca="1" si="825"/>
        <v>8383.6308887139839</v>
      </c>
      <c r="I7516" s="24">
        <f ca="1">H7516/'Option value'!$E$10</f>
        <v>406.9723732385429</v>
      </c>
    </row>
    <row r="7517" spans="2:9">
      <c r="B7517">
        <f t="shared" si="826"/>
        <v>7499</v>
      </c>
      <c r="C7517" s="38">
        <f t="shared" ca="1" si="821"/>
        <v>0.18147099654860741</v>
      </c>
      <c r="D7517" s="38">
        <f t="shared" ca="1" si="822"/>
        <v>5.5112354974128343E-2</v>
      </c>
      <c r="E7517" s="38">
        <f t="shared" ca="1" si="823"/>
        <v>0.14481889377052895</v>
      </c>
      <c r="F7517" s="38">
        <f t="shared" ca="1" si="827"/>
        <v>5.7884937567224501E-2</v>
      </c>
      <c r="G7517" s="24">
        <f t="shared" ca="1" si="824"/>
        <v>9289.1070239039655</v>
      </c>
      <c r="H7517" s="24">
        <f t="shared" ca="1" si="825"/>
        <v>9982.2883272164472</v>
      </c>
      <c r="I7517" s="24">
        <f ca="1">H7517/'Option value'!$E$10</f>
        <v>484.57710326293432</v>
      </c>
    </row>
    <row r="7518" spans="2:9">
      <c r="B7518">
        <f t="shared" si="826"/>
        <v>7500</v>
      </c>
      <c r="C7518" s="38">
        <f t="shared" ca="1" si="821"/>
        <v>0.20905064278025026</v>
      </c>
      <c r="D7518" s="38">
        <f t="shared" ca="1" si="822"/>
        <v>7.6639670260740297E-2</v>
      </c>
      <c r="E7518" s="38">
        <f t="shared" ca="1" si="823"/>
        <v>0.1443555275207139</v>
      </c>
      <c r="F7518" s="38">
        <f t="shared" ca="1" si="827"/>
        <v>4.7284094536148139E-2</v>
      </c>
      <c r="G7518" s="24">
        <f t="shared" ca="1" si="824"/>
        <v>11838.53754571167</v>
      </c>
      <c r="H7518" s="24">
        <f t="shared" ca="1" si="825"/>
        <v>12531.718849024151</v>
      </c>
      <c r="I7518" s="24">
        <f ca="1">H7518/'Option value'!$E$10</f>
        <v>608.33586645748301</v>
      </c>
    </row>
    <row r="7519" spans="2:9">
      <c r="B7519">
        <f t="shared" si="826"/>
        <v>7501</v>
      </c>
      <c r="C7519" s="38">
        <f t="shared" ca="1" si="821"/>
        <v>0.14716958071503505</v>
      </c>
      <c r="D7519" s="38">
        <f t="shared" ca="1" si="822"/>
        <v>5.9363707579509165E-2</v>
      </c>
      <c r="E7519" s="38">
        <f t="shared" ca="1" si="823"/>
        <v>0.14653158101580327</v>
      </c>
      <c r="F7519" s="38">
        <f t="shared" ca="1" si="827"/>
        <v>3.6155536197661223E-2</v>
      </c>
      <c r="G7519" s="24">
        <f t="shared" ca="1" si="824"/>
        <v>7651.8278135966339</v>
      </c>
      <c r="H7519" s="24">
        <f t="shared" ca="1" si="825"/>
        <v>8345.0091169091156</v>
      </c>
      <c r="I7519" s="24">
        <f ca="1">H7519/'Option value'!$E$10</f>
        <v>405.09752994704439</v>
      </c>
    </row>
    <row r="7520" spans="2:9">
      <c r="B7520">
        <f t="shared" si="826"/>
        <v>7502</v>
      </c>
      <c r="C7520" s="38">
        <f t="shared" ca="1" si="821"/>
        <v>0.11250056141405014</v>
      </c>
      <c r="D7520" s="38">
        <f t="shared" ca="1" si="822"/>
        <v>5.7122545948550332E-2</v>
      </c>
      <c r="E7520" s="38">
        <f t="shared" ca="1" si="823"/>
        <v>0.14811968425614749</v>
      </c>
      <c r="F7520" s="38">
        <f t="shared" ca="1" si="827"/>
        <v>2.9921091661762357E-2</v>
      </c>
      <c r="G7520" s="24">
        <f t="shared" ca="1" si="824"/>
        <v>6667.8660376746257</v>
      </c>
      <c r="H7520" s="24">
        <f t="shared" ca="1" si="825"/>
        <v>7361.0473409871083</v>
      </c>
      <c r="I7520" s="24">
        <f ca="1">H7520/'Option value'!$E$10</f>
        <v>357.3323951935489</v>
      </c>
    </row>
    <row r="7521" spans="2:9">
      <c r="B7521">
        <f t="shared" si="826"/>
        <v>7503</v>
      </c>
      <c r="C7521" s="38">
        <f t="shared" ca="1" si="821"/>
        <v>0.20527071344263018</v>
      </c>
      <c r="D7521" s="38">
        <f t="shared" ca="1" si="822"/>
        <v>5.8776652811602707E-2</v>
      </c>
      <c r="E7521" s="38">
        <f t="shared" ca="1" si="823"/>
        <v>0.14185824059101693</v>
      </c>
      <c r="F7521" s="38">
        <f t="shared" ca="1" si="827"/>
        <v>2.0253327434996714E-2</v>
      </c>
      <c r="G7521" s="24">
        <f t="shared" ca="1" si="824"/>
        <v>7224.8645458498422</v>
      </c>
      <c r="H7521" s="24">
        <f t="shared" ca="1" si="825"/>
        <v>7918.0458491623249</v>
      </c>
      <c r="I7521" s="24">
        <f ca="1">H7521/'Option value'!$E$10</f>
        <v>384.37115772632643</v>
      </c>
    </row>
    <row r="7522" spans="2:9">
      <c r="B7522">
        <f t="shared" si="826"/>
        <v>7504</v>
      </c>
      <c r="C7522" s="38">
        <f t="shared" ca="1" si="821"/>
        <v>0.18875505124787356</v>
      </c>
      <c r="D7522" s="38">
        <f t="shared" ca="1" si="822"/>
        <v>6.378234745667509E-2</v>
      </c>
      <c r="E7522" s="38">
        <f t="shared" ca="1" si="823"/>
        <v>0.14567347777866657</v>
      </c>
      <c r="F7522" s="38">
        <f t="shared" ca="1" si="827"/>
        <v>4.2606807928662921E-2</v>
      </c>
      <c r="G7522" s="24">
        <f t="shared" ca="1" si="824"/>
        <v>9123.5951840757953</v>
      </c>
      <c r="H7522" s="24">
        <f t="shared" ca="1" si="825"/>
        <v>9816.776487388277</v>
      </c>
      <c r="I7522" s="24">
        <f ca="1">H7522/'Option value'!$E$10</f>
        <v>476.5425479314697</v>
      </c>
    </row>
    <row r="7523" spans="2:9">
      <c r="B7523">
        <f t="shared" si="826"/>
        <v>7505</v>
      </c>
      <c r="C7523" s="38">
        <f t="shared" ca="1" si="821"/>
        <v>5.1277466215058798E-2</v>
      </c>
      <c r="D7523" s="38">
        <f t="shared" ca="1" si="822"/>
        <v>5.1038432104695344E-2</v>
      </c>
      <c r="E7523" s="38">
        <f t="shared" ca="1" si="823"/>
        <v>0.13973726501682435</v>
      </c>
      <c r="F7523" s="38">
        <f t="shared" ca="1" si="827"/>
        <v>4.7253955033703804E-2</v>
      </c>
      <c r="G7523" s="24">
        <f t="shared" ca="1" si="824"/>
        <v>7195.1970479591073</v>
      </c>
      <c r="H7523" s="24">
        <f t="shared" ca="1" si="825"/>
        <v>7888.37835127159</v>
      </c>
      <c r="I7523" s="24">
        <f ca="1">H7523/'Option value'!$E$10</f>
        <v>382.93098792580531</v>
      </c>
    </row>
    <row r="7524" spans="2:9">
      <c r="B7524">
        <f t="shared" si="826"/>
        <v>7506</v>
      </c>
      <c r="C7524" s="38">
        <f t="shared" ca="1" si="821"/>
        <v>0.12015625347233093</v>
      </c>
      <c r="D7524" s="38">
        <f t="shared" ca="1" si="822"/>
        <v>6.9612716854170614E-2</v>
      </c>
      <c r="E7524" s="38">
        <f t="shared" ca="1" si="823"/>
        <v>0.14784320561488398</v>
      </c>
      <c r="F7524" s="38">
        <f t="shared" ca="1" si="827"/>
        <v>3.0925288470345026E-2</v>
      </c>
      <c r="G7524" s="24">
        <f t="shared" ca="1" si="824"/>
        <v>8271.3709531825552</v>
      </c>
      <c r="H7524" s="24">
        <f t="shared" ca="1" si="825"/>
        <v>8964.552256495037</v>
      </c>
      <c r="I7524" s="24">
        <f ca="1">H7524/'Option value'!$E$10</f>
        <v>435.17243963568137</v>
      </c>
    </row>
    <row r="7525" spans="2:9">
      <c r="B7525">
        <f t="shared" si="826"/>
        <v>7507</v>
      </c>
      <c r="C7525" s="38">
        <f t="shared" ca="1" si="821"/>
        <v>0.34425694093765324</v>
      </c>
      <c r="D7525" s="38">
        <f t="shared" ca="1" si="822"/>
        <v>5.5866600523310703E-2</v>
      </c>
      <c r="E7525" s="38">
        <f t="shared" ca="1" si="823"/>
        <v>0.14809304494511935</v>
      </c>
      <c r="F7525" s="38">
        <f t="shared" ca="1" si="827"/>
        <v>3.1286866565635965E-2</v>
      </c>
      <c r="G7525" s="24">
        <f t="shared" ca="1" si="824"/>
        <v>7973.7037244993653</v>
      </c>
      <c r="H7525" s="24">
        <f t="shared" ca="1" si="825"/>
        <v>8666.885027811848</v>
      </c>
      <c r="I7525" s="24">
        <f ca="1">H7525/'Option value'!$E$10</f>
        <v>420.72257416562366</v>
      </c>
    </row>
    <row r="7526" spans="2:9">
      <c r="B7526">
        <f t="shared" si="826"/>
        <v>7508</v>
      </c>
      <c r="C7526" s="38">
        <f t="shared" ca="1" si="821"/>
        <v>0.26793275752123408</v>
      </c>
      <c r="D7526" s="38">
        <f t="shared" ca="1" si="822"/>
        <v>6.0526941606677639E-2</v>
      </c>
      <c r="E7526" s="38">
        <f t="shared" ca="1" si="823"/>
        <v>0.1483741973430773</v>
      </c>
      <c r="F7526" s="38">
        <f t="shared" ca="1" si="827"/>
        <v>3.9892202037316096E-2</v>
      </c>
      <c r="G7526" s="24">
        <f t="shared" ca="1" si="824"/>
        <v>8773.6168435955697</v>
      </c>
      <c r="H7526" s="24">
        <f t="shared" ca="1" si="825"/>
        <v>9466.7981469080514</v>
      </c>
      <c r="I7526" s="24">
        <f ca="1">H7526/'Option value'!$E$10</f>
        <v>459.55330810233255</v>
      </c>
    </row>
    <row r="7527" spans="2:9">
      <c r="B7527">
        <f t="shared" si="826"/>
        <v>7509</v>
      </c>
      <c r="C7527" s="38">
        <f t="shared" ca="1" si="821"/>
        <v>0.17328944243262789</v>
      </c>
      <c r="D7527" s="38">
        <f t="shared" ca="1" si="822"/>
        <v>6.5313263917841743E-2</v>
      </c>
      <c r="E7527" s="38">
        <f t="shared" ca="1" si="823"/>
        <v>0.14618239067391886</v>
      </c>
      <c r="F7527" s="38">
        <f t="shared" ca="1" si="827"/>
        <v>3.2997628962344691E-2</v>
      </c>
      <c r="G7527" s="24">
        <f t="shared" ca="1" si="824"/>
        <v>8396.7257015029718</v>
      </c>
      <c r="H7527" s="24">
        <f t="shared" ca="1" si="825"/>
        <v>9089.9070048154535</v>
      </c>
      <c r="I7527" s="24">
        <f ca="1">H7527/'Option value'!$E$10</f>
        <v>441.25762159298313</v>
      </c>
    </row>
    <row r="7528" spans="2:9">
      <c r="B7528">
        <f t="shared" si="826"/>
        <v>7510</v>
      </c>
      <c r="C7528" s="38">
        <f t="shared" ca="1" si="821"/>
        <v>0.3040928901900703</v>
      </c>
      <c r="D7528" s="38">
        <f t="shared" ca="1" si="822"/>
        <v>6.4288123326788432E-2</v>
      </c>
      <c r="E7528" s="38">
        <f t="shared" ca="1" si="823"/>
        <v>0.14745054910790098</v>
      </c>
      <c r="F7528" s="38">
        <f t="shared" ca="1" si="827"/>
        <v>5.1347815310191253E-2</v>
      </c>
      <c r="G7528" s="24">
        <f t="shared" ca="1" si="824"/>
        <v>10819.194047612191</v>
      </c>
      <c r="H7528" s="24">
        <f t="shared" ca="1" si="825"/>
        <v>11512.375350924673</v>
      </c>
      <c r="I7528" s="24">
        <f ca="1">H7528/'Option value'!$E$10</f>
        <v>558.85317237498407</v>
      </c>
    </row>
    <row r="7529" spans="2:9">
      <c r="B7529">
        <f t="shared" si="826"/>
        <v>7511</v>
      </c>
      <c r="C7529" s="38">
        <f t="shared" ca="1" si="821"/>
        <v>4.0217172119935696E-3</v>
      </c>
      <c r="D7529" s="38">
        <f t="shared" ca="1" si="822"/>
        <v>6.414679308133639E-2</v>
      </c>
      <c r="E7529" s="38">
        <f t="shared" ca="1" si="823"/>
        <v>0.14853654949446857</v>
      </c>
      <c r="F7529" s="38">
        <f t="shared" ca="1" si="827"/>
        <v>3.0817058851521667E-2</v>
      </c>
      <c r="G7529" s="24">
        <f t="shared" ca="1" si="824"/>
        <v>6785.1750852106261</v>
      </c>
      <c r="H7529" s="24">
        <f t="shared" ca="1" si="825"/>
        <v>7478.3563885231088</v>
      </c>
      <c r="I7529" s="24">
        <f ca="1">H7529/'Option value'!$E$10</f>
        <v>363.02700915160722</v>
      </c>
    </row>
    <row r="7530" spans="2:9">
      <c r="B7530">
        <f t="shared" si="826"/>
        <v>7512</v>
      </c>
      <c r="C7530" s="38">
        <f t="shared" ca="1" si="821"/>
        <v>7.0457806005802731E-2</v>
      </c>
      <c r="D7530" s="38">
        <f t="shared" ca="1" si="822"/>
        <v>4.8995387935933304E-2</v>
      </c>
      <c r="E7530" s="38">
        <f t="shared" ca="1" si="823"/>
        <v>0.14697590273633948</v>
      </c>
      <c r="F7530" s="38">
        <f t="shared" ca="1" si="827"/>
        <v>3.7041956149605634E-2</v>
      </c>
      <c r="G7530" s="24">
        <f t="shared" ca="1" si="824"/>
        <v>5916.7648810293467</v>
      </c>
      <c r="H7530" s="24">
        <f t="shared" ca="1" si="825"/>
        <v>6609.9461843418294</v>
      </c>
      <c r="I7530" s="24">
        <f ca="1">H7530/'Option value'!$E$10</f>
        <v>320.87117399717619</v>
      </c>
    </row>
    <row r="7531" spans="2:9">
      <c r="B7531">
        <f t="shared" si="826"/>
        <v>7513</v>
      </c>
      <c r="C7531" s="38">
        <f t="shared" ca="1" si="821"/>
        <v>0.15726026339815097</v>
      </c>
      <c r="D7531" s="38">
        <f t="shared" ca="1" si="822"/>
        <v>5.5438277155779134E-2</v>
      </c>
      <c r="E7531" s="38">
        <f t="shared" ca="1" si="823"/>
        <v>0.14804270022700755</v>
      </c>
      <c r="F7531" s="38">
        <f t="shared" ca="1" si="827"/>
        <v>3.8041107664898058E-2</v>
      </c>
      <c r="G7531" s="24">
        <f t="shared" ca="1" si="824"/>
        <v>7233.244916787331</v>
      </c>
      <c r="H7531" s="24">
        <f t="shared" ca="1" si="825"/>
        <v>7926.4262200998137</v>
      </c>
      <c r="I7531" s="24">
        <f ca="1">H7531/'Option value'!$E$10</f>
        <v>384.77797184950549</v>
      </c>
    </row>
    <row r="7532" spans="2:9">
      <c r="B7532">
        <f t="shared" si="826"/>
        <v>7514</v>
      </c>
      <c r="C7532" s="38">
        <f t="shared" ca="1" si="821"/>
        <v>0.2540025547001365</v>
      </c>
      <c r="D7532" s="38">
        <f t="shared" ca="1" si="822"/>
        <v>6.2145269739177882E-2</v>
      </c>
      <c r="E7532" s="38">
        <f t="shared" ca="1" si="823"/>
        <v>0.14534110695734578</v>
      </c>
      <c r="F7532" s="38">
        <f t="shared" ca="1" si="827"/>
        <v>2.8250326994255316E-2</v>
      </c>
      <c r="G7532" s="24">
        <f t="shared" ca="1" si="824"/>
        <v>8254.2035901298168</v>
      </c>
      <c r="H7532" s="24">
        <f t="shared" ca="1" si="825"/>
        <v>8947.3848934422986</v>
      </c>
      <c r="I7532" s="24">
        <f ca="1">H7532/'Option value'!$E$10</f>
        <v>434.33907249719891</v>
      </c>
    </row>
    <row r="7533" spans="2:9">
      <c r="B7533">
        <f t="shared" si="826"/>
        <v>7515</v>
      </c>
      <c r="C7533" s="38">
        <f t="shared" ca="1" si="821"/>
        <v>0.13731844296686996</v>
      </c>
      <c r="D7533" s="38">
        <f t="shared" ca="1" si="822"/>
        <v>6.2770858493534309E-2</v>
      </c>
      <c r="E7533" s="38">
        <f t="shared" ca="1" si="823"/>
        <v>0.14649000035414469</v>
      </c>
      <c r="F7533" s="38">
        <f t="shared" ca="1" si="827"/>
        <v>5.9257903044917903E-2</v>
      </c>
      <c r="G7533" s="24">
        <f t="shared" ca="1" si="824"/>
        <v>10149.746903733301</v>
      </c>
      <c r="H7533" s="24">
        <f t="shared" ca="1" si="825"/>
        <v>10842.928207045783</v>
      </c>
      <c r="I7533" s="24">
        <f ca="1">H7533/'Option value'!$E$10</f>
        <v>526.35573820610591</v>
      </c>
    </row>
    <row r="7534" spans="2:9">
      <c r="B7534">
        <f t="shared" si="826"/>
        <v>7516</v>
      </c>
      <c r="C7534" s="38">
        <f t="shared" ca="1" si="821"/>
        <v>8.0871901664691354E-2</v>
      </c>
      <c r="D7534" s="38">
        <f t="shared" ca="1" si="822"/>
        <v>5.5533168049867146E-2</v>
      </c>
      <c r="E7534" s="38">
        <f t="shared" ca="1" si="823"/>
        <v>0.14959273637987325</v>
      </c>
      <c r="F7534" s="38">
        <f t="shared" ca="1" si="827"/>
        <v>5.710234829553025E-2</v>
      </c>
      <c r="G7534" s="24">
        <f t="shared" ca="1" si="824"/>
        <v>8048.6205270234559</v>
      </c>
      <c r="H7534" s="24">
        <f t="shared" ca="1" si="825"/>
        <v>8741.8018303359386</v>
      </c>
      <c r="I7534" s="24">
        <f ca="1">H7534/'Option value'!$E$10</f>
        <v>424.35931215223002</v>
      </c>
    </row>
    <row r="7535" spans="2:9">
      <c r="B7535">
        <f t="shared" si="826"/>
        <v>7517</v>
      </c>
      <c r="C7535" s="38">
        <f t="shared" ca="1" si="821"/>
        <v>7.0987913758678828E-2</v>
      </c>
      <c r="D7535" s="38">
        <f t="shared" ca="1" si="822"/>
        <v>4.269104690211141E-2</v>
      </c>
      <c r="E7535" s="38">
        <f t="shared" ca="1" si="823"/>
        <v>0.14110276653743148</v>
      </c>
      <c r="F7535" s="38">
        <f t="shared" ca="1" si="827"/>
        <v>5.9663112170506669E-2</v>
      </c>
      <c r="G7535" s="24">
        <f t="shared" ca="1" si="824"/>
        <v>6962.6863176177267</v>
      </c>
      <c r="H7535" s="24">
        <f t="shared" ca="1" si="825"/>
        <v>7655.8676209302093</v>
      </c>
      <c r="I7535" s="24">
        <f ca="1">H7535/'Option value'!$E$10</f>
        <v>371.64405926845672</v>
      </c>
    </row>
    <row r="7536" spans="2:9">
      <c r="B7536">
        <f t="shared" si="826"/>
        <v>7518</v>
      </c>
      <c r="C7536" s="38">
        <f t="shared" ca="1" si="821"/>
        <v>0.38206144513165424</v>
      </c>
      <c r="D7536" s="38">
        <f t="shared" ca="1" si="822"/>
        <v>6.9148728730964157E-2</v>
      </c>
      <c r="E7536" s="38">
        <f t="shared" ca="1" si="823"/>
        <v>0.14142538366367674</v>
      </c>
      <c r="F7536" s="38">
        <f t="shared" ca="1" si="827"/>
        <v>3.4630500197910613E-2</v>
      </c>
      <c r="G7536" s="24">
        <f t="shared" ca="1" si="824"/>
        <v>11098.198356822051</v>
      </c>
      <c r="H7536" s="24">
        <f t="shared" ca="1" si="825"/>
        <v>11791.379660134533</v>
      </c>
      <c r="I7536" s="24">
        <f ca="1">H7536/'Option value'!$E$10</f>
        <v>572.39707088031707</v>
      </c>
    </row>
    <row r="7537" spans="2:9">
      <c r="B7537">
        <f t="shared" si="826"/>
        <v>7519</v>
      </c>
      <c r="C7537" s="38">
        <f t="shared" ca="1" si="821"/>
        <v>0.28319510144210114</v>
      </c>
      <c r="D7537" s="38">
        <f t="shared" ca="1" si="822"/>
        <v>6.168510408271894E-2</v>
      </c>
      <c r="E7537" s="38">
        <f t="shared" ca="1" si="823"/>
        <v>0.14072782478022464</v>
      </c>
      <c r="F7537" s="38">
        <f t="shared" ca="1" si="827"/>
        <v>5.9293178478279834E-2</v>
      </c>
      <c r="G7537" s="24">
        <f t="shared" ca="1" si="824"/>
        <v>12054.665319153641</v>
      </c>
      <c r="H7537" s="24">
        <f t="shared" ca="1" si="825"/>
        <v>12747.846622466122</v>
      </c>
      <c r="I7537" s="24">
        <f ca="1">H7537/'Option value'!$E$10</f>
        <v>618.82750594495735</v>
      </c>
    </row>
    <row r="7538" spans="2:9">
      <c r="B7538">
        <f t="shared" si="826"/>
        <v>7520</v>
      </c>
      <c r="C7538" s="38">
        <f t="shared" ca="1" si="821"/>
        <v>0.27024554559806419</v>
      </c>
      <c r="D7538" s="38">
        <f t="shared" ca="1" si="822"/>
        <v>6.102935640333508E-2</v>
      </c>
      <c r="E7538" s="38">
        <f t="shared" ca="1" si="823"/>
        <v>0.14692983728835463</v>
      </c>
      <c r="F7538" s="38">
        <f t="shared" ca="1" si="827"/>
        <v>2.3500060237259639E-2</v>
      </c>
      <c r="G7538" s="24">
        <f t="shared" ca="1" si="824"/>
        <v>7789.290534236543</v>
      </c>
      <c r="H7538" s="24">
        <f t="shared" ca="1" si="825"/>
        <v>8482.4718375490247</v>
      </c>
      <c r="I7538" s="24">
        <f ca="1">H7538/'Option value'!$E$10</f>
        <v>411.77047755092349</v>
      </c>
    </row>
    <row r="7539" spans="2:9">
      <c r="B7539">
        <f t="shared" si="826"/>
        <v>7521</v>
      </c>
      <c r="C7539" s="38">
        <f t="shared" ca="1" si="821"/>
        <v>0.30853435367061066</v>
      </c>
      <c r="D7539" s="38">
        <f t="shared" ca="1" si="822"/>
        <v>5.7266417239010325E-2</v>
      </c>
      <c r="E7539" s="38">
        <f t="shared" ca="1" si="823"/>
        <v>0.14399678521766537</v>
      </c>
      <c r="F7539" s="38">
        <f t="shared" ca="1" si="827"/>
        <v>3.6962646920743872E-2</v>
      </c>
      <c r="G7539" s="24">
        <f t="shared" ca="1" si="824"/>
        <v>8682.6881266033924</v>
      </c>
      <c r="H7539" s="24">
        <f t="shared" ca="1" si="825"/>
        <v>9375.8694299158742</v>
      </c>
      <c r="I7539" s="24">
        <f ca="1">H7539/'Option value'!$E$10</f>
        <v>455.1392927143628</v>
      </c>
    </row>
    <row r="7540" spans="2:9">
      <c r="B7540">
        <f t="shared" si="826"/>
        <v>7522</v>
      </c>
      <c r="C7540" s="38">
        <f t="shared" ca="1" si="821"/>
        <v>0.19779139940388338</v>
      </c>
      <c r="D7540" s="38">
        <f t="shared" ca="1" si="822"/>
        <v>6.0998874883614933E-2</v>
      </c>
      <c r="E7540" s="38">
        <f t="shared" ca="1" si="823"/>
        <v>0.14519779632892199</v>
      </c>
      <c r="F7540" s="38">
        <f t="shared" ca="1" si="827"/>
        <v>2.2685033905788902E-2</v>
      </c>
      <c r="G7540" s="24">
        <f t="shared" ca="1" si="824"/>
        <v>7396.2751543956319</v>
      </c>
      <c r="H7540" s="24">
        <f t="shared" ca="1" si="825"/>
        <v>8089.4564577081146</v>
      </c>
      <c r="I7540" s="24">
        <f ca="1">H7540/'Option value'!$E$10</f>
        <v>392.69206105379192</v>
      </c>
    </row>
    <row r="7541" spans="2:9">
      <c r="B7541">
        <f t="shared" si="826"/>
        <v>7523</v>
      </c>
      <c r="C7541" s="38">
        <f t="shared" ca="1" si="821"/>
        <v>0.13050528810970152</v>
      </c>
      <c r="D7541" s="38">
        <f t="shared" ca="1" si="822"/>
        <v>5.5335625649618504E-2</v>
      </c>
      <c r="E7541" s="38">
        <f t="shared" ca="1" si="823"/>
        <v>0.1426079538973182</v>
      </c>
      <c r="F7541" s="38">
        <f t="shared" ca="1" si="827"/>
        <v>5.4058459152158844E-2</v>
      </c>
      <c r="G7541" s="24">
        <f t="shared" ca="1" si="824"/>
        <v>8761.5856767517544</v>
      </c>
      <c r="H7541" s="24">
        <f t="shared" ca="1" si="825"/>
        <v>9454.7669800642361</v>
      </c>
      <c r="I7541" s="24">
        <f ca="1">H7541/'Option value'!$E$10</f>
        <v>458.96927087690466</v>
      </c>
    </row>
    <row r="7542" spans="2:9">
      <c r="B7542">
        <f t="shared" si="826"/>
        <v>7524</v>
      </c>
      <c r="C7542" s="38">
        <f t="shared" ca="1" si="821"/>
        <v>0.16989796789134726</v>
      </c>
      <c r="D7542" s="38">
        <f t="shared" ca="1" si="822"/>
        <v>6.3736719932301608E-2</v>
      </c>
      <c r="E7542" s="38">
        <f t="shared" ca="1" si="823"/>
        <v>0.1494032814285767</v>
      </c>
      <c r="F7542" s="38">
        <f t="shared" ca="1" si="827"/>
        <v>5.116939241216524E-2</v>
      </c>
      <c r="G7542" s="24">
        <f t="shared" ca="1" si="824"/>
        <v>9413.8600000558872</v>
      </c>
      <c r="H7542" s="24">
        <f t="shared" ca="1" si="825"/>
        <v>10107.041303368369</v>
      </c>
      <c r="I7542" s="24">
        <f ca="1">H7542/'Option value'!$E$10</f>
        <v>490.63307297904703</v>
      </c>
    </row>
    <row r="7543" spans="2:9">
      <c r="B7543">
        <f t="shared" si="826"/>
        <v>7525</v>
      </c>
      <c r="C7543" s="38">
        <f t="shared" ca="1" si="821"/>
        <v>0.33930919101903406</v>
      </c>
      <c r="D7543" s="38">
        <f t="shared" ca="1" si="822"/>
        <v>6.5442930974299221E-2</v>
      </c>
      <c r="E7543" s="38">
        <f t="shared" ca="1" si="823"/>
        <v>0.14900316869356001</v>
      </c>
      <c r="F7543" s="38">
        <f t="shared" ca="1" si="827"/>
        <v>3.5250025919617928E-2</v>
      </c>
      <c r="G7543" s="24">
        <f t="shared" ca="1" si="824"/>
        <v>9555.8992790604352</v>
      </c>
      <c r="H7543" s="24">
        <f t="shared" ca="1" si="825"/>
        <v>10249.080582372917</v>
      </c>
      <c r="I7543" s="24">
        <f ca="1">H7543/'Option value'!$E$10</f>
        <v>497.52818361033576</v>
      </c>
    </row>
    <row r="7544" spans="2:9">
      <c r="B7544">
        <f t="shared" si="826"/>
        <v>7526</v>
      </c>
      <c r="C7544" s="38">
        <f t="shared" ca="1" si="821"/>
        <v>0.27042587275948854</v>
      </c>
      <c r="D7544" s="38">
        <f t="shared" ca="1" si="822"/>
        <v>6.8903225187423464E-2</v>
      </c>
      <c r="E7544" s="38">
        <f t="shared" ca="1" si="823"/>
        <v>0.14903417129074548</v>
      </c>
      <c r="F7544" s="38">
        <f t="shared" ca="1" si="827"/>
        <v>5.7595266098488349E-2</v>
      </c>
      <c r="G7544" s="24">
        <f t="shared" ca="1" si="824"/>
        <v>11872.693042058652</v>
      </c>
      <c r="H7544" s="24">
        <f t="shared" ca="1" si="825"/>
        <v>12565.874345371134</v>
      </c>
      <c r="I7544" s="24">
        <f ca="1">H7544/'Option value'!$E$10</f>
        <v>609.99390026073468</v>
      </c>
    </row>
    <row r="7545" spans="2:9">
      <c r="B7545">
        <f t="shared" si="826"/>
        <v>7527</v>
      </c>
      <c r="C7545" s="38">
        <f t="shared" ca="1" si="821"/>
        <v>0.2001654971587718</v>
      </c>
      <c r="D7545" s="38">
        <f t="shared" ca="1" si="822"/>
        <v>6.1779486279162604E-2</v>
      </c>
      <c r="E7545" s="38">
        <f t="shared" ca="1" si="823"/>
        <v>0.14541526360132864</v>
      </c>
      <c r="F7545" s="38">
        <f t="shared" ca="1" si="827"/>
        <v>2.7421834708925362E-2</v>
      </c>
      <c r="G7545" s="24">
        <f t="shared" ca="1" si="824"/>
        <v>7793.25675938525</v>
      </c>
      <c r="H7545" s="24">
        <f t="shared" ca="1" si="825"/>
        <v>8486.4380626977327</v>
      </c>
      <c r="I7545" s="24">
        <f ca="1">H7545/'Option value'!$E$10</f>
        <v>411.96301275231707</v>
      </c>
    </row>
    <row r="7546" spans="2:9">
      <c r="B7546">
        <f t="shared" si="826"/>
        <v>7528</v>
      </c>
      <c r="C7546" s="38">
        <f t="shared" ca="1" si="821"/>
        <v>0.18060731723581136</v>
      </c>
      <c r="D7546" s="38">
        <f t="shared" ca="1" si="822"/>
        <v>6.1482534342688397E-2</v>
      </c>
      <c r="E7546" s="38">
        <f t="shared" ca="1" si="823"/>
        <v>0.14643315931355194</v>
      </c>
      <c r="F7546" s="38">
        <f t="shared" ca="1" si="827"/>
        <v>5.3349089165039582E-2</v>
      </c>
      <c r="G7546" s="24">
        <f t="shared" ca="1" si="824"/>
        <v>9671.0414279620309</v>
      </c>
      <c r="H7546" s="24">
        <f t="shared" ca="1" si="825"/>
        <v>10364.222731274513</v>
      </c>
      <c r="I7546" s="24">
        <f ca="1">H7546/'Option value'!$E$10</f>
        <v>503.11760831429672</v>
      </c>
    </row>
    <row r="7547" spans="2:9">
      <c r="B7547">
        <f t="shared" si="826"/>
        <v>7529</v>
      </c>
      <c r="C7547" s="38">
        <f t="shared" ca="1" si="821"/>
        <v>0.27011626743291911</v>
      </c>
      <c r="D7547" s="38">
        <f t="shared" ca="1" si="822"/>
        <v>5.9094887893231293E-2</v>
      </c>
      <c r="E7547" s="38">
        <f t="shared" ca="1" si="823"/>
        <v>0.14719254662506165</v>
      </c>
      <c r="F7547" s="38">
        <f t="shared" ca="1" si="827"/>
        <v>4.5287977453756546E-2</v>
      </c>
      <c r="G7547" s="24">
        <f t="shared" ca="1" si="824"/>
        <v>9134.6331607193861</v>
      </c>
      <c r="H7547" s="24">
        <f t="shared" ca="1" si="825"/>
        <v>9827.8144640318678</v>
      </c>
      <c r="I7547" s="24">
        <f ca="1">H7547/'Option value'!$E$10</f>
        <v>477.07837204038191</v>
      </c>
    </row>
    <row r="7548" spans="2:9">
      <c r="B7548">
        <f t="shared" si="826"/>
        <v>7530</v>
      </c>
      <c r="C7548" s="38">
        <f t="shared" ca="1" si="821"/>
        <v>0.12965411161034116</v>
      </c>
      <c r="D7548" s="38">
        <f t="shared" ca="1" si="822"/>
        <v>5.8034285302072296E-2</v>
      </c>
      <c r="E7548" s="38">
        <f t="shared" ca="1" si="823"/>
        <v>0.14459371457120673</v>
      </c>
      <c r="F7548" s="38">
        <f t="shared" ca="1" si="827"/>
        <v>3.1023133297629922E-2</v>
      </c>
      <c r="G7548" s="24">
        <f t="shared" ca="1" si="824"/>
        <v>7159.0542929894373</v>
      </c>
      <c r="H7548" s="24">
        <f t="shared" ca="1" si="825"/>
        <v>7852.2355963019199</v>
      </c>
      <c r="I7548" s="24">
        <f ca="1">H7548/'Option value'!$E$10</f>
        <v>381.17648525737474</v>
      </c>
    </row>
    <row r="7549" spans="2:9">
      <c r="B7549">
        <f t="shared" si="826"/>
        <v>7531</v>
      </c>
      <c r="C7549" s="38">
        <f t="shared" ca="1" si="821"/>
        <v>0.12505442675506911</v>
      </c>
      <c r="D7549" s="38">
        <f t="shared" ca="1" si="822"/>
        <v>6.0196332725806379E-2</v>
      </c>
      <c r="E7549" s="38">
        <f t="shared" ca="1" si="823"/>
        <v>0.14943173959164521</v>
      </c>
      <c r="F7549" s="38">
        <f t="shared" ca="1" si="827"/>
        <v>5.1871610078278022E-2</v>
      </c>
      <c r="G7549" s="24">
        <f t="shared" ca="1" si="824"/>
        <v>8609.1956087321323</v>
      </c>
      <c r="H7549" s="24">
        <f t="shared" ca="1" si="825"/>
        <v>9302.3769120446141</v>
      </c>
      <c r="I7549" s="24">
        <f ca="1">H7549/'Option value'!$E$10</f>
        <v>451.57169475944727</v>
      </c>
    </row>
    <row r="7550" spans="2:9">
      <c r="B7550">
        <f t="shared" si="826"/>
        <v>7532</v>
      </c>
      <c r="C7550" s="38">
        <f t="shared" ca="1" si="821"/>
        <v>-6.7403883264958997E-3</v>
      </c>
      <c r="D7550" s="38">
        <f t="shared" ca="1" si="822"/>
        <v>6.2716745660573961E-2</v>
      </c>
      <c r="E7550" s="38">
        <f t="shared" ca="1" si="823"/>
        <v>0.14381360610252394</v>
      </c>
      <c r="F7550" s="38">
        <f t="shared" ca="1" si="827"/>
        <v>5.8111723290975345E-2</v>
      </c>
      <c r="G7550" s="24">
        <f t="shared" ca="1" si="824"/>
        <v>9014.6175229156142</v>
      </c>
      <c r="H7550" s="24">
        <f t="shared" ca="1" si="825"/>
        <v>9707.798826228096</v>
      </c>
      <c r="I7550" s="24">
        <f ca="1">H7550/'Option value'!$E$10</f>
        <v>471.25237020524736</v>
      </c>
    </row>
    <row r="7551" spans="2:9">
      <c r="B7551">
        <f t="shared" si="826"/>
        <v>7533</v>
      </c>
      <c r="C7551" s="38">
        <f t="shared" ca="1" si="821"/>
        <v>0.36548829650990156</v>
      </c>
      <c r="D7551" s="38">
        <f t="shared" ca="1" si="822"/>
        <v>6.9777337659178637E-2</v>
      </c>
      <c r="E7551" s="38">
        <f t="shared" ca="1" si="823"/>
        <v>0.14227780874329565</v>
      </c>
      <c r="F7551" s="38">
        <f t="shared" ca="1" si="827"/>
        <v>4.9433085698473517E-2</v>
      </c>
      <c r="G7551" s="24">
        <f t="shared" ca="1" si="824"/>
        <v>12727.307262264694</v>
      </c>
      <c r="H7551" s="24">
        <f t="shared" ca="1" si="825"/>
        <v>13420.488565577176</v>
      </c>
      <c r="I7551" s="24">
        <f ca="1">H7551/'Option value'!$E$10</f>
        <v>651.48002745520262</v>
      </c>
    </row>
    <row r="7552" spans="2:9">
      <c r="B7552">
        <f t="shared" si="826"/>
        <v>7534</v>
      </c>
      <c r="C7552" s="38">
        <f t="shared" ca="1" si="821"/>
        <v>0.13296847709744142</v>
      </c>
      <c r="D7552" s="38">
        <f t="shared" ca="1" si="822"/>
        <v>6.1262245770956097E-2</v>
      </c>
      <c r="E7552" s="38">
        <f t="shared" ca="1" si="823"/>
        <v>0.14882205877995305</v>
      </c>
      <c r="F7552" s="38">
        <f t="shared" ca="1" si="827"/>
        <v>4.9474192371834008E-2</v>
      </c>
      <c r="G7552" s="24">
        <f t="shared" ca="1" si="824"/>
        <v>8664.5013152336451</v>
      </c>
      <c r="H7552" s="24">
        <f t="shared" ca="1" si="825"/>
        <v>9357.6826185461268</v>
      </c>
      <c r="I7552" s="24">
        <f ca="1">H7552/'Option value'!$E$10</f>
        <v>454.25643779350128</v>
      </c>
    </row>
    <row r="7553" spans="2:9">
      <c r="B7553">
        <f t="shared" si="826"/>
        <v>7535</v>
      </c>
      <c r="C7553" s="38">
        <f t="shared" ca="1" si="821"/>
        <v>0.41709361160261182</v>
      </c>
      <c r="D7553" s="38">
        <f t="shared" ca="1" si="822"/>
        <v>5.4448163621425995E-2</v>
      </c>
      <c r="E7553" s="38">
        <f t="shared" ca="1" si="823"/>
        <v>0.144539324075317</v>
      </c>
      <c r="F7553" s="38">
        <f t="shared" ca="1" si="827"/>
        <v>2.9163366243642408E-2</v>
      </c>
      <c r="G7553" s="24">
        <f t="shared" ca="1" si="824"/>
        <v>8293.8816595902081</v>
      </c>
      <c r="H7553" s="24">
        <f t="shared" ca="1" si="825"/>
        <v>8987.0629629026898</v>
      </c>
      <c r="I7553" s="24">
        <f ca="1">H7553/'Option value'!$E$10</f>
        <v>436.26519237391693</v>
      </c>
    </row>
    <row r="7554" spans="2:9">
      <c r="B7554">
        <f t="shared" si="826"/>
        <v>7536</v>
      </c>
      <c r="C7554" s="38">
        <f t="shared" ca="1" si="821"/>
        <v>9.727569367339145E-2</v>
      </c>
      <c r="D7554" s="38">
        <f t="shared" ca="1" si="822"/>
        <v>6.9115085652757507E-2</v>
      </c>
      <c r="E7554" s="38">
        <f t="shared" ca="1" si="823"/>
        <v>0.14691250274216364</v>
      </c>
      <c r="F7554" s="38">
        <f t="shared" ca="1" si="827"/>
        <v>3.9672701966314255E-2</v>
      </c>
      <c r="G7554" s="24">
        <f t="shared" ca="1" si="824"/>
        <v>8770.4926293760655</v>
      </c>
      <c r="H7554" s="24">
        <f t="shared" ca="1" si="825"/>
        <v>9463.6739326885472</v>
      </c>
      <c r="I7554" s="24">
        <f ca="1">H7554/'Option value'!$E$10</f>
        <v>459.40164721789063</v>
      </c>
    </row>
    <row r="7555" spans="2:9">
      <c r="B7555">
        <f t="shared" si="826"/>
        <v>7537</v>
      </c>
      <c r="C7555" s="38">
        <f t="shared" ca="1" si="821"/>
        <v>0.2599792844326011</v>
      </c>
      <c r="D7555" s="38">
        <f t="shared" ca="1" si="822"/>
        <v>7.1034105870214553E-2</v>
      </c>
      <c r="E7555" s="38">
        <f t="shared" ca="1" si="823"/>
        <v>0.14203487007362417</v>
      </c>
      <c r="F7555" s="38">
        <f t="shared" ca="1" si="827"/>
        <v>4.6332503628222013E-2</v>
      </c>
      <c r="G7555" s="24">
        <f t="shared" ca="1" si="824"/>
        <v>11598.425123498018</v>
      </c>
      <c r="H7555" s="24">
        <f t="shared" ca="1" si="825"/>
        <v>12291.6064268105</v>
      </c>
      <c r="I7555" s="24">
        <f ca="1">H7555/'Option value'!$E$10</f>
        <v>596.67992363157759</v>
      </c>
    </row>
    <row r="7556" spans="2:9">
      <c r="B7556">
        <f t="shared" si="826"/>
        <v>7538</v>
      </c>
      <c r="C7556" s="38">
        <f t="shared" ca="1" si="821"/>
        <v>0.23548393501781609</v>
      </c>
      <c r="D7556" s="38">
        <f t="shared" ca="1" si="822"/>
        <v>5.6670493701175523E-2</v>
      </c>
      <c r="E7556" s="38">
        <f t="shared" ca="1" si="823"/>
        <v>0.14776280699660865</v>
      </c>
      <c r="F7556" s="38">
        <f t="shared" ca="1" si="827"/>
        <v>2.4442810530154235E-2</v>
      </c>
      <c r="G7556" s="24">
        <f t="shared" ca="1" si="824"/>
        <v>7041.2857947281391</v>
      </c>
      <c r="H7556" s="24">
        <f t="shared" ca="1" si="825"/>
        <v>7734.4670980406217</v>
      </c>
      <c r="I7556" s="24">
        <f ca="1">H7556/'Option value'!$E$10</f>
        <v>375.45956786604955</v>
      </c>
    </row>
    <row r="7557" spans="2:9">
      <c r="B7557">
        <f t="shared" si="826"/>
        <v>7539</v>
      </c>
      <c r="C7557" s="38">
        <f t="shared" ca="1" si="821"/>
        <v>0.11928967541038656</v>
      </c>
      <c r="D7557" s="38">
        <f t="shared" ca="1" si="822"/>
        <v>5.3457885570426467E-2</v>
      </c>
      <c r="E7557" s="38">
        <f t="shared" ca="1" si="823"/>
        <v>0.14620952192697773</v>
      </c>
      <c r="F7557" s="38">
        <f t="shared" ca="1" si="827"/>
        <v>3.6049745857612822E-2</v>
      </c>
      <c r="G7557" s="24">
        <f t="shared" ca="1" si="824"/>
        <v>6736.3184118783656</v>
      </c>
      <c r="H7557" s="24">
        <f t="shared" ca="1" si="825"/>
        <v>7429.4997151908483</v>
      </c>
      <c r="I7557" s="24">
        <f ca="1">H7557/'Option value'!$E$10</f>
        <v>360.65532598013823</v>
      </c>
    </row>
    <row r="7558" spans="2:9">
      <c r="B7558">
        <f t="shared" si="826"/>
        <v>7540</v>
      </c>
      <c r="C7558" s="38">
        <f t="shared" ca="1" si="821"/>
        <v>0.10745618158094226</v>
      </c>
      <c r="D7558" s="38">
        <f t="shared" ca="1" si="822"/>
        <v>7.0012574563041996E-2</v>
      </c>
      <c r="E7558" s="38">
        <f t="shared" ca="1" si="823"/>
        <v>0.14344458649875869</v>
      </c>
      <c r="F7558" s="38">
        <f t="shared" ca="1" si="827"/>
        <v>2.0991202692737458E-2</v>
      </c>
      <c r="G7558" s="24">
        <f t="shared" ca="1" si="824"/>
        <v>7852.7755765067986</v>
      </c>
      <c r="H7558" s="24">
        <f t="shared" ca="1" si="825"/>
        <v>8545.9568798192813</v>
      </c>
      <c r="I7558" s="24">
        <f ca="1">H7558/'Option value'!$E$10</f>
        <v>414.85227571938253</v>
      </c>
    </row>
    <row r="7559" spans="2:9">
      <c r="B7559">
        <f t="shared" si="826"/>
        <v>7541</v>
      </c>
      <c r="C7559" s="38">
        <f t="shared" ca="1" si="821"/>
        <v>0.27032249380877321</v>
      </c>
      <c r="D7559" s="38">
        <f t="shared" ca="1" si="822"/>
        <v>6.2438343870831137E-2</v>
      </c>
      <c r="E7559" s="38">
        <f t="shared" ca="1" si="823"/>
        <v>0.14464506414098091</v>
      </c>
      <c r="F7559" s="38">
        <f t="shared" ca="1" si="827"/>
        <v>3.3534075227482966E-2</v>
      </c>
      <c r="G7559" s="24">
        <f t="shared" ca="1" si="824"/>
        <v>8853.1888298141548</v>
      </c>
      <c r="H7559" s="24">
        <f t="shared" ca="1" si="825"/>
        <v>9546.3701331266366</v>
      </c>
      <c r="I7559" s="24">
        <f ca="1">H7559/'Option value'!$E$10</f>
        <v>463.41602587993378</v>
      </c>
    </row>
    <row r="7560" spans="2:9">
      <c r="B7560">
        <f t="shared" si="826"/>
        <v>7542</v>
      </c>
      <c r="C7560" s="38">
        <f t="shared" ca="1" si="821"/>
        <v>0.26993051663489248</v>
      </c>
      <c r="D7560" s="38">
        <f t="shared" ca="1" si="822"/>
        <v>6.4033370432436648E-2</v>
      </c>
      <c r="E7560" s="38">
        <f t="shared" ca="1" si="823"/>
        <v>0.14207227892203125</v>
      </c>
      <c r="F7560" s="38">
        <f t="shared" ca="1" si="827"/>
        <v>3.1843423388747336E-2</v>
      </c>
      <c r="G7560" s="24">
        <f t="shared" ca="1" si="824"/>
        <v>9149.1847994218297</v>
      </c>
      <c r="H7560" s="24">
        <f t="shared" ca="1" si="825"/>
        <v>9842.3661027343114</v>
      </c>
      <c r="I7560" s="24">
        <f ca="1">H7560/'Option value'!$E$10</f>
        <v>477.78476226865587</v>
      </c>
    </row>
    <row r="7561" spans="2:9">
      <c r="B7561">
        <f t="shared" si="826"/>
        <v>7543</v>
      </c>
      <c r="C7561" s="38">
        <f t="shared" ca="1" si="821"/>
        <v>0.22832023667886961</v>
      </c>
      <c r="D7561" s="38">
        <f t="shared" ca="1" si="822"/>
        <v>6.0333420402196983E-2</v>
      </c>
      <c r="E7561" s="38">
        <f t="shared" ca="1" si="823"/>
        <v>0.14560566379796619</v>
      </c>
      <c r="F7561" s="38">
        <f t="shared" ca="1" si="827"/>
        <v>5.6248998850443696E-2</v>
      </c>
      <c r="G7561" s="24">
        <f t="shared" ca="1" si="824"/>
        <v>10285.702988162202</v>
      </c>
      <c r="H7561" s="24">
        <f t="shared" ca="1" si="825"/>
        <v>10978.884291474684</v>
      </c>
      <c r="I7561" s="24">
        <f ca="1">H7561/'Option value'!$E$10</f>
        <v>532.95554812983903</v>
      </c>
    </row>
    <row r="7562" spans="2:9">
      <c r="B7562">
        <f t="shared" si="826"/>
        <v>7544</v>
      </c>
      <c r="C7562" s="38">
        <f t="shared" ca="1" si="821"/>
        <v>0.16175844300518499</v>
      </c>
      <c r="D7562" s="38">
        <f t="shared" ca="1" si="822"/>
        <v>6.0269223636973783E-2</v>
      </c>
      <c r="E7562" s="38">
        <f t="shared" ca="1" si="823"/>
        <v>0.14081321230313276</v>
      </c>
      <c r="F7562" s="38">
        <f t="shared" ca="1" si="827"/>
        <v>3.1142600696554702E-2</v>
      </c>
      <c r="G7562" s="24">
        <f t="shared" ca="1" si="824"/>
        <v>7917.9461879909923</v>
      </c>
      <c r="H7562" s="24">
        <f t="shared" ca="1" si="825"/>
        <v>8611.127491303474</v>
      </c>
      <c r="I7562" s="24">
        <f ca="1">H7562/'Option value'!$E$10</f>
        <v>418.01589763609093</v>
      </c>
    </row>
    <row r="7563" spans="2:9">
      <c r="B7563">
        <f t="shared" si="826"/>
        <v>7545</v>
      </c>
      <c r="C7563" s="38">
        <f t="shared" ca="1" si="821"/>
        <v>0.18640841087823901</v>
      </c>
      <c r="D7563" s="38">
        <f t="shared" ca="1" si="822"/>
        <v>6.9169491270075351E-2</v>
      </c>
      <c r="E7563" s="38">
        <f t="shared" ca="1" si="823"/>
        <v>0.14702790232606097</v>
      </c>
      <c r="F7563" s="38">
        <f t="shared" ca="1" si="827"/>
        <v>3.5317201574026784E-2</v>
      </c>
      <c r="G7563" s="24">
        <f t="shared" ca="1" si="824"/>
        <v>9110.5668495833306</v>
      </c>
      <c r="H7563" s="24">
        <f t="shared" ca="1" si="825"/>
        <v>9803.7481528958124</v>
      </c>
      <c r="I7563" s="24">
        <f ca="1">H7563/'Option value'!$E$10</f>
        <v>475.9101045095054</v>
      </c>
    </row>
    <row r="7564" spans="2:9">
      <c r="B7564">
        <f t="shared" si="826"/>
        <v>7546</v>
      </c>
      <c r="C7564" s="38">
        <f t="shared" ca="1" si="821"/>
        <v>0.24424517671315876</v>
      </c>
      <c r="D7564" s="38">
        <f t="shared" ca="1" si="822"/>
        <v>7.0784320093096029E-2</v>
      </c>
      <c r="E7564" s="38">
        <f t="shared" ca="1" si="823"/>
        <v>0.1459999802327101</v>
      </c>
      <c r="F7564" s="38">
        <f t="shared" ca="1" si="827"/>
        <v>4.0557136146905412E-2</v>
      </c>
      <c r="G7564" s="24">
        <f t="shared" ca="1" si="824"/>
        <v>10358.987190980453</v>
      </c>
      <c r="H7564" s="24">
        <f t="shared" ca="1" si="825"/>
        <v>11052.168494292935</v>
      </c>
      <c r="I7564" s="24">
        <f ca="1">H7564/'Option value'!$E$10</f>
        <v>536.51303370354049</v>
      </c>
    </row>
    <row r="7565" spans="2:9">
      <c r="B7565">
        <f t="shared" si="826"/>
        <v>7547</v>
      </c>
      <c r="C7565" s="38">
        <f t="shared" ca="1" si="821"/>
        <v>0.24493705243577782</v>
      </c>
      <c r="D7565" s="38">
        <f t="shared" ca="1" si="822"/>
        <v>6.712915879688236E-2</v>
      </c>
      <c r="E7565" s="38">
        <f t="shared" ca="1" si="823"/>
        <v>0.1462950625296236</v>
      </c>
      <c r="F7565" s="38">
        <f t="shared" ca="1" si="827"/>
        <v>4.6386481146042997E-2</v>
      </c>
      <c r="G7565" s="24">
        <f t="shared" ca="1" si="824"/>
        <v>10374.022420698448</v>
      </c>
      <c r="H7565" s="24">
        <f t="shared" ca="1" si="825"/>
        <v>11067.203724010929</v>
      </c>
      <c r="I7565" s="24">
        <f ca="1">H7565/'Option value'!$E$10</f>
        <v>537.2428992238315</v>
      </c>
    </row>
    <row r="7566" spans="2:9">
      <c r="B7566">
        <f t="shared" si="826"/>
        <v>7548</v>
      </c>
      <c r="C7566" s="38">
        <f t="shared" ca="1" si="821"/>
        <v>0.27303741713938057</v>
      </c>
      <c r="D7566" s="38">
        <f t="shared" ca="1" si="822"/>
        <v>6.2497391350332603E-2</v>
      </c>
      <c r="E7566" s="38">
        <f t="shared" ca="1" si="823"/>
        <v>0.14499796541294405</v>
      </c>
      <c r="F7566" s="38">
        <f t="shared" ca="1" si="827"/>
        <v>5.8557190454847016E-2</v>
      </c>
      <c r="G7566" s="24">
        <f t="shared" ca="1" si="824"/>
        <v>11414.996532763838</v>
      </c>
      <c r="H7566" s="24">
        <f t="shared" ca="1" si="825"/>
        <v>12108.17783607632</v>
      </c>
      <c r="I7566" s="24">
        <f ca="1">H7566/'Option value'!$E$10</f>
        <v>587.77562311050099</v>
      </c>
    </row>
    <row r="7567" spans="2:9">
      <c r="B7567">
        <f t="shared" si="826"/>
        <v>7549</v>
      </c>
      <c r="C7567" s="38">
        <f t="shared" ca="1" si="821"/>
        <v>0.21330162789362023</v>
      </c>
      <c r="D7567" s="38">
        <f t="shared" ca="1" si="822"/>
        <v>5.3892711896386523E-2</v>
      </c>
      <c r="E7567" s="38">
        <f t="shared" ca="1" si="823"/>
        <v>0.14402242870866622</v>
      </c>
      <c r="F7567" s="38">
        <f t="shared" ca="1" si="827"/>
        <v>2.6659242046626102E-2</v>
      </c>
      <c r="G7567" s="24">
        <f t="shared" ca="1" si="824"/>
        <v>6909.6858422926398</v>
      </c>
      <c r="H7567" s="24">
        <f t="shared" ca="1" si="825"/>
        <v>7602.8671456051225</v>
      </c>
      <c r="I7567" s="24">
        <f ca="1">H7567/'Option value'!$E$10</f>
        <v>369.0712206604428</v>
      </c>
    </row>
    <row r="7568" spans="2:9">
      <c r="B7568">
        <f t="shared" si="826"/>
        <v>7550</v>
      </c>
      <c r="C7568" s="38">
        <f t="shared" ca="1" si="821"/>
        <v>0.18710503963445801</v>
      </c>
      <c r="D7568" s="38">
        <f t="shared" ca="1" si="822"/>
        <v>5.9403488122607324E-2</v>
      </c>
      <c r="E7568" s="38">
        <f t="shared" ca="1" si="823"/>
        <v>0.14405277871315894</v>
      </c>
      <c r="F7568" s="38">
        <f t="shared" ca="1" si="827"/>
        <v>5.2696398263461036E-2</v>
      </c>
      <c r="G7568" s="24">
        <f t="shared" ca="1" si="824"/>
        <v>9573.1218814588465</v>
      </c>
      <c r="H7568" s="24">
        <f t="shared" ca="1" si="825"/>
        <v>10266.303184771328</v>
      </c>
      <c r="I7568" s="24">
        <f ca="1">H7568/'Option value'!$E$10</f>
        <v>498.36423227045282</v>
      </c>
    </row>
    <row r="7569" spans="2:9">
      <c r="B7569">
        <f t="shared" si="826"/>
        <v>7551</v>
      </c>
      <c r="C7569" s="38">
        <f t="shared" ca="1" si="821"/>
        <v>0.29313389071700063</v>
      </c>
      <c r="D7569" s="38">
        <f t="shared" ca="1" si="822"/>
        <v>5.7688828775147777E-2</v>
      </c>
      <c r="E7569" s="38">
        <f t="shared" ca="1" si="823"/>
        <v>0.14079081410132868</v>
      </c>
      <c r="F7569" s="38">
        <f t="shared" ca="1" si="827"/>
        <v>5.671470989408485E-2</v>
      </c>
      <c r="G7569" s="24">
        <f t="shared" ca="1" si="824"/>
        <v>11004.086935163106</v>
      </c>
      <c r="H7569" s="24">
        <f t="shared" ca="1" si="825"/>
        <v>11697.268238475588</v>
      </c>
      <c r="I7569" s="24">
        <f ca="1">H7569/'Option value'!$E$10</f>
        <v>567.82855526580522</v>
      </c>
    </row>
    <row r="7570" spans="2:9">
      <c r="B7570">
        <f t="shared" si="826"/>
        <v>7552</v>
      </c>
      <c r="C7570" s="38">
        <f t="shared" ca="1" si="821"/>
        <v>0.35856163021802373</v>
      </c>
      <c r="D7570" s="38">
        <f t="shared" ca="1" si="822"/>
        <v>5.5122478856609175E-2</v>
      </c>
      <c r="E7570" s="38">
        <f t="shared" ca="1" si="823"/>
        <v>0.14913626493823648</v>
      </c>
      <c r="F7570" s="38">
        <f t="shared" ca="1" si="827"/>
        <v>4.7771875002556127E-2</v>
      </c>
      <c r="G7570" s="24">
        <f t="shared" ca="1" si="824"/>
        <v>9162.501318519402</v>
      </c>
      <c r="H7570" s="24">
        <f t="shared" ca="1" si="825"/>
        <v>9855.6826218318838</v>
      </c>
      <c r="I7570" s="24">
        <f ca="1">H7570/'Option value'!$E$10</f>
        <v>478.43119523455744</v>
      </c>
    </row>
    <row r="7571" spans="2:9">
      <c r="B7571">
        <f t="shared" si="826"/>
        <v>7553</v>
      </c>
      <c r="C7571" s="38">
        <f t="shared" ref="C7571:C7634" ca="1" si="828">_xlfn.NORM.INV(RAND(),$F$6,$G$6)</f>
        <v>0.17129784261521208</v>
      </c>
      <c r="D7571" s="38">
        <f t="shared" ref="D7571:D7634" ca="1" si="829">_xlfn.NORM.INV(RAND(),$F$7,$G$7)</f>
        <v>5.8150611809330462E-2</v>
      </c>
      <c r="E7571" s="38">
        <f t="shared" ref="E7571:E7634" ca="1" si="830">_xlfn.NORM.INV(RAND(),$F$8,$G$8)</f>
        <v>0.14452451784445114</v>
      </c>
      <c r="F7571" s="38">
        <f t="shared" ca="1" si="827"/>
        <v>3.8643118667586428E-2</v>
      </c>
      <c r="G7571" s="24">
        <f t="shared" ref="G7571:G7634" ca="1" si="831">IF(E7571&gt;F7571,($C$12*(1+C7571)*D7571)/(E7571-F7571),0)</f>
        <v>7977.9872309424518</v>
      </c>
      <c r="H7571" s="24">
        <f t="shared" ref="H7571:H7634" ca="1" si="832">G7571+$C$13</f>
        <v>8671.1685342549335</v>
      </c>
      <c r="I7571" s="24">
        <f ca="1">H7571/'Option value'!$E$10</f>
        <v>420.9305113715987</v>
      </c>
    </row>
    <row r="7572" spans="2:9">
      <c r="B7572">
        <f t="shared" ref="B7572:B7635" si="833">B7571+1</f>
        <v>7554</v>
      </c>
      <c r="C7572" s="38">
        <f t="shared" ca="1" si="828"/>
        <v>0.17344316347305763</v>
      </c>
      <c r="D7572" s="38">
        <f t="shared" ca="1" si="829"/>
        <v>6.2578212946901315E-2</v>
      </c>
      <c r="E7572" s="38">
        <f t="shared" ca="1" si="830"/>
        <v>0.14370452079020943</v>
      </c>
      <c r="F7572" s="38">
        <f t="shared" ref="F7572:F7635" ca="1" si="834">RAND()*($E$9-$D$9)+$D$9</f>
        <v>4.8872266932978893E-2</v>
      </c>
      <c r="G7572" s="24">
        <f t="shared" ca="1" si="831"/>
        <v>9603.3005336814786</v>
      </c>
      <c r="H7572" s="24">
        <f t="shared" ca="1" si="832"/>
        <v>10296.48183699396</v>
      </c>
      <c r="I7572" s="24">
        <f ca="1">H7572/'Option value'!$E$10</f>
        <v>499.8292153880563</v>
      </c>
    </row>
    <row r="7573" spans="2:9">
      <c r="B7573">
        <f t="shared" si="833"/>
        <v>7555</v>
      </c>
      <c r="C7573" s="38">
        <f t="shared" ca="1" si="828"/>
        <v>0.24664605771769418</v>
      </c>
      <c r="D7573" s="38">
        <f t="shared" ca="1" si="829"/>
        <v>5.9966519547788061E-2</v>
      </c>
      <c r="E7573" s="38">
        <f t="shared" ca="1" si="830"/>
        <v>0.1469135256164566</v>
      </c>
      <c r="F7573" s="38">
        <f t="shared" ca="1" si="834"/>
        <v>5.2873318655679458E-2</v>
      </c>
      <c r="G7573" s="24">
        <f t="shared" ca="1" si="831"/>
        <v>9858.9306509518301</v>
      </c>
      <c r="H7573" s="24">
        <f t="shared" ca="1" si="832"/>
        <v>10552.111954264312</v>
      </c>
      <c r="I7573" s="24">
        <f ca="1">H7573/'Option value'!$E$10</f>
        <v>512.23844438176263</v>
      </c>
    </row>
    <row r="7574" spans="2:9">
      <c r="B7574">
        <f t="shared" si="833"/>
        <v>7556</v>
      </c>
      <c r="C7574" s="38">
        <f t="shared" ca="1" si="828"/>
        <v>0.25367555951103232</v>
      </c>
      <c r="D7574" s="38">
        <f t="shared" ca="1" si="829"/>
        <v>6.1868972819964133E-2</v>
      </c>
      <c r="E7574" s="38">
        <f t="shared" ca="1" si="830"/>
        <v>0.14445155192735415</v>
      </c>
      <c r="F7574" s="38">
        <f t="shared" ca="1" si="834"/>
        <v>5.6762304828884474E-2</v>
      </c>
      <c r="G7574" s="24">
        <f t="shared" ca="1" si="831"/>
        <v>10969.910912403106</v>
      </c>
      <c r="H7574" s="24">
        <f t="shared" ca="1" si="832"/>
        <v>11663.092215715587</v>
      </c>
      <c r="I7574" s="24">
        <f ca="1">H7574/'Option value'!$E$10</f>
        <v>566.16952503473726</v>
      </c>
    </row>
    <row r="7575" spans="2:9">
      <c r="B7575">
        <f t="shared" si="833"/>
        <v>7557</v>
      </c>
      <c r="C7575" s="38">
        <f t="shared" ca="1" si="828"/>
        <v>0.29071841125235132</v>
      </c>
      <c r="D7575" s="38">
        <f t="shared" ca="1" si="829"/>
        <v>7.2813131833518605E-2</v>
      </c>
      <c r="E7575" s="38">
        <f t="shared" ca="1" si="830"/>
        <v>0.14181243754654366</v>
      </c>
      <c r="F7575" s="38">
        <f t="shared" ca="1" si="834"/>
        <v>2.7290870794556686E-2</v>
      </c>
      <c r="G7575" s="24">
        <f t="shared" ca="1" si="831"/>
        <v>10177.598453646275</v>
      </c>
      <c r="H7575" s="24">
        <f t="shared" ca="1" si="832"/>
        <v>10870.779756958756</v>
      </c>
      <c r="I7575" s="24">
        <f ca="1">H7575/'Option value'!$E$10</f>
        <v>527.70775519217261</v>
      </c>
    </row>
    <row r="7576" spans="2:9">
      <c r="B7576">
        <f t="shared" si="833"/>
        <v>7558</v>
      </c>
      <c r="C7576" s="38">
        <f t="shared" ca="1" si="828"/>
        <v>0.2076172144660994</v>
      </c>
      <c r="D7576" s="38">
        <f t="shared" ca="1" si="829"/>
        <v>6.3936040536028277E-2</v>
      </c>
      <c r="E7576" s="38">
        <f t="shared" ca="1" si="830"/>
        <v>0.147673524793585</v>
      </c>
      <c r="F7576" s="38">
        <f t="shared" ca="1" si="834"/>
        <v>3.9141030732789815E-2</v>
      </c>
      <c r="G7576" s="24">
        <f t="shared" ca="1" si="831"/>
        <v>8822.8038993658574</v>
      </c>
      <c r="H7576" s="24">
        <f t="shared" ca="1" si="832"/>
        <v>9515.9852026783392</v>
      </c>
      <c r="I7576" s="24">
        <f ca="1">H7576/'Option value'!$E$10</f>
        <v>461.94102925623002</v>
      </c>
    </row>
    <row r="7577" spans="2:9">
      <c r="B7577">
        <f t="shared" si="833"/>
        <v>7559</v>
      </c>
      <c r="C7577" s="38">
        <f t="shared" ca="1" si="828"/>
        <v>8.6469595364183832E-2</v>
      </c>
      <c r="D7577" s="38">
        <f t="shared" ca="1" si="829"/>
        <v>6.6129739236858401E-2</v>
      </c>
      <c r="E7577" s="38">
        <f t="shared" ca="1" si="830"/>
        <v>0.14565527493124122</v>
      </c>
      <c r="F7577" s="38">
        <f t="shared" ca="1" si="834"/>
        <v>5.8379615547598657E-2</v>
      </c>
      <c r="G7577" s="24">
        <f t="shared" ca="1" si="831"/>
        <v>10209.691642434504</v>
      </c>
      <c r="H7577" s="24">
        <f t="shared" ca="1" si="832"/>
        <v>10902.872945746985</v>
      </c>
      <c r="I7577" s="24">
        <f ca="1">H7577/'Option value'!$E$10</f>
        <v>529.26567697800897</v>
      </c>
    </row>
    <row r="7578" spans="2:9">
      <c r="B7578">
        <f t="shared" si="833"/>
        <v>7560</v>
      </c>
      <c r="C7578" s="38">
        <f t="shared" ca="1" si="828"/>
        <v>0.18560113966979164</v>
      </c>
      <c r="D7578" s="38">
        <f t="shared" ca="1" si="829"/>
        <v>6.3466330440376584E-2</v>
      </c>
      <c r="E7578" s="38">
        <f t="shared" ca="1" si="830"/>
        <v>0.14312913868908694</v>
      </c>
      <c r="F7578" s="38">
        <f t="shared" ca="1" si="834"/>
        <v>3.9544340925855639E-2</v>
      </c>
      <c r="G7578" s="24">
        <f t="shared" ca="1" si="831"/>
        <v>9009.0158506894641</v>
      </c>
      <c r="H7578" s="24">
        <f t="shared" ca="1" si="832"/>
        <v>9702.1971540019458</v>
      </c>
      <c r="I7578" s="24">
        <f ca="1">H7578/'Option value'!$E$10</f>
        <v>470.98044436902649</v>
      </c>
    </row>
    <row r="7579" spans="2:9">
      <c r="B7579">
        <f t="shared" si="833"/>
        <v>7561</v>
      </c>
      <c r="C7579" s="38">
        <f t="shared" ca="1" si="828"/>
        <v>0.38518129577843735</v>
      </c>
      <c r="D7579" s="38">
        <f t="shared" ca="1" si="829"/>
        <v>6.7740137303944528E-2</v>
      </c>
      <c r="E7579" s="38">
        <f t="shared" ca="1" si="830"/>
        <v>0.14585370409621909</v>
      </c>
      <c r="F7579" s="38">
        <f t="shared" ca="1" si="834"/>
        <v>4.0872992878872097E-2</v>
      </c>
      <c r="G7579" s="24">
        <f t="shared" ca="1" si="831"/>
        <v>11084.970899832613</v>
      </c>
      <c r="H7579" s="24">
        <f t="shared" ca="1" si="832"/>
        <v>11778.152203145095</v>
      </c>
      <c r="I7579" s="24">
        <f ca="1">H7579/'Option value'!$E$10</f>
        <v>571.75496131772297</v>
      </c>
    </row>
    <row r="7580" spans="2:9">
      <c r="B7580">
        <f t="shared" si="833"/>
        <v>7562</v>
      </c>
      <c r="C7580" s="38">
        <f t="shared" ca="1" si="828"/>
        <v>0.20046529832885879</v>
      </c>
      <c r="D7580" s="38">
        <f t="shared" ca="1" si="829"/>
        <v>6.4763169646375116E-2</v>
      </c>
      <c r="E7580" s="38">
        <f t="shared" ca="1" si="830"/>
        <v>0.14061635631244315</v>
      </c>
      <c r="F7580" s="38">
        <f t="shared" ca="1" si="834"/>
        <v>5.8923198555546105E-2</v>
      </c>
      <c r="G7580" s="24">
        <f t="shared" ca="1" si="831"/>
        <v>11802.755203032413</v>
      </c>
      <c r="H7580" s="24">
        <f t="shared" ca="1" si="832"/>
        <v>12495.936506344895</v>
      </c>
      <c r="I7580" s="24">
        <f ca="1">H7580/'Option value'!$E$10</f>
        <v>606.59885953130549</v>
      </c>
    </row>
    <row r="7581" spans="2:9">
      <c r="B7581">
        <f t="shared" si="833"/>
        <v>7563</v>
      </c>
      <c r="C7581" s="38">
        <f t="shared" ca="1" si="828"/>
        <v>0.16980619769980554</v>
      </c>
      <c r="D7581" s="38">
        <f t="shared" ca="1" si="829"/>
        <v>5.3938424077250829E-2</v>
      </c>
      <c r="E7581" s="38">
        <f t="shared" ca="1" si="830"/>
        <v>0.14642020187588181</v>
      </c>
      <c r="F7581" s="38">
        <f t="shared" ca="1" si="834"/>
        <v>2.7852783685046768E-2</v>
      </c>
      <c r="G7581" s="24">
        <f t="shared" ca="1" si="831"/>
        <v>6599.9126103907356</v>
      </c>
      <c r="H7581" s="24">
        <f t="shared" ca="1" si="832"/>
        <v>7293.0939137032183</v>
      </c>
      <c r="I7581" s="24">
        <f ca="1">H7581/'Option value'!$E$10</f>
        <v>354.03368513122416</v>
      </c>
    </row>
    <row r="7582" spans="2:9">
      <c r="B7582">
        <f t="shared" si="833"/>
        <v>7564</v>
      </c>
      <c r="C7582" s="38">
        <f t="shared" ca="1" si="828"/>
        <v>0.25557899225572867</v>
      </c>
      <c r="D7582" s="38">
        <f t="shared" ca="1" si="829"/>
        <v>5.1267244056966893E-2</v>
      </c>
      <c r="E7582" s="38">
        <f t="shared" ca="1" si="830"/>
        <v>0.13886112807940501</v>
      </c>
      <c r="F7582" s="38">
        <f t="shared" ca="1" si="834"/>
        <v>3.7030250656195987E-2</v>
      </c>
      <c r="G7582" s="24">
        <f t="shared" ca="1" si="831"/>
        <v>7839.6360911977235</v>
      </c>
      <c r="H7582" s="24">
        <f t="shared" ca="1" si="832"/>
        <v>8532.8173945102062</v>
      </c>
      <c r="I7582" s="24">
        <f ca="1">H7582/'Option value'!$E$10</f>
        <v>414.21443662670902</v>
      </c>
    </row>
    <row r="7583" spans="2:9">
      <c r="B7583">
        <f t="shared" si="833"/>
        <v>7565</v>
      </c>
      <c r="C7583" s="38">
        <f t="shared" ca="1" si="828"/>
        <v>0.2534806613202415</v>
      </c>
      <c r="D7583" s="38">
        <f t="shared" ca="1" si="829"/>
        <v>5.4175098870408112E-2</v>
      </c>
      <c r="E7583" s="38">
        <f t="shared" ca="1" si="830"/>
        <v>0.14402334781593704</v>
      </c>
      <c r="F7583" s="38">
        <f t="shared" ca="1" si="834"/>
        <v>5.7119387290134271E-2</v>
      </c>
      <c r="G7583" s="24">
        <f t="shared" ca="1" si="831"/>
        <v>9691.0125996704919</v>
      </c>
      <c r="H7583" s="24">
        <f t="shared" ca="1" si="832"/>
        <v>10384.193902982974</v>
      </c>
      <c r="I7583" s="24">
        <f ca="1">H7583/'Option value'!$E$10</f>
        <v>504.08708266907638</v>
      </c>
    </row>
    <row r="7584" spans="2:9">
      <c r="B7584">
        <f t="shared" si="833"/>
        <v>7566</v>
      </c>
      <c r="C7584" s="38">
        <f t="shared" ca="1" si="828"/>
        <v>0.32113324023626577</v>
      </c>
      <c r="D7584" s="38">
        <f t="shared" ca="1" si="829"/>
        <v>5.7279395518978329E-2</v>
      </c>
      <c r="E7584" s="38">
        <f t="shared" ca="1" si="830"/>
        <v>0.14437962414378611</v>
      </c>
      <c r="F7584" s="38">
        <f t="shared" ca="1" si="834"/>
        <v>2.1117492905913672E-2</v>
      </c>
      <c r="G7584" s="24">
        <f t="shared" ca="1" si="831"/>
        <v>7613.8926646334467</v>
      </c>
      <c r="H7584" s="24">
        <f t="shared" ca="1" si="832"/>
        <v>8307.0739679459293</v>
      </c>
      <c r="I7584" s="24">
        <f ca="1">H7584/'Option value'!$E$10</f>
        <v>403.25601786145285</v>
      </c>
    </row>
    <row r="7585" spans="2:9">
      <c r="B7585">
        <f t="shared" si="833"/>
        <v>7567</v>
      </c>
      <c r="C7585" s="38">
        <f t="shared" ca="1" si="828"/>
        <v>0.25377063615178747</v>
      </c>
      <c r="D7585" s="38">
        <f t="shared" ca="1" si="829"/>
        <v>5.5082295156677889E-2</v>
      </c>
      <c r="E7585" s="38">
        <f t="shared" ca="1" si="830"/>
        <v>0.14187135533594628</v>
      </c>
      <c r="F7585" s="38">
        <f t="shared" ca="1" si="834"/>
        <v>5.5532193592514961E-2</v>
      </c>
      <c r="G7585" s="24">
        <f t="shared" ca="1" si="831"/>
        <v>9920.0456640427838</v>
      </c>
      <c r="H7585" s="24">
        <f t="shared" ca="1" si="832"/>
        <v>10613.226967355266</v>
      </c>
      <c r="I7585" s="24">
        <f ca="1">H7585/'Option value'!$E$10</f>
        <v>515.20519259006142</v>
      </c>
    </row>
    <row r="7586" spans="2:9">
      <c r="B7586">
        <f t="shared" si="833"/>
        <v>7568</v>
      </c>
      <c r="C7586" s="38">
        <f t="shared" ca="1" si="828"/>
        <v>0.26311673669747421</v>
      </c>
      <c r="D7586" s="38">
        <f t="shared" ca="1" si="829"/>
        <v>6.2428830304883297E-2</v>
      </c>
      <c r="E7586" s="38">
        <f t="shared" ca="1" si="830"/>
        <v>0.1492694319382023</v>
      </c>
      <c r="F7586" s="38">
        <f t="shared" ca="1" si="834"/>
        <v>5.9564097908402877E-2</v>
      </c>
      <c r="G7586" s="24">
        <f t="shared" ca="1" si="831"/>
        <v>10901.890026045718</v>
      </c>
      <c r="H7586" s="24">
        <f t="shared" ca="1" si="832"/>
        <v>11595.071329358199</v>
      </c>
      <c r="I7586" s="24">
        <f ca="1">H7586/'Option value'!$E$10</f>
        <v>562.86754026010669</v>
      </c>
    </row>
    <row r="7587" spans="2:9">
      <c r="B7587">
        <f t="shared" si="833"/>
        <v>7569</v>
      </c>
      <c r="C7587" s="38">
        <f t="shared" ca="1" si="828"/>
        <v>0.12853096910037565</v>
      </c>
      <c r="D7587" s="38">
        <f t="shared" ca="1" si="829"/>
        <v>6.2217859263089342E-2</v>
      </c>
      <c r="E7587" s="38">
        <f t="shared" ca="1" si="830"/>
        <v>0.14298288049894473</v>
      </c>
      <c r="F7587" s="38">
        <f t="shared" ca="1" si="834"/>
        <v>3.4891138781050275E-2</v>
      </c>
      <c r="G7587" s="24">
        <f t="shared" ca="1" si="831"/>
        <v>8056.1474733657524</v>
      </c>
      <c r="H7587" s="24">
        <f t="shared" ca="1" si="832"/>
        <v>8749.3287766782341</v>
      </c>
      <c r="I7587" s="24">
        <f ca="1">H7587/'Option value'!$E$10</f>
        <v>424.72469789700165</v>
      </c>
    </row>
    <row r="7588" spans="2:9">
      <c r="B7588">
        <f t="shared" si="833"/>
        <v>7570</v>
      </c>
      <c r="C7588" s="38">
        <f t="shared" ca="1" si="828"/>
        <v>6.5373653970554141E-2</v>
      </c>
      <c r="D7588" s="38">
        <f t="shared" ca="1" si="829"/>
        <v>6.4138303321024132E-2</v>
      </c>
      <c r="E7588" s="38">
        <f t="shared" ca="1" si="830"/>
        <v>0.14759282910394114</v>
      </c>
      <c r="F7588" s="38">
        <f t="shared" ca="1" si="834"/>
        <v>4.0242563622710836E-2</v>
      </c>
      <c r="G7588" s="24">
        <f t="shared" ca="1" si="831"/>
        <v>7894.191799677048</v>
      </c>
      <c r="H7588" s="24">
        <f t="shared" ca="1" si="832"/>
        <v>8587.3731029895298</v>
      </c>
      <c r="I7588" s="24">
        <f ca="1">H7588/'Option value'!$E$10</f>
        <v>416.86277198978297</v>
      </c>
    </row>
    <row r="7589" spans="2:9">
      <c r="B7589">
        <f t="shared" si="833"/>
        <v>7571</v>
      </c>
      <c r="C7589" s="38">
        <f t="shared" ca="1" si="828"/>
        <v>0.22753240217930787</v>
      </c>
      <c r="D7589" s="38">
        <f t="shared" ca="1" si="829"/>
        <v>6.8948661172739789E-2</v>
      </c>
      <c r="E7589" s="38">
        <f t="shared" ca="1" si="830"/>
        <v>0.14071915293049564</v>
      </c>
      <c r="F7589" s="38">
        <f t="shared" ca="1" si="834"/>
        <v>5.9384075519605159E-2</v>
      </c>
      <c r="G7589" s="24">
        <f t="shared" ca="1" si="831"/>
        <v>12905.424508900305</v>
      </c>
      <c r="H7589" s="24">
        <f t="shared" ca="1" si="832"/>
        <v>13598.605812212787</v>
      </c>
      <c r="I7589" s="24">
        <f ca="1">H7589/'Option value'!$E$10</f>
        <v>660.12649573848478</v>
      </c>
    </row>
    <row r="7590" spans="2:9">
      <c r="B7590">
        <f t="shared" si="833"/>
        <v>7572</v>
      </c>
      <c r="C7590" s="38">
        <f t="shared" ca="1" si="828"/>
        <v>0.19020578041350925</v>
      </c>
      <c r="D7590" s="38">
        <f t="shared" ca="1" si="829"/>
        <v>7.0570227697549226E-2</v>
      </c>
      <c r="E7590" s="38">
        <f t="shared" ca="1" si="830"/>
        <v>0.14847586822383058</v>
      </c>
      <c r="F7590" s="38">
        <f t="shared" ca="1" si="834"/>
        <v>5.8062042060403496E-2</v>
      </c>
      <c r="G7590" s="24">
        <f t="shared" ca="1" si="831"/>
        <v>11521.263315557308</v>
      </c>
      <c r="H7590" s="24">
        <f t="shared" ca="1" si="832"/>
        <v>12214.444618869789</v>
      </c>
      <c r="I7590" s="24">
        <f ca="1">H7590/'Option value'!$E$10</f>
        <v>592.9342047995043</v>
      </c>
    </row>
    <row r="7591" spans="2:9">
      <c r="B7591">
        <f t="shared" si="833"/>
        <v>7573</v>
      </c>
      <c r="C7591" s="38">
        <f t="shared" ca="1" si="828"/>
        <v>0.11971948971967632</v>
      </c>
      <c r="D7591" s="38">
        <f t="shared" ca="1" si="829"/>
        <v>6.8055529808658768E-2</v>
      </c>
      <c r="E7591" s="38">
        <f t="shared" ca="1" si="830"/>
        <v>0.14471018188238774</v>
      </c>
      <c r="F7591" s="38">
        <f t="shared" ca="1" si="834"/>
        <v>2.9432548388379835E-2</v>
      </c>
      <c r="G7591" s="24">
        <f t="shared" ca="1" si="831"/>
        <v>8198.2089161098011</v>
      </c>
      <c r="H7591" s="24">
        <f t="shared" ca="1" si="832"/>
        <v>8891.3902194222828</v>
      </c>
      <c r="I7591" s="24">
        <f ca="1">H7591/'Option value'!$E$10</f>
        <v>431.62088443797484</v>
      </c>
    </row>
    <row r="7592" spans="2:9">
      <c r="B7592">
        <f t="shared" si="833"/>
        <v>7574</v>
      </c>
      <c r="C7592" s="38">
        <f t="shared" ca="1" si="828"/>
        <v>0.24077394003319677</v>
      </c>
      <c r="D7592" s="38">
        <f t="shared" ca="1" si="829"/>
        <v>6.6396837754963564E-2</v>
      </c>
      <c r="E7592" s="38">
        <f t="shared" ca="1" si="830"/>
        <v>0.1433330883346651</v>
      </c>
      <c r="F7592" s="38">
        <f t="shared" ca="1" si="834"/>
        <v>2.7143963264995297E-2</v>
      </c>
      <c r="G7592" s="24">
        <f t="shared" ca="1" si="831"/>
        <v>8793.5847758824912</v>
      </c>
      <c r="H7592" s="24">
        <f t="shared" ca="1" si="832"/>
        <v>9486.7660791949729</v>
      </c>
      <c r="I7592" s="24">
        <f ca="1">H7592/'Option value'!$E$10</f>
        <v>460.52262520363945</v>
      </c>
    </row>
    <row r="7593" spans="2:9">
      <c r="B7593">
        <f t="shared" si="833"/>
        <v>7575</v>
      </c>
      <c r="C7593" s="38">
        <f t="shared" ca="1" si="828"/>
        <v>0.3309615230556272</v>
      </c>
      <c r="D7593" s="38">
        <f t="shared" ca="1" si="829"/>
        <v>6.8083954044700301E-2</v>
      </c>
      <c r="E7593" s="38">
        <f t="shared" ca="1" si="830"/>
        <v>0.14599947277623795</v>
      </c>
      <c r="F7593" s="38">
        <f t="shared" ca="1" si="834"/>
        <v>5.7628003080144777E-2</v>
      </c>
      <c r="G7593" s="24">
        <f t="shared" ca="1" si="831"/>
        <v>12717.143431699551</v>
      </c>
      <c r="H7593" s="24">
        <f t="shared" ca="1" si="832"/>
        <v>13410.324735012033</v>
      </c>
      <c r="I7593" s="24">
        <f ca="1">H7593/'Option value'!$E$10</f>
        <v>650.98663762194326</v>
      </c>
    </row>
    <row r="7594" spans="2:9">
      <c r="B7594">
        <f t="shared" si="833"/>
        <v>7576</v>
      </c>
      <c r="C7594" s="38">
        <f t="shared" ca="1" si="828"/>
        <v>0.28479660512473037</v>
      </c>
      <c r="D7594" s="38">
        <f t="shared" ca="1" si="829"/>
        <v>6.0922079719406753E-2</v>
      </c>
      <c r="E7594" s="38">
        <f t="shared" ca="1" si="830"/>
        <v>0.14676275906091776</v>
      </c>
      <c r="F7594" s="38">
        <f t="shared" ca="1" si="834"/>
        <v>5.0401217555767833E-2</v>
      </c>
      <c r="G7594" s="24">
        <f t="shared" ca="1" si="831"/>
        <v>10073.879204947609</v>
      </c>
      <c r="H7594" s="24">
        <f t="shared" ca="1" si="832"/>
        <v>10767.060508260091</v>
      </c>
      <c r="I7594" s="24">
        <f ca="1">H7594/'Option value'!$E$10</f>
        <v>522.67284020680052</v>
      </c>
    </row>
    <row r="7595" spans="2:9">
      <c r="B7595">
        <f t="shared" si="833"/>
        <v>7577</v>
      </c>
      <c r="C7595" s="38">
        <f t="shared" ca="1" si="828"/>
        <v>0.36340843172661008</v>
      </c>
      <c r="D7595" s="38">
        <f t="shared" ca="1" si="829"/>
        <v>6.5053525962298395E-2</v>
      </c>
      <c r="E7595" s="38">
        <f t="shared" ca="1" si="830"/>
        <v>0.14177168586092137</v>
      </c>
      <c r="F7595" s="38">
        <f t="shared" ca="1" si="834"/>
        <v>5.8311932633279467E-2</v>
      </c>
      <c r="G7595" s="24">
        <f t="shared" ca="1" si="831"/>
        <v>13179.869093990881</v>
      </c>
      <c r="H7595" s="24">
        <f t="shared" ca="1" si="832"/>
        <v>13873.050397303363</v>
      </c>
      <c r="I7595" s="24">
        <f ca="1">H7595/'Option value'!$E$10</f>
        <v>673.44904841278458</v>
      </c>
    </row>
    <row r="7596" spans="2:9">
      <c r="B7596">
        <f t="shared" si="833"/>
        <v>7578</v>
      </c>
      <c r="C7596" s="38">
        <f t="shared" ca="1" si="828"/>
        <v>0.23541307197054973</v>
      </c>
      <c r="D7596" s="38">
        <f t="shared" ca="1" si="829"/>
        <v>6.5633827273061662E-2</v>
      </c>
      <c r="E7596" s="38">
        <f t="shared" ca="1" si="830"/>
        <v>0.14732024464333052</v>
      </c>
      <c r="F7596" s="38">
        <f t="shared" ca="1" si="834"/>
        <v>2.2745277450097939E-2</v>
      </c>
      <c r="G7596" s="24">
        <f t="shared" ca="1" si="831"/>
        <v>8072.3599208935639</v>
      </c>
      <c r="H7596" s="24">
        <f t="shared" ca="1" si="832"/>
        <v>8765.5412242060465</v>
      </c>
      <c r="I7596" s="24">
        <f ca="1">H7596/'Option value'!$E$10</f>
        <v>425.51170991291485</v>
      </c>
    </row>
    <row r="7597" spans="2:9">
      <c r="B7597">
        <f t="shared" si="833"/>
        <v>7579</v>
      </c>
      <c r="C7597" s="38">
        <f t="shared" ca="1" si="828"/>
        <v>0.17478015162998872</v>
      </c>
      <c r="D7597" s="38">
        <f t="shared" ca="1" si="829"/>
        <v>5.6599291028311988E-2</v>
      </c>
      <c r="E7597" s="38">
        <f t="shared" ca="1" si="830"/>
        <v>0.14436568319611914</v>
      </c>
      <c r="F7597" s="38">
        <f t="shared" ca="1" si="834"/>
        <v>5.0889973352583676E-2</v>
      </c>
      <c r="G7597" s="24">
        <f t="shared" ca="1" si="831"/>
        <v>8821.8607138229036</v>
      </c>
      <c r="H7597" s="24">
        <f t="shared" ca="1" si="832"/>
        <v>9515.0420171353853</v>
      </c>
      <c r="I7597" s="24">
        <f ca="1">H7597/'Option value'!$E$10</f>
        <v>461.8952435502614</v>
      </c>
    </row>
    <row r="7598" spans="2:9">
      <c r="B7598">
        <f t="shared" si="833"/>
        <v>7580</v>
      </c>
      <c r="C7598" s="38">
        <f t="shared" ca="1" si="828"/>
        <v>0.3119337842685122</v>
      </c>
      <c r="D7598" s="38">
        <f t="shared" ca="1" si="829"/>
        <v>6.380368227318188E-2</v>
      </c>
      <c r="E7598" s="38">
        <f t="shared" ca="1" si="830"/>
        <v>0.14609418939909111</v>
      </c>
      <c r="F7598" s="38">
        <f t="shared" ca="1" si="834"/>
        <v>2.2905694281180694E-2</v>
      </c>
      <c r="G7598" s="24">
        <f t="shared" ca="1" si="831"/>
        <v>8427.1143414000308</v>
      </c>
      <c r="H7598" s="24">
        <f t="shared" ca="1" si="832"/>
        <v>9120.2956447125125</v>
      </c>
      <c r="I7598" s="24">
        <f ca="1">H7598/'Option value'!$E$10</f>
        <v>442.73279828701516</v>
      </c>
    </row>
    <row r="7599" spans="2:9">
      <c r="B7599">
        <f t="shared" si="833"/>
        <v>7581</v>
      </c>
      <c r="C7599" s="38">
        <f t="shared" ca="1" si="828"/>
        <v>0.20700548539792268</v>
      </c>
      <c r="D7599" s="38">
        <f t="shared" ca="1" si="829"/>
        <v>5.7648578589231871E-2</v>
      </c>
      <c r="E7599" s="38">
        <f t="shared" ca="1" si="830"/>
        <v>0.14475197430360306</v>
      </c>
      <c r="F7599" s="38">
        <f t="shared" ca="1" si="834"/>
        <v>4.0021595697806132E-2</v>
      </c>
      <c r="G7599" s="24">
        <f t="shared" ca="1" si="831"/>
        <v>8239.7977281453805</v>
      </c>
      <c r="H7599" s="24">
        <f t="shared" ca="1" si="832"/>
        <v>8932.9790314578622</v>
      </c>
      <c r="I7599" s="24">
        <f ca="1">H7599/'Option value'!$E$10</f>
        <v>433.63975880863404</v>
      </c>
    </row>
    <row r="7600" spans="2:9">
      <c r="B7600">
        <f t="shared" si="833"/>
        <v>7582</v>
      </c>
      <c r="C7600" s="38">
        <f t="shared" ca="1" si="828"/>
        <v>7.8466543612175449E-2</v>
      </c>
      <c r="D7600" s="38">
        <f t="shared" ca="1" si="829"/>
        <v>6.098716354354361E-2</v>
      </c>
      <c r="E7600" s="38">
        <f t="shared" ca="1" si="830"/>
        <v>0.14514550562876885</v>
      </c>
      <c r="F7600" s="38">
        <f t="shared" ca="1" si="834"/>
        <v>4.3582291517967942E-2</v>
      </c>
      <c r="G7600" s="24">
        <f t="shared" ca="1" si="831"/>
        <v>8031.5626725014981</v>
      </c>
      <c r="H7600" s="24">
        <f t="shared" ca="1" si="832"/>
        <v>8724.7439758139808</v>
      </c>
      <c r="I7600" s="24">
        <f ca="1">H7600/'Option value'!$E$10</f>
        <v>423.53126096184371</v>
      </c>
    </row>
    <row r="7601" spans="2:9">
      <c r="B7601">
        <f t="shared" si="833"/>
        <v>7583</v>
      </c>
      <c r="C7601" s="38">
        <f t="shared" ca="1" si="828"/>
        <v>0.13705458121371628</v>
      </c>
      <c r="D7601" s="38">
        <f t="shared" ca="1" si="829"/>
        <v>6.4914594025336461E-2</v>
      </c>
      <c r="E7601" s="38">
        <f t="shared" ca="1" si="830"/>
        <v>0.14393509807286492</v>
      </c>
      <c r="F7601" s="38">
        <f t="shared" ca="1" si="834"/>
        <v>2.7340032986515283E-2</v>
      </c>
      <c r="G7601" s="24">
        <f t="shared" ca="1" si="831"/>
        <v>7851.1787525487443</v>
      </c>
      <c r="H7601" s="24">
        <f t="shared" ca="1" si="832"/>
        <v>8544.360055861227</v>
      </c>
      <c r="I7601" s="24">
        <f ca="1">H7601/'Option value'!$E$10</f>
        <v>414.77475999326344</v>
      </c>
    </row>
    <row r="7602" spans="2:9">
      <c r="B7602">
        <f t="shared" si="833"/>
        <v>7584</v>
      </c>
      <c r="C7602" s="38">
        <f t="shared" ca="1" si="828"/>
        <v>0.12458076539607028</v>
      </c>
      <c r="D7602" s="38">
        <f t="shared" ca="1" si="829"/>
        <v>6.3209483793477725E-2</v>
      </c>
      <c r="E7602" s="38">
        <f t="shared" ca="1" si="830"/>
        <v>0.14812507547868053</v>
      </c>
      <c r="F7602" s="38">
        <f t="shared" ca="1" si="834"/>
        <v>3.316537989404799E-2</v>
      </c>
      <c r="G7602" s="24">
        <f t="shared" ca="1" si="831"/>
        <v>7668.6455792816178</v>
      </c>
      <c r="H7602" s="24">
        <f t="shared" ca="1" si="832"/>
        <v>8361.8268825940995</v>
      </c>
      <c r="I7602" s="24">
        <f ca="1">H7602/'Option value'!$E$10</f>
        <v>405.91392633951938</v>
      </c>
    </row>
    <row r="7603" spans="2:9">
      <c r="B7603">
        <f t="shared" si="833"/>
        <v>7585</v>
      </c>
      <c r="C7603" s="38">
        <f t="shared" ca="1" si="828"/>
        <v>0.19874205121247676</v>
      </c>
      <c r="D7603" s="38">
        <f t="shared" ca="1" si="829"/>
        <v>6.3928778229930081E-2</v>
      </c>
      <c r="E7603" s="38">
        <f t="shared" ca="1" si="830"/>
        <v>0.15130853452911358</v>
      </c>
      <c r="F7603" s="38">
        <f t="shared" ca="1" si="834"/>
        <v>5.1689168341011296E-2</v>
      </c>
      <c r="G7603" s="24">
        <f t="shared" ca="1" si="831"/>
        <v>9540.4695002249919</v>
      </c>
      <c r="H7603" s="24">
        <f t="shared" ca="1" si="832"/>
        <v>10233.650803537474</v>
      </c>
      <c r="I7603" s="24">
        <f ca="1">H7603/'Option value'!$E$10</f>
        <v>496.77916522026567</v>
      </c>
    </row>
    <row r="7604" spans="2:9">
      <c r="B7604">
        <f t="shared" si="833"/>
        <v>7586</v>
      </c>
      <c r="C7604" s="38">
        <f t="shared" ca="1" si="828"/>
        <v>0.20028804400425454</v>
      </c>
      <c r="D7604" s="38">
        <f t="shared" ca="1" si="829"/>
        <v>7.1073555307839278E-2</v>
      </c>
      <c r="E7604" s="38">
        <f t="shared" ca="1" si="830"/>
        <v>0.14631888616532746</v>
      </c>
      <c r="F7604" s="38">
        <f t="shared" ca="1" si="834"/>
        <v>4.0125228980163602E-2</v>
      </c>
      <c r="G7604" s="24">
        <f t="shared" ca="1" si="831"/>
        <v>9962.912588913372</v>
      </c>
      <c r="H7604" s="24">
        <f t="shared" ca="1" si="832"/>
        <v>10656.093892225854</v>
      </c>
      <c r="I7604" s="24">
        <f ca="1">H7604/'Option value'!$E$10</f>
        <v>517.28611127309966</v>
      </c>
    </row>
    <row r="7605" spans="2:9">
      <c r="B7605">
        <f t="shared" si="833"/>
        <v>7587</v>
      </c>
      <c r="C7605" s="38">
        <f t="shared" ca="1" si="828"/>
        <v>0.39542379050361998</v>
      </c>
      <c r="D7605" s="38">
        <f t="shared" ca="1" si="829"/>
        <v>5.4235901407768301E-2</v>
      </c>
      <c r="E7605" s="38">
        <f t="shared" ca="1" si="830"/>
        <v>0.14387467296595127</v>
      </c>
      <c r="F7605" s="38">
        <f t="shared" ca="1" si="834"/>
        <v>5.8450957162657496E-2</v>
      </c>
      <c r="G7605" s="24">
        <f t="shared" ca="1" si="831"/>
        <v>10987.677494738678</v>
      </c>
      <c r="H7605" s="24">
        <f t="shared" ca="1" si="832"/>
        <v>11680.85879805116</v>
      </c>
      <c r="I7605" s="24">
        <f ca="1">H7605/'Option value'!$E$10</f>
        <v>567.03198048792035</v>
      </c>
    </row>
    <row r="7606" spans="2:9">
      <c r="B7606">
        <f t="shared" si="833"/>
        <v>7588</v>
      </c>
      <c r="C7606" s="38">
        <f t="shared" ca="1" si="828"/>
        <v>0.22253965191538821</v>
      </c>
      <c r="D7606" s="38">
        <f t="shared" ca="1" si="829"/>
        <v>5.9808115807050692E-2</v>
      </c>
      <c r="E7606" s="38">
        <f t="shared" ca="1" si="830"/>
        <v>0.14086117671093887</v>
      </c>
      <c r="F7606" s="38">
        <f t="shared" ca="1" si="834"/>
        <v>3.2419036678460474E-2</v>
      </c>
      <c r="G7606" s="24">
        <f t="shared" ca="1" si="831"/>
        <v>8362.1195444356981</v>
      </c>
      <c r="H7606" s="24">
        <f t="shared" ca="1" si="832"/>
        <v>9055.3008477481799</v>
      </c>
      <c r="I7606" s="24">
        <f ca="1">H7606/'Option value'!$E$10</f>
        <v>439.57771105573687</v>
      </c>
    </row>
    <row r="7607" spans="2:9">
      <c r="B7607">
        <f t="shared" si="833"/>
        <v>7589</v>
      </c>
      <c r="C7607" s="38">
        <f t="shared" ca="1" si="828"/>
        <v>0.31843065304797857</v>
      </c>
      <c r="D7607" s="38">
        <f t="shared" ca="1" si="829"/>
        <v>6.2120784151181024E-2</v>
      </c>
      <c r="E7607" s="38">
        <f t="shared" ca="1" si="830"/>
        <v>0.14266123483617141</v>
      </c>
      <c r="F7607" s="38">
        <f t="shared" ca="1" si="834"/>
        <v>3.5076671095360862E-2</v>
      </c>
      <c r="G7607" s="24">
        <f t="shared" ca="1" si="831"/>
        <v>9441.3834118594041</v>
      </c>
      <c r="H7607" s="24">
        <f t="shared" ca="1" si="832"/>
        <v>10134.564715171886</v>
      </c>
      <c r="I7607" s="24">
        <f ca="1">H7607/'Option value'!$E$10</f>
        <v>491.96916093067404</v>
      </c>
    </row>
    <row r="7608" spans="2:9">
      <c r="B7608">
        <f t="shared" si="833"/>
        <v>7590</v>
      </c>
      <c r="C7608" s="38">
        <f t="shared" ca="1" si="828"/>
        <v>0.33279895318810437</v>
      </c>
      <c r="D7608" s="38">
        <f t="shared" ca="1" si="829"/>
        <v>6.2432755216330654E-2</v>
      </c>
      <c r="E7608" s="38">
        <f t="shared" ca="1" si="830"/>
        <v>0.14646127862630262</v>
      </c>
      <c r="F7608" s="38">
        <f t="shared" ca="1" si="834"/>
        <v>3.3495031056619877E-2</v>
      </c>
      <c r="G7608" s="24">
        <f t="shared" ca="1" si="831"/>
        <v>9135.2369809787942</v>
      </c>
      <c r="H7608" s="24">
        <f t="shared" ca="1" si="832"/>
        <v>9828.418284291276</v>
      </c>
      <c r="I7608" s="24">
        <f ca="1">H7608/'Option value'!$E$10</f>
        <v>477.10768370345994</v>
      </c>
    </row>
    <row r="7609" spans="2:9">
      <c r="B7609">
        <f t="shared" si="833"/>
        <v>7591</v>
      </c>
      <c r="C7609" s="38">
        <f t="shared" ca="1" si="828"/>
        <v>0.14904246386145109</v>
      </c>
      <c r="D7609" s="38">
        <f t="shared" ca="1" si="829"/>
        <v>6.1047742114146694E-2</v>
      </c>
      <c r="E7609" s="38">
        <f t="shared" ca="1" si="830"/>
        <v>0.14382857220231224</v>
      </c>
      <c r="F7609" s="38">
        <f t="shared" ca="1" si="834"/>
        <v>4.9235052684926207E-2</v>
      </c>
      <c r="G7609" s="24">
        <f t="shared" ca="1" si="831"/>
        <v>9196.7774454217924</v>
      </c>
      <c r="H7609" s="24">
        <f t="shared" ca="1" si="832"/>
        <v>9889.9587487342742</v>
      </c>
      <c r="I7609" s="24">
        <f ca="1">H7609/'Option value'!$E$10</f>
        <v>480.09508489001325</v>
      </c>
    </row>
    <row r="7610" spans="2:9">
      <c r="B7610">
        <f t="shared" si="833"/>
        <v>7592</v>
      </c>
      <c r="C7610" s="38">
        <f t="shared" ca="1" si="828"/>
        <v>0.22443968925104285</v>
      </c>
      <c r="D7610" s="38">
        <f t="shared" ca="1" si="829"/>
        <v>5.4115500415778069E-2</v>
      </c>
      <c r="E7610" s="38">
        <f t="shared" ca="1" si="830"/>
        <v>0.14605047345691199</v>
      </c>
      <c r="F7610" s="38">
        <f t="shared" ca="1" si="834"/>
        <v>5.456139910037279E-2</v>
      </c>
      <c r="G7610" s="24">
        <f t="shared" ca="1" si="831"/>
        <v>8982.168966723706</v>
      </c>
      <c r="H7610" s="24">
        <f t="shared" ca="1" si="832"/>
        <v>9675.3502700361878</v>
      </c>
      <c r="I7610" s="24">
        <f ca="1">H7610/'Option value'!$E$10</f>
        <v>469.67719757457218</v>
      </c>
    </row>
    <row r="7611" spans="2:9">
      <c r="B7611">
        <f t="shared" si="833"/>
        <v>7593</v>
      </c>
      <c r="C7611" s="38">
        <f t="shared" ca="1" si="828"/>
        <v>0.22691425823630132</v>
      </c>
      <c r="D7611" s="38">
        <f t="shared" ca="1" si="829"/>
        <v>6.5062071906868232E-2</v>
      </c>
      <c r="E7611" s="38">
        <f t="shared" ca="1" si="830"/>
        <v>0.14488606960918402</v>
      </c>
      <c r="F7611" s="38">
        <f t="shared" ca="1" si="834"/>
        <v>3.8571281042514866E-2</v>
      </c>
      <c r="G7611" s="24">
        <f t="shared" ca="1" si="831"/>
        <v>9311.932084435166</v>
      </c>
      <c r="H7611" s="24">
        <f t="shared" ca="1" si="832"/>
        <v>10005.113387747648</v>
      </c>
      <c r="I7611" s="24">
        <f ca="1">H7611/'Option value'!$E$10</f>
        <v>485.68511591007996</v>
      </c>
    </row>
    <row r="7612" spans="2:9">
      <c r="B7612">
        <f t="shared" si="833"/>
        <v>7594</v>
      </c>
      <c r="C7612" s="38">
        <f t="shared" ca="1" si="828"/>
        <v>0.26212702503437091</v>
      </c>
      <c r="D7612" s="38">
        <f t="shared" ca="1" si="829"/>
        <v>7.0693092416413306E-2</v>
      </c>
      <c r="E7612" s="38">
        <f t="shared" ca="1" si="830"/>
        <v>0.14146233905583744</v>
      </c>
      <c r="F7612" s="38">
        <f t="shared" ca="1" si="834"/>
        <v>3.3584540398307078E-2</v>
      </c>
      <c r="G7612" s="24">
        <f t="shared" ca="1" si="831"/>
        <v>10257.448547258353</v>
      </c>
      <c r="H7612" s="24">
        <f t="shared" ca="1" si="832"/>
        <v>10950.629850570835</v>
      </c>
      <c r="I7612" s="24">
        <f ca="1">H7612/'Option value'!$E$10</f>
        <v>531.58397332868128</v>
      </c>
    </row>
    <row r="7613" spans="2:9">
      <c r="B7613">
        <f t="shared" si="833"/>
        <v>7595</v>
      </c>
      <c r="C7613" s="38">
        <f t="shared" ca="1" si="828"/>
        <v>5.2265495949773477E-2</v>
      </c>
      <c r="D7613" s="38">
        <f t="shared" ca="1" si="829"/>
        <v>6.1376717860216388E-2</v>
      </c>
      <c r="E7613" s="38">
        <f t="shared" ca="1" si="830"/>
        <v>0.14597031295594998</v>
      </c>
      <c r="F7613" s="38">
        <f t="shared" ca="1" si="834"/>
        <v>2.0684110754600589E-2</v>
      </c>
      <c r="G7613" s="24">
        <f t="shared" ca="1" si="831"/>
        <v>6393.1828068553696</v>
      </c>
      <c r="H7613" s="24">
        <f t="shared" ca="1" si="832"/>
        <v>7086.3641101678522</v>
      </c>
      <c r="I7613" s="24">
        <f ca="1">H7613/'Option value'!$E$10</f>
        <v>343.99825777513843</v>
      </c>
    </row>
    <row r="7614" spans="2:9">
      <c r="B7614">
        <f t="shared" si="833"/>
        <v>7596</v>
      </c>
      <c r="C7614" s="38">
        <f t="shared" ca="1" si="828"/>
        <v>0.14584590345764786</v>
      </c>
      <c r="D7614" s="38">
        <f t="shared" ca="1" si="829"/>
        <v>6.1445995469926129E-2</v>
      </c>
      <c r="E7614" s="38">
        <f t="shared" ca="1" si="830"/>
        <v>0.14307828792616584</v>
      </c>
      <c r="F7614" s="38">
        <f t="shared" ca="1" si="834"/>
        <v>2.0946544970125786E-2</v>
      </c>
      <c r="G7614" s="24">
        <f t="shared" ca="1" si="831"/>
        <v>7149.6144513110094</v>
      </c>
      <c r="H7614" s="24">
        <f t="shared" ca="1" si="832"/>
        <v>7842.795754623492</v>
      </c>
      <c r="I7614" s="24">
        <f ca="1">H7614/'Option value'!$E$10</f>
        <v>380.71824051570349</v>
      </c>
    </row>
    <row r="7615" spans="2:9">
      <c r="B7615">
        <f t="shared" si="833"/>
        <v>7597</v>
      </c>
      <c r="C7615" s="38">
        <f t="shared" ca="1" si="828"/>
        <v>0.52598947443857103</v>
      </c>
      <c r="D7615" s="38">
        <f t="shared" ca="1" si="829"/>
        <v>6.5540396480874077E-2</v>
      </c>
      <c r="E7615" s="38">
        <f t="shared" ca="1" si="830"/>
        <v>0.14529669007406101</v>
      </c>
      <c r="F7615" s="38">
        <f t="shared" ca="1" si="834"/>
        <v>5.3751042411371922E-2</v>
      </c>
      <c r="G7615" s="24">
        <f t="shared" ca="1" si="831"/>
        <v>13549.219473299065</v>
      </c>
      <c r="H7615" s="24">
        <f t="shared" ca="1" si="832"/>
        <v>14242.400776611546</v>
      </c>
      <c r="I7615" s="24">
        <f ca="1">H7615/'Option value'!$E$10</f>
        <v>691.37867847628866</v>
      </c>
    </row>
    <row r="7616" spans="2:9">
      <c r="B7616">
        <f t="shared" si="833"/>
        <v>7598</v>
      </c>
      <c r="C7616" s="38">
        <f t="shared" ca="1" si="828"/>
        <v>0.14911342006399253</v>
      </c>
      <c r="D7616" s="38">
        <f t="shared" ca="1" si="829"/>
        <v>5.6493479303345778E-2</v>
      </c>
      <c r="E7616" s="38">
        <f t="shared" ca="1" si="830"/>
        <v>0.14614642007958781</v>
      </c>
      <c r="F7616" s="38">
        <f t="shared" ca="1" si="834"/>
        <v>2.1317305449556869E-2</v>
      </c>
      <c r="G7616" s="24">
        <f t="shared" ca="1" si="831"/>
        <v>6449.6582923852848</v>
      </c>
      <c r="H7616" s="24">
        <f t="shared" ca="1" si="832"/>
        <v>7142.8395956977674</v>
      </c>
      <c r="I7616" s="24">
        <f ca="1">H7616/'Option value'!$E$10</f>
        <v>346.73978619892074</v>
      </c>
    </row>
    <row r="7617" spans="2:9">
      <c r="B7617">
        <f t="shared" si="833"/>
        <v>7599</v>
      </c>
      <c r="C7617" s="38">
        <f t="shared" ca="1" si="828"/>
        <v>0.3836764425336906</v>
      </c>
      <c r="D7617" s="38">
        <f t="shared" ca="1" si="829"/>
        <v>6.0648149444247894E-2</v>
      </c>
      <c r="E7617" s="38">
        <f t="shared" ca="1" si="830"/>
        <v>0.14925231511519124</v>
      </c>
      <c r="F7617" s="38">
        <f t="shared" ca="1" si="834"/>
        <v>2.6930743454087542E-2</v>
      </c>
      <c r="G7617" s="24">
        <f t="shared" ca="1" si="831"/>
        <v>8508.2535796672692</v>
      </c>
      <c r="H7617" s="24">
        <f t="shared" ca="1" si="832"/>
        <v>9201.4348829797509</v>
      </c>
      <c r="I7617" s="24">
        <f ca="1">H7617/'Option value'!$E$10</f>
        <v>446.6715962611529</v>
      </c>
    </row>
    <row r="7618" spans="2:9">
      <c r="B7618">
        <f t="shared" si="833"/>
        <v>7600</v>
      </c>
      <c r="C7618" s="38">
        <f t="shared" ca="1" si="828"/>
        <v>0.21028736549339785</v>
      </c>
      <c r="D7618" s="38">
        <f t="shared" ca="1" si="829"/>
        <v>6.2527626578067527E-2</v>
      </c>
      <c r="E7618" s="38">
        <f t="shared" ca="1" si="830"/>
        <v>0.14570262982310556</v>
      </c>
      <c r="F7618" s="38">
        <f t="shared" ca="1" si="834"/>
        <v>2.4031728394148008E-2</v>
      </c>
      <c r="G7618" s="24">
        <f t="shared" ca="1" si="831"/>
        <v>7713.7417483037525</v>
      </c>
      <c r="H7618" s="24">
        <f t="shared" ca="1" si="832"/>
        <v>8406.9230516162352</v>
      </c>
      <c r="I7618" s="24">
        <f ca="1">H7618/'Option value'!$E$10</f>
        <v>408.10306075806966</v>
      </c>
    </row>
    <row r="7619" spans="2:9">
      <c r="B7619">
        <f t="shared" si="833"/>
        <v>7601</v>
      </c>
      <c r="C7619" s="38">
        <f t="shared" ca="1" si="828"/>
        <v>0.12774880814611111</v>
      </c>
      <c r="D7619" s="38">
        <f t="shared" ca="1" si="829"/>
        <v>5.8990723800987313E-2</v>
      </c>
      <c r="E7619" s="38">
        <f t="shared" ca="1" si="830"/>
        <v>0.14551709409488225</v>
      </c>
      <c r="F7619" s="38">
        <f t="shared" ca="1" si="834"/>
        <v>4.9360161664518301E-2</v>
      </c>
      <c r="G7619" s="24">
        <f t="shared" ca="1" si="831"/>
        <v>8580.3870422905857</v>
      </c>
      <c r="H7619" s="24">
        <f t="shared" ca="1" si="832"/>
        <v>9273.5683456030674</v>
      </c>
      <c r="I7619" s="24">
        <f ca="1">H7619/'Option value'!$E$10</f>
        <v>450.17322066034302</v>
      </c>
    </row>
    <row r="7620" spans="2:9">
      <c r="B7620">
        <f t="shared" si="833"/>
        <v>7602</v>
      </c>
      <c r="C7620" s="38">
        <f t="shared" ca="1" si="828"/>
        <v>0.28285354547764241</v>
      </c>
      <c r="D7620" s="38">
        <f t="shared" ca="1" si="829"/>
        <v>7.1273565469147038E-2</v>
      </c>
      <c r="E7620" s="38">
        <f t="shared" ca="1" si="830"/>
        <v>0.14766972496606259</v>
      </c>
      <c r="F7620" s="38">
        <f t="shared" ca="1" si="834"/>
        <v>3.0764713042472192E-2</v>
      </c>
      <c r="G7620" s="24">
        <f t="shared" ca="1" si="831"/>
        <v>9699.8230143762248</v>
      </c>
      <c r="H7620" s="24">
        <f t="shared" ca="1" si="832"/>
        <v>10393.004317688707</v>
      </c>
      <c r="I7620" s="24">
        <f ca="1">H7620/'Option value'!$E$10</f>
        <v>504.51477270333521</v>
      </c>
    </row>
    <row r="7621" spans="2:9">
      <c r="B7621">
        <f t="shared" si="833"/>
        <v>7603</v>
      </c>
      <c r="C7621" s="38">
        <f t="shared" ca="1" si="828"/>
        <v>0.11533106602869363</v>
      </c>
      <c r="D7621" s="38">
        <f t="shared" ca="1" si="829"/>
        <v>5.2805735559956372E-2</v>
      </c>
      <c r="E7621" s="38">
        <f t="shared" ca="1" si="830"/>
        <v>0.14250224356215815</v>
      </c>
      <c r="F7621" s="38">
        <f t="shared" ca="1" si="834"/>
        <v>2.6566729010276239E-2</v>
      </c>
      <c r="G7621" s="24">
        <f t="shared" ca="1" si="831"/>
        <v>6300.2789487514337</v>
      </c>
      <c r="H7621" s="24">
        <f t="shared" ca="1" si="832"/>
        <v>6993.4602520639164</v>
      </c>
      <c r="I7621" s="24">
        <f ca="1">H7621/'Option value'!$E$10</f>
        <v>339.48836175067555</v>
      </c>
    </row>
    <row r="7622" spans="2:9">
      <c r="B7622">
        <f t="shared" si="833"/>
        <v>7604</v>
      </c>
      <c r="C7622" s="38">
        <f t="shared" ca="1" si="828"/>
        <v>0.21618505332298502</v>
      </c>
      <c r="D7622" s="38">
        <f t="shared" ca="1" si="829"/>
        <v>6.3443453585790843E-2</v>
      </c>
      <c r="E7622" s="38">
        <f t="shared" ca="1" si="830"/>
        <v>0.14300698101159962</v>
      </c>
      <c r="F7622" s="38">
        <f t="shared" ca="1" si="834"/>
        <v>5.4469008910946137E-2</v>
      </c>
      <c r="G7622" s="24">
        <f t="shared" ca="1" si="831"/>
        <v>10808.073366102608</v>
      </c>
      <c r="H7622" s="24">
        <f t="shared" ca="1" si="832"/>
        <v>11501.25466941509</v>
      </c>
      <c r="I7622" s="24">
        <f ca="1">H7622/'Option value'!$E$10</f>
        <v>558.31333346675194</v>
      </c>
    </row>
    <row r="7623" spans="2:9">
      <c r="B7623">
        <f t="shared" si="833"/>
        <v>7605</v>
      </c>
      <c r="C7623" s="38">
        <f t="shared" ca="1" si="828"/>
        <v>0.16941223797810137</v>
      </c>
      <c r="D7623" s="38">
        <f t="shared" ca="1" si="829"/>
        <v>6.7726455020090282E-2</v>
      </c>
      <c r="E7623" s="38">
        <f t="shared" ca="1" si="830"/>
        <v>0.14470179817055726</v>
      </c>
      <c r="F7623" s="38">
        <f t="shared" ca="1" si="834"/>
        <v>4.9526072220086093E-2</v>
      </c>
      <c r="G7623" s="24">
        <f t="shared" ca="1" si="831"/>
        <v>10320.272324047406</v>
      </c>
      <c r="H7623" s="24">
        <f t="shared" ca="1" si="832"/>
        <v>11013.453627359888</v>
      </c>
      <c r="I7623" s="24">
        <f ca="1">H7623/'Option value'!$E$10</f>
        <v>534.63367123106252</v>
      </c>
    </row>
    <row r="7624" spans="2:9">
      <c r="B7624">
        <f t="shared" si="833"/>
        <v>7606</v>
      </c>
      <c r="C7624" s="38">
        <f t="shared" ca="1" si="828"/>
        <v>0.35780268747565164</v>
      </c>
      <c r="D7624" s="38">
        <f t="shared" ca="1" si="829"/>
        <v>6.9569460643023523E-2</v>
      </c>
      <c r="E7624" s="38">
        <f t="shared" ca="1" si="830"/>
        <v>0.14333431165647409</v>
      </c>
      <c r="F7624" s="38">
        <f t="shared" ca="1" si="834"/>
        <v>3.3952186238097183E-2</v>
      </c>
      <c r="G7624" s="24">
        <f t="shared" ca="1" si="831"/>
        <v>10710.267531218635</v>
      </c>
      <c r="H7624" s="24">
        <f t="shared" ca="1" si="832"/>
        <v>11403.448834531117</v>
      </c>
      <c r="I7624" s="24">
        <f ca="1">H7624/'Option value'!$E$10</f>
        <v>553.56547740442306</v>
      </c>
    </row>
    <row r="7625" spans="2:9">
      <c r="B7625">
        <f t="shared" si="833"/>
        <v>7607</v>
      </c>
      <c r="C7625" s="38">
        <f t="shared" ca="1" si="828"/>
        <v>0.10268106246717092</v>
      </c>
      <c r="D7625" s="38">
        <f t="shared" ca="1" si="829"/>
        <v>5.2897754372170161E-2</v>
      </c>
      <c r="E7625" s="38">
        <f t="shared" ca="1" si="830"/>
        <v>0.1413850699196979</v>
      </c>
      <c r="F7625" s="38">
        <f t="shared" ca="1" si="834"/>
        <v>5.1461114923588083E-2</v>
      </c>
      <c r="G7625" s="24">
        <f t="shared" ca="1" si="831"/>
        <v>8044.5754433047196</v>
      </c>
      <c r="H7625" s="24">
        <f t="shared" ca="1" si="832"/>
        <v>8737.7567466172022</v>
      </c>
      <c r="I7625" s="24">
        <f ca="1">H7625/'Option value'!$E$10</f>
        <v>424.16294886491272</v>
      </c>
    </row>
    <row r="7626" spans="2:9">
      <c r="B7626">
        <f t="shared" si="833"/>
        <v>7608</v>
      </c>
      <c r="C7626" s="38">
        <f t="shared" ca="1" si="828"/>
        <v>7.302989364176149E-2</v>
      </c>
      <c r="D7626" s="38">
        <f t="shared" ca="1" si="829"/>
        <v>6.3304503926783481E-2</v>
      </c>
      <c r="E7626" s="38">
        <f t="shared" ca="1" si="830"/>
        <v>0.14414026321785228</v>
      </c>
      <c r="F7626" s="38">
        <f t="shared" ca="1" si="834"/>
        <v>5.2434437725950855E-2</v>
      </c>
      <c r="G7626" s="24">
        <f t="shared" ca="1" si="831"/>
        <v>9186.3054815621035</v>
      </c>
      <c r="H7626" s="24">
        <f t="shared" ca="1" si="832"/>
        <v>9879.4867848745853</v>
      </c>
      <c r="I7626" s="24">
        <f ca="1">H7626/'Option value'!$E$10</f>
        <v>479.58673712983421</v>
      </c>
    </row>
    <row r="7627" spans="2:9">
      <c r="B7627">
        <f t="shared" si="833"/>
        <v>7609</v>
      </c>
      <c r="C7627" s="38">
        <f t="shared" ca="1" si="828"/>
        <v>0.18458282039239549</v>
      </c>
      <c r="D7627" s="38">
        <f t="shared" ca="1" si="829"/>
        <v>5.8267444320984969E-2</v>
      </c>
      <c r="E7627" s="38">
        <f t="shared" ca="1" si="830"/>
        <v>0.14841746584814841</v>
      </c>
      <c r="F7627" s="38">
        <f t="shared" ca="1" si="834"/>
        <v>5.2178429128025422E-2</v>
      </c>
      <c r="G7627" s="24">
        <f t="shared" ca="1" si="831"/>
        <v>8894.7041861233938</v>
      </c>
      <c r="H7627" s="24">
        <f t="shared" ca="1" si="832"/>
        <v>9587.8854894358756</v>
      </c>
      <c r="I7627" s="24">
        <f ca="1">H7627/'Option value'!$E$10</f>
        <v>465.43133443863468</v>
      </c>
    </row>
    <row r="7628" spans="2:9">
      <c r="B7628">
        <f t="shared" si="833"/>
        <v>7610</v>
      </c>
      <c r="C7628" s="38">
        <f t="shared" ca="1" si="828"/>
        <v>0.14843791827169095</v>
      </c>
      <c r="D7628" s="38">
        <f t="shared" ca="1" si="829"/>
        <v>6.0655273792124972E-2</v>
      </c>
      <c r="E7628" s="38">
        <f t="shared" ca="1" si="830"/>
        <v>0.14454431238116264</v>
      </c>
      <c r="F7628" s="38">
        <f t="shared" ca="1" si="834"/>
        <v>4.8426667466709414E-2</v>
      </c>
      <c r="G7628" s="24">
        <f t="shared" ca="1" si="831"/>
        <v>8988.0265455131121</v>
      </c>
      <c r="H7628" s="24">
        <f t="shared" ca="1" si="832"/>
        <v>9681.2078488255938</v>
      </c>
      <c r="I7628" s="24">
        <f ca="1">H7628/'Option value'!$E$10</f>
        <v>469.96154605949482</v>
      </c>
    </row>
    <row r="7629" spans="2:9">
      <c r="B7629">
        <f t="shared" si="833"/>
        <v>7611</v>
      </c>
      <c r="C7629" s="38">
        <f t="shared" ca="1" si="828"/>
        <v>0.2696455308302122</v>
      </c>
      <c r="D7629" s="38">
        <f t="shared" ca="1" si="829"/>
        <v>7.2331182976397762E-2</v>
      </c>
      <c r="E7629" s="38">
        <f t="shared" ca="1" si="830"/>
        <v>0.14289597585644676</v>
      </c>
      <c r="F7629" s="38">
        <f t="shared" ca="1" si="834"/>
        <v>3.8559629075549925E-2</v>
      </c>
      <c r="G7629" s="24">
        <f t="shared" ca="1" si="831"/>
        <v>10916.007033661224</v>
      </c>
      <c r="H7629" s="24">
        <f t="shared" ca="1" si="832"/>
        <v>11609.188336973706</v>
      </c>
      <c r="I7629" s="24">
        <f ca="1">H7629/'Option value'!$E$10</f>
        <v>563.55283189192744</v>
      </c>
    </row>
    <row r="7630" spans="2:9">
      <c r="B7630">
        <f t="shared" si="833"/>
        <v>7612</v>
      </c>
      <c r="C7630" s="38">
        <f t="shared" ca="1" si="828"/>
        <v>0.15552395957791948</v>
      </c>
      <c r="D7630" s="38">
        <f t="shared" ca="1" si="829"/>
        <v>6.4010195887991644E-2</v>
      </c>
      <c r="E7630" s="38">
        <f t="shared" ca="1" si="830"/>
        <v>0.14587419207994023</v>
      </c>
      <c r="F7630" s="38">
        <f t="shared" ca="1" si="834"/>
        <v>5.5507779729494736E-2</v>
      </c>
      <c r="G7630" s="24">
        <f t="shared" ca="1" si="831"/>
        <v>10151.084603115636</v>
      </c>
      <c r="H7630" s="24">
        <f t="shared" ca="1" si="832"/>
        <v>10844.265906428118</v>
      </c>
      <c r="I7630" s="24">
        <f ca="1">H7630/'Option value'!$E$10</f>
        <v>526.42067506932608</v>
      </c>
    </row>
    <row r="7631" spans="2:9">
      <c r="B7631">
        <f t="shared" si="833"/>
        <v>7613</v>
      </c>
      <c r="C7631" s="38">
        <f t="shared" ca="1" si="828"/>
        <v>0.22771596608000855</v>
      </c>
      <c r="D7631" s="38">
        <f t="shared" ca="1" si="829"/>
        <v>6.0877372250249827E-2</v>
      </c>
      <c r="E7631" s="38">
        <f t="shared" ca="1" si="830"/>
        <v>0.14707723229989469</v>
      </c>
      <c r="F7631" s="38">
        <f t="shared" ca="1" si="834"/>
        <v>2.9342521394166668E-2</v>
      </c>
      <c r="G7631" s="24">
        <f t="shared" ca="1" si="831"/>
        <v>7873.0073491592357</v>
      </c>
      <c r="H7631" s="24">
        <f t="shared" ca="1" si="832"/>
        <v>8566.1886524717174</v>
      </c>
      <c r="I7631" s="24">
        <f ca="1">H7631/'Option value'!$E$10</f>
        <v>415.83440060542313</v>
      </c>
    </row>
    <row r="7632" spans="2:9">
      <c r="B7632">
        <f t="shared" si="833"/>
        <v>7614</v>
      </c>
      <c r="C7632" s="38">
        <f t="shared" ca="1" si="828"/>
        <v>0.21553891558696411</v>
      </c>
      <c r="D7632" s="38">
        <f t="shared" ca="1" si="829"/>
        <v>7.423328140474944E-2</v>
      </c>
      <c r="E7632" s="38">
        <f t="shared" ca="1" si="830"/>
        <v>0.14676857423491596</v>
      </c>
      <c r="F7632" s="38">
        <f t="shared" ca="1" si="834"/>
        <v>5.0127628178742188E-2</v>
      </c>
      <c r="G7632" s="24">
        <f t="shared" ca="1" si="831"/>
        <v>11579.711247878597</v>
      </c>
      <c r="H7632" s="24">
        <f t="shared" ca="1" si="832"/>
        <v>12272.892551191078</v>
      </c>
      <c r="I7632" s="24">
        <f ca="1">H7632/'Option value'!$E$10</f>
        <v>595.77148306752804</v>
      </c>
    </row>
    <row r="7633" spans="2:9">
      <c r="B7633">
        <f t="shared" si="833"/>
        <v>7615</v>
      </c>
      <c r="C7633" s="38">
        <f t="shared" ca="1" si="828"/>
        <v>0.31050361058800435</v>
      </c>
      <c r="D7633" s="38">
        <f t="shared" ca="1" si="829"/>
        <v>5.519809619110648E-2</v>
      </c>
      <c r="E7633" s="38">
        <f t="shared" ca="1" si="830"/>
        <v>0.14666209897277815</v>
      </c>
      <c r="F7633" s="38">
        <f t="shared" ca="1" si="834"/>
        <v>3.4605947006191455E-2</v>
      </c>
      <c r="G7633" s="24">
        <f t="shared" ca="1" si="831"/>
        <v>8006.0443760190574</v>
      </c>
      <c r="H7633" s="24">
        <f t="shared" ca="1" si="832"/>
        <v>8699.2256793315391</v>
      </c>
      <c r="I7633" s="24">
        <f ca="1">H7633/'Option value'!$E$10</f>
        <v>422.29250870541449</v>
      </c>
    </row>
    <row r="7634" spans="2:9">
      <c r="B7634">
        <f t="shared" si="833"/>
        <v>7616</v>
      </c>
      <c r="C7634" s="38">
        <f t="shared" ca="1" si="828"/>
        <v>0.23669158427035414</v>
      </c>
      <c r="D7634" s="38">
        <f t="shared" ca="1" si="829"/>
        <v>6.0172638271399514E-2</v>
      </c>
      <c r="E7634" s="38">
        <f t="shared" ca="1" si="830"/>
        <v>0.14904513509562148</v>
      </c>
      <c r="F7634" s="38">
        <f t="shared" ca="1" si="834"/>
        <v>2.475280894496195E-2</v>
      </c>
      <c r="G7634" s="24">
        <f t="shared" ca="1" si="831"/>
        <v>7425.1891231524614</v>
      </c>
      <c r="H7634" s="24">
        <f t="shared" ca="1" si="832"/>
        <v>8118.3704264649441</v>
      </c>
      <c r="I7634" s="24">
        <f ca="1">H7634/'Option value'!$E$10</f>
        <v>394.09565177014287</v>
      </c>
    </row>
    <row r="7635" spans="2:9">
      <c r="B7635">
        <f t="shared" si="833"/>
        <v>7617</v>
      </c>
      <c r="C7635" s="38">
        <f t="shared" ref="C7635:C7698" ca="1" si="835">_xlfn.NORM.INV(RAND(),$F$6,$G$6)</f>
        <v>0.14686007601869053</v>
      </c>
      <c r="D7635" s="38">
        <f t="shared" ref="D7635:D7698" ca="1" si="836">_xlfn.NORM.INV(RAND(),$F$7,$G$7)</f>
        <v>6.5750487118833051E-2</v>
      </c>
      <c r="E7635" s="38">
        <f t="shared" ref="E7635:E7698" ca="1" si="837">_xlfn.NORM.INV(RAND(),$F$8,$G$8)</f>
        <v>0.14402710650093897</v>
      </c>
      <c r="F7635" s="38">
        <f t="shared" ca="1" si="834"/>
        <v>2.5917148593800357E-2</v>
      </c>
      <c r="G7635" s="24">
        <f t="shared" ref="G7635:G7698" ca="1" si="838">IF(E7635&gt;F7635,($C$12*(1+C7635)*D7635)/(E7635-F7635),0)</f>
        <v>7917.9776459923587</v>
      </c>
      <c r="H7635" s="24">
        <f t="shared" ref="H7635:H7698" ca="1" si="839">G7635+$C$13</f>
        <v>8611.1589493048414</v>
      </c>
      <c r="I7635" s="24">
        <f ca="1">H7635/'Option value'!$E$10</f>
        <v>418.01742472353595</v>
      </c>
    </row>
    <row r="7636" spans="2:9">
      <c r="B7636">
        <f t="shared" ref="B7636:B7699" si="840">B7635+1</f>
        <v>7618</v>
      </c>
      <c r="C7636" s="38">
        <f t="shared" ca="1" si="835"/>
        <v>0.30350154446636735</v>
      </c>
      <c r="D7636" s="38">
        <f t="shared" ca="1" si="836"/>
        <v>6.053369320778719E-2</v>
      </c>
      <c r="E7636" s="38">
        <f t="shared" ca="1" si="837"/>
        <v>0.14571239178767079</v>
      </c>
      <c r="F7636" s="38">
        <f t="shared" ref="F7636:F7699" ca="1" si="841">RAND()*($E$9-$D$9)+$D$9</f>
        <v>3.4637973185790219E-2</v>
      </c>
      <c r="G7636" s="24">
        <f t="shared" ca="1" si="838"/>
        <v>8810.2057240898394</v>
      </c>
      <c r="H7636" s="24">
        <f t="shared" ca="1" si="839"/>
        <v>9503.3870274023211</v>
      </c>
      <c r="I7636" s="24">
        <f ca="1">H7636/'Option value'!$E$10</f>
        <v>461.32946734962718</v>
      </c>
    </row>
    <row r="7637" spans="2:9">
      <c r="B7637">
        <f t="shared" si="840"/>
        <v>7619</v>
      </c>
      <c r="C7637" s="38">
        <f t="shared" ca="1" si="835"/>
        <v>0.38357840779392205</v>
      </c>
      <c r="D7637" s="38">
        <f t="shared" ca="1" si="836"/>
        <v>6.0212708620440682E-2</v>
      </c>
      <c r="E7637" s="38">
        <f t="shared" ca="1" si="837"/>
        <v>0.14168234474374231</v>
      </c>
      <c r="F7637" s="38">
        <f t="shared" ca="1" si="841"/>
        <v>4.7328770245187779E-2</v>
      </c>
      <c r="G7637" s="24">
        <f t="shared" ca="1" si="838"/>
        <v>10950.273310588702</v>
      </c>
      <c r="H7637" s="24">
        <f t="shared" ca="1" si="839"/>
        <v>11643.454613901184</v>
      </c>
      <c r="I7637" s="24">
        <f ca="1">H7637/'Option value'!$E$10</f>
        <v>565.21624339326127</v>
      </c>
    </row>
    <row r="7638" spans="2:9">
      <c r="B7638">
        <f t="shared" si="840"/>
        <v>7620</v>
      </c>
      <c r="C7638" s="38">
        <f t="shared" ca="1" si="835"/>
        <v>0.23513042111480495</v>
      </c>
      <c r="D7638" s="38">
        <f t="shared" ca="1" si="836"/>
        <v>6.4700499660241675E-2</v>
      </c>
      <c r="E7638" s="38">
        <f t="shared" ca="1" si="837"/>
        <v>0.14000756340950948</v>
      </c>
      <c r="F7638" s="38">
        <f t="shared" ca="1" si="841"/>
        <v>4.1998401513736336E-2</v>
      </c>
      <c r="G7638" s="24">
        <f t="shared" ca="1" si="838"/>
        <v>10112.188449138859</v>
      </c>
      <c r="H7638" s="24">
        <f t="shared" ca="1" si="839"/>
        <v>10805.369752451341</v>
      </c>
      <c r="I7638" s="24">
        <f ca="1">H7638/'Option value'!$E$10</f>
        <v>524.53251225491942</v>
      </c>
    </row>
    <row r="7639" spans="2:9">
      <c r="B7639">
        <f t="shared" si="840"/>
        <v>7621</v>
      </c>
      <c r="C7639" s="38">
        <f t="shared" ca="1" si="835"/>
        <v>0.28294343251590803</v>
      </c>
      <c r="D7639" s="38">
        <f t="shared" ca="1" si="836"/>
        <v>6.7194061932021862E-2</v>
      </c>
      <c r="E7639" s="38">
        <f t="shared" ca="1" si="837"/>
        <v>0.14256364323563531</v>
      </c>
      <c r="F7639" s="38">
        <f t="shared" ca="1" si="841"/>
        <v>2.1499116239427778E-2</v>
      </c>
      <c r="G7639" s="24">
        <f t="shared" ca="1" si="838"/>
        <v>8831.0607122230267</v>
      </c>
      <c r="H7639" s="24">
        <f t="shared" ca="1" si="839"/>
        <v>9524.2420155355085</v>
      </c>
      <c r="I7639" s="24">
        <f ca="1">H7639/'Option value'!$E$10</f>
        <v>462.34184541434502</v>
      </c>
    </row>
    <row r="7640" spans="2:9">
      <c r="B7640">
        <f t="shared" si="840"/>
        <v>7622</v>
      </c>
      <c r="C7640" s="38">
        <f t="shared" ca="1" si="835"/>
        <v>0.15147451195476258</v>
      </c>
      <c r="D7640" s="38">
        <f t="shared" ca="1" si="836"/>
        <v>6.8613468883778103E-2</v>
      </c>
      <c r="E7640" s="38">
        <f t="shared" ca="1" si="837"/>
        <v>0.14776789862938206</v>
      </c>
      <c r="F7640" s="38">
        <f t="shared" ca="1" si="841"/>
        <v>4.8219982950679766E-2</v>
      </c>
      <c r="G7640" s="24">
        <f t="shared" ca="1" si="838"/>
        <v>9842.8963376122883</v>
      </c>
      <c r="H7640" s="24">
        <f t="shared" ca="1" si="839"/>
        <v>10536.07764092477</v>
      </c>
      <c r="I7640" s="24">
        <f ca="1">H7640/'Option value'!$E$10</f>
        <v>511.46007965654218</v>
      </c>
    </row>
    <row r="7641" spans="2:9">
      <c r="B7641">
        <f t="shared" si="840"/>
        <v>7623</v>
      </c>
      <c r="C7641" s="38">
        <f t="shared" ca="1" si="835"/>
        <v>0.16245643909902382</v>
      </c>
      <c r="D7641" s="38">
        <f t="shared" ca="1" si="836"/>
        <v>6.2861747292672715E-2</v>
      </c>
      <c r="E7641" s="38">
        <f t="shared" ca="1" si="837"/>
        <v>0.14815231181272653</v>
      </c>
      <c r="F7641" s="38">
        <f t="shared" ca="1" si="841"/>
        <v>3.9979801277511925E-2</v>
      </c>
      <c r="G7641" s="24">
        <f t="shared" ca="1" si="838"/>
        <v>8377.9469015496416</v>
      </c>
      <c r="H7641" s="24">
        <f t="shared" ca="1" si="839"/>
        <v>9071.1282048621233</v>
      </c>
      <c r="I7641" s="24">
        <f ca="1">H7641/'Option value'!$E$10</f>
        <v>440.34602936223894</v>
      </c>
    </row>
    <row r="7642" spans="2:9">
      <c r="B7642">
        <f t="shared" si="840"/>
        <v>7624</v>
      </c>
      <c r="C7642" s="38">
        <f t="shared" ca="1" si="835"/>
        <v>0.18975274284282645</v>
      </c>
      <c r="D7642" s="38">
        <f t="shared" ca="1" si="836"/>
        <v>6.9134036636364457E-2</v>
      </c>
      <c r="E7642" s="38">
        <f t="shared" ca="1" si="837"/>
        <v>0.14619106026682344</v>
      </c>
      <c r="F7642" s="38">
        <f t="shared" ca="1" si="841"/>
        <v>5.7846788864659285E-2</v>
      </c>
      <c r="G7642" s="24">
        <f t="shared" ca="1" si="838"/>
        <v>11546.799204210029</v>
      </c>
      <c r="H7642" s="24">
        <f t="shared" ca="1" si="839"/>
        <v>12239.98050752251</v>
      </c>
      <c r="I7642" s="24">
        <f ca="1">H7642/'Option value'!$E$10</f>
        <v>594.17381104478204</v>
      </c>
    </row>
    <row r="7643" spans="2:9">
      <c r="B7643">
        <f t="shared" si="840"/>
        <v>7625</v>
      </c>
      <c r="C7643" s="38">
        <f t="shared" ca="1" si="835"/>
        <v>0.15994951472819377</v>
      </c>
      <c r="D7643" s="38">
        <f t="shared" ca="1" si="836"/>
        <v>6.0996635698751023E-2</v>
      </c>
      <c r="E7643" s="38">
        <f t="shared" ca="1" si="837"/>
        <v>0.14717282828460357</v>
      </c>
      <c r="F7643" s="38">
        <f t="shared" ca="1" si="841"/>
        <v>3.8224438553847828E-2</v>
      </c>
      <c r="G7643" s="24">
        <f t="shared" ca="1" si="838"/>
        <v>8054.0724246741238</v>
      </c>
      <c r="H7643" s="24">
        <f t="shared" ca="1" si="839"/>
        <v>8747.2537279866065</v>
      </c>
      <c r="I7643" s="24">
        <f ca="1">H7643/'Option value'!$E$10</f>
        <v>424.6239673779906</v>
      </c>
    </row>
    <row r="7644" spans="2:9">
      <c r="B7644">
        <f t="shared" si="840"/>
        <v>7626</v>
      </c>
      <c r="C7644" s="38">
        <f t="shared" ca="1" si="835"/>
        <v>0.12595526696479958</v>
      </c>
      <c r="D7644" s="38">
        <f t="shared" ca="1" si="836"/>
        <v>5.6497633379520483E-2</v>
      </c>
      <c r="E7644" s="38">
        <f t="shared" ca="1" si="837"/>
        <v>0.14562843457685051</v>
      </c>
      <c r="F7644" s="38">
        <f t="shared" ca="1" si="841"/>
        <v>5.6700443514129867E-2</v>
      </c>
      <c r="G7644" s="24">
        <f t="shared" ca="1" si="838"/>
        <v>8871.6477196446558</v>
      </c>
      <c r="H7644" s="24">
        <f t="shared" ca="1" si="839"/>
        <v>9564.8290229571376</v>
      </c>
      <c r="I7644" s="24">
        <f ca="1">H7644/'Option value'!$E$10</f>
        <v>464.31208849306489</v>
      </c>
    </row>
    <row r="7645" spans="2:9">
      <c r="B7645">
        <f t="shared" si="840"/>
        <v>7627</v>
      </c>
      <c r="C7645" s="38">
        <f t="shared" ca="1" si="835"/>
        <v>0.2728168644307607</v>
      </c>
      <c r="D7645" s="38">
        <f t="shared" ca="1" si="836"/>
        <v>6.1026697924898621E-2</v>
      </c>
      <c r="E7645" s="38">
        <f t="shared" ca="1" si="837"/>
        <v>0.14408720671280076</v>
      </c>
      <c r="F7645" s="38">
        <f t="shared" ca="1" si="841"/>
        <v>4.0476830664695172E-2</v>
      </c>
      <c r="G7645" s="24">
        <f t="shared" ca="1" si="838"/>
        <v>9297.6655361906141</v>
      </c>
      <c r="H7645" s="24">
        <f t="shared" ca="1" si="839"/>
        <v>9990.8468395030959</v>
      </c>
      <c r="I7645" s="24">
        <f ca="1">H7645/'Option value'!$E$10</f>
        <v>484.99256502442211</v>
      </c>
    </row>
    <row r="7646" spans="2:9">
      <c r="B7646">
        <f t="shared" si="840"/>
        <v>7628</v>
      </c>
      <c r="C7646" s="38">
        <f t="shared" ca="1" si="835"/>
        <v>0.14412500602582512</v>
      </c>
      <c r="D7646" s="38">
        <f t="shared" ca="1" si="836"/>
        <v>5.9839964530377841E-2</v>
      </c>
      <c r="E7646" s="38">
        <f t="shared" ca="1" si="837"/>
        <v>0.14665014396893805</v>
      </c>
      <c r="F7646" s="38">
        <f t="shared" ca="1" si="841"/>
        <v>2.8168744350742094E-2</v>
      </c>
      <c r="G7646" s="24">
        <f t="shared" ca="1" si="838"/>
        <v>7166.4818625552844</v>
      </c>
      <c r="H7646" s="24">
        <f t="shared" ca="1" si="839"/>
        <v>7859.663165867767</v>
      </c>
      <c r="I7646" s="24">
        <f ca="1">H7646/'Option value'!$E$10</f>
        <v>381.53704688678476</v>
      </c>
    </row>
    <row r="7647" spans="2:9">
      <c r="B7647">
        <f t="shared" si="840"/>
        <v>7629</v>
      </c>
      <c r="C7647" s="38">
        <f t="shared" ca="1" si="835"/>
        <v>0.15671522648080316</v>
      </c>
      <c r="D7647" s="38">
        <f t="shared" ca="1" si="836"/>
        <v>6.2677555133385104E-2</v>
      </c>
      <c r="E7647" s="38">
        <f t="shared" ca="1" si="837"/>
        <v>0.14182362391403108</v>
      </c>
      <c r="F7647" s="38">
        <f t="shared" ca="1" si="841"/>
        <v>2.5544392539736994E-2</v>
      </c>
      <c r="G7647" s="24">
        <f t="shared" ca="1" si="838"/>
        <v>7732.6388045920903</v>
      </c>
      <c r="H7647" s="24">
        <f t="shared" ca="1" si="839"/>
        <v>8425.8201079045721</v>
      </c>
      <c r="I7647" s="24">
        <f ca="1">H7647/'Option value'!$E$10</f>
        <v>409.02039358760055</v>
      </c>
    </row>
    <row r="7648" spans="2:9">
      <c r="B7648">
        <f t="shared" si="840"/>
        <v>7630</v>
      </c>
      <c r="C7648" s="38">
        <f t="shared" ca="1" si="835"/>
        <v>0.17124340998255055</v>
      </c>
      <c r="D7648" s="38">
        <f t="shared" ca="1" si="836"/>
        <v>6.5856079265277589E-2</v>
      </c>
      <c r="E7648" s="38">
        <f t="shared" ca="1" si="837"/>
        <v>0.146661457089173</v>
      </c>
      <c r="F7648" s="38">
        <f t="shared" ca="1" si="841"/>
        <v>4.4481305543911803E-2</v>
      </c>
      <c r="G7648" s="24">
        <f t="shared" ca="1" si="838"/>
        <v>9361.9833881202157</v>
      </c>
      <c r="H7648" s="24">
        <f t="shared" ca="1" si="839"/>
        <v>10055.164691432698</v>
      </c>
      <c r="I7648" s="24">
        <f ca="1">H7648/'Option value'!$E$10</f>
        <v>488.11479084624744</v>
      </c>
    </row>
    <row r="7649" spans="2:9">
      <c r="B7649">
        <f t="shared" si="840"/>
        <v>7631</v>
      </c>
      <c r="C7649" s="38">
        <f t="shared" ca="1" si="835"/>
        <v>0.21020722804672554</v>
      </c>
      <c r="D7649" s="38">
        <f t="shared" ca="1" si="836"/>
        <v>7.297012084099698E-2</v>
      </c>
      <c r="E7649" s="38">
        <f t="shared" ca="1" si="837"/>
        <v>0.14069985629495915</v>
      </c>
      <c r="F7649" s="38">
        <f t="shared" ca="1" si="841"/>
        <v>4.4189351584248054E-2</v>
      </c>
      <c r="G7649" s="24">
        <f t="shared" ca="1" si="838"/>
        <v>11348.059335887167</v>
      </c>
      <c r="H7649" s="24">
        <f t="shared" ca="1" si="839"/>
        <v>12041.240639199648</v>
      </c>
      <c r="I7649" s="24">
        <f ca="1">H7649/'Option value'!$E$10</f>
        <v>584.52624462134213</v>
      </c>
    </row>
    <row r="7650" spans="2:9">
      <c r="B7650">
        <f t="shared" si="840"/>
        <v>7632</v>
      </c>
      <c r="C7650" s="38">
        <f t="shared" ca="1" si="835"/>
        <v>0.10382785249016062</v>
      </c>
      <c r="D7650" s="38">
        <f t="shared" ca="1" si="836"/>
        <v>6.2806614345020051E-2</v>
      </c>
      <c r="E7650" s="38">
        <f t="shared" ca="1" si="837"/>
        <v>0.14684635245053207</v>
      </c>
      <c r="F7650" s="38">
        <f t="shared" ca="1" si="841"/>
        <v>4.9116875177747238E-2</v>
      </c>
      <c r="G7650" s="24">
        <f t="shared" ca="1" si="838"/>
        <v>8797.7685444200197</v>
      </c>
      <c r="H7650" s="24">
        <f t="shared" ca="1" si="839"/>
        <v>9490.9498477325014</v>
      </c>
      <c r="I7650" s="24">
        <f ca="1">H7650/'Option value'!$E$10</f>
        <v>460.72572076371364</v>
      </c>
    </row>
    <row r="7651" spans="2:9">
      <c r="B7651">
        <f t="shared" si="840"/>
        <v>7633</v>
      </c>
      <c r="C7651" s="38">
        <f t="shared" ca="1" si="835"/>
        <v>0.31511199412574109</v>
      </c>
      <c r="D7651" s="38">
        <f t="shared" ca="1" si="836"/>
        <v>6.1966184100126796E-2</v>
      </c>
      <c r="E7651" s="38">
        <f t="shared" ca="1" si="837"/>
        <v>0.14325638706145316</v>
      </c>
      <c r="F7651" s="38">
        <f t="shared" ca="1" si="841"/>
        <v>2.2384951064660458E-2</v>
      </c>
      <c r="G7651" s="24">
        <f t="shared" ca="1" si="838"/>
        <v>8361.5191111443219</v>
      </c>
      <c r="H7651" s="24">
        <f t="shared" ca="1" si="839"/>
        <v>9054.7004144568036</v>
      </c>
      <c r="I7651" s="24">
        <f ca="1">H7651/'Option value'!$E$10</f>
        <v>439.54856380858268</v>
      </c>
    </row>
    <row r="7652" spans="2:9">
      <c r="B7652">
        <f t="shared" si="840"/>
        <v>7634</v>
      </c>
      <c r="C7652" s="38">
        <f t="shared" ca="1" si="835"/>
        <v>0.27987319883486489</v>
      </c>
      <c r="D7652" s="38">
        <f t="shared" ca="1" si="836"/>
        <v>6.3032833031858415E-2</v>
      </c>
      <c r="E7652" s="38">
        <f t="shared" ca="1" si="837"/>
        <v>0.14686757351959928</v>
      </c>
      <c r="F7652" s="38">
        <f t="shared" ca="1" si="841"/>
        <v>4.7399725618758007E-2</v>
      </c>
      <c r="G7652" s="24">
        <f t="shared" ca="1" si="838"/>
        <v>10058.713238787544</v>
      </c>
      <c r="H7652" s="24">
        <f t="shared" ca="1" si="839"/>
        <v>10751.894542100026</v>
      </c>
      <c r="I7652" s="24">
        <f ca="1">H7652/'Option value'!$E$10</f>
        <v>521.93662825728279</v>
      </c>
    </row>
    <row r="7653" spans="2:9">
      <c r="B7653">
        <f t="shared" si="840"/>
        <v>7635</v>
      </c>
      <c r="C7653" s="38">
        <f t="shared" ca="1" si="835"/>
        <v>0.16031086432355651</v>
      </c>
      <c r="D7653" s="38">
        <f t="shared" ca="1" si="836"/>
        <v>6.9055111455704893E-2</v>
      </c>
      <c r="E7653" s="38">
        <f t="shared" ca="1" si="837"/>
        <v>0.1427689467628479</v>
      </c>
      <c r="F7653" s="38">
        <f t="shared" ca="1" si="841"/>
        <v>5.971932981699285E-2</v>
      </c>
      <c r="G7653" s="24">
        <f t="shared" ca="1" si="838"/>
        <v>11965.309380285422</v>
      </c>
      <c r="H7653" s="24">
        <f t="shared" ca="1" si="839"/>
        <v>12658.490683597904</v>
      </c>
      <c r="I7653" s="24">
        <f ca="1">H7653/'Option value'!$E$10</f>
        <v>614.48983900960695</v>
      </c>
    </row>
    <row r="7654" spans="2:9">
      <c r="B7654">
        <f t="shared" si="840"/>
        <v>7636</v>
      </c>
      <c r="C7654" s="38">
        <f t="shared" ca="1" si="835"/>
        <v>9.803826837375329E-2</v>
      </c>
      <c r="D7654" s="38">
        <f t="shared" ca="1" si="836"/>
        <v>6.7983005110518108E-2</v>
      </c>
      <c r="E7654" s="38">
        <f t="shared" ca="1" si="837"/>
        <v>0.14178110875717223</v>
      </c>
      <c r="F7654" s="38">
        <f t="shared" ca="1" si="841"/>
        <v>4.5128667875545966E-2</v>
      </c>
      <c r="G7654" s="24">
        <f t="shared" ca="1" si="838"/>
        <v>9578.475328375569</v>
      </c>
      <c r="H7654" s="24">
        <f t="shared" ca="1" si="839"/>
        <v>10271.656631688051</v>
      </c>
      <c r="I7654" s="24">
        <f ca="1">H7654/'Option value'!$E$10</f>
        <v>498.62410833437139</v>
      </c>
    </row>
    <row r="7655" spans="2:9">
      <c r="B7655">
        <f t="shared" si="840"/>
        <v>7637</v>
      </c>
      <c r="C7655" s="38">
        <f t="shared" ca="1" si="835"/>
        <v>0.33333274063778151</v>
      </c>
      <c r="D7655" s="38">
        <f t="shared" ca="1" si="836"/>
        <v>6.764838370017956E-2</v>
      </c>
      <c r="E7655" s="38">
        <f t="shared" ca="1" si="837"/>
        <v>0.14603103666344636</v>
      </c>
      <c r="F7655" s="38">
        <f t="shared" ca="1" si="841"/>
        <v>2.686992622218623E-2</v>
      </c>
      <c r="G7655" s="24">
        <f t="shared" ca="1" si="838"/>
        <v>9387.5616758593696</v>
      </c>
      <c r="H7655" s="24">
        <f t="shared" ca="1" si="839"/>
        <v>10080.742979171851</v>
      </c>
      <c r="I7655" s="24">
        <f ca="1">H7655/'Option value'!$E$10</f>
        <v>489.35645529960442</v>
      </c>
    </row>
    <row r="7656" spans="2:9">
      <c r="B7656">
        <f t="shared" si="840"/>
        <v>7638</v>
      </c>
      <c r="C7656" s="38">
        <f t="shared" ca="1" si="835"/>
        <v>0.19266370853570444</v>
      </c>
      <c r="D7656" s="38">
        <f t="shared" ca="1" si="836"/>
        <v>6.4910188099551139E-2</v>
      </c>
      <c r="E7656" s="38">
        <f t="shared" ca="1" si="837"/>
        <v>0.15001829072461798</v>
      </c>
      <c r="F7656" s="38">
        <f t="shared" ca="1" si="841"/>
        <v>4.0395585229862779E-2</v>
      </c>
      <c r="G7656" s="24">
        <f t="shared" ca="1" si="838"/>
        <v>8758.3386283779892</v>
      </c>
      <c r="H7656" s="24">
        <f t="shared" ca="1" si="839"/>
        <v>9451.5199316904709</v>
      </c>
      <c r="I7656" s="24">
        <f ca="1">H7656/'Option value'!$E$10</f>
        <v>458.81164716944028</v>
      </c>
    </row>
    <row r="7657" spans="2:9">
      <c r="B7657">
        <f t="shared" si="840"/>
        <v>7639</v>
      </c>
      <c r="C7657" s="38">
        <f t="shared" ca="1" si="835"/>
        <v>0.22972386134133008</v>
      </c>
      <c r="D7657" s="38">
        <f t="shared" ca="1" si="836"/>
        <v>6.2264916167469722E-2</v>
      </c>
      <c r="E7657" s="38">
        <f t="shared" ca="1" si="837"/>
        <v>0.14393394602689696</v>
      </c>
      <c r="F7657" s="38">
        <f t="shared" ca="1" si="841"/>
        <v>2.2530488253478337E-2</v>
      </c>
      <c r="G7657" s="24">
        <f t="shared" ca="1" si="838"/>
        <v>7821.8832306483055</v>
      </c>
      <c r="H7657" s="24">
        <f t="shared" ca="1" si="839"/>
        <v>8515.0645339607872</v>
      </c>
      <c r="I7657" s="24">
        <f ca="1">H7657/'Option value'!$E$10</f>
        <v>413.35264727964983</v>
      </c>
    </row>
    <row r="7658" spans="2:9">
      <c r="B7658">
        <f t="shared" si="840"/>
        <v>7640</v>
      </c>
      <c r="C7658" s="38">
        <f t="shared" ca="1" si="835"/>
        <v>0.35436180854203458</v>
      </c>
      <c r="D7658" s="38">
        <f t="shared" ca="1" si="836"/>
        <v>6.6487208427939606E-2</v>
      </c>
      <c r="E7658" s="38">
        <f t="shared" ca="1" si="837"/>
        <v>0.14445131731780617</v>
      </c>
      <c r="F7658" s="38">
        <f t="shared" ca="1" si="841"/>
        <v>3.9960496206539069E-2</v>
      </c>
      <c r="G7658" s="24">
        <f t="shared" ca="1" si="838"/>
        <v>10687.743743177271</v>
      </c>
      <c r="H7658" s="24">
        <f t="shared" ca="1" si="839"/>
        <v>11380.925046489752</v>
      </c>
      <c r="I7658" s="24">
        <f ca="1">H7658/'Option value'!$E$10</f>
        <v>552.47208963542482</v>
      </c>
    </row>
    <row r="7659" spans="2:9">
      <c r="B7659">
        <f t="shared" si="840"/>
        <v>7641</v>
      </c>
      <c r="C7659" s="38">
        <f t="shared" ca="1" si="835"/>
        <v>0.17720129467830301</v>
      </c>
      <c r="D7659" s="38">
        <f t="shared" ca="1" si="836"/>
        <v>7.372718226628229E-2</v>
      </c>
      <c r="E7659" s="38">
        <f t="shared" ca="1" si="837"/>
        <v>0.15198201119026516</v>
      </c>
      <c r="F7659" s="38">
        <f t="shared" ca="1" si="841"/>
        <v>4.4772255172406114E-2</v>
      </c>
      <c r="G7659" s="24">
        <f t="shared" ca="1" si="838"/>
        <v>10040.0398461977</v>
      </c>
      <c r="H7659" s="24">
        <f t="shared" ca="1" si="839"/>
        <v>10733.221149510182</v>
      </c>
      <c r="I7659" s="24">
        <f ca="1">H7659/'Option value'!$E$10</f>
        <v>521.03015288884376</v>
      </c>
    </row>
    <row r="7660" spans="2:9">
      <c r="B7660">
        <f t="shared" si="840"/>
        <v>7642</v>
      </c>
      <c r="C7660" s="38">
        <f t="shared" ca="1" si="835"/>
        <v>-3.8658119801626367E-2</v>
      </c>
      <c r="D7660" s="38">
        <f t="shared" ca="1" si="836"/>
        <v>6.5451848158636111E-2</v>
      </c>
      <c r="E7660" s="38">
        <f t="shared" ca="1" si="837"/>
        <v>0.14774252251029779</v>
      </c>
      <c r="F7660" s="38">
        <f t="shared" ca="1" si="841"/>
        <v>2.2755404325501907E-2</v>
      </c>
      <c r="G7660" s="24">
        <f t="shared" ca="1" si="838"/>
        <v>6243.468124448159</v>
      </c>
      <c r="H7660" s="24">
        <f t="shared" ca="1" si="839"/>
        <v>6936.6494277606416</v>
      </c>
      <c r="I7660" s="24">
        <f ca="1">H7660/'Option value'!$E$10</f>
        <v>336.73055474566218</v>
      </c>
    </row>
    <row r="7661" spans="2:9">
      <c r="B7661">
        <f t="shared" si="840"/>
        <v>7643</v>
      </c>
      <c r="C7661" s="38">
        <f t="shared" ca="1" si="835"/>
        <v>0.20453535049798843</v>
      </c>
      <c r="D7661" s="38">
        <f t="shared" ca="1" si="836"/>
        <v>7.2775118493686897E-2</v>
      </c>
      <c r="E7661" s="38">
        <f t="shared" ca="1" si="837"/>
        <v>0.14070885986400231</v>
      </c>
      <c r="F7661" s="38">
        <f t="shared" ca="1" si="841"/>
        <v>5.1338148456504695E-2</v>
      </c>
      <c r="G7661" s="24">
        <f t="shared" ca="1" si="838"/>
        <v>12164.622415720527</v>
      </c>
      <c r="H7661" s="24">
        <f t="shared" ca="1" si="839"/>
        <v>12857.803719033009</v>
      </c>
      <c r="I7661" s="24">
        <f ca="1">H7661/'Option value'!$E$10</f>
        <v>624.16522907927219</v>
      </c>
    </row>
    <row r="7662" spans="2:9">
      <c r="B7662">
        <f t="shared" si="840"/>
        <v>7644</v>
      </c>
      <c r="C7662" s="38">
        <f t="shared" ca="1" si="835"/>
        <v>0.3206284763616789</v>
      </c>
      <c r="D7662" s="38">
        <f t="shared" ca="1" si="836"/>
        <v>4.3903130487461015E-2</v>
      </c>
      <c r="E7662" s="38">
        <f t="shared" ca="1" si="837"/>
        <v>0.1454821539519284</v>
      </c>
      <c r="F7662" s="38">
        <f t="shared" ca="1" si="841"/>
        <v>2.5323763066809099E-2</v>
      </c>
      <c r="G7662" s="24">
        <f t="shared" ca="1" si="838"/>
        <v>5984.3008545787907</v>
      </c>
      <c r="H7662" s="24">
        <f t="shared" ca="1" si="839"/>
        <v>6677.4821578912733</v>
      </c>
      <c r="I7662" s="24">
        <f ca="1">H7662/'Option value'!$E$10</f>
        <v>324.14961931511033</v>
      </c>
    </row>
    <row r="7663" spans="2:9">
      <c r="B7663">
        <f t="shared" si="840"/>
        <v>7645</v>
      </c>
      <c r="C7663" s="38">
        <f t="shared" ca="1" si="835"/>
        <v>0.19016371875361454</v>
      </c>
      <c r="D7663" s="38">
        <f t="shared" ca="1" si="836"/>
        <v>7.0099037546652684E-2</v>
      </c>
      <c r="E7663" s="38">
        <f t="shared" ca="1" si="837"/>
        <v>0.14248164975376082</v>
      </c>
      <c r="F7663" s="38">
        <f t="shared" ca="1" si="841"/>
        <v>5.5925179595235963E-2</v>
      </c>
      <c r="G7663" s="24">
        <f t="shared" ca="1" si="838"/>
        <v>11953.927065741227</v>
      </c>
      <c r="H7663" s="24">
        <f t="shared" ca="1" si="839"/>
        <v>12647.108369053709</v>
      </c>
      <c r="I7663" s="24">
        <f ca="1">H7663/'Option value'!$E$10</f>
        <v>613.93729946862663</v>
      </c>
    </row>
    <row r="7664" spans="2:9">
      <c r="B7664">
        <f t="shared" si="840"/>
        <v>7646</v>
      </c>
      <c r="C7664" s="38">
        <f t="shared" ca="1" si="835"/>
        <v>0.1529616526606104</v>
      </c>
      <c r="D7664" s="38">
        <f t="shared" ca="1" si="836"/>
        <v>5.3805047310273642E-2</v>
      </c>
      <c r="E7664" s="38">
        <f t="shared" ca="1" si="837"/>
        <v>0.1418785099633762</v>
      </c>
      <c r="F7664" s="38">
        <f t="shared" ca="1" si="841"/>
        <v>2.7992487581719093E-2</v>
      </c>
      <c r="G7664" s="24">
        <f t="shared" ca="1" si="838"/>
        <v>6755.520753109111</v>
      </c>
      <c r="H7664" s="24">
        <f t="shared" ca="1" si="839"/>
        <v>7448.7020564215936</v>
      </c>
      <c r="I7664" s="24">
        <f ca="1">H7664/'Option value'!$E$10</f>
        <v>361.58747846706763</v>
      </c>
    </row>
    <row r="7665" spans="2:9">
      <c r="B7665">
        <f t="shared" si="840"/>
        <v>7647</v>
      </c>
      <c r="C7665" s="38">
        <f t="shared" ca="1" si="835"/>
        <v>0.21780646048861907</v>
      </c>
      <c r="D7665" s="38">
        <f t="shared" ca="1" si="836"/>
        <v>6.1726995282840195E-2</v>
      </c>
      <c r="E7665" s="38">
        <f t="shared" ca="1" si="837"/>
        <v>0.14453486442469873</v>
      </c>
      <c r="F7665" s="38">
        <f t="shared" ca="1" si="841"/>
        <v>3.1813487122761511E-2</v>
      </c>
      <c r="G7665" s="24">
        <f t="shared" ca="1" si="838"/>
        <v>8270.6282590520004</v>
      </c>
      <c r="H7665" s="24">
        <f t="shared" ca="1" si="839"/>
        <v>8963.8095623644822</v>
      </c>
      <c r="I7665" s="24">
        <f ca="1">H7665/'Option value'!$E$10</f>
        <v>435.13638652254764</v>
      </c>
    </row>
    <row r="7666" spans="2:9">
      <c r="B7666">
        <f t="shared" si="840"/>
        <v>7648</v>
      </c>
      <c r="C7666" s="38">
        <f t="shared" ca="1" si="835"/>
        <v>9.5769296166591744E-2</v>
      </c>
      <c r="D7666" s="38">
        <f t="shared" ca="1" si="836"/>
        <v>6.3991688677470349E-2</v>
      </c>
      <c r="E7666" s="38">
        <f t="shared" ca="1" si="837"/>
        <v>0.14546585473421556</v>
      </c>
      <c r="F7666" s="38">
        <f t="shared" ca="1" si="841"/>
        <v>4.3048482263714903E-2</v>
      </c>
      <c r="G7666" s="24">
        <f t="shared" ca="1" si="838"/>
        <v>8491.0313660024622</v>
      </c>
      <c r="H7666" s="24">
        <f t="shared" ca="1" si="839"/>
        <v>9184.2126693149439</v>
      </c>
      <c r="I7666" s="24">
        <f ca="1">H7666/'Option value'!$E$10</f>
        <v>445.83556647159918</v>
      </c>
    </row>
    <row r="7667" spans="2:9">
      <c r="B7667">
        <f t="shared" si="840"/>
        <v>7649</v>
      </c>
      <c r="C7667" s="38">
        <f t="shared" ca="1" si="835"/>
        <v>0.35236914565126742</v>
      </c>
      <c r="D7667" s="38">
        <f t="shared" ca="1" si="836"/>
        <v>5.9090423474746932E-2</v>
      </c>
      <c r="E7667" s="38">
        <f t="shared" ca="1" si="837"/>
        <v>0.14605186866939587</v>
      </c>
      <c r="F7667" s="38">
        <f t="shared" ca="1" si="841"/>
        <v>2.5939853090401539E-2</v>
      </c>
      <c r="G7667" s="24">
        <f t="shared" ca="1" si="838"/>
        <v>8251.2031170722912</v>
      </c>
      <c r="H7667" s="24">
        <f t="shared" ca="1" si="839"/>
        <v>8944.384420384773</v>
      </c>
      <c r="I7667" s="24">
        <f ca="1">H7667/'Option value'!$E$10</f>
        <v>434.19341846528022</v>
      </c>
    </row>
    <row r="7668" spans="2:9">
      <c r="B7668">
        <f t="shared" si="840"/>
        <v>7650</v>
      </c>
      <c r="C7668" s="38">
        <f t="shared" ca="1" si="835"/>
        <v>0.37997338874744491</v>
      </c>
      <c r="D7668" s="38">
        <f t="shared" ca="1" si="836"/>
        <v>5.7053625072801116E-2</v>
      </c>
      <c r="E7668" s="38">
        <f t="shared" ca="1" si="837"/>
        <v>0.14298490960289301</v>
      </c>
      <c r="F7668" s="38">
        <f t="shared" ca="1" si="841"/>
        <v>3.2951766200199135E-2</v>
      </c>
      <c r="G7668" s="24">
        <f t="shared" ca="1" si="838"/>
        <v>8874.0487926222922</v>
      </c>
      <c r="H7668" s="24">
        <f t="shared" ca="1" si="839"/>
        <v>9567.230095934774</v>
      </c>
      <c r="I7668" s="24">
        <f ca="1">H7668/'Option value'!$E$10</f>
        <v>464.42864543372684</v>
      </c>
    </row>
    <row r="7669" spans="2:9">
      <c r="B7669">
        <f t="shared" si="840"/>
        <v>7651</v>
      </c>
      <c r="C7669" s="38">
        <f t="shared" ca="1" si="835"/>
        <v>0.35474297134409188</v>
      </c>
      <c r="D7669" s="38">
        <f t="shared" ca="1" si="836"/>
        <v>7.5662904769778674E-2</v>
      </c>
      <c r="E7669" s="38">
        <f t="shared" ca="1" si="837"/>
        <v>0.14907506113246169</v>
      </c>
      <c r="F7669" s="38">
        <f t="shared" ca="1" si="841"/>
        <v>4.3204328469629419E-2</v>
      </c>
      <c r="G7669" s="24">
        <f t="shared" ca="1" si="838"/>
        <v>12007.576854114102</v>
      </c>
      <c r="H7669" s="24">
        <f t="shared" ca="1" si="839"/>
        <v>12700.758157426584</v>
      </c>
      <c r="I7669" s="24">
        <f ca="1">H7669/'Option value'!$E$10</f>
        <v>616.54165812750409</v>
      </c>
    </row>
    <row r="7670" spans="2:9">
      <c r="B7670">
        <f t="shared" si="840"/>
        <v>7652</v>
      </c>
      <c r="C7670" s="38">
        <f t="shared" ca="1" si="835"/>
        <v>0.24241970160823151</v>
      </c>
      <c r="D7670" s="38">
        <f t="shared" ca="1" si="836"/>
        <v>5.5505004292375253E-2</v>
      </c>
      <c r="E7670" s="38">
        <f t="shared" ca="1" si="837"/>
        <v>0.14558365430476788</v>
      </c>
      <c r="F7670" s="38">
        <f t="shared" ca="1" si="841"/>
        <v>3.0669998944747291E-2</v>
      </c>
      <c r="G7670" s="24">
        <f t="shared" ca="1" si="838"/>
        <v>7442.5233757799033</v>
      </c>
      <c r="H7670" s="24">
        <f t="shared" ca="1" si="839"/>
        <v>8135.704679092386</v>
      </c>
      <c r="I7670" s="24">
        <f ca="1">H7670/'Option value'!$E$10</f>
        <v>394.93712034429058</v>
      </c>
    </row>
    <row r="7671" spans="2:9">
      <c r="B7671">
        <f t="shared" si="840"/>
        <v>7653</v>
      </c>
      <c r="C7671" s="38">
        <f t="shared" ca="1" si="835"/>
        <v>0.31074276152315172</v>
      </c>
      <c r="D7671" s="38">
        <f t="shared" ca="1" si="836"/>
        <v>7.2300134967782648E-2</v>
      </c>
      <c r="E7671" s="38">
        <f t="shared" ca="1" si="837"/>
        <v>0.14419435854744209</v>
      </c>
      <c r="F7671" s="38">
        <f t="shared" ca="1" si="841"/>
        <v>4.8177087654852846E-2</v>
      </c>
      <c r="G7671" s="24">
        <f t="shared" ca="1" si="838"/>
        <v>12240.484127314865</v>
      </c>
      <c r="H7671" s="24">
        <f t="shared" ca="1" si="839"/>
        <v>12933.665430627347</v>
      </c>
      <c r="I7671" s="24">
        <f ca="1">H7671/'Option value'!$E$10</f>
        <v>627.84783643822072</v>
      </c>
    </row>
    <row r="7672" spans="2:9">
      <c r="B7672">
        <f t="shared" si="840"/>
        <v>7654</v>
      </c>
      <c r="C7672" s="38">
        <f t="shared" ca="1" si="835"/>
        <v>0.3892775516882333</v>
      </c>
      <c r="D7672" s="38">
        <f t="shared" ca="1" si="836"/>
        <v>6.2014305906549258E-2</v>
      </c>
      <c r="E7672" s="38">
        <f t="shared" ca="1" si="837"/>
        <v>0.13843854728708613</v>
      </c>
      <c r="F7672" s="38">
        <f t="shared" ca="1" si="841"/>
        <v>3.4223334147079593E-2</v>
      </c>
      <c r="G7672" s="24">
        <f t="shared" ca="1" si="838"/>
        <v>10252.768733156285</v>
      </c>
      <c r="H7672" s="24">
        <f t="shared" ca="1" si="839"/>
        <v>10945.950036468766</v>
      </c>
      <c r="I7672" s="24">
        <f ca="1">H7672/'Option value'!$E$10</f>
        <v>531.35679788683331</v>
      </c>
    </row>
    <row r="7673" spans="2:9">
      <c r="B7673">
        <f t="shared" si="840"/>
        <v>7655</v>
      </c>
      <c r="C7673" s="38">
        <f t="shared" ca="1" si="835"/>
        <v>0.37636246809400331</v>
      </c>
      <c r="D7673" s="38">
        <f t="shared" ca="1" si="836"/>
        <v>5.9743952178416583E-2</v>
      </c>
      <c r="E7673" s="38">
        <f t="shared" ca="1" si="837"/>
        <v>0.14090607283649195</v>
      </c>
      <c r="F7673" s="38">
        <f t="shared" ca="1" si="841"/>
        <v>4.0850504374250016E-2</v>
      </c>
      <c r="G7673" s="24">
        <f t="shared" ca="1" si="838"/>
        <v>10192.409949035027</v>
      </c>
      <c r="H7673" s="24">
        <f t="shared" ca="1" si="839"/>
        <v>10885.591252347509</v>
      </c>
      <c r="I7673" s="24">
        <f ca="1">H7673/'Option value'!$E$10</f>
        <v>528.42675982269452</v>
      </c>
    </row>
    <row r="7674" spans="2:9">
      <c r="B7674">
        <f t="shared" si="840"/>
        <v>7656</v>
      </c>
      <c r="C7674" s="38">
        <f t="shared" ca="1" si="835"/>
        <v>0.19244594819663066</v>
      </c>
      <c r="D7674" s="38">
        <f t="shared" ca="1" si="836"/>
        <v>6.2229395689658018E-2</v>
      </c>
      <c r="E7674" s="38">
        <f t="shared" ca="1" si="837"/>
        <v>0.14611918732742374</v>
      </c>
      <c r="F7674" s="38">
        <f t="shared" ca="1" si="841"/>
        <v>3.5322469253014806E-2</v>
      </c>
      <c r="G7674" s="24">
        <f t="shared" ca="1" si="838"/>
        <v>8306.1308097354813</v>
      </c>
      <c r="H7674" s="24">
        <f t="shared" ca="1" si="839"/>
        <v>8999.3121130479631</v>
      </c>
      <c r="I7674" s="24">
        <f ca="1">H7674/'Option value'!$E$10</f>
        <v>436.85981131300787</v>
      </c>
    </row>
    <row r="7675" spans="2:9">
      <c r="B7675">
        <f t="shared" si="840"/>
        <v>7657</v>
      </c>
      <c r="C7675" s="38">
        <f t="shared" ca="1" si="835"/>
        <v>0.1394727905195097</v>
      </c>
      <c r="D7675" s="38">
        <f t="shared" ca="1" si="836"/>
        <v>5.5997272626419708E-2</v>
      </c>
      <c r="E7675" s="38">
        <f t="shared" ca="1" si="837"/>
        <v>0.14013561029608501</v>
      </c>
      <c r="F7675" s="38">
        <f t="shared" ca="1" si="841"/>
        <v>2.8839394563884915E-2</v>
      </c>
      <c r="G7675" s="24">
        <f t="shared" ca="1" si="838"/>
        <v>7110.199936906839</v>
      </c>
      <c r="H7675" s="24">
        <f t="shared" ca="1" si="839"/>
        <v>7803.3812402193216</v>
      </c>
      <c r="I7675" s="24">
        <f ca="1">H7675/'Option value'!$E$10</f>
        <v>378.80491457375348</v>
      </c>
    </row>
    <row r="7676" spans="2:9">
      <c r="B7676">
        <f t="shared" si="840"/>
        <v>7658</v>
      </c>
      <c r="C7676" s="38">
        <f t="shared" ca="1" si="835"/>
        <v>0.34625419792198359</v>
      </c>
      <c r="D7676" s="38">
        <f t="shared" ca="1" si="836"/>
        <v>6.2166827955468532E-2</v>
      </c>
      <c r="E7676" s="38">
        <f t="shared" ca="1" si="837"/>
        <v>0.1488385131125462</v>
      </c>
      <c r="F7676" s="38">
        <f t="shared" ca="1" si="841"/>
        <v>4.3147308040783844E-2</v>
      </c>
      <c r="G7676" s="24">
        <f t="shared" ca="1" si="838"/>
        <v>9820.6064127953523</v>
      </c>
      <c r="H7676" s="24">
        <f t="shared" ca="1" si="839"/>
        <v>10513.787716107834</v>
      </c>
      <c r="I7676" s="24">
        <f ca="1">H7676/'Option value'!$E$10</f>
        <v>510.37804447125404</v>
      </c>
    </row>
    <row r="7677" spans="2:9">
      <c r="B7677">
        <f t="shared" si="840"/>
        <v>7659</v>
      </c>
      <c r="C7677" s="38">
        <f t="shared" ca="1" si="835"/>
        <v>0.21599714874796164</v>
      </c>
      <c r="D7677" s="38">
        <f t="shared" ca="1" si="836"/>
        <v>5.9341831538363407E-2</v>
      </c>
      <c r="E7677" s="38">
        <f t="shared" ca="1" si="837"/>
        <v>0.14602101618694888</v>
      </c>
      <c r="F7677" s="38">
        <f t="shared" ca="1" si="841"/>
        <v>5.0554511630225188E-2</v>
      </c>
      <c r="G7677" s="24">
        <f t="shared" ca="1" si="838"/>
        <v>9374.1923008778431</v>
      </c>
      <c r="H7677" s="24">
        <f t="shared" ca="1" si="839"/>
        <v>10067.373604190325</v>
      </c>
      <c r="I7677" s="24">
        <f ca="1">H7677/'Option value'!$E$10</f>
        <v>488.70745651409339</v>
      </c>
    </row>
    <row r="7678" spans="2:9">
      <c r="B7678">
        <f t="shared" si="840"/>
        <v>7660</v>
      </c>
      <c r="C7678" s="38">
        <f t="shared" ca="1" si="835"/>
        <v>0.15204472628182703</v>
      </c>
      <c r="D7678" s="38">
        <f t="shared" ca="1" si="836"/>
        <v>6.80401584123521E-2</v>
      </c>
      <c r="E7678" s="38">
        <f t="shared" ca="1" si="837"/>
        <v>0.14844999300318371</v>
      </c>
      <c r="F7678" s="38">
        <f t="shared" ca="1" si="841"/>
        <v>3.1149091578961265E-2</v>
      </c>
      <c r="G7678" s="24">
        <f t="shared" ca="1" si="838"/>
        <v>8287.5217949454218</v>
      </c>
      <c r="H7678" s="24">
        <f t="shared" ca="1" si="839"/>
        <v>8980.7030982579035</v>
      </c>
      <c r="I7678" s="24">
        <f ca="1">H7678/'Option value'!$E$10</f>
        <v>435.95646108048072</v>
      </c>
    </row>
    <row r="7679" spans="2:9">
      <c r="B7679">
        <f t="shared" si="840"/>
        <v>7661</v>
      </c>
      <c r="C7679" s="38">
        <f t="shared" ca="1" si="835"/>
        <v>8.7870797761824965E-2</v>
      </c>
      <c r="D7679" s="38">
        <f t="shared" ca="1" si="836"/>
        <v>5.7867856136928922E-2</v>
      </c>
      <c r="E7679" s="38">
        <f t="shared" ca="1" si="837"/>
        <v>0.14364632205733088</v>
      </c>
      <c r="F7679" s="38">
        <f t="shared" ca="1" si="841"/>
        <v>3.0538134882165002E-2</v>
      </c>
      <c r="G7679" s="24">
        <f t="shared" ca="1" si="838"/>
        <v>6902.5895087380559</v>
      </c>
      <c r="H7679" s="24">
        <f t="shared" ca="1" si="839"/>
        <v>7595.7708120505386</v>
      </c>
      <c r="I7679" s="24">
        <f ca="1">H7679/'Option value'!$E$10</f>
        <v>368.72673844905523</v>
      </c>
    </row>
    <row r="7680" spans="2:9">
      <c r="B7680">
        <f t="shared" si="840"/>
        <v>7662</v>
      </c>
      <c r="C7680" s="38">
        <f t="shared" ca="1" si="835"/>
        <v>0.2006625118942571</v>
      </c>
      <c r="D7680" s="38">
        <f t="shared" ca="1" si="836"/>
        <v>6.0524227657847512E-2</v>
      </c>
      <c r="E7680" s="38">
        <f t="shared" ca="1" si="837"/>
        <v>0.14339220146127685</v>
      </c>
      <c r="F7680" s="38">
        <f t="shared" ca="1" si="841"/>
        <v>2.1634209450482233E-2</v>
      </c>
      <c r="G7680" s="24">
        <f t="shared" ca="1" si="838"/>
        <v>7401.9152235726142</v>
      </c>
      <c r="H7680" s="24">
        <f t="shared" ca="1" si="839"/>
        <v>8095.0965268850969</v>
      </c>
      <c r="I7680" s="24">
        <f ca="1">H7680/'Option value'!$E$10</f>
        <v>392.96585081966487</v>
      </c>
    </row>
    <row r="7681" spans="2:9">
      <c r="B7681">
        <f t="shared" si="840"/>
        <v>7663</v>
      </c>
      <c r="C7681" s="38">
        <f t="shared" ca="1" si="835"/>
        <v>0.21786462115656438</v>
      </c>
      <c r="D7681" s="38">
        <f t="shared" ca="1" si="836"/>
        <v>6.1206338680051035E-2</v>
      </c>
      <c r="E7681" s="38">
        <f t="shared" ca="1" si="837"/>
        <v>0.14749914044722148</v>
      </c>
      <c r="F7681" s="38">
        <f t="shared" ca="1" si="841"/>
        <v>3.1367829994244117E-2</v>
      </c>
      <c r="G7681" s="24">
        <f t="shared" ca="1" si="838"/>
        <v>7960.4471909238246</v>
      </c>
      <c r="H7681" s="24">
        <f t="shared" ca="1" si="839"/>
        <v>8653.6284942363072</v>
      </c>
      <c r="I7681" s="24">
        <f ca="1">H7681/'Option value'!$E$10</f>
        <v>420.07905311826732</v>
      </c>
    </row>
    <row r="7682" spans="2:9">
      <c r="B7682">
        <f t="shared" si="840"/>
        <v>7664</v>
      </c>
      <c r="C7682" s="38">
        <f t="shared" ca="1" si="835"/>
        <v>0.26039729627528552</v>
      </c>
      <c r="D7682" s="38">
        <f t="shared" ca="1" si="836"/>
        <v>6.4877288172543082E-2</v>
      </c>
      <c r="E7682" s="38">
        <f t="shared" ca="1" si="837"/>
        <v>0.14573869438300907</v>
      </c>
      <c r="F7682" s="38">
        <f t="shared" ca="1" si="841"/>
        <v>4.9573592676148193E-2</v>
      </c>
      <c r="G7682" s="24">
        <f t="shared" ca="1" si="838"/>
        <v>10545.666497250268</v>
      </c>
      <c r="H7682" s="24">
        <f t="shared" ca="1" si="839"/>
        <v>11238.847800562749</v>
      </c>
      <c r="I7682" s="24">
        <f ca="1">H7682/'Option value'!$E$10</f>
        <v>545.57513594964803</v>
      </c>
    </row>
    <row r="7683" spans="2:9">
      <c r="B7683">
        <f t="shared" si="840"/>
        <v>7665</v>
      </c>
      <c r="C7683" s="38">
        <f t="shared" ca="1" si="835"/>
        <v>0.18640669233864293</v>
      </c>
      <c r="D7683" s="38">
        <f t="shared" ca="1" si="836"/>
        <v>6.6331930548149259E-2</v>
      </c>
      <c r="E7683" s="38">
        <f t="shared" ca="1" si="837"/>
        <v>0.13918244909612373</v>
      </c>
      <c r="F7683" s="38">
        <f t="shared" ca="1" si="841"/>
        <v>2.1390953475888447E-2</v>
      </c>
      <c r="G7683" s="24">
        <f t="shared" ca="1" si="838"/>
        <v>8285.7851114892401</v>
      </c>
      <c r="H7683" s="24">
        <f t="shared" ca="1" si="839"/>
        <v>8978.9664148017218</v>
      </c>
      <c r="I7683" s="24">
        <f ca="1">H7683/'Option value'!$E$10</f>
        <v>435.87215605833597</v>
      </c>
    </row>
    <row r="7684" spans="2:9">
      <c r="B7684">
        <f t="shared" si="840"/>
        <v>7666</v>
      </c>
      <c r="C7684" s="38">
        <f t="shared" ca="1" si="835"/>
        <v>0.33995658612791313</v>
      </c>
      <c r="D7684" s="38">
        <f t="shared" ca="1" si="836"/>
        <v>5.8813843292618712E-2</v>
      </c>
      <c r="E7684" s="38">
        <f t="shared" ca="1" si="837"/>
        <v>0.14303725049426724</v>
      </c>
      <c r="F7684" s="38">
        <f t="shared" ca="1" si="841"/>
        <v>2.1598137029037168E-2</v>
      </c>
      <c r="G7684" s="24">
        <f t="shared" ca="1" si="838"/>
        <v>8048.2799882154213</v>
      </c>
      <c r="H7684" s="24">
        <f t="shared" ca="1" si="839"/>
        <v>8741.4612915279031</v>
      </c>
      <c r="I7684" s="24">
        <f ca="1">H7684/'Option value'!$E$10</f>
        <v>424.34278114213117</v>
      </c>
    </row>
    <row r="7685" spans="2:9">
      <c r="B7685">
        <f t="shared" si="840"/>
        <v>7667</v>
      </c>
      <c r="C7685" s="38">
        <f t="shared" ca="1" si="835"/>
        <v>5.8332887831706648E-2</v>
      </c>
      <c r="D7685" s="38">
        <f t="shared" ca="1" si="836"/>
        <v>6.449703661773451E-2</v>
      </c>
      <c r="E7685" s="38">
        <f t="shared" ca="1" si="837"/>
        <v>0.14293122959152504</v>
      </c>
      <c r="F7685" s="38">
        <f t="shared" ca="1" si="841"/>
        <v>5.7526144551939926E-2</v>
      </c>
      <c r="G7685" s="24">
        <f t="shared" ca="1" si="838"/>
        <v>9912.1918786828701</v>
      </c>
      <c r="H7685" s="24">
        <f t="shared" ca="1" si="839"/>
        <v>10605.373181995352</v>
      </c>
      <c r="I7685" s="24">
        <f ca="1">H7685/'Option value'!$E$10</f>
        <v>514.82394087356079</v>
      </c>
    </row>
    <row r="7686" spans="2:9">
      <c r="B7686">
        <f t="shared" si="840"/>
        <v>7668</v>
      </c>
      <c r="C7686" s="38">
        <f t="shared" ca="1" si="835"/>
        <v>0.3277509477521906</v>
      </c>
      <c r="D7686" s="38">
        <f t="shared" ca="1" si="836"/>
        <v>7.0175472913818981E-2</v>
      </c>
      <c r="E7686" s="38">
        <f t="shared" ca="1" si="837"/>
        <v>0.14412290788174861</v>
      </c>
      <c r="F7686" s="38">
        <f t="shared" ca="1" si="841"/>
        <v>2.1680324249274806E-2</v>
      </c>
      <c r="G7686" s="24">
        <f t="shared" ca="1" si="838"/>
        <v>9437.5846488659681</v>
      </c>
      <c r="H7686" s="24">
        <f t="shared" ca="1" si="839"/>
        <v>10130.76595217845</v>
      </c>
      <c r="I7686" s="24">
        <f ca="1">H7686/'Option value'!$E$10</f>
        <v>491.7847549601189</v>
      </c>
    </row>
    <row r="7687" spans="2:9">
      <c r="B7687">
        <f t="shared" si="840"/>
        <v>7669</v>
      </c>
      <c r="C7687" s="38">
        <f t="shared" ca="1" si="835"/>
        <v>0.38192272330618215</v>
      </c>
      <c r="D7687" s="38">
        <f t="shared" ca="1" si="836"/>
        <v>5.7894287685443052E-2</v>
      </c>
      <c r="E7687" s="38">
        <f t="shared" ca="1" si="837"/>
        <v>0.14404610990901692</v>
      </c>
      <c r="F7687" s="38">
        <f t="shared" ca="1" si="841"/>
        <v>4.7580558057342653E-2</v>
      </c>
      <c r="G7687" s="24">
        <f t="shared" ca="1" si="838"/>
        <v>10285.812343055497</v>
      </c>
      <c r="H7687" s="24">
        <f t="shared" ca="1" si="839"/>
        <v>10978.993646367979</v>
      </c>
      <c r="I7687" s="24">
        <f ca="1">H7687/'Option value'!$E$10</f>
        <v>532.96085661980476</v>
      </c>
    </row>
    <row r="7688" spans="2:9">
      <c r="B7688">
        <f t="shared" si="840"/>
        <v>7670</v>
      </c>
      <c r="C7688" s="38">
        <f t="shared" ca="1" si="835"/>
        <v>0.18920075575891968</v>
      </c>
      <c r="D7688" s="38">
        <f t="shared" ca="1" si="836"/>
        <v>6.2819349937734137E-2</v>
      </c>
      <c r="E7688" s="38">
        <f t="shared" ca="1" si="837"/>
        <v>0.14744505218042853</v>
      </c>
      <c r="F7688" s="38">
        <f t="shared" ca="1" si="841"/>
        <v>3.847148456869328E-2</v>
      </c>
      <c r="G7688" s="24">
        <f t="shared" ca="1" si="838"/>
        <v>8501.9553945908665</v>
      </c>
      <c r="H7688" s="24">
        <f t="shared" ca="1" si="839"/>
        <v>9195.1366979033482</v>
      </c>
      <c r="I7688" s="24">
        <f ca="1">H7688/'Option value'!$E$10</f>
        <v>446.36585912152174</v>
      </c>
    </row>
    <row r="7689" spans="2:9">
      <c r="B7689">
        <f t="shared" si="840"/>
        <v>7671</v>
      </c>
      <c r="C7689" s="38">
        <f t="shared" ca="1" si="835"/>
        <v>0.23814325899282074</v>
      </c>
      <c r="D7689" s="38">
        <f t="shared" ca="1" si="836"/>
        <v>6.6799146787575522E-2</v>
      </c>
      <c r="E7689" s="38">
        <f t="shared" ca="1" si="837"/>
        <v>0.14414674263213068</v>
      </c>
      <c r="F7689" s="38">
        <f t="shared" ca="1" si="841"/>
        <v>5.2210970720184935E-2</v>
      </c>
      <c r="G7689" s="24">
        <f t="shared" ca="1" si="838"/>
        <v>11157.031592431729</v>
      </c>
      <c r="H7689" s="24">
        <f t="shared" ca="1" si="839"/>
        <v>11850.212895744211</v>
      </c>
      <c r="I7689" s="24">
        <f ca="1">H7689/'Option value'!$E$10</f>
        <v>575.25305319146651</v>
      </c>
    </row>
    <row r="7690" spans="2:9">
      <c r="B7690">
        <f t="shared" si="840"/>
        <v>7672</v>
      </c>
      <c r="C7690" s="38">
        <f t="shared" ca="1" si="835"/>
        <v>0.35343781227862403</v>
      </c>
      <c r="D7690" s="38">
        <f t="shared" ca="1" si="836"/>
        <v>5.4073717356648301E-2</v>
      </c>
      <c r="E7690" s="38">
        <f t="shared" ca="1" si="837"/>
        <v>0.14636028479994784</v>
      </c>
      <c r="F7690" s="38">
        <f t="shared" ca="1" si="841"/>
        <v>3.6692183483415311E-2</v>
      </c>
      <c r="G7690" s="24">
        <f t="shared" ca="1" si="838"/>
        <v>8276.2878012579895</v>
      </c>
      <c r="H7690" s="24">
        <f t="shared" ca="1" si="839"/>
        <v>8969.4691045704712</v>
      </c>
      <c r="I7690" s="24">
        <f ca="1">H7690/'Option value'!$E$10</f>
        <v>435.41112158109081</v>
      </c>
    </row>
    <row r="7691" spans="2:9">
      <c r="B7691">
        <f t="shared" si="840"/>
        <v>7673</v>
      </c>
      <c r="C7691" s="38">
        <f t="shared" ca="1" si="835"/>
        <v>0.25626586944346308</v>
      </c>
      <c r="D7691" s="38">
        <f t="shared" ca="1" si="836"/>
        <v>5.6549117045710487E-2</v>
      </c>
      <c r="E7691" s="38">
        <f t="shared" ca="1" si="837"/>
        <v>0.14569752227892999</v>
      </c>
      <c r="F7691" s="38">
        <f t="shared" ca="1" si="841"/>
        <v>5.5728244139927746E-2</v>
      </c>
      <c r="G7691" s="24">
        <f t="shared" ca="1" si="838"/>
        <v>9792.7469003348469</v>
      </c>
      <c r="H7691" s="24">
        <f t="shared" ca="1" si="839"/>
        <v>10485.928203647329</v>
      </c>
      <c r="I7691" s="24">
        <f ca="1">H7691/'Option value'!$E$10</f>
        <v>509.02564095375379</v>
      </c>
    </row>
    <row r="7692" spans="2:9">
      <c r="B7692">
        <f t="shared" si="840"/>
        <v>7674</v>
      </c>
      <c r="C7692" s="38">
        <f t="shared" ca="1" si="835"/>
        <v>0.3205617912188452</v>
      </c>
      <c r="D7692" s="38">
        <f t="shared" ca="1" si="836"/>
        <v>5.7776041887072228E-2</v>
      </c>
      <c r="E7692" s="38">
        <f t="shared" ca="1" si="837"/>
        <v>0.14494964956902437</v>
      </c>
      <c r="F7692" s="38">
        <f t="shared" ca="1" si="841"/>
        <v>5.1332712921572016E-2</v>
      </c>
      <c r="G7692" s="24">
        <f t="shared" ca="1" si="838"/>
        <v>10107.493347859307</v>
      </c>
      <c r="H7692" s="24">
        <f t="shared" ca="1" si="839"/>
        <v>10800.674651171788</v>
      </c>
      <c r="I7692" s="24">
        <f ca="1">H7692/'Option value'!$E$10</f>
        <v>524.30459471707707</v>
      </c>
    </row>
    <row r="7693" spans="2:9">
      <c r="B7693">
        <f t="shared" si="840"/>
        <v>7675</v>
      </c>
      <c r="C7693" s="38">
        <f t="shared" ca="1" si="835"/>
        <v>0.28990024202156789</v>
      </c>
      <c r="D7693" s="38">
        <f t="shared" ca="1" si="836"/>
        <v>5.8037028455606106E-2</v>
      </c>
      <c r="E7693" s="38">
        <f t="shared" ca="1" si="837"/>
        <v>0.14623974308498983</v>
      </c>
      <c r="F7693" s="38">
        <f t="shared" ca="1" si="841"/>
        <v>5.5414768558518818E-2</v>
      </c>
      <c r="G7693" s="24">
        <f t="shared" ca="1" si="838"/>
        <v>10222.270863366604</v>
      </c>
      <c r="H7693" s="24">
        <f t="shared" ca="1" si="839"/>
        <v>10915.452166679086</v>
      </c>
      <c r="I7693" s="24">
        <f ca="1">H7693/'Option value'!$E$10</f>
        <v>529.87631877082936</v>
      </c>
    </row>
    <row r="7694" spans="2:9">
      <c r="B7694">
        <f t="shared" si="840"/>
        <v>7676</v>
      </c>
      <c r="C7694" s="38">
        <f t="shared" ca="1" si="835"/>
        <v>0.36216100153287195</v>
      </c>
      <c r="D7694" s="38">
        <f t="shared" ca="1" si="836"/>
        <v>4.6857930442897294E-2</v>
      </c>
      <c r="E7694" s="38">
        <f t="shared" ca="1" si="837"/>
        <v>0.14516827240432056</v>
      </c>
      <c r="F7694" s="38">
        <f t="shared" ca="1" si="841"/>
        <v>5.991976638477603E-2</v>
      </c>
      <c r="G7694" s="24">
        <f t="shared" ca="1" si="838"/>
        <v>9285.7320145408903</v>
      </c>
      <c r="H7694" s="24">
        <f t="shared" ca="1" si="839"/>
        <v>9978.9133178533721</v>
      </c>
      <c r="I7694" s="24">
        <f ca="1">H7694/'Option value'!$E$10</f>
        <v>484.41326785695975</v>
      </c>
    </row>
    <row r="7695" spans="2:9">
      <c r="B7695">
        <f t="shared" si="840"/>
        <v>7677</v>
      </c>
      <c r="C7695" s="38">
        <f t="shared" ca="1" si="835"/>
        <v>7.30542849410456E-2</v>
      </c>
      <c r="D7695" s="38">
        <f t="shared" ca="1" si="836"/>
        <v>6.1519199587287202E-2</v>
      </c>
      <c r="E7695" s="38">
        <f t="shared" ca="1" si="837"/>
        <v>0.14903500120747479</v>
      </c>
      <c r="F7695" s="38">
        <f t="shared" ca="1" si="841"/>
        <v>2.1960678773290311E-2</v>
      </c>
      <c r="G7695" s="24">
        <f t="shared" ca="1" si="838"/>
        <v>6442.6708404427109</v>
      </c>
      <c r="H7695" s="24">
        <f t="shared" ca="1" si="839"/>
        <v>7135.8521437551935</v>
      </c>
      <c r="I7695" s="24">
        <f ca="1">H7695/'Option value'!$E$10</f>
        <v>346.40058950267928</v>
      </c>
    </row>
    <row r="7696" spans="2:9">
      <c r="B7696">
        <f t="shared" si="840"/>
        <v>7678</v>
      </c>
      <c r="C7696" s="38">
        <f t="shared" ca="1" si="835"/>
        <v>0.22000893861086135</v>
      </c>
      <c r="D7696" s="38">
        <f t="shared" ca="1" si="836"/>
        <v>5.8466626126791613E-2</v>
      </c>
      <c r="E7696" s="38">
        <f t="shared" ca="1" si="837"/>
        <v>0.14103735174649643</v>
      </c>
      <c r="F7696" s="38">
        <f t="shared" ca="1" si="841"/>
        <v>3.8128734533432809E-2</v>
      </c>
      <c r="G7696" s="24">
        <f t="shared" ca="1" si="838"/>
        <v>8596.2825144045382</v>
      </c>
      <c r="H7696" s="24">
        <f t="shared" ca="1" si="839"/>
        <v>9289.46381771702</v>
      </c>
      <c r="I7696" s="24">
        <f ca="1">H7696/'Option value'!$E$10</f>
        <v>450.94484552024363</v>
      </c>
    </row>
    <row r="7697" spans="2:9">
      <c r="B7697">
        <f t="shared" si="840"/>
        <v>7679</v>
      </c>
      <c r="C7697" s="38">
        <f t="shared" ca="1" si="835"/>
        <v>0.14471220615154778</v>
      </c>
      <c r="D7697" s="38">
        <f t="shared" ca="1" si="836"/>
        <v>6.0634089190563498E-2</v>
      </c>
      <c r="E7697" s="38">
        <f t="shared" ca="1" si="837"/>
        <v>0.14297147869854926</v>
      </c>
      <c r="F7697" s="38">
        <f t="shared" ca="1" si="841"/>
        <v>2.1547774531384564E-2</v>
      </c>
      <c r="G7697" s="24">
        <f t="shared" ca="1" si="838"/>
        <v>7089.2627254978142</v>
      </c>
      <c r="H7697" s="24">
        <f t="shared" ca="1" si="839"/>
        <v>7782.4440288102969</v>
      </c>
      <c r="I7697" s="24">
        <f ca="1">H7697/'Option value'!$E$10</f>
        <v>377.78854508787845</v>
      </c>
    </row>
    <row r="7698" spans="2:9">
      <c r="B7698">
        <f t="shared" si="840"/>
        <v>7680</v>
      </c>
      <c r="C7698" s="38">
        <f t="shared" ca="1" si="835"/>
        <v>2.0379631750139737E-2</v>
      </c>
      <c r="D7698" s="38">
        <f t="shared" ca="1" si="836"/>
        <v>7.150269626393807E-2</v>
      </c>
      <c r="E7698" s="38">
        <f t="shared" ca="1" si="837"/>
        <v>0.14380045353401782</v>
      </c>
      <c r="F7698" s="38">
        <f t="shared" ca="1" si="841"/>
        <v>2.0834731620413587E-2</v>
      </c>
      <c r="G7698" s="24">
        <f t="shared" ca="1" si="838"/>
        <v>7358.5375880199344</v>
      </c>
      <c r="H7698" s="24">
        <f t="shared" ca="1" si="839"/>
        <v>8051.7188913324171</v>
      </c>
      <c r="I7698" s="24">
        <f ca="1">H7698/'Option value'!$E$10</f>
        <v>390.86014035594258</v>
      </c>
    </row>
    <row r="7699" spans="2:9">
      <c r="B7699">
        <f t="shared" si="840"/>
        <v>7681</v>
      </c>
      <c r="C7699" s="38">
        <f t="shared" ref="C7699:C7762" ca="1" si="842">_xlfn.NORM.INV(RAND(),$F$6,$G$6)</f>
        <v>0.30388246432202798</v>
      </c>
      <c r="D7699" s="38">
        <f t="shared" ref="D7699:D7762" ca="1" si="843">_xlfn.NORM.INV(RAND(),$F$7,$G$7)</f>
        <v>6.1558418633032908E-2</v>
      </c>
      <c r="E7699" s="38">
        <f t="shared" ref="E7699:E7762" ca="1" si="844">_xlfn.NORM.INV(RAND(),$F$8,$G$8)</f>
        <v>0.14466738483774147</v>
      </c>
      <c r="F7699" s="38">
        <f t="shared" ca="1" si="841"/>
        <v>2.101253178843104E-2</v>
      </c>
      <c r="G7699" s="24">
        <f t="shared" ref="G7699:G7762" ca="1" si="845">IF(E7699&gt;F7699,($C$12*(1+C7699)*D7699)/(E7699-F7699),0)</f>
        <v>8050.1896267481234</v>
      </c>
      <c r="H7699" s="24">
        <f t="shared" ref="H7699:H7762" ca="1" si="846">G7699+$C$13</f>
        <v>8743.370930060606</v>
      </c>
      <c r="I7699" s="24">
        <f ca="1">H7699/'Option value'!$E$10</f>
        <v>424.43548204177694</v>
      </c>
    </row>
    <row r="7700" spans="2:9">
      <c r="B7700">
        <f t="shared" ref="B7700:B7763" si="847">B7699+1</f>
        <v>7682</v>
      </c>
      <c r="C7700" s="38">
        <f t="shared" ca="1" si="842"/>
        <v>0.25350444612490175</v>
      </c>
      <c r="D7700" s="38">
        <f t="shared" ca="1" si="843"/>
        <v>6.9366469896426475E-2</v>
      </c>
      <c r="E7700" s="38">
        <f t="shared" ca="1" si="844"/>
        <v>0.14282017367050029</v>
      </c>
      <c r="F7700" s="38">
        <f t="shared" ref="F7700:F7763" ca="1" si="848">RAND()*($E$9-$D$9)+$D$9</f>
        <v>3.5094847626455372E-2</v>
      </c>
      <c r="G7700" s="24">
        <f t="shared" ca="1" si="845"/>
        <v>10010.344688127898</v>
      </c>
      <c r="H7700" s="24">
        <f t="shared" ca="1" si="846"/>
        <v>10703.52599144038</v>
      </c>
      <c r="I7700" s="24">
        <f ca="1">H7700/'Option value'!$E$10</f>
        <v>519.58864036118348</v>
      </c>
    </row>
    <row r="7701" spans="2:9">
      <c r="B7701">
        <f t="shared" si="847"/>
        <v>7683</v>
      </c>
      <c r="C7701" s="38">
        <f t="shared" ca="1" si="842"/>
        <v>0.37636181104514249</v>
      </c>
      <c r="D7701" s="38">
        <f t="shared" ca="1" si="843"/>
        <v>5.7652918294021617E-2</v>
      </c>
      <c r="E7701" s="38">
        <f t="shared" ca="1" si="844"/>
        <v>0.14882979583327091</v>
      </c>
      <c r="F7701" s="38">
        <f t="shared" ca="1" si="848"/>
        <v>3.360320453063774E-2</v>
      </c>
      <c r="G7701" s="24">
        <f t="shared" ca="1" si="845"/>
        <v>8540.6823923921511</v>
      </c>
      <c r="H7701" s="24">
        <f t="shared" ca="1" si="846"/>
        <v>9233.8636957046328</v>
      </c>
      <c r="I7701" s="24">
        <f ca="1">H7701/'Option value'!$E$10</f>
        <v>448.24581047109865</v>
      </c>
    </row>
    <row r="7702" spans="2:9">
      <c r="B7702">
        <f t="shared" si="847"/>
        <v>7684</v>
      </c>
      <c r="C7702" s="38">
        <f t="shared" ca="1" si="842"/>
        <v>0.1806715688260509</v>
      </c>
      <c r="D7702" s="38">
        <f t="shared" ca="1" si="843"/>
        <v>5.6384514825294149E-2</v>
      </c>
      <c r="E7702" s="38">
        <f t="shared" ca="1" si="844"/>
        <v>0.14228083488518983</v>
      </c>
      <c r="F7702" s="38">
        <f t="shared" ca="1" si="848"/>
        <v>3.3922090684645675E-2</v>
      </c>
      <c r="G7702" s="24">
        <f t="shared" ca="1" si="845"/>
        <v>7619.3226851081399</v>
      </c>
      <c r="H7702" s="24">
        <f t="shared" ca="1" si="846"/>
        <v>8312.5039884206217</v>
      </c>
      <c r="I7702" s="24">
        <f ca="1">H7702/'Option value'!$E$10</f>
        <v>403.51961108837969</v>
      </c>
    </row>
    <row r="7703" spans="2:9">
      <c r="B7703">
        <f t="shared" si="847"/>
        <v>7685</v>
      </c>
      <c r="C7703" s="38">
        <f t="shared" ca="1" si="842"/>
        <v>0.22138530691052791</v>
      </c>
      <c r="D7703" s="38">
        <f t="shared" ca="1" si="843"/>
        <v>6.5017724826381157E-2</v>
      </c>
      <c r="E7703" s="38">
        <f t="shared" ca="1" si="844"/>
        <v>0.14191331782792552</v>
      </c>
      <c r="F7703" s="38">
        <f t="shared" ca="1" si="848"/>
        <v>5.3300244059299548E-2</v>
      </c>
      <c r="G7703" s="24">
        <f t="shared" ca="1" si="845"/>
        <v>11114.195574111161</v>
      </c>
      <c r="H7703" s="24">
        <f t="shared" ca="1" si="846"/>
        <v>11807.376877423643</v>
      </c>
      <c r="I7703" s="24">
        <f ca="1">H7703/'Option value'!$E$10</f>
        <v>573.17363482639041</v>
      </c>
    </row>
    <row r="7704" spans="2:9">
      <c r="B7704">
        <f t="shared" si="847"/>
        <v>7686</v>
      </c>
      <c r="C7704" s="38">
        <f t="shared" ca="1" si="842"/>
        <v>0.22286260102216346</v>
      </c>
      <c r="D7704" s="38">
        <f t="shared" ca="1" si="843"/>
        <v>6.1846553480065257E-2</v>
      </c>
      <c r="E7704" s="38">
        <f t="shared" ca="1" si="844"/>
        <v>0.14352948361696502</v>
      </c>
      <c r="F7704" s="38">
        <f t="shared" ca="1" si="848"/>
        <v>2.9547435543595978E-2</v>
      </c>
      <c r="G7704" s="24">
        <f t="shared" ca="1" si="845"/>
        <v>8229.0194040749375</v>
      </c>
      <c r="H7704" s="24">
        <f t="shared" ca="1" si="846"/>
        <v>8922.2007073874192</v>
      </c>
      <c r="I7704" s="24">
        <f ca="1">H7704/'Option value'!$E$10</f>
        <v>433.11653919356399</v>
      </c>
    </row>
    <row r="7705" spans="2:9">
      <c r="B7705">
        <f t="shared" si="847"/>
        <v>7687</v>
      </c>
      <c r="C7705" s="38">
        <f t="shared" ca="1" si="842"/>
        <v>0.17047964294831652</v>
      </c>
      <c r="D7705" s="38">
        <f t="shared" ca="1" si="843"/>
        <v>6.5690494395693411E-2</v>
      </c>
      <c r="E7705" s="38">
        <f t="shared" ca="1" si="844"/>
        <v>0.14316211282289412</v>
      </c>
      <c r="F7705" s="38">
        <f t="shared" ca="1" si="848"/>
        <v>5.1024225195158271E-2</v>
      </c>
      <c r="G7705" s="24">
        <f t="shared" ca="1" si="845"/>
        <v>10349.50362012117</v>
      </c>
      <c r="H7705" s="24">
        <f t="shared" ca="1" si="846"/>
        <v>11042.684923433651</v>
      </c>
      <c r="I7705" s="24">
        <f ca="1">H7705/'Option value'!$E$10</f>
        <v>536.0526661860996</v>
      </c>
    </row>
    <row r="7706" spans="2:9">
      <c r="B7706">
        <f t="shared" si="847"/>
        <v>7688</v>
      </c>
      <c r="C7706" s="38">
        <f t="shared" ca="1" si="842"/>
        <v>0.28889380122854597</v>
      </c>
      <c r="D7706" s="38">
        <f t="shared" ca="1" si="843"/>
        <v>6.4155030412548802E-2</v>
      </c>
      <c r="E7706" s="38">
        <f t="shared" ca="1" si="844"/>
        <v>0.14640489707997051</v>
      </c>
      <c r="F7706" s="38">
        <f t="shared" ca="1" si="848"/>
        <v>4.1772276160253446E-2</v>
      </c>
      <c r="G7706" s="24">
        <f t="shared" ca="1" si="845"/>
        <v>9801.0391285293335</v>
      </c>
      <c r="H7706" s="24">
        <f t="shared" ca="1" si="846"/>
        <v>10494.220431841815</v>
      </c>
      <c r="I7706" s="24">
        <f ca="1">H7706/'Option value'!$E$10</f>
        <v>509.42817630300073</v>
      </c>
    </row>
    <row r="7707" spans="2:9">
      <c r="B7707">
        <f t="shared" si="847"/>
        <v>7689</v>
      </c>
      <c r="C7707" s="38">
        <f t="shared" ca="1" si="842"/>
        <v>7.1658786979333089E-2</v>
      </c>
      <c r="D7707" s="38">
        <f t="shared" ca="1" si="843"/>
        <v>6.9806204816998618E-2</v>
      </c>
      <c r="E7707" s="38">
        <f t="shared" ca="1" si="844"/>
        <v>0.1514897611601633</v>
      </c>
      <c r="F7707" s="38">
        <f t="shared" ca="1" si="848"/>
        <v>2.8899843174533785E-2</v>
      </c>
      <c r="G7707" s="24">
        <f t="shared" ca="1" si="845"/>
        <v>7568.1055218170459</v>
      </c>
      <c r="H7707" s="24">
        <f t="shared" ca="1" si="846"/>
        <v>8261.2868251295276</v>
      </c>
      <c r="I7707" s="24">
        <f ca="1">H7707/'Option value'!$E$10</f>
        <v>401.03334102570517</v>
      </c>
    </row>
    <row r="7708" spans="2:9">
      <c r="B7708">
        <f t="shared" si="847"/>
        <v>7690</v>
      </c>
      <c r="C7708" s="38">
        <f t="shared" ca="1" si="842"/>
        <v>0.1563783393738985</v>
      </c>
      <c r="D7708" s="38">
        <f t="shared" ca="1" si="843"/>
        <v>5.8389461549125159E-2</v>
      </c>
      <c r="E7708" s="38">
        <f t="shared" ca="1" si="844"/>
        <v>0.14280044003697717</v>
      </c>
      <c r="F7708" s="38">
        <f t="shared" ca="1" si="848"/>
        <v>3.6297135738166821E-2</v>
      </c>
      <c r="G7708" s="24">
        <f t="shared" ca="1" si="845"/>
        <v>7862.5371988016404</v>
      </c>
      <c r="H7708" s="24">
        <f t="shared" ca="1" si="846"/>
        <v>8555.7185021141231</v>
      </c>
      <c r="I7708" s="24">
        <f ca="1">H7708/'Option value'!$E$10</f>
        <v>415.32614087932632</v>
      </c>
    </row>
    <row r="7709" spans="2:9">
      <c r="B7709">
        <f t="shared" si="847"/>
        <v>7691</v>
      </c>
      <c r="C7709" s="38">
        <f t="shared" ca="1" si="842"/>
        <v>0.34338049214665112</v>
      </c>
      <c r="D7709" s="38">
        <f t="shared" ca="1" si="843"/>
        <v>5.9274983631169724E-2</v>
      </c>
      <c r="E7709" s="38">
        <f t="shared" ca="1" si="844"/>
        <v>0.14394147975974608</v>
      </c>
      <c r="F7709" s="38">
        <f t="shared" ca="1" si="848"/>
        <v>4.8592613458308703E-2</v>
      </c>
      <c r="G7709" s="24">
        <f t="shared" ca="1" si="845"/>
        <v>10357.294455550191</v>
      </c>
      <c r="H7709" s="24">
        <f t="shared" ca="1" si="846"/>
        <v>11050.475758862673</v>
      </c>
      <c r="I7709" s="24">
        <f ca="1">H7709/'Option value'!$E$10</f>
        <v>536.43086208071225</v>
      </c>
    </row>
    <row r="7710" spans="2:9">
      <c r="B7710">
        <f t="shared" si="847"/>
        <v>7692</v>
      </c>
      <c r="C7710" s="38">
        <f t="shared" ca="1" si="842"/>
        <v>0.23220122755934255</v>
      </c>
      <c r="D7710" s="38">
        <f t="shared" ca="1" si="843"/>
        <v>7.5934775076174077E-2</v>
      </c>
      <c r="E7710" s="38">
        <f t="shared" ca="1" si="844"/>
        <v>0.14442793139606641</v>
      </c>
      <c r="F7710" s="38">
        <f t="shared" ca="1" si="848"/>
        <v>2.4136716893025906E-2</v>
      </c>
      <c r="G7710" s="24">
        <f t="shared" ca="1" si="845"/>
        <v>9646.723153938543</v>
      </c>
      <c r="H7710" s="24">
        <f t="shared" ca="1" si="846"/>
        <v>10339.904457251025</v>
      </c>
      <c r="I7710" s="24">
        <f ca="1">H7710/'Option value'!$E$10</f>
        <v>501.93710957529242</v>
      </c>
    </row>
    <row r="7711" spans="2:9">
      <c r="B7711">
        <f t="shared" si="847"/>
        <v>7693</v>
      </c>
      <c r="C7711" s="38">
        <f t="shared" ca="1" si="842"/>
        <v>0.20252718340256601</v>
      </c>
      <c r="D7711" s="38">
        <f t="shared" ca="1" si="843"/>
        <v>5.7202753697854054E-2</v>
      </c>
      <c r="E7711" s="38">
        <f t="shared" ca="1" si="844"/>
        <v>0.14365546967875281</v>
      </c>
      <c r="F7711" s="38">
        <f t="shared" ca="1" si="848"/>
        <v>4.7689779730796161E-2</v>
      </c>
      <c r="G7711" s="24">
        <f t="shared" ca="1" si="845"/>
        <v>8889.7024580059351</v>
      </c>
      <c r="H7711" s="24">
        <f t="shared" ca="1" si="846"/>
        <v>9582.8837613184169</v>
      </c>
      <c r="I7711" s="24">
        <f ca="1">H7711/'Option value'!$E$10</f>
        <v>465.18853210283572</v>
      </c>
    </row>
    <row r="7712" spans="2:9">
      <c r="B7712">
        <f t="shared" si="847"/>
        <v>7694</v>
      </c>
      <c r="C7712" s="38">
        <f t="shared" ca="1" si="842"/>
        <v>0.19895787771636467</v>
      </c>
      <c r="D7712" s="38">
        <f t="shared" ca="1" si="843"/>
        <v>5.1116518310913545E-2</v>
      </c>
      <c r="E7712" s="38">
        <f t="shared" ca="1" si="844"/>
        <v>0.14525695806826722</v>
      </c>
      <c r="F7712" s="38">
        <f t="shared" ca="1" si="848"/>
        <v>5.2569901327987098E-2</v>
      </c>
      <c r="G7712" s="24">
        <f t="shared" ca="1" si="845"/>
        <v>8200.4460559867457</v>
      </c>
      <c r="H7712" s="24">
        <f t="shared" ca="1" si="846"/>
        <v>8893.6273592992275</v>
      </c>
      <c r="I7712" s="24">
        <f ca="1">H7712/'Option value'!$E$10</f>
        <v>431.72948346112753</v>
      </c>
    </row>
    <row r="7713" spans="2:9">
      <c r="B7713">
        <f t="shared" si="847"/>
        <v>7695</v>
      </c>
      <c r="C7713" s="38">
        <f t="shared" ca="1" si="842"/>
        <v>0.25663391851731698</v>
      </c>
      <c r="D7713" s="38">
        <f t="shared" ca="1" si="843"/>
        <v>7.08317551197441E-2</v>
      </c>
      <c r="E7713" s="38">
        <f t="shared" ca="1" si="844"/>
        <v>0.14307247464247611</v>
      </c>
      <c r="F7713" s="38">
        <f t="shared" ca="1" si="848"/>
        <v>2.5660167444844617E-2</v>
      </c>
      <c r="G7713" s="24">
        <f t="shared" ca="1" si="845"/>
        <v>9401.876359636186</v>
      </c>
      <c r="H7713" s="24">
        <f t="shared" ca="1" si="846"/>
        <v>10095.057662948668</v>
      </c>
      <c r="I7713" s="24">
        <f ca="1">H7713/'Option value'!$E$10</f>
        <v>490.05134286158579</v>
      </c>
    </row>
    <row r="7714" spans="2:9">
      <c r="B7714">
        <f t="shared" si="847"/>
        <v>7696</v>
      </c>
      <c r="C7714" s="38">
        <f t="shared" ca="1" si="842"/>
        <v>0.31516431298910175</v>
      </c>
      <c r="D7714" s="38">
        <f t="shared" ca="1" si="843"/>
        <v>6.7571037105200141E-2</v>
      </c>
      <c r="E7714" s="38">
        <f t="shared" ca="1" si="844"/>
        <v>0.14648783639950408</v>
      </c>
      <c r="F7714" s="38">
        <f t="shared" ca="1" si="848"/>
        <v>3.2164778475919427E-2</v>
      </c>
      <c r="G7714" s="24">
        <f t="shared" ca="1" si="845"/>
        <v>9640.4686082288572</v>
      </c>
      <c r="H7714" s="24">
        <f t="shared" ca="1" si="846"/>
        <v>10333.649911541339</v>
      </c>
      <c r="I7714" s="24">
        <f ca="1">H7714/'Option value'!$E$10</f>
        <v>501.63349085152129</v>
      </c>
    </row>
    <row r="7715" spans="2:9">
      <c r="B7715">
        <f t="shared" si="847"/>
        <v>7697</v>
      </c>
      <c r="C7715" s="38">
        <f t="shared" ca="1" si="842"/>
        <v>0.30905273450661735</v>
      </c>
      <c r="D7715" s="38">
        <f t="shared" ca="1" si="843"/>
        <v>5.8539433628280881E-2</v>
      </c>
      <c r="E7715" s="38">
        <f t="shared" ca="1" si="844"/>
        <v>0.1415556919171459</v>
      </c>
      <c r="F7715" s="38">
        <f t="shared" ca="1" si="848"/>
        <v>4.4920933431442711E-2</v>
      </c>
      <c r="G7715" s="24">
        <f t="shared" ca="1" si="845"/>
        <v>9834.7578166478124</v>
      </c>
      <c r="H7715" s="24">
        <f t="shared" ca="1" si="846"/>
        <v>10527.939119960294</v>
      </c>
      <c r="I7715" s="24">
        <f ca="1">H7715/'Option value'!$E$10</f>
        <v>511.06500582331523</v>
      </c>
    </row>
    <row r="7716" spans="2:9">
      <c r="B7716">
        <f t="shared" si="847"/>
        <v>7698</v>
      </c>
      <c r="C7716" s="38">
        <f t="shared" ca="1" si="842"/>
        <v>0.19006534855149862</v>
      </c>
      <c r="D7716" s="38">
        <f t="shared" ca="1" si="843"/>
        <v>6.4949949191308989E-2</v>
      </c>
      <c r="E7716" s="38">
        <f t="shared" ca="1" si="844"/>
        <v>0.14232962115357545</v>
      </c>
      <c r="F7716" s="38">
        <f t="shared" ca="1" si="848"/>
        <v>3.7551598520701349E-2</v>
      </c>
      <c r="G7716" s="24">
        <f t="shared" ca="1" si="845"/>
        <v>9148.940521830702</v>
      </c>
      <c r="H7716" s="24">
        <f t="shared" ca="1" si="846"/>
        <v>9842.1218251431837</v>
      </c>
      <c r="I7716" s="24">
        <f ca="1">H7716/'Option value'!$E$10</f>
        <v>477.77290413316422</v>
      </c>
    </row>
    <row r="7717" spans="2:9">
      <c r="B7717">
        <f t="shared" si="847"/>
        <v>7699</v>
      </c>
      <c r="C7717" s="38">
        <f t="shared" ca="1" si="842"/>
        <v>0.31018128313258164</v>
      </c>
      <c r="D7717" s="38">
        <f t="shared" ca="1" si="843"/>
        <v>6.9847169475189416E-2</v>
      </c>
      <c r="E7717" s="38">
        <f t="shared" ca="1" si="844"/>
        <v>0.14561570335590868</v>
      </c>
      <c r="F7717" s="38">
        <f t="shared" ca="1" si="848"/>
        <v>3.9266403192175822E-2</v>
      </c>
      <c r="G7717" s="24">
        <f t="shared" ca="1" si="845"/>
        <v>10671.781941216854</v>
      </c>
      <c r="H7717" s="24">
        <f t="shared" ca="1" si="846"/>
        <v>11364.963244529335</v>
      </c>
      <c r="I7717" s="24">
        <f ca="1">H7717/'Option value'!$E$10</f>
        <v>551.69724488006477</v>
      </c>
    </row>
    <row r="7718" spans="2:9">
      <c r="B7718">
        <f t="shared" si="847"/>
        <v>7700</v>
      </c>
      <c r="C7718" s="38">
        <f t="shared" ca="1" si="842"/>
        <v>0.36270533748536171</v>
      </c>
      <c r="D7718" s="38">
        <f t="shared" ca="1" si="843"/>
        <v>6.3580240465326884E-2</v>
      </c>
      <c r="E7718" s="38">
        <f t="shared" ca="1" si="844"/>
        <v>0.14623908815062026</v>
      </c>
      <c r="F7718" s="38">
        <f t="shared" ca="1" si="848"/>
        <v>5.705411002390938E-2</v>
      </c>
      <c r="G7718" s="24">
        <f t="shared" ca="1" si="845"/>
        <v>12048.244986199732</v>
      </c>
      <c r="H7718" s="24">
        <f t="shared" ca="1" si="846"/>
        <v>12741.426289512214</v>
      </c>
      <c r="I7718" s="24">
        <f ca="1">H7718/'Option value'!$E$10</f>
        <v>618.51583929670937</v>
      </c>
    </row>
    <row r="7719" spans="2:9">
      <c r="B7719">
        <f t="shared" si="847"/>
        <v>7701</v>
      </c>
      <c r="C7719" s="38">
        <f t="shared" ca="1" si="842"/>
        <v>0.26536226342385993</v>
      </c>
      <c r="D7719" s="38">
        <f t="shared" ca="1" si="843"/>
        <v>7.2830429401896879E-2</v>
      </c>
      <c r="E7719" s="38">
        <f t="shared" ca="1" si="844"/>
        <v>0.14581817001595077</v>
      </c>
      <c r="F7719" s="38">
        <f t="shared" ca="1" si="848"/>
        <v>4.7400961237804087E-2</v>
      </c>
      <c r="G7719" s="24">
        <f t="shared" ca="1" si="845"/>
        <v>11613.097761070012</v>
      </c>
      <c r="H7719" s="24">
        <f t="shared" ca="1" si="846"/>
        <v>12306.279064382494</v>
      </c>
      <c r="I7719" s="24">
        <f ca="1">H7719/'Option value'!$E$10</f>
        <v>597.39218759138316</v>
      </c>
    </row>
    <row r="7720" spans="2:9">
      <c r="B7720">
        <f t="shared" si="847"/>
        <v>7702</v>
      </c>
      <c r="C7720" s="38">
        <f t="shared" ca="1" si="842"/>
        <v>0.23188011648368401</v>
      </c>
      <c r="D7720" s="38">
        <f t="shared" ca="1" si="843"/>
        <v>6.7170262873726586E-2</v>
      </c>
      <c r="E7720" s="38">
        <f t="shared" ca="1" si="844"/>
        <v>0.14256035754843044</v>
      </c>
      <c r="F7720" s="38">
        <f t="shared" ca="1" si="848"/>
        <v>3.6533373154644444E-2</v>
      </c>
      <c r="G7720" s="24">
        <f t="shared" ca="1" si="845"/>
        <v>9678.7764866799316</v>
      </c>
      <c r="H7720" s="24">
        <f t="shared" ca="1" si="846"/>
        <v>10371.957789992413</v>
      </c>
      <c r="I7720" s="24">
        <f ca="1">H7720/'Option value'!$E$10</f>
        <v>503.49309660157343</v>
      </c>
    </row>
    <row r="7721" spans="2:9">
      <c r="B7721">
        <f t="shared" si="847"/>
        <v>7703</v>
      </c>
      <c r="C7721" s="38">
        <f t="shared" ca="1" si="842"/>
        <v>0.30999728979716412</v>
      </c>
      <c r="D7721" s="38">
        <f t="shared" ca="1" si="843"/>
        <v>6.3443109103074019E-2</v>
      </c>
      <c r="E7721" s="38">
        <f t="shared" ca="1" si="844"/>
        <v>0.14152856521202548</v>
      </c>
      <c r="F7721" s="38">
        <f t="shared" ca="1" si="848"/>
        <v>4.1857780029804253E-2</v>
      </c>
      <c r="G7721" s="24">
        <f t="shared" ca="1" si="845"/>
        <v>10341.376560674833</v>
      </c>
      <c r="H7721" s="24">
        <f t="shared" ca="1" si="846"/>
        <v>11034.557863987315</v>
      </c>
      <c r="I7721" s="24">
        <f ca="1">H7721/'Option value'!$E$10</f>
        <v>535.65814873724821</v>
      </c>
    </row>
    <row r="7722" spans="2:9">
      <c r="B7722">
        <f t="shared" si="847"/>
        <v>7704</v>
      </c>
      <c r="C7722" s="38">
        <f t="shared" ca="1" si="842"/>
        <v>0.12554616743711849</v>
      </c>
      <c r="D7722" s="38">
        <f t="shared" ca="1" si="843"/>
        <v>6.384799248722603E-2</v>
      </c>
      <c r="E7722" s="38">
        <f t="shared" ca="1" si="844"/>
        <v>0.14334532685292839</v>
      </c>
      <c r="F7722" s="38">
        <f t="shared" ca="1" si="848"/>
        <v>2.4295820005403836E-2</v>
      </c>
      <c r="G7722" s="24">
        <f t="shared" ca="1" si="845"/>
        <v>7486.4225555926341</v>
      </c>
      <c r="H7722" s="24">
        <f t="shared" ca="1" si="846"/>
        <v>8179.6038589051168</v>
      </c>
      <c r="I7722" s="24">
        <f ca="1">H7722/'Option value'!$E$10</f>
        <v>397.06814849053961</v>
      </c>
    </row>
    <row r="7723" spans="2:9">
      <c r="B7723">
        <f t="shared" si="847"/>
        <v>7705</v>
      </c>
      <c r="C7723" s="38">
        <f t="shared" ca="1" si="842"/>
        <v>0.29736472916462497</v>
      </c>
      <c r="D7723" s="38">
        <f t="shared" ca="1" si="843"/>
        <v>6.1902682427742314E-2</v>
      </c>
      <c r="E7723" s="38">
        <f t="shared" ca="1" si="844"/>
        <v>0.14018908177535233</v>
      </c>
      <c r="F7723" s="38">
        <f t="shared" ca="1" si="848"/>
        <v>3.4496479768746313E-2</v>
      </c>
      <c r="G7723" s="24">
        <f t="shared" ca="1" si="845"/>
        <v>9423.6325277144479</v>
      </c>
      <c r="H7723" s="24">
        <f t="shared" ca="1" si="846"/>
        <v>10116.81383102693</v>
      </c>
      <c r="I7723" s="24">
        <f ca="1">H7723/'Option value'!$E$10</f>
        <v>491.10746752557907</v>
      </c>
    </row>
    <row r="7724" spans="2:9">
      <c r="B7724">
        <f t="shared" si="847"/>
        <v>7706</v>
      </c>
      <c r="C7724" s="38">
        <f t="shared" ca="1" si="842"/>
        <v>0.1229202503278797</v>
      </c>
      <c r="D7724" s="38">
        <f t="shared" ca="1" si="843"/>
        <v>6.2548812835200973E-2</v>
      </c>
      <c r="E7724" s="38">
        <f t="shared" ca="1" si="844"/>
        <v>0.14512749839645989</v>
      </c>
      <c r="F7724" s="38">
        <f t="shared" ca="1" si="848"/>
        <v>5.6373067875731542E-2</v>
      </c>
      <c r="G7724" s="24">
        <f t="shared" ca="1" si="845"/>
        <v>9814.5257808447277</v>
      </c>
      <c r="H7724" s="24">
        <f t="shared" ca="1" si="846"/>
        <v>10507.707084157209</v>
      </c>
      <c r="I7724" s="24">
        <f ca="1">H7724/'Option value'!$E$10</f>
        <v>510.08286816297129</v>
      </c>
    </row>
    <row r="7725" spans="2:9">
      <c r="B7725">
        <f t="shared" si="847"/>
        <v>7707</v>
      </c>
      <c r="C7725" s="38">
        <f t="shared" ca="1" si="842"/>
        <v>0.26496761322555074</v>
      </c>
      <c r="D7725" s="38">
        <f t="shared" ca="1" si="843"/>
        <v>6.7297124026424474E-2</v>
      </c>
      <c r="E7725" s="38">
        <f t="shared" ca="1" si="844"/>
        <v>0.15062145761061349</v>
      </c>
      <c r="F7725" s="38">
        <f t="shared" ca="1" si="848"/>
        <v>2.2530820836564124E-2</v>
      </c>
      <c r="G7725" s="24">
        <f t="shared" ca="1" si="845"/>
        <v>8242.3281973584817</v>
      </c>
      <c r="H7725" s="24">
        <f t="shared" ca="1" si="846"/>
        <v>8935.5095006709635</v>
      </c>
      <c r="I7725" s="24">
        <f ca="1">H7725/'Option value'!$E$10</f>
        <v>433.76259711994965</v>
      </c>
    </row>
    <row r="7726" spans="2:9">
      <c r="B7726">
        <f t="shared" si="847"/>
        <v>7708</v>
      </c>
      <c r="C7726" s="38">
        <f t="shared" ca="1" si="842"/>
        <v>0.12731444100286843</v>
      </c>
      <c r="D7726" s="38">
        <f t="shared" ca="1" si="843"/>
        <v>6.2044285245851608E-2</v>
      </c>
      <c r="E7726" s="38">
        <f t="shared" ca="1" si="844"/>
        <v>0.14415981141111217</v>
      </c>
      <c r="F7726" s="38">
        <f t="shared" ca="1" si="848"/>
        <v>2.1137978839278603E-2</v>
      </c>
      <c r="G7726" s="24">
        <f t="shared" ca="1" si="845"/>
        <v>7051.086474953323</v>
      </c>
      <c r="H7726" s="24">
        <f t="shared" ca="1" si="846"/>
        <v>7744.2677782658056</v>
      </c>
      <c r="I7726" s="24">
        <f ca="1">H7726/'Option value'!$E$10</f>
        <v>375.93532904202937</v>
      </c>
    </row>
    <row r="7727" spans="2:9">
      <c r="B7727">
        <f t="shared" si="847"/>
        <v>7709</v>
      </c>
      <c r="C7727" s="38">
        <f t="shared" ca="1" si="842"/>
        <v>0.18504588703258065</v>
      </c>
      <c r="D7727" s="38">
        <f t="shared" ca="1" si="843"/>
        <v>5.6623830625511157E-2</v>
      </c>
      <c r="E7727" s="38">
        <f t="shared" ca="1" si="844"/>
        <v>0.14784740560722454</v>
      </c>
      <c r="F7727" s="38">
        <f t="shared" ca="1" si="848"/>
        <v>2.8498618313489089E-2</v>
      </c>
      <c r="G7727" s="24">
        <f t="shared" ca="1" si="845"/>
        <v>6972.8091726182247</v>
      </c>
      <c r="H7727" s="24">
        <f t="shared" ca="1" si="846"/>
        <v>7665.9904759307074</v>
      </c>
      <c r="I7727" s="24">
        <f ca="1">H7727/'Option value'!$E$10</f>
        <v>372.13545999663626</v>
      </c>
    </row>
    <row r="7728" spans="2:9">
      <c r="B7728">
        <f t="shared" si="847"/>
        <v>7710</v>
      </c>
      <c r="C7728" s="38">
        <f t="shared" ca="1" si="842"/>
        <v>0.26719475185592673</v>
      </c>
      <c r="D7728" s="38">
        <f t="shared" ca="1" si="843"/>
        <v>6.3065569895254456E-2</v>
      </c>
      <c r="E7728" s="38">
        <f t="shared" ca="1" si="844"/>
        <v>0.13867123957360025</v>
      </c>
      <c r="F7728" s="38">
        <f t="shared" ca="1" si="848"/>
        <v>3.9697444998943662E-2</v>
      </c>
      <c r="G7728" s="24">
        <f t="shared" ca="1" si="845"/>
        <v>10013.982911543813</v>
      </c>
      <c r="H7728" s="24">
        <f t="shared" ca="1" si="846"/>
        <v>10707.164214856295</v>
      </c>
      <c r="I7728" s="24">
        <f ca="1">H7728/'Option value'!$E$10</f>
        <v>519.76525314836385</v>
      </c>
    </row>
    <row r="7729" spans="2:9">
      <c r="B7729">
        <f t="shared" si="847"/>
        <v>7711</v>
      </c>
      <c r="C7729" s="38">
        <f t="shared" ca="1" si="842"/>
        <v>0.12038425567632505</v>
      </c>
      <c r="D7729" s="38">
        <f t="shared" ca="1" si="843"/>
        <v>5.2496008736464948E-2</v>
      </c>
      <c r="E7729" s="38">
        <f t="shared" ca="1" si="844"/>
        <v>0.146760522351982</v>
      </c>
      <c r="F7729" s="38">
        <f t="shared" ca="1" si="848"/>
        <v>3.943091025420474E-2</v>
      </c>
      <c r="G7729" s="24">
        <f t="shared" ca="1" si="845"/>
        <v>6796.1835485036308</v>
      </c>
      <c r="H7729" s="24">
        <f t="shared" ca="1" si="846"/>
        <v>7489.3648518161135</v>
      </c>
      <c r="I7729" s="24">
        <f ca="1">H7729/'Option value'!$E$10</f>
        <v>363.56140057359772</v>
      </c>
    </row>
    <row r="7730" spans="2:9">
      <c r="B7730">
        <f t="shared" si="847"/>
        <v>7712</v>
      </c>
      <c r="C7730" s="38">
        <f t="shared" ca="1" si="842"/>
        <v>0.28252608284908981</v>
      </c>
      <c r="D7730" s="38">
        <f t="shared" ca="1" si="843"/>
        <v>7.0100988705039224E-2</v>
      </c>
      <c r="E7730" s="38">
        <f t="shared" ca="1" si="844"/>
        <v>0.14780311730292639</v>
      </c>
      <c r="F7730" s="38">
        <f t="shared" ca="1" si="848"/>
        <v>2.5594079712917498E-2</v>
      </c>
      <c r="G7730" s="24">
        <f t="shared" ca="1" si="845"/>
        <v>9123.855580320389</v>
      </c>
      <c r="H7730" s="24">
        <f t="shared" ca="1" si="846"/>
        <v>9817.0368836328707</v>
      </c>
      <c r="I7730" s="24">
        <f ca="1">H7730/'Option value'!$E$10</f>
        <v>476.55518852586749</v>
      </c>
    </row>
    <row r="7731" spans="2:9">
      <c r="B7731">
        <f t="shared" si="847"/>
        <v>7713</v>
      </c>
      <c r="C7731" s="38">
        <f t="shared" ca="1" si="842"/>
        <v>1.1926784380022953E-2</v>
      </c>
      <c r="D7731" s="38">
        <f t="shared" ca="1" si="843"/>
        <v>7.4003190530271823E-2</v>
      </c>
      <c r="E7731" s="38">
        <f t="shared" ca="1" si="844"/>
        <v>0.14764691511793571</v>
      </c>
      <c r="F7731" s="38">
        <f t="shared" ca="1" si="848"/>
        <v>4.4644396489029181E-2</v>
      </c>
      <c r="G7731" s="24">
        <f t="shared" ca="1" si="845"/>
        <v>9016.605485987553</v>
      </c>
      <c r="H7731" s="24">
        <f t="shared" ca="1" si="846"/>
        <v>9709.7867893000348</v>
      </c>
      <c r="I7731" s="24">
        <f ca="1">H7731/'Option value'!$E$10</f>
        <v>471.34887326699197</v>
      </c>
    </row>
    <row r="7732" spans="2:9">
      <c r="B7732">
        <f t="shared" si="847"/>
        <v>7714</v>
      </c>
      <c r="C7732" s="38">
        <f t="shared" ca="1" si="842"/>
        <v>0.39245217172722513</v>
      </c>
      <c r="D7732" s="38">
        <f t="shared" ca="1" si="843"/>
        <v>7.0425980404835525E-2</v>
      </c>
      <c r="E7732" s="38">
        <f t="shared" ca="1" si="844"/>
        <v>0.14716469337983898</v>
      </c>
      <c r="F7732" s="38">
        <f t="shared" ca="1" si="848"/>
        <v>3.2354034183898622E-2</v>
      </c>
      <c r="G7732" s="24">
        <f t="shared" ca="1" si="845"/>
        <v>10593.082502628047</v>
      </c>
      <c r="H7732" s="24">
        <f t="shared" ca="1" si="846"/>
        <v>11286.263805940529</v>
      </c>
      <c r="I7732" s="24">
        <f ca="1">H7732/'Option value'!$E$10</f>
        <v>547.87688378352084</v>
      </c>
    </row>
    <row r="7733" spans="2:9">
      <c r="B7733">
        <f t="shared" si="847"/>
        <v>7715</v>
      </c>
      <c r="C7733" s="38">
        <f t="shared" ca="1" si="842"/>
        <v>0.22803797650211033</v>
      </c>
      <c r="D7733" s="38">
        <f t="shared" ca="1" si="843"/>
        <v>5.7164958044580841E-2</v>
      </c>
      <c r="E7733" s="38">
        <f t="shared" ca="1" si="844"/>
        <v>0.13893029032825821</v>
      </c>
      <c r="F7733" s="38">
        <f t="shared" ca="1" si="848"/>
        <v>2.8645547883890055E-2</v>
      </c>
      <c r="G7733" s="24">
        <f t="shared" ca="1" si="845"/>
        <v>7894.3727734495214</v>
      </c>
      <c r="H7733" s="24">
        <f t="shared" ca="1" si="846"/>
        <v>8587.5540767620041</v>
      </c>
      <c r="I7733" s="24">
        <f ca="1">H7733/'Option value'!$E$10</f>
        <v>416.87155712436908</v>
      </c>
    </row>
    <row r="7734" spans="2:9">
      <c r="B7734">
        <f t="shared" si="847"/>
        <v>7716</v>
      </c>
      <c r="C7734" s="38">
        <f t="shared" ca="1" si="842"/>
        <v>0.26118759721046209</v>
      </c>
      <c r="D7734" s="38">
        <f t="shared" ca="1" si="843"/>
        <v>6.1632707575297693E-2</v>
      </c>
      <c r="E7734" s="38">
        <f t="shared" ca="1" si="844"/>
        <v>0.14492946170475135</v>
      </c>
      <c r="F7734" s="38">
        <f t="shared" ca="1" si="848"/>
        <v>4.8446807282644652E-2</v>
      </c>
      <c r="G7734" s="24">
        <f t="shared" ca="1" si="845"/>
        <v>9991.5547343810595</v>
      </c>
      <c r="H7734" s="24">
        <f t="shared" ca="1" si="846"/>
        <v>10684.736037693541</v>
      </c>
      <c r="I7734" s="24">
        <f ca="1">H7734/'Option value'!$E$10</f>
        <v>518.6765066841524</v>
      </c>
    </row>
    <row r="7735" spans="2:9">
      <c r="B7735">
        <f t="shared" si="847"/>
        <v>7717</v>
      </c>
      <c r="C7735" s="38">
        <f t="shared" ca="1" si="842"/>
        <v>0.34758037755085192</v>
      </c>
      <c r="D7735" s="38">
        <f t="shared" ca="1" si="843"/>
        <v>6.5927804573579135E-2</v>
      </c>
      <c r="E7735" s="38">
        <f t="shared" ca="1" si="844"/>
        <v>0.14399525708946134</v>
      </c>
      <c r="F7735" s="38">
        <f t="shared" ca="1" si="848"/>
        <v>3.5530269373025253E-2</v>
      </c>
      <c r="G7735" s="24">
        <f t="shared" ca="1" si="845"/>
        <v>10158.395040191668</v>
      </c>
      <c r="H7735" s="24">
        <f t="shared" ca="1" si="846"/>
        <v>10851.57634350415</v>
      </c>
      <c r="I7735" s="24">
        <f ca="1">H7735/'Option value'!$E$10</f>
        <v>526.77555065554122</v>
      </c>
    </row>
    <row r="7736" spans="2:9">
      <c r="B7736">
        <f t="shared" si="847"/>
        <v>7718</v>
      </c>
      <c r="C7736" s="38">
        <f t="shared" ca="1" si="842"/>
        <v>0.30197861044737778</v>
      </c>
      <c r="D7736" s="38">
        <f t="shared" ca="1" si="843"/>
        <v>6.560835443853788E-2</v>
      </c>
      <c r="E7736" s="38">
        <f t="shared" ca="1" si="844"/>
        <v>0.14560361709456843</v>
      </c>
      <c r="F7736" s="38">
        <f t="shared" ca="1" si="848"/>
        <v>2.9672861934931821E-2</v>
      </c>
      <c r="G7736" s="24">
        <f t="shared" ca="1" si="845"/>
        <v>9138.0957976901391</v>
      </c>
      <c r="H7736" s="24">
        <f t="shared" ca="1" si="846"/>
        <v>9831.2771010026208</v>
      </c>
      <c r="I7736" s="24">
        <f ca="1">H7736/'Option value'!$E$10</f>
        <v>477.24646121371944</v>
      </c>
    </row>
    <row r="7737" spans="2:9">
      <c r="B7737">
        <f t="shared" si="847"/>
        <v>7719</v>
      </c>
      <c r="C7737" s="38">
        <f t="shared" ca="1" si="842"/>
        <v>0.19654617528166662</v>
      </c>
      <c r="D7737" s="38">
        <f t="shared" ca="1" si="843"/>
        <v>6.2619441531906517E-2</v>
      </c>
      <c r="E7737" s="38">
        <f t="shared" ca="1" si="844"/>
        <v>0.14199036022275749</v>
      </c>
      <c r="F7737" s="38">
        <f t="shared" ca="1" si="848"/>
        <v>4.4715532581345183E-2</v>
      </c>
      <c r="G7737" s="24">
        <f t="shared" ca="1" si="845"/>
        <v>9552.7752434178819</v>
      </c>
      <c r="H7737" s="24">
        <f t="shared" ca="1" si="846"/>
        <v>10245.956546730364</v>
      </c>
      <c r="I7737" s="24">
        <f ca="1">H7737/'Option value'!$E$10</f>
        <v>497.37653139467784</v>
      </c>
    </row>
    <row r="7738" spans="2:9">
      <c r="B7738">
        <f t="shared" si="847"/>
        <v>7720</v>
      </c>
      <c r="C7738" s="38">
        <f t="shared" ca="1" si="842"/>
        <v>0.350112330383748</v>
      </c>
      <c r="D7738" s="38">
        <f t="shared" ca="1" si="843"/>
        <v>6.6835807577187448E-2</v>
      </c>
      <c r="E7738" s="38">
        <f t="shared" ca="1" si="844"/>
        <v>0.14347574154949258</v>
      </c>
      <c r="F7738" s="38">
        <f t="shared" ca="1" si="848"/>
        <v>4.1623455621307703E-2</v>
      </c>
      <c r="G7738" s="24">
        <f t="shared" ca="1" si="845"/>
        <v>10987.520538795519</v>
      </c>
      <c r="H7738" s="24">
        <f t="shared" ca="1" si="846"/>
        <v>11680.701842108001</v>
      </c>
      <c r="I7738" s="24">
        <f ca="1">H7738/'Option value'!$E$10</f>
        <v>567.02436126737871</v>
      </c>
    </row>
    <row r="7739" spans="2:9">
      <c r="B7739">
        <f t="shared" si="847"/>
        <v>7721</v>
      </c>
      <c r="C7739" s="38">
        <f t="shared" ca="1" si="842"/>
        <v>0.28685878735047882</v>
      </c>
      <c r="D7739" s="38">
        <f t="shared" ca="1" si="843"/>
        <v>6.2756274423564531E-2</v>
      </c>
      <c r="E7739" s="38">
        <f t="shared" ca="1" si="844"/>
        <v>0.14829743098066894</v>
      </c>
      <c r="F7739" s="38">
        <f t="shared" ca="1" si="848"/>
        <v>2.3435150092038327E-2</v>
      </c>
      <c r="G7739" s="24">
        <f t="shared" ca="1" si="845"/>
        <v>8021.3627841425641</v>
      </c>
      <c r="H7739" s="24">
        <f t="shared" ca="1" si="846"/>
        <v>8714.5440874550459</v>
      </c>
      <c r="I7739" s="24">
        <f ca="1">H7739/'Option value'!$E$10</f>
        <v>423.03612075024489</v>
      </c>
    </row>
    <row r="7740" spans="2:9">
      <c r="B7740">
        <f t="shared" si="847"/>
        <v>7722</v>
      </c>
      <c r="C7740" s="38">
        <f t="shared" ca="1" si="842"/>
        <v>0.33086153666583046</v>
      </c>
      <c r="D7740" s="38">
        <f t="shared" ca="1" si="843"/>
        <v>6.8537528172703518E-2</v>
      </c>
      <c r="E7740" s="38">
        <f t="shared" ca="1" si="844"/>
        <v>0.14513451585038917</v>
      </c>
      <c r="F7740" s="38">
        <f t="shared" ca="1" si="848"/>
        <v>3.7927284264468814E-2</v>
      </c>
      <c r="G7740" s="24">
        <f t="shared" ca="1" si="845"/>
        <v>10551.849943607675</v>
      </c>
      <c r="H7740" s="24">
        <f t="shared" ca="1" si="846"/>
        <v>11245.031246920156</v>
      </c>
      <c r="I7740" s="24">
        <f ca="1">H7740/'Option value'!$E$10</f>
        <v>545.87530324855129</v>
      </c>
    </row>
    <row r="7741" spans="2:9">
      <c r="B7741">
        <f t="shared" si="847"/>
        <v>7723</v>
      </c>
      <c r="C7741" s="38">
        <f t="shared" ca="1" si="842"/>
        <v>0.28790633562579554</v>
      </c>
      <c r="D7741" s="38">
        <f t="shared" ca="1" si="843"/>
        <v>5.7759202543496674E-2</v>
      </c>
      <c r="E7741" s="38">
        <f t="shared" ca="1" si="844"/>
        <v>0.14701103711137298</v>
      </c>
      <c r="F7741" s="38">
        <f t="shared" ca="1" si="848"/>
        <v>3.2350467135447154E-2</v>
      </c>
      <c r="G7741" s="24">
        <f t="shared" ca="1" si="845"/>
        <v>8046.0503999867287</v>
      </c>
      <c r="H7741" s="24">
        <f t="shared" ca="1" si="846"/>
        <v>8739.2317032992105</v>
      </c>
      <c r="I7741" s="24">
        <f ca="1">H7741/'Option value'!$E$10</f>
        <v>424.23454870384512</v>
      </c>
    </row>
    <row r="7742" spans="2:9">
      <c r="B7742">
        <f t="shared" si="847"/>
        <v>7724</v>
      </c>
      <c r="C7742" s="38">
        <f t="shared" ca="1" si="842"/>
        <v>0.38031197801640992</v>
      </c>
      <c r="D7742" s="38">
        <f t="shared" ca="1" si="843"/>
        <v>5.6371882321065235E-2</v>
      </c>
      <c r="E7742" s="38">
        <f t="shared" ca="1" si="844"/>
        <v>0.1409285909324606</v>
      </c>
      <c r="F7742" s="38">
        <f t="shared" ca="1" si="848"/>
        <v>2.838528721449636E-2</v>
      </c>
      <c r="G7742" s="24">
        <f t="shared" ca="1" si="845"/>
        <v>8574.553421044775</v>
      </c>
      <c r="H7742" s="24">
        <f t="shared" ca="1" si="846"/>
        <v>9267.7347243572567</v>
      </c>
      <c r="I7742" s="24">
        <f ca="1">H7742/'Option value'!$E$10</f>
        <v>449.89003516297362</v>
      </c>
    </row>
    <row r="7743" spans="2:9">
      <c r="B7743">
        <f t="shared" si="847"/>
        <v>7725</v>
      </c>
      <c r="C7743" s="38">
        <f t="shared" ca="1" si="842"/>
        <v>0.26749549274877044</v>
      </c>
      <c r="D7743" s="38">
        <f t="shared" ca="1" si="843"/>
        <v>6.3891268979383006E-2</v>
      </c>
      <c r="E7743" s="38">
        <f t="shared" ca="1" si="844"/>
        <v>0.1465606938090119</v>
      </c>
      <c r="F7743" s="38">
        <f t="shared" ca="1" si="848"/>
        <v>5.7355488018747985E-2</v>
      </c>
      <c r="G7743" s="24">
        <f t="shared" ca="1" si="845"/>
        <v>11258.722501068771</v>
      </c>
      <c r="H7743" s="24">
        <f t="shared" ca="1" si="846"/>
        <v>11951.903804381252</v>
      </c>
      <c r="I7743" s="24">
        <f ca="1">H7743/'Option value'!$E$10</f>
        <v>580.18950506705107</v>
      </c>
    </row>
    <row r="7744" spans="2:9">
      <c r="B7744">
        <f t="shared" si="847"/>
        <v>7726</v>
      </c>
      <c r="C7744" s="38">
        <f t="shared" ca="1" si="842"/>
        <v>0.34900541137328023</v>
      </c>
      <c r="D7744" s="38">
        <f t="shared" ca="1" si="843"/>
        <v>7.1768291591955441E-2</v>
      </c>
      <c r="E7744" s="38">
        <f t="shared" ca="1" si="844"/>
        <v>0.14688671759954153</v>
      </c>
      <c r="F7744" s="38">
        <f t="shared" ca="1" si="848"/>
        <v>5.3537175054940295E-2</v>
      </c>
      <c r="G7744" s="24">
        <f t="shared" ca="1" si="845"/>
        <v>12862.502813609506</v>
      </c>
      <c r="H7744" s="24">
        <f t="shared" ca="1" si="846"/>
        <v>13555.684116921988</v>
      </c>
      <c r="I7744" s="24">
        <f ca="1">H7744/'Option value'!$E$10</f>
        <v>658.04291829718386</v>
      </c>
    </row>
    <row r="7745" spans="2:9">
      <c r="B7745">
        <f t="shared" si="847"/>
        <v>7727</v>
      </c>
      <c r="C7745" s="38">
        <f t="shared" ca="1" si="842"/>
        <v>0.36014631901584965</v>
      </c>
      <c r="D7745" s="38">
        <f t="shared" ca="1" si="843"/>
        <v>6.0035033510910239E-2</v>
      </c>
      <c r="E7745" s="38">
        <f t="shared" ca="1" si="844"/>
        <v>0.14795562772117124</v>
      </c>
      <c r="F7745" s="38">
        <f t="shared" ca="1" si="848"/>
        <v>3.8586561615274739E-2</v>
      </c>
      <c r="G7745" s="24">
        <f t="shared" ca="1" si="845"/>
        <v>9259.4941366133007</v>
      </c>
      <c r="H7745" s="24">
        <f t="shared" ca="1" si="846"/>
        <v>9952.6754399257825</v>
      </c>
      <c r="I7745" s="24">
        <f ca="1">H7745/'Option value'!$E$10</f>
        <v>483.13958446241656</v>
      </c>
    </row>
    <row r="7746" spans="2:9">
      <c r="B7746">
        <f t="shared" si="847"/>
        <v>7728</v>
      </c>
      <c r="C7746" s="38">
        <f t="shared" ca="1" si="842"/>
        <v>0.40407402088212929</v>
      </c>
      <c r="D7746" s="38">
        <f t="shared" ca="1" si="843"/>
        <v>6.45750210371316E-2</v>
      </c>
      <c r="E7746" s="38">
        <f t="shared" ca="1" si="844"/>
        <v>0.14448728461777621</v>
      </c>
      <c r="F7746" s="38">
        <f t="shared" ca="1" si="848"/>
        <v>5.7184443339770255E-2</v>
      </c>
      <c r="G7746" s="24">
        <f t="shared" ca="1" si="845"/>
        <v>12880.050294873567</v>
      </c>
      <c r="H7746" s="24">
        <f t="shared" ca="1" si="846"/>
        <v>13573.231598186048</v>
      </c>
      <c r="I7746" s="24">
        <f ca="1">H7746/'Option value'!$E$10</f>
        <v>658.89473777602177</v>
      </c>
    </row>
    <row r="7747" spans="2:9">
      <c r="B7747">
        <f t="shared" si="847"/>
        <v>7729</v>
      </c>
      <c r="C7747" s="38">
        <f t="shared" ca="1" si="842"/>
        <v>0.13565750327738171</v>
      </c>
      <c r="D7747" s="38">
        <f t="shared" ca="1" si="843"/>
        <v>5.8812887014055307E-2</v>
      </c>
      <c r="E7747" s="38">
        <f t="shared" ca="1" si="844"/>
        <v>0.14227698302160316</v>
      </c>
      <c r="F7747" s="38">
        <f t="shared" ca="1" si="848"/>
        <v>2.8915598693814104E-2</v>
      </c>
      <c r="G7747" s="24">
        <f t="shared" ca="1" si="845"/>
        <v>7307.1178098748742</v>
      </c>
      <c r="H7747" s="24">
        <f t="shared" ca="1" si="846"/>
        <v>8000.2991131873569</v>
      </c>
      <c r="I7747" s="24">
        <f ca="1">H7747/'Option value'!$E$10</f>
        <v>388.36403462074543</v>
      </c>
    </row>
    <row r="7748" spans="2:9">
      <c r="B7748">
        <f t="shared" si="847"/>
        <v>7730</v>
      </c>
      <c r="C7748" s="38">
        <f t="shared" ca="1" si="842"/>
        <v>0.25322600547000501</v>
      </c>
      <c r="D7748" s="38">
        <f t="shared" ca="1" si="843"/>
        <v>6.2554727429212781E-2</v>
      </c>
      <c r="E7748" s="38">
        <f t="shared" ca="1" si="844"/>
        <v>0.14392541869488071</v>
      </c>
      <c r="F7748" s="38">
        <f t="shared" ca="1" si="848"/>
        <v>3.4602855550141184E-2</v>
      </c>
      <c r="G7748" s="24">
        <f t="shared" ca="1" si="845"/>
        <v>8893.467159266007</v>
      </c>
      <c r="H7748" s="24">
        <f t="shared" ca="1" si="846"/>
        <v>9586.6484625784888</v>
      </c>
      <c r="I7748" s="24">
        <f ca="1">H7748/'Option value'!$E$10</f>
        <v>465.37128459118873</v>
      </c>
    </row>
    <row r="7749" spans="2:9">
      <c r="B7749">
        <f t="shared" si="847"/>
        <v>7731</v>
      </c>
      <c r="C7749" s="38">
        <f t="shared" ca="1" si="842"/>
        <v>0.30368285394204081</v>
      </c>
      <c r="D7749" s="38">
        <f t="shared" ca="1" si="843"/>
        <v>6.4154625579928404E-2</v>
      </c>
      <c r="E7749" s="38">
        <f t="shared" ca="1" si="844"/>
        <v>0.14119991715284455</v>
      </c>
      <c r="F7749" s="38">
        <f t="shared" ca="1" si="848"/>
        <v>5.7061719693335414E-2</v>
      </c>
      <c r="G7749" s="24">
        <f t="shared" ca="1" si="845"/>
        <v>12328.155440701024</v>
      </c>
      <c r="H7749" s="24">
        <f t="shared" ca="1" si="846"/>
        <v>13021.336744013506</v>
      </c>
      <c r="I7749" s="24">
        <f ca="1">H7749/'Option value'!$E$10</f>
        <v>632.10372543754875</v>
      </c>
    </row>
    <row r="7750" spans="2:9">
      <c r="B7750">
        <f t="shared" si="847"/>
        <v>7732</v>
      </c>
      <c r="C7750" s="38">
        <f t="shared" ca="1" si="842"/>
        <v>0.11825355011647794</v>
      </c>
      <c r="D7750" s="38">
        <f t="shared" ca="1" si="843"/>
        <v>5.3214054869705381E-2</v>
      </c>
      <c r="E7750" s="38">
        <f t="shared" ca="1" si="844"/>
        <v>0.14436899940574097</v>
      </c>
      <c r="F7750" s="38">
        <f t="shared" ca="1" si="848"/>
        <v>3.8760569470511055E-2</v>
      </c>
      <c r="G7750" s="24">
        <f t="shared" ca="1" si="845"/>
        <v>6988.1051218682096</v>
      </c>
      <c r="H7750" s="24">
        <f t="shared" ca="1" si="846"/>
        <v>7681.2864251806923</v>
      </c>
      <c r="I7750" s="24">
        <f ca="1">H7750/'Option value'!$E$10</f>
        <v>372.87798180488795</v>
      </c>
    </row>
    <row r="7751" spans="2:9">
      <c r="B7751">
        <f t="shared" si="847"/>
        <v>7733</v>
      </c>
      <c r="C7751" s="38">
        <f t="shared" ca="1" si="842"/>
        <v>0.12751810800593086</v>
      </c>
      <c r="D7751" s="38">
        <f t="shared" ca="1" si="843"/>
        <v>7.6194246272210164E-2</v>
      </c>
      <c r="E7751" s="38">
        <f t="shared" ca="1" si="844"/>
        <v>0.1399331375202377</v>
      </c>
      <c r="F7751" s="38">
        <f t="shared" ca="1" si="848"/>
        <v>2.6681634992181041E-2</v>
      </c>
      <c r="G7751" s="24">
        <f t="shared" ca="1" si="845"/>
        <v>9407.908978067584</v>
      </c>
      <c r="H7751" s="24">
        <f t="shared" ca="1" si="846"/>
        <v>10101.090281380066</v>
      </c>
      <c r="I7751" s="24">
        <f ca="1">H7751/'Option value'!$E$10</f>
        <v>490.34418841650802</v>
      </c>
    </row>
    <row r="7752" spans="2:9">
      <c r="B7752">
        <f t="shared" si="847"/>
        <v>7734</v>
      </c>
      <c r="C7752" s="38">
        <f t="shared" ca="1" si="842"/>
        <v>0.3115428333422321</v>
      </c>
      <c r="D7752" s="38">
        <f t="shared" ca="1" si="843"/>
        <v>6.1580057541297833E-2</v>
      </c>
      <c r="E7752" s="38">
        <f t="shared" ca="1" si="844"/>
        <v>0.14547430589682131</v>
      </c>
      <c r="F7752" s="38">
        <f t="shared" ca="1" si="848"/>
        <v>3.9140890437068795E-2</v>
      </c>
      <c r="G7752" s="24">
        <f t="shared" ca="1" si="845"/>
        <v>9419.8542272510567</v>
      </c>
      <c r="H7752" s="24">
        <f t="shared" ca="1" si="846"/>
        <v>10113.035530563538</v>
      </c>
      <c r="I7752" s="24">
        <f ca="1">H7752/'Option value'!$E$10</f>
        <v>490.92405488172511</v>
      </c>
    </row>
    <row r="7753" spans="2:9">
      <c r="B7753">
        <f t="shared" si="847"/>
        <v>7735</v>
      </c>
      <c r="C7753" s="38">
        <f t="shared" ca="1" si="842"/>
        <v>0.21793285072204205</v>
      </c>
      <c r="D7753" s="38">
        <f t="shared" ca="1" si="843"/>
        <v>6.8520360078497738E-2</v>
      </c>
      <c r="E7753" s="38">
        <f t="shared" ca="1" si="844"/>
        <v>0.1406468839656036</v>
      </c>
      <c r="F7753" s="38">
        <f t="shared" ca="1" si="848"/>
        <v>3.4385350697911217E-2</v>
      </c>
      <c r="G7753" s="24">
        <f t="shared" ca="1" si="845"/>
        <v>9739.9848169299403</v>
      </c>
      <c r="H7753" s="24">
        <f t="shared" ca="1" si="846"/>
        <v>10433.166120242422</v>
      </c>
      <c r="I7753" s="24">
        <f ca="1">H7753/'Option value'!$E$10</f>
        <v>506.46437476904958</v>
      </c>
    </row>
    <row r="7754" spans="2:9">
      <c r="B7754">
        <f t="shared" si="847"/>
        <v>7736</v>
      </c>
      <c r="C7754" s="38">
        <f t="shared" ca="1" si="842"/>
        <v>0.27237947395497752</v>
      </c>
      <c r="D7754" s="38">
        <f t="shared" ca="1" si="843"/>
        <v>6.6421003558685188E-2</v>
      </c>
      <c r="E7754" s="38">
        <f t="shared" ca="1" si="844"/>
        <v>0.14270967779293822</v>
      </c>
      <c r="F7754" s="38">
        <f t="shared" ca="1" si="848"/>
        <v>2.175678040189671E-2</v>
      </c>
      <c r="G7754" s="24">
        <f t="shared" ca="1" si="845"/>
        <v>8665.571064123289</v>
      </c>
      <c r="H7754" s="24">
        <f t="shared" ca="1" si="846"/>
        <v>9358.7523674357708</v>
      </c>
      <c r="I7754" s="24">
        <f ca="1">H7754/'Option value'!$E$10</f>
        <v>454.30836735125098</v>
      </c>
    </row>
    <row r="7755" spans="2:9">
      <c r="B7755">
        <f t="shared" si="847"/>
        <v>7737</v>
      </c>
      <c r="C7755" s="38">
        <f t="shared" ca="1" si="842"/>
        <v>0.14160732608047577</v>
      </c>
      <c r="D7755" s="38">
        <f t="shared" ca="1" si="843"/>
        <v>6.6293886748807818E-2</v>
      </c>
      <c r="E7755" s="38">
        <f t="shared" ca="1" si="844"/>
        <v>0.14984625767493717</v>
      </c>
      <c r="F7755" s="38">
        <f t="shared" ca="1" si="848"/>
        <v>4.0468306164207504E-2</v>
      </c>
      <c r="G7755" s="24">
        <f t="shared" ca="1" si="845"/>
        <v>8581.2750152100562</v>
      </c>
      <c r="H7755" s="24">
        <f t="shared" ca="1" si="846"/>
        <v>9274.4563185225379</v>
      </c>
      <c r="I7755" s="24">
        <f ca="1">H7755/'Option value'!$E$10</f>
        <v>450.21632614187075</v>
      </c>
    </row>
    <row r="7756" spans="2:9">
      <c r="B7756">
        <f t="shared" si="847"/>
        <v>7738</v>
      </c>
      <c r="C7756" s="38">
        <f t="shared" ca="1" si="842"/>
        <v>0.17683489984104966</v>
      </c>
      <c r="D7756" s="38">
        <f t="shared" ca="1" si="843"/>
        <v>6.8806278253190162E-2</v>
      </c>
      <c r="E7756" s="38">
        <f t="shared" ca="1" si="844"/>
        <v>0.14275829459488831</v>
      </c>
      <c r="F7756" s="38">
        <f t="shared" ca="1" si="848"/>
        <v>5.0844437152569553E-2</v>
      </c>
      <c r="G7756" s="24">
        <f t="shared" ca="1" si="845"/>
        <v>10925.818720012103</v>
      </c>
      <c r="H7756" s="24">
        <f t="shared" ca="1" si="846"/>
        <v>11619.000023324585</v>
      </c>
      <c r="I7756" s="24">
        <f ca="1">H7756/'Option value'!$E$10</f>
        <v>564.02912734585357</v>
      </c>
    </row>
    <row r="7757" spans="2:9">
      <c r="B7757">
        <f t="shared" si="847"/>
        <v>7739</v>
      </c>
      <c r="C7757" s="38">
        <f t="shared" ca="1" si="842"/>
        <v>0.34432914508247636</v>
      </c>
      <c r="D7757" s="38">
        <f t="shared" ca="1" si="843"/>
        <v>5.9029448509163016E-2</v>
      </c>
      <c r="E7757" s="38">
        <f t="shared" ca="1" si="844"/>
        <v>0.14512132860556848</v>
      </c>
      <c r="F7757" s="38">
        <f t="shared" ca="1" si="848"/>
        <v>4.853015376358269E-2</v>
      </c>
      <c r="G7757" s="24">
        <f t="shared" ca="1" si="845"/>
        <v>10188.922723880059</v>
      </c>
      <c r="H7757" s="24">
        <f t="shared" ca="1" si="846"/>
        <v>10882.104027192541</v>
      </c>
      <c r="I7757" s="24">
        <f ca="1">H7757/'Option value'!$E$10</f>
        <v>528.25747704818161</v>
      </c>
    </row>
    <row r="7758" spans="2:9">
      <c r="B7758">
        <f t="shared" si="847"/>
        <v>7740</v>
      </c>
      <c r="C7758" s="38">
        <f t="shared" ca="1" si="842"/>
        <v>0.13236455857676946</v>
      </c>
      <c r="D7758" s="38">
        <f t="shared" ca="1" si="843"/>
        <v>6.244572657894764E-2</v>
      </c>
      <c r="E7758" s="38">
        <f t="shared" ca="1" si="844"/>
        <v>0.14685501246213431</v>
      </c>
      <c r="F7758" s="38">
        <f t="shared" ca="1" si="848"/>
        <v>2.6811119925656129E-2</v>
      </c>
      <c r="G7758" s="24">
        <f t="shared" ca="1" si="845"/>
        <v>7305.3377344574365</v>
      </c>
      <c r="H7758" s="24">
        <f t="shared" ca="1" si="846"/>
        <v>7998.5190377699191</v>
      </c>
      <c r="I7758" s="24">
        <f ca="1">H7758/'Option value'!$E$10</f>
        <v>388.27762319271449</v>
      </c>
    </row>
    <row r="7759" spans="2:9">
      <c r="B7759">
        <f t="shared" si="847"/>
        <v>7741</v>
      </c>
      <c r="C7759" s="38">
        <f t="shared" ca="1" si="842"/>
        <v>0.34910338780244604</v>
      </c>
      <c r="D7759" s="38">
        <f t="shared" ca="1" si="843"/>
        <v>6.7555050414567885E-2</v>
      </c>
      <c r="E7759" s="38">
        <f t="shared" ca="1" si="844"/>
        <v>0.1445567609211057</v>
      </c>
      <c r="F7759" s="38">
        <f t="shared" ca="1" si="848"/>
        <v>3.1473312933759753E-2</v>
      </c>
      <c r="G7759" s="24">
        <f t="shared" ca="1" si="845"/>
        <v>9995.2897944378965</v>
      </c>
      <c r="H7759" s="24">
        <f t="shared" ca="1" si="846"/>
        <v>10688.471097750378</v>
      </c>
      <c r="I7759" s="24">
        <f ca="1">H7759/'Option value'!$E$10</f>
        <v>518.85782027914456</v>
      </c>
    </row>
    <row r="7760" spans="2:9">
      <c r="B7760">
        <f t="shared" si="847"/>
        <v>7742</v>
      </c>
      <c r="C7760" s="38">
        <f t="shared" ca="1" si="842"/>
        <v>0.2674397163258625</v>
      </c>
      <c r="D7760" s="38">
        <f t="shared" ca="1" si="843"/>
        <v>6.9615257698457861E-2</v>
      </c>
      <c r="E7760" s="38">
        <f t="shared" ca="1" si="844"/>
        <v>0.145182461160451</v>
      </c>
      <c r="F7760" s="38">
        <f t="shared" ca="1" si="848"/>
        <v>3.8907219565583254E-2</v>
      </c>
      <c r="G7760" s="24">
        <f t="shared" ca="1" si="845"/>
        <v>10296.53317321177</v>
      </c>
      <c r="H7760" s="24">
        <f t="shared" ca="1" si="846"/>
        <v>10989.714476524252</v>
      </c>
      <c r="I7760" s="24">
        <f ca="1">H7760/'Option value'!$E$10</f>
        <v>533.48128526816754</v>
      </c>
    </row>
    <row r="7761" spans="2:9">
      <c r="B7761">
        <f t="shared" si="847"/>
        <v>7743</v>
      </c>
      <c r="C7761" s="38">
        <f t="shared" ca="1" si="842"/>
        <v>0.21359220616169097</v>
      </c>
      <c r="D7761" s="38">
        <f t="shared" ca="1" si="843"/>
        <v>6.1949367797179099E-2</v>
      </c>
      <c r="E7761" s="38">
        <f t="shared" ca="1" si="844"/>
        <v>0.14571359427399008</v>
      </c>
      <c r="F7761" s="38">
        <f t="shared" ca="1" si="848"/>
        <v>5.4265996345961354E-2</v>
      </c>
      <c r="G7761" s="24">
        <f t="shared" ca="1" si="845"/>
        <v>10195.974296216244</v>
      </c>
      <c r="H7761" s="24">
        <f t="shared" ca="1" si="846"/>
        <v>10889.155599528725</v>
      </c>
      <c r="I7761" s="24">
        <f ca="1">H7761/'Option value'!$E$10</f>
        <v>528.59978638488951</v>
      </c>
    </row>
    <row r="7762" spans="2:9">
      <c r="B7762">
        <f t="shared" si="847"/>
        <v>7744</v>
      </c>
      <c r="C7762" s="38">
        <f t="shared" ca="1" si="842"/>
        <v>0.27379728059083663</v>
      </c>
      <c r="D7762" s="38">
        <f t="shared" ca="1" si="843"/>
        <v>6.7613617366850134E-2</v>
      </c>
      <c r="E7762" s="38">
        <f t="shared" ca="1" si="844"/>
        <v>0.14278140298220687</v>
      </c>
      <c r="F7762" s="38">
        <f t="shared" ca="1" si="848"/>
        <v>5.7715898158271162E-2</v>
      </c>
      <c r="G7762" s="24">
        <f t="shared" ca="1" si="845"/>
        <v>12556.609321263357</v>
      </c>
      <c r="H7762" s="24">
        <f t="shared" ca="1" si="846"/>
        <v>13249.790624575839</v>
      </c>
      <c r="I7762" s="24">
        <f ca="1">H7762/'Option value'!$E$10</f>
        <v>643.19371963960373</v>
      </c>
    </row>
    <row r="7763" spans="2:9">
      <c r="B7763">
        <f t="shared" si="847"/>
        <v>7745</v>
      </c>
      <c r="C7763" s="38">
        <f t="shared" ref="C7763:C7826" ca="1" si="849">_xlfn.NORM.INV(RAND(),$F$6,$G$6)</f>
        <v>0.24749528653504171</v>
      </c>
      <c r="D7763" s="38">
        <f t="shared" ref="D7763:D7826" ca="1" si="850">_xlfn.NORM.INV(RAND(),$F$7,$G$7)</f>
        <v>5.5373404882379601E-2</v>
      </c>
      <c r="E7763" s="38">
        <f t="shared" ref="E7763:E7826" ca="1" si="851">_xlfn.NORM.INV(RAND(),$F$8,$G$8)</f>
        <v>0.14561070000764614</v>
      </c>
      <c r="F7763" s="38">
        <f t="shared" ca="1" si="848"/>
        <v>3.1053339276236387E-2</v>
      </c>
      <c r="G7763" s="24">
        <f t="shared" ref="G7763:G7826" ca="1" si="852">IF(E7763&gt;F7763,($C$12*(1+C7763)*D7763)/(E7763-F7763),0)</f>
        <v>7478.3970544610838</v>
      </c>
      <c r="H7763" s="24">
        <f t="shared" ref="H7763:H7826" ca="1" si="853">G7763+$C$13</f>
        <v>8171.5783577735665</v>
      </c>
      <c r="I7763" s="24">
        <f ca="1">H7763/'Option value'!$E$10</f>
        <v>396.67856105696922</v>
      </c>
    </row>
    <row r="7764" spans="2:9">
      <c r="B7764">
        <f t="shared" ref="B7764:B7827" si="854">B7763+1</f>
        <v>7746</v>
      </c>
      <c r="C7764" s="38">
        <f t="shared" ca="1" si="849"/>
        <v>0.31984188173315853</v>
      </c>
      <c r="D7764" s="38">
        <f t="shared" ca="1" si="850"/>
        <v>8.0637149948006359E-2</v>
      </c>
      <c r="E7764" s="38">
        <f t="shared" ca="1" si="851"/>
        <v>0.14389658411657022</v>
      </c>
      <c r="F7764" s="38">
        <f t="shared" ref="F7764:F7827" ca="1" si="855">RAND()*($E$9-$D$9)+$D$9</f>
        <v>5.0692327458510142E-2</v>
      </c>
      <c r="G7764" s="24">
        <f t="shared" ca="1" si="852"/>
        <v>14161.612434984494</v>
      </c>
      <c r="H7764" s="24">
        <f t="shared" ca="1" si="853"/>
        <v>14854.793738296976</v>
      </c>
      <c r="I7764" s="24">
        <f ca="1">H7764/'Option value'!$E$10</f>
        <v>721.10649215033857</v>
      </c>
    </row>
    <row r="7765" spans="2:9">
      <c r="B7765">
        <f t="shared" si="854"/>
        <v>7747</v>
      </c>
      <c r="C7765" s="38">
        <f t="shared" ca="1" si="849"/>
        <v>0.11575712321684839</v>
      </c>
      <c r="D7765" s="38">
        <f t="shared" ca="1" si="850"/>
        <v>5.9382219197424348E-2</v>
      </c>
      <c r="E7765" s="38">
        <f t="shared" ca="1" si="851"/>
        <v>0.151011408582095</v>
      </c>
      <c r="F7765" s="38">
        <f t="shared" ca="1" si="855"/>
        <v>3.3376077265069123E-2</v>
      </c>
      <c r="G7765" s="24">
        <f t="shared" ca="1" si="852"/>
        <v>6985.2135653061241</v>
      </c>
      <c r="H7765" s="24">
        <f t="shared" ca="1" si="853"/>
        <v>7678.3948686186068</v>
      </c>
      <c r="I7765" s="24">
        <f ca="1">H7765/'Option value'!$E$10</f>
        <v>372.73761498148576</v>
      </c>
    </row>
    <row r="7766" spans="2:9">
      <c r="B7766">
        <f t="shared" si="854"/>
        <v>7748</v>
      </c>
      <c r="C7766" s="38">
        <f t="shared" ca="1" si="849"/>
        <v>0.37069434616798358</v>
      </c>
      <c r="D7766" s="38">
        <f t="shared" ca="1" si="850"/>
        <v>7.0446983300275115E-2</v>
      </c>
      <c r="E7766" s="38">
        <f t="shared" ca="1" si="851"/>
        <v>0.14451678913398916</v>
      </c>
      <c r="F7766" s="38">
        <f t="shared" ca="1" si="855"/>
        <v>5.6953927903614476E-2</v>
      </c>
      <c r="G7766" s="24">
        <f t="shared" ca="1" si="852"/>
        <v>13676.483766981257</v>
      </c>
      <c r="H7766" s="24">
        <f t="shared" ca="1" si="853"/>
        <v>14369.665070293739</v>
      </c>
      <c r="I7766" s="24">
        <f ca="1">H7766/'Option value'!$E$10</f>
        <v>697.55655681037558</v>
      </c>
    </row>
    <row r="7767" spans="2:9">
      <c r="B7767">
        <f t="shared" si="854"/>
        <v>7749</v>
      </c>
      <c r="C7767" s="38">
        <f t="shared" ca="1" si="849"/>
        <v>0.18814568866232942</v>
      </c>
      <c r="D7767" s="38">
        <f t="shared" ca="1" si="850"/>
        <v>6.4059803837109616E-2</v>
      </c>
      <c r="E7767" s="38">
        <f t="shared" ca="1" si="851"/>
        <v>0.14075788822336979</v>
      </c>
      <c r="F7767" s="38">
        <f t="shared" ca="1" si="855"/>
        <v>3.6290751470325996E-2</v>
      </c>
      <c r="G7767" s="24">
        <f t="shared" ca="1" si="852"/>
        <v>9035.8078322064594</v>
      </c>
      <c r="H7767" s="24">
        <f t="shared" ca="1" si="853"/>
        <v>9728.9891355189411</v>
      </c>
      <c r="I7767" s="24">
        <f ca="1">H7767/'Option value'!$E$10</f>
        <v>472.28102599606507</v>
      </c>
    </row>
    <row r="7768" spans="2:9">
      <c r="B7768">
        <f t="shared" si="854"/>
        <v>7750</v>
      </c>
      <c r="C7768" s="38">
        <f t="shared" ca="1" si="849"/>
        <v>0.17383332484247235</v>
      </c>
      <c r="D7768" s="38">
        <f t="shared" ca="1" si="850"/>
        <v>5.8303818155494007E-2</v>
      </c>
      <c r="E7768" s="38">
        <f t="shared" ca="1" si="851"/>
        <v>0.14570364847113493</v>
      </c>
      <c r="F7768" s="38">
        <f t="shared" ca="1" si="855"/>
        <v>4.7737742637375707E-2</v>
      </c>
      <c r="G7768" s="24">
        <f t="shared" ca="1" si="852"/>
        <v>8664.0280493540631</v>
      </c>
      <c r="H7768" s="24">
        <f t="shared" ca="1" si="853"/>
        <v>9357.2093526665449</v>
      </c>
      <c r="I7768" s="24">
        <f ca="1">H7768/'Option value'!$E$10</f>
        <v>454.23346372167691</v>
      </c>
    </row>
    <row r="7769" spans="2:9">
      <c r="B7769">
        <f t="shared" si="854"/>
        <v>7751</v>
      </c>
      <c r="C7769" s="38">
        <f t="shared" ca="1" si="849"/>
        <v>7.0462147535205855E-2</v>
      </c>
      <c r="D7769" s="38">
        <f t="shared" ca="1" si="850"/>
        <v>6.0600367102783E-2</v>
      </c>
      <c r="E7769" s="38">
        <f t="shared" ca="1" si="851"/>
        <v>0.14594191644269022</v>
      </c>
      <c r="F7769" s="38">
        <f t="shared" ca="1" si="855"/>
        <v>5.2684120857661831E-2</v>
      </c>
      <c r="G7769" s="24">
        <f t="shared" ca="1" si="852"/>
        <v>8626.8610148307798</v>
      </c>
      <c r="H7769" s="24">
        <f t="shared" ca="1" si="853"/>
        <v>9320.0423181432616</v>
      </c>
      <c r="I7769" s="24">
        <f ca="1">H7769/'Option value'!$E$10</f>
        <v>452.42923874481852</v>
      </c>
    </row>
    <row r="7770" spans="2:9">
      <c r="B7770">
        <f t="shared" si="854"/>
        <v>7752</v>
      </c>
      <c r="C7770" s="38">
        <f t="shared" ca="1" si="849"/>
        <v>0.21627076734016454</v>
      </c>
      <c r="D7770" s="38">
        <f t="shared" ca="1" si="850"/>
        <v>5.747774922167679E-2</v>
      </c>
      <c r="E7770" s="38">
        <f t="shared" ca="1" si="851"/>
        <v>0.14269855548156402</v>
      </c>
      <c r="F7770" s="38">
        <f t="shared" ca="1" si="855"/>
        <v>3.8885023429046636E-2</v>
      </c>
      <c r="G7770" s="24">
        <f t="shared" ca="1" si="852"/>
        <v>8351.5566521615365</v>
      </c>
      <c r="H7770" s="24">
        <f t="shared" ca="1" si="853"/>
        <v>9044.7379554740182</v>
      </c>
      <c r="I7770" s="24">
        <f ca="1">H7770/'Option value'!$E$10</f>
        <v>439.06494929485524</v>
      </c>
    </row>
    <row r="7771" spans="2:9">
      <c r="B7771">
        <f t="shared" si="854"/>
        <v>7753</v>
      </c>
      <c r="C7771" s="38">
        <f t="shared" ca="1" si="849"/>
        <v>0.36321550087759946</v>
      </c>
      <c r="D7771" s="38">
        <f t="shared" ca="1" si="850"/>
        <v>6.4526412374536712E-2</v>
      </c>
      <c r="E7771" s="38">
        <f t="shared" ca="1" si="851"/>
        <v>0.14127695990757214</v>
      </c>
      <c r="F7771" s="38">
        <f t="shared" ca="1" si="855"/>
        <v>5.9698607357177885E-2</v>
      </c>
      <c r="G7771" s="24">
        <f t="shared" ca="1" si="852"/>
        <v>13372.680889933721</v>
      </c>
      <c r="H7771" s="24">
        <f t="shared" ca="1" si="853"/>
        <v>14065.862193246203</v>
      </c>
      <c r="I7771" s="24">
        <f ca="1">H7771/'Option value'!$E$10</f>
        <v>682.80884433233985</v>
      </c>
    </row>
    <row r="7772" spans="2:9">
      <c r="B7772">
        <f t="shared" si="854"/>
        <v>7754</v>
      </c>
      <c r="C7772" s="38">
        <f t="shared" ca="1" si="849"/>
        <v>0.3379444718815442</v>
      </c>
      <c r="D7772" s="38">
        <f t="shared" ca="1" si="850"/>
        <v>6.8018544564401193E-2</v>
      </c>
      <c r="E7772" s="38">
        <f t="shared" ca="1" si="851"/>
        <v>0.14136143966470074</v>
      </c>
      <c r="F7772" s="38">
        <f t="shared" ca="1" si="855"/>
        <v>5.8801972294637392E-2</v>
      </c>
      <c r="G7772" s="24">
        <f t="shared" ca="1" si="852"/>
        <v>13670.673739458307</v>
      </c>
      <c r="H7772" s="24">
        <f t="shared" ca="1" si="853"/>
        <v>14363.855042770789</v>
      </c>
      <c r="I7772" s="24">
        <f ca="1">H7772/'Option value'!$E$10</f>
        <v>697.27451663935858</v>
      </c>
    </row>
    <row r="7773" spans="2:9">
      <c r="B7773">
        <f t="shared" si="854"/>
        <v>7755</v>
      </c>
      <c r="C7773" s="38">
        <f t="shared" ca="1" si="849"/>
        <v>0.11273162266606923</v>
      </c>
      <c r="D7773" s="38">
        <f t="shared" ca="1" si="850"/>
        <v>7.1334113726570891E-2</v>
      </c>
      <c r="E7773" s="38">
        <f t="shared" ca="1" si="851"/>
        <v>0.14657358441800891</v>
      </c>
      <c r="F7773" s="38">
        <f t="shared" ca="1" si="855"/>
        <v>3.9554949386597295E-2</v>
      </c>
      <c r="G7773" s="24">
        <f t="shared" ca="1" si="852"/>
        <v>9198.5562745252464</v>
      </c>
      <c r="H7773" s="24">
        <f t="shared" ca="1" si="853"/>
        <v>9891.7375778377282</v>
      </c>
      <c r="I7773" s="24">
        <f ca="1">H7773/'Option value'!$E$10</f>
        <v>480.18143581736541</v>
      </c>
    </row>
    <row r="7774" spans="2:9">
      <c r="B7774">
        <f t="shared" si="854"/>
        <v>7756</v>
      </c>
      <c r="C7774" s="38">
        <f t="shared" ca="1" si="849"/>
        <v>0.10193586640270821</v>
      </c>
      <c r="D7774" s="38">
        <f t="shared" ca="1" si="850"/>
        <v>5.8607271072370695E-2</v>
      </c>
      <c r="E7774" s="38">
        <f t="shared" ca="1" si="851"/>
        <v>0.1431952080004413</v>
      </c>
      <c r="F7774" s="38">
        <f t="shared" ca="1" si="855"/>
        <v>5.9534075754349006E-2</v>
      </c>
      <c r="G7774" s="24">
        <f t="shared" ca="1" si="852"/>
        <v>9573.6039606510385</v>
      </c>
      <c r="H7774" s="24">
        <f t="shared" ca="1" si="853"/>
        <v>10266.78526396352</v>
      </c>
      <c r="I7774" s="24">
        <f ca="1">H7774/'Option value'!$E$10</f>
        <v>498.3876341729864</v>
      </c>
    </row>
    <row r="7775" spans="2:9">
      <c r="B7775">
        <f t="shared" si="854"/>
        <v>7757</v>
      </c>
      <c r="C7775" s="38">
        <f t="shared" ca="1" si="849"/>
        <v>9.2625067573081643E-3</v>
      </c>
      <c r="D7775" s="38">
        <f t="shared" ca="1" si="850"/>
        <v>6.687722359965817E-2</v>
      </c>
      <c r="E7775" s="38">
        <f t="shared" ca="1" si="851"/>
        <v>0.14573382123124365</v>
      </c>
      <c r="F7775" s="38">
        <f t="shared" ca="1" si="855"/>
        <v>4.3219934149761205E-2</v>
      </c>
      <c r="G7775" s="24">
        <f t="shared" ca="1" si="852"/>
        <v>8165.6554440527025</v>
      </c>
      <c r="H7775" s="24">
        <f t="shared" ca="1" si="853"/>
        <v>8858.8367473651851</v>
      </c>
      <c r="I7775" s="24">
        <f ca="1">H7775/'Option value'!$E$10</f>
        <v>430.04061880413519</v>
      </c>
    </row>
    <row r="7776" spans="2:9">
      <c r="B7776">
        <f t="shared" si="854"/>
        <v>7758</v>
      </c>
      <c r="C7776" s="38">
        <f t="shared" ca="1" si="849"/>
        <v>0.36360357863847431</v>
      </c>
      <c r="D7776" s="38">
        <f t="shared" ca="1" si="850"/>
        <v>7.4589232138269845E-2</v>
      </c>
      <c r="E7776" s="38">
        <f t="shared" ca="1" si="851"/>
        <v>0.14289093740233813</v>
      </c>
      <c r="F7776" s="38">
        <f t="shared" ca="1" si="855"/>
        <v>4.2330954984326062E-2</v>
      </c>
      <c r="G7776" s="24">
        <f t="shared" ca="1" si="852"/>
        <v>12543.838581347129</v>
      </c>
      <c r="H7776" s="24">
        <f t="shared" ca="1" si="853"/>
        <v>13237.01988465961</v>
      </c>
      <c r="I7776" s="24">
        <f ca="1">H7776/'Option value'!$E$10</f>
        <v>642.57378080871888</v>
      </c>
    </row>
    <row r="7777" spans="2:9">
      <c r="B7777">
        <f t="shared" si="854"/>
        <v>7759</v>
      </c>
      <c r="C7777" s="38">
        <f t="shared" ca="1" si="849"/>
        <v>0.28792106085032376</v>
      </c>
      <c r="D7777" s="38">
        <f t="shared" ca="1" si="850"/>
        <v>6.4321033922085546E-2</v>
      </c>
      <c r="E7777" s="38">
        <f t="shared" ca="1" si="851"/>
        <v>0.14801189979740362</v>
      </c>
      <c r="F7777" s="38">
        <f t="shared" ca="1" si="855"/>
        <v>3.2868430708381066E-2</v>
      </c>
      <c r="G7777" s="24">
        <f t="shared" ca="1" si="852"/>
        <v>8922.6596799394774</v>
      </c>
      <c r="H7777" s="24">
        <f t="shared" ca="1" si="853"/>
        <v>9615.8409832519592</v>
      </c>
      <c r="I7777" s="24">
        <f ca="1">H7777/'Option value'!$E$10</f>
        <v>466.78839724524073</v>
      </c>
    </row>
    <row r="7778" spans="2:9">
      <c r="B7778">
        <f t="shared" si="854"/>
        <v>7760</v>
      </c>
      <c r="C7778" s="38">
        <f t="shared" ca="1" si="849"/>
        <v>0.18661804599025289</v>
      </c>
      <c r="D7778" s="38">
        <f t="shared" ca="1" si="850"/>
        <v>5.7306478234440156E-2</v>
      </c>
      <c r="E7778" s="38">
        <f t="shared" ca="1" si="851"/>
        <v>0.14622642481611731</v>
      </c>
      <c r="F7778" s="38">
        <f t="shared" ca="1" si="855"/>
        <v>2.9466682449860782E-2</v>
      </c>
      <c r="G7778" s="24">
        <f t="shared" ca="1" si="852"/>
        <v>7222.9218726747577</v>
      </c>
      <c r="H7778" s="24">
        <f t="shared" ca="1" si="853"/>
        <v>7916.1031759872403</v>
      </c>
      <c r="I7778" s="24">
        <f ca="1">H7778/'Option value'!$E$10</f>
        <v>384.27685320326407</v>
      </c>
    </row>
    <row r="7779" spans="2:9">
      <c r="B7779">
        <f t="shared" si="854"/>
        <v>7761</v>
      </c>
      <c r="C7779" s="38">
        <f t="shared" ca="1" si="849"/>
        <v>0.17028440410931456</v>
      </c>
      <c r="D7779" s="38">
        <f t="shared" ca="1" si="850"/>
        <v>5.7579411761978547E-2</v>
      </c>
      <c r="E7779" s="38">
        <f t="shared" ca="1" si="851"/>
        <v>0.14198079636477992</v>
      </c>
      <c r="F7779" s="38">
        <f t="shared" ca="1" si="855"/>
        <v>5.4208009367653034E-2</v>
      </c>
      <c r="G7779" s="24">
        <f t="shared" ca="1" si="852"/>
        <v>9521.1658345400501</v>
      </c>
      <c r="H7779" s="24">
        <f t="shared" ca="1" si="853"/>
        <v>10214.347137852532</v>
      </c>
      <c r="I7779" s="24">
        <f ca="1">H7779/'Option value'!$E$10</f>
        <v>495.84209407051122</v>
      </c>
    </row>
    <row r="7780" spans="2:9">
      <c r="B7780">
        <f t="shared" si="854"/>
        <v>7762</v>
      </c>
      <c r="C7780" s="38">
        <f t="shared" ca="1" si="849"/>
        <v>9.8404003088513103E-2</v>
      </c>
      <c r="D7780" s="38">
        <f t="shared" ca="1" si="850"/>
        <v>6.4336985932810009E-2</v>
      </c>
      <c r="E7780" s="38">
        <f t="shared" ca="1" si="851"/>
        <v>0.14836282660026828</v>
      </c>
      <c r="F7780" s="38">
        <f t="shared" ca="1" si="855"/>
        <v>5.2937834143971019E-2</v>
      </c>
      <c r="G7780" s="24">
        <f t="shared" ca="1" si="852"/>
        <v>9184.4268746284652</v>
      </c>
      <c r="H7780" s="24">
        <f t="shared" ca="1" si="853"/>
        <v>9877.6081779409469</v>
      </c>
      <c r="I7780" s="24">
        <f ca="1">H7780/'Option value'!$E$10</f>
        <v>479.49554261849255</v>
      </c>
    </row>
    <row r="7781" spans="2:9">
      <c r="B7781">
        <f t="shared" si="854"/>
        <v>7763</v>
      </c>
      <c r="C7781" s="38">
        <f t="shared" ca="1" si="849"/>
        <v>0.26378519405501366</v>
      </c>
      <c r="D7781" s="38">
        <f t="shared" ca="1" si="850"/>
        <v>6.98210362433061E-2</v>
      </c>
      <c r="E7781" s="38">
        <f t="shared" ca="1" si="851"/>
        <v>0.14463616876097488</v>
      </c>
      <c r="F7781" s="38">
        <f t="shared" ca="1" si="855"/>
        <v>2.3094869104602588E-2</v>
      </c>
      <c r="G7781" s="24">
        <f t="shared" ca="1" si="852"/>
        <v>9003.8251777732658</v>
      </c>
      <c r="H7781" s="24">
        <f t="shared" ca="1" si="853"/>
        <v>9697.0064810857475</v>
      </c>
      <c r="I7781" s="24">
        <f ca="1">H7781/'Option value'!$E$10</f>
        <v>470.72846995561878</v>
      </c>
    </row>
    <row r="7782" spans="2:9">
      <c r="B7782">
        <f t="shared" si="854"/>
        <v>7764</v>
      </c>
      <c r="C7782" s="38">
        <f t="shared" ca="1" si="849"/>
        <v>0.35573977552730696</v>
      </c>
      <c r="D7782" s="38">
        <f t="shared" ca="1" si="850"/>
        <v>6.4522687089363526E-2</v>
      </c>
      <c r="E7782" s="38">
        <f t="shared" ca="1" si="851"/>
        <v>0.13970016074208688</v>
      </c>
      <c r="F7782" s="38">
        <f t="shared" ca="1" si="855"/>
        <v>4.9325559162287091E-2</v>
      </c>
      <c r="G7782" s="24">
        <f t="shared" ca="1" si="852"/>
        <v>12004.214981625832</v>
      </c>
      <c r="H7782" s="24">
        <f t="shared" ca="1" si="853"/>
        <v>12697.396284938313</v>
      </c>
      <c r="I7782" s="24">
        <f ca="1">H7782/'Option value'!$E$10</f>
        <v>616.37846043389868</v>
      </c>
    </row>
    <row r="7783" spans="2:9">
      <c r="B7783">
        <f t="shared" si="854"/>
        <v>7765</v>
      </c>
      <c r="C7783" s="38">
        <f t="shared" ca="1" si="849"/>
        <v>0.39791545581866417</v>
      </c>
      <c r="D7783" s="38">
        <f t="shared" ca="1" si="850"/>
        <v>5.7271625124881251E-2</v>
      </c>
      <c r="E7783" s="38">
        <f t="shared" ca="1" si="851"/>
        <v>0.14819053882424371</v>
      </c>
      <c r="F7783" s="38">
        <f t="shared" ca="1" si="855"/>
        <v>5.9073651791567219E-2</v>
      </c>
      <c r="G7783" s="24">
        <f t="shared" ca="1" si="852"/>
        <v>11141.708261047883</v>
      </c>
      <c r="H7783" s="24">
        <f t="shared" ca="1" si="853"/>
        <v>11834.889564360365</v>
      </c>
      <c r="I7783" s="24">
        <f ca="1">H7783/'Option value'!$E$10</f>
        <v>574.50920215341569</v>
      </c>
    </row>
    <row r="7784" spans="2:9">
      <c r="B7784">
        <f t="shared" si="854"/>
        <v>7766</v>
      </c>
      <c r="C7784" s="38">
        <f t="shared" ca="1" si="849"/>
        <v>0.12647926921846914</v>
      </c>
      <c r="D7784" s="38">
        <f t="shared" ca="1" si="850"/>
        <v>6.3428056479705439E-2</v>
      </c>
      <c r="E7784" s="38">
        <f t="shared" ca="1" si="851"/>
        <v>0.14765960219451621</v>
      </c>
      <c r="F7784" s="38">
        <f t="shared" ca="1" si="855"/>
        <v>3.2716290103774442E-2</v>
      </c>
      <c r="G7784" s="24">
        <f t="shared" ca="1" si="852"/>
        <v>7709.2526305221045</v>
      </c>
      <c r="H7784" s="24">
        <f t="shared" ca="1" si="853"/>
        <v>8402.4339338345872</v>
      </c>
      <c r="I7784" s="24">
        <f ca="1">H7784/'Option value'!$E$10</f>
        <v>407.8851424191547</v>
      </c>
    </row>
    <row r="7785" spans="2:9">
      <c r="B7785">
        <f t="shared" si="854"/>
        <v>7767</v>
      </c>
      <c r="C7785" s="38">
        <f t="shared" ca="1" si="849"/>
        <v>0.24483769762813704</v>
      </c>
      <c r="D7785" s="38">
        <f t="shared" ca="1" si="850"/>
        <v>6.2760034033711776E-2</v>
      </c>
      <c r="E7785" s="38">
        <f t="shared" ca="1" si="851"/>
        <v>0.14476459574560557</v>
      </c>
      <c r="F7785" s="38">
        <f t="shared" ca="1" si="855"/>
        <v>5.4011940658718727E-2</v>
      </c>
      <c r="G7785" s="24">
        <f t="shared" ca="1" si="852"/>
        <v>10676.476271324935</v>
      </c>
      <c r="H7785" s="24">
        <f t="shared" ca="1" si="853"/>
        <v>11369.657574637416</v>
      </c>
      <c r="I7785" s="24">
        <f ca="1">H7785/'Option value'!$E$10</f>
        <v>551.92512498239887</v>
      </c>
    </row>
    <row r="7786" spans="2:9">
      <c r="B7786">
        <f t="shared" si="854"/>
        <v>7768</v>
      </c>
      <c r="C7786" s="38">
        <f t="shared" ca="1" si="849"/>
        <v>0.2864540532151259</v>
      </c>
      <c r="D7786" s="38">
        <f t="shared" ca="1" si="850"/>
        <v>6.1314438047620795E-2</v>
      </c>
      <c r="E7786" s="38">
        <f t="shared" ca="1" si="851"/>
        <v>0.14787509279037531</v>
      </c>
      <c r="F7786" s="38">
        <f t="shared" ca="1" si="855"/>
        <v>5.0083419711840632E-2</v>
      </c>
      <c r="G7786" s="24">
        <f t="shared" ca="1" si="852"/>
        <v>10003.374601735575</v>
      </c>
      <c r="H7786" s="24">
        <f t="shared" ca="1" si="853"/>
        <v>10696.555905048057</v>
      </c>
      <c r="I7786" s="24">
        <f ca="1">H7786/'Option value'!$E$10</f>
        <v>519.25028665281832</v>
      </c>
    </row>
    <row r="7787" spans="2:9">
      <c r="B7787">
        <f t="shared" si="854"/>
        <v>7769</v>
      </c>
      <c r="C7787" s="38">
        <f t="shared" ca="1" si="849"/>
        <v>0.19966271696010837</v>
      </c>
      <c r="D7787" s="38">
        <f t="shared" ca="1" si="850"/>
        <v>5.9078876583032708E-2</v>
      </c>
      <c r="E7787" s="38">
        <f t="shared" ca="1" si="851"/>
        <v>0.14588603765297556</v>
      </c>
      <c r="F7787" s="38">
        <f t="shared" ca="1" si="855"/>
        <v>2.4525884722805587E-2</v>
      </c>
      <c r="G7787" s="24">
        <f t="shared" ca="1" si="852"/>
        <v>7242.8026570380671</v>
      </c>
      <c r="H7787" s="24">
        <f t="shared" ca="1" si="853"/>
        <v>7935.9839603505498</v>
      </c>
      <c r="I7787" s="24">
        <f ca="1">H7787/'Option value'!$E$10</f>
        <v>385.2419398228422</v>
      </c>
    </row>
    <row r="7788" spans="2:9">
      <c r="B7788">
        <f t="shared" si="854"/>
        <v>7770</v>
      </c>
      <c r="C7788" s="38">
        <f t="shared" ca="1" si="849"/>
        <v>0.17052325439489649</v>
      </c>
      <c r="D7788" s="38">
        <f t="shared" ca="1" si="850"/>
        <v>7.0739955441872004E-2</v>
      </c>
      <c r="E7788" s="38">
        <f t="shared" ca="1" si="851"/>
        <v>0.13928582482538682</v>
      </c>
      <c r="F7788" s="38">
        <f t="shared" ca="1" si="855"/>
        <v>5.651073201312172E-2</v>
      </c>
      <c r="G7788" s="24">
        <f t="shared" ca="1" si="852"/>
        <v>12406.135735610987</v>
      </c>
      <c r="H7788" s="24">
        <f t="shared" ca="1" si="853"/>
        <v>13099.317038923469</v>
      </c>
      <c r="I7788" s="24">
        <f ca="1">H7788/'Option value'!$E$10</f>
        <v>635.88917664677035</v>
      </c>
    </row>
    <row r="7789" spans="2:9">
      <c r="B7789">
        <f t="shared" si="854"/>
        <v>7771</v>
      </c>
      <c r="C7789" s="38">
        <f t="shared" ca="1" si="849"/>
        <v>0.10087968882747828</v>
      </c>
      <c r="D7789" s="38">
        <f t="shared" ca="1" si="850"/>
        <v>6.6526814868269904E-2</v>
      </c>
      <c r="E7789" s="38">
        <f t="shared" ca="1" si="851"/>
        <v>0.1445249806476864</v>
      </c>
      <c r="F7789" s="38">
        <f t="shared" ca="1" si="855"/>
        <v>4.4921963221121117E-2</v>
      </c>
      <c r="G7789" s="24">
        <f t="shared" ca="1" si="852"/>
        <v>9119.1733527419437</v>
      </c>
      <c r="H7789" s="24">
        <f t="shared" ca="1" si="853"/>
        <v>9812.3546560544255</v>
      </c>
      <c r="I7789" s="24">
        <f ca="1">H7789/'Option value'!$E$10</f>
        <v>476.3278959249721</v>
      </c>
    </row>
    <row r="7790" spans="2:9">
      <c r="B7790">
        <f t="shared" si="854"/>
        <v>7772</v>
      </c>
      <c r="C7790" s="38">
        <f t="shared" ca="1" si="849"/>
        <v>0.20953595915155887</v>
      </c>
      <c r="D7790" s="38">
        <f t="shared" ca="1" si="850"/>
        <v>6.6688133773323541E-2</v>
      </c>
      <c r="E7790" s="38">
        <f t="shared" ca="1" si="851"/>
        <v>0.14573104767373987</v>
      </c>
      <c r="F7790" s="38">
        <f t="shared" ca="1" si="855"/>
        <v>3.5123912702982714E-2</v>
      </c>
      <c r="G7790" s="24">
        <f t="shared" ca="1" si="852"/>
        <v>9044.3129690391852</v>
      </c>
      <c r="H7790" s="24">
        <f t="shared" ca="1" si="853"/>
        <v>9737.494272351667</v>
      </c>
      <c r="I7790" s="24">
        <f ca="1">H7790/'Option value'!$E$10</f>
        <v>472.69389671610031</v>
      </c>
    </row>
    <row r="7791" spans="2:9">
      <c r="B7791">
        <f t="shared" si="854"/>
        <v>7773</v>
      </c>
      <c r="C7791" s="38">
        <f t="shared" ca="1" si="849"/>
        <v>9.6238734916977126E-2</v>
      </c>
      <c r="D7791" s="38">
        <f t="shared" ca="1" si="850"/>
        <v>5.8313358959408888E-2</v>
      </c>
      <c r="E7791" s="38">
        <f t="shared" ca="1" si="851"/>
        <v>0.14762410537163811</v>
      </c>
      <c r="F7791" s="38">
        <f t="shared" ca="1" si="855"/>
        <v>4.0123721709524815E-2</v>
      </c>
      <c r="G7791" s="24">
        <f t="shared" ca="1" si="852"/>
        <v>7374.8733154179654</v>
      </c>
      <c r="H7791" s="24">
        <f t="shared" ca="1" si="853"/>
        <v>8068.0546187304481</v>
      </c>
      <c r="I7791" s="24">
        <f ca="1">H7791/'Option value'!$E$10</f>
        <v>391.65313683157513</v>
      </c>
    </row>
    <row r="7792" spans="2:9">
      <c r="B7792">
        <f t="shared" si="854"/>
        <v>7774</v>
      </c>
      <c r="C7792" s="38">
        <f t="shared" ca="1" si="849"/>
        <v>0.1996728831486092</v>
      </c>
      <c r="D7792" s="38">
        <f t="shared" ca="1" si="850"/>
        <v>5.8330757281649714E-2</v>
      </c>
      <c r="E7792" s="38">
        <f t="shared" ca="1" si="851"/>
        <v>0.1446217166180627</v>
      </c>
      <c r="F7792" s="38">
        <f t="shared" ca="1" si="855"/>
        <v>5.8922513821536585E-2</v>
      </c>
      <c r="G7792" s="24">
        <f t="shared" ca="1" si="852"/>
        <v>10126.865733107839</v>
      </c>
      <c r="H7792" s="24">
        <f t="shared" ca="1" si="853"/>
        <v>10820.047036420321</v>
      </c>
      <c r="I7792" s="24">
        <f ca="1">H7792/'Option value'!$E$10</f>
        <v>525.24500176797676</v>
      </c>
    </row>
    <row r="7793" spans="2:9">
      <c r="B7793">
        <f t="shared" si="854"/>
        <v>7775</v>
      </c>
      <c r="C7793" s="38">
        <f t="shared" ca="1" si="849"/>
        <v>0.11109539809456669</v>
      </c>
      <c r="D7793" s="38">
        <f t="shared" ca="1" si="850"/>
        <v>6.5626218280898319E-2</v>
      </c>
      <c r="E7793" s="38">
        <f t="shared" ca="1" si="851"/>
        <v>0.14578035048003149</v>
      </c>
      <c r="F7793" s="38">
        <f t="shared" ca="1" si="855"/>
        <v>4.530447430931802E-2</v>
      </c>
      <c r="G7793" s="24">
        <f t="shared" ca="1" si="852"/>
        <v>9000.3272868947588</v>
      </c>
      <c r="H7793" s="24">
        <f t="shared" ca="1" si="853"/>
        <v>9693.5085902072406</v>
      </c>
      <c r="I7793" s="24">
        <f ca="1">H7793/'Option value'!$E$10</f>
        <v>470.5586694275359</v>
      </c>
    </row>
    <row r="7794" spans="2:9">
      <c r="B7794">
        <f t="shared" si="854"/>
        <v>7776</v>
      </c>
      <c r="C7794" s="38">
        <f t="shared" ca="1" si="849"/>
        <v>5.3831613744651452E-2</v>
      </c>
      <c r="D7794" s="38">
        <f t="shared" ca="1" si="850"/>
        <v>7.0283259619761479E-2</v>
      </c>
      <c r="E7794" s="38">
        <f t="shared" ca="1" si="851"/>
        <v>0.14561783925378491</v>
      </c>
      <c r="F7794" s="38">
        <f t="shared" ca="1" si="855"/>
        <v>4.096589623197347E-2</v>
      </c>
      <c r="G7794" s="24">
        <f t="shared" ca="1" si="852"/>
        <v>8777.4264429740469</v>
      </c>
      <c r="H7794" s="24">
        <f t="shared" ca="1" si="853"/>
        <v>9470.6077462865287</v>
      </c>
      <c r="I7794" s="24">
        <f ca="1">H7794/'Option value'!$E$10</f>
        <v>459.73824011099651</v>
      </c>
    </row>
    <row r="7795" spans="2:9">
      <c r="B7795">
        <f t="shared" si="854"/>
        <v>7777</v>
      </c>
      <c r="C7795" s="38">
        <f t="shared" ca="1" si="849"/>
        <v>0.26410033481900508</v>
      </c>
      <c r="D7795" s="38">
        <f t="shared" ca="1" si="850"/>
        <v>6.5547067822570165E-2</v>
      </c>
      <c r="E7795" s="38">
        <f t="shared" ca="1" si="851"/>
        <v>0.14143278145104285</v>
      </c>
      <c r="F7795" s="38">
        <f t="shared" ca="1" si="855"/>
        <v>5.7759424425180464E-2</v>
      </c>
      <c r="G7795" s="24">
        <f t="shared" ca="1" si="852"/>
        <v>12281.148944051376</v>
      </c>
      <c r="H7795" s="24">
        <f t="shared" ca="1" si="853"/>
        <v>12974.330247363858</v>
      </c>
      <c r="I7795" s="24">
        <f ca="1">H7795/'Option value'!$E$10</f>
        <v>629.82185666814837</v>
      </c>
    </row>
    <row r="7796" spans="2:9">
      <c r="B7796">
        <f t="shared" si="854"/>
        <v>7778</v>
      </c>
      <c r="C7796" s="38">
        <f t="shared" ca="1" si="849"/>
        <v>0.18111188503550207</v>
      </c>
      <c r="D7796" s="38">
        <f t="shared" ca="1" si="850"/>
        <v>6.2314391649047611E-2</v>
      </c>
      <c r="E7796" s="38">
        <f t="shared" ca="1" si="851"/>
        <v>0.14375089903844557</v>
      </c>
      <c r="F7796" s="38">
        <f t="shared" ca="1" si="855"/>
        <v>2.1036090216320705E-2</v>
      </c>
      <c r="G7796" s="24">
        <f t="shared" ca="1" si="852"/>
        <v>7438.3018949010384</v>
      </c>
      <c r="H7796" s="24">
        <f t="shared" ca="1" si="853"/>
        <v>8131.4831982135211</v>
      </c>
      <c r="I7796" s="24">
        <f ca="1">H7796/'Option value'!$E$10</f>
        <v>394.73219408803499</v>
      </c>
    </row>
    <row r="7797" spans="2:9">
      <c r="B7797">
        <f t="shared" si="854"/>
        <v>7779</v>
      </c>
      <c r="C7797" s="38">
        <f t="shared" ca="1" si="849"/>
        <v>0.29503426315499381</v>
      </c>
      <c r="D7797" s="38">
        <f t="shared" ca="1" si="850"/>
        <v>6.2525956229272039E-2</v>
      </c>
      <c r="E7797" s="38">
        <f t="shared" ca="1" si="851"/>
        <v>0.14622299774263167</v>
      </c>
      <c r="F7797" s="38">
        <f t="shared" ca="1" si="855"/>
        <v>2.5465437192483273E-2</v>
      </c>
      <c r="G7797" s="24">
        <f t="shared" ca="1" si="852"/>
        <v>8316.0797742707582</v>
      </c>
      <c r="H7797" s="24">
        <f t="shared" ca="1" si="853"/>
        <v>9009.26107758324</v>
      </c>
      <c r="I7797" s="24">
        <f ca="1">H7797/'Option value'!$E$10</f>
        <v>437.34277075646793</v>
      </c>
    </row>
    <row r="7798" spans="2:9">
      <c r="B7798">
        <f t="shared" si="854"/>
        <v>7780</v>
      </c>
      <c r="C7798" s="38">
        <f t="shared" ca="1" si="849"/>
        <v>8.3311848207810735E-2</v>
      </c>
      <c r="D7798" s="38">
        <f t="shared" ca="1" si="850"/>
        <v>6.0361840050660566E-2</v>
      </c>
      <c r="E7798" s="38">
        <f t="shared" ca="1" si="851"/>
        <v>0.14776012336270974</v>
      </c>
      <c r="F7798" s="38">
        <f t="shared" ca="1" si="855"/>
        <v>4.3619023457526884E-2</v>
      </c>
      <c r="G7798" s="24">
        <f t="shared" ca="1" si="852"/>
        <v>7787.2690504045077</v>
      </c>
      <c r="H7798" s="24">
        <f t="shared" ca="1" si="853"/>
        <v>8480.4503537169894</v>
      </c>
      <c r="I7798" s="24">
        <f ca="1">H7798/'Option value'!$E$10</f>
        <v>411.67234726781498</v>
      </c>
    </row>
    <row r="7799" spans="2:9">
      <c r="B7799">
        <f t="shared" si="854"/>
        <v>7781</v>
      </c>
      <c r="C7799" s="38">
        <f t="shared" ca="1" si="849"/>
        <v>0.26274871413725742</v>
      </c>
      <c r="D7799" s="38">
        <f t="shared" ca="1" si="850"/>
        <v>6.0837605692441239E-2</v>
      </c>
      <c r="E7799" s="38">
        <f t="shared" ca="1" si="851"/>
        <v>0.14972156509923973</v>
      </c>
      <c r="F7799" s="38">
        <f t="shared" ca="1" si="855"/>
        <v>2.2239826487779859E-2</v>
      </c>
      <c r="G7799" s="24">
        <f t="shared" ca="1" si="852"/>
        <v>7473.6447041251131</v>
      </c>
      <c r="H7799" s="24">
        <f t="shared" ca="1" si="853"/>
        <v>8166.8260074375958</v>
      </c>
      <c r="I7799" s="24">
        <f ca="1">H7799/'Option value'!$E$10</f>
        <v>396.44786443871823</v>
      </c>
    </row>
    <row r="7800" spans="2:9">
      <c r="B7800">
        <f t="shared" si="854"/>
        <v>7782</v>
      </c>
      <c r="C7800" s="38">
        <f t="shared" ca="1" si="849"/>
        <v>0.3622973395000143</v>
      </c>
      <c r="D7800" s="38">
        <f t="shared" ca="1" si="850"/>
        <v>7.1137333046152079E-2</v>
      </c>
      <c r="E7800" s="38">
        <f t="shared" ca="1" si="851"/>
        <v>0.14505398962504154</v>
      </c>
      <c r="F7800" s="38">
        <f t="shared" ca="1" si="855"/>
        <v>3.1246569032732784E-2</v>
      </c>
      <c r="G7800" s="24">
        <f t="shared" ca="1" si="852"/>
        <v>10560.641120200187</v>
      </c>
      <c r="H7800" s="24">
        <f t="shared" ca="1" si="853"/>
        <v>11253.822423512669</v>
      </c>
      <c r="I7800" s="24">
        <f ca="1">H7800/'Option value'!$E$10</f>
        <v>546.30205939381881</v>
      </c>
    </row>
    <row r="7801" spans="2:9">
      <c r="B7801">
        <f t="shared" si="854"/>
        <v>7783</v>
      </c>
      <c r="C7801" s="38">
        <f t="shared" ca="1" si="849"/>
        <v>0.13579916567312722</v>
      </c>
      <c r="D7801" s="38">
        <f t="shared" ca="1" si="850"/>
        <v>7.1630307713813096E-2</v>
      </c>
      <c r="E7801" s="38">
        <f t="shared" ca="1" si="851"/>
        <v>0.14756898471611973</v>
      </c>
      <c r="F7801" s="38">
        <f t="shared" ca="1" si="855"/>
        <v>2.9300822066916296E-2</v>
      </c>
      <c r="G7801" s="24">
        <f t="shared" ca="1" si="852"/>
        <v>8531.4311262130504</v>
      </c>
      <c r="H7801" s="24">
        <f t="shared" ca="1" si="853"/>
        <v>9224.6124295255322</v>
      </c>
      <c r="I7801" s="24">
        <f ca="1">H7801/'Option value'!$E$10</f>
        <v>447.79671987988019</v>
      </c>
    </row>
    <row r="7802" spans="2:9">
      <c r="B7802">
        <f t="shared" si="854"/>
        <v>7784</v>
      </c>
      <c r="C7802" s="38">
        <f t="shared" ca="1" si="849"/>
        <v>0.17201391423520618</v>
      </c>
      <c r="D7802" s="38">
        <f t="shared" ca="1" si="850"/>
        <v>6.1466948362752447E-2</v>
      </c>
      <c r="E7802" s="38">
        <f t="shared" ca="1" si="851"/>
        <v>0.14436585418248407</v>
      </c>
      <c r="F7802" s="38">
        <f t="shared" ca="1" si="855"/>
        <v>3.9809422937162831E-2</v>
      </c>
      <c r="G7802" s="24">
        <f t="shared" ca="1" si="852"/>
        <v>8545.0586028456164</v>
      </c>
      <c r="H7802" s="24">
        <f t="shared" ca="1" si="853"/>
        <v>9238.2399061580982</v>
      </c>
      <c r="I7802" s="24">
        <f ca="1">H7802/'Option value'!$E$10</f>
        <v>448.45824787175229</v>
      </c>
    </row>
    <row r="7803" spans="2:9">
      <c r="B7803">
        <f t="shared" si="854"/>
        <v>7785</v>
      </c>
      <c r="C7803" s="38">
        <f t="shared" ca="1" si="849"/>
        <v>0.23867318675645574</v>
      </c>
      <c r="D7803" s="38">
        <f t="shared" ca="1" si="850"/>
        <v>5.7121280811756353E-2</v>
      </c>
      <c r="E7803" s="38">
        <f t="shared" ca="1" si="851"/>
        <v>0.14506336093120512</v>
      </c>
      <c r="F7803" s="38">
        <f t="shared" ca="1" si="855"/>
        <v>4.0770343605529391E-2</v>
      </c>
      <c r="G7803" s="24">
        <f t="shared" ca="1" si="852"/>
        <v>8413.7735290763067</v>
      </c>
      <c r="H7803" s="24">
        <f t="shared" ca="1" si="853"/>
        <v>9106.9548323887884</v>
      </c>
      <c r="I7803" s="24">
        <f ca="1">H7803/'Option value'!$E$10</f>
        <v>442.08518603829066</v>
      </c>
    </row>
    <row r="7804" spans="2:9">
      <c r="B7804">
        <f t="shared" si="854"/>
        <v>7786</v>
      </c>
      <c r="C7804" s="38">
        <f t="shared" ca="1" si="849"/>
        <v>0.10990258066566591</v>
      </c>
      <c r="D7804" s="38">
        <f t="shared" ca="1" si="850"/>
        <v>7.0684473361098232E-2</v>
      </c>
      <c r="E7804" s="38">
        <f t="shared" ca="1" si="851"/>
        <v>0.14477950232366144</v>
      </c>
      <c r="F7804" s="38">
        <f t="shared" ca="1" si="855"/>
        <v>5.8727655087852354E-2</v>
      </c>
      <c r="G7804" s="24">
        <f t="shared" ca="1" si="852"/>
        <v>11306.809289986055</v>
      </c>
      <c r="H7804" s="24">
        <f t="shared" ca="1" si="853"/>
        <v>11999.990593298537</v>
      </c>
      <c r="I7804" s="24">
        <f ca="1">H7804/'Option value'!$E$10</f>
        <v>582.52381520866675</v>
      </c>
    </row>
    <row r="7805" spans="2:9">
      <c r="B7805">
        <f t="shared" si="854"/>
        <v>7787</v>
      </c>
      <c r="C7805" s="38">
        <f t="shared" ca="1" si="849"/>
        <v>0.2834773124411229</v>
      </c>
      <c r="D7805" s="38">
        <f t="shared" ca="1" si="850"/>
        <v>6.1691022735595645E-2</v>
      </c>
      <c r="E7805" s="38">
        <f t="shared" ca="1" si="851"/>
        <v>0.15066012996671985</v>
      </c>
      <c r="F7805" s="38">
        <f t="shared" ca="1" si="855"/>
        <v>5.0888163699725063E-2</v>
      </c>
      <c r="G7805" s="24">
        <f t="shared" ca="1" si="852"/>
        <v>9842.2187211597284</v>
      </c>
      <c r="H7805" s="24">
        <f t="shared" ca="1" si="853"/>
        <v>10535.40002447221</v>
      </c>
      <c r="I7805" s="24">
        <f ca="1">H7805/'Option value'!$E$10</f>
        <v>511.42718565399076</v>
      </c>
    </row>
    <row r="7806" spans="2:9">
      <c r="B7806">
        <f t="shared" si="854"/>
        <v>7788</v>
      </c>
      <c r="C7806" s="38">
        <f t="shared" ca="1" si="849"/>
        <v>0.23279411087555615</v>
      </c>
      <c r="D7806" s="38">
        <f t="shared" ca="1" si="850"/>
        <v>6.5767227034840323E-2</v>
      </c>
      <c r="E7806" s="38">
        <f t="shared" ca="1" si="851"/>
        <v>0.14818526848141872</v>
      </c>
      <c r="F7806" s="38">
        <f t="shared" ca="1" si="855"/>
        <v>2.2855515926101407E-2</v>
      </c>
      <c r="G7806" s="24">
        <f t="shared" ca="1" si="852"/>
        <v>8023.008948963733</v>
      </c>
      <c r="H7806" s="24">
        <f t="shared" ca="1" si="853"/>
        <v>8716.1902522762157</v>
      </c>
      <c r="I7806" s="24">
        <f ca="1">H7806/'Option value'!$E$10</f>
        <v>423.11603166389392</v>
      </c>
    </row>
    <row r="7807" spans="2:9">
      <c r="B7807">
        <f t="shared" si="854"/>
        <v>7789</v>
      </c>
      <c r="C7807" s="38">
        <f t="shared" ca="1" si="849"/>
        <v>0.15470958950092389</v>
      </c>
      <c r="D7807" s="38">
        <f t="shared" ca="1" si="850"/>
        <v>6.809736573407825E-2</v>
      </c>
      <c r="E7807" s="38">
        <f t="shared" ca="1" si="851"/>
        <v>0.13927709565270516</v>
      </c>
      <c r="F7807" s="38">
        <f t="shared" ca="1" si="855"/>
        <v>3.5005916869825925E-2</v>
      </c>
      <c r="G7807" s="24">
        <f t="shared" ca="1" si="852"/>
        <v>9352.5530036842192</v>
      </c>
      <c r="H7807" s="24">
        <f t="shared" ca="1" si="853"/>
        <v>10045.734306996701</v>
      </c>
      <c r="I7807" s="24">
        <f ca="1">H7807/'Option value'!$E$10</f>
        <v>487.65700519401457</v>
      </c>
    </row>
    <row r="7808" spans="2:9">
      <c r="B7808">
        <f t="shared" si="854"/>
        <v>7790</v>
      </c>
      <c r="C7808" s="38">
        <f t="shared" ca="1" si="849"/>
        <v>0.2415377192765433</v>
      </c>
      <c r="D7808" s="38">
        <f t="shared" ca="1" si="850"/>
        <v>7.2640102449639338E-2</v>
      </c>
      <c r="E7808" s="38">
        <f t="shared" ca="1" si="851"/>
        <v>0.14193671749034401</v>
      </c>
      <c r="F7808" s="38">
        <f t="shared" ca="1" si="855"/>
        <v>4.3839158044846893E-2</v>
      </c>
      <c r="G7808" s="24">
        <f t="shared" ca="1" si="852"/>
        <v>11401.698183437611</v>
      </c>
      <c r="H7808" s="24">
        <f t="shared" ca="1" si="853"/>
        <v>12094.879486750093</v>
      </c>
      <c r="I7808" s="24">
        <f ca="1">H7808/'Option value'!$E$10</f>
        <v>587.13007217233451</v>
      </c>
    </row>
    <row r="7809" spans="2:9">
      <c r="B7809">
        <f t="shared" si="854"/>
        <v>7791</v>
      </c>
      <c r="C7809" s="38">
        <f t="shared" ca="1" si="849"/>
        <v>0.2388966793482532</v>
      </c>
      <c r="D7809" s="38">
        <f t="shared" ca="1" si="850"/>
        <v>6.7504393978424254E-2</v>
      </c>
      <c r="E7809" s="38">
        <f t="shared" ca="1" si="851"/>
        <v>0.14743751416880438</v>
      </c>
      <c r="F7809" s="38">
        <f t="shared" ca="1" si="855"/>
        <v>5.8438120544405447E-2</v>
      </c>
      <c r="G7809" s="24">
        <f t="shared" ca="1" si="852"/>
        <v>11653.904658255908</v>
      </c>
      <c r="H7809" s="24">
        <f t="shared" ca="1" si="853"/>
        <v>12347.085961568389</v>
      </c>
      <c r="I7809" s="24">
        <f ca="1">H7809/'Option value'!$E$10</f>
        <v>599.37310493050427</v>
      </c>
    </row>
    <row r="7810" spans="2:9">
      <c r="B7810">
        <f t="shared" si="854"/>
        <v>7792</v>
      </c>
      <c r="C7810" s="38">
        <f t="shared" ca="1" si="849"/>
        <v>0.28896913157326132</v>
      </c>
      <c r="D7810" s="38">
        <f t="shared" ca="1" si="850"/>
        <v>6.1891571154719598E-2</v>
      </c>
      <c r="E7810" s="38">
        <f t="shared" ca="1" si="851"/>
        <v>0.1438084196848598</v>
      </c>
      <c r="F7810" s="38">
        <f t="shared" ca="1" si="855"/>
        <v>5.1044459053002061E-2</v>
      </c>
      <c r="G7810" s="24">
        <f t="shared" ca="1" si="852"/>
        <v>10665.620298144766</v>
      </c>
      <c r="H7810" s="24">
        <f t="shared" ca="1" si="853"/>
        <v>11358.801601457248</v>
      </c>
      <c r="I7810" s="24">
        <f ca="1">H7810/'Option value'!$E$10</f>
        <v>551.39813599307024</v>
      </c>
    </row>
    <row r="7811" spans="2:9">
      <c r="B7811">
        <f t="shared" si="854"/>
        <v>7793</v>
      </c>
      <c r="C7811" s="38">
        <f t="shared" ca="1" si="849"/>
        <v>0.32228710026157298</v>
      </c>
      <c r="D7811" s="38">
        <f t="shared" ca="1" si="850"/>
        <v>6.7742961720891531E-2</v>
      </c>
      <c r="E7811" s="38">
        <f t="shared" ca="1" si="851"/>
        <v>0.14349053253433086</v>
      </c>
      <c r="F7811" s="38">
        <f t="shared" ca="1" si="855"/>
        <v>5.7069207415193154E-2</v>
      </c>
      <c r="G7811" s="24">
        <f t="shared" ca="1" si="852"/>
        <v>12854.654158245272</v>
      </c>
      <c r="H7811" s="24">
        <f t="shared" ca="1" si="853"/>
        <v>13547.835461557754</v>
      </c>
      <c r="I7811" s="24">
        <f ca="1">H7811/'Option value'!$E$10</f>
        <v>657.66191560959965</v>
      </c>
    </row>
    <row r="7812" spans="2:9">
      <c r="B7812">
        <f t="shared" si="854"/>
        <v>7794</v>
      </c>
      <c r="C7812" s="38">
        <f t="shared" ca="1" si="849"/>
        <v>0.14929695109880464</v>
      </c>
      <c r="D7812" s="38">
        <f t="shared" ca="1" si="850"/>
        <v>6.9220914902863778E-2</v>
      </c>
      <c r="E7812" s="38">
        <f t="shared" ca="1" si="851"/>
        <v>0.14534364579943557</v>
      </c>
      <c r="F7812" s="38">
        <f t="shared" ca="1" si="855"/>
        <v>4.606990346214071E-2</v>
      </c>
      <c r="G7812" s="24">
        <f t="shared" ca="1" si="852"/>
        <v>9938.6311422451763</v>
      </c>
      <c r="H7812" s="24">
        <f t="shared" ca="1" si="853"/>
        <v>10631.812445557658</v>
      </c>
      <c r="I7812" s="24">
        <f ca="1">H7812/'Option value'!$E$10</f>
        <v>516.1074002697892</v>
      </c>
    </row>
    <row r="7813" spans="2:9">
      <c r="B7813">
        <f t="shared" si="854"/>
        <v>7795</v>
      </c>
      <c r="C7813" s="38">
        <f t="shared" ca="1" si="849"/>
        <v>9.5016386009029508E-2</v>
      </c>
      <c r="D7813" s="38">
        <f t="shared" ca="1" si="850"/>
        <v>5.0175832610702915E-2</v>
      </c>
      <c r="E7813" s="38">
        <f t="shared" ca="1" si="851"/>
        <v>0.14618944091201522</v>
      </c>
      <c r="F7813" s="38">
        <f t="shared" ca="1" si="855"/>
        <v>2.4931464119427794E-2</v>
      </c>
      <c r="G7813" s="24">
        <f t="shared" ca="1" si="852"/>
        <v>5619.4817491494205</v>
      </c>
      <c r="H7813" s="24">
        <f t="shared" ca="1" si="853"/>
        <v>6312.6630524619031</v>
      </c>
      <c r="I7813" s="24">
        <f ca="1">H7813/'Option value'!$E$10</f>
        <v>306.43995400300497</v>
      </c>
    </row>
    <row r="7814" spans="2:9">
      <c r="B7814">
        <f t="shared" si="854"/>
        <v>7796</v>
      </c>
      <c r="C7814" s="38">
        <f t="shared" ca="1" si="849"/>
        <v>0.22308843455767635</v>
      </c>
      <c r="D7814" s="38">
        <f t="shared" ca="1" si="850"/>
        <v>5.7929068018401038E-2</v>
      </c>
      <c r="E7814" s="38">
        <f t="shared" ca="1" si="851"/>
        <v>0.14531026645926237</v>
      </c>
      <c r="F7814" s="38">
        <f t="shared" ca="1" si="855"/>
        <v>4.7861461694101867E-2</v>
      </c>
      <c r="G7814" s="24">
        <f t="shared" ca="1" si="852"/>
        <v>9017.1493124356675</v>
      </c>
      <c r="H7814" s="24">
        <f t="shared" ca="1" si="853"/>
        <v>9710.3306157481493</v>
      </c>
      <c r="I7814" s="24">
        <f ca="1">H7814/'Option value'!$E$10</f>
        <v>471.37527260913345</v>
      </c>
    </row>
    <row r="7815" spans="2:9">
      <c r="B7815">
        <f t="shared" si="854"/>
        <v>7797</v>
      </c>
      <c r="C7815" s="38">
        <f t="shared" ca="1" si="849"/>
        <v>0.11886112544325313</v>
      </c>
      <c r="D7815" s="38">
        <f t="shared" ca="1" si="850"/>
        <v>5.8044219079820811E-2</v>
      </c>
      <c r="E7815" s="38">
        <f t="shared" ca="1" si="851"/>
        <v>0.14156090005613584</v>
      </c>
      <c r="F7815" s="38">
        <f t="shared" ca="1" si="855"/>
        <v>4.044611323680164E-2</v>
      </c>
      <c r="G7815" s="24">
        <f t="shared" ca="1" si="852"/>
        <v>7965.4783862718605</v>
      </c>
      <c r="H7815" s="24">
        <f t="shared" ca="1" si="853"/>
        <v>8658.6596895843431</v>
      </c>
      <c r="I7815" s="24">
        <f ca="1">H7815/'Option value'!$E$10</f>
        <v>420.32328590215258</v>
      </c>
    </row>
    <row r="7816" spans="2:9">
      <c r="B7816">
        <f t="shared" si="854"/>
        <v>7798</v>
      </c>
      <c r="C7816" s="38">
        <f t="shared" ca="1" si="849"/>
        <v>0.38654735151549052</v>
      </c>
      <c r="D7816" s="38">
        <f t="shared" ca="1" si="850"/>
        <v>6.6707479484080914E-2</v>
      </c>
      <c r="E7816" s="38">
        <f t="shared" ca="1" si="851"/>
        <v>0.14750498052517735</v>
      </c>
      <c r="F7816" s="38">
        <f t="shared" ca="1" si="855"/>
        <v>5.1928464403757535E-2</v>
      </c>
      <c r="G7816" s="24">
        <f t="shared" ca="1" si="852"/>
        <v>12001.883804082579</v>
      </c>
      <c r="H7816" s="24">
        <f t="shared" ca="1" si="853"/>
        <v>12695.065107395061</v>
      </c>
      <c r="I7816" s="24">
        <f ca="1">H7816/'Option value'!$E$10</f>
        <v>616.26529647548841</v>
      </c>
    </row>
    <row r="7817" spans="2:9">
      <c r="B7817">
        <f t="shared" si="854"/>
        <v>7799</v>
      </c>
      <c r="C7817" s="38">
        <f t="shared" ca="1" si="849"/>
        <v>9.8682578271085675E-2</v>
      </c>
      <c r="D7817" s="38">
        <f t="shared" ca="1" si="850"/>
        <v>6.004066755449905E-2</v>
      </c>
      <c r="E7817" s="38">
        <f t="shared" ca="1" si="851"/>
        <v>0.14472788808388198</v>
      </c>
      <c r="F7817" s="38">
        <f t="shared" ca="1" si="855"/>
        <v>3.0421778618143866E-2</v>
      </c>
      <c r="G7817" s="24">
        <f t="shared" ca="1" si="852"/>
        <v>7157.1428226276039</v>
      </c>
      <c r="H7817" s="24">
        <f t="shared" ca="1" si="853"/>
        <v>7850.3241259400866</v>
      </c>
      <c r="I7817" s="24">
        <f ca="1">H7817/'Option value'!$E$10</f>
        <v>381.08369543398476</v>
      </c>
    </row>
    <row r="7818" spans="2:9">
      <c r="B7818">
        <f t="shared" si="854"/>
        <v>7800</v>
      </c>
      <c r="C7818" s="38">
        <f t="shared" ca="1" si="849"/>
        <v>0.17508075679858892</v>
      </c>
      <c r="D7818" s="38">
        <f t="shared" ca="1" si="850"/>
        <v>6.0442506516144121E-2</v>
      </c>
      <c r="E7818" s="38">
        <f t="shared" ca="1" si="851"/>
        <v>0.14611276496371367</v>
      </c>
      <c r="F7818" s="38">
        <f t="shared" ca="1" si="855"/>
        <v>5.4061393309396868E-2</v>
      </c>
      <c r="G7818" s="24">
        <f t="shared" ca="1" si="852"/>
        <v>9569.1043999829162</v>
      </c>
      <c r="H7818" s="24">
        <f t="shared" ca="1" si="853"/>
        <v>10262.285703295398</v>
      </c>
      <c r="I7818" s="24">
        <f ca="1">H7818/'Option value'!$E$10</f>
        <v>498.16920889783484</v>
      </c>
    </row>
    <row r="7819" spans="2:9">
      <c r="B7819">
        <f t="shared" si="854"/>
        <v>7801</v>
      </c>
      <c r="C7819" s="38">
        <f t="shared" ca="1" si="849"/>
        <v>0.23231850021776573</v>
      </c>
      <c r="D7819" s="38">
        <f t="shared" ca="1" si="850"/>
        <v>7.0663902594255965E-2</v>
      </c>
      <c r="E7819" s="38">
        <f t="shared" ca="1" si="851"/>
        <v>0.14066094180199884</v>
      </c>
      <c r="F7819" s="38">
        <f t="shared" ca="1" si="855"/>
        <v>3.0247091600414947E-2</v>
      </c>
      <c r="G7819" s="24">
        <f t="shared" ca="1" si="852"/>
        <v>9781.1160053971253</v>
      </c>
      <c r="H7819" s="24">
        <f t="shared" ca="1" si="853"/>
        <v>10474.297308709607</v>
      </c>
      <c r="I7819" s="24">
        <f ca="1">H7819/'Option value'!$E$10</f>
        <v>508.46103440337896</v>
      </c>
    </row>
    <row r="7820" spans="2:9">
      <c r="B7820">
        <f t="shared" si="854"/>
        <v>7802</v>
      </c>
      <c r="C7820" s="38">
        <f t="shared" ca="1" si="849"/>
        <v>0.28286492478607383</v>
      </c>
      <c r="D7820" s="38">
        <f t="shared" ca="1" si="850"/>
        <v>6.077403863866037E-2</v>
      </c>
      <c r="E7820" s="38">
        <f t="shared" ca="1" si="851"/>
        <v>0.14729644776101666</v>
      </c>
      <c r="F7820" s="38">
        <f t="shared" ca="1" si="855"/>
        <v>3.2470974824566901E-2</v>
      </c>
      <c r="G7820" s="24">
        <f t="shared" ca="1" si="852"/>
        <v>8420.7769276052168</v>
      </c>
      <c r="H7820" s="24">
        <f t="shared" ca="1" si="853"/>
        <v>9113.9582309176985</v>
      </c>
      <c r="I7820" s="24">
        <f ca="1">H7820/'Option value'!$E$10</f>
        <v>442.42515684066495</v>
      </c>
    </row>
    <row r="7821" spans="2:9">
      <c r="B7821">
        <f t="shared" si="854"/>
        <v>7803</v>
      </c>
      <c r="C7821" s="38">
        <f t="shared" ca="1" si="849"/>
        <v>0.38430171568126614</v>
      </c>
      <c r="D7821" s="38">
        <f t="shared" ca="1" si="850"/>
        <v>5.5269797235201062E-2</v>
      </c>
      <c r="E7821" s="38">
        <f t="shared" ca="1" si="851"/>
        <v>0.14435393286896128</v>
      </c>
      <c r="F7821" s="38">
        <f t="shared" ca="1" si="855"/>
        <v>5.5964284761507957E-2</v>
      </c>
      <c r="G7821" s="24">
        <f t="shared" ca="1" si="852"/>
        <v>10735.161945748985</v>
      </c>
      <c r="H7821" s="24">
        <f t="shared" ca="1" si="853"/>
        <v>11428.343249061467</v>
      </c>
      <c r="I7821" s="24">
        <f ca="1">H7821/'Option value'!$E$10</f>
        <v>554.77394412919739</v>
      </c>
    </row>
    <row r="7822" spans="2:9">
      <c r="B7822">
        <f t="shared" si="854"/>
        <v>7804</v>
      </c>
      <c r="C7822" s="38">
        <f t="shared" ca="1" si="849"/>
        <v>0.46231998217420056</v>
      </c>
      <c r="D7822" s="38">
        <f t="shared" ca="1" si="850"/>
        <v>6.6825448727932016E-2</v>
      </c>
      <c r="E7822" s="38">
        <f t="shared" ca="1" si="851"/>
        <v>0.14197102490903166</v>
      </c>
      <c r="F7822" s="38">
        <f t="shared" ca="1" si="855"/>
        <v>4.145570425613266E-2</v>
      </c>
      <c r="G7822" s="24">
        <f t="shared" ca="1" si="852"/>
        <v>12057.11526175723</v>
      </c>
      <c r="H7822" s="24">
        <f t="shared" ca="1" si="853"/>
        <v>12750.296565069712</v>
      </c>
      <c r="I7822" s="24">
        <f ca="1">H7822/'Option value'!$E$10</f>
        <v>618.9464351975588</v>
      </c>
    </row>
    <row r="7823" spans="2:9">
      <c r="B7823">
        <f t="shared" si="854"/>
        <v>7805</v>
      </c>
      <c r="C7823" s="38">
        <f t="shared" ca="1" si="849"/>
        <v>0.27656691739397588</v>
      </c>
      <c r="D7823" s="38">
        <f t="shared" ca="1" si="850"/>
        <v>6.6413161827318434E-2</v>
      </c>
      <c r="E7823" s="38">
        <f t="shared" ca="1" si="851"/>
        <v>0.14341962143914086</v>
      </c>
      <c r="F7823" s="38">
        <f t="shared" ca="1" si="855"/>
        <v>3.2137472202115179E-2</v>
      </c>
      <c r="G7823" s="24">
        <f t="shared" ca="1" si="852"/>
        <v>9448.5162482735996</v>
      </c>
      <c r="H7823" s="24">
        <f t="shared" ca="1" si="853"/>
        <v>10141.697551586081</v>
      </c>
      <c r="I7823" s="24">
        <f ca="1">H7823/'Option value'!$E$10</f>
        <v>492.31541512553787</v>
      </c>
    </row>
    <row r="7824" spans="2:9">
      <c r="B7824">
        <f t="shared" si="854"/>
        <v>7806</v>
      </c>
      <c r="C7824" s="38">
        <f t="shared" ca="1" si="849"/>
        <v>0.16523300132645186</v>
      </c>
      <c r="D7824" s="38">
        <f t="shared" ca="1" si="850"/>
        <v>5.9991684894921918E-2</v>
      </c>
      <c r="E7824" s="38">
        <f t="shared" ca="1" si="851"/>
        <v>0.14443309672225549</v>
      </c>
      <c r="F7824" s="38">
        <f t="shared" ca="1" si="855"/>
        <v>2.0482178335644027E-2</v>
      </c>
      <c r="G7824" s="24">
        <f t="shared" ca="1" si="852"/>
        <v>6994.3194433612725</v>
      </c>
      <c r="H7824" s="24">
        <f t="shared" ca="1" si="853"/>
        <v>7687.5007466737552</v>
      </c>
      <c r="I7824" s="24">
        <f ca="1">H7824/'Option value'!$E$10</f>
        <v>373.17964789678422</v>
      </c>
    </row>
    <row r="7825" spans="2:9">
      <c r="B7825">
        <f t="shared" si="854"/>
        <v>7807</v>
      </c>
      <c r="C7825" s="38">
        <f t="shared" ca="1" si="849"/>
        <v>0.12526936808772732</v>
      </c>
      <c r="D7825" s="38">
        <f t="shared" ca="1" si="850"/>
        <v>6.8555770939113872E-2</v>
      </c>
      <c r="E7825" s="38">
        <f t="shared" ca="1" si="851"/>
        <v>0.14353427811493791</v>
      </c>
      <c r="F7825" s="38">
        <f t="shared" ca="1" si="855"/>
        <v>4.451190144373654E-2</v>
      </c>
      <c r="G7825" s="24">
        <f t="shared" ca="1" si="852"/>
        <v>9661.8112014846902</v>
      </c>
      <c r="H7825" s="24">
        <f t="shared" ca="1" si="853"/>
        <v>10354.992504797172</v>
      </c>
      <c r="I7825" s="24">
        <f ca="1">H7825/'Option value'!$E$10</f>
        <v>502.66953906782385</v>
      </c>
    </row>
    <row r="7826" spans="2:9">
      <c r="B7826">
        <f t="shared" si="854"/>
        <v>7808</v>
      </c>
      <c r="C7826" s="38">
        <f t="shared" ca="1" si="849"/>
        <v>0.26859853851596888</v>
      </c>
      <c r="D7826" s="38">
        <f t="shared" ca="1" si="850"/>
        <v>6.6004022923337999E-2</v>
      </c>
      <c r="E7826" s="38">
        <f t="shared" ca="1" si="851"/>
        <v>0.14530056113401629</v>
      </c>
      <c r="F7826" s="38">
        <f t="shared" ca="1" si="855"/>
        <v>4.0164794898182796E-2</v>
      </c>
      <c r="G7826" s="24">
        <f t="shared" ca="1" si="852"/>
        <v>9877.237709628911</v>
      </c>
      <c r="H7826" s="24">
        <f t="shared" ca="1" si="853"/>
        <v>10570.419012941393</v>
      </c>
      <c r="I7826" s="24">
        <f ca="1">H7826/'Option value'!$E$10</f>
        <v>513.12713655055302</v>
      </c>
    </row>
    <row r="7827" spans="2:9">
      <c r="B7827">
        <f t="shared" si="854"/>
        <v>7809</v>
      </c>
      <c r="C7827" s="38">
        <f t="shared" ref="C7827:C7890" ca="1" si="856">_xlfn.NORM.INV(RAND(),$F$6,$G$6)</f>
        <v>0.32528181288572211</v>
      </c>
      <c r="D7827" s="38">
        <f t="shared" ref="D7827:D7890" ca="1" si="857">_xlfn.NORM.INV(RAND(),$F$7,$G$7)</f>
        <v>4.9695381824198775E-2</v>
      </c>
      <c r="E7827" s="38">
        <f t="shared" ref="E7827:E7890" ca="1" si="858">_xlfn.NORM.INV(RAND(),$F$8,$G$8)</f>
        <v>0.14492902504168251</v>
      </c>
      <c r="F7827" s="38">
        <f t="shared" ca="1" si="855"/>
        <v>5.98824197892424E-2</v>
      </c>
      <c r="G7827" s="24">
        <f t="shared" ref="G7827:G7890" ca="1" si="859">IF(E7827&gt;F7827,($C$12*(1+C7827)*D7827)/(E7827-F7827),0)</f>
        <v>9604.1440175275711</v>
      </c>
      <c r="H7827" s="24">
        <f t="shared" ref="H7827:H7890" ca="1" si="860">G7827+$C$13</f>
        <v>10297.325320840053</v>
      </c>
      <c r="I7827" s="24">
        <f ca="1">H7827/'Option value'!$E$10</f>
        <v>499.8701612058278</v>
      </c>
    </row>
    <row r="7828" spans="2:9">
      <c r="B7828">
        <f t="shared" ref="B7828:B7891" si="861">B7827+1</f>
        <v>7810</v>
      </c>
      <c r="C7828" s="38">
        <f t="shared" ca="1" si="856"/>
        <v>0.26882085144121337</v>
      </c>
      <c r="D7828" s="38">
        <f t="shared" ca="1" si="857"/>
        <v>6.3923232885034306E-2</v>
      </c>
      <c r="E7828" s="38">
        <f t="shared" ca="1" si="858"/>
        <v>0.14697449480703778</v>
      </c>
      <c r="F7828" s="38">
        <f t="shared" ref="F7828:F7891" ca="1" si="862">RAND()*($E$9-$D$9)+$D$9</f>
        <v>5.1437275467014182E-2</v>
      </c>
      <c r="G7828" s="24">
        <f t="shared" ca="1" si="859"/>
        <v>10528.774353724999</v>
      </c>
      <c r="H7828" s="24">
        <f t="shared" ca="1" si="860"/>
        <v>11221.955657037481</v>
      </c>
      <c r="I7828" s="24">
        <f ca="1">H7828/'Option value'!$E$10</f>
        <v>544.75512898240197</v>
      </c>
    </row>
    <row r="7829" spans="2:9">
      <c r="B7829">
        <f t="shared" si="861"/>
        <v>7811</v>
      </c>
      <c r="C7829" s="38">
        <f t="shared" ca="1" si="856"/>
        <v>0.11842262674631836</v>
      </c>
      <c r="D7829" s="38">
        <f t="shared" ca="1" si="857"/>
        <v>6.5553223980073877E-2</v>
      </c>
      <c r="E7829" s="38">
        <f t="shared" ca="1" si="858"/>
        <v>0.14554067831928405</v>
      </c>
      <c r="F7829" s="38">
        <f t="shared" ca="1" si="862"/>
        <v>2.3516603836943543E-2</v>
      </c>
      <c r="G7829" s="24">
        <f t="shared" ca="1" si="859"/>
        <v>7451.5368722211706</v>
      </c>
      <c r="H7829" s="24">
        <f t="shared" ca="1" si="860"/>
        <v>8144.7181755336533</v>
      </c>
      <c r="I7829" s="24">
        <f ca="1">H7829/'Option value'!$E$10</f>
        <v>395.37466871522588</v>
      </c>
    </row>
    <row r="7830" spans="2:9">
      <c r="B7830">
        <f t="shared" si="861"/>
        <v>7812</v>
      </c>
      <c r="C7830" s="38">
        <f t="shared" ca="1" si="856"/>
        <v>0.20846211580322979</v>
      </c>
      <c r="D7830" s="38">
        <f t="shared" ca="1" si="857"/>
        <v>5.1915626520361177E-2</v>
      </c>
      <c r="E7830" s="38">
        <f t="shared" ca="1" si="858"/>
        <v>0.15144776418663411</v>
      </c>
      <c r="F7830" s="38">
        <f t="shared" ca="1" si="862"/>
        <v>3.0064234647512983E-2</v>
      </c>
      <c r="G7830" s="24">
        <f t="shared" ca="1" si="859"/>
        <v>6410.0697456491234</v>
      </c>
      <c r="H7830" s="24">
        <f t="shared" ca="1" si="860"/>
        <v>7103.2510489616061</v>
      </c>
      <c r="I7830" s="24">
        <f ca="1">H7830/'Option value'!$E$10</f>
        <v>344.81801208551485</v>
      </c>
    </row>
    <row r="7831" spans="2:9">
      <c r="B7831">
        <f t="shared" si="861"/>
        <v>7813</v>
      </c>
      <c r="C7831" s="38">
        <f t="shared" ca="1" si="856"/>
        <v>0.18307063371268867</v>
      </c>
      <c r="D7831" s="38">
        <f t="shared" ca="1" si="857"/>
        <v>7.2453903758712468E-2</v>
      </c>
      <c r="E7831" s="38">
        <f t="shared" ca="1" si="858"/>
        <v>0.14772039290691388</v>
      </c>
      <c r="F7831" s="38">
        <f t="shared" ca="1" si="862"/>
        <v>5.7367215597084298E-2</v>
      </c>
      <c r="G7831" s="24">
        <f t="shared" ca="1" si="859"/>
        <v>11765.77155329774</v>
      </c>
      <c r="H7831" s="24">
        <f t="shared" ca="1" si="860"/>
        <v>12458.952856610222</v>
      </c>
      <c r="I7831" s="24">
        <f ca="1">H7831/'Option value'!$E$10</f>
        <v>604.80353672865147</v>
      </c>
    </row>
    <row r="7832" spans="2:9">
      <c r="B7832">
        <f t="shared" si="861"/>
        <v>7814</v>
      </c>
      <c r="C7832" s="38">
        <f t="shared" ca="1" si="856"/>
        <v>0.11523866146100621</v>
      </c>
      <c r="D7832" s="38">
        <f t="shared" ca="1" si="857"/>
        <v>7.0224295924193769E-2</v>
      </c>
      <c r="E7832" s="38">
        <f t="shared" ca="1" si="858"/>
        <v>0.14526773691666683</v>
      </c>
      <c r="F7832" s="38">
        <f t="shared" ca="1" si="862"/>
        <v>4.309192959322463E-2</v>
      </c>
      <c r="G7832" s="24">
        <f t="shared" ca="1" si="859"/>
        <v>9506.0153019816316</v>
      </c>
      <c r="H7832" s="24">
        <f t="shared" ca="1" si="860"/>
        <v>10199.196605294113</v>
      </c>
      <c r="I7832" s="24">
        <f ca="1">H7832/'Option value'!$E$10</f>
        <v>495.10663132495694</v>
      </c>
    </row>
    <row r="7833" spans="2:9">
      <c r="B7833">
        <f t="shared" si="861"/>
        <v>7815</v>
      </c>
      <c r="C7833" s="38">
        <f t="shared" ca="1" si="856"/>
        <v>0.26386318538765813</v>
      </c>
      <c r="D7833" s="38">
        <f t="shared" ca="1" si="857"/>
        <v>7.8195181229256658E-2</v>
      </c>
      <c r="E7833" s="38">
        <f t="shared" ca="1" si="858"/>
        <v>0.15040994801554169</v>
      </c>
      <c r="F7833" s="38">
        <f t="shared" ca="1" si="862"/>
        <v>5.4648071728375741E-2</v>
      </c>
      <c r="G7833" s="24">
        <f t="shared" ca="1" si="859"/>
        <v>12799.080903163635</v>
      </c>
      <c r="H7833" s="24">
        <f t="shared" ca="1" si="860"/>
        <v>13492.262206476116</v>
      </c>
      <c r="I7833" s="24">
        <f ca="1">H7833/'Option value'!$E$10</f>
        <v>654.96418478039391</v>
      </c>
    </row>
    <row r="7834" spans="2:9">
      <c r="B7834">
        <f t="shared" si="861"/>
        <v>7816</v>
      </c>
      <c r="C7834" s="38">
        <f t="shared" ca="1" si="856"/>
        <v>0.37337685471225224</v>
      </c>
      <c r="D7834" s="38">
        <f t="shared" ca="1" si="857"/>
        <v>5.561043173108457E-2</v>
      </c>
      <c r="E7834" s="38">
        <f t="shared" ca="1" si="858"/>
        <v>0.1472181010756978</v>
      </c>
      <c r="F7834" s="38">
        <f t="shared" ca="1" si="862"/>
        <v>3.2508887229257426E-2</v>
      </c>
      <c r="G7834" s="24">
        <f t="shared" ca="1" si="859"/>
        <v>8257.3190280527233</v>
      </c>
      <c r="H7834" s="24">
        <f t="shared" ca="1" si="860"/>
        <v>8950.5003313652051</v>
      </c>
      <c r="I7834" s="24">
        <f ca="1">H7834/'Option value'!$E$10</f>
        <v>434.49030734782548</v>
      </c>
    </row>
    <row r="7835" spans="2:9">
      <c r="B7835">
        <f t="shared" si="861"/>
        <v>7817</v>
      </c>
      <c r="C7835" s="38">
        <f t="shared" ca="1" si="856"/>
        <v>0.27401231433049672</v>
      </c>
      <c r="D7835" s="38">
        <f t="shared" ca="1" si="857"/>
        <v>5.2847346122933528E-2</v>
      </c>
      <c r="E7835" s="38">
        <f t="shared" ca="1" si="858"/>
        <v>0.14523677355854353</v>
      </c>
      <c r="F7835" s="38">
        <f t="shared" ca="1" si="862"/>
        <v>4.9583436590613039E-2</v>
      </c>
      <c r="G7835" s="24">
        <f t="shared" ca="1" si="859"/>
        <v>8729.4736838872086</v>
      </c>
      <c r="H7835" s="24">
        <f t="shared" ca="1" si="860"/>
        <v>9422.6549871996904</v>
      </c>
      <c r="I7835" s="24">
        <f ca="1">H7835/'Option value'!$E$10</f>
        <v>457.41043627182961</v>
      </c>
    </row>
    <row r="7836" spans="2:9">
      <c r="B7836">
        <f t="shared" si="861"/>
        <v>7818</v>
      </c>
      <c r="C7836" s="38">
        <f t="shared" ca="1" si="856"/>
        <v>0.29732874743464105</v>
      </c>
      <c r="D7836" s="38">
        <f t="shared" ca="1" si="857"/>
        <v>5.8055846169372705E-2</v>
      </c>
      <c r="E7836" s="38">
        <f t="shared" ca="1" si="858"/>
        <v>0.14808498733717576</v>
      </c>
      <c r="F7836" s="38">
        <f t="shared" ca="1" si="862"/>
        <v>5.9540712981646954E-2</v>
      </c>
      <c r="G7836" s="24">
        <f t="shared" ca="1" si="859"/>
        <v>10549.378988566878</v>
      </c>
      <c r="H7836" s="24">
        <f t="shared" ca="1" si="860"/>
        <v>11242.560291879359</v>
      </c>
      <c r="I7836" s="24">
        <f ca="1">H7836/'Option value'!$E$10</f>
        <v>545.75535397472618</v>
      </c>
    </row>
    <row r="7837" spans="2:9">
      <c r="B7837">
        <f t="shared" si="861"/>
        <v>7819</v>
      </c>
      <c r="C7837" s="38">
        <f t="shared" ca="1" si="856"/>
        <v>0.29263321405449882</v>
      </c>
      <c r="D7837" s="38">
        <f t="shared" ca="1" si="857"/>
        <v>7.3182009400596937E-2</v>
      </c>
      <c r="E7837" s="38">
        <f t="shared" ca="1" si="858"/>
        <v>0.14660651126123808</v>
      </c>
      <c r="F7837" s="38">
        <f t="shared" ca="1" si="862"/>
        <v>3.9389580018200594E-2</v>
      </c>
      <c r="G7837" s="24">
        <f t="shared" ca="1" si="859"/>
        <v>10942.275497852177</v>
      </c>
      <c r="H7837" s="24">
        <f t="shared" ca="1" si="860"/>
        <v>11635.456801164659</v>
      </c>
      <c r="I7837" s="24">
        <f ca="1">H7837/'Option value'!$E$10</f>
        <v>564.82800005653678</v>
      </c>
    </row>
    <row r="7838" spans="2:9">
      <c r="B7838">
        <f t="shared" si="861"/>
        <v>7820</v>
      </c>
      <c r="C7838" s="38">
        <f t="shared" ca="1" si="856"/>
        <v>0.20260795154759317</v>
      </c>
      <c r="D7838" s="38">
        <f t="shared" ca="1" si="857"/>
        <v>6.10296700668835E-2</v>
      </c>
      <c r="E7838" s="38">
        <f t="shared" ca="1" si="858"/>
        <v>0.14445413399236942</v>
      </c>
      <c r="F7838" s="38">
        <f t="shared" ca="1" si="862"/>
        <v>5.9672415926360106E-2</v>
      </c>
      <c r="G7838" s="24">
        <f t="shared" ca="1" si="859"/>
        <v>10736.290570460864</v>
      </c>
      <c r="H7838" s="24">
        <f t="shared" ca="1" si="860"/>
        <v>11429.471873773346</v>
      </c>
      <c r="I7838" s="24">
        <f ca="1">H7838/'Option value'!$E$10</f>
        <v>554.82873173657015</v>
      </c>
    </row>
    <row r="7839" spans="2:9">
      <c r="B7839">
        <f t="shared" si="861"/>
        <v>7821</v>
      </c>
      <c r="C7839" s="38">
        <f t="shared" ca="1" si="856"/>
        <v>0.31783543725012692</v>
      </c>
      <c r="D7839" s="38">
        <f t="shared" ca="1" si="857"/>
        <v>6.0226488750306457E-2</v>
      </c>
      <c r="E7839" s="38">
        <f t="shared" ca="1" si="858"/>
        <v>0.14709113423072742</v>
      </c>
      <c r="F7839" s="38">
        <f t="shared" ca="1" si="862"/>
        <v>2.5853226536180295E-2</v>
      </c>
      <c r="G7839" s="24">
        <f t="shared" ca="1" si="859"/>
        <v>8118.9837099989199</v>
      </c>
      <c r="H7839" s="24">
        <f t="shared" ca="1" si="860"/>
        <v>8812.1650133114017</v>
      </c>
      <c r="I7839" s="24">
        <f ca="1">H7839/'Option value'!$E$10</f>
        <v>427.77500064618454</v>
      </c>
    </row>
    <row r="7840" spans="2:9">
      <c r="B7840">
        <f t="shared" si="861"/>
        <v>7822</v>
      </c>
      <c r="C7840" s="38">
        <f t="shared" ca="1" si="856"/>
        <v>0.24791439777225069</v>
      </c>
      <c r="D7840" s="38">
        <f t="shared" ca="1" si="857"/>
        <v>5.4979382694528449E-2</v>
      </c>
      <c r="E7840" s="38">
        <f t="shared" ca="1" si="858"/>
        <v>0.14636058660435197</v>
      </c>
      <c r="F7840" s="38">
        <f t="shared" ca="1" si="862"/>
        <v>5.6134528285606777E-2</v>
      </c>
      <c r="G7840" s="24">
        <f t="shared" ca="1" si="859"/>
        <v>9430.7025389994378</v>
      </c>
      <c r="H7840" s="24">
        <f t="shared" ca="1" si="860"/>
        <v>10123.88384231192</v>
      </c>
      <c r="I7840" s="24">
        <f ca="1">H7840/'Option value'!$E$10</f>
        <v>491.45067195688927</v>
      </c>
    </row>
    <row r="7841" spans="2:9">
      <c r="B7841">
        <f t="shared" si="861"/>
        <v>7823</v>
      </c>
      <c r="C7841" s="38">
        <f t="shared" ca="1" si="856"/>
        <v>0.35257681273307273</v>
      </c>
      <c r="D7841" s="38">
        <f t="shared" ca="1" si="857"/>
        <v>6.935922381954486E-2</v>
      </c>
      <c r="E7841" s="38">
        <f t="shared" ca="1" si="858"/>
        <v>0.14421747964511719</v>
      </c>
      <c r="F7841" s="38">
        <f t="shared" ca="1" si="862"/>
        <v>4.9271948149927303E-2</v>
      </c>
      <c r="G7841" s="24">
        <f t="shared" ca="1" si="859"/>
        <v>12254.144841800053</v>
      </c>
      <c r="H7841" s="24">
        <f t="shared" ca="1" si="860"/>
        <v>12947.326145112535</v>
      </c>
      <c r="I7841" s="24">
        <f ca="1">H7841/'Option value'!$E$10</f>
        <v>628.51097791808411</v>
      </c>
    </row>
    <row r="7842" spans="2:9">
      <c r="B7842">
        <f t="shared" si="861"/>
        <v>7824</v>
      </c>
      <c r="C7842" s="38">
        <f t="shared" ca="1" si="856"/>
        <v>0.11637896711594441</v>
      </c>
      <c r="D7842" s="38">
        <f t="shared" ca="1" si="857"/>
        <v>5.5169304733508367E-2</v>
      </c>
      <c r="E7842" s="38">
        <f t="shared" ca="1" si="858"/>
        <v>0.14823784376538274</v>
      </c>
      <c r="F7842" s="38">
        <f t="shared" ca="1" si="862"/>
        <v>5.9169142474571376E-2</v>
      </c>
      <c r="G7842" s="24">
        <f t="shared" ca="1" si="859"/>
        <v>8575.8151912775356</v>
      </c>
      <c r="H7842" s="24">
        <f t="shared" ca="1" si="860"/>
        <v>9268.9964945900174</v>
      </c>
      <c r="I7842" s="24">
        <f ca="1">H7842/'Option value'!$E$10</f>
        <v>449.95128614514647</v>
      </c>
    </row>
    <row r="7843" spans="2:9">
      <c r="B7843">
        <f t="shared" si="861"/>
        <v>7825</v>
      </c>
      <c r="C7843" s="38">
        <f t="shared" ca="1" si="856"/>
        <v>0.17653856991090705</v>
      </c>
      <c r="D7843" s="38">
        <f t="shared" ca="1" si="857"/>
        <v>6.1448658785173436E-2</v>
      </c>
      <c r="E7843" s="38">
        <f t="shared" ca="1" si="858"/>
        <v>0.14727182904579711</v>
      </c>
      <c r="F7843" s="38">
        <f t="shared" ca="1" si="862"/>
        <v>2.4550994702631855E-2</v>
      </c>
      <c r="G7843" s="24">
        <f t="shared" ca="1" si="859"/>
        <v>7306.2016541746261</v>
      </c>
      <c r="H7843" s="24">
        <f t="shared" ca="1" si="860"/>
        <v>7999.3829574871088</v>
      </c>
      <c r="I7843" s="24">
        <f ca="1">H7843/'Option value'!$E$10</f>
        <v>388.31956104306352</v>
      </c>
    </row>
    <row r="7844" spans="2:9">
      <c r="B7844">
        <f t="shared" si="861"/>
        <v>7826</v>
      </c>
      <c r="C7844" s="38">
        <f t="shared" ca="1" si="856"/>
        <v>0.21533294619808219</v>
      </c>
      <c r="D7844" s="38">
        <f t="shared" ca="1" si="857"/>
        <v>6.596204639023058E-2</v>
      </c>
      <c r="E7844" s="38">
        <f t="shared" ca="1" si="858"/>
        <v>0.14532862201739918</v>
      </c>
      <c r="F7844" s="38">
        <f t="shared" ca="1" si="862"/>
        <v>4.7737657762167394E-2</v>
      </c>
      <c r="G7844" s="24">
        <f t="shared" ca="1" si="859"/>
        <v>10187.582990046865</v>
      </c>
      <c r="H7844" s="24">
        <f t="shared" ca="1" si="860"/>
        <v>10880.764293359347</v>
      </c>
      <c r="I7844" s="24">
        <f ca="1">H7844/'Option value'!$E$10</f>
        <v>528.19244142521097</v>
      </c>
    </row>
    <row r="7845" spans="2:9">
      <c r="B7845">
        <f t="shared" si="861"/>
        <v>7827</v>
      </c>
      <c r="C7845" s="38">
        <f t="shared" ca="1" si="856"/>
        <v>0.35770972129053624</v>
      </c>
      <c r="D7845" s="38">
        <f t="shared" ca="1" si="857"/>
        <v>5.466126464960893E-2</v>
      </c>
      <c r="E7845" s="38">
        <f t="shared" ca="1" si="858"/>
        <v>0.14384981248566639</v>
      </c>
      <c r="F7845" s="38">
        <f t="shared" ca="1" si="862"/>
        <v>3.2956059783224322E-2</v>
      </c>
      <c r="G7845" s="24">
        <f t="shared" ca="1" si="859"/>
        <v>8299.8625311202195</v>
      </c>
      <c r="H7845" s="24">
        <f t="shared" ca="1" si="860"/>
        <v>8993.0438344327013</v>
      </c>
      <c r="I7845" s="24">
        <f ca="1">H7845/'Option value'!$E$10</f>
        <v>436.555525943335</v>
      </c>
    </row>
    <row r="7846" spans="2:9">
      <c r="B7846">
        <f t="shared" si="861"/>
        <v>7828</v>
      </c>
      <c r="C7846" s="38">
        <f t="shared" ca="1" si="856"/>
        <v>0.38023266701907177</v>
      </c>
      <c r="D7846" s="38">
        <f t="shared" ca="1" si="857"/>
        <v>6.1885754311646134E-2</v>
      </c>
      <c r="E7846" s="38">
        <f t="shared" ca="1" si="858"/>
        <v>0.1479132239480408</v>
      </c>
      <c r="F7846" s="38">
        <f t="shared" ca="1" si="862"/>
        <v>2.8469085577303127E-2</v>
      </c>
      <c r="G7846" s="24">
        <f t="shared" ca="1" si="859"/>
        <v>8868.895253798406</v>
      </c>
      <c r="H7846" s="24">
        <f t="shared" ca="1" si="860"/>
        <v>9562.0765571108877</v>
      </c>
      <c r="I7846" s="24">
        <f ca="1">H7846/'Option value'!$E$10</f>
        <v>464.17847364615955</v>
      </c>
    </row>
    <row r="7847" spans="2:9">
      <c r="B7847">
        <f t="shared" si="861"/>
        <v>7829</v>
      </c>
      <c r="C7847" s="38">
        <f t="shared" ca="1" si="856"/>
        <v>0.20985627243627705</v>
      </c>
      <c r="D7847" s="38">
        <f t="shared" ca="1" si="857"/>
        <v>6.64962038425264E-2</v>
      </c>
      <c r="E7847" s="38">
        <f t="shared" ca="1" si="858"/>
        <v>0.14594491772217447</v>
      </c>
      <c r="F7847" s="38">
        <f t="shared" ca="1" si="862"/>
        <v>2.836653149984579E-2</v>
      </c>
      <c r="G7847" s="24">
        <f t="shared" ca="1" si="859"/>
        <v>8485.8336699170341</v>
      </c>
      <c r="H7847" s="24">
        <f t="shared" ca="1" si="860"/>
        <v>9179.0149732295158</v>
      </c>
      <c r="I7847" s="24">
        <f ca="1">H7847/'Option value'!$E$10</f>
        <v>445.58325112764635</v>
      </c>
    </row>
    <row r="7848" spans="2:9">
      <c r="B7848">
        <f t="shared" si="861"/>
        <v>7830</v>
      </c>
      <c r="C7848" s="38">
        <f t="shared" ca="1" si="856"/>
        <v>0.24561579025166425</v>
      </c>
      <c r="D7848" s="38">
        <f t="shared" ca="1" si="857"/>
        <v>6.7176387012472805E-2</v>
      </c>
      <c r="E7848" s="38">
        <f t="shared" ca="1" si="858"/>
        <v>0.14332834230228095</v>
      </c>
      <c r="F7848" s="38">
        <f t="shared" ca="1" si="862"/>
        <v>2.1405032548471866E-2</v>
      </c>
      <c r="G7848" s="24">
        <f t="shared" ca="1" si="859"/>
        <v>8511.4858296415077</v>
      </c>
      <c r="H7848" s="24">
        <f t="shared" ca="1" si="860"/>
        <v>9204.6671329539895</v>
      </c>
      <c r="I7848" s="24">
        <f ca="1">H7848/'Option value'!$E$10</f>
        <v>446.8285015997082</v>
      </c>
    </row>
    <row r="7849" spans="2:9">
      <c r="B7849">
        <f t="shared" si="861"/>
        <v>7831</v>
      </c>
      <c r="C7849" s="38">
        <f t="shared" ca="1" si="856"/>
        <v>0.23275043758455763</v>
      </c>
      <c r="D7849" s="38">
        <f t="shared" ca="1" si="857"/>
        <v>6.4761719411931415E-2</v>
      </c>
      <c r="E7849" s="38">
        <f t="shared" ca="1" si="858"/>
        <v>0.14451500450944102</v>
      </c>
      <c r="F7849" s="38">
        <f t="shared" ca="1" si="862"/>
        <v>5.5394979887988818E-2</v>
      </c>
      <c r="G7849" s="24">
        <f t="shared" ca="1" si="859"/>
        <v>11109.886318300376</v>
      </c>
      <c r="H7849" s="24">
        <f t="shared" ca="1" si="860"/>
        <v>11803.067621612858</v>
      </c>
      <c r="I7849" s="24">
        <f ca="1">H7849/'Option value'!$E$10</f>
        <v>572.96444765110959</v>
      </c>
    </row>
    <row r="7850" spans="2:9">
      <c r="B7850">
        <f t="shared" si="861"/>
        <v>7832</v>
      </c>
      <c r="C7850" s="38">
        <f t="shared" ca="1" si="856"/>
        <v>0.30308284496271504</v>
      </c>
      <c r="D7850" s="38">
        <f t="shared" ca="1" si="857"/>
        <v>6.2857968855727031E-2</v>
      </c>
      <c r="E7850" s="38">
        <f t="shared" ca="1" si="858"/>
        <v>0.14351643331743755</v>
      </c>
      <c r="F7850" s="38">
        <f t="shared" ca="1" si="862"/>
        <v>4.0403567582800969E-2</v>
      </c>
      <c r="G7850" s="24">
        <f t="shared" ca="1" si="859"/>
        <v>9851.6934713061128</v>
      </c>
      <c r="H7850" s="24">
        <f t="shared" ca="1" si="860"/>
        <v>10544.874774618595</v>
      </c>
      <c r="I7850" s="24">
        <f ca="1">H7850/'Option value'!$E$10</f>
        <v>511.88712498148516</v>
      </c>
    </row>
    <row r="7851" spans="2:9">
      <c r="B7851">
        <f t="shared" si="861"/>
        <v>7833</v>
      </c>
      <c r="C7851" s="38">
        <f t="shared" ca="1" si="856"/>
        <v>0.25790081655752406</v>
      </c>
      <c r="D7851" s="38">
        <f t="shared" ca="1" si="857"/>
        <v>6.5923188534394078E-2</v>
      </c>
      <c r="E7851" s="38">
        <f t="shared" ca="1" si="858"/>
        <v>0.14831795996198788</v>
      </c>
      <c r="F7851" s="38">
        <f t="shared" ca="1" si="862"/>
        <v>2.0633146970986935E-2</v>
      </c>
      <c r="G7851" s="24">
        <f t="shared" ca="1" si="859"/>
        <v>8054.4656929121693</v>
      </c>
      <c r="H7851" s="24">
        <f t="shared" ca="1" si="860"/>
        <v>8747.646996224652</v>
      </c>
      <c r="I7851" s="24">
        <f ca="1">H7851/'Option value'!$E$10</f>
        <v>424.64305806915786</v>
      </c>
    </row>
    <row r="7852" spans="2:9">
      <c r="B7852">
        <f t="shared" si="861"/>
        <v>7834</v>
      </c>
      <c r="C7852" s="38">
        <f t="shared" ca="1" si="856"/>
        <v>0.22526387684906149</v>
      </c>
      <c r="D7852" s="38">
        <f t="shared" ca="1" si="857"/>
        <v>6.1904512469186199E-2</v>
      </c>
      <c r="E7852" s="38">
        <f t="shared" ca="1" si="858"/>
        <v>0.14322962758793986</v>
      </c>
      <c r="F7852" s="38">
        <f t="shared" ca="1" si="862"/>
        <v>4.5988024284124532E-2</v>
      </c>
      <c r="G7852" s="24">
        <f t="shared" ca="1" si="859"/>
        <v>9673.6685611772464</v>
      </c>
      <c r="H7852" s="24">
        <f t="shared" ca="1" si="860"/>
        <v>10366.849864489728</v>
      </c>
      <c r="I7852" s="24">
        <f ca="1">H7852/'Option value'!$E$10</f>
        <v>503.24513905289939</v>
      </c>
    </row>
    <row r="7853" spans="2:9">
      <c r="B7853">
        <f t="shared" si="861"/>
        <v>7835</v>
      </c>
      <c r="C7853" s="38">
        <f t="shared" ca="1" si="856"/>
        <v>0.38279443872351016</v>
      </c>
      <c r="D7853" s="38">
        <f t="shared" ca="1" si="857"/>
        <v>6.113812397965776E-2</v>
      </c>
      <c r="E7853" s="38">
        <f t="shared" ca="1" si="858"/>
        <v>0.14528351769410128</v>
      </c>
      <c r="F7853" s="38">
        <f t="shared" ca="1" si="862"/>
        <v>3.8991321950388083E-2</v>
      </c>
      <c r="G7853" s="24">
        <f t="shared" ca="1" si="859"/>
        <v>9864.15142988554</v>
      </c>
      <c r="H7853" s="24">
        <f t="shared" ca="1" si="860"/>
        <v>10557.332733198022</v>
      </c>
      <c r="I7853" s="24">
        <f ca="1">H7853/'Option value'!$E$10</f>
        <v>512.49188025233116</v>
      </c>
    </row>
    <row r="7854" spans="2:9">
      <c r="B7854">
        <f t="shared" si="861"/>
        <v>7836</v>
      </c>
      <c r="C7854" s="38">
        <f t="shared" ca="1" si="856"/>
        <v>0.18559257223898901</v>
      </c>
      <c r="D7854" s="38">
        <f t="shared" ca="1" si="857"/>
        <v>6.8539390053276583E-2</v>
      </c>
      <c r="E7854" s="38">
        <f t="shared" ca="1" si="858"/>
        <v>0.14759716344229631</v>
      </c>
      <c r="F7854" s="38">
        <f t="shared" ca="1" si="862"/>
        <v>2.8690913528692692E-2</v>
      </c>
      <c r="G7854" s="24">
        <f t="shared" ca="1" si="859"/>
        <v>8475.4428421927769</v>
      </c>
      <c r="H7854" s="24">
        <f t="shared" ca="1" si="860"/>
        <v>9168.6241455052586</v>
      </c>
      <c r="I7854" s="24">
        <f ca="1">H7854/'Option value'!$E$10</f>
        <v>445.07884201481835</v>
      </c>
    </row>
    <row r="7855" spans="2:9">
      <c r="B7855">
        <f t="shared" si="861"/>
        <v>7837</v>
      </c>
      <c r="C7855" s="38">
        <f t="shared" ca="1" si="856"/>
        <v>0.22047036402024736</v>
      </c>
      <c r="D7855" s="38">
        <f t="shared" ca="1" si="857"/>
        <v>6.1340197563491843E-2</v>
      </c>
      <c r="E7855" s="38">
        <f t="shared" ca="1" si="858"/>
        <v>0.14701212353034801</v>
      </c>
      <c r="F7855" s="38">
        <f t="shared" ca="1" si="862"/>
        <v>3.38948476652947E-2</v>
      </c>
      <c r="G7855" s="24">
        <f t="shared" ca="1" si="859"/>
        <v>8207.9527493892565</v>
      </c>
      <c r="H7855" s="24">
        <f t="shared" ca="1" si="860"/>
        <v>8901.1340527017383</v>
      </c>
      <c r="I7855" s="24">
        <f ca="1">H7855/'Option value'!$E$10</f>
        <v>432.09388605348244</v>
      </c>
    </row>
    <row r="7856" spans="2:9">
      <c r="B7856">
        <f t="shared" si="861"/>
        <v>7838</v>
      </c>
      <c r="C7856" s="38">
        <f t="shared" ca="1" si="856"/>
        <v>0.24265072673179222</v>
      </c>
      <c r="D7856" s="38">
        <f t="shared" ca="1" si="857"/>
        <v>6.2879282394317698E-2</v>
      </c>
      <c r="E7856" s="38">
        <f t="shared" ca="1" si="858"/>
        <v>0.14950831405699519</v>
      </c>
      <c r="F7856" s="38">
        <f t="shared" ca="1" si="862"/>
        <v>4.8033900852499416E-2</v>
      </c>
      <c r="G7856" s="24">
        <f t="shared" ca="1" si="859"/>
        <v>9549.7385789137352</v>
      </c>
      <c r="H7856" s="24">
        <f t="shared" ca="1" si="860"/>
        <v>10242.919882226217</v>
      </c>
      <c r="I7856" s="24">
        <f ca="1">H7856/'Option value'!$E$10</f>
        <v>497.22912049641826</v>
      </c>
    </row>
    <row r="7857" spans="2:9">
      <c r="B7857">
        <f t="shared" si="861"/>
        <v>7839</v>
      </c>
      <c r="C7857" s="38">
        <f t="shared" ca="1" si="856"/>
        <v>0.40067826713131366</v>
      </c>
      <c r="D7857" s="38">
        <f t="shared" ca="1" si="857"/>
        <v>6.0998887670813004E-2</v>
      </c>
      <c r="E7857" s="38">
        <f t="shared" ca="1" si="858"/>
        <v>0.14538653884705943</v>
      </c>
      <c r="F7857" s="38">
        <f t="shared" ca="1" si="862"/>
        <v>3.9776448585048627E-2</v>
      </c>
      <c r="G7857" s="24">
        <f t="shared" ca="1" si="859"/>
        <v>10033.357082393637</v>
      </c>
      <c r="H7857" s="24">
        <f t="shared" ca="1" si="860"/>
        <v>10726.538385706119</v>
      </c>
      <c r="I7857" s="24">
        <f ca="1">H7857/'Option value'!$E$10</f>
        <v>520.70574687893782</v>
      </c>
    </row>
    <row r="7858" spans="2:9">
      <c r="B7858">
        <f t="shared" si="861"/>
        <v>7840</v>
      </c>
      <c r="C7858" s="38">
        <f t="shared" ca="1" si="856"/>
        <v>0.35128719015510412</v>
      </c>
      <c r="D7858" s="38">
        <f t="shared" ca="1" si="857"/>
        <v>6.479759737485076E-2</v>
      </c>
      <c r="E7858" s="38">
        <f t="shared" ca="1" si="858"/>
        <v>0.14419988558443519</v>
      </c>
      <c r="F7858" s="38">
        <f t="shared" ca="1" si="862"/>
        <v>2.1926194710349321E-2</v>
      </c>
      <c r="G7858" s="24">
        <f t="shared" ca="1" si="859"/>
        <v>8881.0623258517717</v>
      </c>
      <c r="H7858" s="24">
        <f t="shared" ca="1" si="860"/>
        <v>9574.2436291642534</v>
      </c>
      <c r="I7858" s="24">
        <f ca="1">H7858/'Option value'!$E$10</f>
        <v>464.76910821185692</v>
      </c>
    </row>
    <row r="7859" spans="2:9">
      <c r="B7859">
        <f t="shared" si="861"/>
        <v>7841</v>
      </c>
      <c r="C7859" s="38">
        <f t="shared" ca="1" si="856"/>
        <v>0.17479201530483127</v>
      </c>
      <c r="D7859" s="38">
        <f t="shared" ca="1" si="857"/>
        <v>7.3485747176587235E-2</v>
      </c>
      <c r="E7859" s="38">
        <f t="shared" ca="1" si="858"/>
        <v>0.14347972697037559</v>
      </c>
      <c r="F7859" s="38">
        <f t="shared" ca="1" si="862"/>
        <v>3.0605913224367544E-2</v>
      </c>
      <c r="G7859" s="24">
        <f t="shared" ca="1" si="859"/>
        <v>9485.5447687138658</v>
      </c>
      <c r="H7859" s="24">
        <f t="shared" ca="1" si="860"/>
        <v>10178.726072026348</v>
      </c>
      <c r="I7859" s="24">
        <f ca="1">H7859/'Option value'!$E$10</f>
        <v>494.11291611778381</v>
      </c>
    </row>
    <row r="7860" spans="2:9">
      <c r="B7860">
        <f t="shared" si="861"/>
        <v>7842</v>
      </c>
      <c r="C7860" s="38">
        <f t="shared" ca="1" si="856"/>
        <v>0.18778745733783525</v>
      </c>
      <c r="D7860" s="38">
        <f t="shared" ca="1" si="857"/>
        <v>6.4802787765181585E-2</v>
      </c>
      <c r="E7860" s="38">
        <f t="shared" ca="1" si="858"/>
        <v>0.1434974344030138</v>
      </c>
      <c r="F7860" s="38">
        <f t="shared" ca="1" si="862"/>
        <v>4.6638243543585228E-2</v>
      </c>
      <c r="G7860" s="24">
        <f t="shared" ca="1" si="859"/>
        <v>9855.5976277186837</v>
      </c>
      <c r="H7860" s="24">
        <f t="shared" ca="1" si="860"/>
        <v>10548.778931031165</v>
      </c>
      <c r="I7860" s="24">
        <f ca="1">H7860/'Option value'!$E$10</f>
        <v>512.0766471374352</v>
      </c>
    </row>
    <row r="7861" spans="2:9">
      <c r="B7861">
        <f t="shared" si="861"/>
        <v>7843</v>
      </c>
      <c r="C7861" s="38">
        <f t="shared" ca="1" si="856"/>
        <v>0.28707454760853363</v>
      </c>
      <c r="D7861" s="38">
        <f t="shared" ca="1" si="857"/>
        <v>6.9377839298940411E-2</v>
      </c>
      <c r="E7861" s="38">
        <f t="shared" ca="1" si="858"/>
        <v>0.147313298832217</v>
      </c>
      <c r="F7861" s="38">
        <f t="shared" ca="1" si="862"/>
        <v>3.11001664881633E-2</v>
      </c>
      <c r="G7861" s="24">
        <f t="shared" ca="1" si="859"/>
        <v>9529.292151664511</v>
      </c>
      <c r="H7861" s="24">
        <f t="shared" ca="1" si="860"/>
        <v>10222.473454976993</v>
      </c>
      <c r="I7861" s="24">
        <f ca="1">H7861/'Option value'!$E$10</f>
        <v>496.23657548431999</v>
      </c>
    </row>
    <row r="7862" spans="2:9">
      <c r="B7862">
        <f t="shared" si="861"/>
        <v>7844</v>
      </c>
      <c r="C7862" s="38">
        <f t="shared" ca="1" si="856"/>
        <v>0.25115579476314459</v>
      </c>
      <c r="D7862" s="38">
        <f t="shared" ca="1" si="857"/>
        <v>5.9642993829915003E-2</v>
      </c>
      <c r="E7862" s="38">
        <f t="shared" ca="1" si="858"/>
        <v>0.14519521134117083</v>
      </c>
      <c r="F7862" s="38">
        <f t="shared" ca="1" si="862"/>
        <v>5.8460272900891772E-2</v>
      </c>
      <c r="G7862" s="24">
        <f t="shared" ca="1" si="859"/>
        <v>10670.091140629851</v>
      </c>
      <c r="H7862" s="24">
        <f t="shared" ca="1" si="860"/>
        <v>11363.272443942333</v>
      </c>
      <c r="I7862" s="24">
        <f ca="1">H7862/'Option value'!$E$10</f>
        <v>551.61516718166661</v>
      </c>
    </row>
    <row r="7863" spans="2:9">
      <c r="B7863">
        <f t="shared" si="861"/>
        <v>7845</v>
      </c>
      <c r="C7863" s="38">
        <f t="shared" ca="1" si="856"/>
        <v>0.30151906351248003</v>
      </c>
      <c r="D7863" s="38">
        <f t="shared" ca="1" si="857"/>
        <v>7.2350757727347809E-2</v>
      </c>
      <c r="E7863" s="38">
        <f t="shared" ca="1" si="858"/>
        <v>0.14325498743970611</v>
      </c>
      <c r="F7863" s="38">
        <f t="shared" ca="1" si="862"/>
        <v>4.3811106576635367E-2</v>
      </c>
      <c r="G7863" s="24">
        <f t="shared" ca="1" si="859"/>
        <v>11743.75357702825</v>
      </c>
      <c r="H7863" s="24">
        <f t="shared" ca="1" si="860"/>
        <v>12436.934880340732</v>
      </c>
      <c r="I7863" s="24">
        <f ca="1">H7863/'Option value'!$E$10</f>
        <v>603.7347029291617</v>
      </c>
    </row>
    <row r="7864" spans="2:9">
      <c r="B7864">
        <f t="shared" si="861"/>
        <v>7846</v>
      </c>
      <c r="C7864" s="38">
        <f t="shared" ca="1" si="856"/>
        <v>0.13777285946472034</v>
      </c>
      <c r="D7864" s="38">
        <f t="shared" ca="1" si="857"/>
        <v>5.9610939571088276E-2</v>
      </c>
      <c r="E7864" s="38">
        <f t="shared" ca="1" si="858"/>
        <v>0.14769430636811309</v>
      </c>
      <c r="F7864" s="38">
        <f t="shared" ca="1" si="862"/>
        <v>5.0600939590129811E-2</v>
      </c>
      <c r="G7864" s="24">
        <f t="shared" ca="1" si="859"/>
        <v>8663.299984511068</v>
      </c>
      <c r="H7864" s="24">
        <f t="shared" ca="1" si="860"/>
        <v>9356.4812878235498</v>
      </c>
      <c r="I7864" s="24">
        <f ca="1">H7864/'Option value'!$E$10</f>
        <v>454.19812076813344</v>
      </c>
    </row>
    <row r="7865" spans="2:9">
      <c r="B7865">
        <f t="shared" si="861"/>
        <v>7847</v>
      </c>
      <c r="C7865" s="38">
        <f t="shared" ca="1" si="856"/>
        <v>0.30601718861387467</v>
      </c>
      <c r="D7865" s="38">
        <f t="shared" ca="1" si="857"/>
        <v>5.5275523641961422E-2</v>
      </c>
      <c r="E7865" s="38">
        <f t="shared" ca="1" si="858"/>
        <v>0.14829984873859212</v>
      </c>
      <c r="F7865" s="38">
        <f t="shared" ca="1" si="862"/>
        <v>3.8572394652887698E-2</v>
      </c>
      <c r="G7865" s="24">
        <f t="shared" ca="1" si="859"/>
        <v>8159.3926383060025</v>
      </c>
      <c r="H7865" s="24">
        <f t="shared" ca="1" si="860"/>
        <v>8852.5739416184842</v>
      </c>
      <c r="I7865" s="24">
        <f ca="1">H7865/'Option value'!$E$10</f>
        <v>429.73659910769339</v>
      </c>
    </row>
    <row r="7866" spans="2:9">
      <c r="B7866">
        <f t="shared" si="861"/>
        <v>7848</v>
      </c>
      <c r="C7866" s="38">
        <f t="shared" ca="1" si="856"/>
        <v>0.28417586114104193</v>
      </c>
      <c r="D7866" s="38">
        <f t="shared" ca="1" si="857"/>
        <v>5.7510689183592048E-2</v>
      </c>
      <c r="E7866" s="38">
        <f t="shared" ca="1" si="858"/>
        <v>0.14547135346108467</v>
      </c>
      <c r="F7866" s="38">
        <f t="shared" ca="1" si="862"/>
        <v>2.9526056804666335E-2</v>
      </c>
      <c r="G7866" s="24">
        <f t="shared" ca="1" si="859"/>
        <v>7899.7130264122216</v>
      </c>
      <c r="H7866" s="24">
        <f t="shared" ca="1" si="860"/>
        <v>8592.8943297247042</v>
      </c>
      <c r="I7866" s="24">
        <f ca="1">H7866/'Option value'!$E$10</f>
        <v>417.13079270508268</v>
      </c>
    </row>
    <row r="7867" spans="2:9">
      <c r="B7867">
        <f t="shared" si="861"/>
        <v>7849</v>
      </c>
      <c r="C7867" s="38">
        <f t="shared" ca="1" si="856"/>
        <v>0.221645753159599</v>
      </c>
      <c r="D7867" s="38">
        <f t="shared" ca="1" si="857"/>
        <v>5.9114194254408552E-2</v>
      </c>
      <c r="E7867" s="38">
        <f t="shared" ca="1" si="858"/>
        <v>0.14235365797181154</v>
      </c>
      <c r="F7867" s="38">
        <f t="shared" ca="1" si="862"/>
        <v>4.0671689080860628E-2</v>
      </c>
      <c r="G7867" s="24">
        <f t="shared" ca="1" si="859"/>
        <v>8808.1457794777616</v>
      </c>
      <c r="H7867" s="24">
        <f t="shared" ca="1" si="860"/>
        <v>9501.3270827902434</v>
      </c>
      <c r="I7867" s="24">
        <f ca="1">H7867/'Option value'!$E$10</f>
        <v>461.22947003836128</v>
      </c>
    </row>
    <row r="7868" spans="2:9">
      <c r="B7868">
        <f t="shared" si="861"/>
        <v>7850</v>
      </c>
      <c r="C7868" s="38">
        <f t="shared" ca="1" si="856"/>
        <v>0.21355357740981801</v>
      </c>
      <c r="D7868" s="38">
        <f t="shared" ca="1" si="857"/>
        <v>5.5792200298567386E-2</v>
      </c>
      <c r="E7868" s="38">
        <f t="shared" ca="1" si="858"/>
        <v>0.14246852954130118</v>
      </c>
      <c r="F7868" s="38">
        <f t="shared" ca="1" si="862"/>
        <v>2.1391222447079049E-2</v>
      </c>
      <c r="G7868" s="24">
        <f t="shared" ca="1" si="859"/>
        <v>6935.2331795675655</v>
      </c>
      <c r="H7868" s="24">
        <f t="shared" ca="1" si="860"/>
        <v>7628.4144828800481</v>
      </c>
      <c r="I7868" s="24">
        <f ca="1">H7868/'Option value'!$E$10</f>
        <v>370.31138266407999</v>
      </c>
    </row>
    <row r="7869" spans="2:9">
      <c r="B7869">
        <f t="shared" si="861"/>
        <v>7851</v>
      </c>
      <c r="C7869" s="38">
        <f t="shared" ca="1" si="856"/>
        <v>8.2186799778935365E-2</v>
      </c>
      <c r="D7869" s="38">
        <f t="shared" ca="1" si="857"/>
        <v>7.4361894564468373E-2</v>
      </c>
      <c r="E7869" s="38">
        <f t="shared" ca="1" si="858"/>
        <v>0.14434041274198456</v>
      </c>
      <c r="F7869" s="38">
        <f t="shared" ca="1" si="862"/>
        <v>5.0377548600932825E-2</v>
      </c>
      <c r="G7869" s="24">
        <f t="shared" ca="1" si="859"/>
        <v>10621.54782149839</v>
      </c>
      <c r="H7869" s="24">
        <f t="shared" ca="1" si="860"/>
        <v>11314.729124810872</v>
      </c>
      <c r="I7869" s="24">
        <f ca="1">H7869/'Option value'!$E$10</f>
        <v>549.25869537916856</v>
      </c>
    </row>
    <row r="7870" spans="2:9">
      <c r="B7870">
        <f t="shared" si="861"/>
        <v>7852</v>
      </c>
      <c r="C7870" s="38">
        <f t="shared" ca="1" si="856"/>
        <v>0.30013845837952485</v>
      </c>
      <c r="D7870" s="38">
        <f t="shared" ca="1" si="857"/>
        <v>6.7007859673909931E-2</v>
      </c>
      <c r="E7870" s="38">
        <f t="shared" ca="1" si="858"/>
        <v>0.14291823485577829</v>
      </c>
      <c r="F7870" s="38">
        <f t="shared" ca="1" si="862"/>
        <v>5.9633685687650775E-2</v>
      </c>
      <c r="G7870" s="24">
        <f t="shared" ca="1" si="859"/>
        <v>12973.055881877382</v>
      </c>
      <c r="H7870" s="24">
        <f t="shared" ca="1" si="860"/>
        <v>13666.237185189864</v>
      </c>
      <c r="I7870" s="24">
        <f ca="1">H7870/'Option value'!$E$10</f>
        <v>663.4095720965953</v>
      </c>
    </row>
    <row r="7871" spans="2:9">
      <c r="B7871">
        <f t="shared" si="861"/>
        <v>7853</v>
      </c>
      <c r="C7871" s="38">
        <f t="shared" ca="1" si="856"/>
        <v>0.15162907205903575</v>
      </c>
      <c r="D7871" s="38">
        <f t="shared" ca="1" si="857"/>
        <v>5.8070333496736917E-2</v>
      </c>
      <c r="E7871" s="38">
        <f t="shared" ca="1" si="858"/>
        <v>0.14504340906386881</v>
      </c>
      <c r="F7871" s="38">
        <f t="shared" ca="1" si="862"/>
        <v>3.990052010467543E-2</v>
      </c>
      <c r="G7871" s="24">
        <f t="shared" ca="1" si="859"/>
        <v>7888.2090408917647</v>
      </c>
      <c r="H7871" s="24">
        <f t="shared" ca="1" si="860"/>
        <v>8581.3903442042465</v>
      </c>
      <c r="I7871" s="24">
        <f ca="1">H7871/'Option value'!$E$10</f>
        <v>416.57234680603136</v>
      </c>
    </row>
    <row r="7872" spans="2:9">
      <c r="B7872">
        <f t="shared" si="861"/>
        <v>7854</v>
      </c>
      <c r="C7872" s="38">
        <f t="shared" ca="1" si="856"/>
        <v>0.33728316364079125</v>
      </c>
      <c r="D7872" s="38">
        <f t="shared" ca="1" si="857"/>
        <v>6.0785993675002668E-2</v>
      </c>
      <c r="E7872" s="38">
        <f t="shared" ca="1" si="858"/>
        <v>0.14503852209318766</v>
      </c>
      <c r="F7872" s="38">
        <f t="shared" ca="1" si="862"/>
        <v>5.1925227364709031E-2</v>
      </c>
      <c r="G7872" s="24">
        <f t="shared" ca="1" si="859"/>
        <v>10826.961195203421</v>
      </c>
      <c r="H7872" s="24">
        <f t="shared" ca="1" si="860"/>
        <v>11520.142498515903</v>
      </c>
      <c r="I7872" s="24">
        <f ca="1">H7872/'Option value'!$E$10</f>
        <v>559.23021837455838</v>
      </c>
    </row>
    <row r="7873" spans="2:9">
      <c r="B7873">
        <f t="shared" si="861"/>
        <v>7855</v>
      </c>
      <c r="C7873" s="38">
        <f t="shared" ca="1" si="856"/>
        <v>0.19017835489618828</v>
      </c>
      <c r="D7873" s="38">
        <f t="shared" ca="1" si="857"/>
        <v>6.963708016333027E-2</v>
      </c>
      <c r="E7873" s="38">
        <f t="shared" ca="1" si="858"/>
        <v>0.1486172317865723</v>
      </c>
      <c r="F7873" s="38">
        <f t="shared" ca="1" si="862"/>
        <v>5.578376542169243E-2</v>
      </c>
      <c r="G7873" s="24">
        <f t="shared" ca="1" si="859"/>
        <v>11072.339931288483</v>
      </c>
      <c r="H7873" s="24">
        <f t="shared" ca="1" si="860"/>
        <v>11765.521234600965</v>
      </c>
      <c r="I7873" s="24">
        <f ca="1">H7873/'Option value'!$E$10</f>
        <v>571.14180750490118</v>
      </c>
    </row>
    <row r="7874" spans="2:9">
      <c r="B7874">
        <f t="shared" si="861"/>
        <v>7856</v>
      </c>
      <c r="C7874" s="38">
        <f t="shared" ca="1" si="856"/>
        <v>0.36836094418494858</v>
      </c>
      <c r="D7874" s="38">
        <f t="shared" ca="1" si="857"/>
        <v>5.7302268425750411E-2</v>
      </c>
      <c r="E7874" s="38">
        <f t="shared" ca="1" si="858"/>
        <v>0.14374528777949799</v>
      </c>
      <c r="F7874" s="38">
        <f t="shared" ca="1" si="862"/>
        <v>4.2483050074096938E-2</v>
      </c>
      <c r="G7874" s="24">
        <f t="shared" ca="1" si="859"/>
        <v>9603.2081285254408</v>
      </c>
      <c r="H7874" s="24">
        <f t="shared" ca="1" si="860"/>
        <v>10296.389431837923</v>
      </c>
      <c r="I7874" s="24">
        <f ca="1">H7874/'Option value'!$E$10</f>
        <v>499.82472970086997</v>
      </c>
    </row>
    <row r="7875" spans="2:9">
      <c r="B7875">
        <f t="shared" si="861"/>
        <v>7857</v>
      </c>
      <c r="C7875" s="38">
        <f t="shared" ca="1" si="856"/>
        <v>0.34368365391547467</v>
      </c>
      <c r="D7875" s="38">
        <f t="shared" ca="1" si="857"/>
        <v>6.3391795702173903E-2</v>
      </c>
      <c r="E7875" s="38">
        <f t="shared" ca="1" si="858"/>
        <v>0.14362356232877149</v>
      </c>
      <c r="F7875" s="38">
        <f t="shared" ca="1" si="862"/>
        <v>3.7697151773386027E-2</v>
      </c>
      <c r="G7875" s="24">
        <f t="shared" ca="1" si="859"/>
        <v>9972.8022852344038</v>
      </c>
      <c r="H7875" s="24">
        <f t="shared" ca="1" si="860"/>
        <v>10665.983588546886</v>
      </c>
      <c r="I7875" s="24">
        <f ca="1">H7875/'Option value'!$E$10</f>
        <v>517.76619361878079</v>
      </c>
    </row>
    <row r="7876" spans="2:9">
      <c r="B7876">
        <f t="shared" si="861"/>
        <v>7858</v>
      </c>
      <c r="C7876" s="38">
        <f t="shared" ca="1" si="856"/>
        <v>0.27109031314170634</v>
      </c>
      <c r="D7876" s="38">
        <f t="shared" ca="1" si="857"/>
        <v>5.6436603836784012E-2</v>
      </c>
      <c r="E7876" s="38">
        <f t="shared" ca="1" si="858"/>
        <v>0.14664698692463696</v>
      </c>
      <c r="F7876" s="38">
        <f t="shared" ca="1" si="862"/>
        <v>2.3223712599914643E-2</v>
      </c>
      <c r="G7876" s="24">
        <f t="shared" ca="1" si="859"/>
        <v>7208.2790952380756</v>
      </c>
      <c r="H7876" s="24">
        <f t="shared" ca="1" si="860"/>
        <v>7901.4603985505582</v>
      </c>
      <c r="I7876" s="24">
        <f ca="1">H7876/'Option value'!$E$10</f>
        <v>383.56603876459019</v>
      </c>
    </row>
    <row r="7877" spans="2:9">
      <c r="B7877">
        <f t="shared" si="861"/>
        <v>7859</v>
      </c>
      <c r="C7877" s="38">
        <f t="shared" ca="1" si="856"/>
        <v>0.38026621834546753</v>
      </c>
      <c r="D7877" s="38">
        <f t="shared" ca="1" si="857"/>
        <v>6.6035560677339455E-2</v>
      </c>
      <c r="E7877" s="38">
        <f t="shared" ca="1" si="858"/>
        <v>0.14319709234128428</v>
      </c>
      <c r="F7877" s="38">
        <f t="shared" ca="1" si="862"/>
        <v>5.1138401389922969E-2</v>
      </c>
      <c r="G7877" s="24">
        <f t="shared" ca="1" si="859"/>
        <v>12279.121883583057</v>
      </c>
      <c r="H7877" s="24">
        <f t="shared" ca="1" si="860"/>
        <v>12972.303186895539</v>
      </c>
      <c r="I7877" s="24">
        <f ca="1">H7877/'Option value'!$E$10</f>
        <v>629.72345567454067</v>
      </c>
    </row>
    <row r="7878" spans="2:9">
      <c r="B7878">
        <f t="shared" si="861"/>
        <v>7860</v>
      </c>
      <c r="C7878" s="38">
        <f t="shared" ca="1" si="856"/>
        <v>0.10217656511221787</v>
      </c>
      <c r="D7878" s="38">
        <f t="shared" ca="1" si="857"/>
        <v>6.4337319958185521E-2</v>
      </c>
      <c r="E7878" s="38">
        <f t="shared" ca="1" si="858"/>
        <v>0.14642368144150542</v>
      </c>
      <c r="F7878" s="38">
        <f t="shared" ca="1" si="862"/>
        <v>5.4374567461493301E-2</v>
      </c>
      <c r="G7878" s="24">
        <f t="shared" ca="1" si="859"/>
        <v>9554.0146494101045</v>
      </c>
      <c r="H7878" s="24">
        <f t="shared" ca="1" si="860"/>
        <v>10247.195952722586</v>
      </c>
      <c r="I7878" s="24">
        <f ca="1">H7878/'Option value'!$E$10</f>
        <v>497.43669673410608</v>
      </c>
    </row>
    <row r="7879" spans="2:9">
      <c r="B7879">
        <f t="shared" si="861"/>
        <v>7861</v>
      </c>
      <c r="C7879" s="38">
        <f t="shared" ca="1" si="856"/>
        <v>9.5953525085724106E-2</v>
      </c>
      <c r="D7879" s="38">
        <f t="shared" ca="1" si="857"/>
        <v>7.5446678186744165E-2</v>
      </c>
      <c r="E7879" s="38">
        <f t="shared" ca="1" si="858"/>
        <v>0.1468766874313589</v>
      </c>
      <c r="F7879" s="38">
        <f t="shared" ca="1" si="862"/>
        <v>3.3357824217366321E-2</v>
      </c>
      <c r="G7879" s="24">
        <f t="shared" ca="1" si="859"/>
        <v>9033.4907552355799</v>
      </c>
      <c r="H7879" s="24">
        <f t="shared" ca="1" si="860"/>
        <v>9726.6720585480616</v>
      </c>
      <c r="I7879" s="24">
        <f ca="1">H7879/'Option value'!$E$10</f>
        <v>472.16854653145924</v>
      </c>
    </row>
    <row r="7880" spans="2:9">
      <c r="B7880">
        <f t="shared" si="861"/>
        <v>7862</v>
      </c>
      <c r="C7880" s="38">
        <f t="shared" ca="1" si="856"/>
        <v>0.27291701451291545</v>
      </c>
      <c r="D7880" s="38">
        <f t="shared" ca="1" si="857"/>
        <v>5.9883674690128112E-2</v>
      </c>
      <c r="E7880" s="38">
        <f t="shared" ca="1" si="858"/>
        <v>0.14449612213046858</v>
      </c>
      <c r="F7880" s="38">
        <f t="shared" ca="1" si="862"/>
        <v>5.6897289852594291E-2</v>
      </c>
      <c r="G7880" s="24">
        <f t="shared" ca="1" si="859"/>
        <v>10791.991482783726</v>
      </c>
      <c r="H7880" s="24">
        <f t="shared" ca="1" si="860"/>
        <v>11485.172786096207</v>
      </c>
      <c r="I7880" s="24">
        <f ca="1">H7880/'Option value'!$E$10</f>
        <v>557.53265951923333</v>
      </c>
    </row>
    <row r="7881" spans="2:9">
      <c r="B7881">
        <f t="shared" si="861"/>
        <v>7863</v>
      </c>
      <c r="C7881" s="38">
        <f t="shared" ca="1" si="856"/>
        <v>0.26977836193356697</v>
      </c>
      <c r="D7881" s="38">
        <f t="shared" ca="1" si="857"/>
        <v>6.8363202715025356E-2</v>
      </c>
      <c r="E7881" s="38">
        <f t="shared" ca="1" si="858"/>
        <v>0.14617641134457515</v>
      </c>
      <c r="F7881" s="38">
        <f t="shared" ca="1" si="862"/>
        <v>3.6911392517474301E-2</v>
      </c>
      <c r="G7881" s="24">
        <f t="shared" ca="1" si="859"/>
        <v>9852.820131003893</v>
      </c>
      <c r="H7881" s="24">
        <f t="shared" ca="1" si="860"/>
        <v>10546.001434316375</v>
      </c>
      <c r="I7881" s="24">
        <f ca="1">H7881/'Option value'!$E$10</f>
        <v>511.94181719982396</v>
      </c>
    </row>
    <row r="7882" spans="2:9">
      <c r="B7882">
        <f t="shared" si="861"/>
        <v>7864</v>
      </c>
      <c r="C7882" s="38">
        <f t="shared" ca="1" si="856"/>
        <v>0.35456275595547937</v>
      </c>
      <c r="D7882" s="38">
        <f t="shared" ca="1" si="857"/>
        <v>6.3163340705686077E-2</v>
      </c>
      <c r="E7882" s="38">
        <f t="shared" ca="1" si="858"/>
        <v>0.14833207866808085</v>
      </c>
      <c r="F7882" s="38">
        <f t="shared" ca="1" si="862"/>
        <v>3.0732730606849439E-2</v>
      </c>
      <c r="G7882" s="24">
        <f t="shared" ca="1" si="859"/>
        <v>9022.9943380518762</v>
      </c>
      <c r="H7882" s="24">
        <f t="shared" ca="1" si="860"/>
        <v>9716.1756413643579</v>
      </c>
      <c r="I7882" s="24">
        <f ca="1">H7882/'Option value'!$E$10</f>
        <v>471.65901171671635</v>
      </c>
    </row>
    <row r="7883" spans="2:9">
      <c r="B7883">
        <f t="shared" si="861"/>
        <v>7865</v>
      </c>
      <c r="C7883" s="38">
        <f t="shared" ca="1" si="856"/>
        <v>0.22602049078724876</v>
      </c>
      <c r="D7883" s="38">
        <f t="shared" ca="1" si="857"/>
        <v>6.5944360869070712E-2</v>
      </c>
      <c r="E7883" s="38">
        <f t="shared" ca="1" si="858"/>
        <v>0.1422306545845502</v>
      </c>
      <c r="F7883" s="38">
        <f t="shared" ca="1" si="862"/>
        <v>4.6714728118797746E-2</v>
      </c>
      <c r="G7883" s="24">
        <f t="shared" ca="1" si="859"/>
        <v>10497.623109405004</v>
      </c>
      <c r="H7883" s="24">
        <f t="shared" ca="1" si="860"/>
        <v>11190.804412717485</v>
      </c>
      <c r="I7883" s="24">
        <f ca="1">H7883/'Option value'!$E$10</f>
        <v>543.2429326561886</v>
      </c>
    </row>
    <row r="7884" spans="2:9">
      <c r="B7884">
        <f t="shared" si="861"/>
        <v>7866</v>
      </c>
      <c r="C7884" s="38">
        <f t="shared" ca="1" si="856"/>
        <v>0.34459199314940803</v>
      </c>
      <c r="D7884" s="38">
        <f t="shared" ca="1" si="857"/>
        <v>6.0329217083115533E-2</v>
      </c>
      <c r="E7884" s="38">
        <f t="shared" ca="1" si="858"/>
        <v>0.14291406794079253</v>
      </c>
      <c r="F7884" s="38">
        <f t="shared" ca="1" si="862"/>
        <v>2.706924593904058E-2</v>
      </c>
      <c r="G7884" s="24">
        <f t="shared" ca="1" si="859"/>
        <v>8684.2628579443663</v>
      </c>
      <c r="H7884" s="24">
        <f t="shared" ca="1" si="860"/>
        <v>9377.444161256848</v>
      </c>
      <c r="I7884" s="24">
        <f ca="1">H7884/'Option value'!$E$10</f>
        <v>455.21573598334209</v>
      </c>
    </row>
    <row r="7885" spans="2:9">
      <c r="B7885">
        <f t="shared" si="861"/>
        <v>7867</v>
      </c>
      <c r="C7885" s="38">
        <f t="shared" ca="1" si="856"/>
        <v>0.2097350956784674</v>
      </c>
      <c r="D7885" s="38">
        <f t="shared" ca="1" si="857"/>
        <v>5.6892277177207601E-2</v>
      </c>
      <c r="E7885" s="38">
        <f t="shared" ca="1" si="858"/>
        <v>0.14252954995746203</v>
      </c>
      <c r="F7885" s="38">
        <f t="shared" ca="1" si="862"/>
        <v>4.5970347867489478E-2</v>
      </c>
      <c r="G7885" s="24">
        <f t="shared" ca="1" si="859"/>
        <v>8839.7769315587666</v>
      </c>
      <c r="H7885" s="24">
        <f t="shared" ca="1" si="860"/>
        <v>9532.9582348712484</v>
      </c>
      <c r="I7885" s="24">
        <f ca="1">H7885/'Option value'!$E$10</f>
        <v>462.76496285782758</v>
      </c>
    </row>
    <row r="7886" spans="2:9">
      <c r="B7886">
        <f t="shared" si="861"/>
        <v>7868</v>
      </c>
      <c r="C7886" s="38">
        <f t="shared" ca="1" si="856"/>
        <v>0.19100207695792976</v>
      </c>
      <c r="D7886" s="38">
        <f t="shared" ca="1" si="857"/>
        <v>6.1926005234611267E-2</v>
      </c>
      <c r="E7886" s="38">
        <f t="shared" ca="1" si="858"/>
        <v>0.14241836039409911</v>
      </c>
      <c r="F7886" s="38">
        <f t="shared" ca="1" si="862"/>
        <v>5.8896363145550329E-2</v>
      </c>
      <c r="G7886" s="24">
        <f t="shared" ca="1" si="859"/>
        <v>10951.562596211701</v>
      </c>
      <c r="H7886" s="24">
        <f t="shared" ca="1" si="860"/>
        <v>11644.743899524183</v>
      </c>
      <c r="I7886" s="24">
        <f ca="1">H7886/'Option value'!$E$10</f>
        <v>565.27883007398941</v>
      </c>
    </row>
    <row r="7887" spans="2:9">
      <c r="B7887">
        <f t="shared" si="861"/>
        <v>7869</v>
      </c>
      <c r="C7887" s="38">
        <f t="shared" ca="1" si="856"/>
        <v>0.17945504850758393</v>
      </c>
      <c r="D7887" s="38">
        <f t="shared" ca="1" si="857"/>
        <v>6.7907966630718408E-2</v>
      </c>
      <c r="E7887" s="38">
        <f t="shared" ca="1" si="858"/>
        <v>0.14508107234623729</v>
      </c>
      <c r="F7887" s="38">
        <f t="shared" ca="1" si="862"/>
        <v>4.4838345831134774E-2</v>
      </c>
      <c r="G7887" s="24">
        <f t="shared" ca="1" si="859"/>
        <v>9909.2463755260706</v>
      </c>
      <c r="H7887" s="24">
        <f t="shared" ca="1" si="860"/>
        <v>10602.427678838552</v>
      </c>
      <c r="I7887" s="24">
        <f ca="1">H7887/'Option value'!$E$10</f>
        <v>514.68095528342485</v>
      </c>
    </row>
    <row r="7888" spans="2:9">
      <c r="B7888">
        <f t="shared" si="861"/>
        <v>7870</v>
      </c>
      <c r="C7888" s="38">
        <f t="shared" ca="1" si="856"/>
        <v>0.12756227066602677</v>
      </c>
      <c r="D7888" s="38">
        <f t="shared" ca="1" si="857"/>
        <v>5.8541839217612766E-2</v>
      </c>
      <c r="E7888" s="38">
        <f t="shared" ca="1" si="858"/>
        <v>0.14210802202551071</v>
      </c>
      <c r="F7888" s="38">
        <f t="shared" ca="1" si="862"/>
        <v>3.9993313436883636E-2</v>
      </c>
      <c r="G7888" s="24">
        <f t="shared" ca="1" si="859"/>
        <v>8016.9647243432746</v>
      </c>
      <c r="H7888" s="24">
        <f t="shared" ca="1" si="860"/>
        <v>8710.1460276557573</v>
      </c>
      <c r="I7888" s="24">
        <f ca="1">H7888/'Option value'!$E$10</f>
        <v>422.82262270173578</v>
      </c>
    </row>
    <row r="7889" spans="2:9">
      <c r="B7889">
        <f t="shared" si="861"/>
        <v>7871</v>
      </c>
      <c r="C7889" s="38">
        <f t="shared" ca="1" si="856"/>
        <v>0.23386609311009968</v>
      </c>
      <c r="D7889" s="38">
        <f t="shared" ca="1" si="857"/>
        <v>6.0652422764315414E-2</v>
      </c>
      <c r="E7889" s="38">
        <f t="shared" ca="1" si="858"/>
        <v>0.14666200350302844</v>
      </c>
      <c r="F7889" s="38">
        <f t="shared" ca="1" si="862"/>
        <v>3.4246668727842225E-2</v>
      </c>
      <c r="G7889" s="24">
        <f t="shared" ca="1" si="859"/>
        <v>8256.2341655097698</v>
      </c>
      <c r="H7889" s="24">
        <f t="shared" ca="1" si="860"/>
        <v>8949.4154688222516</v>
      </c>
      <c r="I7889" s="24">
        <f ca="1">H7889/'Option value'!$E$10</f>
        <v>434.43764411758502</v>
      </c>
    </row>
    <row r="7890" spans="2:9">
      <c r="B7890">
        <f t="shared" si="861"/>
        <v>7872</v>
      </c>
      <c r="C7890" s="38">
        <f t="shared" ca="1" si="856"/>
        <v>0.16919135361262663</v>
      </c>
      <c r="D7890" s="38">
        <f t="shared" ca="1" si="857"/>
        <v>6.6913250312095898E-2</v>
      </c>
      <c r="E7890" s="38">
        <f t="shared" ca="1" si="858"/>
        <v>0.14169679083907083</v>
      </c>
      <c r="F7890" s="38">
        <f t="shared" ca="1" si="862"/>
        <v>2.2627091848253889E-2</v>
      </c>
      <c r="G7890" s="24">
        <f t="shared" ca="1" si="859"/>
        <v>8148.6908645444191</v>
      </c>
      <c r="H7890" s="24">
        <f t="shared" ca="1" si="860"/>
        <v>8841.8721678569018</v>
      </c>
      <c r="I7890" s="24">
        <f ca="1">H7890/'Option value'!$E$10</f>
        <v>429.21709552703402</v>
      </c>
    </row>
    <row r="7891" spans="2:9">
      <c r="B7891">
        <f t="shared" si="861"/>
        <v>7873</v>
      </c>
      <c r="C7891" s="38">
        <f t="shared" ref="C7891:C7954" ca="1" si="863">_xlfn.NORM.INV(RAND(),$F$6,$G$6)</f>
        <v>0.21377733512844965</v>
      </c>
      <c r="D7891" s="38">
        <f t="shared" ref="D7891:D7954" ca="1" si="864">_xlfn.NORM.INV(RAND(),$F$7,$G$7)</f>
        <v>7.4115526682665966E-2</v>
      </c>
      <c r="E7891" s="38">
        <f t="shared" ref="E7891:E7954" ca="1" si="865">_xlfn.NORM.INV(RAND(),$F$8,$G$8)</f>
        <v>0.14754652636166349</v>
      </c>
      <c r="F7891" s="38">
        <f t="shared" ca="1" si="862"/>
        <v>2.1213966650357428E-2</v>
      </c>
      <c r="G7891" s="24">
        <f t="shared" ref="G7891:G7954" ca="1" si="866">IF(E7891&gt;F7891,($C$12*(1+C7891)*D7891)/(E7891-F7891),0)</f>
        <v>8831.2932046556962</v>
      </c>
      <c r="H7891" s="24">
        <f t="shared" ref="H7891:H7954" ca="1" si="867">G7891+$C$13</f>
        <v>9524.4745079681779</v>
      </c>
      <c r="I7891" s="24">
        <f ca="1">H7891/'Option value'!$E$10</f>
        <v>462.3531314547659</v>
      </c>
    </row>
    <row r="7892" spans="2:9">
      <c r="B7892">
        <f t="shared" ref="B7892:B7955" si="868">B7891+1</f>
        <v>7874</v>
      </c>
      <c r="C7892" s="38">
        <f t="shared" ca="1" si="863"/>
        <v>0.14771045829785817</v>
      </c>
      <c r="D7892" s="38">
        <f t="shared" ca="1" si="864"/>
        <v>6.4910370105413479E-2</v>
      </c>
      <c r="E7892" s="38">
        <f t="shared" ca="1" si="865"/>
        <v>0.14280528439817231</v>
      </c>
      <c r="F7892" s="38">
        <f t="shared" ref="F7892:F7955" ca="1" si="869">RAND()*($E$9-$D$9)+$D$9</f>
        <v>3.0274170898415755E-2</v>
      </c>
      <c r="G7892" s="24">
        <f t="shared" ca="1" si="866"/>
        <v>8210.4164316523511</v>
      </c>
      <c r="H7892" s="24">
        <f t="shared" ca="1" si="867"/>
        <v>8903.5977349648329</v>
      </c>
      <c r="I7892" s="24">
        <f ca="1">H7892/'Option value'!$E$10</f>
        <v>432.21348227984623</v>
      </c>
    </row>
    <row r="7893" spans="2:9">
      <c r="B7893">
        <f t="shared" si="868"/>
        <v>7875</v>
      </c>
      <c r="C7893" s="38">
        <f t="shared" ca="1" si="863"/>
        <v>0.20918084166833978</v>
      </c>
      <c r="D7893" s="38">
        <f t="shared" ca="1" si="864"/>
        <v>7.9805262064235577E-2</v>
      </c>
      <c r="E7893" s="38">
        <f t="shared" ca="1" si="865"/>
        <v>0.13950107207901022</v>
      </c>
      <c r="F7893" s="38">
        <f t="shared" ca="1" si="869"/>
        <v>4.3858578688614078E-2</v>
      </c>
      <c r="G7893" s="24">
        <f t="shared" ca="1" si="866"/>
        <v>12513.052677564703</v>
      </c>
      <c r="H7893" s="24">
        <f t="shared" ca="1" si="867"/>
        <v>13206.233980877185</v>
      </c>
      <c r="I7893" s="24">
        <f ca="1">H7893/'Option value'!$E$10</f>
        <v>641.07931946005749</v>
      </c>
    </row>
    <row r="7894" spans="2:9">
      <c r="B7894">
        <f t="shared" si="868"/>
        <v>7876</v>
      </c>
      <c r="C7894" s="38">
        <f t="shared" ca="1" si="863"/>
        <v>6.6236608522298041E-2</v>
      </c>
      <c r="D7894" s="38">
        <f t="shared" ca="1" si="864"/>
        <v>6.9131230774811245E-2</v>
      </c>
      <c r="E7894" s="38">
        <f t="shared" ca="1" si="865"/>
        <v>0.14514590471451949</v>
      </c>
      <c r="F7894" s="38">
        <f t="shared" ca="1" si="869"/>
        <v>2.6521331699879684E-2</v>
      </c>
      <c r="G7894" s="24">
        <f t="shared" ca="1" si="866"/>
        <v>7706.2766028433871</v>
      </c>
      <c r="H7894" s="24">
        <f t="shared" ca="1" si="867"/>
        <v>8399.4579061558688</v>
      </c>
      <c r="I7894" s="24">
        <f ca="1">H7894/'Option value'!$E$10</f>
        <v>407.74067505611009</v>
      </c>
    </row>
    <row r="7895" spans="2:9">
      <c r="B7895">
        <f t="shared" si="868"/>
        <v>7877</v>
      </c>
      <c r="C7895" s="38">
        <f t="shared" ca="1" si="863"/>
        <v>0.22136177250308472</v>
      </c>
      <c r="D7895" s="38">
        <f t="shared" ca="1" si="864"/>
        <v>5.3272411725756676E-2</v>
      </c>
      <c r="E7895" s="38">
        <f t="shared" ca="1" si="865"/>
        <v>0.14819614011375201</v>
      </c>
      <c r="F7895" s="38">
        <f t="shared" ca="1" si="869"/>
        <v>3.9507960056739816E-2</v>
      </c>
      <c r="G7895" s="24">
        <f t="shared" ca="1" si="866"/>
        <v>7424.3039134268229</v>
      </c>
      <c r="H7895" s="24">
        <f t="shared" ca="1" si="867"/>
        <v>8117.4852167393055</v>
      </c>
      <c r="I7895" s="24">
        <f ca="1">H7895/'Option value'!$E$10</f>
        <v>394.05268042423813</v>
      </c>
    </row>
    <row r="7896" spans="2:9">
      <c r="B7896">
        <f t="shared" si="868"/>
        <v>7878</v>
      </c>
      <c r="C7896" s="38">
        <f t="shared" ca="1" si="863"/>
        <v>0.21977320142180812</v>
      </c>
      <c r="D7896" s="38">
        <f t="shared" ca="1" si="864"/>
        <v>6.6195679059599111E-2</v>
      </c>
      <c r="E7896" s="38">
        <f t="shared" ca="1" si="865"/>
        <v>0.14303668815973614</v>
      </c>
      <c r="F7896" s="38">
        <f t="shared" ca="1" si="869"/>
        <v>3.4902868817350594E-2</v>
      </c>
      <c r="G7896" s="24">
        <f t="shared" ca="1" si="866"/>
        <v>9260.588006897533</v>
      </c>
      <c r="H7896" s="24">
        <f t="shared" ca="1" si="867"/>
        <v>9953.7693102100147</v>
      </c>
      <c r="I7896" s="24">
        <f ca="1">H7896/'Option value'!$E$10</f>
        <v>483.1926849616512</v>
      </c>
    </row>
    <row r="7897" spans="2:9">
      <c r="B7897">
        <f t="shared" si="868"/>
        <v>7879</v>
      </c>
      <c r="C7897" s="38">
        <f t="shared" ca="1" si="863"/>
        <v>0.34494834030985022</v>
      </c>
      <c r="D7897" s="38">
        <f t="shared" ca="1" si="864"/>
        <v>6.4631700195851238E-2</v>
      </c>
      <c r="E7897" s="38">
        <f t="shared" ca="1" si="865"/>
        <v>0.14316068603216842</v>
      </c>
      <c r="F7897" s="38">
        <f t="shared" ca="1" si="869"/>
        <v>2.1428489608491915E-2</v>
      </c>
      <c r="G7897" s="24">
        <f t="shared" ca="1" si="866"/>
        <v>8855.9896977662229</v>
      </c>
      <c r="H7897" s="24">
        <f t="shared" ca="1" si="867"/>
        <v>9549.1710010787046</v>
      </c>
      <c r="I7897" s="24">
        <f ca="1">H7897/'Option value'!$E$10</f>
        <v>463.55199034362641</v>
      </c>
    </row>
    <row r="7898" spans="2:9">
      <c r="B7898">
        <f t="shared" si="868"/>
        <v>7880</v>
      </c>
      <c r="C7898" s="38">
        <f t="shared" ca="1" si="863"/>
        <v>0.27452336599871968</v>
      </c>
      <c r="D7898" s="38">
        <f t="shared" ca="1" si="864"/>
        <v>6.8707073768442262E-2</v>
      </c>
      <c r="E7898" s="38">
        <f t="shared" ca="1" si="865"/>
        <v>0.14075934073711119</v>
      </c>
      <c r="F7898" s="38">
        <f t="shared" ca="1" si="869"/>
        <v>3.908810788169309E-2</v>
      </c>
      <c r="G7898" s="24">
        <f t="shared" ca="1" si="866"/>
        <v>10681.75324377912</v>
      </c>
      <c r="H7898" s="24">
        <f t="shared" ca="1" si="867"/>
        <v>11374.934547091601</v>
      </c>
      <c r="I7898" s="24">
        <f ca="1">H7898/'Option value'!$E$10</f>
        <v>552.18128869376699</v>
      </c>
    </row>
    <row r="7899" spans="2:9">
      <c r="B7899">
        <f t="shared" si="868"/>
        <v>7881</v>
      </c>
      <c r="C7899" s="38">
        <f t="shared" ca="1" si="863"/>
        <v>0.29978021230899038</v>
      </c>
      <c r="D7899" s="38">
        <f t="shared" ca="1" si="864"/>
        <v>6.2958619239512958E-2</v>
      </c>
      <c r="E7899" s="38">
        <f t="shared" ca="1" si="865"/>
        <v>0.14434544272401839</v>
      </c>
      <c r="F7899" s="38">
        <f t="shared" ca="1" si="869"/>
        <v>3.4864079866495853E-2</v>
      </c>
      <c r="G7899" s="24">
        <f t="shared" ca="1" si="866"/>
        <v>9269.9266495846496</v>
      </c>
      <c r="H7899" s="24">
        <f t="shared" ca="1" si="867"/>
        <v>9963.1079528971313</v>
      </c>
      <c r="I7899" s="24">
        <f ca="1">H7899/'Option value'!$E$10</f>
        <v>483.64601713092867</v>
      </c>
    </row>
    <row r="7900" spans="2:9">
      <c r="B7900">
        <f t="shared" si="868"/>
        <v>7882</v>
      </c>
      <c r="C7900" s="38">
        <f t="shared" ca="1" si="863"/>
        <v>0.27870219106350747</v>
      </c>
      <c r="D7900" s="38">
        <f t="shared" ca="1" si="864"/>
        <v>5.7675131119752948E-2</v>
      </c>
      <c r="E7900" s="38">
        <f t="shared" ca="1" si="865"/>
        <v>0.14293740725596965</v>
      </c>
      <c r="F7900" s="38">
        <f t="shared" ca="1" si="869"/>
        <v>5.8369435749072815E-2</v>
      </c>
      <c r="G7900" s="24">
        <f t="shared" ca="1" si="866"/>
        <v>10815.421841717312</v>
      </c>
      <c r="H7900" s="24">
        <f t="shared" ca="1" si="867"/>
        <v>11508.603145029794</v>
      </c>
      <c r="I7900" s="24">
        <f ca="1">H7900/'Option value'!$E$10</f>
        <v>558.67005558397057</v>
      </c>
    </row>
    <row r="7901" spans="2:9">
      <c r="B7901">
        <f t="shared" si="868"/>
        <v>7883</v>
      </c>
      <c r="C7901" s="38">
        <f t="shared" ca="1" si="863"/>
        <v>0.39639198469049919</v>
      </c>
      <c r="D7901" s="38">
        <f t="shared" ca="1" si="864"/>
        <v>5.8741736383876052E-2</v>
      </c>
      <c r="E7901" s="38">
        <f t="shared" ca="1" si="865"/>
        <v>0.14435170532210054</v>
      </c>
      <c r="F7901" s="38">
        <f t="shared" ca="1" si="869"/>
        <v>3.3747537757366844E-2</v>
      </c>
      <c r="G7901" s="24">
        <f t="shared" ca="1" si="866"/>
        <v>9197.5892888455055</v>
      </c>
      <c r="H7901" s="24">
        <f t="shared" ca="1" si="867"/>
        <v>9890.7705921579873</v>
      </c>
      <c r="I7901" s="24">
        <f ca="1">H7901/'Option value'!$E$10</f>
        <v>480.13449476495083</v>
      </c>
    </row>
    <row r="7902" spans="2:9">
      <c r="B7902">
        <f t="shared" si="868"/>
        <v>7884</v>
      </c>
      <c r="C7902" s="38">
        <f t="shared" ca="1" si="863"/>
        <v>0.19956159127533335</v>
      </c>
      <c r="D7902" s="38">
        <f t="shared" ca="1" si="864"/>
        <v>6.9692026416206518E-2</v>
      </c>
      <c r="E7902" s="38">
        <f t="shared" ca="1" si="865"/>
        <v>0.14527066410959596</v>
      </c>
      <c r="F7902" s="38">
        <f t="shared" ca="1" si="869"/>
        <v>2.6084949080036716E-2</v>
      </c>
      <c r="G7902" s="24">
        <f t="shared" ca="1" si="866"/>
        <v>8699.069783886709</v>
      </c>
      <c r="H7902" s="24">
        <f t="shared" ca="1" si="867"/>
        <v>9392.2510871991908</v>
      </c>
      <c r="I7902" s="24">
        <f ca="1">H7902/'Option value'!$E$10</f>
        <v>455.93451879607721</v>
      </c>
    </row>
    <row r="7903" spans="2:9">
      <c r="B7903">
        <f t="shared" si="868"/>
        <v>7885</v>
      </c>
      <c r="C7903" s="38">
        <f t="shared" ca="1" si="863"/>
        <v>0.23093729018119957</v>
      </c>
      <c r="D7903" s="38">
        <f t="shared" ca="1" si="864"/>
        <v>5.7786358118988176E-2</v>
      </c>
      <c r="E7903" s="38">
        <f t="shared" ca="1" si="865"/>
        <v>0.14302739563017108</v>
      </c>
      <c r="F7903" s="38">
        <f t="shared" ca="1" si="869"/>
        <v>3.7390869972882018E-2</v>
      </c>
      <c r="G7903" s="24">
        <f t="shared" ca="1" si="866"/>
        <v>8351.0007174260572</v>
      </c>
      <c r="H7903" s="24">
        <f t="shared" ca="1" si="867"/>
        <v>9044.182020738539</v>
      </c>
      <c r="I7903" s="24">
        <f ca="1">H7903/'Option value'!$E$10</f>
        <v>439.0379621717737</v>
      </c>
    </row>
    <row r="7904" spans="2:9">
      <c r="B7904">
        <f t="shared" si="868"/>
        <v>7886</v>
      </c>
      <c r="C7904" s="38">
        <f t="shared" ca="1" si="863"/>
        <v>0.29029004443804468</v>
      </c>
      <c r="D7904" s="38">
        <f t="shared" ca="1" si="864"/>
        <v>6.6729071311998608E-2</v>
      </c>
      <c r="E7904" s="38">
        <f t="shared" ca="1" si="865"/>
        <v>0.14679721744828392</v>
      </c>
      <c r="F7904" s="38">
        <f t="shared" ca="1" si="869"/>
        <v>4.9153017107693014E-2</v>
      </c>
      <c r="G7904" s="24">
        <f t="shared" ca="1" si="866"/>
        <v>10935.719215341122</v>
      </c>
      <c r="H7904" s="24">
        <f t="shared" ca="1" si="867"/>
        <v>11628.900518653603</v>
      </c>
      <c r="I7904" s="24">
        <f ca="1">H7904/'Option value'!$E$10</f>
        <v>564.50973391522348</v>
      </c>
    </row>
    <row r="7905" spans="2:9">
      <c r="B7905">
        <f t="shared" si="868"/>
        <v>7887</v>
      </c>
      <c r="C7905" s="38">
        <f t="shared" ca="1" si="863"/>
        <v>0.11244576519879163</v>
      </c>
      <c r="D7905" s="38">
        <f t="shared" ca="1" si="864"/>
        <v>7.0225978936903272E-2</v>
      </c>
      <c r="E7905" s="38">
        <f t="shared" ca="1" si="865"/>
        <v>0.14450761051896799</v>
      </c>
      <c r="F7905" s="38">
        <f t="shared" ca="1" si="869"/>
        <v>2.2158098888889394E-2</v>
      </c>
      <c r="G7905" s="24">
        <f t="shared" ca="1" si="866"/>
        <v>7918.9169021196321</v>
      </c>
      <c r="H7905" s="24">
        <f t="shared" ca="1" si="867"/>
        <v>8612.0982054321139</v>
      </c>
      <c r="I7905" s="24">
        <f ca="1">H7905/'Option value'!$E$10</f>
        <v>418.06301968117054</v>
      </c>
    </row>
    <row r="7906" spans="2:9">
      <c r="B7906">
        <f t="shared" si="868"/>
        <v>7888</v>
      </c>
      <c r="C7906" s="38">
        <f t="shared" ca="1" si="863"/>
        <v>0.22931201643885327</v>
      </c>
      <c r="D7906" s="38">
        <f t="shared" ca="1" si="864"/>
        <v>6.4204446697535986E-2</v>
      </c>
      <c r="E7906" s="38">
        <f t="shared" ca="1" si="865"/>
        <v>0.14692774263732641</v>
      </c>
      <c r="F7906" s="38">
        <f t="shared" ca="1" si="869"/>
        <v>4.1438910903682576E-2</v>
      </c>
      <c r="G7906" s="24">
        <f t="shared" ca="1" si="866"/>
        <v>9279.2340419218272</v>
      </c>
      <c r="H7906" s="24">
        <f t="shared" ca="1" si="867"/>
        <v>9972.4153452343089</v>
      </c>
      <c r="I7906" s="24">
        <f ca="1">H7906/'Option value'!$E$10</f>
        <v>484.09783229292759</v>
      </c>
    </row>
    <row r="7907" spans="2:9">
      <c r="B7907">
        <f t="shared" si="868"/>
        <v>7889</v>
      </c>
      <c r="C7907" s="38">
        <f t="shared" ca="1" si="863"/>
        <v>0.17554227731424588</v>
      </c>
      <c r="D7907" s="38">
        <f t="shared" ca="1" si="864"/>
        <v>5.5258706647554098E-2</v>
      </c>
      <c r="E7907" s="38">
        <f t="shared" ca="1" si="865"/>
        <v>0.14626624363620397</v>
      </c>
      <c r="F7907" s="38">
        <f t="shared" ca="1" si="869"/>
        <v>5.6059959580796875E-2</v>
      </c>
      <c r="G7907" s="24">
        <f t="shared" ca="1" si="866"/>
        <v>8930.8655746848563</v>
      </c>
      <c r="H7907" s="24">
        <f t="shared" ca="1" si="867"/>
        <v>9624.046877997338</v>
      </c>
      <c r="I7907" s="24">
        <f ca="1">H7907/'Option value'!$E$10</f>
        <v>467.18674165035617</v>
      </c>
    </row>
    <row r="7908" spans="2:9">
      <c r="B7908">
        <f t="shared" si="868"/>
        <v>7890</v>
      </c>
      <c r="C7908" s="38">
        <f t="shared" ca="1" si="863"/>
        <v>0.14347160334130948</v>
      </c>
      <c r="D7908" s="38">
        <f t="shared" ca="1" si="864"/>
        <v>6.4381826847693099E-2</v>
      </c>
      <c r="E7908" s="38">
        <f t="shared" ca="1" si="865"/>
        <v>0.14406143999716031</v>
      </c>
      <c r="F7908" s="38">
        <f t="shared" ca="1" si="869"/>
        <v>5.4888074448499677E-2</v>
      </c>
      <c r="G7908" s="24">
        <f t="shared" ca="1" si="866"/>
        <v>10238.701896508926</v>
      </c>
      <c r="H7908" s="24">
        <f t="shared" ca="1" si="867"/>
        <v>10931.883199821408</v>
      </c>
      <c r="I7908" s="24">
        <f ca="1">H7908/'Option value'!$E$10</f>
        <v>530.6739417389033</v>
      </c>
    </row>
    <row r="7909" spans="2:9">
      <c r="B7909">
        <f t="shared" si="868"/>
        <v>7891</v>
      </c>
      <c r="C7909" s="38">
        <f t="shared" ca="1" si="863"/>
        <v>0.2353809242595617</v>
      </c>
      <c r="D7909" s="38">
        <f t="shared" ca="1" si="864"/>
        <v>6.1287962549732684E-2</v>
      </c>
      <c r="E7909" s="38">
        <f t="shared" ca="1" si="865"/>
        <v>0.14440716244083146</v>
      </c>
      <c r="F7909" s="38">
        <f t="shared" ca="1" si="869"/>
        <v>3.6387606496744114E-2</v>
      </c>
      <c r="G7909" s="24">
        <f t="shared" ca="1" si="866"/>
        <v>8692.9076164897979</v>
      </c>
      <c r="H7909" s="24">
        <f t="shared" ca="1" si="867"/>
        <v>9386.0889198022796</v>
      </c>
      <c r="I7909" s="24">
        <f ca="1">H7909/'Option value'!$E$10</f>
        <v>455.63538445642132</v>
      </c>
    </row>
    <row r="7910" spans="2:9">
      <c r="B7910">
        <f t="shared" si="868"/>
        <v>7892</v>
      </c>
      <c r="C7910" s="38">
        <f t="shared" ca="1" si="863"/>
        <v>0.2784288912809133</v>
      </c>
      <c r="D7910" s="38">
        <f t="shared" ca="1" si="864"/>
        <v>6.3999483471537735E-2</v>
      </c>
      <c r="E7910" s="38">
        <f t="shared" ca="1" si="865"/>
        <v>0.14675397489679462</v>
      </c>
      <c r="F7910" s="38">
        <f t="shared" ca="1" si="869"/>
        <v>4.483553834890755E-2</v>
      </c>
      <c r="G7910" s="24">
        <f t="shared" ca="1" si="866"/>
        <v>9956.1554670865971</v>
      </c>
      <c r="H7910" s="24">
        <f t="shared" ca="1" si="867"/>
        <v>10649.336770399079</v>
      </c>
      <c r="I7910" s="24">
        <f ca="1">H7910/'Option value'!$E$10</f>
        <v>516.95809565044067</v>
      </c>
    </row>
    <row r="7911" spans="2:9">
      <c r="B7911">
        <f t="shared" si="868"/>
        <v>7893</v>
      </c>
      <c r="C7911" s="38">
        <f t="shared" ca="1" si="863"/>
        <v>0.19510512292472459</v>
      </c>
      <c r="D7911" s="38">
        <f t="shared" ca="1" si="864"/>
        <v>5.5025891072902462E-2</v>
      </c>
      <c r="E7911" s="38">
        <f t="shared" ca="1" si="865"/>
        <v>0.14418651751736014</v>
      </c>
      <c r="F7911" s="38">
        <f t="shared" ca="1" si="869"/>
        <v>2.8568234574042763E-2</v>
      </c>
      <c r="G7911" s="24">
        <f t="shared" ca="1" si="866"/>
        <v>7054.0422031159242</v>
      </c>
      <c r="H7911" s="24">
        <f t="shared" ca="1" si="867"/>
        <v>7747.2235064284068</v>
      </c>
      <c r="I7911" s="24">
        <f ca="1">H7911/'Option value'!$E$10</f>
        <v>376.0788109916702</v>
      </c>
    </row>
    <row r="7912" spans="2:9">
      <c r="B7912">
        <f t="shared" si="868"/>
        <v>7894</v>
      </c>
      <c r="C7912" s="38">
        <f t="shared" ca="1" si="863"/>
        <v>0.13597250711197872</v>
      </c>
      <c r="D7912" s="38">
        <f t="shared" ca="1" si="864"/>
        <v>6.8610504849177384E-2</v>
      </c>
      <c r="E7912" s="38">
        <f t="shared" ca="1" si="865"/>
        <v>0.14841496889640626</v>
      </c>
      <c r="F7912" s="38">
        <f t="shared" ca="1" si="869"/>
        <v>3.3871565155226428E-2</v>
      </c>
      <c r="G7912" s="24">
        <f t="shared" ca="1" si="866"/>
        <v>8438.7812279267418</v>
      </c>
      <c r="H7912" s="24">
        <f t="shared" ca="1" si="867"/>
        <v>9131.9625312392236</v>
      </c>
      <c r="I7912" s="24">
        <f ca="1">H7912/'Option value'!$E$10</f>
        <v>443.29915200190402</v>
      </c>
    </row>
    <row r="7913" spans="2:9">
      <c r="B7913">
        <f t="shared" si="868"/>
        <v>7895</v>
      </c>
      <c r="C7913" s="38">
        <f t="shared" ca="1" si="863"/>
        <v>0.23033173506577745</v>
      </c>
      <c r="D7913" s="38">
        <f t="shared" ca="1" si="864"/>
        <v>7.052679402659702E-2</v>
      </c>
      <c r="E7913" s="38">
        <f t="shared" ca="1" si="865"/>
        <v>0.14501762361387138</v>
      </c>
      <c r="F7913" s="38">
        <f t="shared" ca="1" si="869"/>
        <v>5.1763686759005445E-2</v>
      </c>
      <c r="G7913" s="24">
        <f t="shared" ca="1" si="866"/>
        <v>11539.860801510296</v>
      </c>
      <c r="H7913" s="24">
        <f t="shared" ca="1" si="867"/>
        <v>12233.042104822778</v>
      </c>
      <c r="I7913" s="24">
        <f ca="1">H7913/'Option value'!$E$10</f>
        <v>593.83699537974644</v>
      </c>
    </row>
    <row r="7914" spans="2:9">
      <c r="B7914">
        <f t="shared" si="868"/>
        <v>7896</v>
      </c>
      <c r="C7914" s="38">
        <f t="shared" ca="1" si="863"/>
        <v>0.50158636796146783</v>
      </c>
      <c r="D7914" s="38">
        <f t="shared" ca="1" si="864"/>
        <v>6.4906278018079244E-2</v>
      </c>
      <c r="E7914" s="38">
        <f t="shared" ca="1" si="865"/>
        <v>0.14208767193664429</v>
      </c>
      <c r="F7914" s="38">
        <f t="shared" ca="1" si="869"/>
        <v>2.8389221212404121E-2</v>
      </c>
      <c r="G7914" s="24">
        <f t="shared" ca="1" si="866"/>
        <v>10630.99349685878</v>
      </c>
      <c r="H7914" s="24">
        <f t="shared" ca="1" si="867"/>
        <v>11324.174800171262</v>
      </c>
      <c r="I7914" s="24">
        <f ca="1">H7914/'Option value'!$E$10</f>
        <v>549.71722330928458</v>
      </c>
    </row>
    <row r="7915" spans="2:9">
      <c r="B7915">
        <f t="shared" si="868"/>
        <v>7897</v>
      </c>
      <c r="C7915" s="38">
        <f t="shared" ca="1" si="863"/>
        <v>0.31569712007874084</v>
      </c>
      <c r="D7915" s="38">
        <f t="shared" ca="1" si="864"/>
        <v>6.781569309335489E-2</v>
      </c>
      <c r="E7915" s="38">
        <f t="shared" ca="1" si="865"/>
        <v>0.14613098102187086</v>
      </c>
      <c r="F7915" s="38">
        <f t="shared" ca="1" si="869"/>
        <v>2.8212760501837464E-2</v>
      </c>
      <c r="G7915" s="24">
        <f t="shared" ca="1" si="866"/>
        <v>9384.1856052734256</v>
      </c>
      <c r="H7915" s="24">
        <f t="shared" ca="1" si="867"/>
        <v>10077.366908585907</v>
      </c>
      <c r="I7915" s="24">
        <f ca="1">H7915/'Option value'!$E$10</f>
        <v>489.19256837795666</v>
      </c>
    </row>
    <row r="7916" spans="2:9">
      <c r="B7916">
        <f t="shared" si="868"/>
        <v>7898</v>
      </c>
      <c r="C7916" s="38">
        <f t="shared" ca="1" si="863"/>
        <v>0.27838314101523387</v>
      </c>
      <c r="D7916" s="38">
        <f t="shared" ca="1" si="864"/>
        <v>6.3697502901318551E-2</v>
      </c>
      <c r="E7916" s="38">
        <f t="shared" ca="1" si="865"/>
        <v>0.14230030897549845</v>
      </c>
      <c r="F7916" s="38">
        <f t="shared" ca="1" si="869"/>
        <v>4.6451579382471547E-2</v>
      </c>
      <c r="G7916" s="24">
        <f t="shared" ca="1" si="866"/>
        <v>10536.308004882529</v>
      </c>
      <c r="H7916" s="24">
        <f t="shared" ca="1" si="867"/>
        <v>11229.48930819501</v>
      </c>
      <c r="I7916" s="24">
        <f ca="1">H7916/'Option value'!$E$10</f>
        <v>545.12084020364125</v>
      </c>
    </row>
    <row r="7917" spans="2:9">
      <c r="B7917">
        <f t="shared" si="868"/>
        <v>7899</v>
      </c>
      <c r="C7917" s="38">
        <f t="shared" ca="1" si="863"/>
        <v>0.27539230735590553</v>
      </c>
      <c r="D7917" s="38">
        <f t="shared" ca="1" si="864"/>
        <v>6.4721498037138642E-2</v>
      </c>
      <c r="E7917" s="38">
        <f t="shared" ca="1" si="865"/>
        <v>0.14846407972018552</v>
      </c>
      <c r="F7917" s="38">
        <f t="shared" ca="1" si="869"/>
        <v>5.2615332608128715E-2</v>
      </c>
      <c r="G7917" s="24">
        <f t="shared" ca="1" si="866"/>
        <v>10680.640330580836</v>
      </c>
      <c r="H7917" s="24">
        <f t="shared" ca="1" si="867"/>
        <v>11373.821633893318</v>
      </c>
      <c r="I7917" s="24">
        <f ca="1">H7917/'Option value'!$E$10</f>
        <v>552.12726378122898</v>
      </c>
    </row>
    <row r="7918" spans="2:9">
      <c r="B7918">
        <f t="shared" si="868"/>
        <v>7900</v>
      </c>
      <c r="C7918" s="38">
        <f t="shared" ca="1" si="863"/>
        <v>0.18912595870039844</v>
      </c>
      <c r="D7918" s="38">
        <f t="shared" ca="1" si="864"/>
        <v>7.2127712136422606E-2</v>
      </c>
      <c r="E7918" s="38">
        <f t="shared" ca="1" si="865"/>
        <v>0.14547366144649043</v>
      </c>
      <c r="F7918" s="38">
        <f t="shared" ca="1" si="869"/>
        <v>4.6168854930115424E-2</v>
      </c>
      <c r="G7918" s="24">
        <f t="shared" ca="1" si="866"/>
        <v>10711.520514963706</v>
      </c>
      <c r="H7918" s="24">
        <f t="shared" ca="1" si="867"/>
        <v>11404.701818276188</v>
      </c>
      <c r="I7918" s="24">
        <f ca="1">H7918/'Option value'!$E$10</f>
        <v>553.62630185806734</v>
      </c>
    </row>
    <row r="7919" spans="2:9">
      <c r="B7919">
        <f t="shared" si="868"/>
        <v>7901</v>
      </c>
      <c r="C7919" s="38">
        <f t="shared" ca="1" si="863"/>
        <v>0.15191522539086133</v>
      </c>
      <c r="D7919" s="38">
        <f t="shared" ca="1" si="864"/>
        <v>6.8553150693795153E-2</v>
      </c>
      <c r="E7919" s="38">
        <f t="shared" ca="1" si="865"/>
        <v>0.1435022140822009</v>
      </c>
      <c r="F7919" s="38">
        <f t="shared" ca="1" si="869"/>
        <v>3.8179482178173227E-2</v>
      </c>
      <c r="G7919" s="24">
        <f t="shared" ca="1" si="866"/>
        <v>9298.5921563422035</v>
      </c>
      <c r="H7919" s="24">
        <f t="shared" ca="1" si="867"/>
        <v>9991.7734596546852</v>
      </c>
      <c r="I7919" s="24">
        <f ca="1">H7919/'Option value'!$E$10</f>
        <v>485.03754658517886</v>
      </c>
    </row>
    <row r="7920" spans="2:9">
      <c r="B7920">
        <f t="shared" si="868"/>
        <v>7902</v>
      </c>
      <c r="C7920" s="38">
        <f t="shared" ca="1" si="863"/>
        <v>0.22649754902897981</v>
      </c>
      <c r="D7920" s="38">
        <f t="shared" ca="1" si="864"/>
        <v>4.8916565816180965E-2</v>
      </c>
      <c r="E7920" s="38">
        <f t="shared" ca="1" si="865"/>
        <v>0.14602863841791774</v>
      </c>
      <c r="F7920" s="38">
        <f t="shared" ca="1" si="869"/>
        <v>5.9595710447267136E-2</v>
      </c>
      <c r="G7920" s="24">
        <f t="shared" ca="1" si="866"/>
        <v>8608.6449435804334</v>
      </c>
      <c r="H7920" s="24">
        <f t="shared" ca="1" si="867"/>
        <v>9301.8262468929152</v>
      </c>
      <c r="I7920" s="24">
        <f ca="1">H7920/'Option value'!$E$10</f>
        <v>451.54496344140364</v>
      </c>
    </row>
    <row r="7921" spans="2:9">
      <c r="B7921">
        <f t="shared" si="868"/>
        <v>7903</v>
      </c>
      <c r="C7921" s="38">
        <f t="shared" ca="1" si="863"/>
        <v>0.21349338834604215</v>
      </c>
      <c r="D7921" s="38">
        <f t="shared" ca="1" si="864"/>
        <v>5.2313837145574194E-2</v>
      </c>
      <c r="E7921" s="38">
        <f t="shared" ca="1" si="865"/>
        <v>0.15237316653864028</v>
      </c>
      <c r="F7921" s="38">
        <f t="shared" ca="1" si="869"/>
        <v>3.5106138034027026E-2</v>
      </c>
      <c r="G7921" s="24">
        <f t="shared" ca="1" si="866"/>
        <v>6713.8161881122414</v>
      </c>
      <c r="H7921" s="24">
        <f t="shared" ca="1" si="867"/>
        <v>7406.9974914247241</v>
      </c>
      <c r="I7921" s="24">
        <f ca="1">H7921/'Option value'!$E$10</f>
        <v>359.56298502061765</v>
      </c>
    </row>
    <row r="7922" spans="2:9">
      <c r="B7922">
        <f t="shared" si="868"/>
        <v>7904</v>
      </c>
      <c r="C7922" s="38">
        <f t="shared" ca="1" si="863"/>
        <v>0.15488378335019051</v>
      </c>
      <c r="D7922" s="38">
        <f t="shared" ca="1" si="864"/>
        <v>7.4234426351288574E-2</v>
      </c>
      <c r="E7922" s="38">
        <f t="shared" ca="1" si="865"/>
        <v>0.14293311693622163</v>
      </c>
      <c r="F7922" s="38">
        <f t="shared" ca="1" si="869"/>
        <v>2.1489702634388107E-2</v>
      </c>
      <c r="G7922" s="24">
        <f t="shared" ca="1" si="866"/>
        <v>8755.0987349798543</v>
      </c>
      <c r="H7922" s="24">
        <f t="shared" ca="1" si="867"/>
        <v>9448.280038292336</v>
      </c>
      <c r="I7922" s="24">
        <f ca="1">H7922/'Option value'!$E$10</f>
        <v>458.65437079089008</v>
      </c>
    </row>
    <row r="7923" spans="2:9">
      <c r="B7923">
        <f t="shared" si="868"/>
        <v>7905</v>
      </c>
      <c r="C7923" s="38">
        <f t="shared" ca="1" si="863"/>
        <v>5.6925605044562649E-2</v>
      </c>
      <c r="D7923" s="38">
        <f t="shared" ca="1" si="864"/>
        <v>6.0420979441222621E-2</v>
      </c>
      <c r="E7923" s="38">
        <f t="shared" ca="1" si="865"/>
        <v>0.14658833860353926</v>
      </c>
      <c r="F7923" s="38">
        <f t="shared" ca="1" si="869"/>
        <v>4.5077026940409645E-2</v>
      </c>
      <c r="G7923" s="24">
        <f t="shared" ca="1" si="866"/>
        <v>7802.056977895204</v>
      </c>
      <c r="H7923" s="24">
        <f t="shared" ca="1" si="867"/>
        <v>8495.2382812076867</v>
      </c>
      <c r="I7923" s="24">
        <f ca="1">H7923/'Option value'!$E$10</f>
        <v>412.39020782561585</v>
      </c>
    </row>
    <row r="7924" spans="2:9">
      <c r="B7924">
        <f t="shared" si="868"/>
        <v>7906</v>
      </c>
      <c r="C7924" s="38">
        <f t="shared" ca="1" si="863"/>
        <v>0.19819279228399789</v>
      </c>
      <c r="D7924" s="38">
        <f t="shared" ca="1" si="864"/>
        <v>6.8764695400219747E-2</v>
      </c>
      <c r="E7924" s="38">
        <f t="shared" ca="1" si="865"/>
        <v>0.14593325178365518</v>
      </c>
      <c r="F7924" s="38">
        <f t="shared" ca="1" si="869"/>
        <v>2.3939795121544136E-2</v>
      </c>
      <c r="G7924" s="24">
        <f t="shared" ca="1" si="866"/>
        <v>8376.2005308532225</v>
      </c>
      <c r="H7924" s="24">
        <f t="shared" ca="1" si="867"/>
        <v>9069.3818341657043</v>
      </c>
      <c r="I7924" s="24">
        <f ca="1">H7924/'Option value'!$E$10</f>
        <v>440.26125408571374</v>
      </c>
    </row>
    <row r="7925" spans="2:9">
      <c r="B7925">
        <f t="shared" si="868"/>
        <v>7907</v>
      </c>
      <c r="C7925" s="38">
        <f t="shared" ca="1" si="863"/>
        <v>0.34359881315697499</v>
      </c>
      <c r="D7925" s="38">
        <f t="shared" ca="1" si="864"/>
        <v>7.3246912181592252E-2</v>
      </c>
      <c r="E7925" s="38">
        <f t="shared" ca="1" si="865"/>
        <v>0.14358892316338082</v>
      </c>
      <c r="F7925" s="38">
        <f t="shared" ca="1" si="869"/>
        <v>5.291864281607167E-2</v>
      </c>
      <c r="G7925" s="24">
        <f t="shared" ca="1" si="866"/>
        <v>13461.24879192761</v>
      </c>
      <c r="H7925" s="24">
        <f t="shared" ca="1" si="867"/>
        <v>14154.430095240092</v>
      </c>
      <c r="I7925" s="24">
        <f ca="1">H7925/'Option value'!$E$10</f>
        <v>687.1082570504899</v>
      </c>
    </row>
    <row r="7926" spans="2:9">
      <c r="B7926">
        <f t="shared" si="868"/>
        <v>7908</v>
      </c>
      <c r="C7926" s="38">
        <f t="shared" ca="1" si="863"/>
        <v>0.10910021298581261</v>
      </c>
      <c r="D7926" s="38">
        <f t="shared" ca="1" si="864"/>
        <v>5.8261824078731234E-2</v>
      </c>
      <c r="E7926" s="38">
        <f t="shared" ca="1" si="865"/>
        <v>0.14337526586491725</v>
      </c>
      <c r="F7926" s="38">
        <f t="shared" ca="1" si="869"/>
        <v>2.6117817164691005E-2</v>
      </c>
      <c r="G7926" s="24">
        <f t="shared" ca="1" si="866"/>
        <v>6834.485123444837</v>
      </c>
      <c r="H7926" s="24">
        <f t="shared" ca="1" si="867"/>
        <v>7527.6664267573196</v>
      </c>
      <c r="I7926" s="24">
        <f ca="1">H7926/'Option value'!$E$10</f>
        <v>365.42070032802519</v>
      </c>
    </row>
    <row r="7927" spans="2:9">
      <c r="B7927">
        <f t="shared" si="868"/>
        <v>7909</v>
      </c>
      <c r="C7927" s="38">
        <f t="shared" ca="1" si="863"/>
        <v>0.30597404678301587</v>
      </c>
      <c r="D7927" s="38">
        <f t="shared" ca="1" si="864"/>
        <v>5.0073479275386093E-2</v>
      </c>
      <c r="E7927" s="38">
        <f t="shared" ca="1" si="865"/>
        <v>0.14671952172359196</v>
      </c>
      <c r="F7927" s="38">
        <f t="shared" ca="1" si="869"/>
        <v>2.4349817846529141E-2</v>
      </c>
      <c r="G7927" s="24">
        <f t="shared" ca="1" si="866"/>
        <v>6627.653314684515</v>
      </c>
      <c r="H7927" s="24">
        <f t="shared" ca="1" si="867"/>
        <v>7320.8346179969976</v>
      </c>
      <c r="I7927" s="24">
        <f ca="1">H7927/'Option value'!$E$10</f>
        <v>355.38032126199016</v>
      </c>
    </row>
    <row r="7928" spans="2:9">
      <c r="B7928">
        <f t="shared" si="868"/>
        <v>7910</v>
      </c>
      <c r="C7928" s="38">
        <f t="shared" ca="1" si="863"/>
        <v>0.30985225306384739</v>
      </c>
      <c r="D7928" s="38">
        <f t="shared" ca="1" si="864"/>
        <v>7.0560031202610243E-2</v>
      </c>
      <c r="E7928" s="38">
        <f t="shared" ca="1" si="865"/>
        <v>0.14521205322091379</v>
      </c>
      <c r="F7928" s="38">
        <f t="shared" ca="1" si="869"/>
        <v>3.9224955193385397E-2</v>
      </c>
      <c r="G7928" s="24">
        <f t="shared" ca="1" si="866"/>
        <v>10814.823879832536</v>
      </c>
      <c r="H7928" s="24">
        <f t="shared" ca="1" si="867"/>
        <v>11508.005183145018</v>
      </c>
      <c r="I7928" s="24">
        <f ca="1">H7928/'Option value'!$E$10</f>
        <v>558.6410283080105</v>
      </c>
    </row>
    <row r="7929" spans="2:9">
      <c r="B7929">
        <f t="shared" si="868"/>
        <v>7911</v>
      </c>
      <c r="C7929" s="38">
        <f t="shared" ca="1" si="863"/>
        <v>0.29041017776951411</v>
      </c>
      <c r="D7929" s="38">
        <f t="shared" ca="1" si="864"/>
        <v>5.9488748232605575E-2</v>
      </c>
      <c r="E7929" s="38">
        <f t="shared" ca="1" si="865"/>
        <v>0.14430631303598268</v>
      </c>
      <c r="F7929" s="38">
        <f t="shared" ca="1" si="869"/>
        <v>3.3790655765454855E-2</v>
      </c>
      <c r="G7929" s="24">
        <f t="shared" ca="1" si="866"/>
        <v>8614.5020017512816</v>
      </c>
      <c r="H7929" s="24">
        <f t="shared" ca="1" si="867"/>
        <v>9307.6833050637633</v>
      </c>
      <c r="I7929" s="24">
        <f ca="1">H7929/'Option value'!$E$10</f>
        <v>451.82928665358071</v>
      </c>
    </row>
    <row r="7930" spans="2:9">
      <c r="B7930">
        <f t="shared" si="868"/>
        <v>7912</v>
      </c>
      <c r="C7930" s="38">
        <f t="shared" ca="1" si="863"/>
        <v>0.30574023784324189</v>
      </c>
      <c r="D7930" s="38">
        <f t="shared" ca="1" si="864"/>
        <v>6.9531535087187665E-2</v>
      </c>
      <c r="E7930" s="38">
        <f t="shared" ca="1" si="865"/>
        <v>0.1451569013530499</v>
      </c>
      <c r="F7930" s="38">
        <f t="shared" ca="1" si="869"/>
        <v>5.8311280370500651E-2</v>
      </c>
      <c r="G7930" s="24">
        <f t="shared" ca="1" si="866"/>
        <v>12965.284683547703</v>
      </c>
      <c r="H7930" s="24">
        <f t="shared" ca="1" si="867"/>
        <v>13658.465986860185</v>
      </c>
      <c r="I7930" s="24">
        <f ca="1">H7930/'Option value'!$E$10</f>
        <v>663.03232945923219</v>
      </c>
    </row>
    <row r="7931" spans="2:9">
      <c r="B7931">
        <f t="shared" si="868"/>
        <v>7913</v>
      </c>
      <c r="C7931" s="38">
        <f t="shared" ca="1" si="863"/>
        <v>0.29411327827435119</v>
      </c>
      <c r="D7931" s="38">
        <f t="shared" ca="1" si="864"/>
        <v>5.9073182697671069E-2</v>
      </c>
      <c r="E7931" s="38">
        <f t="shared" ca="1" si="865"/>
        <v>0.14511770342292829</v>
      </c>
      <c r="F7931" s="38">
        <f t="shared" ca="1" si="869"/>
        <v>5.5853710251777322E-2</v>
      </c>
      <c r="G7931" s="24">
        <f t="shared" ca="1" si="866"/>
        <v>10621.301311984524</v>
      </c>
      <c r="H7931" s="24">
        <f t="shared" ca="1" si="867"/>
        <v>11314.482615297005</v>
      </c>
      <c r="I7931" s="24">
        <f ca="1">H7931/'Option value'!$E$10</f>
        <v>549.24672889791282</v>
      </c>
    </row>
    <row r="7932" spans="2:9">
      <c r="B7932">
        <f t="shared" si="868"/>
        <v>7914</v>
      </c>
      <c r="C7932" s="38">
        <f t="shared" ca="1" si="863"/>
        <v>0.31992301598072354</v>
      </c>
      <c r="D7932" s="38">
        <f t="shared" ca="1" si="864"/>
        <v>7.7349800806295915E-2</v>
      </c>
      <c r="E7932" s="38">
        <f t="shared" ca="1" si="865"/>
        <v>0.14273148301943395</v>
      </c>
      <c r="F7932" s="38">
        <f t="shared" ca="1" si="869"/>
        <v>3.0235811827266507E-2</v>
      </c>
      <c r="G7932" s="24">
        <f t="shared" ca="1" si="866"/>
        <v>11255.46306381272</v>
      </c>
      <c r="H7932" s="24">
        <f t="shared" ca="1" si="867"/>
        <v>11948.644367125202</v>
      </c>
      <c r="I7932" s="24">
        <f ca="1">H7932/'Option value'!$E$10</f>
        <v>580.03127995753403</v>
      </c>
    </row>
    <row r="7933" spans="2:9">
      <c r="B7933">
        <f t="shared" si="868"/>
        <v>7915</v>
      </c>
      <c r="C7933" s="38">
        <f t="shared" ca="1" si="863"/>
        <v>0.13288602883922646</v>
      </c>
      <c r="D7933" s="38">
        <f t="shared" ca="1" si="864"/>
        <v>6.5563390853247167E-2</v>
      </c>
      <c r="E7933" s="38">
        <f t="shared" ca="1" si="865"/>
        <v>0.14722256343270851</v>
      </c>
      <c r="F7933" s="38">
        <f t="shared" ca="1" si="869"/>
        <v>3.8606115480589842E-2</v>
      </c>
      <c r="G7933" s="24">
        <f t="shared" ca="1" si="866"/>
        <v>8480.92862656127</v>
      </c>
      <c r="H7933" s="24">
        <f t="shared" ca="1" si="867"/>
        <v>9174.1099298737518</v>
      </c>
      <c r="I7933" s="24">
        <f ca="1">H7933/'Option value'!$E$10</f>
        <v>445.34514222688114</v>
      </c>
    </row>
    <row r="7934" spans="2:9">
      <c r="B7934">
        <f t="shared" si="868"/>
        <v>7916</v>
      </c>
      <c r="C7934" s="38">
        <f t="shared" ca="1" si="863"/>
        <v>0.22154634135834178</v>
      </c>
      <c r="D7934" s="38">
        <f t="shared" ca="1" si="864"/>
        <v>5.6986256194685878E-2</v>
      </c>
      <c r="E7934" s="38">
        <f t="shared" ca="1" si="865"/>
        <v>0.14832500453329908</v>
      </c>
      <c r="F7934" s="38">
        <f t="shared" ca="1" si="869"/>
        <v>3.1800323653271879E-2</v>
      </c>
      <c r="G7934" s="24">
        <f t="shared" ca="1" si="866"/>
        <v>7408.8965043699727</v>
      </c>
      <c r="H7934" s="24">
        <f t="shared" ca="1" si="867"/>
        <v>8102.0778076824554</v>
      </c>
      <c r="I7934" s="24">
        <f ca="1">H7934/'Option value'!$E$10</f>
        <v>393.30474794575025</v>
      </c>
    </row>
    <row r="7935" spans="2:9">
      <c r="B7935">
        <f t="shared" si="868"/>
        <v>7917</v>
      </c>
      <c r="C7935" s="38">
        <f t="shared" ca="1" si="863"/>
        <v>0.19003095843166512</v>
      </c>
      <c r="D7935" s="38">
        <f t="shared" ca="1" si="864"/>
        <v>5.8791749522321635E-2</v>
      </c>
      <c r="E7935" s="38">
        <f t="shared" ca="1" si="865"/>
        <v>0.14746963253123518</v>
      </c>
      <c r="F7935" s="38">
        <f t="shared" ca="1" si="869"/>
        <v>2.8440777189022291E-2</v>
      </c>
      <c r="G7935" s="24">
        <f t="shared" ca="1" si="866"/>
        <v>7289.7689477499662</v>
      </c>
      <c r="H7935" s="24">
        <f t="shared" ca="1" si="867"/>
        <v>7982.9502510624488</v>
      </c>
      <c r="I7935" s="24">
        <f ca="1">H7935/'Option value'!$E$10</f>
        <v>387.52185684769165</v>
      </c>
    </row>
    <row r="7936" spans="2:9">
      <c r="B7936">
        <f t="shared" si="868"/>
        <v>7918</v>
      </c>
      <c r="C7936" s="38">
        <f t="shared" ca="1" si="863"/>
        <v>0.30039533783081074</v>
      </c>
      <c r="D7936" s="38">
        <f t="shared" ca="1" si="864"/>
        <v>6.4968482660342899E-2</v>
      </c>
      <c r="E7936" s="38">
        <f t="shared" ca="1" si="865"/>
        <v>0.14181398392353525</v>
      </c>
      <c r="F7936" s="38">
        <f t="shared" ca="1" si="869"/>
        <v>5.6445374281245533E-2</v>
      </c>
      <c r="G7936" s="24">
        <f t="shared" ca="1" si="866"/>
        <v>12273.581088406894</v>
      </c>
      <c r="H7936" s="24">
        <f t="shared" ca="1" si="867"/>
        <v>12966.762391719376</v>
      </c>
      <c r="I7936" s="24">
        <f ca="1">H7936/'Option value'!$E$10</f>
        <v>629.45448503492116</v>
      </c>
    </row>
    <row r="7937" spans="2:9">
      <c r="B7937">
        <f t="shared" si="868"/>
        <v>7919</v>
      </c>
      <c r="C7937" s="38">
        <f t="shared" ca="1" si="863"/>
        <v>0.24551111620914828</v>
      </c>
      <c r="D7937" s="38">
        <f t="shared" ca="1" si="864"/>
        <v>6.2477197088607016E-2</v>
      </c>
      <c r="E7937" s="38">
        <f t="shared" ca="1" si="865"/>
        <v>0.14532347213716235</v>
      </c>
      <c r="F7937" s="38">
        <f t="shared" ca="1" si="869"/>
        <v>2.7147128662714109E-2</v>
      </c>
      <c r="G7937" s="24">
        <f t="shared" ca="1" si="866"/>
        <v>8166.3873220952728</v>
      </c>
      <c r="H7937" s="24">
        <f t="shared" ca="1" si="867"/>
        <v>8859.5686254077555</v>
      </c>
      <c r="I7937" s="24">
        <f ca="1">H7937/'Option value'!$E$10</f>
        <v>430.07614686445413</v>
      </c>
    </row>
    <row r="7938" spans="2:9">
      <c r="B7938">
        <f t="shared" si="868"/>
        <v>7920</v>
      </c>
      <c r="C7938" s="38">
        <f t="shared" ca="1" si="863"/>
        <v>0.31782070279629526</v>
      </c>
      <c r="D7938" s="38">
        <f t="shared" ca="1" si="864"/>
        <v>6.4075013944507597E-2</v>
      </c>
      <c r="E7938" s="38">
        <f t="shared" ca="1" si="865"/>
        <v>0.14884228751586365</v>
      </c>
      <c r="F7938" s="38">
        <f t="shared" ca="1" si="869"/>
        <v>5.4668100554267893E-2</v>
      </c>
      <c r="G7938" s="24">
        <f t="shared" ca="1" si="866"/>
        <v>11119.99348242514</v>
      </c>
      <c r="H7938" s="24">
        <f t="shared" ca="1" si="867"/>
        <v>11813.174785737621</v>
      </c>
      <c r="I7938" s="24">
        <f ca="1">H7938/'Option value'!$E$10</f>
        <v>573.45508668629225</v>
      </c>
    </row>
    <row r="7939" spans="2:9">
      <c r="B7939">
        <f t="shared" si="868"/>
        <v>7921</v>
      </c>
      <c r="C7939" s="38">
        <f t="shared" ca="1" si="863"/>
        <v>3.7360151595193569E-2</v>
      </c>
      <c r="D7939" s="38">
        <f t="shared" ca="1" si="864"/>
        <v>5.9725926483551781E-2</v>
      </c>
      <c r="E7939" s="38">
        <f t="shared" ca="1" si="865"/>
        <v>0.14141646194113144</v>
      </c>
      <c r="F7939" s="38">
        <f t="shared" ca="1" si="869"/>
        <v>3.9598918696042713E-2</v>
      </c>
      <c r="G7939" s="24">
        <f t="shared" ca="1" si="866"/>
        <v>7546.7718312929255</v>
      </c>
      <c r="H7939" s="24">
        <f t="shared" ca="1" si="867"/>
        <v>8239.9531346054082</v>
      </c>
      <c r="I7939" s="24">
        <f ca="1">H7939/'Option value'!$E$10</f>
        <v>399.99772498084502</v>
      </c>
    </row>
    <row r="7940" spans="2:9">
      <c r="B7940">
        <f t="shared" si="868"/>
        <v>7922</v>
      </c>
      <c r="C7940" s="38">
        <f t="shared" ca="1" si="863"/>
        <v>0.16495141792096835</v>
      </c>
      <c r="D7940" s="38">
        <f t="shared" ca="1" si="864"/>
        <v>6.3075347413182881E-2</v>
      </c>
      <c r="E7940" s="38">
        <f t="shared" ca="1" si="865"/>
        <v>0.14278747692856905</v>
      </c>
      <c r="F7940" s="38">
        <f t="shared" ca="1" si="869"/>
        <v>5.0939964740455493E-2</v>
      </c>
      <c r="G7940" s="24">
        <f t="shared" ca="1" si="866"/>
        <v>9921.822311172733</v>
      </c>
      <c r="H7940" s="24">
        <f t="shared" ca="1" si="867"/>
        <v>10615.003614485215</v>
      </c>
      <c r="I7940" s="24">
        <f ca="1">H7940/'Option value'!$E$10</f>
        <v>515.29143759636963</v>
      </c>
    </row>
    <row r="7941" spans="2:9">
      <c r="B7941">
        <f t="shared" si="868"/>
        <v>7923</v>
      </c>
      <c r="C7941" s="38">
        <f t="shared" ca="1" si="863"/>
        <v>0.19044872878241836</v>
      </c>
      <c r="D7941" s="38">
        <f t="shared" ca="1" si="864"/>
        <v>5.6561729100405717E-2</v>
      </c>
      <c r="E7941" s="38">
        <f t="shared" ca="1" si="865"/>
        <v>0.14428194967174116</v>
      </c>
      <c r="F7941" s="38">
        <f t="shared" ca="1" si="869"/>
        <v>3.3850374835445313E-2</v>
      </c>
      <c r="G7941" s="24">
        <f t="shared" ca="1" si="866"/>
        <v>7561.9096534884065</v>
      </c>
      <c r="H7941" s="24">
        <f t="shared" ca="1" si="867"/>
        <v>8255.0909568008883</v>
      </c>
      <c r="I7941" s="24">
        <f ca="1">H7941/'Option value'!$E$10</f>
        <v>400.73257071848968</v>
      </c>
    </row>
    <row r="7942" spans="2:9">
      <c r="B7942">
        <f t="shared" si="868"/>
        <v>7924</v>
      </c>
      <c r="C7942" s="38">
        <f t="shared" ca="1" si="863"/>
        <v>0.21299969463653404</v>
      </c>
      <c r="D7942" s="38">
        <f t="shared" ca="1" si="864"/>
        <v>6.1761967188994495E-2</v>
      </c>
      <c r="E7942" s="38">
        <f t="shared" ca="1" si="865"/>
        <v>0.14269343502504189</v>
      </c>
      <c r="F7942" s="38">
        <f t="shared" ca="1" si="869"/>
        <v>4.6080802944827019E-2</v>
      </c>
      <c r="G7942" s="24">
        <f t="shared" ca="1" si="866"/>
        <v>9616.9924401993921</v>
      </c>
      <c r="H7942" s="24">
        <f t="shared" ca="1" si="867"/>
        <v>10310.173743511874</v>
      </c>
      <c r="I7942" s="24">
        <f ca="1">H7942/'Option value'!$E$10</f>
        <v>500.49387104426569</v>
      </c>
    </row>
    <row r="7943" spans="2:9">
      <c r="B7943">
        <f t="shared" si="868"/>
        <v>7925</v>
      </c>
      <c r="C7943" s="38">
        <f t="shared" ca="1" si="863"/>
        <v>4.5856071766689349E-2</v>
      </c>
      <c r="D7943" s="38">
        <f t="shared" ca="1" si="864"/>
        <v>6.2346389440496905E-2</v>
      </c>
      <c r="E7943" s="38">
        <f t="shared" ca="1" si="865"/>
        <v>0.14832631233548327</v>
      </c>
      <c r="F7943" s="38">
        <f t="shared" ca="1" si="869"/>
        <v>4.8946094752766713E-2</v>
      </c>
      <c r="G7943" s="24">
        <f t="shared" ca="1" si="866"/>
        <v>8137.193877059477</v>
      </c>
      <c r="H7943" s="24">
        <f t="shared" ca="1" si="867"/>
        <v>8830.3751803719588</v>
      </c>
      <c r="I7943" s="24">
        <f ca="1">H7943/'Option value'!$E$10</f>
        <v>428.6589893384446</v>
      </c>
    </row>
    <row r="7944" spans="2:9">
      <c r="B7944">
        <f t="shared" si="868"/>
        <v>7926</v>
      </c>
      <c r="C7944" s="38">
        <f t="shared" ca="1" si="863"/>
        <v>0.30403651770992413</v>
      </c>
      <c r="D7944" s="38">
        <f t="shared" ca="1" si="864"/>
        <v>7.0655104426484691E-2</v>
      </c>
      <c r="E7944" s="38">
        <f t="shared" ca="1" si="865"/>
        <v>0.14299748809029136</v>
      </c>
      <c r="F7944" s="38">
        <f t="shared" ca="1" si="869"/>
        <v>5.6560556105701695E-2</v>
      </c>
      <c r="G7944" s="24">
        <f t="shared" ca="1" si="866"/>
        <v>13219.813529000025</v>
      </c>
      <c r="H7944" s="24">
        <f t="shared" ca="1" si="867"/>
        <v>13912.994832312506</v>
      </c>
      <c r="I7944" s="24">
        <f ca="1">H7944/'Option value'!$E$10</f>
        <v>675.38809865594692</v>
      </c>
    </row>
    <row r="7945" spans="2:9">
      <c r="B7945">
        <f t="shared" si="868"/>
        <v>7927</v>
      </c>
      <c r="C7945" s="38">
        <f t="shared" ca="1" si="863"/>
        <v>0.23084953445926132</v>
      </c>
      <c r="D7945" s="38">
        <f t="shared" ca="1" si="864"/>
        <v>5.2853257425795448E-2</v>
      </c>
      <c r="E7945" s="38">
        <f t="shared" ca="1" si="865"/>
        <v>0.14926536767815185</v>
      </c>
      <c r="F7945" s="38">
        <f t="shared" ca="1" si="869"/>
        <v>3.1168805002358229E-2</v>
      </c>
      <c r="G7945" s="24">
        <f t="shared" ca="1" si="866"/>
        <v>6831.7323593121073</v>
      </c>
      <c r="H7945" s="24">
        <f t="shared" ca="1" si="867"/>
        <v>7524.91366262459</v>
      </c>
      <c r="I7945" s="24">
        <f ca="1">H7945/'Option value'!$E$10</f>
        <v>365.28707100119368</v>
      </c>
    </row>
    <row r="7946" spans="2:9">
      <c r="B7946">
        <f t="shared" si="868"/>
        <v>7928</v>
      </c>
      <c r="C7946" s="38">
        <f t="shared" ca="1" si="863"/>
        <v>0.30867431432994608</v>
      </c>
      <c r="D7946" s="38">
        <f t="shared" ca="1" si="864"/>
        <v>7.0060917103974912E-2</v>
      </c>
      <c r="E7946" s="38">
        <f t="shared" ca="1" si="865"/>
        <v>0.14519554260870715</v>
      </c>
      <c r="F7946" s="38">
        <f t="shared" ca="1" si="869"/>
        <v>5.8286401942156674E-2</v>
      </c>
      <c r="G7946" s="24">
        <f t="shared" ca="1" si="866"/>
        <v>13083.782547433839</v>
      </c>
      <c r="H7946" s="24">
        <f t="shared" ca="1" si="867"/>
        <v>13776.963850746321</v>
      </c>
      <c r="I7946" s="24">
        <f ca="1">H7946/'Option value'!$E$10</f>
        <v>668.78465294885052</v>
      </c>
    </row>
    <row r="7947" spans="2:9">
      <c r="B7947">
        <f t="shared" si="868"/>
        <v>7929</v>
      </c>
      <c r="C7947" s="38">
        <f t="shared" ca="1" si="863"/>
        <v>0.2521497291357031</v>
      </c>
      <c r="D7947" s="38">
        <f t="shared" ca="1" si="864"/>
        <v>6.3419423960226345E-2</v>
      </c>
      <c r="E7947" s="38">
        <f t="shared" ca="1" si="865"/>
        <v>0.14767054229438714</v>
      </c>
      <c r="F7947" s="38">
        <f t="shared" ca="1" si="869"/>
        <v>5.2558903475564217E-2</v>
      </c>
      <c r="G7947" s="24">
        <f t="shared" ca="1" si="866"/>
        <v>10354.670149436955</v>
      </c>
      <c r="H7947" s="24">
        <f t="shared" ca="1" si="867"/>
        <v>11047.851452749437</v>
      </c>
      <c r="I7947" s="24">
        <f ca="1">H7947/'Option value'!$E$10</f>
        <v>536.30346858006976</v>
      </c>
    </row>
    <row r="7948" spans="2:9">
      <c r="B7948">
        <f t="shared" si="868"/>
        <v>7930</v>
      </c>
      <c r="C7948" s="38">
        <f t="shared" ca="1" si="863"/>
        <v>1.7326570919199424E-3</v>
      </c>
      <c r="D7948" s="38">
        <f t="shared" ca="1" si="864"/>
        <v>6.1752672315341942E-2</v>
      </c>
      <c r="E7948" s="38">
        <f t="shared" ca="1" si="865"/>
        <v>0.14286919246402954</v>
      </c>
      <c r="F7948" s="38">
        <f t="shared" ca="1" si="869"/>
        <v>2.2518606282923251E-2</v>
      </c>
      <c r="G7948" s="24">
        <f t="shared" ca="1" si="866"/>
        <v>6374.567958031892</v>
      </c>
      <c r="H7948" s="24">
        <f t="shared" ca="1" si="867"/>
        <v>7067.7492613443746</v>
      </c>
      <c r="I7948" s="24">
        <f ca="1">H7948/'Option value'!$E$10</f>
        <v>343.09462433710553</v>
      </c>
    </row>
    <row r="7949" spans="2:9">
      <c r="B7949">
        <f t="shared" si="868"/>
        <v>7931</v>
      </c>
      <c r="C7949" s="38">
        <f t="shared" ca="1" si="863"/>
        <v>8.0558335341298082E-2</v>
      </c>
      <c r="D7949" s="38">
        <f t="shared" ca="1" si="864"/>
        <v>6.9408019040853128E-2</v>
      </c>
      <c r="E7949" s="38">
        <f t="shared" ca="1" si="865"/>
        <v>0.1435681811036415</v>
      </c>
      <c r="F7949" s="38">
        <f t="shared" ca="1" si="869"/>
        <v>5.70638169566271E-2</v>
      </c>
      <c r="G7949" s="24">
        <f t="shared" ca="1" si="866"/>
        <v>10752.543939022769</v>
      </c>
      <c r="H7949" s="24">
        <f t="shared" ca="1" si="867"/>
        <v>11445.725242335251</v>
      </c>
      <c r="I7949" s="24">
        <f ca="1">H7949/'Option value'!$E$10</f>
        <v>555.61773021044905</v>
      </c>
    </row>
    <row r="7950" spans="2:9">
      <c r="B7950">
        <f t="shared" si="868"/>
        <v>7932</v>
      </c>
      <c r="C7950" s="38">
        <f t="shared" ca="1" si="863"/>
        <v>0.11473805732939729</v>
      </c>
      <c r="D7950" s="38">
        <f t="shared" ca="1" si="864"/>
        <v>6.3997398249601434E-2</v>
      </c>
      <c r="E7950" s="38">
        <f t="shared" ca="1" si="865"/>
        <v>0.14401515541123761</v>
      </c>
      <c r="F7950" s="38">
        <f t="shared" ca="1" si="869"/>
        <v>5.5055066157561838E-2</v>
      </c>
      <c r="G7950" s="24">
        <f t="shared" ca="1" si="866"/>
        <v>9945.6074475240275</v>
      </c>
      <c r="H7950" s="24">
        <f t="shared" ca="1" si="867"/>
        <v>10638.788750836509</v>
      </c>
      <c r="I7950" s="24">
        <f ca="1">H7950/'Option value'!$E$10</f>
        <v>516.44605586584998</v>
      </c>
    </row>
    <row r="7951" spans="2:9">
      <c r="B7951">
        <f t="shared" si="868"/>
        <v>7933</v>
      </c>
      <c r="C7951" s="38">
        <f t="shared" ca="1" si="863"/>
        <v>0.3515908037829597</v>
      </c>
      <c r="D7951" s="38">
        <f t="shared" ca="1" si="864"/>
        <v>6.2156243484074516E-2</v>
      </c>
      <c r="E7951" s="38">
        <f t="shared" ca="1" si="865"/>
        <v>0.14214793115315397</v>
      </c>
      <c r="F7951" s="38">
        <f t="shared" ca="1" si="869"/>
        <v>4.3145751974538585E-2</v>
      </c>
      <c r="G7951" s="24">
        <f t="shared" ca="1" si="866"/>
        <v>10523.897515042814</v>
      </c>
      <c r="H7951" s="24">
        <f t="shared" ca="1" si="867"/>
        <v>11217.078818355296</v>
      </c>
      <c r="I7951" s="24">
        <f ca="1">H7951/'Option value'!$E$10</f>
        <v>544.51838924054834</v>
      </c>
    </row>
    <row r="7952" spans="2:9">
      <c r="B7952">
        <f t="shared" si="868"/>
        <v>7934</v>
      </c>
      <c r="C7952" s="38">
        <f t="shared" ca="1" si="863"/>
        <v>0.2303817273539982</v>
      </c>
      <c r="D7952" s="38">
        <f t="shared" ca="1" si="864"/>
        <v>6.5573503837375244E-2</v>
      </c>
      <c r="E7952" s="38">
        <f t="shared" ca="1" si="865"/>
        <v>0.14974433097245954</v>
      </c>
      <c r="F7952" s="38">
        <f t="shared" ca="1" si="869"/>
        <v>3.0949619794408332E-2</v>
      </c>
      <c r="G7952" s="24">
        <f t="shared" ca="1" si="866"/>
        <v>8422.9172457581826</v>
      </c>
      <c r="H7952" s="24">
        <f t="shared" ca="1" si="867"/>
        <v>9116.0985490706644</v>
      </c>
      <c r="I7952" s="24">
        <f ca="1">H7952/'Option value'!$E$10</f>
        <v>442.52905578012928</v>
      </c>
    </row>
    <row r="7953" spans="2:9">
      <c r="B7953">
        <f t="shared" si="868"/>
        <v>7935</v>
      </c>
      <c r="C7953" s="38">
        <f t="shared" ca="1" si="863"/>
        <v>0.23193265422828765</v>
      </c>
      <c r="D7953" s="38">
        <f t="shared" ca="1" si="864"/>
        <v>6.4491213381535406E-2</v>
      </c>
      <c r="E7953" s="38">
        <f t="shared" ca="1" si="865"/>
        <v>0.14210014436017254</v>
      </c>
      <c r="F7953" s="38">
        <f t="shared" ca="1" si="869"/>
        <v>4.1702531547153407E-2</v>
      </c>
      <c r="G7953" s="24">
        <f t="shared" ca="1" si="866"/>
        <v>9814.2135887884579</v>
      </c>
      <c r="H7953" s="24">
        <f t="shared" ca="1" si="867"/>
        <v>10507.39489210094</v>
      </c>
      <c r="I7953" s="24">
        <f ca="1">H7953/'Option value'!$E$10</f>
        <v>510.06771320878346</v>
      </c>
    </row>
    <row r="7954" spans="2:9">
      <c r="B7954">
        <f t="shared" si="868"/>
        <v>7936</v>
      </c>
      <c r="C7954" s="38">
        <f t="shared" ca="1" si="863"/>
        <v>0.23435875530144354</v>
      </c>
      <c r="D7954" s="38">
        <f t="shared" ca="1" si="864"/>
        <v>6.4973964861031269E-2</v>
      </c>
      <c r="E7954" s="38">
        <f t="shared" ca="1" si="865"/>
        <v>0.14571015574443583</v>
      </c>
      <c r="F7954" s="38">
        <f t="shared" ca="1" si="869"/>
        <v>3.2396181582976573E-2</v>
      </c>
      <c r="G7954" s="24">
        <f t="shared" ca="1" si="866"/>
        <v>8777.8605364876476</v>
      </c>
      <c r="H7954" s="24">
        <f t="shared" ca="1" si="867"/>
        <v>9471.0418398001293</v>
      </c>
      <c r="I7954" s="24">
        <f ca="1">H7954/'Option value'!$E$10</f>
        <v>459.75931261165675</v>
      </c>
    </row>
    <row r="7955" spans="2:9">
      <c r="B7955">
        <f t="shared" si="868"/>
        <v>7937</v>
      </c>
      <c r="C7955" s="38">
        <f t="shared" ref="C7955:C8018" ca="1" si="870">_xlfn.NORM.INV(RAND(),$F$6,$G$6)</f>
        <v>0.25393702422699971</v>
      </c>
      <c r="D7955" s="38">
        <f t="shared" ref="D7955:D8018" ca="1" si="871">_xlfn.NORM.INV(RAND(),$F$7,$G$7)</f>
        <v>6.204332949598667E-2</v>
      </c>
      <c r="E7955" s="38">
        <f t="shared" ref="E7955:E8018" ca="1" si="872">_xlfn.NORM.INV(RAND(),$F$8,$G$8)</f>
        <v>0.14569359466288848</v>
      </c>
      <c r="F7955" s="38">
        <f t="shared" ca="1" si="869"/>
        <v>3.0683610363751179E-2</v>
      </c>
      <c r="G7955" s="24">
        <f t="shared" ref="G7955:G8018" ca="1" si="873">IF(E7955&gt;F7955,($C$12*(1+C7955)*D7955)/(E7955-F7955),0)</f>
        <v>8389.3179489757295</v>
      </c>
      <c r="H7955" s="24">
        <f t="shared" ref="H7955:H8018" ca="1" si="874">G7955+$C$13</f>
        <v>9082.4992522882112</v>
      </c>
      <c r="I7955" s="24">
        <f ca="1">H7955/'Option value'!$E$10</f>
        <v>440.89802195573839</v>
      </c>
    </row>
    <row r="7956" spans="2:9">
      <c r="B7956">
        <f t="shared" ref="B7956:B8019" si="875">B7955+1</f>
        <v>7938</v>
      </c>
      <c r="C7956" s="38">
        <f t="shared" ca="1" si="870"/>
        <v>0.26947084566525037</v>
      </c>
      <c r="D7956" s="38">
        <f t="shared" ca="1" si="871"/>
        <v>5.8728443580926749E-2</v>
      </c>
      <c r="E7956" s="38">
        <f t="shared" ca="1" si="872"/>
        <v>0.14050584230647151</v>
      </c>
      <c r="F7956" s="38">
        <f t="shared" ref="F7956:F8019" ca="1" si="876">RAND()*($E$9-$D$9)+$D$9</f>
        <v>5.94113654240499E-2</v>
      </c>
      <c r="G7956" s="24">
        <f t="shared" ca="1" si="873"/>
        <v>11401.744978468923</v>
      </c>
      <c r="H7956" s="24">
        <f t="shared" ca="1" si="874"/>
        <v>12094.926281781405</v>
      </c>
      <c r="I7956" s="24">
        <f ca="1">H7956/'Option value'!$E$10</f>
        <v>587.13234377579636</v>
      </c>
    </row>
    <row r="7957" spans="2:9">
      <c r="B7957">
        <f t="shared" si="875"/>
        <v>7939</v>
      </c>
      <c r="C7957" s="38">
        <f t="shared" ca="1" si="870"/>
        <v>0.26008916102258339</v>
      </c>
      <c r="D7957" s="38">
        <f t="shared" ca="1" si="871"/>
        <v>5.58699374837483E-2</v>
      </c>
      <c r="E7957" s="38">
        <f t="shared" ca="1" si="872"/>
        <v>0.14582804023843193</v>
      </c>
      <c r="F7957" s="38">
        <f t="shared" ca="1" si="876"/>
        <v>4.8779696087832461E-2</v>
      </c>
      <c r="G7957" s="24">
        <f t="shared" ca="1" si="873"/>
        <v>8996.6890079325476</v>
      </c>
      <c r="H7957" s="24">
        <f t="shared" ca="1" si="874"/>
        <v>9689.8703112450294</v>
      </c>
      <c r="I7957" s="24">
        <f ca="1">H7957/'Option value'!$E$10</f>
        <v>470.38205394393344</v>
      </c>
    </row>
    <row r="7958" spans="2:9">
      <c r="B7958">
        <f t="shared" si="875"/>
        <v>7940</v>
      </c>
      <c r="C7958" s="38">
        <f t="shared" ca="1" si="870"/>
        <v>0.35099224640915128</v>
      </c>
      <c r="D7958" s="38">
        <f t="shared" ca="1" si="871"/>
        <v>6.2380225890383875E-2</v>
      </c>
      <c r="E7958" s="38">
        <f t="shared" ca="1" si="872"/>
        <v>0.14625057485519044</v>
      </c>
      <c r="F7958" s="38">
        <f t="shared" ca="1" si="876"/>
        <v>4.6485265734280953E-2</v>
      </c>
      <c r="G7958" s="24">
        <f t="shared" ca="1" si="873"/>
        <v>10476.389193292514</v>
      </c>
      <c r="H7958" s="24">
        <f t="shared" ca="1" si="874"/>
        <v>11169.570496604996</v>
      </c>
      <c r="I7958" s="24">
        <f ca="1">H7958/'Option value'!$E$10</f>
        <v>542.21216002936876</v>
      </c>
    </row>
    <row r="7959" spans="2:9">
      <c r="B7959">
        <f t="shared" si="875"/>
        <v>7941</v>
      </c>
      <c r="C7959" s="38">
        <f t="shared" ca="1" si="870"/>
        <v>0.21819618957904732</v>
      </c>
      <c r="D7959" s="38">
        <f t="shared" ca="1" si="871"/>
        <v>6.1091324768426082E-2</v>
      </c>
      <c r="E7959" s="38">
        <f t="shared" ca="1" si="872"/>
        <v>0.14287399600522252</v>
      </c>
      <c r="F7959" s="38">
        <f t="shared" ca="1" si="876"/>
        <v>3.4365044906787087E-2</v>
      </c>
      <c r="G7959" s="24">
        <f t="shared" ca="1" si="873"/>
        <v>8505.9454090483978</v>
      </c>
      <c r="H7959" s="24">
        <f t="shared" ca="1" si="874"/>
        <v>9199.1267123608795</v>
      </c>
      <c r="I7959" s="24">
        <f ca="1">H7959/'Option value'!$E$10</f>
        <v>446.559549143732</v>
      </c>
    </row>
    <row r="7960" spans="2:9">
      <c r="B7960">
        <f t="shared" si="875"/>
        <v>7942</v>
      </c>
      <c r="C7960" s="38">
        <f t="shared" ca="1" si="870"/>
        <v>0.1570712718437367</v>
      </c>
      <c r="D7960" s="38">
        <f t="shared" ca="1" si="871"/>
        <v>6.9569385163409117E-2</v>
      </c>
      <c r="E7960" s="38">
        <f t="shared" ca="1" si="872"/>
        <v>0.14194537666093535</v>
      </c>
      <c r="F7960" s="38">
        <f t="shared" ca="1" si="876"/>
        <v>3.4206781460168499E-2</v>
      </c>
      <c r="G7960" s="24">
        <f t="shared" ca="1" si="873"/>
        <v>9266.1290515637356</v>
      </c>
      <c r="H7960" s="24">
        <f t="shared" ca="1" si="874"/>
        <v>9959.3103548762174</v>
      </c>
      <c r="I7960" s="24">
        <f ca="1">H7960/'Option value'!$E$10</f>
        <v>483.4616677124377</v>
      </c>
    </row>
    <row r="7961" spans="2:9">
      <c r="B7961">
        <f t="shared" si="875"/>
        <v>7943</v>
      </c>
      <c r="C7961" s="38">
        <f t="shared" ca="1" si="870"/>
        <v>6.9746713157525952E-2</v>
      </c>
      <c r="D7961" s="38">
        <f t="shared" ca="1" si="871"/>
        <v>7.3431590263090998E-2</v>
      </c>
      <c r="E7961" s="38">
        <f t="shared" ca="1" si="872"/>
        <v>0.14703581737390753</v>
      </c>
      <c r="F7961" s="38">
        <f t="shared" ca="1" si="876"/>
        <v>3.4361510227216403E-2</v>
      </c>
      <c r="G7961" s="24">
        <f t="shared" ca="1" si="873"/>
        <v>8646.3014895232754</v>
      </c>
      <c r="H7961" s="24">
        <f t="shared" ca="1" si="874"/>
        <v>9339.4827928357572</v>
      </c>
      <c r="I7961" s="24">
        <f ca="1">H7961/'Option value'!$E$10</f>
        <v>453.37295110853188</v>
      </c>
    </row>
    <row r="7962" spans="2:9">
      <c r="B7962">
        <f t="shared" si="875"/>
        <v>7944</v>
      </c>
      <c r="C7962" s="38">
        <f t="shared" ca="1" si="870"/>
        <v>0.25510315080492596</v>
      </c>
      <c r="D7962" s="38">
        <f t="shared" ca="1" si="871"/>
        <v>6.4686633237261482E-2</v>
      </c>
      <c r="E7962" s="38">
        <f t="shared" ca="1" si="872"/>
        <v>0.13928548193905199</v>
      </c>
      <c r="F7962" s="38">
        <f t="shared" ca="1" si="876"/>
        <v>5.9881175563116423E-2</v>
      </c>
      <c r="G7962" s="24">
        <f t="shared" ca="1" si="873"/>
        <v>12680.643355944947</v>
      </c>
      <c r="H7962" s="24">
        <f t="shared" ca="1" si="874"/>
        <v>13373.824659257429</v>
      </c>
      <c r="I7962" s="24">
        <f ca="1">H7962/'Option value'!$E$10</f>
        <v>649.21478928434112</v>
      </c>
    </row>
    <row r="7963" spans="2:9">
      <c r="B7963">
        <f t="shared" si="875"/>
        <v>7945</v>
      </c>
      <c r="C7963" s="38">
        <f t="shared" ca="1" si="870"/>
        <v>0.33242822409370326</v>
      </c>
      <c r="D7963" s="38">
        <f t="shared" ca="1" si="871"/>
        <v>5.6975493864909785E-2</v>
      </c>
      <c r="E7963" s="38">
        <f t="shared" ca="1" si="872"/>
        <v>0.14465707936874658</v>
      </c>
      <c r="F7963" s="38">
        <f t="shared" ca="1" si="876"/>
        <v>5.3574715345392487E-2</v>
      </c>
      <c r="G7963" s="24">
        <f t="shared" ca="1" si="873"/>
        <v>10336.868812974155</v>
      </c>
      <c r="H7963" s="24">
        <f t="shared" ca="1" si="874"/>
        <v>11030.050116286637</v>
      </c>
      <c r="I7963" s="24">
        <f ca="1">H7963/'Option value'!$E$10</f>
        <v>535.43932603333189</v>
      </c>
    </row>
    <row r="7964" spans="2:9">
      <c r="B7964">
        <f t="shared" si="875"/>
        <v>7946</v>
      </c>
      <c r="C7964" s="38">
        <f t="shared" ca="1" si="870"/>
        <v>0.20764175059576281</v>
      </c>
      <c r="D7964" s="38">
        <f t="shared" ca="1" si="871"/>
        <v>6.3197646232467181E-2</v>
      </c>
      <c r="E7964" s="38">
        <f t="shared" ca="1" si="872"/>
        <v>0.14394948657551396</v>
      </c>
      <c r="F7964" s="38">
        <f t="shared" ca="1" si="876"/>
        <v>3.1961960519192922E-2</v>
      </c>
      <c r="G7964" s="24">
        <f t="shared" ca="1" si="873"/>
        <v>8452.0245278340662</v>
      </c>
      <c r="H7964" s="24">
        <f t="shared" ca="1" si="874"/>
        <v>9145.205831146548</v>
      </c>
      <c r="I7964" s="24">
        <f ca="1">H7964/'Option value'!$E$10</f>
        <v>443.9420306381819</v>
      </c>
    </row>
    <row r="7965" spans="2:9">
      <c r="B7965">
        <f t="shared" si="875"/>
        <v>7947</v>
      </c>
      <c r="C7965" s="38">
        <f t="shared" ca="1" si="870"/>
        <v>0.16474375262743568</v>
      </c>
      <c r="D7965" s="38">
        <f t="shared" ca="1" si="871"/>
        <v>5.613048588884708E-2</v>
      </c>
      <c r="E7965" s="38">
        <f t="shared" ca="1" si="872"/>
        <v>0.14929527069836912</v>
      </c>
      <c r="F7965" s="38">
        <f t="shared" ca="1" si="876"/>
        <v>3.0105653638797678E-2</v>
      </c>
      <c r="G7965" s="24">
        <f t="shared" ca="1" si="873"/>
        <v>6802.7129195664957</v>
      </c>
      <c r="H7965" s="24">
        <f t="shared" ca="1" si="874"/>
        <v>7495.8942228789783</v>
      </c>
      <c r="I7965" s="24">
        <f ca="1">H7965/'Option value'!$E$10</f>
        <v>363.87836033393097</v>
      </c>
    </row>
    <row r="7966" spans="2:9">
      <c r="B7966">
        <f t="shared" si="875"/>
        <v>7948</v>
      </c>
      <c r="C7966" s="38">
        <f t="shared" ca="1" si="870"/>
        <v>0.26650993968208425</v>
      </c>
      <c r="D7966" s="38">
        <f t="shared" ca="1" si="871"/>
        <v>6.9771470200880453E-2</v>
      </c>
      <c r="E7966" s="38">
        <f t="shared" ca="1" si="872"/>
        <v>0.14264530406447462</v>
      </c>
      <c r="F7966" s="38">
        <f t="shared" ca="1" si="876"/>
        <v>3.2181114480585658E-2</v>
      </c>
      <c r="G7966" s="24">
        <f t="shared" ca="1" si="873"/>
        <v>9921.0204083395765</v>
      </c>
      <c r="H7966" s="24">
        <f t="shared" ca="1" si="874"/>
        <v>10614.201711652058</v>
      </c>
      <c r="I7966" s="24">
        <f ca="1">H7966/'Option value'!$E$10</f>
        <v>515.25251027437173</v>
      </c>
    </row>
    <row r="7967" spans="2:9">
      <c r="B7967">
        <f t="shared" si="875"/>
        <v>7949</v>
      </c>
      <c r="C7967" s="38">
        <f t="shared" ca="1" si="870"/>
        <v>0.14136140151832244</v>
      </c>
      <c r="D7967" s="38">
        <f t="shared" ca="1" si="871"/>
        <v>5.6261200016710103E-2</v>
      </c>
      <c r="E7967" s="38">
        <f t="shared" ca="1" si="872"/>
        <v>0.14829609822253603</v>
      </c>
      <c r="F7967" s="38">
        <f t="shared" ca="1" si="876"/>
        <v>3.8252540524152605E-2</v>
      </c>
      <c r="G7967" s="24">
        <f t="shared" ca="1" si="873"/>
        <v>7237.0059029748309</v>
      </c>
      <c r="H7967" s="24">
        <f t="shared" ca="1" si="874"/>
        <v>7930.1872062873135</v>
      </c>
      <c r="I7967" s="24">
        <f ca="1">H7967/'Option value'!$E$10</f>
        <v>384.96054399452976</v>
      </c>
    </row>
    <row r="7968" spans="2:9">
      <c r="B7968">
        <f t="shared" si="875"/>
        <v>7950</v>
      </c>
      <c r="C7968" s="38">
        <f t="shared" ca="1" si="870"/>
        <v>0.30219355056940561</v>
      </c>
      <c r="D7968" s="38">
        <f t="shared" ca="1" si="871"/>
        <v>5.5518417273227122E-2</v>
      </c>
      <c r="E7968" s="38">
        <f t="shared" ca="1" si="872"/>
        <v>0.14407385302813794</v>
      </c>
      <c r="F7968" s="38">
        <f t="shared" ca="1" si="876"/>
        <v>3.5914070574685708E-2</v>
      </c>
      <c r="G7968" s="24">
        <f t="shared" ca="1" si="873"/>
        <v>8289.6880619656913</v>
      </c>
      <c r="H7968" s="24">
        <f t="shared" ca="1" si="874"/>
        <v>8982.8693652781731</v>
      </c>
      <c r="I7968" s="24">
        <f ca="1">H7968/'Option value'!$E$10</f>
        <v>436.06161967369769</v>
      </c>
    </row>
    <row r="7969" spans="2:9">
      <c r="B7969">
        <f t="shared" si="875"/>
        <v>7951</v>
      </c>
      <c r="C7969" s="38">
        <f t="shared" ca="1" si="870"/>
        <v>0.26346575909222275</v>
      </c>
      <c r="D7969" s="38">
        <f t="shared" ca="1" si="871"/>
        <v>6.0955106487687961E-2</v>
      </c>
      <c r="E7969" s="38">
        <f t="shared" ca="1" si="872"/>
        <v>0.14361228599620643</v>
      </c>
      <c r="F7969" s="38">
        <f t="shared" ca="1" si="876"/>
        <v>3.5001244934342285E-2</v>
      </c>
      <c r="G7969" s="24">
        <f t="shared" ca="1" si="873"/>
        <v>8794.0913236676661</v>
      </c>
      <c r="H7969" s="24">
        <f t="shared" ca="1" si="874"/>
        <v>9487.2726269801478</v>
      </c>
      <c r="I7969" s="24">
        <f ca="1">H7969/'Option value'!$E$10</f>
        <v>460.54721490194891</v>
      </c>
    </row>
    <row r="7970" spans="2:9">
      <c r="B7970">
        <f t="shared" si="875"/>
        <v>7952</v>
      </c>
      <c r="C7970" s="38">
        <f t="shared" ca="1" si="870"/>
        <v>0.30018768249344235</v>
      </c>
      <c r="D7970" s="38">
        <f t="shared" ca="1" si="871"/>
        <v>6.5253975362923988E-2</v>
      </c>
      <c r="E7970" s="38">
        <f t="shared" ca="1" si="872"/>
        <v>0.14405792116579788</v>
      </c>
      <c r="F7970" s="38">
        <f t="shared" ca="1" si="876"/>
        <v>3.1604285017121293E-2</v>
      </c>
      <c r="G7970" s="24">
        <f t="shared" ca="1" si="873"/>
        <v>9356.8764732711388</v>
      </c>
      <c r="H7970" s="24">
        <f t="shared" ca="1" si="874"/>
        <v>10050.057776583621</v>
      </c>
      <c r="I7970" s="24">
        <f ca="1">H7970/'Option value'!$E$10</f>
        <v>487.86688235842814</v>
      </c>
    </row>
    <row r="7971" spans="2:9">
      <c r="B7971">
        <f t="shared" si="875"/>
        <v>7953</v>
      </c>
      <c r="C7971" s="38">
        <f t="shared" ca="1" si="870"/>
        <v>0.35655378427629369</v>
      </c>
      <c r="D7971" s="38">
        <f t="shared" ca="1" si="871"/>
        <v>6.5866218979462071E-2</v>
      </c>
      <c r="E7971" s="38">
        <f t="shared" ca="1" si="872"/>
        <v>0.14624076989555498</v>
      </c>
      <c r="F7971" s="38">
        <f t="shared" ca="1" si="876"/>
        <v>3.5497013016974305E-2</v>
      </c>
      <c r="G7971" s="24">
        <f t="shared" ca="1" si="873"/>
        <v>10006.262119473158</v>
      </c>
      <c r="H7971" s="24">
        <f t="shared" ca="1" si="874"/>
        <v>10699.44342278564</v>
      </c>
      <c r="I7971" s="24">
        <f ca="1">H7971/'Option value'!$E$10</f>
        <v>519.39045741677864</v>
      </c>
    </row>
    <row r="7972" spans="2:9">
      <c r="B7972">
        <f t="shared" si="875"/>
        <v>7954</v>
      </c>
      <c r="C7972" s="38">
        <f t="shared" ca="1" si="870"/>
        <v>0.33747847023781974</v>
      </c>
      <c r="D7972" s="38">
        <f t="shared" ca="1" si="871"/>
        <v>7.0630680695693379E-2</v>
      </c>
      <c r="E7972" s="38">
        <f t="shared" ca="1" si="872"/>
        <v>0.14357882538930428</v>
      </c>
      <c r="F7972" s="38">
        <f t="shared" ca="1" si="876"/>
        <v>2.7449680288499357E-2</v>
      </c>
      <c r="G7972" s="24">
        <f t="shared" ca="1" si="873"/>
        <v>10088.586904473343</v>
      </c>
      <c r="H7972" s="24">
        <f t="shared" ca="1" si="874"/>
        <v>10781.768207785824</v>
      </c>
      <c r="I7972" s="24">
        <f ca="1">H7972/'Option value'!$E$10</f>
        <v>523.38680620319531</v>
      </c>
    </row>
    <row r="7973" spans="2:9">
      <c r="B7973">
        <f t="shared" si="875"/>
        <v>7955</v>
      </c>
      <c r="C7973" s="38">
        <f t="shared" ca="1" si="870"/>
        <v>0.28924826173252899</v>
      </c>
      <c r="D7973" s="38">
        <f t="shared" ca="1" si="871"/>
        <v>5.5208668996784595E-2</v>
      </c>
      <c r="E7973" s="38">
        <f t="shared" ca="1" si="872"/>
        <v>0.1478643717914368</v>
      </c>
      <c r="F7973" s="38">
        <f t="shared" ca="1" si="876"/>
        <v>4.0822529337852714E-2</v>
      </c>
      <c r="G7973" s="24">
        <f t="shared" ca="1" si="873"/>
        <v>8246.7272797716359</v>
      </c>
      <c r="H7973" s="24">
        <f t="shared" ca="1" si="874"/>
        <v>8939.9085830841177</v>
      </c>
      <c r="I7973" s="24">
        <f ca="1">H7973/'Option value'!$E$10</f>
        <v>433.97614480990859</v>
      </c>
    </row>
    <row r="7974" spans="2:9">
      <c r="B7974">
        <f t="shared" si="875"/>
        <v>7956</v>
      </c>
      <c r="C7974" s="38">
        <f t="shared" ca="1" si="870"/>
        <v>0.18686182164689047</v>
      </c>
      <c r="D7974" s="38">
        <f t="shared" ca="1" si="871"/>
        <v>6.071175535067326E-2</v>
      </c>
      <c r="E7974" s="38">
        <f t="shared" ca="1" si="872"/>
        <v>0.13976082701118464</v>
      </c>
      <c r="F7974" s="38">
        <f t="shared" ca="1" si="876"/>
        <v>5.3640372974319991E-2</v>
      </c>
      <c r="G7974" s="24">
        <f t="shared" ca="1" si="873"/>
        <v>10376.670243898634</v>
      </c>
      <c r="H7974" s="24">
        <f t="shared" ca="1" si="874"/>
        <v>11069.851547211116</v>
      </c>
      <c r="I7974" s="24">
        <f ca="1">H7974/'Option value'!$E$10</f>
        <v>537.3714343306367</v>
      </c>
    </row>
    <row r="7975" spans="2:9">
      <c r="B7975">
        <f t="shared" si="875"/>
        <v>7957</v>
      </c>
      <c r="C7975" s="38">
        <f t="shared" ca="1" si="870"/>
        <v>0.27648794057640796</v>
      </c>
      <c r="D7975" s="38">
        <f t="shared" ca="1" si="871"/>
        <v>6.7020229592259978E-2</v>
      </c>
      <c r="E7975" s="38">
        <f t="shared" ca="1" si="872"/>
        <v>0.15058679451960452</v>
      </c>
      <c r="F7975" s="38">
        <f t="shared" ca="1" si="876"/>
        <v>3.3345675082783424E-2</v>
      </c>
      <c r="G7975" s="24">
        <f t="shared" ca="1" si="873"/>
        <v>9049.697194559425</v>
      </c>
      <c r="H7975" s="24">
        <f t="shared" ca="1" si="874"/>
        <v>9742.8784978719068</v>
      </c>
      <c r="I7975" s="24">
        <f ca="1">H7975/'Option value'!$E$10</f>
        <v>472.95526688698573</v>
      </c>
    </row>
    <row r="7976" spans="2:9">
      <c r="B7976">
        <f t="shared" si="875"/>
        <v>7958</v>
      </c>
      <c r="C7976" s="38">
        <f t="shared" ca="1" si="870"/>
        <v>0.27674314034844666</v>
      </c>
      <c r="D7976" s="38">
        <f t="shared" ca="1" si="871"/>
        <v>6.5920819058584934E-2</v>
      </c>
      <c r="E7976" s="38">
        <f t="shared" ca="1" si="872"/>
        <v>0.14803539620381251</v>
      </c>
      <c r="F7976" s="38">
        <f t="shared" ca="1" si="876"/>
        <v>4.6762633641452604E-2</v>
      </c>
      <c r="G7976" s="24">
        <f t="shared" ca="1" si="873"/>
        <v>10306.823708012151</v>
      </c>
      <c r="H7976" s="24">
        <f t="shared" ca="1" si="874"/>
        <v>11000.005011324633</v>
      </c>
      <c r="I7976" s="24">
        <f ca="1">H7976/'Option value'!$E$10</f>
        <v>533.98082579245784</v>
      </c>
    </row>
    <row r="7977" spans="2:9">
      <c r="B7977">
        <f t="shared" si="875"/>
        <v>7959</v>
      </c>
      <c r="C7977" s="38">
        <f t="shared" ca="1" si="870"/>
        <v>5.8421004356454531E-2</v>
      </c>
      <c r="D7977" s="38">
        <f t="shared" ca="1" si="871"/>
        <v>5.6027064272869388E-2</v>
      </c>
      <c r="E7977" s="38">
        <f t="shared" ca="1" si="872"/>
        <v>0.14878147470455677</v>
      </c>
      <c r="F7977" s="38">
        <f t="shared" ca="1" si="876"/>
        <v>2.8576455217933928E-2</v>
      </c>
      <c r="G7977" s="24">
        <f t="shared" ca="1" si="873"/>
        <v>6118.2200119725276</v>
      </c>
      <c r="H7977" s="24">
        <f t="shared" ca="1" si="874"/>
        <v>6811.4013152850102</v>
      </c>
      <c r="I7977" s="24">
        <f ca="1">H7977/'Option value'!$E$10</f>
        <v>330.65054928568009</v>
      </c>
    </row>
    <row r="7978" spans="2:9">
      <c r="B7978">
        <f t="shared" si="875"/>
        <v>7960</v>
      </c>
      <c r="C7978" s="38">
        <f t="shared" ca="1" si="870"/>
        <v>0.17839441872944969</v>
      </c>
      <c r="D7978" s="38">
        <f t="shared" ca="1" si="871"/>
        <v>6.5118382649536954E-2</v>
      </c>
      <c r="E7978" s="38">
        <f t="shared" ca="1" si="872"/>
        <v>0.14435800416977831</v>
      </c>
      <c r="F7978" s="38">
        <f t="shared" ca="1" si="876"/>
        <v>5.7684037683234823E-2</v>
      </c>
      <c r="G7978" s="24">
        <f t="shared" ca="1" si="873"/>
        <v>10979.86467012448</v>
      </c>
      <c r="H7978" s="24">
        <f t="shared" ca="1" si="874"/>
        <v>11673.045973436962</v>
      </c>
      <c r="I7978" s="24">
        <f ca="1">H7978/'Option value'!$E$10</f>
        <v>566.65271715713402</v>
      </c>
    </row>
    <row r="7979" spans="2:9">
      <c r="B7979">
        <f t="shared" si="875"/>
        <v>7961</v>
      </c>
      <c r="C7979" s="38">
        <f t="shared" ca="1" si="870"/>
        <v>0.30741888206992096</v>
      </c>
      <c r="D7979" s="38">
        <f t="shared" ca="1" si="871"/>
        <v>5.9650962548512362E-2</v>
      </c>
      <c r="E7979" s="38">
        <f t="shared" ca="1" si="872"/>
        <v>0.14531182122980699</v>
      </c>
      <c r="F7979" s="38">
        <f t="shared" ca="1" si="876"/>
        <v>3.7224112288104703E-2</v>
      </c>
      <c r="G7979" s="24">
        <f t="shared" ca="1" si="873"/>
        <v>8948.4388402194963</v>
      </c>
      <c r="H7979" s="24">
        <f t="shared" ca="1" si="874"/>
        <v>9641.6201435319781</v>
      </c>
      <c r="I7979" s="24">
        <f ca="1">H7979/'Option value'!$E$10</f>
        <v>468.03981279281442</v>
      </c>
    </row>
    <row r="7980" spans="2:9">
      <c r="B7980">
        <f t="shared" si="875"/>
        <v>7962</v>
      </c>
      <c r="C7980" s="38">
        <f t="shared" ca="1" si="870"/>
        <v>0.13148016712720687</v>
      </c>
      <c r="D7980" s="38">
        <f t="shared" ca="1" si="871"/>
        <v>6.2353296081374188E-2</v>
      </c>
      <c r="E7980" s="38">
        <f t="shared" ca="1" si="872"/>
        <v>0.14145701569958513</v>
      </c>
      <c r="F7980" s="38">
        <f t="shared" ca="1" si="876"/>
        <v>3.570300243010506E-2</v>
      </c>
      <c r="G7980" s="24">
        <f t="shared" ca="1" si="873"/>
        <v>8273.7211768258876</v>
      </c>
      <c r="H7980" s="24">
        <f t="shared" ca="1" si="874"/>
        <v>8966.9024801383694</v>
      </c>
      <c r="I7980" s="24">
        <f ca="1">H7980/'Option value'!$E$10</f>
        <v>435.28652816205675</v>
      </c>
    </row>
    <row r="7981" spans="2:9">
      <c r="B7981">
        <f t="shared" si="875"/>
        <v>7963</v>
      </c>
      <c r="C7981" s="38">
        <f t="shared" ca="1" si="870"/>
        <v>0.25256255319402088</v>
      </c>
      <c r="D7981" s="38">
        <f t="shared" ca="1" si="871"/>
        <v>6.7644115684897088E-2</v>
      </c>
      <c r="E7981" s="38">
        <f t="shared" ca="1" si="872"/>
        <v>0.14712263813555981</v>
      </c>
      <c r="F7981" s="38">
        <f t="shared" ca="1" si="876"/>
        <v>3.6915400533174159E-2</v>
      </c>
      <c r="G7981" s="24">
        <f t="shared" ca="1" si="873"/>
        <v>9534.7806737435185</v>
      </c>
      <c r="H7981" s="24">
        <f t="shared" ca="1" si="874"/>
        <v>10227.961977056</v>
      </c>
      <c r="I7981" s="24">
        <f ca="1">H7981/'Option value'!$E$10</f>
        <v>496.50300859495144</v>
      </c>
    </row>
    <row r="7982" spans="2:9">
      <c r="B7982">
        <f t="shared" si="875"/>
        <v>7964</v>
      </c>
      <c r="C7982" s="38">
        <f t="shared" ca="1" si="870"/>
        <v>0.24917656122992649</v>
      </c>
      <c r="D7982" s="38">
        <f t="shared" ca="1" si="871"/>
        <v>6.7329869382273949E-2</v>
      </c>
      <c r="E7982" s="38">
        <f t="shared" ca="1" si="872"/>
        <v>0.14758207184765293</v>
      </c>
      <c r="F7982" s="38">
        <f t="shared" ca="1" si="876"/>
        <v>3.9724420736550525E-2</v>
      </c>
      <c r="G7982" s="24">
        <f t="shared" ca="1" si="873"/>
        <v>9671.0141217825949</v>
      </c>
      <c r="H7982" s="24">
        <f t="shared" ca="1" si="874"/>
        <v>10364.195425095077</v>
      </c>
      <c r="I7982" s="24">
        <f ca="1">H7982/'Option value'!$E$10</f>
        <v>503.11628277160565</v>
      </c>
    </row>
    <row r="7983" spans="2:9">
      <c r="B7983">
        <f t="shared" si="875"/>
        <v>7965</v>
      </c>
      <c r="C7983" s="38">
        <f t="shared" ca="1" si="870"/>
        <v>0.35173237865525753</v>
      </c>
      <c r="D7983" s="38">
        <f t="shared" ca="1" si="871"/>
        <v>6.4924484616107087E-2</v>
      </c>
      <c r="E7983" s="38">
        <f t="shared" ca="1" si="872"/>
        <v>0.14194461527421992</v>
      </c>
      <c r="F7983" s="38">
        <f t="shared" ca="1" si="876"/>
        <v>5.8649862332597794E-2</v>
      </c>
      <c r="G7983" s="24">
        <f t="shared" ca="1" si="873"/>
        <v>13066.911810159143</v>
      </c>
      <c r="H7983" s="24">
        <f t="shared" ca="1" si="874"/>
        <v>13760.093113471625</v>
      </c>
      <c r="I7983" s="24">
        <f ca="1">H7983/'Option value'!$E$10</f>
        <v>667.96568511998169</v>
      </c>
    </row>
    <row r="7984" spans="2:9">
      <c r="B7984">
        <f t="shared" si="875"/>
        <v>7966</v>
      </c>
      <c r="C7984" s="38">
        <f t="shared" ca="1" si="870"/>
        <v>0.17805615239491177</v>
      </c>
      <c r="D7984" s="38">
        <f t="shared" ca="1" si="871"/>
        <v>6.7417529133101589E-2</v>
      </c>
      <c r="E7984" s="38">
        <f t="shared" ca="1" si="872"/>
        <v>0.14714130425881997</v>
      </c>
      <c r="F7984" s="38">
        <f t="shared" ca="1" si="876"/>
        <v>5.9524662233360587E-2</v>
      </c>
      <c r="G7984" s="24">
        <f t="shared" ca="1" si="873"/>
        <v>11242.000377637763</v>
      </c>
      <c r="H7984" s="24">
        <f t="shared" ca="1" si="874"/>
        <v>11935.181680950245</v>
      </c>
      <c r="I7984" s="24">
        <f ca="1">H7984/'Option value'!$E$10</f>
        <v>579.37775150243908</v>
      </c>
    </row>
    <row r="7985" spans="2:9">
      <c r="B7985">
        <f t="shared" si="875"/>
        <v>7967</v>
      </c>
      <c r="C7985" s="38">
        <f t="shared" ca="1" si="870"/>
        <v>0.16114879815733102</v>
      </c>
      <c r="D7985" s="38">
        <f t="shared" ca="1" si="871"/>
        <v>6.062997119718213E-2</v>
      </c>
      <c r="E7985" s="38">
        <f t="shared" ca="1" si="872"/>
        <v>0.14016730058178298</v>
      </c>
      <c r="F7985" s="38">
        <f t="shared" ca="1" si="876"/>
        <v>2.6102428920514224E-2</v>
      </c>
      <c r="G7985" s="24">
        <f t="shared" ca="1" si="873"/>
        <v>7654.4624970536743</v>
      </c>
      <c r="H7985" s="24">
        <f t="shared" ca="1" si="874"/>
        <v>8347.6438003661569</v>
      </c>
      <c r="I7985" s="24">
        <f ca="1">H7985/'Option value'!$E$10</f>
        <v>405.22542720224061</v>
      </c>
    </row>
    <row r="7986" spans="2:9">
      <c r="B7986">
        <f t="shared" si="875"/>
        <v>7968</v>
      </c>
      <c r="C7986" s="38">
        <f t="shared" ca="1" si="870"/>
        <v>0.28463497273617822</v>
      </c>
      <c r="D7986" s="38">
        <f t="shared" ca="1" si="871"/>
        <v>6.9824769116660607E-2</v>
      </c>
      <c r="E7986" s="38">
        <f t="shared" ca="1" si="872"/>
        <v>0.15011441505615356</v>
      </c>
      <c r="F7986" s="38">
        <f t="shared" ca="1" si="876"/>
        <v>4.8843244656581158E-2</v>
      </c>
      <c r="G7986" s="24">
        <f t="shared" ca="1" si="873"/>
        <v>10984.866847022495</v>
      </c>
      <c r="H7986" s="24">
        <f t="shared" ca="1" si="874"/>
        <v>11678.048150334977</v>
      </c>
      <c r="I7986" s="24">
        <f ca="1">H7986/'Option value'!$E$10</f>
        <v>566.89554127839688</v>
      </c>
    </row>
    <row r="7987" spans="2:9">
      <c r="B7987">
        <f t="shared" si="875"/>
        <v>7969</v>
      </c>
      <c r="C7987" s="38">
        <f t="shared" ca="1" si="870"/>
        <v>0.20499646263396606</v>
      </c>
      <c r="D7987" s="38">
        <f t="shared" ca="1" si="871"/>
        <v>6.4709625709998386E-2</v>
      </c>
      <c r="E7987" s="38">
        <f t="shared" ca="1" si="872"/>
        <v>0.14714269505444877</v>
      </c>
      <c r="F7987" s="38">
        <f t="shared" ca="1" si="876"/>
        <v>3.5651084050873999E-2</v>
      </c>
      <c r="G7987" s="24">
        <f t="shared" ca="1" si="873"/>
        <v>8673.6889911744929</v>
      </c>
      <c r="H7987" s="24">
        <f t="shared" ca="1" si="874"/>
        <v>9366.8702944869747</v>
      </c>
      <c r="I7987" s="24">
        <f ca="1">H7987/'Option value'!$E$10</f>
        <v>454.70244147995021</v>
      </c>
    </row>
    <row r="7988" spans="2:9">
      <c r="B7988">
        <f t="shared" si="875"/>
        <v>7970</v>
      </c>
      <c r="C7988" s="38">
        <f t="shared" ca="1" si="870"/>
        <v>0.21184847408035754</v>
      </c>
      <c r="D7988" s="38">
        <f t="shared" ca="1" si="871"/>
        <v>7.4869929004283631E-2</v>
      </c>
      <c r="E7988" s="38">
        <f t="shared" ca="1" si="872"/>
        <v>0.14725727279823977</v>
      </c>
      <c r="F7988" s="38">
        <f t="shared" ca="1" si="876"/>
        <v>2.5135543271127849E-2</v>
      </c>
      <c r="G7988" s="24">
        <f t="shared" ca="1" si="873"/>
        <v>9214.1265389303207</v>
      </c>
      <c r="H7988" s="24">
        <f t="shared" ca="1" si="874"/>
        <v>9907.3078422428025</v>
      </c>
      <c r="I7988" s="24">
        <f ca="1">H7988/'Option value'!$E$10</f>
        <v>480.93727389528163</v>
      </c>
    </row>
    <row r="7989" spans="2:9">
      <c r="B7989">
        <f t="shared" si="875"/>
        <v>7971</v>
      </c>
      <c r="C7989" s="38">
        <f t="shared" ca="1" si="870"/>
        <v>0.1649118249699425</v>
      </c>
      <c r="D7989" s="38">
        <f t="shared" ca="1" si="871"/>
        <v>6.5954419259901184E-2</v>
      </c>
      <c r="E7989" s="38">
        <f t="shared" ca="1" si="872"/>
        <v>0.14231497319396033</v>
      </c>
      <c r="F7989" s="38">
        <f t="shared" ca="1" si="876"/>
        <v>5.5077597637712347E-2</v>
      </c>
      <c r="G7989" s="24">
        <f t="shared" ca="1" si="873"/>
        <v>10922.592705246747</v>
      </c>
      <c r="H7989" s="24">
        <f t="shared" ca="1" si="874"/>
        <v>11615.774008559229</v>
      </c>
      <c r="I7989" s="24">
        <f ca="1">H7989/'Option value'!$E$10</f>
        <v>563.87252468734118</v>
      </c>
    </row>
    <row r="7990" spans="2:9">
      <c r="B7990">
        <f t="shared" si="875"/>
        <v>7972</v>
      </c>
      <c r="C7990" s="38">
        <f t="shared" ca="1" si="870"/>
        <v>0.18662532720886055</v>
      </c>
      <c r="D7990" s="38">
        <f t="shared" ca="1" si="871"/>
        <v>6.2880128253220563E-2</v>
      </c>
      <c r="E7990" s="38">
        <f t="shared" ca="1" si="872"/>
        <v>0.14455248680852956</v>
      </c>
      <c r="F7990" s="38">
        <f t="shared" ca="1" si="876"/>
        <v>2.1250393172791159E-2</v>
      </c>
      <c r="G7990" s="24">
        <f t="shared" ca="1" si="873"/>
        <v>7504.952682750757</v>
      </c>
      <c r="H7990" s="24">
        <f t="shared" ca="1" si="874"/>
        <v>8198.1339860632397</v>
      </c>
      <c r="I7990" s="24">
        <f ca="1">H7990/'Option value'!$E$10</f>
        <v>397.96766922637084</v>
      </c>
    </row>
    <row r="7991" spans="2:9">
      <c r="B7991">
        <f t="shared" si="875"/>
        <v>7973</v>
      </c>
      <c r="C7991" s="38">
        <f t="shared" ca="1" si="870"/>
        <v>0.23693988998265042</v>
      </c>
      <c r="D7991" s="38">
        <f t="shared" ca="1" si="871"/>
        <v>6.0869152341357716E-2</v>
      </c>
      <c r="E7991" s="38">
        <f t="shared" ca="1" si="872"/>
        <v>0.14828608493268575</v>
      </c>
      <c r="F7991" s="38">
        <f t="shared" ca="1" si="876"/>
        <v>3.7311098761453276E-2</v>
      </c>
      <c r="G7991" s="24">
        <f t="shared" ca="1" si="873"/>
        <v>8414.1863541685871</v>
      </c>
      <c r="H7991" s="24">
        <f t="shared" ca="1" si="874"/>
        <v>9107.3676574810688</v>
      </c>
      <c r="I7991" s="24">
        <f ca="1">H7991/'Option value'!$E$10</f>
        <v>442.10522609131397</v>
      </c>
    </row>
    <row r="7992" spans="2:9">
      <c r="B7992">
        <f t="shared" si="875"/>
        <v>7974</v>
      </c>
      <c r="C7992" s="38">
        <f t="shared" ca="1" si="870"/>
        <v>0.30481789145136035</v>
      </c>
      <c r="D7992" s="38">
        <f t="shared" ca="1" si="871"/>
        <v>6.5778538510883583E-2</v>
      </c>
      <c r="E7992" s="38">
        <f t="shared" ca="1" si="872"/>
        <v>0.1422772282281306</v>
      </c>
      <c r="F7992" s="38">
        <f t="shared" ca="1" si="876"/>
        <v>2.7279808147136472E-2</v>
      </c>
      <c r="G7992" s="24">
        <f t="shared" ca="1" si="873"/>
        <v>9256.2995902628772</v>
      </c>
      <c r="H7992" s="24">
        <f t="shared" ca="1" si="874"/>
        <v>9949.480893575359</v>
      </c>
      <c r="I7992" s="24">
        <f ca="1">H7992/'Option value'!$E$10</f>
        <v>482.98450939686205</v>
      </c>
    </row>
    <row r="7993" spans="2:9">
      <c r="B7993">
        <f t="shared" si="875"/>
        <v>7975</v>
      </c>
      <c r="C7993" s="38">
        <f t="shared" ca="1" si="870"/>
        <v>0.36088505088335721</v>
      </c>
      <c r="D7993" s="38">
        <f t="shared" ca="1" si="871"/>
        <v>5.3582838275880847E-2</v>
      </c>
      <c r="E7993" s="38">
        <f t="shared" ca="1" si="872"/>
        <v>0.14781341795962788</v>
      </c>
      <c r="F7993" s="38">
        <f t="shared" ca="1" si="876"/>
        <v>4.7868387527814457E-2</v>
      </c>
      <c r="G7993" s="24">
        <f t="shared" ca="1" si="873"/>
        <v>9048.5154051087993</v>
      </c>
      <c r="H7993" s="24">
        <f t="shared" ca="1" si="874"/>
        <v>9741.6967084212811</v>
      </c>
      <c r="I7993" s="24">
        <f ca="1">H7993/'Option value'!$E$10</f>
        <v>472.89789846705247</v>
      </c>
    </row>
    <row r="7994" spans="2:9">
      <c r="B7994">
        <f t="shared" si="875"/>
        <v>7976</v>
      </c>
      <c r="C7994" s="38">
        <f t="shared" ca="1" si="870"/>
        <v>0.39638359744868429</v>
      </c>
      <c r="D7994" s="38">
        <f t="shared" ca="1" si="871"/>
        <v>6.6911491026416109E-2</v>
      </c>
      <c r="E7994" s="38">
        <f t="shared" ca="1" si="872"/>
        <v>0.14464587375898891</v>
      </c>
      <c r="F7994" s="38">
        <f t="shared" ca="1" si="876"/>
        <v>3.9333042391868037E-2</v>
      </c>
      <c r="G7994" s="24">
        <f t="shared" ca="1" si="873"/>
        <v>11003.112012609925</v>
      </c>
      <c r="H7994" s="24">
        <f t="shared" ca="1" si="874"/>
        <v>11696.293315922407</v>
      </c>
      <c r="I7994" s="24">
        <f ca="1">H7994/'Option value'!$E$10</f>
        <v>567.78122892827218</v>
      </c>
    </row>
    <row r="7995" spans="2:9">
      <c r="B7995">
        <f t="shared" si="875"/>
        <v>7977</v>
      </c>
      <c r="C7995" s="38">
        <f t="shared" ca="1" si="870"/>
        <v>0.26212055832122128</v>
      </c>
      <c r="D7995" s="38">
        <f t="shared" ca="1" si="871"/>
        <v>6.7088131209508628E-2</v>
      </c>
      <c r="E7995" s="38">
        <f t="shared" ca="1" si="872"/>
        <v>0.15023568240775348</v>
      </c>
      <c r="F7995" s="38">
        <f t="shared" ca="1" si="876"/>
        <v>4.1655679677281163E-2</v>
      </c>
      <c r="G7995" s="24">
        <f t="shared" ca="1" si="873"/>
        <v>9671.3714565550454</v>
      </c>
      <c r="H7995" s="24">
        <f t="shared" ca="1" si="874"/>
        <v>10364.552759867527</v>
      </c>
      <c r="I7995" s="24">
        <f ca="1">H7995/'Option value'!$E$10</f>
        <v>503.13362911978282</v>
      </c>
    </row>
    <row r="7996" spans="2:9">
      <c r="B7996">
        <f t="shared" si="875"/>
        <v>7978</v>
      </c>
      <c r="C7996" s="38">
        <f t="shared" ca="1" si="870"/>
        <v>0.15774984847899898</v>
      </c>
      <c r="D7996" s="38">
        <f t="shared" ca="1" si="871"/>
        <v>5.60119178931811E-2</v>
      </c>
      <c r="E7996" s="38">
        <f t="shared" ca="1" si="872"/>
        <v>0.143451462837942</v>
      </c>
      <c r="F7996" s="38">
        <f t="shared" ca="1" si="876"/>
        <v>3.7047951184814167E-2</v>
      </c>
      <c r="G7996" s="24">
        <f t="shared" ca="1" si="873"/>
        <v>7558.412535767975</v>
      </c>
      <c r="H7996" s="24">
        <f t="shared" ca="1" si="874"/>
        <v>8251.5938390804567</v>
      </c>
      <c r="I7996" s="24">
        <f ca="1">H7996/'Option value'!$E$10</f>
        <v>400.56280772235226</v>
      </c>
    </row>
    <row r="7997" spans="2:9">
      <c r="B7997">
        <f t="shared" si="875"/>
        <v>7979</v>
      </c>
      <c r="C7997" s="38">
        <f t="shared" ca="1" si="870"/>
        <v>0.28372983261138224</v>
      </c>
      <c r="D7997" s="38">
        <f t="shared" ca="1" si="871"/>
        <v>5.4212173482235664E-2</v>
      </c>
      <c r="E7997" s="38">
        <f t="shared" ca="1" si="872"/>
        <v>0.14569173709923133</v>
      </c>
      <c r="F7997" s="38">
        <f t="shared" ca="1" si="876"/>
        <v>4.1612297995895178E-2</v>
      </c>
      <c r="G7997" s="24">
        <f t="shared" ca="1" si="873"/>
        <v>8292.7178076750897</v>
      </c>
      <c r="H7997" s="24">
        <f t="shared" ca="1" si="874"/>
        <v>8985.8991109875715</v>
      </c>
      <c r="I7997" s="24">
        <f ca="1">H7997/'Option value'!$E$10</f>
        <v>436.20869470813449</v>
      </c>
    </row>
    <row r="7998" spans="2:9">
      <c r="B7998">
        <f t="shared" si="875"/>
        <v>7980</v>
      </c>
      <c r="C7998" s="38">
        <f t="shared" ca="1" si="870"/>
        <v>0.37284891887513583</v>
      </c>
      <c r="D7998" s="38">
        <f t="shared" ca="1" si="871"/>
        <v>6.8471839398009035E-2</v>
      </c>
      <c r="E7998" s="38">
        <f t="shared" ca="1" si="872"/>
        <v>0.14382934962839655</v>
      </c>
      <c r="F7998" s="38">
        <f t="shared" ca="1" si="876"/>
        <v>2.4703810217338293E-2</v>
      </c>
      <c r="G7998" s="24">
        <f t="shared" ca="1" si="873"/>
        <v>9786.3611220384355</v>
      </c>
      <c r="H7998" s="24">
        <f t="shared" ca="1" si="874"/>
        <v>10479.542425350917</v>
      </c>
      <c r="I7998" s="24">
        <f ca="1">H7998/'Option value'!$E$10</f>
        <v>508.71565171606392</v>
      </c>
    </row>
    <row r="7999" spans="2:9">
      <c r="B7999">
        <f t="shared" si="875"/>
        <v>7981</v>
      </c>
      <c r="C7999" s="38">
        <f t="shared" ca="1" si="870"/>
        <v>0.15073711112317689</v>
      </c>
      <c r="D7999" s="38">
        <f t="shared" ca="1" si="871"/>
        <v>5.4158103662222935E-2</v>
      </c>
      <c r="E7999" s="38">
        <f t="shared" ca="1" si="872"/>
        <v>0.1484877037470401</v>
      </c>
      <c r="F7999" s="38">
        <f t="shared" ca="1" si="876"/>
        <v>2.1453597724670502E-2</v>
      </c>
      <c r="G7999" s="24">
        <f t="shared" ca="1" si="873"/>
        <v>6084.2998576538603</v>
      </c>
      <c r="H7999" s="24">
        <f t="shared" ca="1" si="874"/>
        <v>6777.4811609663429</v>
      </c>
      <c r="I7999" s="24">
        <f ca="1">H7999/'Option value'!$E$10</f>
        <v>329.00393985273507</v>
      </c>
    </row>
    <row r="8000" spans="2:9">
      <c r="B8000">
        <f t="shared" si="875"/>
        <v>7982</v>
      </c>
      <c r="C8000" s="38">
        <f t="shared" ca="1" si="870"/>
        <v>0.29895485296732582</v>
      </c>
      <c r="D8000" s="38">
        <f t="shared" ca="1" si="871"/>
        <v>5.723312162054444E-2</v>
      </c>
      <c r="E8000" s="38">
        <f t="shared" ca="1" si="872"/>
        <v>0.14912641772954488</v>
      </c>
      <c r="F8000" s="38">
        <f t="shared" ca="1" si="876"/>
        <v>5.6293188307538281E-2</v>
      </c>
      <c r="G8000" s="24">
        <f t="shared" ca="1" si="873"/>
        <v>9931.8330103969965</v>
      </c>
      <c r="H8000" s="24">
        <f t="shared" ca="1" si="874"/>
        <v>10625.014313709478</v>
      </c>
      <c r="I8000" s="24">
        <f ca="1">H8000/'Option value'!$E$10</f>
        <v>515.77739386939209</v>
      </c>
    </row>
    <row r="8001" spans="2:9">
      <c r="B8001">
        <f t="shared" si="875"/>
        <v>7983</v>
      </c>
      <c r="C8001" s="38">
        <f t="shared" ca="1" si="870"/>
        <v>0.30394158229268659</v>
      </c>
      <c r="D8001" s="38">
        <f t="shared" ca="1" si="871"/>
        <v>5.1107020241454887E-2</v>
      </c>
      <c r="E8001" s="38">
        <f t="shared" ca="1" si="872"/>
        <v>0.14309487129471887</v>
      </c>
      <c r="F8001" s="38">
        <f t="shared" ca="1" si="876"/>
        <v>3.4321266739074166E-2</v>
      </c>
      <c r="G8001" s="24">
        <f t="shared" ca="1" si="873"/>
        <v>7598.1270614604227</v>
      </c>
      <c r="H8001" s="24">
        <f t="shared" ca="1" si="874"/>
        <v>8291.3083647729054</v>
      </c>
      <c r="I8001" s="24">
        <f ca="1">H8001/'Option value'!$E$10</f>
        <v>402.49069731907304</v>
      </c>
    </row>
    <row r="8002" spans="2:9">
      <c r="B8002">
        <f t="shared" si="875"/>
        <v>7984</v>
      </c>
      <c r="C8002" s="38">
        <f t="shared" ca="1" si="870"/>
        <v>0.23596598843107069</v>
      </c>
      <c r="D8002" s="38">
        <f t="shared" ca="1" si="871"/>
        <v>6.6884338631561499E-2</v>
      </c>
      <c r="E8002" s="38">
        <f t="shared" ca="1" si="872"/>
        <v>0.14528227988068085</v>
      </c>
      <c r="F8002" s="38">
        <f t="shared" ca="1" si="876"/>
        <v>4.714902211979434E-2</v>
      </c>
      <c r="G8002" s="24">
        <f t="shared" ca="1" si="873"/>
        <v>10447.349347522555</v>
      </c>
      <c r="H8002" s="24">
        <f t="shared" ca="1" si="874"/>
        <v>11140.530650835037</v>
      </c>
      <c r="I8002" s="24">
        <f ca="1">H8002/'Option value'!$E$10</f>
        <v>540.8024587783998</v>
      </c>
    </row>
    <row r="8003" spans="2:9">
      <c r="B8003">
        <f t="shared" si="875"/>
        <v>7985</v>
      </c>
      <c r="C8003" s="38">
        <f t="shared" ca="1" si="870"/>
        <v>0.25993639768221005</v>
      </c>
      <c r="D8003" s="38">
        <f t="shared" ca="1" si="871"/>
        <v>5.5309680678090334E-2</v>
      </c>
      <c r="E8003" s="38">
        <f t="shared" ca="1" si="872"/>
        <v>0.14692997854706485</v>
      </c>
      <c r="F8003" s="38">
        <f t="shared" ca="1" si="876"/>
        <v>2.4147168560632426E-2</v>
      </c>
      <c r="G8003" s="24">
        <f t="shared" ca="1" si="873"/>
        <v>7038.8803325697099</v>
      </c>
      <c r="H8003" s="24">
        <f t="shared" ca="1" si="874"/>
        <v>7732.0616358821926</v>
      </c>
      <c r="I8003" s="24">
        <f ca="1">H8003/'Option value'!$E$10</f>
        <v>375.34279785835884</v>
      </c>
    </row>
    <row r="8004" spans="2:9">
      <c r="B8004">
        <f t="shared" si="875"/>
        <v>7986</v>
      </c>
      <c r="C8004" s="38">
        <f t="shared" ca="1" si="870"/>
        <v>0.19850746283528578</v>
      </c>
      <c r="D8004" s="38">
        <f t="shared" ca="1" si="871"/>
        <v>5.3285886876243679E-2</v>
      </c>
      <c r="E8004" s="38">
        <f t="shared" ca="1" si="872"/>
        <v>0.14222203848717457</v>
      </c>
      <c r="F8004" s="38">
        <f t="shared" ca="1" si="876"/>
        <v>5.1155732955936895E-2</v>
      </c>
      <c r="G8004" s="24">
        <f t="shared" ca="1" si="873"/>
        <v>8697.3430410311594</v>
      </c>
      <c r="H8004" s="24">
        <f t="shared" ca="1" si="874"/>
        <v>9390.5243443436411</v>
      </c>
      <c r="I8004" s="24">
        <f ca="1">H8004/'Option value'!$E$10</f>
        <v>455.85069632736116</v>
      </c>
    </row>
    <row r="8005" spans="2:9">
      <c r="B8005">
        <f t="shared" si="875"/>
        <v>7987</v>
      </c>
      <c r="C8005" s="38">
        <f t="shared" ca="1" si="870"/>
        <v>0.21471224817796708</v>
      </c>
      <c r="D8005" s="38">
        <f t="shared" ca="1" si="871"/>
        <v>6.9730690028746767E-2</v>
      </c>
      <c r="E8005" s="38">
        <f t="shared" ca="1" si="872"/>
        <v>0.14442153609721822</v>
      </c>
      <c r="F8005" s="38">
        <f t="shared" ca="1" si="876"/>
        <v>3.0755386338834463E-2</v>
      </c>
      <c r="G8005" s="24">
        <f t="shared" ca="1" si="873"/>
        <v>9241.8220285882162</v>
      </c>
      <c r="H8005" s="24">
        <f t="shared" ca="1" si="874"/>
        <v>9935.003331900698</v>
      </c>
      <c r="I8005" s="24">
        <f ca="1">H8005/'Option value'!$E$10</f>
        <v>482.28171514081055</v>
      </c>
    </row>
    <row r="8006" spans="2:9">
      <c r="B8006">
        <f t="shared" si="875"/>
        <v>7988</v>
      </c>
      <c r="C8006" s="38">
        <f t="shared" ca="1" si="870"/>
        <v>0.20168310606979001</v>
      </c>
      <c r="D8006" s="38">
        <f t="shared" ca="1" si="871"/>
        <v>6.7891693664466859E-2</v>
      </c>
      <c r="E8006" s="38">
        <f t="shared" ca="1" si="872"/>
        <v>0.14228299118345997</v>
      </c>
      <c r="F8006" s="38">
        <f t="shared" ca="1" si="876"/>
        <v>3.9037886300037607E-2</v>
      </c>
      <c r="G8006" s="24">
        <f t="shared" ca="1" si="873"/>
        <v>9800.0548331892023</v>
      </c>
      <c r="H8006" s="24">
        <f t="shared" ca="1" si="874"/>
        <v>10493.236136501684</v>
      </c>
      <c r="I8006" s="24">
        <f ca="1">H8006/'Option value'!$E$10</f>
        <v>509.38039497580985</v>
      </c>
    </row>
    <row r="8007" spans="2:9">
      <c r="B8007">
        <f t="shared" si="875"/>
        <v>7989</v>
      </c>
      <c r="C8007" s="38">
        <f t="shared" ca="1" si="870"/>
        <v>0.29292648348631167</v>
      </c>
      <c r="D8007" s="38">
        <f t="shared" ca="1" si="871"/>
        <v>6.2769596521583246E-2</v>
      </c>
      <c r="E8007" s="38">
        <f t="shared" ca="1" si="872"/>
        <v>0.14372584238812899</v>
      </c>
      <c r="F8007" s="38">
        <f t="shared" ca="1" si="876"/>
        <v>4.892843474718693E-2</v>
      </c>
      <c r="G8007" s="24">
        <f t="shared" ca="1" si="873"/>
        <v>10617.397672742169</v>
      </c>
      <c r="H8007" s="24">
        <f t="shared" ca="1" si="874"/>
        <v>11310.57897605465</v>
      </c>
      <c r="I8007" s="24">
        <f ca="1">H8007/'Option value'!$E$10</f>
        <v>549.05723184731312</v>
      </c>
    </row>
    <row r="8008" spans="2:9">
      <c r="B8008">
        <f t="shared" si="875"/>
        <v>7990</v>
      </c>
      <c r="C8008" s="38">
        <f t="shared" ca="1" si="870"/>
        <v>0.12802751523178885</v>
      </c>
      <c r="D8008" s="38">
        <f t="shared" ca="1" si="871"/>
        <v>6.8940030288389909E-2</v>
      </c>
      <c r="E8008" s="38">
        <f t="shared" ca="1" si="872"/>
        <v>0.14737895244088292</v>
      </c>
      <c r="F8008" s="38">
        <f t="shared" ca="1" si="876"/>
        <v>5.8725510552623705E-2</v>
      </c>
      <c r="G8008" s="24">
        <f t="shared" ca="1" si="873"/>
        <v>10878.948944546695</v>
      </c>
      <c r="H8008" s="24">
        <f t="shared" ca="1" si="874"/>
        <v>11572.130247859177</v>
      </c>
      <c r="I8008" s="24">
        <f ca="1">H8008/'Option value'!$E$10</f>
        <v>561.75389552714444</v>
      </c>
    </row>
    <row r="8009" spans="2:9">
      <c r="B8009">
        <f t="shared" si="875"/>
        <v>7991</v>
      </c>
      <c r="C8009" s="38">
        <f t="shared" ca="1" si="870"/>
        <v>0.24493164247947002</v>
      </c>
      <c r="D8009" s="38">
        <f t="shared" ca="1" si="871"/>
        <v>6.3185714948844882E-2</v>
      </c>
      <c r="E8009" s="38">
        <f t="shared" ca="1" si="872"/>
        <v>0.14726008288616627</v>
      </c>
      <c r="F8009" s="38">
        <f t="shared" ca="1" si="876"/>
        <v>3.918625137963886E-2</v>
      </c>
      <c r="G8009" s="24">
        <f t="shared" ca="1" si="873"/>
        <v>9026.8294613110575</v>
      </c>
      <c r="H8009" s="24">
        <f t="shared" ca="1" si="874"/>
        <v>9720.0107646235392</v>
      </c>
      <c r="I8009" s="24">
        <f ca="1">H8009/'Option value'!$E$10</f>
        <v>471.84518274871544</v>
      </c>
    </row>
    <row r="8010" spans="2:9">
      <c r="B8010">
        <f t="shared" si="875"/>
        <v>7992</v>
      </c>
      <c r="C8010" s="38">
        <f t="shared" ca="1" si="870"/>
        <v>0.32408251014056072</v>
      </c>
      <c r="D8010" s="38">
        <f t="shared" ca="1" si="871"/>
        <v>5.7383209597463389E-2</v>
      </c>
      <c r="E8010" s="38">
        <f t="shared" ca="1" si="872"/>
        <v>0.14399078067053586</v>
      </c>
      <c r="F8010" s="38">
        <f t="shared" ca="1" si="876"/>
        <v>3.4541629484620313E-2</v>
      </c>
      <c r="G8010" s="24">
        <f t="shared" ca="1" si="873"/>
        <v>8609.5185053832847</v>
      </c>
      <c r="H8010" s="24">
        <f t="shared" ca="1" si="874"/>
        <v>9302.6998086957665</v>
      </c>
      <c r="I8010" s="24">
        <f ca="1">H8010/'Option value'!$E$10</f>
        <v>451.5873693541634</v>
      </c>
    </row>
    <row r="8011" spans="2:9">
      <c r="B8011">
        <f t="shared" si="875"/>
        <v>7993</v>
      </c>
      <c r="C8011" s="38">
        <f t="shared" ca="1" si="870"/>
        <v>0.16971352278455909</v>
      </c>
      <c r="D8011" s="38">
        <f t="shared" ca="1" si="871"/>
        <v>6.2809364350487881E-2</v>
      </c>
      <c r="E8011" s="38">
        <f t="shared" ca="1" si="872"/>
        <v>0.14979815604228772</v>
      </c>
      <c r="F8011" s="38">
        <f t="shared" ca="1" si="876"/>
        <v>3.864380481379736E-2</v>
      </c>
      <c r="G8011" s="24">
        <f t="shared" ca="1" si="873"/>
        <v>8197.2620267251332</v>
      </c>
      <c r="H8011" s="24">
        <f t="shared" ca="1" si="874"/>
        <v>8890.4433300376149</v>
      </c>
      <c r="I8011" s="24">
        <f ca="1">H8011/'Option value'!$E$10</f>
        <v>431.57491893386475</v>
      </c>
    </row>
    <row r="8012" spans="2:9">
      <c r="B8012">
        <f t="shared" si="875"/>
        <v>7994</v>
      </c>
      <c r="C8012" s="38">
        <f t="shared" ca="1" si="870"/>
        <v>0.19595850253542083</v>
      </c>
      <c r="D8012" s="38">
        <f t="shared" ca="1" si="871"/>
        <v>6.6535445126567005E-2</v>
      </c>
      <c r="E8012" s="38">
        <f t="shared" ca="1" si="872"/>
        <v>0.14556167477717213</v>
      </c>
      <c r="F8012" s="38">
        <f t="shared" ca="1" si="876"/>
        <v>5.9480975135431088E-2</v>
      </c>
      <c r="G8012" s="24">
        <f t="shared" ca="1" si="873"/>
        <v>11464.490692923979</v>
      </c>
      <c r="H8012" s="24">
        <f t="shared" ca="1" si="874"/>
        <v>12157.67199623646</v>
      </c>
      <c r="I8012" s="24">
        <f ca="1">H8012/'Option value'!$E$10</f>
        <v>590.17825224448836</v>
      </c>
    </row>
    <row r="8013" spans="2:9">
      <c r="B8013">
        <f t="shared" si="875"/>
        <v>7995</v>
      </c>
      <c r="C8013" s="38">
        <f t="shared" ca="1" si="870"/>
        <v>0.16145232866943449</v>
      </c>
      <c r="D8013" s="38">
        <f t="shared" ca="1" si="871"/>
        <v>7.2538610437557299E-2</v>
      </c>
      <c r="E8013" s="38">
        <f t="shared" ca="1" si="872"/>
        <v>0.14752776910338669</v>
      </c>
      <c r="F8013" s="38">
        <f t="shared" ca="1" si="876"/>
        <v>4.7017558334521356E-2</v>
      </c>
      <c r="G8013" s="24">
        <f t="shared" ca="1" si="873"/>
        <v>10395.653945206095</v>
      </c>
      <c r="H8013" s="24">
        <f t="shared" ca="1" si="874"/>
        <v>11088.835248518577</v>
      </c>
      <c r="I8013" s="24">
        <f ca="1">H8013/'Option value'!$E$10</f>
        <v>538.29297322905711</v>
      </c>
    </row>
    <row r="8014" spans="2:9">
      <c r="B8014">
        <f t="shared" si="875"/>
        <v>7996</v>
      </c>
      <c r="C8014" s="38">
        <f t="shared" ca="1" si="870"/>
        <v>0.18802557065901171</v>
      </c>
      <c r="D8014" s="38">
        <f t="shared" ca="1" si="871"/>
        <v>6.9628747447305989E-2</v>
      </c>
      <c r="E8014" s="38">
        <f t="shared" ca="1" si="872"/>
        <v>0.1491232154661627</v>
      </c>
      <c r="F8014" s="38">
        <f t="shared" ca="1" si="876"/>
        <v>2.6692984675694871E-2</v>
      </c>
      <c r="G8014" s="24">
        <f t="shared" ca="1" si="873"/>
        <v>8379.4802120868753</v>
      </c>
      <c r="H8014" s="24">
        <f t="shared" ca="1" si="874"/>
        <v>9072.6615153993571</v>
      </c>
      <c r="I8014" s="24">
        <f ca="1">H8014/'Option value'!$E$10</f>
        <v>440.4204619125901</v>
      </c>
    </row>
    <row r="8015" spans="2:9">
      <c r="B8015">
        <f t="shared" si="875"/>
        <v>7997</v>
      </c>
      <c r="C8015" s="38">
        <f t="shared" ca="1" si="870"/>
        <v>0.29133691159616831</v>
      </c>
      <c r="D8015" s="38">
        <f t="shared" ca="1" si="871"/>
        <v>7.2527687533473259E-2</v>
      </c>
      <c r="E8015" s="38">
        <f t="shared" ca="1" si="872"/>
        <v>0.14330163124404829</v>
      </c>
      <c r="F8015" s="38">
        <f t="shared" ca="1" si="876"/>
        <v>5.9857615566248662E-2</v>
      </c>
      <c r="G8015" s="24">
        <f t="shared" ca="1" si="873"/>
        <v>13920.010939722795</v>
      </c>
      <c r="H8015" s="24">
        <f t="shared" ca="1" si="874"/>
        <v>14613.192243035277</v>
      </c>
      <c r="I8015" s="24">
        <f ca="1">H8015/'Option value'!$E$10</f>
        <v>709.37826422501337</v>
      </c>
    </row>
    <row r="8016" spans="2:9">
      <c r="B8016">
        <f t="shared" si="875"/>
        <v>7998</v>
      </c>
      <c r="C8016" s="38">
        <f t="shared" ca="1" si="870"/>
        <v>0.15346579169732483</v>
      </c>
      <c r="D8016" s="38">
        <f t="shared" ca="1" si="871"/>
        <v>6.7853516623037388E-2</v>
      </c>
      <c r="E8016" s="38">
        <f t="shared" ca="1" si="872"/>
        <v>0.14361345727139066</v>
      </c>
      <c r="F8016" s="38">
        <f t="shared" ca="1" si="876"/>
        <v>3.6234166774235327E-2</v>
      </c>
      <c r="G8016" s="24">
        <f t="shared" ca="1" si="873"/>
        <v>9039.5732139806096</v>
      </c>
      <c r="H8016" s="24">
        <f t="shared" ca="1" si="874"/>
        <v>9732.7545172930913</v>
      </c>
      <c r="I8016" s="24">
        <f ca="1">H8016/'Option value'!$E$10</f>
        <v>472.46381151908207</v>
      </c>
    </row>
    <row r="8017" spans="2:9">
      <c r="B8017">
        <f t="shared" si="875"/>
        <v>7999</v>
      </c>
      <c r="C8017" s="38">
        <f t="shared" ca="1" si="870"/>
        <v>0.16062546461134136</v>
      </c>
      <c r="D8017" s="38">
        <f t="shared" ca="1" si="871"/>
        <v>6.3945916531078895E-2</v>
      </c>
      <c r="E8017" s="38">
        <f t="shared" ca="1" si="872"/>
        <v>0.14448921720296079</v>
      </c>
      <c r="F8017" s="38">
        <f t="shared" ca="1" si="876"/>
        <v>4.0886598964556542E-2</v>
      </c>
      <c r="G8017" s="24">
        <f t="shared" ca="1" si="873"/>
        <v>8884.3479116294257</v>
      </c>
      <c r="H8017" s="24">
        <f t="shared" ca="1" si="874"/>
        <v>9577.5292149419074</v>
      </c>
      <c r="I8017" s="24">
        <f ca="1">H8017/'Option value'!$E$10</f>
        <v>464.92860266708283</v>
      </c>
    </row>
    <row r="8018" spans="2:9">
      <c r="B8018">
        <f t="shared" si="875"/>
        <v>8000</v>
      </c>
      <c r="C8018" s="38">
        <f t="shared" ca="1" si="870"/>
        <v>0.19272097691926915</v>
      </c>
      <c r="D8018" s="38">
        <f t="shared" ca="1" si="871"/>
        <v>6.2504811662486573E-2</v>
      </c>
      <c r="E8018" s="38">
        <f t="shared" ca="1" si="872"/>
        <v>0.14387852950518132</v>
      </c>
      <c r="F8018" s="38">
        <f t="shared" ca="1" si="876"/>
        <v>5.6285221456945048E-2</v>
      </c>
      <c r="G8018" s="24">
        <f t="shared" ca="1" si="873"/>
        <v>10555.35288075923</v>
      </c>
      <c r="H8018" s="24">
        <f t="shared" ca="1" si="874"/>
        <v>11248.534184071712</v>
      </c>
      <c r="I8018" s="24">
        <f ca="1">H8018/'Option value'!$E$10</f>
        <v>546.04534874134515</v>
      </c>
    </row>
    <row r="8019" spans="2:9">
      <c r="B8019">
        <f t="shared" si="875"/>
        <v>8001</v>
      </c>
      <c r="C8019" s="38">
        <f t="shared" ref="C8019:C8082" ca="1" si="877">_xlfn.NORM.INV(RAND(),$F$6,$G$6)</f>
        <v>0.11023402797598222</v>
      </c>
      <c r="D8019" s="38">
        <f t="shared" ref="D8019:D8082" ca="1" si="878">_xlfn.NORM.INV(RAND(),$F$7,$G$7)</f>
        <v>6.8576919788058383E-2</v>
      </c>
      <c r="E8019" s="38">
        <f t="shared" ref="E8019:E8082" ca="1" si="879">_xlfn.NORM.INV(RAND(),$F$8,$G$8)</f>
        <v>0.14794326894182874</v>
      </c>
      <c r="F8019" s="38">
        <f t="shared" ca="1" si="876"/>
        <v>3.3927266116105186E-2</v>
      </c>
      <c r="G8019" s="24">
        <f t="shared" ref="G8019:G8082" ca="1" si="880">IF(E8019&gt;F8019,($C$12*(1+C8019)*D8019)/(E8019-F8019),0)</f>
        <v>8281.672911139869</v>
      </c>
      <c r="H8019" s="24">
        <f t="shared" ref="H8019:H8082" ca="1" si="881">G8019+$C$13</f>
        <v>8974.8542144523508</v>
      </c>
      <c r="I8019" s="24">
        <f ca="1">H8019/'Option value'!$E$10</f>
        <v>435.6725346821529</v>
      </c>
    </row>
    <row r="8020" spans="2:9">
      <c r="B8020">
        <f t="shared" ref="B8020:B8083" si="882">B8019+1</f>
        <v>8002</v>
      </c>
      <c r="C8020" s="38">
        <f t="shared" ca="1" si="877"/>
        <v>0.12962621295110449</v>
      </c>
      <c r="D8020" s="38">
        <f t="shared" ca="1" si="878"/>
        <v>6.5239746118836053E-2</v>
      </c>
      <c r="E8020" s="38">
        <f t="shared" ca="1" si="879"/>
        <v>0.141027013206421</v>
      </c>
      <c r="F8020" s="38">
        <f t="shared" ref="F8020:F8083" ca="1" si="883">RAND()*($E$9-$D$9)+$D$9</f>
        <v>3.217830029982581E-2</v>
      </c>
      <c r="G8020" s="24">
        <f t="shared" ca="1" si="880"/>
        <v>8396.8250126752264</v>
      </c>
      <c r="H8020" s="24">
        <f t="shared" ca="1" si="881"/>
        <v>9090.0063159877081</v>
      </c>
      <c r="I8020" s="24">
        <f ca="1">H8020/'Option value'!$E$10</f>
        <v>441.26244252367513</v>
      </c>
    </row>
    <row r="8021" spans="2:9">
      <c r="B8021">
        <f t="shared" si="882"/>
        <v>8003</v>
      </c>
      <c r="C8021" s="38">
        <f t="shared" ca="1" si="877"/>
        <v>0.34311407867934035</v>
      </c>
      <c r="D8021" s="38">
        <f t="shared" ca="1" si="878"/>
        <v>7.0213166845191355E-2</v>
      </c>
      <c r="E8021" s="38">
        <f t="shared" ca="1" si="879"/>
        <v>0.14386735193815761</v>
      </c>
      <c r="F8021" s="38">
        <f t="shared" ca="1" si="883"/>
        <v>4.2823369432828787E-2</v>
      </c>
      <c r="G8021" s="24">
        <f t="shared" ca="1" si="880"/>
        <v>11574.770396859794</v>
      </c>
      <c r="H8021" s="24">
        <f t="shared" ca="1" si="881"/>
        <v>12267.951700172276</v>
      </c>
      <c r="I8021" s="24">
        <f ca="1">H8021/'Option value'!$E$10</f>
        <v>595.53163593069303</v>
      </c>
    </row>
    <row r="8022" spans="2:9">
      <c r="B8022">
        <f t="shared" si="882"/>
        <v>8004</v>
      </c>
      <c r="C8022" s="38">
        <f t="shared" ca="1" si="877"/>
        <v>0.20078303019225885</v>
      </c>
      <c r="D8022" s="38">
        <f t="shared" ca="1" si="878"/>
        <v>6.4587022729935009E-2</v>
      </c>
      <c r="E8022" s="38">
        <f t="shared" ca="1" si="879"/>
        <v>0.14370208105778226</v>
      </c>
      <c r="F8022" s="38">
        <f t="shared" ca="1" si="883"/>
        <v>5.4259387184400223E-2</v>
      </c>
      <c r="G8022" s="24">
        <f t="shared" ca="1" si="880"/>
        <v>10753.660288186293</v>
      </c>
      <c r="H8022" s="24">
        <f t="shared" ca="1" si="881"/>
        <v>11446.841591498775</v>
      </c>
      <c r="I8022" s="24">
        <f ca="1">H8022/'Option value'!$E$10</f>
        <v>555.67192191741617</v>
      </c>
    </row>
    <row r="8023" spans="2:9">
      <c r="B8023">
        <f t="shared" si="882"/>
        <v>8005</v>
      </c>
      <c r="C8023" s="38">
        <f t="shared" ca="1" si="877"/>
        <v>0.17933672223738359</v>
      </c>
      <c r="D8023" s="38">
        <f t="shared" ca="1" si="878"/>
        <v>5.7823343408833897E-2</v>
      </c>
      <c r="E8023" s="38">
        <f t="shared" ca="1" si="879"/>
        <v>0.15050171081472821</v>
      </c>
      <c r="F8023" s="38">
        <f t="shared" ca="1" si="883"/>
        <v>2.4777842527004733E-2</v>
      </c>
      <c r="G8023" s="24">
        <f t="shared" ca="1" si="880"/>
        <v>6726.895221247587</v>
      </c>
      <c r="H8023" s="24">
        <f t="shared" ca="1" si="881"/>
        <v>7420.0765245600696</v>
      </c>
      <c r="I8023" s="24">
        <f ca="1">H8023/'Option value'!$E$10</f>
        <v>360.19788954175095</v>
      </c>
    </row>
    <row r="8024" spans="2:9">
      <c r="B8024">
        <f t="shared" si="882"/>
        <v>8006</v>
      </c>
      <c r="C8024" s="38">
        <f t="shared" ca="1" si="877"/>
        <v>0.25877333796113799</v>
      </c>
      <c r="D8024" s="38">
        <f t="shared" ca="1" si="878"/>
        <v>5.9636127857713231E-2</v>
      </c>
      <c r="E8024" s="38">
        <f t="shared" ca="1" si="879"/>
        <v>0.1409744429985863</v>
      </c>
      <c r="F8024" s="38">
        <f t="shared" ca="1" si="883"/>
        <v>2.8466740717222536E-2</v>
      </c>
      <c r="G8024" s="24">
        <f t="shared" ca="1" si="880"/>
        <v>8274.9636423334268</v>
      </c>
      <c r="H8024" s="24">
        <f t="shared" ca="1" si="881"/>
        <v>8968.1449456459086</v>
      </c>
      <c r="I8024" s="24">
        <f ca="1">H8024/'Option value'!$E$10</f>
        <v>435.34684202164601</v>
      </c>
    </row>
    <row r="8025" spans="2:9">
      <c r="B8025">
        <f t="shared" si="882"/>
        <v>8007</v>
      </c>
      <c r="C8025" s="38">
        <f t="shared" ca="1" si="877"/>
        <v>0.28395768628178875</v>
      </c>
      <c r="D8025" s="38">
        <f t="shared" ca="1" si="878"/>
        <v>6.2262452061794218E-2</v>
      </c>
      <c r="E8025" s="38">
        <f t="shared" ca="1" si="879"/>
        <v>0.15059212165116137</v>
      </c>
      <c r="F8025" s="38">
        <f t="shared" ca="1" si="883"/>
        <v>2.9149289176526837E-2</v>
      </c>
      <c r="G8025" s="24">
        <f t="shared" ca="1" si="880"/>
        <v>8163.8763962939229</v>
      </c>
      <c r="H8025" s="24">
        <f t="shared" ca="1" si="881"/>
        <v>8857.0576996064046</v>
      </c>
      <c r="I8025" s="24">
        <f ca="1">H8025/'Option value'!$E$10</f>
        <v>429.95425726244679</v>
      </c>
    </row>
    <row r="8026" spans="2:9">
      <c r="B8026">
        <f t="shared" si="882"/>
        <v>8008</v>
      </c>
      <c r="C8026" s="38">
        <f t="shared" ca="1" si="877"/>
        <v>0.36512042353468604</v>
      </c>
      <c r="D8026" s="38">
        <f t="shared" ca="1" si="878"/>
        <v>6.1822763918407402E-2</v>
      </c>
      <c r="E8026" s="38">
        <f t="shared" ca="1" si="879"/>
        <v>0.14456342027539537</v>
      </c>
      <c r="F8026" s="38">
        <f t="shared" ca="1" si="883"/>
        <v>4.5385273275799776E-2</v>
      </c>
      <c r="G8026" s="24">
        <f t="shared" ca="1" si="880"/>
        <v>10553.45756886088</v>
      </c>
      <c r="H8026" s="24">
        <f t="shared" ca="1" si="881"/>
        <v>11246.638872173362</v>
      </c>
      <c r="I8026" s="24">
        <f ca="1">H8026/'Option value'!$E$10</f>
        <v>545.95334330938647</v>
      </c>
    </row>
    <row r="8027" spans="2:9">
      <c r="B8027">
        <f t="shared" si="882"/>
        <v>8009</v>
      </c>
      <c r="C8027" s="38">
        <f t="shared" ca="1" si="877"/>
        <v>0.1953136401628969</v>
      </c>
      <c r="D8027" s="38">
        <f t="shared" ca="1" si="878"/>
        <v>5.3680076497380394E-2</v>
      </c>
      <c r="E8027" s="38">
        <f t="shared" ca="1" si="879"/>
        <v>0.14558522772115928</v>
      </c>
      <c r="F8027" s="38">
        <f t="shared" ca="1" si="883"/>
        <v>2.9896173123973368E-2</v>
      </c>
      <c r="G8027" s="24">
        <f t="shared" ca="1" si="880"/>
        <v>6878.5057752037847</v>
      </c>
      <c r="H8027" s="24">
        <f t="shared" ca="1" si="881"/>
        <v>7571.6870785162673</v>
      </c>
      <c r="I8027" s="24">
        <f ca="1">H8027/'Option value'!$E$10</f>
        <v>367.55762517069257</v>
      </c>
    </row>
    <row r="8028" spans="2:9">
      <c r="B8028">
        <f t="shared" si="882"/>
        <v>8010</v>
      </c>
      <c r="C8028" s="38">
        <f t="shared" ca="1" si="877"/>
        <v>0.12599791771783392</v>
      </c>
      <c r="D8028" s="38">
        <f t="shared" ca="1" si="878"/>
        <v>6.2568853640781935E-2</v>
      </c>
      <c r="E8028" s="38">
        <f t="shared" ca="1" si="879"/>
        <v>0.14609114266681644</v>
      </c>
      <c r="F8028" s="38">
        <f t="shared" ca="1" si="883"/>
        <v>4.2648944137770831E-2</v>
      </c>
      <c r="G8028" s="24">
        <f t="shared" ca="1" si="880"/>
        <v>8446.7457113844157</v>
      </c>
      <c r="H8028" s="24">
        <f t="shared" ca="1" si="881"/>
        <v>9139.9270146968975</v>
      </c>
      <c r="I8028" s="24">
        <f ca="1">H8028/'Option value'!$E$10</f>
        <v>443.68577741247071</v>
      </c>
    </row>
    <row r="8029" spans="2:9">
      <c r="B8029">
        <f t="shared" si="882"/>
        <v>8011</v>
      </c>
      <c r="C8029" s="38">
        <f t="shared" ca="1" si="877"/>
        <v>0.15853841173617023</v>
      </c>
      <c r="D8029" s="38">
        <f t="shared" ca="1" si="878"/>
        <v>6.1937898821185382E-2</v>
      </c>
      <c r="E8029" s="38">
        <f t="shared" ca="1" si="879"/>
        <v>0.14483957205253564</v>
      </c>
      <c r="F8029" s="38">
        <f t="shared" ca="1" si="883"/>
        <v>2.759188591601941E-2</v>
      </c>
      <c r="G8029" s="24">
        <f t="shared" ca="1" si="880"/>
        <v>7590.2136725223372</v>
      </c>
      <c r="H8029" s="24">
        <f t="shared" ca="1" si="881"/>
        <v>8283.394975834819</v>
      </c>
      <c r="I8029" s="24">
        <f ca="1">H8029/'Option value'!$E$10</f>
        <v>402.10655222499116</v>
      </c>
    </row>
    <row r="8030" spans="2:9">
      <c r="B8030">
        <f t="shared" si="882"/>
        <v>8012</v>
      </c>
      <c r="C8030" s="38">
        <f t="shared" ca="1" si="877"/>
        <v>0.20435740167377481</v>
      </c>
      <c r="D8030" s="38">
        <f t="shared" ca="1" si="878"/>
        <v>5.5127996748066552E-2</v>
      </c>
      <c r="E8030" s="38">
        <f t="shared" ca="1" si="879"/>
        <v>0.14686628763396392</v>
      </c>
      <c r="F8030" s="38">
        <f t="shared" ca="1" si="883"/>
        <v>2.6139178217734021E-2</v>
      </c>
      <c r="G8030" s="24">
        <f t="shared" ca="1" si="880"/>
        <v>6820.467938893722</v>
      </c>
      <c r="H8030" s="24">
        <f t="shared" ca="1" si="881"/>
        <v>7513.6492422062047</v>
      </c>
      <c r="I8030" s="24">
        <f ca="1">H8030/'Option value'!$E$10</f>
        <v>364.74025447602935</v>
      </c>
    </row>
    <row r="8031" spans="2:9">
      <c r="B8031">
        <f t="shared" si="882"/>
        <v>8013</v>
      </c>
      <c r="C8031" s="38">
        <f t="shared" ca="1" si="877"/>
        <v>0.13906068547849054</v>
      </c>
      <c r="D8031" s="38">
        <f t="shared" ca="1" si="878"/>
        <v>5.5194554629236822E-2</v>
      </c>
      <c r="E8031" s="38">
        <f t="shared" ca="1" si="879"/>
        <v>0.14563869563335885</v>
      </c>
      <c r="F8031" s="38">
        <f t="shared" ca="1" si="883"/>
        <v>5.9019938607918113E-2</v>
      </c>
      <c r="G8031" s="24">
        <f t="shared" ca="1" si="880"/>
        <v>9001.6583431940198</v>
      </c>
      <c r="H8031" s="24">
        <f t="shared" ca="1" si="881"/>
        <v>9694.8396465065016</v>
      </c>
      <c r="I8031" s="24">
        <f ca="1">H8031/'Option value'!$E$10</f>
        <v>470.62328381099519</v>
      </c>
    </row>
    <row r="8032" spans="2:9">
      <c r="B8032">
        <f t="shared" si="882"/>
        <v>8014</v>
      </c>
      <c r="C8032" s="38">
        <f t="shared" ca="1" si="877"/>
        <v>0.11908710129695119</v>
      </c>
      <c r="D8032" s="38">
        <f t="shared" ca="1" si="878"/>
        <v>6.3781121384351477E-2</v>
      </c>
      <c r="E8032" s="38">
        <f t="shared" ca="1" si="879"/>
        <v>0.1441081804121849</v>
      </c>
      <c r="F8032" s="38">
        <f t="shared" ca="1" si="883"/>
        <v>5.1417461939308171E-2</v>
      </c>
      <c r="G8032" s="24">
        <f t="shared" ca="1" si="880"/>
        <v>9550.1714642767838</v>
      </c>
      <c r="H8032" s="24">
        <f t="shared" ca="1" si="881"/>
        <v>10243.352767589266</v>
      </c>
      <c r="I8032" s="24">
        <f ca="1">H8032/'Option value'!$E$10</f>
        <v>497.25013434899341</v>
      </c>
    </row>
    <row r="8033" spans="2:9">
      <c r="B8033">
        <f t="shared" si="882"/>
        <v>8015</v>
      </c>
      <c r="C8033" s="38">
        <f t="shared" ca="1" si="877"/>
        <v>3.5925181555341273E-2</v>
      </c>
      <c r="D8033" s="38">
        <f t="shared" ca="1" si="878"/>
        <v>5.9886433422491579E-2</v>
      </c>
      <c r="E8033" s="38">
        <f t="shared" ca="1" si="879"/>
        <v>0.14317286167125645</v>
      </c>
      <c r="F8033" s="38">
        <f t="shared" ca="1" si="883"/>
        <v>2.8955077567371673E-2</v>
      </c>
      <c r="G8033" s="24">
        <f t="shared" ca="1" si="880"/>
        <v>6736.1924427418026</v>
      </c>
      <c r="H8033" s="24">
        <f t="shared" ca="1" si="881"/>
        <v>7429.3737460542852</v>
      </c>
      <c r="I8033" s="24">
        <f ca="1">H8033/'Option value'!$E$10</f>
        <v>360.64921097350896</v>
      </c>
    </row>
    <row r="8034" spans="2:9">
      <c r="B8034">
        <f t="shared" si="882"/>
        <v>8016</v>
      </c>
      <c r="C8034" s="38">
        <f t="shared" ca="1" si="877"/>
        <v>0.49217712139196768</v>
      </c>
      <c r="D8034" s="38">
        <f t="shared" ca="1" si="878"/>
        <v>6.0173984398347209E-2</v>
      </c>
      <c r="E8034" s="38">
        <f t="shared" ca="1" si="879"/>
        <v>0.14847598352747463</v>
      </c>
      <c r="F8034" s="38">
        <f t="shared" ca="1" si="883"/>
        <v>2.8573070587116757E-2</v>
      </c>
      <c r="G8034" s="24">
        <f t="shared" ca="1" si="880"/>
        <v>9287.3281079713834</v>
      </c>
      <c r="H8034" s="24">
        <f t="shared" ca="1" si="881"/>
        <v>9980.5094112838651</v>
      </c>
      <c r="I8034" s="24">
        <f ca="1">H8034/'Option value'!$E$10</f>
        <v>484.49074812057592</v>
      </c>
    </row>
    <row r="8035" spans="2:9">
      <c r="B8035">
        <f t="shared" si="882"/>
        <v>8017</v>
      </c>
      <c r="C8035" s="38">
        <f t="shared" ca="1" si="877"/>
        <v>0.21942471412715792</v>
      </c>
      <c r="D8035" s="38">
        <f t="shared" ca="1" si="878"/>
        <v>5.7083052828035136E-2</v>
      </c>
      <c r="E8035" s="38">
        <f t="shared" ca="1" si="879"/>
        <v>0.14168409828989606</v>
      </c>
      <c r="F8035" s="38">
        <f t="shared" ca="1" si="883"/>
        <v>5.6697526850633909E-2</v>
      </c>
      <c r="G8035" s="24">
        <f t="shared" ca="1" si="880"/>
        <v>10157.884062535528</v>
      </c>
      <c r="H8035" s="24">
        <f t="shared" ca="1" si="881"/>
        <v>10851.06536584801</v>
      </c>
      <c r="I8035" s="24">
        <f ca="1">H8035/'Option value'!$E$10</f>
        <v>526.75074591495184</v>
      </c>
    </row>
    <row r="8036" spans="2:9">
      <c r="B8036">
        <f t="shared" si="882"/>
        <v>8018</v>
      </c>
      <c r="C8036" s="38">
        <f t="shared" ca="1" si="877"/>
        <v>1.794100828801784E-2</v>
      </c>
      <c r="D8036" s="38">
        <f t="shared" ca="1" si="878"/>
        <v>6.339188557104454E-2</v>
      </c>
      <c r="E8036" s="38">
        <f t="shared" ca="1" si="879"/>
        <v>0.14697818950633282</v>
      </c>
      <c r="F8036" s="38">
        <f t="shared" ca="1" si="883"/>
        <v>3.687240450878327E-2</v>
      </c>
      <c r="G8036" s="24">
        <f t="shared" ca="1" si="880"/>
        <v>7268.3782425913614</v>
      </c>
      <c r="H8036" s="24">
        <f t="shared" ca="1" si="881"/>
        <v>7961.5595459038441</v>
      </c>
      <c r="I8036" s="24">
        <f ca="1">H8036/'Option value'!$E$10</f>
        <v>386.4834731021283</v>
      </c>
    </row>
    <row r="8037" spans="2:9">
      <c r="B8037">
        <f t="shared" si="882"/>
        <v>8019</v>
      </c>
      <c r="C8037" s="38">
        <f t="shared" ca="1" si="877"/>
        <v>9.6887180725896083E-2</v>
      </c>
      <c r="D8037" s="38">
        <f t="shared" ca="1" si="878"/>
        <v>6.3741949553378377E-2</v>
      </c>
      <c r="E8037" s="38">
        <f t="shared" ca="1" si="879"/>
        <v>0.14913567872243752</v>
      </c>
      <c r="F8037" s="38">
        <f t="shared" ca="1" si="883"/>
        <v>2.9255435990421689E-2</v>
      </c>
      <c r="G8037" s="24">
        <f t="shared" ca="1" si="880"/>
        <v>7233.2098728441224</v>
      </c>
      <c r="H8037" s="24">
        <f t="shared" ca="1" si="881"/>
        <v>7926.3911761566051</v>
      </c>
      <c r="I8037" s="24">
        <f ca="1">H8037/'Option value'!$E$10</f>
        <v>384.77627068721381</v>
      </c>
    </row>
    <row r="8038" spans="2:9">
      <c r="B8038">
        <f t="shared" si="882"/>
        <v>8020</v>
      </c>
      <c r="C8038" s="38">
        <f t="shared" ca="1" si="877"/>
        <v>0.33560761212870671</v>
      </c>
      <c r="D8038" s="38">
        <f t="shared" ca="1" si="878"/>
        <v>6.2319735982820069E-2</v>
      </c>
      <c r="E8038" s="38">
        <f t="shared" ca="1" si="879"/>
        <v>0.14711086955701924</v>
      </c>
      <c r="F8038" s="38">
        <f t="shared" ca="1" si="883"/>
        <v>4.4747031441283711E-2</v>
      </c>
      <c r="G8038" s="24">
        <f t="shared" ca="1" si="880"/>
        <v>10084.382402632669</v>
      </c>
      <c r="H8038" s="24">
        <f t="shared" ca="1" si="881"/>
        <v>10777.563705945151</v>
      </c>
      <c r="I8038" s="24">
        <f ca="1">H8038/'Option value'!$E$10</f>
        <v>523.18270417209465</v>
      </c>
    </row>
    <row r="8039" spans="2:9">
      <c r="B8039">
        <f t="shared" si="882"/>
        <v>8021</v>
      </c>
      <c r="C8039" s="38">
        <f t="shared" ca="1" si="877"/>
        <v>0.23632569576315524</v>
      </c>
      <c r="D8039" s="38">
        <f t="shared" ca="1" si="878"/>
        <v>6.3162213047228188E-2</v>
      </c>
      <c r="E8039" s="38">
        <f t="shared" ca="1" si="879"/>
        <v>0.14686630468761788</v>
      </c>
      <c r="F8039" s="38">
        <f t="shared" ca="1" si="883"/>
        <v>4.8969559012040267E-2</v>
      </c>
      <c r="G8039" s="24">
        <f t="shared" ca="1" si="880"/>
        <v>9892.6662092323058</v>
      </c>
      <c r="H8039" s="24">
        <f t="shared" ca="1" si="881"/>
        <v>10585.847512544788</v>
      </c>
      <c r="I8039" s="24">
        <f ca="1">H8039/'Option value'!$E$10</f>
        <v>513.87609284197993</v>
      </c>
    </row>
    <row r="8040" spans="2:9">
      <c r="B8040">
        <f t="shared" si="882"/>
        <v>8022</v>
      </c>
      <c r="C8040" s="38">
        <f t="shared" ca="1" si="877"/>
        <v>0.16809180149396474</v>
      </c>
      <c r="D8040" s="38">
        <f t="shared" ca="1" si="878"/>
        <v>5.2602367490113981E-2</v>
      </c>
      <c r="E8040" s="38">
        <f t="shared" ca="1" si="879"/>
        <v>0.14245524558394532</v>
      </c>
      <c r="F8040" s="38">
        <f t="shared" ca="1" si="883"/>
        <v>2.4512275484234212E-2</v>
      </c>
      <c r="G8040" s="24">
        <f t="shared" ca="1" si="880"/>
        <v>6461.0274087084472</v>
      </c>
      <c r="H8040" s="24">
        <f t="shared" ca="1" si="881"/>
        <v>7154.2087120209299</v>
      </c>
      <c r="I8040" s="24">
        <f ca="1">H8040/'Option value'!$E$10</f>
        <v>347.2916850495597</v>
      </c>
    </row>
    <row r="8041" spans="2:9">
      <c r="B8041">
        <f t="shared" si="882"/>
        <v>8023</v>
      </c>
      <c r="C8041" s="38">
        <f t="shared" ca="1" si="877"/>
        <v>0.28153384403073051</v>
      </c>
      <c r="D8041" s="38">
        <f t="shared" ca="1" si="878"/>
        <v>6.4166173058577913E-2</v>
      </c>
      <c r="E8041" s="38">
        <f t="shared" ca="1" si="879"/>
        <v>0.14639138326175355</v>
      </c>
      <c r="F8041" s="38">
        <f t="shared" ca="1" si="883"/>
        <v>2.2346974713705902E-2</v>
      </c>
      <c r="G8041" s="24">
        <f t="shared" ca="1" si="880"/>
        <v>8221.4875288247367</v>
      </c>
      <c r="H8041" s="24">
        <f t="shared" ca="1" si="881"/>
        <v>8914.6688321372185</v>
      </c>
      <c r="I8041" s="24">
        <f ca="1">H8041/'Option value'!$E$10</f>
        <v>432.75091418141835</v>
      </c>
    </row>
    <row r="8042" spans="2:9">
      <c r="B8042">
        <f t="shared" si="882"/>
        <v>8024</v>
      </c>
      <c r="C8042" s="38">
        <f t="shared" ca="1" si="877"/>
        <v>0.36452869644261088</v>
      </c>
      <c r="D8042" s="38">
        <f t="shared" ca="1" si="878"/>
        <v>6.6569201801896752E-2</v>
      </c>
      <c r="E8042" s="38">
        <f t="shared" ca="1" si="879"/>
        <v>0.1440056148465326</v>
      </c>
      <c r="F8042" s="38">
        <f t="shared" ca="1" si="883"/>
        <v>5.4098989078825932E-2</v>
      </c>
      <c r="G8042" s="24">
        <f t="shared" ca="1" si="880"/>
        <v>12530.133586437947</v>
      </c>
      <c r="H8042" s="24">
        <f t="shared" ca="1" si="881"/>
        <v>13223.314889750429</v>
      </c>
      <c r="I8042" s="24">
        <f ca="1">H8042/'Option value'!$E$10</f>
        <v>641.90848979371015</v>
      </c>
    </row>
    <row r="8043" spans="2:9">
      <c r="B8043">
        <f t="shared" si="882"/>
        <v>8025</v>
      </c>
      <c r="C8043" s="38">
        <f t="shared" ca="1" si="877"/>
        <v>0.15446418349890084</v>
      </c>
      <c r="D8043" s="38">
        <f t="shared" ca="1" si="878"/>
        <v>6.2479575288885918E-2</v>
      </c>
      <c r="E8043" s="38">
        <f t="shared" ca="1" si="879"/>
        <v>0.14561480520515563</v>
      </c>
      <c r="F8043" s="38">
        <f t="shared" ca="1" si="883"/>
        <v>2.2718431317610008E-2</v>
      </c>
      <c r="G8043" s="24">
        <f t="shared" ca="1" si="880"/>
        <v>7278.9852659231074</v>
      </c>
      <c r="H8043" s="24">
        <f t="shared" ca="1" si="881"/>
        <v>7972.16656923559</v>
      </c>
      <c r="I8043" s="24">
        <f ca="1">H8043/'Option value'!$E$10</f>
        <v>386.99837714735872</v>
      </c>
    </row>
    <row r="8044" spans="2:9">
      <c r="B8044">
        <f t="shared" si="882"/>
        <v>8026</v>
      </c>
      <c r="C8044" s="38">
        <f t="shared" ca="1" si="877"/>
        <v>7.2014958701485249E-2</v>
      </c>
      <c r="D8044" s="38">
        <f t="shared" ca="1" si="878"/>
        <v>5.9485878244482877E-2</v>
      </c>
      <c r="E8044" s="38">
        <f t="shared" ca="1" si="879"/>
        <v>0.14689128178627767</v>
      </c>
      <c r="F8044" s="38">
        <f t="shared" ca="1" si="883"/>
        <v>5.2477054123757916E-2</v>
      </c>
      <c r="G8044" s="24">
        <f t="shared" ca="1" si="880"/>
        <v>8376.6169318341708</v>
      </c>
      <c r="H8044" s="24">
        <f t="shared" ca="1" si="881"/>
        <v>9069.7982351466526</v>
      </c>
      <c r="I8044" s="24">
        <f ca="1">H8044/'Option value'!$E$10</f>
        <v>440.28146772556562</v>
      </c>
    </row>
    <row r="8045" spans="2:9">
      <c r="B8045">
        <f t="shared" si="882"/>
        <v>8027</v>
      </c>
      <c r="C8045" s="38">
        <f t="shared" ca="1" si="877"/>
        <v>0.22922747286458398</v>
      </c>
      <c r="D8045" s="38">
        <f t="shared" ca="1" si="878"/>
        <v>5.9577082251682102E-2</v>
      </c>
      <c r="E8045" s="38">
        <f t="shared" ca="1" si="879"/>
        <v>0.1440685558145757</v>
      </c>
      <c r="F8045" s="38">
        <f t="shared" ca="1" si="883"/>
        <v>3.2173221682379821E-2</v>
      </c>
      <c r="G8045" s="24">
        <f t="shared" ca="1" si="880"/>
        <v>8116.9129335361631</v>
      </c>
      <c r="H8045" s="24">
        <f t="shared" ca="1" si="881"/>
        <v>8810.0942368486449</v>
      </c>
      <c r="I8045" s="24">
        <f ca="1">H8045/'Option value'!$E$10</f>
        <v>427.67447751692447</v>
      </c>
    </row>
    <row r="8046" spans="2:9">
      <c r="B8046">
        <f t="shared" si="882"/>
        <v>8028</v>
      </c>
      <c r="C8046" s="38">
        <f t="shared" ca="1" si="877"/>
        <v>7.3665514792519482E-2</v>
      </c>
      <c r="D8046" s="38">
        <f t="shared" ca="1" si="878"/>
        <v>6.2330285980122656E-2</v>
      </c>
      <c r="E8046" s="38">
        <f t="shared" ca="1" si="879"/>
        <v>0.14693352654997682</v>
      </c>
      <c r="F8046" s="38">
        <f t="shared" ca="1" si="883"/>
        <v>4.4165618336833912E-2</v>
      </c>
      <c r="G8046" s="24">
        <f t="shared" ca="1" si="880"/>
        <v>8076.105502301195</v>
      </c>
      <c r="H8046" s="24">
        <f t="shared" ca="1" si="881"/>
        <v>8769.2868056136776</v>
      </c>
      <c r="I8046" s="24">
        <f ca="1">H8046/'Option value'!$E$10</f>
        <v>425.69353425309112</v>
      </c>
    </row>
    <row r="8047" spans="2:9">
      <c r="B8047">
        <f t="shared" si="882"/>
        <v>8029</v>
      </c>
      <c r="C8047" s="38">
        <f t="shared" ca="1" si="877"/>
        <v>0.23974017503504363</v>
      </c>
      <c r="D8047" s="38">
        <f t="shared" ca="1" si="878"/>
        <v>5.4462211375383471E-2</v>
      </c>
      <c r="E8047" s="38">
        <f t="shared" ca="1" si="879"/>
        <v>0.1452295684224916</v>
      </c>
      <c r="F8047" s="38">
        <f t="shared" ca="1" si="883"/>
        <v>4.4013642586674166E-2</v>
      </c>
      <c r="G8047" s="24">
        <f t="shared" ca="1" si="880"/>
        <v>8273.1037632990501</v>
      </c>
      <c r="H8047" s="24">
        <f t="shared" ca="1" si="881"/>
        <v>8966.2850666115319</v>
      </c>
      <c r="I8047" s="24">
        <f ca="1">H8047/'Option value'!$E$10</f>
        <v>435.25655663162775</v>
      </c>
    </row>
    <row r="8048" spans="2:9">
      <c r="B8048">
        <f t="shared" si="882"/>
        <v>8030</v>
      </c>
      <c r="C8048" s="38">
        <f t="shared" ca="1" si="877"/>
        <v>0.18979945048652447</v>
      </c>
      <c r="D8048" s="38">
        <f t="shared" ca="1" si="878"/>
        <v>5.1998148809205939E-2</v>
      </c>
      <c r="E8048" s="38">
        <f t="shared" ca="1" si="879"/>
        <v>0.14269761248266299</v>
      </c>
      <c r="F8048" s="38">
        <f t="shared" ca="1" si="883"/>
        <v>5.3350698163571283E-2</v>
      </c>
      <c r="G8048" s="24">
        <f t="shared" ca="1" si="880"/>
        <v>8587.6327796811056</v>
      </c>
      <c r="H8048" s="24">
        <f t="shared" ca="1" si="881"/>
        <v>9280.8140829935874</v>
      </c>
      <c r="I8048" s="24">
        <f ca="1">H8048/'Option value'!$E$10</f>
        <v>450.52495548512559</v>
      </c>
    </row>
    <row r="8049" spans="2:9">
      <c r="B8049">
        <f t="shared" si="882"/>
        <v>8031</v>
      </c>
      <c r="C8049" s="38">
        <f t="shared" ca="1" si="877"/>
        <v>0.26526548268006639</v>
      </c>
      <c r="D8049" s="38">
        <f t="shared" ca="1" si="878"/>
        <v>5.5261711495649665E-2</v>
      </c>
      <c r="E8049" s="38">
        <f t="shared" ca="1" si="879"/>
        <v>0.14476734027741722</v>
      </c>
      <c r="F8049" s="38">
        <f t="shared" ca="1" si="883"/>
        <v>2.8732684188400571E-2</v>
      </c>
      <c r="G8049" s="24">
        <f t="shared" ca="1" si="880"/>
        <v>7473.2523777937413</v>
      </c>
      <c r="H8049" s="24">
        <f t="shared" ca="1" si="881"/>
        <v>8166.433681106224</v>
      </c>
      <c r="I8049" s="24">
        <f ca="1">H8049/'Option value'!$E$10</f>
        <v>396.42881947117587</v>
      </c>
    </row>
    <row r="8050" spans="2:9">
      <c r="B8050">
        <f t="shared" si="882"/>
        <v>8032</v>
      </c>
      <c r="C8050" s="38">
        <f t="shared" ca="1" si="877"/>
        <v>0.14478158905991656</v>
      </c>
      <c r="D8050" s="38">
        <f t="shared" ca="1" si="878"/>
        <v>5.1821735129589971E-2</v>
      </c>
      <c r="E8050" s="38">
        <f t="shared" ca="1" si="879"/>
        <v>0.14514096436271817</v>
      </c>
      <c r="F8050" s="38">
        <f t="shared" ca="1" si="883"/>
        <v>3.6482925689222505E-2</v>
      </c>
      <c r="G8050" s="24">
        <f t="shared" ca="1" si="880"/>
        <v>6771.1759908665508</v>
      </c>
      <c r="H8050" s="24">
        <f t="shared" ca="1" si="881"/>
        <v>7464.3572941790335</v>
      </c>
      <c r="I8050" s="24">
        <f ca="1">H8050/'Option value'!$E$10</f>
        <v>362.34744146500162</v>
      </c>
    </row>
    <row r="8051" spans="2:9">
      <c r="B8051">
        <f t="shared" si="882"/>
        <v>8033</v>
      </c>
      <c r="C8051" s="38">
        <f t="shared" ca="1" si="877"/>
        <v>0.24354140763410426</v>
      </c>
      <c r="D8051" s="38">
        <f t="shared" ca="1" si="878"/>
        <v>6.1390661428825259E-2</v>
      </c>
      <c r="E8051" s="38">
        <f t="shared" ca="1" si="879"/>
        <v>0.15003287768912996</v>
      </c>
      <c r="F8051" s="38">
        <f t="shared" ca="1" si="883"/>
        <v>2.8688461839336474E-2</v>
      </c>
      <c r="G8051" s="24">
        <f t="shared" ca="1" si="880"/>
        <v>7802.506607059252</v>
      </c>
      <c r="H8051" s="24">
        <f t="shared" ca="1" si="881"/>
        <v>8495.6879103717347</v>
      </c>
      <c r="I8051" s="24">
        <f ca="1">H8051/'Option value'!$E$10</f>
        <v>412.41203448406475</v>
      </c>
    </row>
    <row r="8052" spans="2:9">
      <c r="B8052">
        <f t="shared" si="882"/>
        <v>8034</v>
      </c>
      <c r="C8052" s="38">
        <f t="shared" ca="1" si="877"/>
        <v>0.12169179580605263</v>
      </c>
      <c r="D8052" s="38">
        <f t="shared" ca="1" si="878"/>
        <v>6.2929474732271742E-2</v>
      </c>
      <c r="E8052" s="38">
        <f t="shared" ca="1" si="879"/>
        <v>0.14770789368591505</v>
      </c>
      <c r="F8052" s="38">
        <f t="shared" ca="1" si="883"/>
        <v>4.6200089015830358E-2</v>
      </c>
      <c r="G8052" s="24">
        <f t="shared" ca="1" si="880"/>
        <v>8624.2153338756561</v>
      </c>
      <c r="H8052" s="24">
        <f t="shared" ca="1" si="881"/>
        <v>9317.3966371881379</v>
      </c>
      <c r="I8052" s="24">
        <f ca="1">H8052/'Option value'!$E$10</f>
        <v>452.3008076304921</v>
      </c>
    </row>
    <row r="8053" spans="2:9">
      <c r="B8053">
        <f t="shared" si="882"/>
        <v>8035</v>
      </c>
      <c r="C8053" s="38">
        <f t="shared" ca="1" si="877"/>
        <v>0.19410947613287674</v>
      </c>
      <c r="D8053" s="38">
        <f t="shared" ca="1" si="878"/>
        <v>7.1429877340936421E-2</v>
      </c>
      <c r="E8053" s="38">
        <f t="shared" ca="1" si="879"/>
        <v>0.14698720263301027</v>
      </c>
      <c r="F8053" s="38">
        <f t="shared" ca="1" si="883"/>
        <v>4.3427860019901114E-2</v>
      </c>
      <c r="G8053" s="24">
        <f t="shared" ca="1" si="880"/>
        <v>10214.712346084038</v>
      </c>
      <c r="H8053" s="24">
        <f t="shared" ca="1" si="881"/>
        <v>10907.893649396519</v>
      </c>
      <c r="I8053" s="24">
        <f ca="1">H8053/'Option value'!$E$10</f>
        <v>529.50940045614163</v>
      </c>
    </row>
    <row r="8054" spans="2:9">
      <c r="B8054">
        <f t="shared" si="882"/>
        <v>8036</v>
      </c>
      <c r="C8054" s="38">
        <f t="shared" ca="1" si="877"/>
        <v>7.3333309959778659E-2</v>
      </c>
      <c r="D8054" s="38">
        <f t="shared" ca="1" si="878"/>
        <v>6.9846503273691823E-2</v>
      </c>
      <c r="E8054" s="38">
        <f t="shared" ca="1" si="879"/>
        <v>0.14173654163310306</v>
      </c>
      <c r="F8054" s="38">
        <f t="shared" ca="1" si="883"/>
        <v>2.6684651287675998E-2</v>
      </c>
      <c r="G8054" s="24">
        <f t="shared" ca="1" si="880"/>
        <v>8081.21934088526</v>
      </c>
      <c r="H8054" s="24">
        <f t="shared" ca="1" si="881"/>
        <v>8774.4006441977417</v>
      </c>
      <c r="I8054" s="24">
        <f ca="1">H8054/'Option value'!$E$10</f>
        <v>425.94177884455053</v>
      </c>
    </row>
    <row r="8055" spans="2:9">
      <c r="B8055">
        <f t="shared" si="882"/>
        <v>8037</v>
      </c>
      <c r="C8055" s="38">
        <f t="shared" ca="1" si="877"/>
        <v>0.28789234017880994</v>
      </c>
      <c r="D8055" s="38">
        <f t="shared" ca="1" si="878"/>
        <v>6.7070100521236783E-2</v>
      </c>
      <c r="E8055" s="38">
        <f t="shared" ca="1" si="879"/>
        <v>0.14458162525965773</v>
      </c>
      <c r="F8055" s="38">
        <f t="shared" ca="1" si="883"/>
        <v>5.0364646241150154E-2</v>
      </c>
      <c r="G8055" s="24">
        <f t="shared" ca="1" si="880"/>
        <v>11370.268475905204</v>
      </c>
      <c r="H8055" s="24">
        <f t="shared" ca="1" si="881"/>
        <v>12063.449779217686</v>
      </c>
      <c r="I8055" s="24">
        <f ca="1">H8055/'Option value'!$E$10</f>
        <v>585.60435821445071</v>
      </c>
    </row>
    <row r="8056" spans="2:9">
      <c r="B8056">
        <f t="shared" si="882"/>
        <v>8038</v>
      </c>
      <c r="C8056" s="38">
        <f t="shared" ca="1" si="877"/>
        <v>0.23967041076632245</v>
      </c>
      <c r="D8056" s="38">
        <f t="shared" ca="1" si="878"/>
        <v>6.1360620848515242E-2</v>
      </c>
      <c r="E8056" s="38">
        <f t="shared" ca="1" si="879"/>
        <v>0.13866603805493347</v>
      </c>
      <c r="F8056" s="38">
        <f t="shared" ca="1" si="883"/>
        <v>4.8222438255692661E-2</v>
      </c>
      <c r="G8056" s="24">
        <f t="shared" ca="1" si="880"/>
        <v>10430.605442103273</v>
      </c>
      <c r="H8056" s="24">
        <f t="shared" ca="1" si="881"/>
        <v>11123.786745415755</v>
      </c>
      <c r="I8056" s="24">
        <f ca="1">H8056/'Option value'!$E$10</f>
        <v>539.98964783571626</v>
      </c>
    </row>
    <row r="8057" spans="2:9">
      <c r="B8057">
        <f t="shared" si="882"/>
        <v>8039</v>
      </c>
      <c r="C8057" s="38">
        <f t="shared" ca="1" si="877"/>
        <v>0.24967014711002058</v>
      </c>
      <c r="D8057" s="38">
        <f t="shared" ca="1" si="878"/>
        <v>6.4471383053669284E-2</v>
      </c>
      <c r="E8057" s="38">
        <f t="shared" ca="1" si="879"/>
        <v>0.14248034004832927</v>
      </c>
      <c r="F8057" s="38">
        <f t="shared" ca="1" si="883"/>
        <v>2.0407853270957101E-2</v>
      </c>
      <c r="G8057" s="24">
        <f t="shared" ca="1" si="880"/>
        <v>8185.325740983345</v>
      </c>
      <c r="H8057" s="24">
        <f t="shared" ca="1" si="881"/>
        <v>8878.5070442958277</v>
      </c>
      <c r="I8057" s="24">
        <f ca="1">H8057/'Option value'!$E$10</f>
        <v>430.99548758717606</v>
      </c>
    </row>
    <row r="8058" spans="2:9">
      <c r="B8058">
        <f t="shared" si="882"/>
        <v>8040</v>
      </c>
      <c r="C8058" s="38">
        <f t="shared" ca="1" si="877"/>
        <v>0.18732476822129523</v>
      </c>
      <c r="D8058" s="38">
        <f t="shared" ca="1" si="878"/>
        <v>6.6696441093737638E-2</v>
      </c>
      <c r="E8058" s="38">
        <f t="shared" ca="1" si="879"/>
        <v>0.1451697423459096</v>
      </c>
      <c r="F8058" s="38">
        <f t="shared" ca="1" si="883"/>
        <v>4.1708810720754178E-2</v>
      </c>
      <c r="G8058" s="24">
        <f t="shared" ca="1" si="880"/>
        <v>9492.6437011667149</v>
      </c>
      <c r="H8058" s="24">
        <f t="shared" ca="1" si="881"/>
        <v>10185.825004479197</v>
      </c>
      <c r="I8058" s="24">
        <f ca="1">H8058/'Option value'!$E$10</f>
        <v>494.45752448928135</v>
      </c>
    </row>
    <row r="8059" spans="2:9">
      <c r="B8059">
        <f t="shared" si="882"/>
        <v>8041</v>
      </c>
      <c r="C8059" s="38">
        <f t="shared" ca="1" si="877"/>
        <v>0.31105693590879757</v>
      </c>
      <c r="D8059" s="38">
        <f t="shared" ca="1" si="878"/>
        <v>6.1038396999713015E-2</v>
      </c>
      <c r="E8059" s="38">
        <f t="shared" ca="1" si="879"/>
        <v>0.14724341600542326</v>
      </c>
      <c r="F8059" s="38">
        <f t="shared" ca="1" si="883"/>
        <v>5.4951008155901176E-2</v>
      </c>
      <c r="G8059" s="24">
        <f t="shared" ca="1" si="880"/>
        <v>10753.505764131189</v>
      </c>
      <c r="H8059" s="24">
        <f t="shared" ca="1" si="881"/>
        <v>11446.68706744367</v>
      </c>
      <c r="I8059" s="24">
        <f ca="1">H8059/'Option value'!$E$10</f>
        <v>555.66442074969268</v>
      </c>
    </row>
    <row r="8060" spans="2:9">
      <c r="B8060">
        <f t="shared" si="882"/>
        <v>8042</v>
      </c>
      <c r="C8060" s="38">
        <f t="shared" ca="1" si="877"/>
        <v>0.14266039134926295</v>
      </c>
      <c r="D8060" s="38">
        <f t="shared" ca="1" si="878"/>
        <v>6.3778906406416494E-2</v>
      </c>
      <c r="E8060" s="38">
        <f t="shared" ca="1" si="879"/>
        <v>0.14790471526608673</v>
      </c>
      <c r="F8060" s="38">
        <f t="shared" ca="1" si="883"/>
        <v>5.858819493823679E-2</v>
      </c>
      <c r="G8060" s="24">
        <f t="shared" ca="1" si="880"/>
        <v>10119.378106964417</v>
      </c>
      <c r="H8060" s="24">
        <f t="shared" ca="1" si="881"/>
        <v>10812.559410276899</v>
      </c>
      <c r="I8060" s="24">
        <f ca="1">H8060/'Option value'!$E$10</f>
        <v>524.88152477072322</v>
      </c>
    </row>
    <row r="8061" spans="2:9">
      <c r="B8061">
        <f t="shared" si="882"/>
        <v>8043</v>
      </c>
      <c r="C8061" s="38">
        <f t="shared" ca="1" si="877"/>
        <v>0.19939452655706047</v>
      </c>
      <c r="D8061" s="38">
        <f t="shared" ca="1" si="878"/>
        <v>5.0323906152145395E-2</v>
      </c>
      <c r="E8061" s="38">
        <f t="shared" ca="1" si="879"/>
        <v>0.14423187763736744</v>
      </c>
      <c r="F8061" s="38">
        <f t="shared" ca="1" si="883"/>
        <v>3.1745761608255332E-2</v>
      </c>
      <c r="G8061" s="24">
        <f t="shared" ca="1" si="880"/>
        <v>6654.7058200771489</v>
      </c>
      <c r="H8061" s="24">
        <f t="shared" ca="1" si="881"/>
        <v>7347.8871233896316</v>
      </c>
      <c r="I8061" s="24">
        <f ca="1">H8061/'Option value'!$E$10</f>
        <v>356.69354967910829</v>
      </c>
    </row>
    <row r="8062" spans="2:9">
      <c r="B8062">
        <f t="shared" si="882"/>
        <v>8044</v>
      </c>
      <c r="C8062" s="38">
        <f t="shared" ca="1" si="877"/>
        <v>0.22734615968417735</v>
      </c>
      <c r="D8062" s="38">
        <f t="shared" ca="1" si="878"/>
        <v>6.4913360605142245E-2</v>
      </c>
      <c r="E8062" s="38">
        <f t="shared" ca="1" si="879"/>
        <v>0.14469287260989891</v>
      </c>
      <c r="F8062" s="38">
        <f t="shared" ca="1" si="883"/>
        <v>3.0890088490607856E-2</v>
      </c>
      <c r="G8062" s="24">
        <f t="shared" ca="1" si="880"/>
        <v>8682.3972279244335</v>
      </c>
      <c r="H8062" s="24">
        <f t="shared" ca="1" si="881"/>
        <v>9375.5785312369153</v>
      </c>
      <c r="I8062" s="24">
        <f ca="1">H8062/'Option value'!$E$10</f>
        <v>455.1251714192677</v>
      </c>
    </row>
    <row r="8063" spans="2:9">
      <c r="B8063">
        <f t="shared" si="882"/>
        <v>8045</v>
      </c>
      <c r="C8063" s="38">
        <f t="shared" ca="1" si="877"/>
        <v>0.14128890505687938</v>
      </c>
      <c r="D8063" s="38">
        <f t="shared" ca="1" si="878"/>
        <v>7.5730260698207083E-2</v>
      </c>
      <c r="E8063" s="38">
        <f t="shared" ca="1" si="879"/>
        <v>0.14362048883660578</v>
      </c>
      <c r="F8063" s="38">
        <f t="shared" ca="1" si="883"/>
        <v>5.3073663642324104E-2</v>
      </c>
      <c r="G8063" s="24">
        <f t="shared" ca="1" si="880"/>
        <v>11838.132500830874</v>
      </c>
      <c r="H8063" s="24">
        <f t="shared" ca="1" si="881"/>
        <v>12531.313804143356</v>
      </c>
      <c r="I8063" s="24">
        <f ca="1">H8063/'Option value'!$E$10</f>
        <v>608.31620408462891</v>
      </c>
    </row>
    <row r="8064" spans="2:9">
      <c r="B8064">
        <f t="shared" si="882"/>
        <v>8046</v>
      </c>
      <c r="C8064" s="38">
        <f t="shared" ca="1" si="877"/>
        <v>5.9184792003243919E-2</v>
      </c>
      <c r="D8064" s="38">
        <f t="shared" ca="1" si="878"/>
        <v>5.8558165506391258E-2</v>
      </c>
      <c r="E8064" s="38">
        <f t="shared" ca="1" si="879"/>
        <v>0.14789280745690736</v>
      </c>
      <c r="F8064" s="38">
        <f t="shared" ca="1" si="883"/>
        <v>2.1080730552668896E-2</v>
      </c>
      <c r="G8064" s="24">
        <f t="shared" ca="1" si="880"/>
        <v>6065.8261731879638</v>
      </c>
      <c r="H8064" s="24">
        <f t="shared" ca="1" si="881"/>
        <v>6759.0074765004465</v>
      </c>
      <c r="I8064" s="24">
        <f ca="1">H8064/'Option value'!$E$10</f>
        <v>328.10715905341971</v>
      </c>
    </row>
    <row r="8065" spans="2:9">
      <c r="B8065">
        <f t="shared" si="882"/>
        <v>8047</v>
      </c>
      <c r="C8065" s="38">
        <f t="shared" ca="1" si="877"/>
        <v>0.19917347889409742</v>
      </c>
      <c r="D8065" s="38">
        <f t="shared" ca="1" si="878"/>
        <v>6.2140770500028863E-2</v>
      </c>
      <c r="E8065" s="38">
        <f t="shared" ca="1" si="879"/>
        <v>0.14817885929727204</v>
      </c>
      <c r="F8065" s="38">
        <f t="shared" ca="1" si="883"/>
        <v>5.0751167722864032E-2</v>
      </c>
      <c r="G8065" s="24">
        <f t="shared" ca="1" si="880"/>
        <v>9485.6612929524072</v>
      </c>
      <c r="H8065" s="24">
        <f t="shared" ca="1" si="881"/>
        <v>10178.842596264889</v>
      </c>
      <c r="I8065" s="24">
        <f ca="1">H8065/'Option value'!$E$10</f>
        <v>494.11857263421786</v>
      </c>
    </row>
    <row r="8066" spans="2:9">
      <c r="B8066">
        <f t="shared" si="882"/>
        <v>8048</v>
      </c>
      <c r="C8066" s="38">
        <f t="shared" ca="1" si="877"/>
        <v>7.6450825234998965E-2</v>
      </c>
      <c r="D8066" s="38">
        <f t="shared" ca="1" si="878"/>
        <v>5.6840630794805225E-2</v>
      </c>
      <c r="E8066" s="38">
        <f t="shared" ca="1" si="879"/>
        <v>0.14383647031276603</v>
      </c>
      <c r="F8066" s="38">
        <f t="shared" ca="1" si="883"/>
        <v>2.301509830492518E-2</v>
      </c>
      <c r="G8066" s="24">
        <f t="shared" ca="1" si="880"/>
        <v>6280.59367724195</v>
      </c>
      <c r="H8066" s="24">
        <f t="shared" ca="1" si="881"/>
        <v>6973.7749805544327</v>
      </c>
      <c r="I8066" s="24">
        <f ca="1">H8066/'Option value'!$E$10</f>
        <v>338.53276604633169</v>
      </c>
    </row>
    <row r="8067" spans="2:9">
      <c r="B8067">
        <f t="shared" si="882"/>
        <v>8049</v>
      </c>
      <c r="C8067" s="38">
        <f t="shared" ca="1" si="877"/>
        <v>0.22819136801077641</v>
      </c>
      <c r="D8067" s="38">
        <f t="shared" ca="1" si="878"/>
        <v>6.0868572472558988E-2</v>
      </c>
      <c r="E8067" s="38">
        <f t="shared" ca="1" si="879"/>
        <v>0.15114206192048726</v>
      </c>
      <c r="F8067" s="38">
        <f t="shared" ca="1" si="883"/>
        <v>3.5278298343099618E-2</v>
      </c>
      <c r="G8067" s="24">
        <f t="shared" ca="1" si="880"/>
        <v>8002.0802531032105</v>
      </c>
      <c r="H8067" s="24">
        <f t="shared" ca="1" si="881"/>
        <v>8695.2615564156931</v>
      </c>
      <c r="I8067" s="24">
        <f ca="1">H8067/'Option value'!$E$10</f>
        <v>422.10007555415984</v>
      </c>
    </row>
    <row r="8068" spans="2:9">
      <c r="B8068">
        <f t="shared" si="882"/>
        <v>8050</v>
      </c>
      <c r="C8068" s="38">
        <f t="shared" ca="1" si="877"/>
        <v>5.4845656431723039E-2</v>
      </c>
      <c r="D8068" s="38">
        <f t="shared" ca="1" si="878"/>
        <v>6.3405326039160326E-2</v>
      </c>
      <c r="E8068" s="38">
        <f t="shared" ca="1" si="879"/>
        <v>0.13867711132858157</v>
      </c>
      <c r="F8068" s="38">
        <f t="shared" ca="1" si="883"/>
        <v>3.660754673845943E-2</v>
      </c>
      <c r="G8068" s="24">
        <f t="shared" ca="1" si="880"/>
        <v>8126.6166509036329</v>
      </c>
      <c r="H8068" s="24">
        <f t="shared" ca="1" si="881"/>
        <v>8819.7979542161156</v>
      </c>
      <c r="I8068" s="24">
        <f ca="1">H8068/'Option value'!$E$10</f>
        <v>428.14553175806384</v>
      </c>
    </row>
    <row r="8069" spans="2:9">
      <c r="B8069">
        <f t="shared" si="882"/>
        <v>8051</v>
      </c>
      <c r="C8069" s="38">
        <f t="shared" ca="1" si="877"/>
        <v>0.26440130742548223</v>
      </c>
      <c r="D8069" s="38">
        <f t="shared" ca="1" si="878"/>
        <v>6.8675507415679279E-2</v>
      </c>
      <c r="E8069" s="38">
        <f t="shared" ca="1" si="879"/>
        <v>0.14242846815808699</v>
      </c>
      <c r="F8069" s="38">
        <f t="shared" ca="1" si="883"/>
        <v>5.4905436006113056E-2</v>
      </c>
      <c r="G8069" s="24">
        <f t="shared" ca="1" si="880"/>
        <v>12304.269503809053</v>
      </c>
      <c r="H8069" s="24">
        <f t="shared" ca="1" si="881"/>
        <v>12997.450807121535</v>
      </c>
      <c r="I8069" s="24">
        <f ca="1">H8069/'Option value'!$E$10</f>
        <v>630.94421393793857</v>
      </c>
    </row>
    <row r="8070" spans="2:9">
      <c r="B8070">
        <f t="shared" si="882"/>
        <v>8052</v>
      </c>
      <c r="C8070" s="38">
        <f t="shared" ca="1" si="877"/>
        <v>0.18050499917518448</v>
      </c>
      <c r="D8070" s="38">
        <f t="shared" ca="1" si="878"/>
        <v>7.2907546768274795E-2</v>
      </c>
      <c r="E8070" s="38">
        <f t="shared" ca="1" si="879"/>
        <v>0.14146305213405438</v>
      </c>
      <c r="F8070" s="38">
        <f t="shared" ca="1" si="883"/>
        <v>5.8807126775831498E-2</v>
      </c>
      <c r="G8070" s="24">
        <f t="shared" ca="1" si="880"/>
        <v>12913.908358888551</v>
      </c>
      <c r="H8070" s="24">
        <f t="shared" ca="1" si="881"/>
        <v>13607.089662201033</v>
      </c>
      <c r="I8070" s="24">
        <f ca="1">H8070/'Option value'!$E$10</f>
        <v>660.53833311655501</v>
      </c>
    </row>
    <row r="8071" spans="2:9">
      <c r="B8071">
        <f t="shared" si="882"/>
        <v>8053</v>
      </c>
      <c r="C8071" s="38">
        <f t="shared" ca="1" si="877"/>
        <v>0.27906789567857415</v>
      </c>
      <c r="D8071" s="38">
        <f t="shared" ca="1" si="878"/>
        <v>6.5082243447237578E-2</v>
      </c>
      <c r="E8071" s="38">
        <f t="shared" ca="1" si="879"/>
        <v>0.14986021237081454</v>
      </c>
      <c r="F8071" s="38">
        <f t="shared" ca="1" si="883"/>
        <v>3.0681236223721584E-2</v>
      </c>
      <c r="G8071" s="24">
        <f t="shared" ca="1" si="880"/>
        <v>8662.5916036573581</v>
      </c>
      <c r="H8071" s="24">
        <f t="shared" ca="1" si="881"/>
        <v>9355.7729069698398</v>
      </c>
      <c r="I8071" s="24">
        <f ca="1">H8071/'Option value'!$E$10</f>
        <v>454.16373334805047</v>
      </c>
    </row>
    <row r="8072" spans="2:9">
      <c r="B8072">
        <f t="shared" si="882"/>
        <v>8054</v>
      </c>
      <c r="C8072" s="38">
        <f t="shared" ca="1" si="877"/>
        <v>0.3030937016432933</v>
      </c>
      <c r="D8072" s="38">
        <f t="shared" ca="1" si="878"/>
        <v>5.088009183942082E-2</v>
      </c>
      <c r="E8072" s="38">
        <f t="shared" ca="1" si="879"/>
        <v>0.14184105251158374</v>
      </c>
      <c r="F8072" s="38">
        <f t="shared" ca="1" si="883"/>
        <v>5.0680502598764776E-2</v>
      </c>
      <c r="G8072" s="24">
        <f t="shared" ca="1" si="880"/>
        <v>9020.0298077546158</v>
      </c>
      <c r="H8072" s="24">
        <f t="shared" ca="1" si="881"/>
        <v>9713.2111110670976</v>
      </c>
      <c r="I8072" s="24">
        <f ca="1">H8072/'Option value'!$E$10</f>
        <v>471.51510247898528</v>
      </c>
    </row>
    <row r="8073" spans="2:9">
      <c r="B8073">
        <f t="shared" si="882"/>
        <v>8055</v>
      </c>
      <c r="C8073" s="38">
        <f t="shared" ca="1" si="877"/>
        <v>0.18561080627118132</v>
      </c>
      <c r="D8073" s="38">
        <f t="shared" ca="1" si="878"/>
        <v>5.441790777450891E-2</v>
      </c>
      <c r="E8073" s="38">
        <f t="shared" ca="1" si="879"/>
        <v>0.14333292057718419</v>
      </c>
      <c r="F8073" s="38">
        <f t="shared" ca="1" si="883"/>
        <v>2.5578282799188914E-2</v>
      </c>
      <c r="G8073" s="24">
        <f t="shared" ca="1" si="880"/>
        <v>6795.123358056986</v>
      </c>
      <c r="H8073" s="24">
        <f t="shared" ca="1" si="881"/>
        <v>7488.3046613694687</v>
      </c>
      <c r="I8073" s="24">
        <f ca="1">H8073/'Option value'!$E$10</f>
        <v>363.50993501793533</v>
      </c>
    </row>
    <row r="8074" spans="2:9">
      <c r="B8074">
        <f t="shared" si="882"/>
        <v>8056</v>
      </c>
      <c r="C8074" s="38">
        <f t="shared" ca="1" si="877"/>
        <v>0.19260041631597066</v>
      </c>
      <c r="D8074" s="38">
        <f t="shared" ca="1" si="878"/>
        <v>6.5705186844458308E-2</v>
      </c>
      <c r="E8074" s="38">
        <f t="shared" ca="1" si="879"/>
        <v>0.14661695000912173</v>
      </c>
      <c r="F8074" s="38">
        <f t="shared" ca="1" si="883"/>
        <v>5.2752471200636142E-2</v>
      </c>
      <c r="G8074" s="24">
        <f t="shared" ca="1" si="880"/>
        <v>10353.4410492028</v>
      </c>
      <c r="H8074" s="24">
        <f t="shared" ca="1" si="881"/>
        <v>11046.622352515282</v>
      </c>
      <c r="I8074" s="24">
        <f ca="1">H8074/'Option value'!$E$10</f>
        <v>536.2438035201593</v>
      </c>
    </row>
    <row r="8075" spans="2:9">
      <c r="B8075">
        <f t="shared" si="882"/>
        <v>8057</v>
      </c>
      <c r="C8075" s="38">
        <f t="shared" ca="1" si="877"/>
        <v>0.19090674198685656</v>
      </c>
      <c r="D8075" s="38">
        <f t="shared" ca="1" si="878"/>
        <v>5.6019591544732149E-2</v>
      </c>
      <c r="E8075" s="38">
        <f t="shared" ca="1" si="879"/>
        <v>0.1432259322848447</v>
      </c>
      <c r="F8075" s="38">
        <f t="shared" ca="1" si="883"/>
        <v>2.4578219443774377E-2</v>
      </c>
      <c r="G8075" s="24">
        <f t="shared" ca="1" si="880"/>
        <v>6973.4822190374143</v>
      </c>
      <c r="H8075" s="24">
        <f t="shared" ca="1" si="881"/>
        <v>7666.663522349897</v>
      </c>
      <c r="I8075" s="24">
        <f ca="1">H8075/'Option value'!$E$10</f>
        <v>372.16813215290762</v>
      </c>
    </row>
    <row r="8076" spans="2:9">
      <c r="B8076">
        <f t="shared" si="882"/>
        <v>8058</v>
      </c>
      <c r="C8076" s="38">
        <f t="shared" ca="1" si="877"/>
        <v>5.7826032895069962E-2</v>
      </c>
      <c r="D8076" s="38">
        <f t="shared" ca="1" si="878"/>
        <v>5.5575657570393108E-2</v>
      </c>
      <c r="E8076" s="38">
        <f t="shared" ca="1" si="879"/>
        <v>0.14326670597439103</v>
      </c>
      <c r="F8076" s="38">
        <f t="shared" ca="1" si="883"/>
        <v>3.6703816829795989E-2</v>
      </c>
      <c r="G8076" s="24">
        <f t="shared" ca="1" si="880"/>
        <v>6842.0186064927893</v>
      </c>
      <c r="H8076" s="24">
        <f t="shared" ca="1" si="881"/>
        <v>7535.199909805272</v>
      </c>
      <c r="I8076" s="24">
        <f ca="1">H8076/'Option value'!$E$10</f>
        <v>365.78640338860544</v>
      </c>
    </row>
    <row r="8077" spans="2:9">
      <c r="B8077">
        <f t="shared" si="882"/>
        <v>8059</v>
      </c>
      <c r="C8077" s="38">
        <f t="shared" ca="1" si="877"/>
        <v>0.37507939147456915</v>
      </c>
      <c r="D8077" s="38">
        <f t="shared" ca="1" si="878"/>
        <v>6.4541049941253009E-2</v>
      </c>
      <c r="E8077" s="38">
        <f t="shared" ca="1" si="879"/>
        <v>0.14073735587057207</v>
      </c>
      <c r="F8077" s="38">
        <f t="shared" ca="1" si="883"/>
        <v>2.0627189714016846E-2</v>
      </c>
      <c r="G8077" s="24">
        <f t="shared" ca="1" si="880"/>
        <v>9163.7959140074327</v>
      </c>
      <c r="H8077" s="24">
        <f t="shared" ca="1" si="881"/>
        <v>9856.9772173199144</v>
      </c>
      <c r="I8077" s="24">
        <f ca="1">H8077/'Option value'!$E$10</f>
        <v>478.49403967572397</v>
      </c>
    </row>
    <row r="8078" spans="2:9">
      <c r="B8078">
        <f t="shared" si="882"/>
        <v>8060</v>
      </c>
      <c r="C8078" s="38">
        <f t="shared" ca="1" si="877"/>
        <v>0.2612032193445416</v>
      </c>
      <c r="D8078" s="38">
        <f t="shared" ca="1" si="878"/>
        <v>6.6542760249691232E-2</v>
      </c>
      <c r="E8078" s="38">
        <f t="shared" ca="1" si="879"/>
        <v>0.14263345201943531</v>
      </c>
      <c r="F8078" s="38">
        <f t="shared" ca="1" si="883"/>
        <v>3.7116364982524491E-2</v>
      </c>
      <c r="G8078" s="24">
        <f t="shared" ca="1" si="880"/>
        <v>9864.0318517849337</v>
      </c>
      <c r="H8078" s="24">
        <f t="shared" ca="1" si="881"/>
        <v>10557.213155097415</v>
      </c>
      <c r="I8078" s="24">
        <f ca="1">H8078/'Option value'!$E$10</f>
        <v>512.48607549016572</v>
      </c>
    </row>
    <row r="8079" spans="2:9">
      <c r="B8079">
        <f t="shared" si="882"/>
        <v>8061</v>
      </c>
      <c r="C8079" s="38">
        <f t="shared" ca="1" si="877"/>
        <v>0.12180570678511277</v>
      </c>
      <c r="D8079" s="38">
        <f t="shared" ca="1" si="878"/>
        <v>5.4111267496354906E-2</v>
      </c>
      <c r="E8079" s="38">
        <f t="shared" ca="1" si="879"/>
        <v>0.14219423215108709</v>
      </c>
      <c r="F8079" s="38">
        <f t="shared" ca="1" si="883"/>
        <v>3.5808498128831426E-2</v>
      </c>
      <c r="G8079" s="24">
        <f t="shared" ca="1" si="880"/>
        <v>7076.4156507444486</v>
      </c>
      <c r="H8079" s="24">
        <f t="shared" ca="1" si="881"/>
        <v>7769.5969540569313</v>
      </c>
      <c r="I8079" s="24">
        <f ca="1">H8079/'Option value'!$E$10</f>
        <v>377.16490068237528</v>
      </c>
    </row>
    <row r="8080" spans="2:9">
      <c r="B8080">
        <f t="shared" si="882"/>
        <v>8062</v>
      </c>
      <c r="C8080" s="38">
        <f t="shared" ca="1" si="877"/>
        <v>0.31770932846808575</v>
      </c>
      <c r="D8080" s="38">
        <f t="shared" ca="1" si="878"/>
        <v>6.4629978266197013E-2</v>
      </c>
      <c r="E8080" s="38">
        <f t="shared" ca="1" si="879"/>
        <v>0.14743496154711994</v>
      </c>
      <c r="F8080" s="38">
        <f t="shared" ca="1" si="883"/>
        <v>2.001012452790735E-2</v>
      </c>
      <c r="G8080" s="24">
        <f t="shared" ca="1" si="880"/>
        <v>8288.7858705342569</v>
      </c>
      <c r="H8080" s="24">
        <f t="shared" ca="1" si="881"/>
        <v>8981.9671738467387</v>
      </c>
      <c r="I8080" s="24">
        <f ca="1">H8080/'Option value'!$E$10</f>
        <v>436.01782397314264</v>
      </c>
    </row>
    <row r="8081" spans="2:9">
      <c r="B8081">
        <f t="shared" si="882"/>
        <v>8063</v>
      </c>
      <c r="C8081" s="38">
        <f t="shared" ca="1" si="877"/>
        <v>0.23366439089101859</v>
      </c>
      <c r="D8081" s="38">
        <f t="shared" ca="1" si="878"/>
        <v>5.6465553655025487E-2</v>
      </c>
      <c r="E8081" s="38">
        <f t="shared" ca="1" si="879"/>
        <v>0.14371536209269506</v>
      </c>
      <c r="F8081" s="38">
        <f t="shared" ca="1" si="883"/>
        <v>5.1076941013329887E-2</v>
      </c>
      <c r="G8081" s="24">
        <f t="shared" ca="1" si="880"/>
        <v>9325.6873750732757</v>
      </c>
      <c r="H8081" s="24">
        <f t="shared" ca="1" si="881"/>
        <v>10018.868678385757</v>
      </c>
      <c r="I8081" s="24">
        <f ca="1">H8081/'Option value'!$E$10</f>
        <v>486.35284846532801</v>
      </c>
    </row>
    <row r="8082" spans="2:9">
      <c r="B8082">
        <f t="shared" si="882"/>
        <v>8064</v>
      </c>
      <c r="C8082" s="38">
        <f t="shared" ca="1" si="877"/>
        <v>0.35582577171833357</v>
      </c>
      <c r="D8082" s="38">
        <f t="shared" ca="1" si="878"/>
        <v>5.3194195183298626E-2</v>
      </c>
      <c r="E8082" s="38">
        <f t="shared" ca="1" si="879"/>
        <v>0.14794083558969928</v>
      </c>
      <c r="F8082" s="38">
        <f t="shared" ca="1" si="883"/>
        <v>5.673477513756997E-2</v>
      </c>
      <c r="G8082" s="24">
        <f t="shared" ca="1" si="880"/>
        <v>9806.9916799930379</v>
      </c>
      <c r="H8082" s="24">
        <f t="shared" ca="1" si="881"/>
        <v>10500.17298330552</v>
      </c>
      <c r="I8082" s="24">
        <f ca="1">H8082/'Option value'!$E$10</f>
        <v>509.71713511191837</v>
      </c>
    </row>
    <row r="8083" spans="2:9">
      <c r="B8083">
        <f t="shared" si="882"/>
        <v>8065</v>
      </c>
      <c r="C8083" s="38">
        <f t="shared" ref="C8083:C8146" ca="1" si="884">_xlfn.NORM.INV(RAND(),$F$6,$G$6)</f>
        <v>0.25841456963439025</v>
      </c>
      <c r="D8083" s="38">
        <f t="shared" ref="D8083:D8146" ca="1" si="885">_xlfn.NORM.INV(RAND(),$F$7,$G$7)</f>
        <v>6.3268228981694208E-2</v>
      </c>
      <c r="E8083" s="38">
        <f t="shared" ref="E8083:E8146" ca="1" si="886">_xlfn.NORM.INV(RAND(),$F$8,$G$8)</f>
        <v>0.14216271731466318</v>
      </c>
      <c r="F8083" s="38">
        <f t="shared" ca="1" si="883"/>
        <v>3.4894474588116106E-2</v>
      </c>
      <c r="G8083" s="24">
        <f t="shared" ref="G8083:G8146" ca="1" si="887">IF(E8083&gt;F8083,($C$12*(1+C8083)*D8083)/(E8083-F8083),0)</f>
        <v>9205.1236437927328</v>
      </c>
      <c r="H8083" s="24">
        <f t="shared" ref="H8083:H8146" ca="1" si="888">G8083+$C$13</f>
        <v>9898.3049471052145</v>
      </c>
      <c r="I8083" s="24">
        <f ca="1">H8083/'Option value'!$E$10</f>
        <v>480.50024015073853</v>
      </c>
    </row>
    <row r="8084" spans="2:9">
      <c r="B8084">
        <f t="shared" ref="B8084:B8147" si="889">B8083+1</f>
        <v>8066</v>
      </c>
      <c r="C8084" s="38">
        <f t="shared" ca="1" si="884"/>
        <v>0.10167907101403198</v>
      </c>
      <c r="D8084" s="38">
        <f t="shared" ca="1" si="885"/>
        <v>5.8971235341904626E-2</v>
      </c>
      <c r="E8084" s="38">
        <f t="shared" ca="1" si="886"/>
        <v>0.1484390848221073</v>
      </c>
      <c r="F8084" s="38">
        <f t="shared" ref="F8084:F8147" ca="1" si="890">RAND()*($E$9-$D$9)+$D$9</f>
        <v>2.2948389343687463E-2</v>
      </c>
      <c r="G8084" s="24">
        <f t="shared" ca="1" si="887"/>
        <v>6420.5935071877548</v>
      </c>
      <c r="H8084" s="24">
        <f t="shared" ca="1" si="888"/>
        <v>7113.7748105002374</v>
      </c>
      <c r="I8084" s="24">
        <f ca="1">H8084/'Option value'!$E$10</f>
        <v>345.32887429612799</v>
      </c>
    </row>
    <row r="8085" spans="2:9">
      <c r="B8085">
        <f t="shared" si="889"/>
        <v>8067</v>
      </c>
      <c r="C8085" s="38">
        <f t="shared" ca="1" si="884"/>
        <v>0.2163674496991369</v>
      </c>
      <c r="D8085" s="38">
        <f t="shared" ca="1" si="885"/>
        <v>6.4520969859337182E-2</v>
      </c>
      <c r="E8085" s="38">
        <f t="shared" ca="1" si="886"/>
        <v>0.14742356935339468</v>
      </c>
      <c r="F8085" s="38">
        <f t="shared" ca="1" si="890"/>
        <v>5.2565295144397381E-2</v>
      </c>
      <c r="G8085" s="24">
        <f t="shared" ca="1" si="887"/>
        <v>10260.814456749769</v>
      </c>
      <c r="H8085" s="24">
        <f t="shared" ca="1" si="888"/>
        <v>10953.995760062251</v>
      </c>
      <c r="I8085" s="24">
        <f ca="1">H8085/'Option value'!$E$10</f>
        <v>531.74736699331311</v>
      </c>
    </row>
    <row r="8086" spans="2:9">
      <c r="B8086">
        <f t="shared" si="889"/>
        <v>8068</v>
      </c>
      <c r="C8086" s="38">
        <f t="shared" ca="1" si="884"/>
        <v>0.41744216161954506</v>
      </c>
      <c r="D8086" s="38">
        <f t="shared" ca="1" si="885"/>
        <v>5.7497089630174844E-2</v>
      </c>
      <c r="E8086" s="38">
        <f t="shared" ca="1" si="886"/>
        <v>0.13973275590059669</v>
      </c>
      <c r="F8086" s="38">
        <f t="shared" ca="1" si="890"/>
        <v>5.7224570560360427E-2</v>
      </c>
      <c r="G8086" s="24">
        <f t="shared" ca="1" si="887"/>
        <v>12250.266881930242</v>
      </c>
      <c r="H8086" s="24">
        <f t="shared" ca="1" si="888"/>
        <v>12943.448185242723</v>
      </c>
      <c r="I8086" s="24">
        <f ca="1">H8086/'Option value'!$E$10</f>
        <v>628.32272743896715</v>
      </c>
    </row>
    <row r="8087" spans="2:9">
      <c r="B8087">
        <f t="shared" si="889"/>
        <v>8069</v>
      </c>
      <c r="C8087" s="38">
        <f t="shared" ca="1" si="884"/>
        <v>0.29243026288755336</v>
      </c>
      <c r="D8087" s="38">
        <f t="shared" ca="1" si="885"/>
        <v>6.0073225001611087E-2</v>
      </c>
      <c r="E8087" s="38">
        <f t="shared" ca="1" si="886"/>
        <v>0.14455279966258358</v>
      </c>
      <c r="F8087" s="38">
        <f t="shared" ca="1" si="890"/>
        <v>3.3847464940630345E-2</v>
      </c>
      <c r="G8087" s="24">
        <f t="shared" ca="1" si="887"/>
        <v>8697.8295697346912</v>
      </c>
      <c r="H8087" s="24">
        <f t="shared" ca="1" si="888"/>
        <v>9391.0108730471729</v>
      </c>
      <c r="I8087" s="24">
        <f ca="1">H8087/'Option value'!$E$10</f>
        <v>455.87431422559087</v>
      </c>
    </row>
    <row r="8088" spans="2:9">
      <c r="B8088">
        <f t="shared" si="889"/>
        <v>8070</v>
      </c>
      <c r="C8088" s="38">
        <f t="shared" ca="1" si="884"/>
        <v>0.34737839986233482</v>
      </c>
      <c r="D8088" s="38">
        <f t="shared" ca="1" si="885"/>
        <v>7.1084287078031425E-2</v>
      </c>
      <c r="E8088" s="38">
        <f t="shared" ca="1" si="886"/>
        <v>0.15029068639398493</v>
      </c>
      <c r="F8088" s="38">
        <f t="shared" ca="1" si="890"/>
        <v>3.0401497859939414E-2</v>
      </c>
      <c r="G8088" s="24">
        <f t="shared" ca="1" si="887"/>
        <v>9907.7388090617387</v>
      </c>
      <c r="H8088" s="24">
        <f t="shared" ca="1" si="888"/>
        <v>10600.92011237422</v>
      </c>
      <c r="I8088" s="24">
        <f ca="1">H8088/'Option value'!$E$10</f>
        <v>514.60777244535052</v>
      </c>
    </row>
    <row r="8089" spans="2:9">
      <c r="B8089">
        <f t="shared" si="889"/>
        <v>8071</v>
      </c>
      <c r="C8089" s="38">
        <f t="shared" ca="1" si="884"/>
        <v>0.17842837387232721</v>
      </c>
      <c r="D8089" s="38">
        <f t="shared" ca="1" si="885"/>
        <v>5.6509772015053868E-2</v>
      </c>
      <c r="E8089" s="38">
        <f t="shared" ca="1" si="886"/>
        <v>0.14070153275393571</v>
      </c>
      <c r="F8089" s="38">
        <f t="shared" ca="1" si="890"/>
        <v>5.9948803634595496E-2</v>
      </c>
      <c r="G8089" s="24">
        <f t="shared" ca="1" si="887"/>
        <v>10227.298085620867</v>
      </c>
      <c r="H8089" s="24">
        <f t="shared" ca="1" si="888"/>
        <v>10920.479388933349</v>
      </c>
      <c r="I8089" s="24">
        <f ca="1">H8089/'Option value'!$E$10</f>
        <v>530.12035868608484</v>
      </c>
    </row>
    <row r="8090" spans="2:9">
      <c r="B8090">
        <f t="shared" si="889"/>
        <v>8072</v>
      </c>
      <c r="C8090" s="38">
        <f t="shared" ca="1" si="884"/>
        <v>0.1677997974805954</v>
      </c>
      <c r="D8090" s="38">
        <f t="shared" ca="1" si="885"/>
        <v>7.0673509144729058E-2</v>
      </c>
      <c r="E8090" s="38">
        <f t="shared" ca="1" si="886"/>
        <v>0.14661543073465466</v>
      </c>
      <c r="F8090" s="38">
        <f t="shared" ca="1" si="890"/>
        <v>5.7678038369557691E-2</v>
      </c>
      <c r="G8090" s="24">
        <f t="shared" ca="1" si="887"/>
        <v>11508.85282712656</v>
      </c>
      <c r="H8090" s="24">
        <f t="shared" ca="1" si="888"/>
        <v>12202.034130439042</v>
      </c>
      <c r="I8090" s="24">
        <f ca="1">H8090/'Option value'!$E$10</f>
        <v>592.33175390480778</v>
      </c>
    </row>
    <row r="8091" spans="2:9">
      <c r="B8091">
        <f t="shared" si="889"/>
        <v>8073</v>
      </c>
      <c r="C8091" s="38">
        <f t="shared" ca="1" si="884"/>
        <v>0.1380261206872552</v>
      </c>
      <c r="D8091" s="38">
        <f t="shared" ca="1" si="885"/>
        <v>5.5530201694640131E-2</v>
      </c>
      <c r="E8091" s="38">
        <f t="shared" ca="1" si="886"/>
        <v>0.14642361376847524</v>
      </c>
      <c r="F8091" s="38">
        <f t="shared" ca="1" si="890"/>
        <v>2.5556124617804449E-2</v>
      </c>
      <c r="G8091" s="24">
        <f t="shared" ca="1" si="887"/>
        <v>6484.3038553356109</v>
      </c>
      <c r="H8091" s="24">
        <f t="shared" ca="1" si="888"/>
        <v>7177.4851586480936</v>
      </c>
      <c r="I8091" s="24">
        <f ca="1">H8091/'Option value'!$E$10</f>
        <v>348.42160964311131</v>
      </c>
    </row>
    <row r="8092" spans="2:9">
      <c r="B8092">
        <f t="shared" si="889"/>
        <v>8074</v>
      </c>
      <c r="C8092" s="38">
        <f t="shared" ca="1" si="884"/>
        <v>0.19019892938867611</v>
      </c>
      <c r="D8092" s="38">
        <f t="shared" ca="1" si="885"/>
        <v>5.9973733536728357E-2</v>
      </c>
      <c r="E8092" s="38">
        <f t="shared" ca="1" si="886"/>
        <v>0.14425278398000138</v>
      </c>
      <c r="F8092" s="38">
        <f t="shared" ca="1" si="890"/>
        <v>2.1867042957938579E-2</v>
      </c>
      <c r="G8092" s="24">
        <f t="shared" ca="1" si="887"/>
        <v>7233.3785855133474</v>
      </c>
      <c r="H8092" s="24">
        <f t="shared" ca="1" si="888"/>
        <v>7926.5598888258301</v>
      </c>
      <c r="I8092" s="24">
        <f ca="1">H8092/'Option value'!$E$10</f>
        <v>384.7844606226131</v>
      </c>
    </row>
    <row r="8093" spans="2:9">
      <c r="B8093">
        <f t="shared" si="889"/>
        <v>8075</v>
      </c>
      <c r="C8093" s="38">
        <f t="shared" ca="1" si="884"/>
        <v>0.14351685206389414</v>
      </c>
      <c r="D8093" s="38">
        <f t="shared" ca="1" si="885"/>
        <v>5.8873332555379951E-2</v>
      </c>
      <c r="E8093" s="38">
        <f t="shared" ca="1" si="886"/>
        <v>0.14513192962850566</v>
      </c>
      <c r="F8093" s="38">
        <f t="shared" ca="1" si="890"/>
        <v>4.1561323687122176E-2</v>
      </c>
      <c r="G8093" s="24">
        <f t="shared" ca="1" si="887"/>
        <v>8061.5035377744953</v>
      </c>
      <c r="H8093" s="24">
        <f t="shared" ca="1" si="888"/>
        <v>8754.684841086977</v>
      </c>
      <c r="I8093" s="24">
        <f ca="1">H8093/'Option value'!$E$10</f>
        <v>424.98470102363962</v>
      </c>
    </row>
    <row r="8094" spans="2:9">
      <c r="B8094">
        <f t="shared" si="889"/>
        <v>8076</v>
      </c>
      <c r="C8094" s="38">
        <f t="shared" ca="1" si="884"/>
        <v>0.20944386492732744</v>
      </c>
      <c r="D8094" s="38">
        <f t="shared" ca="1" si="885"/>
        <v>6.1160508391590547E-2</v>
      </c>
      <c r="E8094" s="38">
        <f t="shared" ca="1" si="886"/>
        <v>0.13991716267609056</v>
      </c>
      <c r="F8094" s="38">
        <f t="shared" ca="1" si="890"/>
        <v>4.5241513631504582E-2</v>
      </c>
      <c r="G8094" s="24">
        <f t="shared" ca="1" si="887"/>
        <v>9689.6901201049441</v>
      </c>
      <c r="H8094" s="24">
        <f t="shared" ca="1" si="888"/>
        <v>10382.871423417426</v>
      </c>
      <c r="I8094" s="24">
        <f ca="1">H8094/'Option value'!$E$10</f>
        <v>504.02288463191383</v>
      </c>
    </row>
    <row r="8095" spans="2:9">
      <c r="B8095">
        <f t="shared" si="889"/>
        <v>8077</v>
      </c>
      <c r="C8095" s="38">
        <f t="shared" ca="1" si="884"/>
        <v>0.37240446593663379</v>
      </c>
      <c r="D8095" s="38">
        <f t="shared" ca="1" si="885"/>
        <v>6.6306141013268177E-2</v>
      </c>
      <c r="E8095" s="38">
        <f t="shared" ca="1" si="886"/>
        <v>0.14667634225544693</v>
      </c>
      <c r="F8095" s="38">
        <f t="shared" ca="1" si="890"/>
        <v>3.3823263043232764E-2</v>
      </c>
      <c r="G8095" s="24">
        <f t="shared" ca="1" si="887"/>
        <v>10000.318659832899</v>
      </c>
      <c r="H8095" s="24">
        <f t="shared" ca="1" si="888"/>
        <v>10693.499963145381</v>
      </c>
      <c r="I8095" s="24">
        <f ca="1">H8095/'Option value'!$E$10</f>
        <v>519.10193995851364</v>
      </c>
    </row>
    <row r="8096" spans="2:9">
      <c r="B8096">
        <f t="shared" si="889"/>
        <v>8078</v>
      </c>
      <c r="C8096" s="38">
        <f t="shared" ca="1" si="884"/>
        <v>0.30370962158621811</v>
      </c>
      <c r="D8096" s="38">
        <f t="shared" ca="1" si="885"/>
        <v>5.6840864188722161E-2</v>
      </c>
      <c r="E8096" s="38">
        <f t="shared" ca="1" si="886"/>
        <v>0.14415690700766939</v>
      </c>
      <c r="F8096" s="38">
        <f t="shared" ca="1" si="890"/>
        <v>2.1247475677892015E-2</v>
      </c>
      <c r="G8096" s="24">
        <f t="shared" ca="1" si="887"/>
        <v>7477.3500137642313</v>
      </c>
      <c r="H8096" s="24">
        <f t="shared" ca="1" si="888"/>
        <v>8170.531317076714</v>
      </c>
      <c r="I8096" s="24">
        <f ca="1">H8096/'Option value'!$E$10</f>
        <v>396.6277338386754</v>
      </c>
    </row>
    <row r="8097" spans="2:9">
      <c r="B8097">
        <f t="shared" si="889"/>
        <v>8079</v>
      </c>
      <c r="C8097" s="38">
        <f t="shared" ca="1" si="884"/>
        <v>0.32913373560836234</v>
      </c>
      <c r="D8097" s="38">
        <f t="shared" ca="1" si="885"/>
        <v>5.7136123572643277E-2</v>
      </c>
      <c r="E8097" s="38">
        <f t="shared" ca="1" si="886"/>
        <v>0.14441421210679167</v>
      </c>
      <c r="F8097" s="38">
        <f t="shared" ca="1" si="890"/>
        <v>2.9685389010248336E-2</v>
      </c>
      <c r="G8097" s="24">
        <f t="shared" ca="1" si="887"/>
        <v>8209.1518971049481</v>
      </c>
      <c r="H8097" s="24">
        <f t="shared" ca="1" si="888"/>
        <v>8902.3332004174299</v>
      </c>
      <c r="I8097" s="24">
        <f ca="1">H8097/'Option value'!$E$10</f>
        <v>432.15209710764219</v>
      </c>
    </row>
    <row r="8098" spans="2:9">
      <c r="B8098">
        <f t="shared" si="889"/>
        <v>8080</v>
      </c>
      <c r="C8098" s="38">
        <f t="shared" ca="1" si="884"/>
        <v>0.27243194074447363</v>
      </c>
      <c r="D8098" s="38">
        <f t="shared" ca="1" si="885"/>
        <v>5.9260629056903893E-2</v>
      </c>
      <c r="E8098" s="38">
        <f t="shared" ca="1" si="886"/>
        <v>0.14612692790986367</v>
      </c>
      <c r="F8098" s="38">
        <f t="shared" ca="1" si="890"/>
        <v>2.7465888797999143E-2</v>
      </c>
      <c r="G8098" s="24">
        <f t="shared" ca="1" si="887"/>
        <v>7881.0493904854438</v>
      </c>
      <c r="H8098" s="24">
        <f t="shared" ca="1" si="888"/>
        <v>8574.2306937979265</v>
      </c>
      <c r="I8098" s="24">
        <f ca="1">H8098/'Option value'!$E$10</f>
        <v>416.22479096106434</v>
      </c>
    </row>
    <row r="8099" spans="2:9">
      <c r="B8099">
        <f t="shared" si="889"/>
        <v>8081</v>
      </c>
      <c r="C8099" s="38">
        <f t="shared" ca="1" si="884"/>
        <v>0.1924529045499736</v>
      </c>
      <c r="D8099" s="38">
        <f t="shared" ca="1" si="885"/>
        <v>6.8595712772639539E-2</v>
      </c>
      <c r="E8099" s="38">
        <f t="shared" ca="1" si="886"/>
        <v>0.14329838941905329</v>
      </c>
      <c r="F8099" s="38">
        <f t="shared" ca="1" si="890"/>
        <v>2.9671894574667082E-2</v>
      </c>
      <c r="G8099" s="24">
        <f t="shared" ca="1" si="887"/>
        <v>8927.9135445539232</v>
      </c>
      <c r="H8099" s="24">
        <f t="shared" ca="1" si="888"/>
        <v>9621.094847866405</v>
      </c>
      <c r="I8099" s="24">
        <f ca="1">H8099/'Option value'!$E$10</f>
        <v>467.04343921681573</v>
      </c>
    </row>
    <row r="8100" spans="2:9">
      <c r="B8100">
        <f t="shared" si="889"/>
        <v>8082</v>
      </c>
      <c r="C8100" s="38">
        <f t="shared" ca="1" si="884"/>
        <v>0.35098823272645518</v>
      </c>
      <c r="D8100" s="38">
        <f t="shared" ca="1" si="885"/>
        <v>6.2063048654400245E-2</v>
      </c>
      <c r="E8100" s="38">
        <f t="shared" ca="1" si="886"/>
        <v>0.14273825760559422</v>
      </c>
      <c r="F8100" s="38">
        <f t="shared" ca="1" si="890"/>
        <v>5.2584092452700015E-2</v>
      </c>
      <c r="G8100" s="24">
        <f t="shared" ca="1" si="887"/>
        <v>11534.273686270741</v>
      </c>
      <c r="H8100" s="24">
        <f t="shared" ca="1" si="888"/>
        <v>12227.454989583222</v>
      </c>
      <c r="I8100" s="24">
        <f ca="1">H8100/'Option value'!$E$10</f>
        <v>593.56577619336031</v>
      </c>
    </row>
    <row r="8101" spans="2:9">
      <c r="B8101">
        <f t="shared" si="889"/>
        <v>8083</v>
      </c>
      <c r="C8101" s="38">
        <f t="shared" ca="1" si="884"/>
        <v>0.20686347722734738</v>
      </c>
      <c r="D8101" s="38">
        <f t="shared" ca="1" si="885"/>
        <v>6.6630106371748474E-2</v>
      </c>
      <c r="E8101" s="38">
        <f t="shared" ca="1" si="886"/>
        <v>0.146409892480661</v>
      </c>
      <c r="F8101" s="38">
        <f t="shared" ca="1" si="890"/>
        <v>4.4404606559569224E-2</v>
      </c>
      <c r="G8101" s="24">
        <f t="shared" ca="1" si="887"/>
        <v>9776.8139450376275</v>
      </c>
      <c r="H8101" s="24">
        <f t="shared" ca="1" si="888"/>
        <v>10469.995248350109</v>
      </c>
      <c r="I8101" s="24">
        <f ca="1">H8101/'Option value'!$E$10</f>
        <v>508.25219652184995</v>
      </c>
    </row>
    <row r="8102" spans="2:9">
      <c r="B8102">
        <f t="shared" si="889"/>
        <v>8084</v>
      </c>
      <c r="C8102" s="38">
        <f t="shared" ca="1" si="884"/>
        <v>0.10065941772160394</v>
      </c>
      <c r="D8102" s="38">
        <f t="shared" ca="1" si="885"/>
        <v>6.270299058661756E-2</v>
      </c>
      <c r="E8102" s="38">
        <f t="shared" ca="1" si="886"/>
        <v>0.14383692462364364</v>
      </c>
      <c r="F8102" s="38">
        <f t="shared" ca="1" si="890"/>
        <v>5.6617000073109033E-2</v>
      </c>
      <c r="G8102" s="24">
        <f t="shared" ca="1" si="887"/>
        <v>9813.3407439140447</v>
      </c>
      <c r="H8102" s="24">
        <f t="shared" ca="1" si="888"/>
        <v>10506.522047226526</v>
      </c>
      <c r="I8102" s="24">
        <f ca="1">H8102/'Option value'!$E$10</f>
        <v>510.02534209837501</v>
      </c>
    </row>
    <row r="8103" spans="2:9">
      <c r="B8103">
        <f t="shared" si="889"/>
        <v>8085</v>
      </c>
      <c r="C8103" s="38">
        <f t="shared" ca="1" si="884"/>
        <v>0.13203023534992309</v>
      </c>
      <c r="D8103" s="38">
        <f t="shared" ca="1" si="885"/>
        <v>4.5964474336029799E-2</v>
      </c>
      <c r="E8103" s="38">
        <f t="shared" ca="1" si="886"/>
        <v>0.14582882960498753</v>
      </c>
      <c r="F8103" s="38">
        <f t="shared" ca="1" si="890"/>
        <v>3.104346434497237E-2</v>
      </c>
      <c r="G8103" s="24">
        <f t="shared" ca="1" si="887"/>
        <v>5621.9267224547639</v>
      </c>
      <c r="H8103" s="24">
        <f t="shared" ca="1" si="888"/>
        <v>6315.1080257672465</v>
      </c>
      <c r="I8103" s="24">
        <f ca="1">H8103/'Option value'!$E$10</f>
        <v>306.55864202753622</v>
      </c>
    </row>
    <row r="8104" spans="2:9">
      <c r="B8104">
        <f t="shared" si="889"/>
        <v>8086</v>
      </c>
      <c r="C8104" s="38">
        <f t="shared" ca="1" si="884"/>
        <v>0.26334897615558162</v>
      </c>
      <c r="D8104" s="38">
        <f t="shared" ca="1" si="885"/>
        <v>6.1670094811696809E-2</v>
      </c>
      <c r="E8104" s="38">
        <f t="shared" ca="1" si="886"/>
        <v>0.14396883033106264</v>
      </c>
      <c r="F8104" s="38">
        <f t="shared" ca="1" si="890"/>
        <v>5.4175214682033665E-2</v>
      </c>
      <c r="G8104" s="24">
        <f t="shared" ca="1" si="887"/>
        <v>10760.782821171815</v>
      </c>
      <c r="H8104" s="24">
        <f t="shared" ca="1" si="888"/>
        <v>11453.964124484297</v>
      </c>
      <c r="I8104" s="24">
        <f ca="1">H8104/'Option value'!$E$10</f>
        <v>556.01767594583964</v>
      </c>
    </row>
    <row r="8105" spans="2:9">
      <c r="B8105">
        <f t="shared" si="889"/>
        <v>8087</v>
      </c>
      <c r="C8105" s="38">
        <f t="shared" ca="1" si="884"/>
        <v>0.24843364280528668</v>
      </c>
      <c r="D8105" s="38">
        <f t="shared" ca="1" si="885"/>
        <v>7.1556831287620123E-2</v>
      </c>
      <c r="E8105" s="38">
        <f t="shared" ca="1" si="886"/>
        <v>0.14417991643507988</v>
      </c>
      <c r="F8105" s="38">
        <f t="shared" ca="1" si="890"/>
        <v>4.2827732777980652E-2</v>
      </c>
      <c r="G8105" s="24">
        <f t="shared" ca="1" si="887"/>
        <v>10931.375955004693</v>
      </c>
      <c r="H8105" s="24">
        <f t="shared" ca="1" si="888"/>
        <v>11624.557258317174</v>
      </c>
      <c r="I8105" s="24">
        <f ca="1">H8105/'Option value'!$E$10</f>
        <v>564.29889603481422</v>
      </c>
    </row>
    <row r="8106" spans="2:9">
      <c r="B8106">
        <f t="shared" si="889"/>
        <v>8088</v>
      </c>
      <c r="C8106" s="38">
        <f t="shared" ca="1" si="884"/>
        <v>7.6326662966576142E-2</v>
      </c>
      <c r="D8106" s="38">
        <f t="shared" ca="1" si="885"/>
        <v>6.2351219160724586E-2</v>
      </c>
      <c r="E8106" s="38">
        <f t="shared" ca="1" si="886"/>
        <v>0.14637443059175836</v>
      </c>
      <c r="F8106" s="38">
        <f t="shared" ca="1" si="890"/>
        <v>5.283690549453357E-2</v>
      </c>
      <c r="G8106" s="24">
        <f t="shared" ca="1" si="887"/>
        <v>8898.0440338333046</v>
      </c>
      <c r="H8106" s="24">
        <f t="shared" ca="1" si="888"/>
        <v>9591.2253371457864</v>
      </c>
      <c r="I8106" s="24">
        <f ca="1">H8106/'Option value'!$E$10</f>
        <v>465.59346296824202</v>
      </c>
    </row>
    <row r="8107" spans="2:9">
      <c r="B8107">
        <f t="shared" si="889"/>
        <v>8089</v>
      </c>
      <c r="C8107" s="38">
        <f t="shared" ca="1" si="884"/>
        <v>0.22788797487463011</v>
      </c>
      <c r="D8107" s="38">
        <f t="shared" ca="1" si="885"/>
        <v>6.3076445707043807E-2</v>
      </c>
      <c r="E8107" s="38">
        <f t="shared" ca="1" si="886"/>
        <v>0.144870766659845</v>
      </c>
      <c r="F8107" s="38">
        <f t="shared" ca="1" si="890"/>
        <v>4.997612793336579E-2</v>
      </c>
      <c r="G8107" s="24">
        <f t="shared" ca="1" si="887"/>
        <v>10122.217375521619</v>
      </c>
      <c r="H8107" s="24">
        <f t="shared" ca="1" si="888"/>
        <v>10815.398678834101</v>
      </c>
      <c r="I8107" s="24">
        <f ca="1">H8107/'Option value'!$E$10</f>
        <v>525.01935334146117</v>
      </c>
    </row>
    <row r="8108" spans="2:9">
      <c r="B8108">
        <f t="shared" si="889"/>
        <v>8090</v>
      </c>
      <c r="C8108" s="38">
        <f t="shared" ca="1" si="884"/>
        <v>0.11291693802433522</v>
      </c>
      <c r="D8108" s="38">
        <f t="shared" ca="1" si="885"/>
        <v>6.893360656751539E-2</v>
      </c>
      <c r="E8108" s="38">
        <f t="shared" ca="1" si="886"/>
        <v>0.14623948147773394</v>
      </c>
      <c r="F8108" s="38">
        <f t="shared" ca="1" si="890"/>
        <v>5.0162024175487756E-2</v>
      </c>
      <c r="G8108" s="24">
        <f t="shared" ca="1" si="887"/>
        <v>9902.9281770660236</v>
      </c>
      <c r="H8108" s="24">
        <f t="shared" ca="1" si="888"/>
        <v>10596.109480378505</v>
      </c>
      <c r="I8108" s="24">
        <f ca="1">H8108/'Option value'!$E$10</f>
        <v>514.37424662031572</v>
      </c>
    </row>
    <row r="8109" spans="2:9">
      <c r="B8109">
        <f t="shared" si="889"/>
        <v>8091</v>
      </c>
      <c r="C8109" s="38">
        <f t="shared" ca="1" si="884"/>
        <v>0.36932549587068519</v>
      </c>
      <c r="D8109" s="38">
        <f t="shared" ca="1" si="885"/>
        <v>6.1912265078463154E-2</v>
      </c>
      <c r="E8109" s="38">
        <f t="shared" ca="1" si="886"/>
        <v>0.14612829344011341</v>
      </c>
      <c r="F8109" s="38">
        <f t="shared" ca="1" si="890"/>
        <v>4.873262199466688E-2</v>
      </c>
      <c r="G8109" s="24">
        <f t="shared" ca="1" si="887"/>
        <v>10795.309759477277</v>
      </c>
      <c r="H8109" s="24">
        <f t="shared" ca="1" si="888"/>
        <v>11488.491062789759</v>
      </c>
      <c r="I8109" s="24">
        <f ca="1">H8109/'Option value'!$E$10</f>
        <v>557.69374091212421</v>
      </c>
    </row>
    <row r="8110" spans="2:9">
      <c r="B8110">
        <f t="shared" si="889"/>
        <v>8092</v>
      </c>
      <c r="C8110" s="38">
        <f t="shared" ca="1" si="884"/>
        <v>0.20164361551377591</v>
      </c>
      <c r="D8110" s="38">
        <f t="shared" ca="1" si="885"/>
        <v>6.2561018086172662E-2</v>
      </c>
      <c r="E8110" s="38">
        <f t="shared" ca="1" si="886"/>
        <v>0.14569504085834906</v>
      </c>
      <c r="F8110" s="38">
        <f t="shared" ca="1" si="890"/>
        <v>3.3714363769448114E-2</v>
      </c>
      <c r="G8110" s="24">
        <f t="shared" ca="1" si="887"/>
        <v>8325.8345932315078</v>
      </c>
      <c r="H8110" s="24">
        <f t="shared" ca="1" si="888"/>
        <v>9019.0158965439896</v>
      </c>
      <c r="I8110" s="24">
        <f ca="1">H8110/'Option value'!$E$10</f>
        <v>437.8163056574752</v>
      </c>
    </row>
    <row r="8111" spans="2:9">
      <c r="B8111">
        <f t="shared" si="889"/>
        <v>8093</v>
      </c>
      <c r="C8111" s="38">
        <f t="shared" ca="1" si="884"/>
        <v>0.21907594677633618</v>
      </c>
      <c r="D8111" s="38">
        <f t="shared" ca="1" si="885"/>
        <v>7.0396617545308668E-2</v>
      </c>
      <c r="E8111" s="38">
        <f t="shared" ca="1" si="886"/>
        <v>0.14657296702653619</v>
      </c>
      <c r="F8111" s="38">
        <f t="shared" ca="1" si="890"/>
        <v>2.3067833959230878E-2</v>
      </c>
      <c r="G8111" s="24">
        <f t="shared" ca="1" si="887"/>
        <v>8617.6514328231788</v>
      </c>
      <c r="H8111" s="24">
        <f t="shared" ca="1" si="888"/>
        <v>9310.8327361356605</v>
      </c>
      <c r="I8111" s="24">
        <f ca="1">H8111/'Option value'!$E$10</f>
        <v>451.98217165707086</v>
      </c>
    </row>
    <row r="8112" spans="2:9">
      <c r="B8112">
        <f t="shared" si="889"/>
        <v>8094</v>
      </c>
      <c r="C8112" s="38">
        <f t="shared" ca="1" si="884"/>
        <v>0.17588322217479399</v>
      </c>
      <c r="D8112" s="38">
        <f t="shared" ca="1" si="885"/>
        <v>5.2239026216679627E-2</v>
      </c>
      <c r="E8112" s="38">
        <f t="shared" ca="1" si="886"/>
        <v>0.14490268179269053</v>
      </c>
      <c r="F8112" s="38">
        <f t="shared" ca="1" si="890"/>
        <v>4.0243176703899389E-2</v>
      </c>
      <c r="G8112" s="24">
        <f t="shared" ca="1" si="887"/>
        <v>7279.0041431246627</v>
      </c>
      <c r="H8112" s="24">
        <f t="shared" ca="1" si="888"/>
        <v>7972.1854464371454</v>
      </c>
      <c r="I8112" s="24">
        <f ca="1">H8112/'Option value'!$E$10</f>
        <v>386.99929351636627</v>
      </c>
    </row>
    <row r="8113" spans="2:9">
      <c r="B8113">
        <f t="shared" si="889"/>
        <v>8095</v>
      </c>
      <c r="C8113" s="38">
        <f t="shared" ca="1" si="884"/>
        <v>0.29839689636563144</v>
      </c>
      <c r="D8113" s="38">
        <f t="shared" ca="1" si="885"/>
        <v>6.5612939578518908E-2</v>
      </c>
      <c r="E8113" s="38">
        <f t="shared" ca="1" si="886"/>
        <v>0.14740951791509618</v>
      </c>
      <c r="F8113" s="38">
        <f t="shared" ca="1" si="890"/>
        <v>2.4763252966523919E-2</v>
      </c>
      <c r="G8113" s="24">
        <f t="shared" ca="1" si="887"/>
        <v>8614.5781281398431</v>
      </c>
      <c r="H8113" s="24">
        <f t="shared" ca="1" si="888"/>
        <v>9307.7594314523249</v>
      </c>
      <c r="I8113" s="24">
        <f ca="1">H8113/'Option value'!$E$10</f>
        <v>451.83298210933611</v>
      </c>
    </row>
    <row r="8114" spans="2:9">
      <c r="B8114">
        <f t="shared" si="889"/>
        <v>8096</v>
      </c>
      <c r="C8114" s="38">
        <f t="shared" ca="1" si="884"/>
        <v>0.1368446946649744</v>
      </c>
      <c r="D8114" s="38">
        <f t="shared" ca="1" si="885"/>
        <v>6.5106424821336675E-2</v>
      </c>
      <c r="E8114" s="38">
        <f t="shared" ca="1" si="886"/>
        <v>0.14361973944539166</v>
      </c>
      <c r="F8114" s="38">
        <f t="shared" ca="1" si="890"/>
        <v>5.5844162802126701E-2</v>
      </c>
      <c r="G8114" s="24">
        <f t="shared" ca="1" si="887"/>
        <v>10457.856364517254</v>
      </c>
      <c r="H8114" s="24">
        <f t="shared" ca="1" si="888"/>
        <v>11151.037667829736</v>
      </c>
      <c r="I8114" s="24">
        <f ca="1">H8114/'Option value'!$E$10</f>
        <v>541.31250814707448</v>
      </c>
    </row>
    <row r="8115" spans="2:9">
      <c r="B8115">
        <f t="shared" si="889"/>
        <v>8097</v>
      </c>
      <c r="C8115" s="38">
        <f t="shared" ca="1" si="884"/>
        <v>0.20572975842347352</v>
      </c>
      <c r="D8115" s="38">
        <f t="shared" ca="1" si="885"/>
        <v>6.4998206163209532E-2</v>
      </c>
      <c r="E8115" s="38">
        <f t="shared" ca="1" si="886"/>
        <v>0.14495329639785171</v>
      </c>
      <c r="F8115" s="38">
        <f t="shared" ca="1" si="890"/>
        <v>5.4493084830938357E-2</v>
      </c>
      <c r="G8115" s="24">
        <f t="shared" ca="1" si="887"/>
        <v>10744.473239140358</v>
      </c>
      <c r="H8115" s="24">
        <f t="shared" ca="1" si="888"/>
        <v>11437.654542452839</v>
      </c>
      <c r="I8115" s="24">
        <f ca="1">H8115/'Option value'!$E$10</f>
        <v>555.22594866275915</v>
      </c>
    </row>
    <row r="8116" spans="2:9">
      <c r="B8116">
        <f t="shared" si="889"/>
        <v>8098</v>
      </c>
      <c r="C8116" s="38">
        <f t="shared" ca="1" si="884"/>
        <v>6.738899484975025E-2</v>
      </c>
      <c r="D8116" s="38">
        <f t="shared" ca="1" si="885"/>
        <v>6.7137970897886104E-2</v>
      </c>
      <c r="E8116" s="38">
        <f t="shared" ca="1" si="886"/>
        <v>0.14746662804702265</v>
      </c>
      <c r="F8116" s="38">
        <f t="shared" ca="1" si="890"/>
        <v>3.7090858824540704E-2</v>
      </c>
      <c r="G8116" s="24">
        <f t="shared" ca="1" si="887"/>
        <v>8052.0889873240612</v>
      </c>
      <c r="H8116" s="24">
        <f t="shared" ca="1" si="888"/>
        <v>8745.270290636543</v>
      </c>
      <c r="I8116" s="24">
        <f ca="1">H8116/'Option value'!$E$10</f>
        <v>424.52768401148262</v>
      </c>
    </row>
    <row r="8117" spans="2:9">
      <c r="B8117">
        <f t="shared" si="889"/>
        <v>8099</v>
      </c>
      <c r="C8117" s="38">
        <f t="shared" ca="1" si="884"/>
        <v>0.12174817319718678</v>
      </c>
      <c r="D8117" s="38">
        <f t="shared" ca="1" si="885"/>
        <v>6.6033036952931376E-2</v>
      </c>
      <c r="E8117" s="38">
        <f t="shared" ca="1" si="886"/>
        <v>0.14055942052868345</v>
      </c>
      <c r="F8117" s="38">
        <f t="shared" ca="1" si="890"/>
        <v>5.3190439778170562E-2</v>
      </c>
      <c r="G8117" s="24">
        <f t="shared" ca="1" si="887"/>
        <v>10514.551441047561</v>
      </c>
      <c r="H8117" s="24">
        <f t="shared" ca="1" si="888"/>
        <v>11207.732744360042</v>
      </c>
      <c r="I8117" s="24">
        <f ca="1">H8117/'Option value'!$E$10</f>
        <v>544.06469632815731</v>
      </c>
    </row>
    <row r="8118" spans="2:9">
      <c r="B8118">
        <f t="shared" si="889"/>
        <v>8100</v>
      </c>
      <c r="C8118" s="38">
        <f t="shared" ca="1" si="884"/>
        <v>0.22874876263152299</v>
      </c>
      <c r="D8118" s="38">
        <f t="shared" ca="1" si="885"/>
        <v>6.3488631717711602E-2</v>
      </c>
      <c r="E8118" s="38">
        <f t="shared" ca="1" si="886"/>
        <v>0.14382898511140754</v>
      </c>
      <c r="F8118" s="38">
        <f t="shared" ca="1" si="890"/>
        <v>4.377465733250218E-2</v>
      </c>
      <c r="G8118" s="24">
        <f t="shared" ca="1" si="887"/>
        <v>9669.7347086762729</v>
      </c>
      <c r="H8118" s="24">
        <f t="shared" ca="1" si="888"/>
        <v>10362.916011988755</v>
      </c>
      <c r="I8118" s="24">
        <f ca="1">H8118/'Option value'!$E$10</f>
        <v>503.05417533925993</v>
      </c>
    </row>
    <row r="8119" spans="2:9">
      <c r="B8119">
        <f t="shared" si="889"/>
        <v>8101</v>
      </c>
      <c r="C8119" s="38">
        <f t="shared" ca="1" si="884"/>
        <v>0.20741500484566167</v>
      </c>
      <c r="D8119" s="38">
        <f t="shared" ca="1" si="885"/>
        <v>5.645159434096754E-2</v>
      </c>
      <c r="E8119" s="38">
        <f t="shared" ca="1" si="886"/>
        <v>0.14166601305509577</v>
      </c>
      <c r="F8119" s="38">
        <f t="shared" ca="1" si="890"/>
        <v>5.4701232885353265E-2</v>
      </c>
      <c r="G8119" s="24">
        <f t="shared" ca="1" si="887"/>
        <v>9720.324287924037</v>
      </c>
      <c r="H8119" s="24">
        <f t="shared" ca="1" si="888"/>
        <v>10413.505591236519</v>
      </c>
      <c r="I8119" s="24">
        <f ca="1">H8119/'Option value'!$E$10</f>
        <v>505.50998015711252</v>
      </c>
    </row>
    <row r="8120" spans="2:9">
      <c r="B8120">
        <f t="shared" si="889"/>
        <v>8102</v>
      </c>
      <c r="C8120" s="38">
        <f t="shared" ca="1" si="884"/>
        <v>0.45085248865848049</v>
      </c>
      <c r="D8120" s="38">
        <f t="shared" ca="1" si="885"/>
        <v>5.9711229270522873E-2</v>
      </c>
      <c r="E8120" s="38">
        <f t="shared" ca="1" si="886"/>
        <v>0.14659267576562193</v>
      </c>
      <c r="F8120" s="38">
        <f t="shared" ca="1" si="890"/>
        <v>3.3675785413400855E-2</v>
      </c>
      <c r="G8120" s="24">
        <f t="shared" ca="1" si="887"/>
        <v>9515.0645398492179</v>
      </c>
      <c r="H8120" s="24">
        <f t="shared" ca="1" si="888"/>
        <v>10208.2458431617</v>
      </c>
      <c r="I8120" s="24">
        <f ca="1">H8120/'Option value'!$E$10</f>
        <v>495.54591471658733</v>
      </c>
    </row>
    <row r="8121" spans="2:9">
      <c r="B8121">
        <f t="shared" si="889"/>
        <v>8103</v>
      </c>
      <c r="C8121" s="38">
        <f t="shared" ca="1" si="884"/>
        <v>0.12937987715612706</v>
      </c>
      <c r="D8121" s="38">
        <f t="shared" ca="1" si="885"/>
        <v>7.2320144500243697E-2</v>
      </c>
      <c r="E8121" s="38">
        <f t="shared" ca="1" si="886"/>
        <v>0.1465572357038466</v>
      </c>
      <c r="F8121" s="38">
        <f t="shared" ca="1" si="890"/>
        <v>4.2346033638974462E-2</v>
      </c>
      <c r="G8121" s="24">
        <f t="shared" ca="1" si="887"/>
        <v>9720.2246427971786</v>
      </c>
      <c r="H8121" s="24">
        <f t="shared" ca="1" si="888"/>
        <v>10413.40594610966</v>
      </c>
      <c r="I8121" s="24">
        <f ca="1">H8121/'Option value'!$E$10</f>
        <v>505.50514301503205</v>
      </c>
    </row>
    <row r="8122" spans="2:9">
      <c r="B8122">
        <f t="shared" si="889"/>
        <v>8104</v>
      </c>
      <c r="C8122" s="38">
        <f t="shared" ca="1" si="884"/>
        <v>0.34004353766237744</v>
      </c>
      <c r="D8122" s="38">
        <f t="shared" ca="1" si="885"/>
        <v>5.6928638370816714E-2</v>
      </c>
      <c r="E8122" s="38">
        <f t="shared" ca="1" si="886"/>
        <v>0.14230055847127723</v>
      </c>
      <c r="F8122" s="38">
        <f t="shared" ca="1" si="890"/>
        <v>5.2671810814775497E-2</v>
      </c>
      <c r="G8122" s="24">
        <f t="shared" ca="1" si="887"/>
        <v>10555.863209522506</v>
      </c>
      <c r="H8122" s="24">
        <f t="shared" ca="1" si="888"/>
        <v>11249.044512834987</v>
      </c>
      <c r="I8122" s="24">
        <f ca="1">H8122/'Option value'!$E$10</f>
        <v>546.07012198228085</v>
      </c>
    </row>
    <row r="8123" spans="2:9">
      <c r="B8123">
        <f t="shared" si="889"/>
        <v>8105</v>
      </c>
      <c r="C8123" s="38">
        <f t="shared" ca="1" si="884"/>
        <v>0.20788437385274738</v>
      </c>
      <c r="D8123" s="38">
        <f t="shared" ca="1" si="885"/>
        <v>6.5944913583504142E-2</v>
      </c>
      <c r="E8123" s="38">
        <f t="shared" ca="1" si="886"/>
        <v>0.14539456172196899</v>
      </c>
      <c r="F8123" s="38">
        <f t="shared" ca="1" si="890"/>
        <v>5.9707428047506048E-2</v>
      </c>
      <c r="G8123" s="24">
        <f t="shared" ca="1" si="887"/>
        <v>11528.755471831779</v>
      </c>
      <c r="H8123" s="24">
        <f t="shared" ca="1" si="888"/>
        <v>12221.936775144261</v>
      </c>
      <c r="I8123" s="24">
        <f ca="1">H8123/'Option value'!$E$10</f>
        <v>593.29790170603201</v>
      </c>
    </row>
    <row r="8124" spans="2:9">
      <c r="B8124">
        <f t="shared" si="889"/>
        <v>8106</v>
      </c>
      <c r="C8124" s="38">
        <f t="shared" ca="1" si="884"/>
        <v>0.30236056109415432</v>
      </c>
      <c r="D8124" s="38">
        <f t="shared" ca="1" si="885"/>
        <v>4.8666980226262778E-2</v>
      </c>
      <c r="E8124" s="38">
        <f t="shared" ca="1" si="886"/>
        <v>0.14622871140800842</v>
      </c>
      <c r="F8124" s="38">
        <f t="shared" ca="1" si="890"/>
        <v>3.0087928737133979E-2</v>
      </c>
      <c r="G8124" s="24">
        <f t="shared" ca="1" si="887"/>
        <v>6768.1856654942012</v>
      </c>
      <c r="H8124" s="24">
        <f t="shared" ca="1" si="888"/>
        <v>7461.3669688066839</v>
      </c>
      <c r="I8124" s="24">
        <f ca="1">H8124/'Option value'!$E$10</f>
        <v>362.2022800391594</v>
      </c>
    </row>
    <row r="8125" spans="2:9">
      <c r="B8125">
        <f t="shared" si="889"/>
        <v>8107</v>
      </c>
      <c r="C8125" s="38">
        <f t="shared" ca="1" si="884"/>
        <v>0.12603916713195931</v>
      </c>
      <c r="D8125" s="38">
        <f t="shared" ca="1" si="885"/>
        <v>5.8097262110985259E-2</v>
      </c>
      <c r="E8125" s="38">
        <f t="shared" ca="1" si="886"/>
        <v>0.14389764668130092</v>
      </c>
      <c r="F8125" s="38">
        <f t="shared" ca="1" si="890"/>
        <v>3.1085531276397065E-2</v>
      </c>
      <c r="G8125" s="24">
        <f t="shared" ca="1" si="887"/>
        <v>7191.919158793984</v>
      </c>
      <c r="H8125" s="24">
        <f t="shared" ca="1" si="888"/>
        <v>7885.1004621064667</v>
      </c>
      <c r="I8125" s="24">
        <f ca="1">H8125/'Option value'!$E$10</f>
        <v>382.77186709254693</v>
      </c>
    </row>
    <row r="8126" spans="2:9">
      <c r="B8126">
        <f t="shared" si="889"/>
        <v>8108</v>
      </c>
      <c r="C8126" s="38">
        <f t="shared" ca="1" si="884"/>
        <v>0.339287826703768</v>
      </c>
      <c r="D8126" s="38">
        <f t="shared" ca="1" si="885"/>
        <v>6.6606140069709829E-2</v>
      </c>
      <c r="E8126" s="38">
        <f t="shared" ca="1" si="886"/>
        <v>0.14835583268581878</v>
      </c>
      <c r="F8126" s="38">
        <f t="shared" ca="1" si="890"/>
        <v>3.6908638183200414E-2</v>
      </c>
      <c r="G8126" s="24">
        <f t="shared" ca="1" si="887"/>
        <v>9926.8263365026833</v>
      </c>
      <c r="H8126" s="24">
        <f t="shared" ca="1" si="888"/>
        <v>10620.007639815165</v>
      </c>
      <c r="I8126" s="24">
        <f ca="1">H8126/'Option value'!$E$10</f>
        <v>515.53435144733805</v>
      </c>
    </row>
    <row r="8127" spans="2:9">
      <c r="B8127">
        <f t="shared" si="889"/>
        <v>8109</v>
      </c>
      <c r="C8127" s="38">
        <f t="shared" ca="1" si="884"/>
        <v>0.4490213495684483</v>
      </c>
      <c r="D8127" s="38">
        <f t="shared" ca="1" si="885"/>
        <v>6.0601702735657771E-2</v>
      </c>
      <c r="E8127" s="38">
        <f t="shared" ca="1" si="886"/>
        <v>0.14297320806230662</v>
      </c>
      <c r="F8127" s="38">
        <f t="shared" ca="1" si="890"/>
        <v>5.1157854465498143E-2</v>
      </c>
      <c r="G8127" s="24">
        <f t="shared" ca="1" si="887"/>
        <v>11861.392490156526</v>
      </c>
      <c r="H8127" s="24">
        <f t="shared" ca="1" si="888"/>
        <v>12554.573793469008</v>
      </c>
      <c r="I8127" s="24">
        <f ca="1">H8127/'Option value'!$E$10</f>
        <v>609.44532978004884</v>
      </c>
    </row>
    <row r="8128" spans="2:9">
      <c r="B8128">
        <f t="shared" si="889"/>
        <v>8110</v>
      </c>
      <c r="C8128" s="38">
        <f t="shared" ca="1" si="884"/>
        <v>0.2295894142354635</v>
      </c>
      <c r="D8128" s="38">
        <f t="shared" ca="1" si="885"/>
        <v>6.255561462412719E-2</v>
      </c>
      <c r="E8128" s="38">
        <f t="shared" ca="1" si="886"/>
        <v>0.1451482786569333</v>
      </c>
      <c r="F8128" s="38">
        <f t="shared" ca="1" si="890"/>
        <v>4.9530424517089916E-2</v>
      </c>
      <c r="G8128" s="24">
        <f t="shared" ca="1" si="887"/>
        <v>9976.5135076309925</v>
      </c>
      <c r="H8128" s="24">
        <f t="shared" ca="1" si="888"/>
        <v>10669.694810943474</v>
      </c>
      <c r="I8128" s="24">
        <f ca="1">H8128/'Option value'!$E$10</f>
        <v>517.9463500457997</v>
      </c>
    </row>
    <row r="8129" spans="2:9">
      <c r="B8129">
        <f t="shared" si="889"/>
        <v>8111</v>
      </c>
      <c r="C8129" s="38">
        <f t="shared" ca="1" si="884"/>
        <v>0.10286356487754109</v>
      </c>
      <c r="D8129" s="38">
        <f t="shared" ca="1" si="885"/>
        <v>7.3939128124127146E-2</v>
      </c>
      <c r="E8129" s="38">
        <f t="shared" ca="1" si="886"/>
        <v>0.14476234130460991</v>
      </c>
      <c r="F8129" s="38">
        <f t="shared" ca="1" si="890"/>
        <v>2.744046690047534E-2</v>
      </c>
      <c r="G8129" s="24">
        <f t="shared" ca="1" si="887"/>
        <v>8620.0244628142409</v>
      </c>
      <c r="H8129" s="24">
        <f t="shared" ca="1" si="888"/>
        <v>9313.2057661267227</v>
      </c>
      <c r="I8129" s="24">
        <f ca="1">H8129/'Option value'!$E$10</f>
        <v>452.09736728770497</v>
      </c>
    </row>
    <row r="8130" spans="2:9">
      <c r="B8130">
        <f t="shared" si="889"/>
        <v>8112</v>
      </c>
      <c r="C8130" s="38">
        <f t="shared" ca="1" si="884"/>
        <v>0.27043325483116121</v>
      </c>
      <c r="D8130" s="38">
        <f t="shared" ca="1" si="885"/>
        <v>6.9044628509219275E-2</v>
      </c>
      <c r="E8130" s="38">
        <f t="shared" ca="1" si="886"/>
        <v>0.14211566494282274</v>
      </c>
      <c r="F8130" s="38">
        <f t="shared" ca="1" si="890"/>
        <v>2.2358676829715145E-2</v>
      </c>
      <c r="G8130" s="24">
        <f t="shared" ca="1" si="887"/>
        <v>9083.8982803075542</v>
      </c>
      <c r="H8130" s="24">
        <f t="shared" ca="1" si="888"/>
        <v>9777.0795836200359</v>
      </c>
      <c r="I8130" s="24">
        <f ca="1">H8130/'Option value'!$E$10</f>
        <v>474.61551376796285</v>
      </c>
    </row>
    <row r="8131" spans="2:9">
      <c r="B8131">
        <f t="shared" si="889"/>
        <v>8113</v>
      </c>
      <c r="C8131" s="38">
        <f t="shared" ca="1" si="884"/>
        <v>0.25930252552767524</v>
      </c>
      <c r="D8131" s="38">
        <f t="shared" ca="1" si="885"/>
        <v>6.4802107673422482E-2</v>
      </c>
      <c r="E8131" s="38">
        <f t="shared" ca="1" si="886"/>
        <v>0.1465179284609123</v>
      </c>
      <c r="F8131" s="38">
        <f t="shared" ca="1" si="890"/>
        <v>2.2321525898683324E-2</v>
      </c>
      <c r="G8131" s="24">
        <f t="shared" ca="1" si="887"/>
        <v>8148.9483701186618</v>
      </c>
      <c r="H8131" s="24">
        <f t="shared" ca="1" si="888"/>
        <v>8842.1296734311436</v>
      </c>
      <c r="I8131" s="24">
        <f ca="1">H8131/'Option value'!$E$10</f>
        <v>429.22959579762829</v>
      </c>
    </row>
    <row r="8132" spans="2:9">
      <c r="B8132">
        <f t="shared" si="889"/>
        <v>8114</v>
      </c>
      <c r="C8132" s="38">
        <f t="shared" ca="1" si="884"/>
        <v>0.2430039230498437</v>
      </c>
      <c r="D8132" s="38">
        <f t="shared" ca="1" si="885"/>
        <v>5.7250209270177779E-2</v>
      </c>
      <c r="E8132" s="38">
        <f t="shared" ca="1" si="886"/>
        <v>0.1443405159495447</v>
      </c>
      <c r="F8132" s="38">
        <f t="shared" ca="1" si="890"/>
        <v>5.2422650795284215E-2</v>
      </c>
      <c r="G8132" s="24">
        <f t="shared" ca="1" si="887"/>
        <v>9601.5428760482955</v>
      </c>
      <c r="H8132" s="24">
        <f t="shared" ca="1" si="888"/>
        <v>10294.724179360777</v>
      </c>
      <c r="I8132" s="24">
        <f ca="1">H8132/'Option value'!$E$10</f>
        <v>499.74389220197946</v>
      </c>
    </row>
    <row r="8133" spans="2:9">
      <c r="B8133">
        <f t="shared" si="889"/>
        <v>8115</v>
      </c>
      <c r="C8133" s="38">
        <f t="shared" ca="1" si="884"/>
        <v>0.33886087121459657</v>
      </c>
      <c r="D8133" s="38">
        <f t="shared" ca="1" si="885"/>
        <v>6.3315251667455733E-2</v>
      </c>
      <c r="E8133" s="38">
        <f t="shared" ca="1" si="886"/>
        <v>0.14440863167034423</v>
      </c>
      <c r="F8133" s="38">
        <f t="shared" ca="1" si="890"/>
        <v>3.7351490172239932E-2</v>
      </c>
      <c r="G8133" s="24">
        <f t="shared" ca="1" si="887"/>
        <v>9820.18162934887</v>
      </c>
      <c r="H8133" s="24">
        <f t="shared" ca="1" si="888"/>
        <v>10513.362932661352</v>
      </c>
      <c r="I8133" s="24">
        <f ca="1">H8133/'Option value'!$E$10</f>
        <v>510.35742391559955</v>
      </c>
    </row>
    <row r="8134" spans="2:9">
      <c r="B8134">
        <f t="shared" si="889"/>
        <v>8116</v>
      </c>
      <c r="C8134" s="38">
        <f t="shared" ca="1" si="884"/>
        <v>0.16632733350320705</v>
      </c>
      <c r="D8134" s="38">
        <f t="shared" ca="1" si="885"/>
        <v>5.9605816293568495E-2</v>
      </c>
      <c r="E8134" s="38">
        <f t="shared" ca="1" si="886"/>
        <v>0.14558749249033784</v>
      </c>
      <c r="F8134" s="38">
        <f t="shared" ca="1" si="890"/>
        <v>4.270346233969801E-2</v>
      </c>
      <c r="G8134" s="24">
        <f t="shared" ca="1" si="887"/>
        <v>8380.1637026013141</v>
      </c>
      <c r="H8134" s="24">
        <f t="shared" ca="1" si="888"/>
        <v>9073.3450059137958</v>
      </c>
      <c r="I8134" s="24">
        <f ca="1">H8134/'Option value'!$E$10</f>
        <v>440.45364106377644</v>
      </c>
    </row>
    <row r="8135" spans="2:9">
      <c r="B8135">
        <f t="shared" si="889"/>
        <v>8117</v>
      </c>
      <c r="C8135" s="38">
        <f t="shared" ca="1" si="884"/>
        <v>0.20971249491700858</v>
      </c>
      <c r="D8135" s="38">
        <f t="shared" ca="1" si="885"/>
        <v>5.7659371534067728E-2</v>
      </c>
      <c r="E8135" s="38">
        <f t="shared" ca="1" si="886"/>
        <v>0.14441696831360754</v>
      </c>
      <c r="F8135" s="38">
        <f t="shared" ca="1" si="890"/>
        <v>5.9803531689900324E-2</v>
      </c>
      <c r="G8135" s="24">
        <f t="shared" ca="1" si="887"/>
        <v>10223.606211177195</v>
      </c>
      <c r="H8135" s="24">
        <f t="shared" ca="1" si="888"/>
        <v>10916.787514489677</v>
      </c>
      <c r="I8135" s="24">
        <f ca="1">H8135/'Option value'!$E$10</f>
        <v>529.94114148008134</v>
      </c>
    </row>
    <row r="8136" spans="2:9">
      <c r="B8136">
        <f t="shared" si="889"/>
        <v>8118</v>
      </c>
      <c r="C8136" s="38">
        <f t="shared" ca="1" si="884"/>
        <v>0.29821507252737178</v>
      </c>
      <c r="D8136" s="38">
        <f t="shared" ca="1" si="885"/>
        <v>5.8274837945814992E-2</v>
      </c>
      <c r="E8136" s="38">
        <f t="shared" ca="1" si="886"/>
        <v>0.14518196191545193</v>
      </c>
      <c r="F8136" s="38">
        <f t="shared" ca="1" si="890"/>
        <v>4.364899118160688E-2</v>
      </c>
      <c r="G8136" s="24">
        <f t="shared" ca="1" si="887"/>
        <v>9240.8517948816134</v>
      </c>
      <c r="H8136" s="24">
        <f t="shared" ca="1" si="888"/>
        <v>9934.0330981940951</v>
      </c>
      <c r="I8136" s="24">
        <f ca="1">H8136/'Option value'!$E$10</f>
        <v>482.23461641718905</v>
      </c>
    </row>
    <row r="8137" spans="2:9">
      <c r="B8137">
        <f t="shared" si="889"/>
        <v>8119</v>
      </c>
      <c r="C8137" s="38">
        <f t="shared" ca="1" si="884"/>
        <v>0.13599729076711908</v>
      </c>
      <c r="D8137" s="38">
        <f t="shared" ca="1" si="885"/>
        <v>6.0057174141589405E-2</v>
      </c>
      <c r="E8137" s="38">
        <f t="shared" ca="1" si="886"/>
        <v>0.14442982003201277</v>
      </c>
      <c r="F8137" s="38">
        <f t="shared" ca="1" si="890"/>
        <v>5.453854179500657E-2</v>
      </c>
      <c r="G8137" s="24">
        <f t="shared" ca="1" si="887"/>
        <v>9412.7388569730756</v>
      </c>
      <c r="H8137" s="24">
        <f t="shared" ca="1" si="888"/>
        <v>10105.920160285557</v>
      </c>
      <c r="I8137" s="24">
        <f ca="1">H8137/'Option value'!$E$10</f>
        <v>490.57864855755128</v>
      </c>
    </row>
    <row r="8138" spans="2:9">
      <c r="B8138">
        <f t="shared" si="889"/>
        <v>8120</v>
      </c>
      <c r="C8138" s="38">
        <f t="shared" ca="1" si="884"/>
        <v>0.26235726513490659</v>
      </c>
      <c r="D8138" s="38">
        <f t="shared" ca="1" si="885"/>
        <v>6.4779204278914287E-2</v>
      </c>
      <c r="E8138" s="38">
        <f t="shared" ca="1" si="886"/>
        <v>0.13841459063389361</v>
      </c>
      <c r="F8138" s="38">
        <f t="shared" ca="1" si="890"/>
        <v>3.4042819701374759E-2</v>
      </c>
      <c r="G8138" s="24">
        <f t="shared" ca="1" si="887"/>
        <v>9716.8660804196043</v>
      </c>
      <c r="H8138" s="24">
        <f t="shared" ca="1" si="888"/>
        <v>10410.047383732086</v>
      </c>
      <c r="I8138" s="24">
        <f ca="1">H8138/'Option value'!$E$10</f>
        <v>505.34210600641188</v>
      </c>
    </row>
    <row r="8139" spans="2:9">
      <c r="B8139">
        <f t="shared" si="889"/>
        <v>8121</v>
      </c>
      <c r="C8139" s="38">
        <f t="shared" ca="1" si="884"/>
        <v>0.26471868584004021</v>
      </c>
      <c r="D8139" s="38">
        <f t="shared" ca="1" si="885"/>
        <v>7.1212647566644846E-2</v>
      </c>
      <c r="E8139" s="38">
        <f t="shared" ca="1" si="886"/>
        <v>0.14362068750027362</v>
      </c>
      <c r="F8139" s="38">
        <f t="shared" ca="1" si="890"/>
        <v>3.5227320052941519E-2</v>
      </c>
      <c r="G8139" s="24">
        <f t="shared" ca="1" si="887"/>
        <v>10304.80399828484</v>
      </c>
      <c r="H8139" s="24">
        <f t="shared" ca="1" si="888"/>
        <v>10997.985301597322</v>
      </c>
      <c r="I8139" s="24">
        <f ca="1">H8139/'Option value'!$E$10</f>
        <v>533.88278163093798</v>
      </c>
    </row>
    <row r="8140" spans="2:9">
      <c r="B8140">
        <f t="shared" si="889"/>
        <v>8122</v>
      </c>
      <c r="C8140" s="38">
        <f t="shared" ca="1" si="884"/>
        <v>0.20727496288142153</v>
      </c>
      <c r="D8140" s="38">
        <f t="shared" ca="1" si="885"/>
        <v>6.8823578134315472E-2</v>
      </c>
      <c r="E8140" s="38">
        <f t="shared" ca="1" si="886"/>
        <v>0.14366036182604264</v>
      </c>
      <c r="F8140" s="38">
        <f t="shared" ca="1" si="890"/>
        <v>3.1213220919697582E-2</v>
      </c>
      <c r="G8140" s="24">
        <f t="shared" ca="1" si="887"/>
        <v>9164.0278686904185</v>
      </c>
      <c r="H8140" s="24">
        <f t="shared" ca="1" si="888"/>
        <v>9857.2091720029002</v>
      </c>
      <c r="I8140" s="24">
        <f ca="1">H8140/'Option value'!$E$10</f>
        <v>478.50529961179126</v>
      </c>
    </row>
    <row r="8141" spans="2:9">
      <c r="B8141">
        <f t="shared" si="889"/>
        <v>8123</v>
      </c>
      <c r="C8141" s="38">
        <f t="shared" ca="1" si="884"/>
        <v>0.3649006365662309</v>
      </c>
      <c r="D8141" s="38">
        <f t="shared" ca="1" si="885"/>
        <v>6.5689337932166678E-2</v>
      </c>
      <c r="E8141" s="38">
        <f t="shared" ca="1" si="886"/>
        <v>0.14593220521334394</v>
      </c>
      <c r="F8141" s="38">
        <f t="shared" ca="1" si="890"/>
        <v>3.8930069478738512E-2</v>
      </c>
      <c r="G8141" s="24">
        <f t="shared" ca="1" si="887"/>
        <v>10391.897434426113</v>
      </c>
      <c r="H8141" s="24">
        <f t="shared" ca="1" si="888"/>
        <v>11085.078737738595</v>
      </c>
      <c r="I8141" s="24">
        <f ca="1">H8141/'Option value'!$E$10</f>
        <v>538.11061833682493</v>
      </c>
    </row>
    <row r="8142" spans="2:9">
      <c r="B8142">
        <f t="shared" si="889"/>
        <v>8124</v>
      </c>
      <c r="C8142" s="38">
        <f t="shared" ca="1" si="884"/>
        <v>0.1773806939875964</v>
      </c>
      <c r="D8142" s="38">
        <f t="shared" ca="1" si="885"/>
        <v>5.9268198486625699E-2</v>
      </c>
      <c r="E8142" s="38">
        <f t="shared" ca="1" si="886"/>
        <v>0.141566363685692</v>
      </c>
      <c r="F8142" s="38">
        <f t="shared" ca="1" si="890"/>
        <v>4.0238794092535578E-2</v>
      </c>
      <c r="G8142" s="24">
        <f t="shared" ca="1" si="887"/>
        <v>8540.8754318392494</v>
      </c>
      <c r="H8142" s="24">
        <f t="shared" ca="1" si="888"/>
        <v>9234.0567351517311</v>
      </c>
      <c r="I8142" s="24">
        <f ca="1">H8142/'Option value'!$E$10</f>
        <v>448.25518131804517</v>
      </c>
    </row>
    <row r="8143" spans="2:9">
      <c r="B8143">
        <f t="shared" si="889"/>
        <v>8125</v>
      </c>
      <c r="C8143" s="38">
        <f t="shared" ca="1" si="884"/>
        <v>0.12832220763568217</v>
      </c>
      <c r="D8143" s="38">
        <f t="shared" ca="1" si="885"/>
        <v>5.4987960248147193E-2</v>
      </c>
      <c r="E8143" s="38">
        <f t="shared" ca="1" si="886"/>
        <v>0.1496057665042726</v>
      </c>
      <c r="F8143" s="38">
        <f t="shared" ca="1" si="890"/>
        <v>2.2988422796577642E-2</v>
      </c>
      <c r="G8143" s="24">
        <f t="shared" ca="1" si="887"/>
        <v>6077.1355675847344</v>
      </c>
      <c r="H8143" s="24">
        <f t="shared" ca="1" si="888"/>
        <v>6770.3168708972171</v>
      </c>
      <c r="I8143" s="24">
        <f ca="1">H8143/'Option value'!$E$10</f>
        <v>328.6561587814183</v>
      </c>
    </row>
    <row r="8144" spans="2:9">
      <c r="B8144">
        <f t="shared" si="889"/>
        <v>8126</v>
      </c>
      <c r="C8144" s="38">
        <f t="shared" ca="1" si="884"/>
        <v>8.2708329269402608E-2</v>
      </c>
      <c r="D8144" s="38">
        <f t="shared" ca="1" si="885"/>
        <v>5.7759327187975093E-2</v>
      </c>
      <c r="E8144" s="38">
        <f t="shared" ca="1" si="886"/>
        <v>0.14621996323116421</v>
      </c>
      <c r="F8144" s="38">
        <f t="shared" ca="1" si="890"/>
        <v>3.7885263566993718E-2</v>
      </c>
      <c r="G8144" s="24">
        <f t="shared" ca="1" si="887"/>
        <v>7159.0829861276052</v>
      </c>
      <c r="H8144" s="24">
        <f t="shared" ca="1" si="888"/>
        <v>7852.2642894400879</v>
      </c>
      <c r="I8144" s="24">
        <f ca="1">H8144/'Option value'!$E$10</f>
        <v>381.17787812815959</v>
      </c>
    </row>
    <row r="8145" spans="2:9">
      <c r="B8145">
        <f t="shared" si="889"/>
        <v>8127</v>
      </c>
      <c r="C8145" s="38">
        <f t="shared" ca="1" si="884"/>
        <v>0.3436749277439074</v>
      </c>
      <c r="D8145" s="38">
        <f t="shared" ca="1" si="885"/>
        <v>6.1465677226974685E-2</v>
      </c>
      <c r="E8145" s="38">
        <f t="shared" ca="1" si="886"/>
        <v>0.14412175861856097</v>
      </c>
      <c r="F8145" s="38">
        <f t="shared" ca="1" si="890"/>
        <v>4.3020292256226542E-2</v>
      </c>
      <c r="G8145" s="24">
        <f t="shared" ca="1" si="887"/>
        <v>10131.19808620716</v>
      </c>
      <c r="H8145" s="24">
        <f t="shared" ca="1" si="888"/>
        <v>10824.379389519641</v>
      </c>
      <c r="I8145" s="24">
        <f ca="1">H8145/'Option value'!$E$10</f>
        <v>525.45531017085636</v>
      </c>
    </row>
    <row r="8146" spans="2:9">
      <c r="B8146">
        <f t="shared" si="889"/>
        <v>8128</v>
      </c>
      <c r="C8146" s="38">
        <f t="shared" ca="1" si="884"/>
        <v>0.24683454303278926</v>
      </c>
      <c r="D8146" s="38">
        <f t="shared" ca="1" si="885"/>
        <v>7.0682910300333579E-2</v>
      </c>
      <c r="E8146" s="38">
        <f t="shared" ca="1" si="886"/>
        <v>0.14289501941687108</v>
      </c>
      <c r="F8146" s="38">
        <f t="shared" ca="1" si="890"/>
        <v>2.7592582023835181E-2</v>
      </c>
      <c r="G8146" s="24">
        <f t="shared" ca="1" si="887"/>
        <v>9479.2971496693499</v>
      </c>
      <c r="H8146" s="24">
        <f t="shared" ca="1" si="888"/>
        <v>10172.478452981832</v>
      </c>
      <c r="I8146" s="24">
        <f ca="1">H8146/'Option value'!$E$10</f>
        <v>493.80963363989468</v>
      </c>
    </row>
    <row r="8147" spans="2:9">
      <c r="B8147">
        <f t="shared" si="889"/>
        <v>8129</v>
      </c>
      <c r="C8147" s="38">
        <f t="shared" ref="C8147:C8210" ca="1" si="891">_xlfn.NORM.INV(RAND(),$F$6,$G$6)</f>
        <v>0.30624023182445986</v>
      </c>
      <c r="D8147" s="38">
        <f t="shared" ref="D8147:D8210" ca="1" si="892">_xlfn.NORM.INV(RAND(),$F$7,$G$7)</f>
        <v>5.6316393098055875E-2</v>
      </c>
      <c r="E8147" s="38">
        <f t="shared" ref="E8147:E8210" ca="1" si="893">_xlfn.NORM.INV(RAND(),$F$8,$G$8)</f>
        <v>0.1438050318677716</v>
      </c>
      <c r="F8147" s="38">
        <f t="shared" ca="1" si="890"/>
        <v>2.7675409279979912E-2</v>
      </c>
      <c r="G8147" s="24">
        <f t="shared" ref="G8147:G8210" ca="1" si="894">IF(E8147&gt;F8147,($C$12*(1+C8147)*D8147)/(E8147-F8147),0)</f>
        <v>7856.086374698245</v>
      </c>
      <c r="H8147" s="24">
        <f t="shared" ref="H8147:H8210" ca="1" si="895">G8147+$C$13</f>
        <v>8549.2676780107267</v>
      </c>
      <c r="I8147" s="24">
        <f ca="1">H8147/'Option value'!$E$10</f>
        <v>415.01299407819062</v>
      </c>
    </row>
    <row r="8148" spans="2:9">
      <c r="B8148">
        <f t="shared" ref="B8148:B8211" si="896">B8147+1</f>
        <v>8130</v>
      </c>
      <c r="C8148" s="38">
        <f t="shared" ca="1" si="891"/>
        <v>0.20321920842468424</v>
      </c>
      <c r="D8148" s="38">
        <f t="shared" ca="1" si="892"/>
        <v>6.7949069267718487E-2</v>
      </c>
      <c r="E8148" s="38">
        <f t="shared" ca="1" si="893"/>
        <v>0.14801097781294145</v>
      </c>
      <c r="F8148" s="38">
        <f t="shared" ref="F8148:F8211" ca="1" si="897">RAND()*($E$9-$D$9)+$D$9</f>
        <v>5.6976007359964942E-2</v>
      </c>
      <c r="G8148" s="24">
        <f t="shared" ca="1" si="894"/>
        <v>11138.107112180071</v>
      </c>
      <c r="H8148" s="24">
        <f t="shared" ca="1" si="895"/>
        <v>11831.288415492552</v>
      </c>
      <c r="I8148" s="24">
        <f ca="1">H8148/'Option value'!$E$10</f>
        <v>574.3343891015802</v>
      </c>
    </row>
    <row r="8149" spans="2:9">
      <c r="B8149">
        <f t="shared" si="896"/>
        <v>8131</v>
      </c>
      <c r="C8149" s="38">
        <f t="shared" ca="1" si="891"/>
        <v>0.15705424833055856</v>
      </c>
      <c r="D8149" s="38">
        <f t="shared" ca="1" si="892"/>
        <v>6.9343010198142291E-2</v>
      </c>
      <c r="E8149" s="38">
        <f t="shared" ca="1" si="893"/>
        <v>0.14223633898526586</v>
      </c>
      <c r="F8149" s="38">
        <f t="shared" ca="1" si="897"/>
        <v>3.2676797333405512E-2</v>
      </c>
      <c r="G8149" s="24">
        <f t="shared" ca="1" si="894"/>
        <v>9082.3363645765585</v>
      </c>
      <c r="H8149" s="24">
        <f t="shared" ca="1" si="895"/>
        <v>9775.5176678890402</v>
      </c>
      <c r="I8149" s="24">
        <f ca="1">H8149/'Option value'!$E$10</f>
        <v>474.5396926159728</v>
      </c>
    </row>
    <row r="8150" spans="2:9">
      <c r="B8150">
        <f t="shared" si="896"/>
        <v>8132</v>
      </c>
      <c r="C8150" s="38">
        <f t="shared" ca="1" si="891"/>
        <v>0.25474505381095625</v>
      </c>
      <c r="D8150" s="38">
        <f t="shared" ca="1" si="892"/>
        <v>6.128243881529441E-2</v>
      </c>
      <c r="E8150" s="38">
        <f t="shared" ca="1" si="893"/>
        <v>0.14809489509412208</v>
      </c>
      <c r="F8150" s="38">
        <f t="shared" ca="1" si="897"/>
        <v>3.1717462876968583E-2</v>
      </c>
      <c r="G8150" s="24">
        <f t="shared" ca="1" si="894"/>
        <v>8194.3430030258951</v>
      </c>
      <c r="H8150" s="24">
        <f t="shared" ca="1" si="895"/>
        <v>8887.5243063383768</v>
      </c>
      <c r="I8150" s="24">
        <f ca="1">H8150/'Option value'!$E$10</f>
        <v>431.43321875429012</v>
      </c>
    </row>
    <row r="8151" spans="2:9">
      <c r="B8151">
        <f t="shared" si="896"/>
        <v>8133</v>
      </c>
      <c r="C8151" s="38">
        <f t="shared" ca="1" si="891"/>
        <v>0.13361453088625241</v>
      </c>
      <c r="D8151" s="38">
        <f t="shared" ca="1" si="892"/>
        <v>5.0961440831419361E-2</v>
      </c>
      <c r="E8151" s="38">
        <f t="shared" ca="1" si="893"/>
        <v>0.14623997745891643</v>
      </c>
      <c r="F8151" s="38">
        <f t="shared" ca="1" si="897"/>
        <v>4.5914721577133194E-2</v>
      </c>
      <c r="G8151" s="24">
        <f t="shared" ca="1" si="894"/>
        <v>7141.4796532485252</v>
      </c>
      <c r="H8151" s="24">
        <f t="shared" ca="1" si="895"/>
        <v>7834.6609565610079</v>
      </c>
      <c r="I8151" s="24">
        <f ca="1">H8151/'Option value'!$E$10</f>
        <v>380.32334740587413</v>
      </c>
    </row>
    <row r="8152" spans="2:9">
      <c r="B8152">
        <f t="shared" si="896"/>
        <v>8134</v>
      </c>
      <c r="C8152" s="38">
        <f t="shared" ca="1" si="891"/>
        <v>0.21322042097465538</v>
      </c>
      <c r="D8152" s="38">
        <f t="shared" ca="1" si="892"/>
        <v>5.1708517797190816E-2</v>
      </c>
      <c r="E8152" s="38">
        <f t="shared" ca="1" si="893"/>
        <v>0.14460377018117412</v>
      </c>
      <c r="F8152" s="38">
        <f t="shared" ca="1" si="897"/>
        <v>2.8556130448723169E-2</v>
      </c>
      <c r="G8152" s="24">
        <f t="shared" ca="1" si="894"/>
        <v>6704.3528913251366</v>
      </c>
      <c r="H8152" s="24">
        <f t="shared" ca="1" si="895"/>
        <v>7397.5341946376193</v>
      </c>
      <c r="I8152" s="24">
        <f ca="1">H8152/'Option value'!$E$10</f>
        <v>359.10360168143779</v>
      </c>
    </row>
    <row r="8153" spans="2:9">
      <c r="B8153">
        <f t="shared" si="896"/>
        <v>8135</v>
      </c>
      <c r="C8153" s="38">
        <f t="shared" ca="1" si="891"/>
        <v>0.27162205634031522</v>
      </c>
      <c r="D8153" s="38">
        <f t="shared" ca="1" si="892"/>
        <v>6.9546234328406314E-2</v>
      </c>
      <c r="E8153" s="38">
        <f t="shared" ca="1" si="893"/>
        <v>0.14759009721805225</v>
      </c>
      <c r="F8153" s="38">
        <f t="shared" ca="1" si="897"/>
        <v>4.408559634975999E-2</v>
      </c>
      <c r="G8153" s="24">
        <f t="shared" ca="1" si="894"/>
        <v>10596.533443249316</v>
      </c>
      <c r="H8153" s="24">
        <f t="shared" ca="1" si="895"/>
        <v>11289.714746561798</v>
      </c>
      <c r="I8153" s="24">
        <f ca="1">H8153/'Option value'!$E$10</f>
        <v>548.04440517290277</v>
      </c>
    </row>
    <row r="8154" spans="2:9">
      <c r="B8154">
        <f t="shared" si="896"/>
        <v>8136</v>
      </c>
      <c r="C8154" s="38">
        <f t="shared" ca="1" si="891"/>
        <v>-2.8939473429743789E-3</v>
      </c>
      <c r="D8154" s="38">
        <f t="shared" ca="1" si="892"/>
        <v>6.6804246003940151E-2</v>
      </c>
      <c r="E8154" s="38">
        <f t="shared" ca="1" si="893"/>
        <v>0.14563144402418127</v>
      </c>
      <c r="F8154" s="38">
        <f t="shared" ca="1" si="897"/>
        <v>3.8715610493316024E-2</v>
      </c>
      <c r="G8154" s="24">
        <f t="shared" ca="1" si="894"/>
        <v>7726.7127988718248</v>
      </c>
      <c r="H8154" s="24">
        <f t="shared" ca="1" si="895"/>
        <v>8419.8941021843075</v>
      </c>
      <c r="I8154" s="24">
        <f ca="1">H8154/'Option value'!$E$10</f>
        <v>408.73272340700521</v>
      </c>
    </row>
    <row r="8155" spans="2:9">
      <c r="B8155">
        <f t="shared" si="896"/>
        <v>8137</v>
      </c>
      <c r="C8155" s="38">
        <f t="shared" ca="1" si="891"/>
        <v>0.2739091872156259</v>
      </c>
      <c r="D8155" s="38">
        <f t="shared" ca="1" si="892"/>
        <v>5.2437232994570419E-2</v>
      </c>
      <c r="E8155" s="38">
        <f t="shared" ca="1" si="893"/>
        <v>0.14463426153300288</v>
      </c>
      <c r="F8155" s="38">
        <f t="shared" ca="1" si="897"/>
        <v>4.0402694880648377E-2</v>
      </c>
      <c r="G8155" s="24">
        <f t="shared" ca="1" si="894"/>
        <v>7948.2285709006001</v>
      </c>
      <c r="H8155" s="24">
        <f t="shared" ca="1" si="895"/>
        <v>8641.4098742130827</v>
      </c>
      <c r="I8155" s="24">
        <f ca="1">H8155/'Option value'!$E$10</f>
        <v>419.48591622393604</v>
      </c>
    </row>
    <row r="8156" spans="2:9">
      <c r="B8156">
        <f t="shared" si="896"/>
        <v>8138</v>
      </c>
      <c r="C8156" s="38">
        <f t="shared" ca="1" si="891"/>
        <v>0.31424890978516939</v>
      </c>
      <c r="D8156" s="38">
        <f t="shared" ca="1" si="892"/>
        <v>6.0121762202385041E-2</v>
      </c>
      <c r="E8156" s="38">
        <f t="shared" ca="1" si="893"/>
        <v>0.14370001991326897</v>
      </c>
      <c r="F8156" s="38">
        <f t="shared" ca="1" si="897"/>
        <v>3.453443949445037E-2</v>
      </c>
      <c r="G8156" s="24">
        <f t="shared" ca="1" si="894"/>
        <v>8976.6641218722198</v>
      </c>
      <c r="H8156" s="24">
        <f t="shared" ca="1" si="895"/>
        <v>9669.8454251847015</v>
      </c>
      <c r="I8156" s="24">
        <f ca="1">H8156/'Option value'!$E$10</f>
        <v>469.40997209634469</v>
      </c>
    </row>
    <row r="8157" spans="2:9">
      <c r="B8157">
        <f t="shared" si="896"/>
        <v>8139</v>
      </c>
      <c r="C8157" s="38">
        <f t="shared" ca="1" si="891"/>
        <v>0.16374725283023689</v>
      </c>
      <c r="D8157" s="38">
        <f t="shared" ca="1" si="892"/>
        <v>4.8377315342557063E-2</v>
      </c>
      <c r="E8157" s="38">
        <f t="shared" ca="1" si="893"/>
        <v>0.14816046243963582</v>
      </c>
      <c r="F8157" s="38">
        <f t="shared" ca="1" si="897"/>
        <v>3.9174973440632282E-2</v>
      </c>
      <c r="G8157" s="24">
        <f t="shared" ca="1" si="894"/>
        <v>6406.5339564102824</v>
      </c>
      <c r="H8157" s="24">
        <f t="shared" ca="1" si="895"/>
        <v>7099.715259722765</v>
      </c>
      <c r="I8157" s="24">
        <f ca="1">H8157/'Option value'!$E$10</f>
        <v>344.64637183120215</v>
      </c>
    </row>
    <row r="8158" spans="2:9">
      <c r="B8158">
        <f t="shared" si="896"/>
        <v>8140</v>
      </c>
      <c r="C8158" s="38">
        <f t="shared" ca="1" si="891"/>
        <v>4.8579949920275728E-2</v>
      </c>
      <c r="D8158" s="38">
        <f t="shared" ca="1" si="892"/>
        <v>6.3102837933096165E-2</v>
      </c>
      <c r="E8158" s="38">
        <f t="shared" ca="1" si="893"/>
        <v>0.1491464016225012</v>
      </c>
      <c r="F8158" s="38">
        <f t="shared" ca="1" si="897"/>
        <v>4.3306627739088499E-2</v>
      </c>
      <c r="G8158" s="24">
        <f t="shared" ca="1" si="894"/>
        <v>7753.4129267317476</v>
      </c>
      <c r="H8158" s="24">
        <f t="shared" ca="1" si="895"/>
        <v>8446.5942300442293</v>
      </c>
      <c r="I8158" s="24">
        <f ca="1">H8158/'Option value'!$E$10</f>
        <v>410.02884611865187</v>
      </c>
    </row>
    <row r="8159" spans="2:9">
      <c r="B8159">
        <f t="shared" si="896"/>
        <v>8141</v>
      </c>
      <c r="C8159" s="38">
        <f t="shared" ca="1" si="891"/>
        <v>0.27749041943343911</v>
      </c>
      <c r="D8159" s="38">
        <f t="shared" ca="1" si="892"/>
        <v>4.9993758896137046E-2</v>
      </c>
      <c r="E8159" s="38">
        <f t="shared" ca="1" si="893"/>
        <v>0.14329168911993698</v>
      </c>
      <c r="F8159" s="38">
        <f t="shared" ca="1" si="897"/>
        <v>3.3190905058776358E-2</v>
      </c>
      <c r="G8159" s="24">
        <f t="shared" ca="1" si="894"/>
        <v>7194.0658429321002</v>
      </c>
      <c r="H8159" s="24">
        <f t="shared" ca="1" si="895"/>
        <v>7887.2471462445828</v>
      </c>
      <c r="I8159" s="24">
        <f ca="1">H8159/'Option value'!$E$10</f>
        <v>382.87607506041661</v>
      </c>
    </row>
    <row r="8160" spans="2:9">
      <c r="B8160">
        <f t="shared" si="896"/>
        <v>8142</v>
      </c>
      <c r="C8160" s="38">
        <f t="shared" ca="1" si="891"/>
        <v>0.33282572822232842</v>
      </c>
      <c r="D8160" s="38">
        <f t="shared" ca="1" si="892"/>
        <v>7.0306554539005001E-2</v>
      </c>
      <c r="E8160" s="38">
        <f t="shared" ca="1" si="893"/>
        <v>0.14529623723862622</v>
      </c>
      <c r="F8160" s="38">
        <f t="shared" ca="1" si="897"/>
        <v>3.4979792180870252E-2</v>
      </c>
      <c r="G8160" s="24">
        <f t="shared" ca="1" si="894"/>
        <v>10534.654611333286</v>
      </c>
      <c r="H8160" s="24">
        <f t="shared" ca="1" si="895"/>
        <v>11227.835914645768</v>
      </c>
      <c r="I8160" s="24">
        <f ca="1">H8160/'Option value'!$E$10</f>
        <v>545.04057838086248</v>
      </c>
    </row>
    <row r="8161" spans="2:9">
      <c r="B8161">
        <f t="shared" si="896"/>
        <v>8143</v>
      </c>
      <c r="C8161" s="38">
        <f t="shared" ca="1" si="891"/>
        <v>0.2802563776894022</v>
      </c>
      <c r="D8161" s="38">
        <f t="shared" ca="1" si="892"/>
        <v>5.1729336237270211E-2</v>
      </c>
      <c r="E8161" s="38">
        <f t="shared" ca="1" si="893"/>
        <v>0.13986724586243468</v>
      </c>
      <c r="F8161" s="38">
        <f t="shared" ca="1" si="897"/>
        <v>3.5220942835006708E-2</v>
      </c>
      <c r="G8161" s="24">
        <f t="shared" ca="1" si="894"/>
        <v>7848.765261886786</v>
      </c>
      <c r="H8161" s="24">
        <f t="shared" ca="1" si="895"/>
        <v>8541.9465651992687</v>
      </c>
      <c r="I8161" s="24">
        <f ca="1">H8161/'Option value'!$E$10</f>
        <v>414.65760025239166</v>
      </c>
    </row>
    <row r="8162" spans="2:9">
      <c r="B8162">
        <f t="shared" si="896"/>
        <v>8144</v>
      </c>
      <c r="C8162" s="38">
        <f t="shared" ca="1" si="891"/>
        <v>0.23897467770306291</v>
      </c>
      <c r="D8162" s="38">
        <f t="shared" ca="1" si="892"/>
        <v>6.9617839087817907E-2</v>
      </c>
      <c r="E8162" s="38">
        <f t="shared" ca="1" si="893"/>
        <v>0.1417786487096474</v>
      </c>
      <c r="F8162" s="38">
        <f t="shared" ca="1" si="897"/>
        <v>2.3306594398273289E-2</v>
      </c>
      <c r="G8162" s="24">
        <f t="shared" ca="1" si="894"/>
        <v>9029.3903148975223</v>
      </c>
      <c r="H8162" s="24">
        <f t="shared" ca="1" si="895"/>
        <v>9722.5716182100041</v>
      </c>
      <c r="I8162" s="24">
        <f ca="1">H8162/'Option value'!$E$10</f>
        <v>471.96949602961183</v>
      </c>
    </row>
    <row r="8163" spans="2:9">
      <c r="B8163">
        <f t="shared" si="896"/>
        <v>8145</v>
      </c>
      <c r="C8163" s="38">
        <f t="shared" ca="1" si="891"/>
        <v>0.23855598777611633</v>
      </c>
      <c r="D8163" s="38">
        <f t="shared" ca="1" si="892"/>
        <v>6.6947803398897679E-2</v>
      </c>
      <c r="E8163" s="38">
        <f t="shared" ca="1" si="893"/>
        <v>0.14217217392867607</v>
      </c>
      <c r="F8163" s="38">
        <f t="shared" ca="1" si="897"/>
        <v>5.8988261793750274E-2</v>
      </c>
      <c r="G8163" s="24">
        <f t="shared" ca="1" si="894"/>
        <v>12362.434705844538</v>
      </c>
      <c r="H8163" s="24">
        <f t="shared" ca="1" si="895"/>
        <v>13055.61600915702</v>
      </c>
      <c r="I8163" s="24">
        <f ca="1">H8163/'Option value'!$E$10</f>
        <v>633.76776743480673</v>
      </c>
    </row>
    <row r="8164" spans="2:9">
      <c r="B8164">
        <f t="shared" si="896"/>
        <v>8146</v>
      </c>
      <c r="C8164" s="38">
        <f t="shared" ca="1" si="891"/>
        <v>0.16384110071225602</v>
      </c>
      <c r="D8164" s="38">
        <f t="shared" ca="1" si="892"/>
        <v>5.4361147080409976E-2</v>
      </c>
      <c r="E8164" s="38">
        <f t="shared" ca="1" si="893"/>
        <v>0.14727892328094014</v>
      </c>
      <c r="F8164" s="38">
        <f t="shared" ca="1" si="897"/>
        <v>3.1270064724634422E-2</v>
      </c>
      <c r="G8164" s="24">
        <f t="shared" ca="1" si="894"/>
        <v>6763.6717963780538</v>
      </c>
      <c r="H8164" s="24">
        <f t="shared" ca="1" si="895"/>
        <v>7456.8530996905365</v>
      </c>
      <c r="I8164" s="24">
        <f ca="1">H8164/'Option value'!$E$10</f>
        <v>361.98316017915221</v>
      </c>
    </row>
    <row r="8165" spans="2:9">
      <c r="B8165">
        <f t="shared" si="896"/>
        <v>8147</v>
      </c>
      <c r="C8165" s="38">
        <f t="shared" ca="1" si="891"/>
        <v>0.23343383572816159</v>
      </c>
      <c r="D8165" s="38">
        <f t="shared" ca="1" si="892"/>
        <v>5.7137976981519345E-2</v>
      </c>
      <c r="E8165" s="38">
        <f t="shared" ca="1" si="893"/>
        <v>0.14584764107060233</v>
      </c>
      <c r="F8165" s="38">
        <f t="shared" ca="1" si="897"/>
        <v>3.8690510189394192E-2</v>
      </c>
      <c r="G8165" s="24">
        <f t="shared" ca="1" si="894"/>
        <v>8156.6347931842965</v>
      </c>
      <c r="H8165" s="24">
        <f t="shared" ca="1" si="895"/>
        <v>8849.8160964967792</v>
      </c>
      <c r="I8165" s="24">
        <f ca="1">H8165/'Option value'!$E$10</f>
        <v>429.60272313091156</v>
      </c>
    </row>
    <row r="8166" spans="2:9">
      <c r="B8166">
        <f t="shared" si="896"/>
        <v>8148</v>
      </c>
      <c r="C8166" s="38">
        <f t="shared" ca="1" si="891"/>
        <v>0.19405714563842913</v>
      </c>
      <c r="D8166" s="38">
        <f t="shared" ca="1" si="892"/>
        <v>6.4021428001898861E-2</v>
      </c>
      <c r="E8166" s="38">
        <f t="shared" ca="1" si="893"/>
        <v>0.14452384025270601</v>
      </c>
      <c r="F8166" s="38">
        <f t="shared" ca="1" si="897"/>
        <v>2.0203838169512399E-2</v>
      </c>
      <c r="G8166" s="24">
        <f t="shared" ca="1" si="894"/>
        <v>7626.0708698175804</v>
      </c>
      <c r="H8166" s="24">
        <f t="shared" ca="1" si="895"/>
        <v>8319.2521731300621</v>
      </c>
      <c r="I8166" s="24">
        <f ca="1">H8166/'Option value'!$E$10</f>
        <v>403.84719287039132</v>
      </c>
    </row>
    <row r="8167" spans="2:9">
      <c r="B8167">
        <f t="shared" si="896"/>
        <v>8149</v>
      </c>
      <c r="C8167" s="38">
        <f t="shared" ca="1" si="891"/>
        <v>0.16344584735764894</v>
      </c>
      <c r="D8167" s="38">
        <f t="shared" ca="1" si="892"/>
        <v>7.7074015754738226E-2</v>
      </c>
      <c r="E8167" s="38">
        <f t="shared" ca="1" si="893"/>
        <v>0.14628891430728108</v>
      </c>
      <c r="F8167" s="38">
        <f t="shared" ca="1" si="897"/>
        <v>5.8618366148996001E-2</v>
      </c>
      <c r="G8167" s="24">
        <f t="shared" ca="1" si="894"/>
        <v>12685.039272490911</v>
      </c>
      <c r="H8167" s="24">
        <f t="shared" ca="1" si="895"/>
        <v>13378.220575803392</v>
      </c>
      <c r="I8167" s="24">
        <f ca="1">H8167/'Option value'!$E$10</f>
        <v>649.42818329142676</v>
      </c>
    </row>
    <row r="8168" spans="2:9">
      <c r="B8168">
        <f t="shared" si="896"/>
        <v>8150</v>
      </c>
      <c r="C8168" s="38">
        <f t="shared" ca="1" si="891"/>
        <v>0.14541470241133869</v>
      </c>
      <c r="D8168" s="38">
        <f t="shared" ca="1" si="892"/>
        <v>4.987012007235278E-2</v>
      </c>
      <c r="E8168" s="38">
        <f t="shared" ca="1" si="893"/>
        <v>0.14735052403876783</v>
      </c>
      <c r="F8168" s="38">
        <f t="shared" ca="1" si="897"/>
        <v>3.4779964393107793E-2</v>
      </c>
      <c r="G8168" s="24">
        <f t="shared" ca="1" si="894"/>
        <v>6293.1736978760355</v>
      </c>
      <c r="H8168" s="24">
        <f t="shared" ca="1" si="895"/>
        <v>6986.3550011885181</v>
      </c>
      <c r="I8168" s="24">
        <f ca="1">H8168/'Option value'!$E$10</f>
        <v>339.14344665963677</v>
      </c>
    </row>
    <row r="8169" spans="2:9">
      <c r="B8169">
        <f t="shared" si="896"/>
        <v>8151</v>
      </c>
      <c r="C8169" s="38">
        <f t="shared" ca="1" si="891"/>
        <v>0.19670683703143876</v>
      </c>
      <c r="D8169" s="38">
        <f t="shared" ca="1" si="892"/>
        <v>7.0944606893304715E-2</v>
      </c>
      <c r="E8169" s="38">
        <f t="shared" ca="1" si="893"/>
        <v>0.14503804439804591</v>
      </c>
      <c r="F8169" s="38">
        <f t="shared" ca="1" si="897"/>
        <v>3.5058075686215502E-2</v>
      </c>
      <c r="G8169" s="24">
        <f t="shared" ca="1" si="894"/>
        <v>9573.81307715004</v>
      </c>
      <c r="H8169" s="24">
        <f t="shared" ca="1" si="895"/>
        <v>10266.994380462522</v>
      </c>
      <c r="I8169" s="24">
        <f ca="1">H8169/'Option value'!$E$10</f>
        <v>498.3977854593457</v>
      </c>
    </row>
    <row r="8170" spans="2:9">
      <c r="B8170">
        <f t="shared" si="896"/>
        <v>8152</v>
      </c>
      <c r="C8170" s="38">
        <f t="shared" ca="1" si="891"/>
        <v>0.14744514392515695</v>
      </c>
      <c r="D8170" s="38">
        <f t="shared" ca="1" si="892"/>
        <v>6.996575754535525E-2</v>
      </c>
      <c r="E8170" s="38">
        <f t="shared" ca="1" si="893"/>
        <v>0.14576314314335795</v>
      </c>
      <c r="F8170" s="38">
        <f t="shared" ca="1" si="897"/>
        <v>3.6508006640235263E-2</v>
      </c>
      <c r="G8170" s="24">
        <f t="shared" ca="1" si="894"/>
        <v>9113.1178370040907</v>
      </c>
      <c r="H8170" s="24">
        <f t="shared" ca="1" si="895"/>
        <v>9806.2991403165724</v>
      </c>
      <c r="I8170" s="24">
        <f ca="1">H8170/'Option value'!$E$10</f>
        <v>476.03393885031903</v>
      </c>
    </row>
    <row r="8171" spans="2:9">
      <c r="B8171">
        <f t="shared" si="896"/>
        <v>8153</v>
      </c>
      <c r="C8171" s="38">
        <f t="shared" ca="1" si="891"/>
        <v>0.40278116860675695</v>
      </c>
      <c r="D8171" s="38">
        <f t="shared" ca="1" si="892"/>
        <v>6.3032641935558048E-2</v>
      </c>
      <c r="E8171" s="38">
        <f t="shared" ca="1" si="893"/>
        <v>0.13916004069641838</v>
      </c>
      <c r="F8171" s="38">
        <f t="shared" ca="1" si="897"/>
        <v>3.3614332331334991E-2</v>
      </c>
      <c r="G8171" s="24">
        <f t="shared" ca="1" si="894"/>
        <v>10389.777219797108</v>
      </c>
      <c r="H8171" s="24">
        <f t="shared" ca="1" si="895"/>
        <v>11082.95852310959</v>
      </c>
      <c r="I8171" s="24">
        <f ca="1">H8171/'Option value'!$E$10</f>
        <v>538.00769529658203</v>
      </c>
    </row>
    <row r="8172" spans="2:9">
      <c r="B8172">
        <f t="shared" si="896"/>
        <v>8154</v>
      </c>
      <c r="C8172" s="38">
        <f t="shared" ca="1" si="891"/>
        <v>0.20956639873286764</v>
      </c>
      <c r="D8172" s="38">
        <f t="shared" ca="1" si="892"/>
        <v>6.3798098889036925E-2</v>
      </c>
      <c r="E8172" s="38">
        <f t="shared" ca="1" si="893"/>
        <v>0.14132705606042412</v>
      </c>
      <c r="F8172" s="38">
        <f t="shared" ca="1" si="897"/>
        <v>4.4354113538767698E-2</v>
      </c>
      <c r="G8172" s="24">
        <f t="shared" ca="1" si="894"/>
        <v>9869.1160113824226</v>
      </c>
      <c r="H8172" s="24">
        <f t="shared" ca="1" si="895"/>
        <v>10562.297314694904</v>
      </c>
      <c r="I8172" s="24">
        <f ca="1">H8172/'Option value'!$E$10</f>
        <v>512.73287935412156</v>
      </c>
    </row>
    <row r="8173" spans="2:9">
      <c r="B8173">
        <f t="shared" si="896"/>
        <v>8155</v>
      </c>
      <c r="C8173" s="38">
        <f t="shared" ca="1" si="891"/>
        <v>0.26572885663833817</v>
      </c>
      <c r="D8173" s="38">
        <f t="shared" ca="1" si="892"/>
        <v>6.1752426070231604E-2</v>
      </c>
      <c r="E8173" s="38">
        <f t="shared" ca="1" si="893"/>
        <v>0.14205894570228797</v>
      </c>
      <c r="F8173" s="38">
        <f t="shared" ca="1" si="897"/>
        <v>5.7480321828733333E-2</v>
      </c>
      <c r="G8173" s="24">
        <f t="shared" ca="1" si="894"/>
        <v>11461.077993870329</v>
      </c>
      <c r="H8173" s="24">
        <f t="shared" ca="1" si="895"/>
        <v>12154.259297182811</v>
      </c>
      <c r="I8173" s="24">
        <f ca="1">H8173/'Option value'!$E$10</f>
        <v>590.01258724188392</v>
      </c>
    </row>
    <row r="8174" spans="2:9">
      <c r="B8174">
        <f t="shared" si="896"/>
        <v>8156</v>
      </c>
      <c r="C8174" s="38">
        <f t="shared" ca="1" si="891"/>
        <v>0.18960905983055976</v>
      </c>
      <c r="D8174" s="38">
        <f t="shared" ca="1" si="892"/>
        <v>6.2869972157554965E-2</v>
      </c>
      <c r="E8174" s="38">
        <f t="shared" ca="1" si="893"/>
        <v>0.14652590354744899</v>
      </c>
      <c r="F8174" s="38">
        <f t="shared" ca="1" si="897"/>
        <v>3.1288838194664992E-2</v>
      </c>
      <c r="G8174" s="24">
        <f t="shared" ca="1" si="894"/>
        <v>8049.088786298953</v>
      </c>
      <c r="H8174" s="24">
        <f t="shared" ca="1" si="895"/>
        <v>8742.2700896114347</v>
      </c>
      <c r="I8174" s="24">
        <f ca="1">H8174/'Option value'!$E$10</f>
        <v>424.38204318502108</v>
      </c>
    </row>
    <row r="8175" spans="2:9">
      <c r="B8175">
        <f t="shared" si="896"/>
        <v>8157</v>
      </c>
      <c r="C8175" s="38">
        <f t="shared" ca="1" si="891"/>
        <v>0.30465151651407724</v>
      </c>
      <c r="D8175" s="38">
        <f t="shared" ca="1" si="892"/>
        <v>7.1457474751916952E-2</v>
      </c>
      <c r="E8175" s="38">
        <f t="shared" ca="1" si="893"/>
        <v>0.15104516258947928</v>
      </c>
      <c r="F8175" s="38">
        <f t="shared" ca="1" si="897"/>
        <v>5.6499275666884133E-2</v>
      </c>
      <c r="G8175" s="24">
        <f t="shared" ca="1" si="894"/>
        <v>12228.999423507008</v>
      </c>
      <c r="H8175" s="24">
        <f t="shared" ca="1" si="895"/>
        <v>12922.18072681949</v>
      </c>
      <c r="I8175" s="24">
        <f ca="1">H8175/'Option value'!$E$10</f>
        <v>627.29032654463538</v>
      </c>
    </row>
    <row r="8176" spans="2:9">
      <c r="B8176">
        <f t="shared" si="896"/>
        <v>8158</v>
      </c>
      <c r="C8176" s="38">
        <f t="shared" ca="1" si="891"/>
        <v>0.26017511055912551</v>
      </c>
      <c r="D8176" s="38">
        <f t="shared" ca="1" si="892"/>
        <v>6.26176821798064E-2</v>
      </c>
      <c r="E8176" s="38">
        <f t="shared" ca="1" si="893"/>
        <v>0.15206771191681601</v>
      </c>
      <c r="F8176" s="38">
        <f t="shared" ca="1" si="897"/>
        <v>2.9927247361100778E-2</v>
      </c>
      <c r="G8176" s="24">
        <f t="shared" ca="1" si="894"/>
        <v>8012.3459948242989</v>
      </c>
      <c r="H8176" s="24">
        <f t="shared" ca="1" si="895"/>
        <v>8705.5272981367816</v>
      </c>
      <c r="I8176" s="24">
        <f ca="1">H8176/'Option value'!$E$10</f>
        <v>422.59841253091167</v>
      </c>
    </row>
    <row r="8177" spans="2:9">
      <c r="B8177">
        <f t="shared" si="896"/>
        <v>8159</v>
      </c>
      <c r="C8177" s="38">
        <f t="shared" ca="1" si="891"/>
        <v>0.20560377232532348</v>
      </c>
      <c r="D8177" s="38">
        <f t="shared" ca="1" si="892"/>
        <v>6.906704298659147E-2</v>
      </c>
      <c r="E8177" s="38">
        <f t="shared" ca="1" si="893"/>
        <v>0.14428304317414151</v>
      </c>
      <c r="F8177" s="38">
        <f t="shared" ca="1" si="897"/>
        <v>3.4410797761244935E-2</v>
      </c>
      <c r="G8177" s="24">
        <f t="shared" ca="1" si="894"/>
        <v>9398.9391430251198</v>
      </c>
      <c r="H8177" s="24">
        <f t="shared" ca="1" si="895"/>
        <v>10092.120446337602</v>
      </c>
      <c r="I8177" s="24">
        <f ca="1">H8177/'Option value'!$E$10</f>
        <v>489.9087595309515</v>
      </c>
    </row>
    <row r="8178" spans="2:9">
      <c r="B8178">
        <f t="shared" si="896"/>
        <v>8160</v>
      </c>
      <c r="C8178" s="38">
        <f t="shared" ca="1" si="891"/>
        <v>0.22339515116760067</v>
      </c>
      <c r="D8178" s="38">
        <f t="shared" ca="1" si="892"/>
        <v>7.2534680722503797E-2</v>
      </c>
      <c r="E8178" s="38">
        <f t="shared" ca="1" si="893"/>
        <v>0.14789943217803672</v>
      </c>
      <c r="F8178" s="38">
        <f t="shared" ca="1" si="897"/>
        <v>5.0563448741677841E-2</v>
      </c>
      <c r="G8178" s="24">
        <f t="shared" ca="1" si="894"/>
        <v>11306.557984395818</v>
      </c>
      <c r="H8178" s="24">
        <f t="shared" ca="1" si="895"/>
        <v>11999.7392877083</v>
      </c>
      <c r="I8178" s="24">
        <f ca="1">H8178/'Option value'!$E$10</f>
        <v>582.51161590816992</v>
      </c>
    </row>
    <row r="8179" spans="2:9">
      <c r="B8179">
        <f t="shared" si="896"/>
        <v>8161</v>
      </c>
      <c r="C8179" s="38">
        <f t="shared" ca="1" si="891"/>
        <v>5.8761049862302239E-2</v>
      </c>
      <c r="D8179" s="38">
        <f t="shared" ca="1" si="892"/>
        <v>6.1340102783268791E-2</v>
      </c>
      <c r="E8179" s="38">
        <f t="shared" ca="1" si="893"/>
        <v>0.14472179013204095</v>
      </c>
      <c r="F8179" s="38">
        <f t="shared" ca="1" si="897"/>
        <v>5.2595376401418495E-2</v>
      </c>
      <c r="G8179" s="24">
        <f t="shared" ca="1" si="894"/>
        <v>8742.7823473030057</v>
      </c>
      <c r="H8179" s="24">
        <f t="shared" ca="1" si="895"/>
        <v>9435.9636506154875</v>
      </c>
      <c r="I8179" s="24">
        <f ca="1">H8179/'Option value'!$E$10</f>
        <v>458.05648789395565</v>
      </c>
    </row>
    <row r="8180" spans="2:9">
      <c r="B8180">
        <f t="shared" si="896"/>
        <v>8162</v>
      </c>
      <c r="C8180" s="38">
        <f t="shared" ca="1" si="891"/>
        <v>0.27675092840507037</v>
      </c>
      <c r="D8180" s="38">
        <f t="shared" ca="1" si="892"/>
        <v>6.9902894834916393E-2</v>
      </c>
      <c r="E8180" s="38">
        <f t="shared" ca="1" si="893"/>
        <v>0.14519085108323415</v>
      </c>
      <c r="F8180" s="38">
        <f t="shared" ca="1" si="897"/>
        <v>3.0042904142506769E-2</v>
      </c>
      <c r="G8180" s="24">
        <f t="shared" ca="1" si="894"/>
        <v>9612.5037309723593</v>
      </c>
      <c r="H8180" s="24">
        <f t="shared" ca="1" si="895"/>
        <v>10305.685034284841</v>
      </c>
      <c r="I8180" s="24">
        <f ca="1">H8180/'Option value'!$E$10</f>
        <v>500.27597253809904</v>
      </c>
    </row>
    <row r="8181" spans="2:9">
      <c r="B8181">
        <f t="shared" si="896"/>
        <v>8163</v>
      </c>
      <c r="C8181" s="38">
        <f t="shared" ca="1" si="891"/>
        <v>0.14425995009766479</v>
      </c>
      <c r="D8181" s="38">
        <f t="shared" ca="1" si="892"/>
        <v>5.8713733690137125E-2</v>
      </c>
      <c r="E8181" s="38">
        <f t="shared" ca="1" si="893"/>
        <v>0.14776139931156904</v>
      </c>
      <c r="F8181" s="38">
        <f t="shared" ca="1" si="897"/>
        <v>3.2926134593284848E-2</v>
      </c>
      <c r="G8181" s="24">
        <f t="shared" ca="1" si="894"/>
        <v>7255.7197053979198</v>
      </c>
      <c r="H8181" s="24">
        <f t="shared" ca="1" si="895"/>
        <v>7948.9010087104025</v>
      </c>
      <c r="I8181" s="24">
        <f ca="1">H8181/'Option value'!$E$10</f>
        <v>385.86898100535933</v>
      </c>
    </row>
    <row r="8182" spans="2:9">
      <c r="B8182">
        <f t="shared" si="896"/>
        <v>8164</v>
      </c>
      <c r="C8182" s="38">
        <f t="shared" ca="1" si="891"/>
        <v>0.20998415081104291</v>
      </c>
      <c r="D8182" s="38">
        <f t="shared" ca="1" si="892"/>
        <v>6.6025706158290662E-2</v>
      </c>
      <c r="E8182" s="38">
        <f t="shared" ca="1" si="893"/>
        <v>0.14606769876457218</v>
      </c>
      <c r="F8182" s="38">
        <f t="shared" ca="1" si="897"/>
        <v>3.9512526354139189E-2</v>
      </c>
      <c r="G8182" s="24">
        <f t="shared" ca="1" si="894"/>
        <v>9298.428954436431</v>
      </c>
      <c r="H8182" s="24">
        <f t="shared" ca="1" si="895"/>
        <v>9991.6102577489128</v>
      </c>
      <c r="I8182" s="24">
        <f ca="1">H8182/'Option value'!$E$10</f>
        <v>485.02962416256855</v>
      </c>
    </row>
    <row r="8183" spans="2:9">
      <c r="B8183">
        <f t="shared" si="896"/>
        <v>8165</v>
      </c>
      <c r="C8183" s="38">
        <f t="shared" ca="1" si="891"/>
        <v>0.23894841614674023</v>
      </c>
      <c r="D8183" s="38">
        <f t="shared" ca="1" si="892"/>
        <v>6.7658176947220192E-2</v>
      </c>
      <c r="E8183" s="38">
        <f t="shared" ca="1" si="893"/>
        <v>0.14348449601856031</v>
      </c>
      <c r="F8183" s="38">
        <f t="shared" ca="1" si="897"/>
        <v>4.1264751159376806E-2</v>
      </c>
      <c r="G8183" s="24">
        <f t="shared" ca="1" si="894"/>
        <v>10170.2142149682</v>
      </c>
      <c r="H8183" s="24">
        <f t="shared" ca="1" si="895"/>
        <v>10863.395518280682</v>
      </c>
      <c r="I8183" s="24">
        <f ca="1">H8183/'Option value'!$E$10</f>
        <v>527.3492970039166</v>
      </c>
    </row>
    <row r="8184" spans="2:9">
      <c r="B8184">
        <f t="shared" si="896"/>
        <v>8166</v>
      </c>
      <c r="C8184" s="38">
        <f t="shared" ca="1" si="891"/>
        <v>3.0013038457227997E-2</v>
      </c>
      <c r="D8184" s="38">
        <f t="shared" ca="1" si="892"/>
        <v>6.5429629620930838E-2</v>
      </c>
      <c r="E8184" s="38">
        <f t="shared" ca="1" si="893"/>
        <v>0.13805817885140059</v>
      </c>
      <c r="F8184" s="38">
        <f t="shared" ca="1" si="897"/>
        <v>2.777436506933597E-2</v>
      </c>
      <c r="G8184" s="24">
        <f t="shared" ca="1" si="894"/>
        <v>7578.7361002713169</v>
      </c>
      <c r="H8184" s="24">
        <f t="shared" ca="1" si="895"/>
        <v>8271.9174035837987</v>
      </c>
      <c r="I8184" s="24">
        <f ca="1">H8184/'Option value'!$E$10</f>
        <v>401.54938852348533</v>
      </c>
    </row>
    <row r="8185" spans="2:9">
      <c r="B8185">
        <f t="shared" si="896"/>
        <v>8167</v>
      </c>
      <c r="C8185" s="38">
        <f t="shared" ca="1" si="891"/>
        <v>0.15140390296694434</v>
      </c>
      <c r="D8185" s="38">
        <f t="shared" ca="1" si="892"/>
        <v>6.5123880163321421E-2</v>
      </c>
      <c r="E8185" s="38">
        <f t="shared" ca="1" si="893"/>
        <v>0.14331698242856897</v>
      </c>
      <c r="F8185" s="38">
        <f t="shared" ca="1" si="897"/>
        <v>2.4105603553242774E-2</v>
      </c>
      <c r="G8185" s="24">
        <f t="shared" ca="1" si="894"/>
        <v>7800.8446860480817</v>
      </c>
      <c r="H8185" s="24">
        <f t="shared" ca="1" si="895"/>
        <v>8494.0259893605635</v>
      </c>
      <c r="I8185" s="24">
        <f ca="1">H8185/'Option value'!$E$10</f>
        <v>412.33135870682344</v>
      </c>
    </row>
    <row r="8186" spans="2:9">
      <c r="B8186">
        <f t="shared" si="896"/>
        <v>8168</v>
      </c>
      <c r="C8186" s="38">
        <f t="shared" ca="1" si="891"/>
        <v>0.27360854755552555</v>
      </c>
      <c r="D8186" s="38">
        <f t="shared" ca="1" si="892"/>
        <v>6.140428554351747E-2</v>
      </c>
      <c r="E8186" s="38">
        <f t="shared" ca="1" si="893"/>
        <v>0.14680249774580786</v>
      </c>
      <c r="F8186" s="38">
        <f t="shared" ca="1" si="897"/>
        <v>4.3982288643786824E-2</v>
      </c>
      <c r="G8186" s="24">
        <f t="shared" ca="1" si="894"/>
        <v>9432.9502024289322</v>
      </c>
      <c r="H8186" s="24">
        <f t="shared" ca="1" si="895"/>
        <v>10126.131505741414</v>
      </c>
      <c r="I8186" s="24">
        <f ca="1">H8186/'Option value'!$E$10</f>
        <v>491.55978183210743</v>
      </c>
    </row>
    <row r="8187" spans="2:9">
      <c r="B8187">
        <f t="shared" si="896"/>
        <v>8169</v>
      </c>
      <c r="C8187" s="38">
        <f t="shared" ca="1" si="891"/>
        <v>0.12235783732432436</v>
      </c>
      <c r="D8187" s="38">
        <f t="shared" ca="1" si="892"/>
        <v>6.8477785609069322E-2</v>
      </c>
      <c r="E8187" s="38">
        <f t="shared" ca="1" si="893"/>
        <v>0.14263350733916655</v>
      </c>
      <c r="F8187" s="38">
        <f t="shared" ca="1" si="897"/>
        <v>2.3133065426671866E-2</v>
      </c>
      <c r="G8187" s="24">
        <f t="shared" ca="1" si="894"/>
        <v>7976.3263918867033</v>
      </c>
      <c r="H8187" s="24">
        <f t="shared" ca="1" si="895"/>
        <v>8669.507695199185</v>
      </c>
      <c r="I8187" s="24">
        <f ca="1">H8187/'Option value'!$E$10</f>
        <v>420.84988811646525</v>
      </c>
    </row>
    <row r="8188" spans="2:9">
      <c r="B8188">
        <f t="shared" si="896"/>
        <v>8170</v>
      </c>
      <c r="C8188" s="38">
        <f t="shared" ca="1" si="891"/>
        <v>4.2540557878976648E-2</v>
      </c>
      <c r="D8188" s="38">
        <f t="shared" ca="1" si="892"/>
        <v>5.9945876923780422E-2</v>
      </c>
      <c r="E8188" s="38">
        <f t="shared" ca="1" si="893"/>
        <v>0.14318601850205531</v>
      </c>
      <c r="F8188" s="38">
        <f t="shared" ca="1" si="897"/>
        <v>2.4581155144654698E-2</v>
      </c>
      <c r="G8188" s="24">
        <f t="shared" ca="1" si="894"/>
        <v>6534.9332561219489</v>
      </c>
      <c r="H8188" s="24">
        <f t="shared" ca="1" si="895"/>
        <v>7228.1145594344316</v>
      </c>
      <c r="I8188" s="24">
        <f ca="1">H8188/'Option value'!$E$10</f>
        <v>350.87934754536076</v>
      </c>
    </row>
    <row r="8189" spans="2:9">
      <c r="B8189">
        <f t="shared" si="896"/>
        <v>8171</v>
      </c>
      <c r="C8189" s="38">
        <f t="shared" ca="1" si="891"/>
        <v>0.2617965462558095</v>
      </c>
      <c r="D8189" s="38">
        <f t="shared" ca="1" si="892"/>
        <v>5.301627504897171E-2</v>
      </c>
      <c r="E8189" s="38">
        <f t="shared" ca="1" si="893"/>
        <v>0.14550224160622197</v>
      </c>
      <c r="F8189" s="38">
        <f t="shared" ca="1" si="897"/>
        <v>5.6957614657291322E-2</v>
      </c>
      <c r="G8189" s="24">
        <f t="shared" ca="1" si="894"/>
        <v>9369.7436565295629</v>
      </c>
      <c r="H8189" s="24">
        <f t="shared" ca="1" si="895"/>
        <v>10062.924959842045</v>
      </c>
      <c r="I8189" s="24">
        <f ca="1">H8189/'Option value'!$E$10</f>
        <v>488.49150290495362</v>
      </c>
    </row>
    <row r="8190" spans="2:9">
      <c r="B8190">
        <f t="shared" si="896"/>
        <v>8172</v>
      </c>
      <c r="C8190" s="38">
        <f t="shared" ca="1" si="891"/>
        <v>0.18637928822058752</v>
      </c>
      <c r="D8190" s="38">
        <f t="shared" ca="1" si="892"/>
        <v>6.6443467182296975E-2</v>
      </c>
      <c r="E8190" s="38">
        <f t="shared" ca="1" si="893"/>
        <v>0.1474560242520726</v>
      </c>
      <c r="F8190" s="38">
        <f t="shared" ca="1" si="897"/>
        <v>5.4486918266583126E-2</v>
      </c>
      <c r="G8190" s="24">
        <f t="shared" ca="1" si="894"/>
        <v>10515.467010518647</v>
      </c>
      <c r="H8190" s="24">
        <f t="shared" ca="1" si="895"/>
        <v>11208.648313831129</v>
      </c>
      <c r="I8190" s="24">
        <f ca="1">H8190/'Option value'!$E$10</f>
        <v>544.10914144811295</v>
      </c>
    </row>
    <row r="8191" spans="2:9">
      <c r="B8191">
        <f t="shared" si="896"/>
        <v>8173</v>
      </c>
      <c r="C8191" s="38">
        <f t="shared" ca="1" si="891"/>
        <v>0.28707310614683829</v>
      </c>
      <c r="D8191" s="38">
        <f t="shared" ca="1" si="892"/>
        <v>7.2970916858381238E-2</v>
      </c>
      <c r="E8191" s="38">
        <f t="shared" ca="1" si="893"/>
        <v>0.14314517221297293</v>
      </c>
      <c r="F8191" s="38">
        <f t="shared" ca="1" si="897"/>
        <v>3.5927381016437672E-2</v>
      </c>
      <c r="G8191" s="24">
        <f t="shared" ca="1" si="894"/>
        <v>10863.694382254214</v>
      </c>
      <c r="H8191" s="24">
        <f t="shared" ca="1" si="895"/>
        <v>11556.875685566696</v>
      </c>
      <c r="I8191" s="24">
        <f ca="1">H8191/'Option value'!$E$10</f>
        <v>561.01338279449976</v>
      </c>
    </row>
    <row r="8192" spans="2:9">
      <c r="B8192">
        <f t="shared" si="896"/>
        <v>8174</v>
      </c>
      <c r="C8192" s="38">
        <f t="shared" ca="1" si="891"/>
        <v>0.28729429176429905</v>
      </c>
      <c r="D8192" s="38">
        <f t="shared" ca="1" si="892"/>
        <v>6.9638546212582184E-2</v>
      </c>
      <c r="E8192" s="38">
        <f t="shared" ca="1" si="893"/>
        <v>0.14473575134958816</v>
      </c>
      <c r="F8192" s="38">
        <f t="shared" ca="1" si="897"/>
        <v>5.7108962563694646E-2</v>
      </c>
      <c r="G8192" s="24">
        <f t="shared" ca="1" si="894"/>
        <v>12687.674249876723</v>
      </c>
      <c r="H8192" s="24">
        <f t="shared" ca="1" si="895"/>
        <v>13380.855553189205</v>
      </c>
      <c r="I8192" s="24">
        <f ca="1">H8192/'Option value'!$E$10</f>
        <v>649.55609481500994</v>
      </c>
    </row>
    <row r="8193" spans="2:9">
      <c r="B8193">
        <f t="shared" si="896"/>
        <v>8175</v>
      </c>
      <c r="C8193" s="38">
        <f t="shared" ca="1" si="891"/>
        <v>0.20715654611138948</v>
      </c>
      <c r="D8193" s="38">
        <f t="shared" ca="1" si="892"/>
        <v>6.8565016003638235E-2</v>
      </c>
      <c r="E8193" s="38">
        <f t="shared" ca="1" si="893"/>
        <v>0.14457028601018893</v>
      </c>
      <c r="F8193" s="38">
        <f t="shared" ca="1" si="897"/>
        <v>4.8811947480516177E-2</v>
      </c>
      <c r="G8193" s="24">
        <f t="shared" ca="1" si="894"/>
        <v>10719.658501678616</v>
      </c>
      <c r="H8193" s="24">
        <f t="shared" ca="1" si="895"/>
        <v>11412.839804991097</v>
      </c>
      <c r="I8193" s="24">
        <f ca="1">H8193/'Option value'!$E$10</f>
        <v>554.0213497568493</v>
      </c>
    </row>
    <row r="8194" spans="2:9">
      <c r="B8194">
        <f t="shared" si="896"/>
        <v>8176</v>
      </c>
      <c r="C8194" s="38">
        <f t="shared" ca="1" si="891"/>
        <v>0.26649682710183475</v>
      </c>
      <c r="D8194" s="38">
        <f t="shared" ca="1" si="892"/>
        <v>5.610815374017919E-2</v>
      </c>
      <c r="E8194" s="38">
        <f t="shared" ca="1" si="893"/>
        <v>0.14653720870228915</v>
      </c>
      <c r="F8194" s="38">
        <f t="shared" ca="1" si="897"/>
        <v>3.8702664958405436E-2</v>
      </c>
      <c r="G8194" s="24">
        <f t="shared" ca="1" si="894"/>
        <v>8172.6623408810083</v>
      </c>
      <c r="H8194" s="24">
        <f t="shared" ca="1" si="895"/>
        <v>8865.84364419349</v>
      </c>
      <c r="I8194" s="24">
        <f ca="1">H8194/'Option value'!$E$10</f>
        <v>430.38075942686839</v>
      </c>
    </row>
    <row r="8195" spans="2:9">
      <c r="B8195">
        <f t="shared" si="896"/>
        <v>8177</v>
      </c>
      <c r="C8195" s="38">
        <f t="shared" ca="1" si="891"/>
        <v>0.26279265990489947</v>
      </c>
      <c r="D8195" s="38">
        <f t="shared" ca="1" si="892"/>
        <v>6.7545474622239907E-2</v>
      </c>
      <c r="E8195" s="38">
        <f t="shared" ca="1" si="893"/>
        <v>0.14420124498870829</v>
      </c>
      <c r="F8195" s="38">
        <f t="shared" ca="1" si="897"/>
        <v>5.6494890308718307E-2</v>
      </c>
      <c r="G8195" s="24">
        <f t="shared" ca="1" si="894"/>
        <v>12061.147328921688</v>
      </c>
      <c r="H8195" s="24">
        <f t="shared" ca="1" si="895"/>
        <v>12754.32863223417</v>
      </c>
      <c r="I8195" s="24">
        <f ca="1">H8195/'Option value'!$E$10</f>
        <v>619.1421666133092</v>
      </c>
    </row>
    <row r="8196" spans="2:9">
      <c r="B8196">
        <f t="shared" si="896"/>
        <v>8178</v>
      </c>
      <c r="C8196" s="38">
        <f t="shared" ca="1" si="891"/>
        <v>0.36726214341935326</v>
      </c>
      <c r="D8196" s="38">
        <f t="shared" ca="1" si="892"/>
        <v>5.8053205241542845E-2</v>
      </c>
      <c r="E8196" s="38">
        <f t="shared" ca="1" si="893"/>
        <v>0.14625031023540791</v>
      </c>
      <c r="F8196" s="38">
        <f t="shared" ca="1" si="897"/>
        <v>3.5418548174423511E-2</v>
      </c>
      <c r="G8196" s="24">
        <f t="shared" ca="1" si="894"/>
        <v>8881.8847030678753</v>
      </c>
      <c r="H8196" s="24">
        <f t="shared" ca="1" si="895"/>
        <v>9575.0660063803571</v>
      </c>
      <c r="I8196" s="24">
        <f ca="1">H8196/'Option value'!$E$10</f>
        <v>464.80902943593964</v>
      </c>
    </row>
    <row r="8197" spans="2:9">
      <c r="B8197">
        <f t="shared" si="896"/>
        <v>8179</v>
      </c>
      <c r="C8197" s="38">
        <f t="shared" ca="1" si="891"/>
        <v>0.29669771281629637</v>
      </c>
      <c r="D8197" s="38">
        <f t="shared" ca="1" si="892"/>
        <v>5.6190994467605865E-2</v>
      </c>
      <c r="E8197" s="38">
        <f t="shared" ca="1" si="893"/>
        <v>0.1365640487419032</v>
      </c>
      <c r="F8197" s="38">
        <f t="shared" ca="1" si="897"/>
        <v>3.7658442979704533E-2</v>
      </c>
      <c r="G8197" s="24">
        <f t="shared" ca="1" si="894"/>
        <v>9136.4174109640007</v>
      </c>
      <c r="H8197" s="24">
        <f t="shared" ca="1" si="895"/>
        <v>9829.5987142764825</v>
      </c>
      <c r="I8197" s="24">
        <f ca="1">H8197/'Option value'!$E$10</f>
        <v>477.16498612992632</v>
      </c>
    </row>
    <row r="8198" spans="2:9">
      <c r="B8198">
        <f t="shared" si="896"/>
        <v>8180</v>
      </c>
      <c r="C8198" s="38">
        <f t="shared" ca="1" si="891"/>
        <v>5.7868432808728637E-2</v>
      </c>
      <c r="D8198" s="38">
        <f t="shared" ca="1" si="892"/>
        <v>6.0878555880453863E-2</v>
      </c>
      <c r="E8198" s="38">
        <f t="shared" ca="1" si="893"/>
        <v>0.14438498124288926</v>
      </c>
      <c r="F8198" s="38">
        <f t="shared" ca="1" si="897"/>
        <v>2.9771198303172881E-2</v>
      </c>
      <c r="G8198" s="24">
        <f t="shared" ca="1" si="894"/>
        <v>6968.6801143402781</v>
      </c>
      <c r="H8198" s="24">
        <f t="shared" ca="1" si="895"/>
        <v>7661.8614176527608</v>
      </c>
      <c r="I8198" s="24">
        <f ca="1">H8198/'Option value'!$E$10</f>
        <v>371.93502027440582</v>
      </c>
    </row>
    <row r="8199" spans="2:9">
      <c r="B8199">
        <f t="shared" si="896"/>
        <v>8181</v>
      </c>
      <c r="C8199" s="38">
        <f t="shared" ca="1" si="891"/>
        <v>0.21658635765472375</v>
      </c>
      <c r="D8199" s="38">
        <f t="shared" ca="1" si="892"/>
        <v>7.0993309616939421E-2</v>
      </c>
      <c r="E8199" s="38">
        <f t="shared" ca="1" si="893"/>
        <v>0.14253852916119542</v>
      </c>
      <c r="F8199" s="38">
        <f t="shared" ca="1" si="897"/>
        <v>2.8052808947700236E-2</v>
      </c>
      <c r="G8199" s="24">
        <f t="shared" ca="1" si="894"/>
        <v>9356.219916808046</v>
      </c>
      <c r="H8199" s="24">
        <f t="shared" ca="1" si="895"/>
        <v>10049.401220120528</v>
      </c>
      <c r="I8199" s="24">
        <f ca="1">H8199/'Option value'!$E$10</f>
        <v>487.83501068546246</v>
      </c>
    </row>
    <row r="8200" spans="2:9">
      <c r="B8200">
        <f t="shared" si="896"/>
        <v>8182</v>
      </c>
      <c r="C8200" s="38">
        <f t="shared" ca="1" si="891"/>
        <v>8.2173606368166063E-2</v>
      </c>
      <c r="D8200" s="38">
        <f t="shared" ca="1" si="892"/>
        <v>6.2609193150253123E-2</v>
      </c>
      <c r="E8200" s="38">
        <f t="shared" ca="1" si="893"/>
        <v>0.15188943016808712</v>
      </c>
      <c r="F8200" s="38">
        <f t="shared" ca="1" si="897"/>
        <v>4.7495364688060926E-2</v>
      </c>
      <c r="G8200" s="24">
        <f t="shared" ca="1" si="894"/>
        <v>8049.1609296421693</v>
      </c>
      <c r="H8200" s="24">
        <f t="shared" ca="1" si="895"/>
        <v>8742.342232954652</v>
      </c>
      <c r="I8200" s="24">
        <f ca="1">H8200/'Option value'!$E$10</f>
        <v>424.38554528906076</v>
      </c>
    </row>
    <row r="8201" spans="2:9">
      <c r="B8201">
        <f t="shared" si="896"/>
        <v>8183</v>
      </c>
      <c r="C8201" s="38">
        <f t="shared" ca="1" si="891"/>
        <v>9.9120929319925444E-2</v>
      </c>
      <c r="D8201" s="38">
        <f t="shared" ca="1" si="892"/>
        <v>5.5485508494728435E-2</v>
      </c>
      <c r="E8201" s="38">
        <f t="shared" ca="1" si="893"/>
        <v>0.14609682544354408</v>
      </c>
      <c r="F8201" s="38">
        <f t="shared" ca="1" si="897"/>
        <v>4.8589212668278398E-2</v>
      </c>
      <c r="G8201" s="24">
        <f t="shared" ca="1" si="894"/>
        <v>7756.7161842846581</v>
      </c>
      <c r="H8201" s="24">
        <f t="shared" ca="1" si="895"/>
        <v>8449.8974875971398</v>
      </c>
      <c r="I8201" s="24">
        <f ca="1">H8201/'Option value'!$E$10</f>
        <v>410.1891984270456</v>
      </c>
    </row>
    <row r="8202" spans="2:9">
      <c r="B8202">
        <f t="shared" si="896"/>
        <v>8184</v>
      </c>
      <c r="C8202" s="38">
        <f t="shared" ca="1" si="891"/>
        <v>0.1528596178706792</v>
      </c>
      <c r="D8202" s="38">
        <f t="shared" ca="1" si="892"/>
        <v>6.3575906539116697E-2</v>
      </c>
      <c r="E8202" s="38">
        <f t="shared" ca="1" si="893"/>
        <v>0.14521974450646549</v>
      </c>
      <c r="F8202" s="38">
        <f t="shared" ca="1" si="897"/>
        <v>5.5273252794820232E-2</v>
      </c>
      <c r="G8202" s="24">
        <f t="shared" ca="1" si="894"/>
        <v>10105.926533663813</v>
      </c>
      <c r="H8202" s="24">
        <f t="shared" ca="1" si="895"/>
        <v>10799.107836976294</v>
      </c>
      <c r="I8202" s="24">
        <f ca="1">H8202/'Option value'!$E$10</f>
        <v>524.22853577554827</v>
      </c>
    </row>
    <row r="8203" spans="2:9">
      <c r="B8203">
        <f t="shared" si="896"/>
        <v>8185</v>
      </c>
      <c r="C8203" s="38">
        <f t="shared" ca="1" si="891"/>
        <v>0.35955651894070662</v>
      </c>
      <c r="D8203" s="38">
        <f t="shared" ca="1" si="892"/>
        <v>6.498905611028416E-2</v>
      </c>
      <c r="E8203" s="38">
        <f t="shared" ca="1" si="893"/>
        <v>0.14452189324330125</v>
      </c>
      <c r="F8203" s="38">
        <f t="shared" ca="1" si="897"/>
        <v>4.649745523733477E-2</v>
      </c>
      <c r="G8203" s="24">
        <f t="shared" ca="1" si="894"/>
        <v>11178.782638391056</v>
      </c>
      <c r="H8203" s="24">
        <f t="shared" ca="1" si="895"/>
        <v>11871.963941703538</v>
      </c>
      <c r="I8203" s="24">
        <f ca="1">H8203/'Option value'!$E$10</f>
        <v>576.3089292089096</v>
      </c>
    </row>
    <row r="8204" spans="2:9">
      <c r="B8204">
        <f t="shared" si="896"/>
        <v>8186</v>
      </c>
      <c r="C8204" s="38">
        <f t="shared" ca="1" si="891"/>
        <v>0.16017511244539379</v>
      </c>
      <c r="D8204" s="38">
        <f t="shared" ca="1" si="892"/>
        <v>6.2053323892207093E-2</v>
      </c>
      <c r="E8204" s="38">
        <f t="shared" ca="1" si="893"/>
        <v>0.14377366509793357</v>
      </c>
      <c r="F8204" s="38">
        <f t="shared" ca="1" si="897"/>
        <v>2.6239922210360415E-2</v>
      </c>
      <c r="G8204" s="24">
        <f t="shared" ca="1" si="894"/>
        <v>7596.5675616372473</v>
      </c>
      <c r="H8204" s="24">
        <f t="shared" ca="1" si="895"/>
        <v>8289.74886494973</v>
      </c>
      <c r="I8204" s="24">
        <f ca="1">H8204/'Option value'!$E$10</f>
        <v>402.41499344416161</v>
      </c>
    </row>
    <row r="8205" spans="2:9">
      <c r="B8205">
        <f t="shared" si="896"/>
        <v>8187</v>
      </c>
      <c r="C8205" s="38">
        <f t="shared" ca="1" si="891"/>
        <v>0.19913573474160259</v>
      </c>
      <c r="D8205" s="38">
        <f t="shared" ca="1" si="892"/>
        <v>6.1385516479036187E-2</v>
      </c>
      <c r="E8205" s="38">
        <f t="shared" ca="1" si="893"/>
        <v>0.1438508592355105</v>
      </c>
      <c r="F8205" s="38">
        <f t="shared" ca="1" si="897"/>
        <v>4.3121152982419142E-2</v>
      </c>
      <c r="G8205" s="24">
        <f t="shared" ca="1" si="894"/>
        <v>9062.9183825138443</v>
      </c>
      <c r="H8205" s="24">
        <f t="shared" ca="1" si="895"/>
        <v>9756.0996858263261</v>
      </c>
      <c r="I8205" s="24">
        <f ca="1">H8205/'Option value'!$E$10</f>
        <v>473.59707212749151</v>
      </c>
    </row>
    <row r="8206" spans="2:9">
      <c r="B8206">
        <f t="shared" si="896"/>
        <v>8188</v>
      </c>
      <c r="C8206" s="38">
        <f t="shared" ca="1" si="891"/>
        <v>0.23333927997292592</v>
      </c>
      <c r="D8206" s="38">
        <f t="shared" ca="1" si="892"/>
        <v>6.4165785741385664E-2</v>
      </c>
      <c r="E8206" s="38">
        <f t="shared" ca="1" si="893"/>
        <v>0.14927543749923816</v>
      </c>
      <c r="F8206" s="38">
        <f t="shared" ca="1" si="897"/>
        <v>5.0565356955695778E-2</v>
      </c>
      <c r="G8206" s="24">
        <f t="shared" ca="1" si="894"/>
        <v>9942.9659159217554</v>
      </c>
      <c r="H8206" s="24">
        <f t="shared" ca="1" si="895"/>
        <v>10636.147219234237</v>
      </c>
      <c r="I8206" s="24">
        <f ca="1">H8206/'Option value'!$E$10</f>
        <v>516.3178261764192</v>
      </c>
    </row>
    <row r="8207" spans="2:9">
      <c r="B8207">
        <f t="shared" si="896"/>
        <v>8189</v>
      </c>
      <c r="C8207" s="38">
        <f t="shared" ca="1" si="891"/>
        <v>0.14350436686472837</v>
      </c>
      <c r="D8207" s="38">
        <f t="shared" ca="1" si="892"/>
        <v>7.0380830035779218E-2</v>
      </c>
      <c r="E8207" s="38">
        <f t="shared" ca="1" si="893"/>
        <v>0.1478046758524737</v>
      </c>
      <c r="F8207" s="38">
        <f t="shared" ca="1" si="897"/>
        <v>3.3005084961997791E-2</v>
      </c>
      <c r="G8207" s="24">
        <f t="shared" ca="1" si="894"/>
        <v>8694.472702319059</v>
      </c>
      <c r="H8207" s="24">
        <f t="shared" ca="1" si="895"/>
        <v>9387.6540056315407</v>
      </c>
      <c r="I8207" s="24">
        <f ca="1">H8207/'Option value'!$E$10</f>
        <v>455.71135949667672</v>
      </c>
    </row>
    <row r="8208" spans="2:9">
      <c r="B8208">
        <f t="shared" si="896"/>
        <v>8190</v>
      </c>
      <c r="C8208" s="38">
        <f t="shared" ca="1" si="891"/>
        <v>0.27728370770489075</v>
      </c>
      <c r="D8208" s="38">
        <f t="shared" ca="1" si="892"/>
        <v>6.4699197701458142E-2</v>
      </c>
      <c r="E8208" s="38">
        <f t="shared" ca="1" si="893"/>
        <v>0.14400500756577428</v>
      </c>
      <c r="F8208" s="38">
        <f t="shared" ca="1" si="897"/>
        <v>2.0645134578196448E-2</v>
      </c>
      <c r="G8208" s="24">
        <f t="shared" ca="1" si="894"/>
        <v>8308.1385640791614</v>
      </c>
      <c r="H8208" s="24">
        <f t="shared" ca="1" si="895"/>
        <v>9001.3198673916431</v>
      </c>
      <c r="I8208" s="24">
        <f ca="1">H8208/'Option value'!$E$10</f>
        <v>436.95727511609914</v>
      </c>
    </row>
    <row r="8209" spans="2:9">
      <c r="B8209">
        <f t="shared" si="896"/>
        <v>8191</v>
      </c>
      <c r="C8209" s="38">
        <f t="shared" ca="1" si="891"/>
        <v>0.44486686521899982</v>
      </c>
      <c r="D8209" s="38">
        <f t="shared" ca="1" si="892"/>
        <v>5.4901030703227237E-2</v>
      </c>
      <c r="E8209" s="38">
        <f t="shared" ca="1" si="893"/>
        <v>0.1424242448586803</v>
      </c>
      <c r="F8209" s="38">
        <f t="shared" ca="1" si="897"/>
        <v>2.553169707576753E-2</v>
      </c>
      <c r="G8209" s="24">
        <f t="shared" ca="1" si="894"/>
        <v>8416.1386536449463</v>
      </c>
      <c r="H8209" s="24">
        <f t="shared" ca="1" si="895"/>
        <v>9109.3199569574281</v>
      </c>
      <c r="I8209" s="24">
        <f ca="1">H8209/'Option value'!$E$10</f>
        <v>442.19999791055471</v>
      </c>
    </row>
    <row r="8210" spans="2:9">
      <c r="B8210">
        <f t="shared" si="896"/>
        <v>8192</v>
      </c>
      <c r="C8210" s="38">
        <f t="shared" ca="1" si="891"/>
        <v>0.32169092921611098</v>
      </c>
      <c r="D8210" s="38">
        <f t="shared" ca="1" si="892"/>
        <v>6.4706625135485502E-2</v>
      </c>
      <c r="E8210" s="38">
        <f t="shared" ca="1" si="893"/>
        <v>0.14392373468532754</v>
      </c>
      <c r="F8210" s="38">
        <f t="shared" ca="1" si="897"/>
        <v>4.1740859236965987E-2</v>
      </c>
      <c r="G8210" s="24">
        <f t="shared" ca="1" si="894"/>
        <v>10379.870034634259</v>
      </c>
      <c r="H8210" s="24">
        <f t="shared" ca="1" si="895"/>
        <v>11073.051337946741</v>
      </c>
      <c r="I8210" s="24">
        <f ca="1">H8210/'Option value'!$E$10</f>
        <v>537.52676397799712</v>
      </c>
    </row>
    <row r="8211" spans="2:9">
      <c r="B8211">
        <f t="shared" si="896"/>
        <v>8193</v>
      </c>
      <c r="C8211" s="38">
        <f t="shared" ref="C8211:C8274" ca="1" si="898">_xlfn.NORM.INV(RAND(),$F$6,$G$6)</f>
        <v>8.5414781210059604E-2</v>
      </c>
      <c r="D8211" s="38">
        <f t="shared" ref="D8211:D8274" ca="1" si="899">_xlfn.NORM.INV(RAND(),$F$7,$G$7)</f>
        <v>6.8247813009887984E-2</v>
      </c>
      <c r="E8211" s="38">
        <f t="shared" ref="E8211:E8274" ca="1" si="900">_xlfn.NORM.INV(RAND(),$F$8,$G$8)</f>
        <v>0.14289945205120291</v>
      </c>
      <c r="F8211" s="38">
        <f t="shared" ca="1" si="897"/>
        <v>5.8517732322627303E-2</v>
      </c>
      <c r="G8211" s="24">
        <f t="shared" ref="G8211:G8274" ca="1" si="901">IF(E8211&gt;F8211,($C$12*(1+C8211)*D8211)/(E8211-F8211),0)</f>
        <v>10887.482631049937</v>
      </c>
      <c r="H8211" s="24">
        <f t="shared" ref="H8211:H8274" ca="1" si="902">G8211+$C$13</f>
        <v>11580.663934362419</v>
      </c>
      <c r="I8211" s="24">
        <f ca="1">H8211/'Option value'!$E$10</f>
        <v>562.16815215351551</v>
      </c>
    </row>
    <row r="8212" spans="2:9">
      <c r="B8212">
        <f t="shared" ref="B8212:B8275" si="903">B8211+1</f>
        <v>8194</v>
      </c>
      <c r="C8212" s="38">
        <f t="shared" ca="1" si="898"/>
        <v>0.19763782328429855</v>
      </c>
      <c r="D8212" s="38">
        <f t="shared" ca="1" si="899"/>
        <v>6.3308443274847762E-2</v>
      </c>
      <c r="E8212" s="38">
        <f t="shared" ca="1" si="900"/>
        <v>0.1440864236239903</v>
      </c>
      <c r="F8212" s="38">
        <f t="shared" ref="F8212:F8275" ca="1" si="904">RAND()*($E$9-$D$9)+$D$9</f>
        <v>3.4069935023723116E-2</v>
      </c>
      <c r="G8212" s="24">
        <f t="shared" ca="1" si="901"/>
        <v>8547.1383771687579</v>
      </c>
      <c r="H8212" s="24">
        <f t="shared" ca="1" si="902"/>
        <v>9240.3196804812396</v>
      </c>
      <c r="I8212" s="24">
        <f ca="1">H8212/'Option value'!$E$10</f>
        <v>448.55920779035142</v>
      </c>
    </row>
    <row r="8213" spans="2:9">
      <c r="B8213">
        <f t="shared" si="903"/>
        <v>8195</v>
      </c>
      <c r="C8213" s="38">
        <f t="shared" ca="1" si="898"/>
        <v>0.32629684351537652</v>
      </c>
      <c r="D8213" s="38">
        <f t="shared" ca="1" si="899"/>
        <v>6.4422528279460906E-2</v>
      </c>
      <c r="E8213" s="38">
        <f t="shared" ca="1" si="900"/>
        <v>0.14483948720956979</v>
      </c>
      <c r="F8213" s="38">
        <f t="shared" ca="1" si="904"/>
        <v>4.1041972600778728E-2</v>
      </c>
      <c r="G8213" s="24">
        <f t="shared" ca="1" si="901"/>
        <v>10208.993400419919</v>
      </c>
      <c r="H8213" s="24">
        <f t="shared" ca="1" si="902"/>
        <v>10902.1747037324</v>
      </c>
      <c r="I8213" s="24">
        <f ca="1">H8213/'Option value'!$E$10</f>
        <v>529.23178173458246</v>
      </c>
    </row>
    <row r="8214" spans="2:9">
      <c r="B8214">
        <f t="shared" si="903"/>
        <v>8196</v>
      </c>
      <c r="C8214" s="38">
        <f t="shared" ca="1" si="898"/>
        <v>0.31837777100753267</v>
      </c>
      <c r="D8214" s="38">
        <f t="shared" ca="1" si="899"/>
        <v>6.5700655572237185E-2</v>
      </c>
      <c r="E8214" s="38">
        <f t="shared" ca="1" si="900"/>
        <v>0.14548420913179874</v>
      </c>
      <c r="F8214" s="38">
        <f t="shared" ca="1" si="904"/>
        <v>2.5462845316346062E-2</v>
      </c>
      <c r="G8214" s="24">
        <f t="shared" ca="1" si="901"/>
        <v>8950.3989618062333</v>
      </c>
      <c r="H8214" s="24">
        <f t="shared" ca="1" si="902"/>
        <v>9643.580265118715</v>
      </c>
      <c r="I8214" s="24">
        <f ca="1">H8214/'Option value'!$E$10</f>
        <v>468.13496432615119</v>
      </c>
    </row>
    <row r="8215" spans="2:9">
      <c r="B8215">
        <f t="shared" si="903"/>
        <v>8197</v>
      </c>
      <c r="C8215" s="38">
        <f t="shared" ca="1" si="898"/>
        <v>8.1115289209159919E-2</v>
      </c>
      <c r="D8215" s="38">
        <f t="shared" ca="1" si="899"/>
        <v>5.9870818391858517E-2</v>
      </c>
      <c r="E8215" s="38">
        <f t="shared" ca="1" si="900"/>
        <v>0.14482409867726426</v>
      </c>
      <c r="F8215" s="38">
        <f t="shared" ca="1" si="904"/>
        <v>3.7290038391848121E-2</v>
      </c>
      <c r="G8215" s="24">
        <f t="shared" ca="1" si="901"/>
        <v>7465.0468294256298</v>
      </c>
      <c r="H8215" s="24">
        <f t="shared" ca="1" si="902"/>
        <v>8158.2281327381124</v>
      </c>
      <c r="I8215" s="24">
        <f ca="1">H8215/'Option value'!$E$10</f>
        <v>396.03049188049084</v>
      </c>
    </row>
    <row r="8216" spans="2:9">
      <c r="B8216">
        <f t="shared" si="903"/>
        <v>8198</v>
      </c>
      <c r="C8216" s="38">
        <f t="shared" ca="1" si="898"/>
        <v>0.27008777230047198</v>
      </c>
      <c r="D8216" s="38">
        <f t="shared" ca="1" si="899"/>
        <v>7.0915124810808541E-2</v>
      </c>
      <c r="E8216" s="38">
        <f t="shared" ca="1" si="900"/>
        <v>0.14457218261729229</v>
      </c>
      <c r="F8216" s="38">
        <f t="shared" ca="1" si="904"/>
        <v>4.3104798553392193E-2</v>
      </c>
      <c r="G8216" s="24">
        <f t="shared" ca="1" si="901"/>
        <v>11008.737579711164</v>
      </c>
      <c r="H8216" s="24">
        <f t="shared" ca="1" si="902"/>
        <v>11701.918883023645</v>
      </c>
      <c r="I8216" s="24">
        <f ca="1">H8216/'Option value'!$E$10</f>
        <v>568.0543147098856</v>
      </c>
    </row>
    <row r="8217" spans="2:9">
      <c r="B8217">
        <f t="shared" si="903"/>
        <v>8199</v>
      </c>
      <c r="C8217" s="38">
        <f t="shared" ca="1" si="898"/>
        <v>0.21978740056314575</v>
      </c>
      <c r="D8217" s="38">
        <f t="shared" ca="1" si="899"/>
        <v>6.483740590132514E-2</v>
      </c>
      <c r="E8217" s="38">
        <f t="shared" ca="1" si="900"/>
        <v>0.14351542540002912</v>
      </c>
      <c r="F8217" s="38">
        <f t="shared" ca="1" si="904"/>
        <v>3.3182985151387463E-2</v>
      </c>
      <c r="G8217" s="24">
        <f t="shared" ca="1" si="901"/>
        <v>8889.9215188005255</v>
      </c>
      <c r="H8217" s="24">
        <f t="shared" ca="1" si="902"/>
        <v>9583.1028221130073</v>
      </c>
      <c r="I8217" s="24">
        <f ca="1">H8217/'Option value'!$E$10</f>
        <v>465.19916612199063</v>
      </c>
    </row>
    <row r="8218" spans="2:9">
      <c r="B8218">
        <f t="shared" si="903"/>
        <v>8200</v>
      </c>
      <c r="C8218" s="38">
        <f t="shared" ca="1" si="898"/>
        <v>0.15551746887391632</v>
      </c>
      <c r="D8218" s="38">
        <f t="shared" ca="1" si="899"/>
        <v>5.0460251412626611E-2</v>
      </c>
      <c r="E8218" s="38">
        <f t="shared" ca="1" si="900"/>
        <v>0.14659803000460331</v>
      </c>
      <c r="F8218" s="38">
        <f t="shared" ca="1" si="904"/>
        <v>2.0885557528873871E-2</v>
      </c>
      <c r="G8218" s="24">
        <f t="shared" ca="1" si="901"/>
        <v>5752.2656485474336</v>
      </c>
      <c r="H8218" s="24">
        <f t="shared" ca="1" si="902"/>
        <v>6445.4469518599162</v>
      </c>
      <c r="I8218" s="24">
        <f ca="1">H8218/'Option value'!$E$10</f>
        <v>312.88577436213183</v>
      </c>
    </row>
    <row r="8219" spans="2:9">
      <c r="B8219">
        <f t="shared" si="903"/>
        <v>8201</v>
      </c>
      <c r="C8219" s="38">
        <f t="shared" ca="1" si="898"/>
        <v>0.18511157553295102</v>
      </c>
      <c r="D8219" s="38">
        <f t="shared" ca="1" si="899"/>
        <v>6.0231003797618893E-2</v>
      </c>
      <c r="E8219" s="38">
        <f t="shared" ca="1" si="900"/>
        <v>0.14216961195786754</v>
      </c>
      <c r="F8219" s="38">
        <f t="shared" ca="1" si="904"/>
        <v>3.7742843137123713E-2</v>
      </c>
      <c r="G8219" s="24">
        <f t="shared" ca="1" si="901"/>
        <v>8477.3258687680591</v>
      </c>
      <c r="H8219" s="24">
        <f t="shared" ca="1" si="902"/>
        <v>9170.5071720805408</v>
      </c>
      <c r="I8219" s="24">
        <f ca="1">H8219/'Option value'!$E$10</f>
        <v>445.17025107187089</v>
      </c>
    </row>
    <row r="8220" spans="2:9">
      <c r="B8220">
        <f t="shared" si="903"/>
        <v>8202</v>
      </c>
      <c r="C8220" s="38">
        <f t="shared" ca="1" si="898"/>
        <v>0.18689638680695686</v>
      </c>
      <c r="D8220" s="38">
        <f t="shared" ca="1" si="899"/>
        <v>6.3175828080975951E-2</v>
      </c>
      <c r="E8220" s="38">
        <f t="shared" ca="1" si="900"/>
        <v>0.14289916919780404</v>
      </c>
      <c r="F8220" s="38">
        <f t="shared" ca="1" si="904"/>
        <v>5.1578896493908274E-2</v>
      </c>
      <c r="G8220" s="24">
        <f t="shared" ca="1" si="901"/>
        <v>10183.285690956838</v>
      </c>
      <c r="H8220" s="24">
        <f t="shared" ca="1" si="902"/>
        <v>10876.46699426932</v>
      </c>
      <c r="I8220" s="24">
        <f ca="1">H8220/'Option value'!$E$10</f>
        <v>527.98383467326789</v>
      </c>
    </row>
    <row r="8221" spans="2:9">
      <c r="B8221">
        <f t="shared" si="903"/>
        <v>8203</v>
      </c>
      <c r="C8221" s="38">
        <f t="shared" ca="1" si="898"/>
        <v>2.8965676687128322E-2</v>
      </c>
      <c r="D8221" s="38">
        <f t="shared" ca="1" si="899"/>
        <v>5.7754668644277536E-2</v>
      </c>
      <c r="E8221" s="38">
        <f t="shared" ca="1" si="900"/>
        <v>0.14432764785034918</v>
      </c>
      <c r="F8221" s="38">
        <f t="shared" ca="1" si="904"/>
        <v>4.6332110308597477E-2</v>
      </c>
      <c r="G8221" s="24">
        <f t="shared" ca="1" si="901"/>
        <v>7520.9562443171026</v>
      </c>
      <c r="H8221" s="24">
        <f t="shared" ca="1" si="902"/>
        <v>8214.1375476295852</v>
      </c>
      <c r="I8221" s="24">
        <f ca="1">H8221/'Option value'!$E$10</f>
        <v>398.7445411470672</v>
      </c>
    </row>
    <row r="8222" spans="2:9">
      <c r="B8222">
        <f t="shared" si="903"/>
        <v>8204</v>
      </c>
      <c r="C8222" s="38">
        <f t="shared" ca="1" si="898"/>
        <v>0.32871633179719051</v>
      </c>
      <c r="D8222" s="38">
        <f t="shared" ca="1" si="899"/>
        <v>6.6300783294637483E-2</v>
      </c>
      <c r="E8222" s="38">
        <f t="shared" ca="1" si="900"/>
        <v>0.14710737811037555</v>
      </c>
      <c r="F8222" s="38">
        <f t="shared" ca="1" si="904"/>
        <v>2.4352749726835848E-2</v>
      </c>
      <c r="G8222" s="24">
        <f t="shared" ca="1" si="901"/>
        <v>8900.2956518134943</v>
      </c>
      <c r="H8222" s="24">
        <f t="shared" ca="1" si="902"/>
        <v>9593.476955125976</v>
      </c>
      <c r="I8222" s="24">
        <f ca="1">H8222/'Option value'!$E$10</f>
        <v>465.70276481194054</v>
      </c>
    </row>
    <row r="8223" spans="2:9">
      <c r="B8223">
        <f t="shared" si="903"/>
        <v>8205</v>
      </c>
      <c r="C8223" s="38">
        <f t="shared" ca="1" si="898"/>
        <v>0.23860631202395022</v>
      </c>
      <c r="D8223" s="38">
        <f t="shared" ca="1" si="899"/>
        <v>6.2488221591927864E-2</v>
      </c>
      <c r="E8223" s="38">
        <f t="shared" ca="1" si="900"/>
        <v>0.14533761928262581</v>
      </c>
      <c r="F8223" s="38">
        <f t="shared" ca="1" si="904"/>
        <v>4.653698115792998E-2</v>
      </c>
      <c r="G8223" s="24">
        <f t="shared" ca="1" si="901"/>
        <v>9715.4535781861177</v>
      </c>
      <c r="H8223" s="24">
        <f t="shared" ca="1" si="902"/>
        <v>10408.634881498599</v>
      </c>
      <c r="I8223" s="24">
        <f ca="1">H8223/'Option value'!$E$10</f>
        <v>505.27353793682516</v>
      </c>
    </row>
    <row r="8224" spans="2:9">
      <c r="B8224">
        <f t="shared" si="903"/>
        <v>8206</v>
      </c>
      <c r="C8224" s="38">
        <f t="shared" ca="1" si="898"/>
        <v>0.11707137651203139</v>
      </c>
      <c r="D8224" s="38">
        <f t="shared" ca="1" si="899"/>
        <v>6.3866105920158373E-2</v>
      </c>
      <c r="E8224" s="38">
        <f t="shared" ca="1" si="900"/>
        <v>0.14806051028225839</v>
      </c>
      <c r="F8224" s="38">
        <f t="shared" ca="1" si="904"/>
        <v>5.0161580193857684E-2</v>
      </c>
      <c r="G8224" s="24">
        <f t="shared" ca="1" si="901"/>
        <v>9037.8429829843626</v>
      </c>
      <c r="H8224" s="24">
        <f t="shared" ca="1" si="902"/>
        <v>9731.0242862968444</v>
      </c>
      <c r="I8224" s="24">
        <f ca="1">H8224/'Option value'!$E$10</f>
        <v>472.37981972314776</v>
      </c>
    </row>
    <row r="8225" spans="2:9">
      <c r="B8225">
        <f t="shared" si="903"/>
        <v>8207</v>
      </c>
      <c r="C8225" s="38">
        <f t="shared" ca="1" si="898"/>
        <v>0.32417687404698414</v>
      </c>
      <c r="D8225" s="38">
        <f t="shared" ca="1" si="899"/>
        <v>5.8225128963914539E-2</v>
      </c>
      <c r="E8225" s="38">
        <f t="shared" ca="1" si="900"/>
        <v>0.14142618273441396</v>
      </c>
      <c r="F8225" s="38">
        <f t="shared" ca="1" si="904"/>
        <v>4.1625427936609866E-2</v>
      </c>
      <c r="G8225" s="24">
        <f t="shared" ca="1" si="901"/>
        <v>9581.0699079989863</v>
      </c>
      <c r="H8225" s="24">
        <f t="shared" ca="1" si="902"/>
        <v>10274.251211311468</v>
      </c>
      <c r="I8225" s="24">
        <f ca="1">H8225/'Option value'!$E$10</f>
        <v>498.75005880152753</v>
      </c>
    </row>
    <row r="8226" spans="2:9">
      <c r="B8226">
        <f t="shared" si="903"/>
        <v>8208</v>
      </c>
      <c r="C8226" s="38">
        <f t="shared" ca="1" si="898"/>
        <v>0.22504556947228743</v>
      </c>
      <c r="D8226" s="38">
        <f t="shared" ca="1" si="899"/>
        <v>6.3513984652861913E-2</v>
      </c>
      <c r="E8226" s="38">
        <f t="shared" ca="1" si="900"/>
        <v>0.14772480099259475</v>
      </c>
      <c r="F8226" s="38">
        <f t="shared" ca="1" si="904"/>
        <v>5.4535996080116764E-2</v>
      </c>
      <c r="G8226" s="24">
        <f t="shared" ca="1" si="901"/>
        <v>10354.979378302691</v>
      </c>
      <c r="H8226" s="24">
        <f t="shared" ca="1" si="902"/>
        <v>11048.160681615173</v>
      </c>
      <c r="I8226" s="24">
        <f ca="1">H8226/'Option value'!$E$10</f>
        <v>536.31847969005685</v>
      </c>
    </row>
    <row r="8227" spans="2:9">
      <c r="B8227">
        <f t="shared" si="903"/>
        <v>8209</v>
      </c>
      <c r="C8227" s="38">
        <f t="shared" ca="1" si="898"/>
        <v>0.21084422559512728</v>
      </c>
      <c r="D8227" s="38">
        <f t="shared" ca="1" si="899"/>
        <v>6.4287387470618185E-2</v>
      </c>
      <c r="E8227" s="38">
        <f t="shared" ca="1" si="900"/>
        <v>0.14521645257436763</v>
      </c>
      <c r="F8227" s="38">
        <f t="shared" ca="1" si="904"/>
        <v>5.4853268221189341E-2</v>
      </c>
      <c r="G8227" s="24">
        <f t="shared" ca="1" si="901"/>
        <v>10683.508555411074</v>
      </c>
      <c r="H8227" s="24">
        <f t="shared" ca="1" si="902"/>
        <v>11376.689858723556</v>
      </c>
      <c r="I8227" s="24">
        <f ca="1">H8227/'Option value'!$E$10</f>
        <v>552.2664979962891</v>
      </c>
    </row>
    <row r="8228" spans="2:9">
      <c r="B8228">
        <f t="shared" si="903"/>
        <v>8210</v>
      </c>
      <c r="C8228" s="38">
        <f t="shared" ca="1" si="898"/>
        <v>0.17615827580470528</v>
      </c>
      <c r="D8228" s="38">
        <f t="shared" ca="1" si="899"/>
        <v>7.2932976746171496E-2</v>
      </c>
      <c r="E8228" s="38">
        <f t="shared" ca="1" si="900"/>
        <v>0.14422004185845708</v>
      </c>
      <c r="F8228" s="38">
        <f t="shared" ca="1" si="904"/>
        <v>3.7388927589859129E-2</v>
      </c>
      <c r="G8228" s="24">
        <f t="shared" ca="1" si="901"/>
        <v>9958.2569249157368</v>
      </c>
      <c r="H8228" s="24">
        <f t="shared" ca="1" si="902"/>
        <v>10651.438228228219</v>
      </c>
      <c r="I8228" s="24">
        <f ca="1">H8228/'Option value'!$E$10</f>
        <v>517.06010816641833</v>
      </c>
    </row>
    <row r="8229" spans="2:9">
      <c r="B8229">
        <f t="shared" si="903"/>
        <v>8211</v>
      </c>
      <c r="C8229" s="38">
        <f t="shared" ca="1" si="898"/>
        <v>0.27001480822318946</v>
      </c>
      <c r="D8229" s="38">
        <f t="shared" ca="1" si="899"/>
        <v>6.8068871438572653E-2</v>
      </c>
      <c r="E8229" s="38">
        <f t="shared" ca="1" si="900"/>
        <v>0.14532513783117584</v>
      </c>
      <c r="F8229" s="38">
        <f t="shared" ca="1" si="904"/>
        <v>4.9691342586716862E-2</v>
      </c>
      <c r="G8229" s="24">
        <f t="shared" ca="1" si="901"/>
        <v>11210.818477702618</v>
      </c>
      <c r="H8229" s="24">
        <f t="shared" ca="1" si="902"/>
        <v>11903.9997810151</v>
      </c>
      <c r="I8229" s="24">
        <f ca="1">H8229/'Option value'!$E$10</f>
        <v>577.86406703956789</v>
      </c>
    </row>
    <row r="8230" spans="2:9">
      <c r="B8230">
        <f t="shared" si="903"/>
        <v>8212</v>
      </c>
      <c r="C8230" s="38">
        <f t="shared" ca="1" si="898"/>
        <v>0.22360652213710275</v>
      </c>
      <c r="D8230" s="38">
        <f t="shared" ca="1" si="899"/>
        <v>6.4300296503213922E-2</v>
      </c>
      <c r="E8230" s="38">
        <f t="shared" ca="1" si="900"/>
        <v>0.14859726070879631</v>
      </c>
      <c r="F8230" s="38">
        <f t="shared" ca="1" si="904"/>
        <v>5.0457079956034837E-2</v>
      </c>
      <c r="G8230" s="24">
        <f t="shared" ca="1" si="901"/>
        <v>9942.5843038824169</v>
      </c>
      <c r="H8230" s="24">
        <f t="shared" ca="1" si="902"/>
        <v>10635.765607194899</v>
      </c>
      <c r="I8230" s="24">
        <f ca="1">H8230/'Option value'!$E$10</f>
        <v>516.29930132014067</v>
      </c>
    </row>
    <row r="8231" spans="2:9">
      <c r="B8231">
        <f t="shared" si="903"/>
        <v>8213</v>
      </c>
      <c r="C8231" s="38">
        <f t="shared" ca="1" si="898"/>
        <v>0.29688212900818461</v>
      </c>
      <c r="D8231" s="38">
        <f t="shared" ca="1" si="899"/>
        <v>7.2100072874791046E-2</v>
      </c>
      <c r="E8231" s="38">
        <f t="shared" ca="1" si="900"/>
        <v>0.13961976878185919</v>
      </c>
      <c r="F8231" s="38">
        <f t="shared" ca="1" si="904"/>
        <v>5.5852939637084237E-2</v>
      </c>
      <c r="G8231" s="24">
        <f t="shared" ca="1" si="901"/>
        <v>13843.806169115935</v>
      </c>
      <c r="H8231" s="24">
        <f t="shared" ca="1" si="902"/>
        <v>14536.987472428416</v>
      </c>
      <c r="I8231" s="24">
        <f ca="1">H8231/'Option value'!$E$10</f>
        <v>705.67900351594244</v>
      </c>
    </row>
    <row r="8232" spans="2:9">
      <c r="B8232">
        <f t="shared" si="903"/>
        <v>8214</v>
      </c>
      <c r="C8232" s="38">
        <f t="shared" ca="1" si="898"/>
        <v>0.30468295792979599</v>
      </c>
      <c r="D8232" s="38">
        <f t="shared" ca="1" si="899"/>
        <v>6.5452870127787097E-2</v>
      </c>
      <c r="E8232" s="38">
        <f t="shared" ca="1" si="900"/>
        <v>0.14783321327968496</v>
      </c>
      <c r="F8232" s="38">
        <f t="shared" ca="1" si="904"/>
        <v>3.7185794254195992E-2</v>
      </c>
      <c r="G8232" s="24">
        <f t="shared" ca="1" si="901"/>
        <v>9571.5830878360939</v>
      </c>
      <c r="H8232" s="24">
        <f t="shared" ca="1" si="902"/>
        <v>10264.764391148576</v>
      </c>
      <c r="I8232" s="24">
        <f ca="1">H8232/'Option value'!$E$10</f>
        <v>498.28953355090169</v>
      </c>
    </row>
    <row r="8233" spans="2:9">
      <c r="B8233">
        <f t="shared" si="903"/>
        <v>8215</v>
      </c>
      <c r="C8233" s="38">
        <f t="shared" ca="1" si="898"/>
        <v>0.26118686743394431</v>
      </c>
      <c r="D8233" s="38">
        <f t="shared" ca="1" si="899"/>
        <v>6.8791887391554785E-2</v>
      </c>
      <c r="E8233" s="38">
        <f t="shared" ca="1" si="900"/>
        <v>0.14152700942500498</v>
      </c>
      <c r="F8233" s="38">
        <f t="shared" ca="1" si="904"/>
        <v>2.4762190237982949E-2</v>
      </c>
      <c r="G8233" s="24">
        <f t="shared" ca="1" si="901"/>
        <v>9215.0146619817133</v>
      </c>
      <c r="H8233" s="24">
        <f t="shared" ca="1" si="902"/>
        <v>9908.195965294195</v>
      </c>
      <c r="I8233" s="24">
        <f ca="1">H8233/'Option value'!$E$10</f>
        <v>480.98038666476674</v>
      </c>
    </row>
    <row r="8234" spans="2:9">
      <c r="B8234">
        <f t="shared" si="903"/>
        <v>8216</v>
      </c>
      <c r="C8234" s="38">
        <f t="shared" ca="1" si="898"/>
        <v>0.36375818543297711</v>
      </c>
      <c r="D8234" s="38">
        <f t="shared" ca="1" si="899"/>
        <v>6.6049029573699861E-2</v>
      </c>
      <c r="E8234" s="38">
        <f t="shared" ca="1" si="900"/>
        <v>0.1447428653908838</v>
      </c>
      <c r="F8234" s="38">
        <f t="shared" ca="1" si="904"/>
        <v>5.5482883872167238E-2</v>
      </c>
      <c r="G8234" s="24">
        <f t="shared" ca="1" si="901"/>
        <v>12515.217330254813</v>
      </c>
      <c r="H8234" s="24">
        <f t="shared" ca="1" si="902"/>
        <v>13208.398633567294</v>
      </c>
      <c r="I8234" s="24">
        <f ca="1">H8234/'Option value'!$E$10</f>
        <v>641.18439968773271</v>
      </c>
    </row>
    <row r="8235" spans="2:9">
      <c r="B8235">
        <f t="shared" si="903"/>
        <v>8217</v>
      </c>
      <c r="C8235" s="38">
        <f t="shared" ca="1" si="898"/>
        <v>0.39019167130858978</v>
      </c>
      <c r="D8235" s="38">
        <f t="shared" ca="1" si="899"/>
        <v>6.4243438732429478E-2</v>
      </c>
      <c r="E8235" s="38">
        <f t="shared" ca="1" si="900"/>
        <v>0.13945809966127065</v>
      </c>
      <c r="F8235" s="38">
        <f t="shared" ca="1" si="904"/>
        <v>3.119086330853189E-2</v>
      </c>
      <c r="G8235" s="24">
        <f t="shared" ca="1" si="901"/>
        <v>10230.52185058712</v>
      </c>
      <c r="H8235" s="24">
        <f t="shared" ca="1" si="902"/>
        <v>10923.703153899602</v>
      </c>
      <c r="I8235" s="24">
        <f ca="1">H8235/'Option value'!$E$10</f>
        <v>530.2768521310486</v>
      </c>
    </row>
    <row r="8236" spans="2:9">
      <c r="B8236">
        <f t="shared" si="903"/>
        <v>8218</v>
      </c>
      <c r="C8236" s="38">
        <f t="shared" ca="1" si="898"/>
        <v>8.62529163947785E-2</v>
      </c>
      <c r="D8236" s="38">
        <f t="shared" ca="1" si="899"/>
        <v>6.2160171424619236E-2</v>
      </c>
      <c r="E8236" s="38">
        <f t="shared" ca="1" si="900"/>
        <v>0.14258667708890632</v>
      </c>
      <c r="F8236" s="38">
        <f t="shared" ca="1" si="904"/>
        <v>3.8022637360879526E-2</v>
      </c>
      <c r="G8236" s="24">
        <f t="shared" ca="1" si="901"/>
        <v>8008.5184851021031</v>
      </c>
      <c r="H8236" s="24">
        <f t="shared" ca="1" si="902"/>
        <v>8701.6997884145858</v>
      </c>
      <c r="I8236" s="24">
        <f ca="1">H8236/'Option value'!$E$10</f>
        <v>422.41261108808663</v>
      </c>
    </row>
    <row r="8237" spans="2:9">
      <c r="B8237">
        <f t="shared" si="903"/>
        <v>8219</v>
      </c>
      <c r="C8237" s="38">
        <f t="shared" ca="1" si="898"/>
        <v>0.32944309384675552</v>
      </c>
      <c r="D8237" s="38">
        <f t="shared" ca="1" si="899"/>
        <v>5.5919503916473032E-2</v>
      </c>
      <c r="E8237" s="38">
        <f t="shared" ca="1" si="900"/>
        <v>0.14464417780172095</v>
      </c>
      <c r="F8237" s="38">
        <f t="shared" ca="1" si="904"/>
        <v>5.2837868150964723E-2</v>
      </c>
      <c r="G8237" s="24">
        <f t="shared" ca="1" si="901"/>
        <v>10042.732820002262</v>
      </c>
      <c r="H8237" s="24">
        <f t="shared" ca="1" si="902"/>
        <v>10735.914123314744</v>
      </c>
      <c r="I8237" s="24">
        <f ca="1">H8237/'Option value'!$E$10</f>
        <v>521.16087977256029</v>
      </c>
    </row>
    <row r="8238" spans="2:9">
      <c r="B8238">
        <f t="shared" si="903"/>
        <v>8220</v>
      </c>
      <c r="C8238" s="38">
        <f t="shared" ca="1" si="898"/>
        <v>0.35828739186258696</v>
      </c>
      <c r="D8238" s="38">
        <f t="shared" ca="1" si="899"/>
        <v>6.9388432186392582E-2</v>
      </c>
      <c r="E8238" s="38">
        <f t="shared" ca="1" si="900"/>
        <v>0.14911906918773321</v>
      </c>
      <c r="F8238" s="38">
        <f t="shared" ca="1" si="904"/>
        <v>3.6787317588605567E-2</v>
      </c>
      <c r="G8238" s="24">
        <f t="shared" ca="1" si="901"/>
        <v>10405.611091446177</v>
      </c>
      <c r="H8238" s="24">
        <f t="shared" ca="1" si="902"/>
        <v>11098.792394758659</v>
      </c>
      <c r="I8238" s="24">
        <f ca="1">H8238/'Option value'!$E$10</f>
        <v>538.77632984265335</v>
      </c>
    </row>
    <row r="8239" spans="2:9">
      <c r="B8239">
        <f t="shared" si="903"/>
        <v>8221</v>
      </c>
      <c r="C8239" s="38">
        <f t="shared" ca="1" si="898"/>
        <v>0.17365227221700741</v>
      </c>
      <c r="D8239" s="38">
        <f t="shared" ca="1" si="899"/>
        <v>5.3992532085545476E-2</v>
      </c>
      <c r="E8239" s="38">
        <f t="shared" ca="1" si="900"/>
        <v>0.14509753933496969</v>
      </c>
      <c r="F8239" s="38">
        <f t="shared" ca="1" si="904"/>
        <v>5.9087830165770308E-2</v>
      </c>
      <c r="G8239" s="24">
        <f t="shared" ca="1" si="901"/>
        <v>9137.282169513086</v>
      </c>
      <c r="H8239" s="24">
        <f t="shared" ca="1" si="902"/>
        <v>9830.4634728255678</v>
      </c>
      <c r="I8239" s="24">
        <f ca="1">H8239/'Option value'!$E$10</f>
        <v>477.20696470027025</v>
      </c>
    </row>
    <row r="8240" spans="2:9">
      <c r="B8240">
        <f t="shared" si="903"/>
        <v>8222</v>
      </c>
      <c r="C8240" s="38">
        <f t="shared" ca="1" si="898"/>
        <v>0.19209310908983346</v>
      </c>
      <c r="D8240" s="38">
        <f t="shared" ca="1" si="899"/>
        <v>6.0553933182256325E-2</v>
      </c>
      <c r="E8240" s="38">
        <f t="shared" ca="1" si="900"/>
        <v>0.1441291295454335</v>
      </c>
      <c r="F8240" s="38">
        <f t="shared" ca="1" si="904"/>
        <v>5.2321318485055723E-2</v>
      </c>
      <c r="G8240" s="24">
        <f t="shared" ca="1" si="901"/>
        <v>9751.3395422652011</v>
      </c>
      <c r="H8240" s="24">
        <f t="shared" ca="1" si="902"/>
        <v>10444.520845577683</v>
      </c>
      <c r="I8240" s="24">
        <f ca="1">H8240/'Option value'!$E$10</f>
        <v>507.0155750280428</v>
      </c>
    </row>
    <row r="8241" spans="2:9">
      <c r="B8241">
        <f t="shared" si="903"/>
        <v>8223</v>
      </c>
      <c r="C8241" s="38">
        <f t="shared" ca="1" si="898"/>
        <v>0.13282159342145955</v>
      </c>
      <c r="D8241" s="38">
        <f t="shared" ca="1" si="899"/>
        <v>6.5366674446059134E-2</v>
      </c>
      <c r="E8241" s="38">
        <f t="shared" ca="1" si="900"/>
        <v>0.14469674804378604</v>
      </c>
      <c r="F8241" s="38">
        <f t="shared" ca="1" si="904"/>
        <v>3.9781826231013354E-2</v>
      </c>
      <c r="G8241" s="24">
        <f t="shared" ca="1" si="901"/>
        <v>8753.3042674756671</v>
      </c>
      <c r="H8241" s="24">
        <f t="shared" ca="1" si="902"/>
        <v>9446.4855707881488</v>
      </c>
      <c r="I8241" s="24">
        <f ca="1">H8241/'Option value'!$E$10</f>
        <v>458.56726071787125</v>
      </c>
    </row>
    <row r="8242" spans="2:9">
      <c r="B8242">
        <f t="shared" si="903"/>
        <v>8224</v>
      </c>
      <c r="C8242" s="38">
        <f t="shared" ca="1" si="898"/>
        <v>0.30830466116320621</v>
      </c>
      <c r="D8242" s="38">
        <f t="shared" ca="1" si="899"/>
        <v>5.8953725939714541E-2</v>
      </c>
      <c r="E8242" s="38">
        <f t="shared" ca="1" si="900"/>
        <v>0.14299927551374875</v>
      </c>
      <c r="F8242" s="38">
        <f t="shared" ca="1" si="904"/>
        <v>2.6809868175520352E-2</v>
      </c>
      <c r="G8242" s="24">
        <f t="shared" ca="1" si="901"/>
        <v>8232.7511306115248</v>
      </c>
      <c r="H8242" s="24">
        <f t="shared" ca="1" si="902"/>
        <v>8925.9324339240065</v>
      </c>
      <c r="I8242" s="24">
        <f ca="1">H8242/'Option value'!$E$10</f>
        <v>433.29769096718474</v>
      </c>
    </row>
    <row r="8243" spans="2:9">
      <c r="B8243">
        <f t="shared" si="903"/>
        <v>8225</v>
      </c>
      <c r="C8243" s="38">
        <f t="shared" ca="1" si="898"/>
        <v>0.1967990710977609</v>
      </c>
      <c r="D8243" s="38">
        <f t="shared" ca="1" si="899"/>
        <v>6.6776811817312501E-2</v>
      </c>
      <c r="E8243" s="38">
        <f t="shared" ca="1" si="900"/>
        <v>0.14833016311439129</v>
      </c>
      <c r="F8243" s="38">
        <f t="shared" ca="1" si="904"/>
        <v>2.3289536650788971E-2</v>
      </c>
      <c r="G8243" s="24">
        <f t="shared" ca="1" si="901"/>
        <v>7926.6039565504025</v>
      </c>
      <c r="H8243" s="24">
        <f t="shared" ca="1" si="902"/>
        <v>8619.7852598628851</v>
      </c>
      <c r="I8243" s="24">
        <f ca="1">H8243/'Option value'!$E$10</f>
        <v>418.43617766324684</v>
      </c>
    </row>
    <row r="8244" spans="2:9">
      <c r="B8244">
        <f t="shared" si="903"/>
        <v>8226</v>
      </c>
      <c r="C8244" s="38">
        <f t="shared" ca="1" si="898"/>
        <v>0.23785921280338873</v>
      </c>
      <c r="D8244" s="38">
        <f t="shared" ca="1" si="899"/>
        <v>5.7689724672269814E-2</v>
      </c>
      <c r="E8244" s="38">
        <f t="shared" ca="1" si="900"/>
        <v>0.14305141061135998</v>
      </c>
      <c r="F8244" s="38">
        <f t="shared" ca="1" si="904"/>
        <v>5.5345685381956083E-2</v>
      </c>
      <c r="G8244" s="24">
        <f t="shared" ca="1" si="901"/>
        <v>10097.948520282396</v>
      </c>
      <c r="H8244" s="24">
        <f t="shared" ca="1" si="902"/>
        <v>10791.129823594878</v>
      </c>
      <c r="I8244" s="24">
        <f ca="1">H8244/'Option value'!$E$10</f>
        <v>523.84125357256687</v>
      </c>
    </row>
    <row r="8245" spans="2:9">
      <c r="B8245">
        <f t="shared" si="903"/>
        <v>8227</v>
      </c>
      <c r="C8245" s="38">
        <f t="shared" ca="1" si="898"/>
        <v>0.18110890798110935</v>
      </c>
      <c r="D8245" s="38">
        <f t="shared" ca="1" si="899"/>
        <v>6.823275817008298E-2</v>
      </c>
      <c r="E8245" s="38">
        <f t="shared" ca="1" si="900"/>
        <v>0.1435524207305022</v>
      </c>
      <c r="F8245" s="38">
        <f t="shared" ca="1" si="904"/>
        <v>2.4474456231186163E-2</v>
      </c>
      <c r="G8245" s="24">
        <f t="shared" ca="1" si="901"/>
        <v>8393.4952047784609</v>
      </c>
      <c r="H8245" s="24">
        <f t="shared" ca="1" si="902"/>
        <v>9086.6765080909427</v>
      </c>
      <c r="I8245" s="24">
        <f ca="1">H8245/'Option value'!$E$10</f>
        <v>441.10080136363797</v>
      </c>
    </row>
    <row r="8246" spans="2:9">
      <c r="B8246">
        <f t="shared" si="903"/>
        <v>8228</v>
      </c>
      <c r="C8246" s="38">
        <f t="shared" ca="1" si="898"/>
        <v>9.791200555198834E-2</v>
      </c>
      <c r="D8246" s="38">
        <f t="shared" ca="1" si="899"/>
        <v>6.7207955009249434E-2</v>
      </c>
      <c r="E8246" s="38">
        <f t="shared" ca="1" si="900"/>
        <v>0.14428334031776022</v>
      </c>
      <c r="F8246" s="38">
        <f t="shared" ca="1" si="904"/>
        <v>5.3508277152933409E-2</v>
      </c>
      <c r="G8246" s="24">
        <f t="shared" ca="1" si="901"/>
        <v>10081.21860123435</v>
      </c>
      <c r="H8246" s="24">
        <f t="shared" ca="1" si="902"/>
        <v>10774.399904546832</v>
      </c>
      <c r="I8246" s="24">
        <f ca="1">H8246/'Option value'!$E$10</f>
        <v>523.02912157994331</v>
      </c>
    </row>
    <row r="8247" spans="2:9">
      <c r="B8247">
        <f t="shared" si="903"/>
        <v>8229</v>
      </c>
      <c r="C8247" s="38">
        <f t="shared" ca="1" si="898"/>
        <v>0.21419777386596719</v>
      </c>
      <c r="D8247" s="38">
        <f t="shared" ca="1" si="899"/>
        <v>6.0323912920646976E-2</v>
      </c>
      <c r="E8247" s="38">
        <f t="shared" ca="1" si="900"/>
        <v>0.14459388654184196</v>
      </c>
      <c r="F8247" s="38">
        <f t="shared" ca="1" si="904"/>
        <v>4.9762397030889818E-2</v>
      </c>
      <c r="G8247" s="24">
        <f t="shared" ca="1" si="901"/>
        <v>9578.9463628144567</v>
      </c>
      <c r="H8247" s="24">
        <f t="shared" ca="1" si="902"/>
        <v>10272.127666126938</v>
      </c>
      <c r="I8247" s="24">
        <f ca="1">H8247/'Option value'!$E$10</f>
        <v>498.64697408383194</v>
      </c>
    </row>
    <row r="8248" spans="2:9">
      <c r="B8248">
        <f t="shared" si="903"/>
        <v>8230</v>
      </c>
      <c r="C8248" s="38">
        <f t="shared" ca="1" si="898"/>
        <v>0.11291674215337905</v>
      </c>
      <c r="D8248" s="38">
        <f t="shared" ca="1" si="899"/>
        <v>5.6489373185678052E-2</v>
      </c>
      <c r="E8248" s="38">
        <f t="shared" ca="1" si="900"/>
        <v>0.14587480817354784</v>
      </c>
      <c r="F8248" s="38">
        <f t="shared" ca="1" si="904"/>
        <v>4.8273944812161323E-2</v>
      </c>
      <c r="G8248" s="24">
        <f t="shared" ca="1" si="901"/>
        <v>7988.535122949017</v>
      </c>
      <c r="H8248" s="24">
        <f t="shared" ca="1" si="902"/>
        <v>8681.7164262614988</v>
      </c>
      <c r="I8248" s="24">
        <f ca="1">H8248/'Option value'!$E$10</f>
        <v>421.44254496415039</v>
      </c>
    </row>
    <row r="8249" spans="2:9">
      <c r="B8249">
        <f t="shared" si="903"/>
        <v>8231</v>
      </c>
      <c r="C8249" s="38">
        <f t="shared" ca="1" si="898"/>
        <v>0.21593226068097693</v>
      </c>
      <c r="D8249" s="38">
        <f t="shared" ca="1" si="899"/>
        <v>6.4278504310974635E-2</v>
      </c>
      <c r="E8249" s="38">
        <f t="shared" ca="1" si="900"/>
        <v>0.14553709577469517</v>
      </c>
      <c r="F8249" s="38">
        <f t="shared" ca="1" si="904"/>
        <v>3.5272476574693561E-2</v>
      </c>
      <c r="G8249" s="24">
        <f t="shared" ca="1" si="901"/>
        <v>8790.8392520478865</v>
      </c>
      <c r="H8249" s="24">
        <f t="shared" ca="1" si="902"/>
        <v>9484.0205553603682</v>
      </c>
      <c r="I8249" s="24">
        <f ca="1">H8249/'Option value'!$E$10</f>
        <v>460.38934734759067</v>
      </c>
    </row>
    <row r="8250" spans="2:9">
      <c r="B8250">
        <f t="shared" si="903"/>
        <v>8232</v>
      </c>
      <c r="C8250" s="38">
        <f t="shared" ca="1" si="898"/>
        <v>0.124436453559279</v>
      </c>
      <c r="D8250" s="38">
        <f t="shared" ca="1" si="899"/>
        <v>7.2193972151773533E-2</v>
      </c>
      <c r="E8250" s="38">
        <f t="shared" ca="1" si="900"/>
        <v>0.14631772157363404</v>
      </c>
      <c r="F8250" s="38">
        <f t="shared" ca="1" si="904"/>
        <v>3.6354557934152008E-2</v>
      </c>
      <c r="G8250" s="24">
        <f t="shared" ca="1" si="901"/>
        <v>9155.4565342958485</v>
      </c>
      <c r="H8250" s="24">
        <f t="shared" ca="1" si="902"/>
        <v>9848.6378376083303</v>
      </c>
      <c r="I8250" s="24">
        <f ca="1">H8250/'Option value'!$E$10</f>
        <v>478.0892154178801</v>
      </c>
    </row>
    <row r="8251" spans="2:9">
      <c r="B8251">
        <f t="shared" si="903"/>
        <v>8233</v>
      </c>
      <c r="C8251" s="38">
        <f t="shared" ca="1" si="898"/>
        <v>0.12512489492151574</v>
      </c>
      <c r="D8251" s="38">
        <f t="shared" ca="1" si="899"/>
        <v>7.0194145730924362E-2</v>
      </c>
      <c r="E8251" s="38">
        <f t="shared" ca="1" si="900"/>
        <v>0.14633424793010735</v>
      </c>
      <c r="F8251" s="38">
        <f t="shared" ca="1" si="904"/>
        <v>5.5773244308982103E-2</v>
      </c>
      <c r="G8251" s="24">
        <f t="shared" ca="1" si="901"/>
        <v>10815.628889216227</v>
      </c>
      <c r="H8251" s="24">
        <f t="shared" ca="1" si="902"/>
        <v>11508.810192528708</v>
      </c>
      <c r="I8251" s="24">
        <f ca="1">H8251/'Option value'!$E$10</f>
        <v>558.68010643343246</v>
      </c>
    </row>
    <row r="8252" spans="2:9">
      <c r="B8252">
        <f t="shared" si="903"/>
        <v>8234</v>
      </c>
      <c r="C8252" s="38">
        <f t="shared" ca="1" si="898"/>
        <v>0.26540031796595037</v>
      </c>
      <c r="D8252" s="38">
        <f t="shared" ca="1" si="899"/>
        <v>6.8510737575752434E-2</v>
      </c>
      <c r="E8252" s="38">
        <f t="shared" ca="1" si="900"/>
        <v>0.14077609860856874</v>
      </c>
      <c r="F8252" s="38">
        <f t="shared" ca="1" si="904"/>
        <v>2.3425966818988567E-2</v>
      </c>
      <c r="G8252" s="24">
        <f t="shared" ca="1" si="901"/>
        <v>9162.0862855549312</v>
      </c>
      <c r="H8252" s="24">
        <f t="shared" ca="1" si="902"/>
        <v>9855.267588867413</v>
      </c>
      <c r="I8252" s="24">
        <f ca="1">H8252/'Option value'!$E$10</f>
        <v>478.41104800327247</v>
      </c>
    </row>
    <row r="8253" spans="2:9">
      <c r="B8253">
        <f t="shared" si="903"/>
        <v>8235</v>
      </c>
      <c r="C8253" s="38">
        <f t="shared" ca="1" si="898"/>
        <v>0.34558499513373397</v>
      </c>
      <c r="D8253" s="38">
        <f t="shared" ca="1" si="899"/>
        <v>5.848470669363609E-2</v>
      </c>
      <c r="E8253" s="38">
        <f t="shared" ca="1" si="900"/>
        <v>0.14475596897318821</v>
      </c>
      <c r="F8253" s="38">
        <f t="shared" ca="1" si="904"/>
        <v>4.9875938601454867E-2</v>
      </c>
      <c r="G8253" s="24">
        <f t="shared" ca="1" si="901"/>
        <v>10286.556446830818</v>
      </c>
      <c r="H8253" s="24">
        <f t="shared" ca="1" si="902"/>
        <v>10979.7377501433</v>
      </c>
      <c r="I8253" s="24">
        <f ca="1">H8253/'Option value'!$E$10</f>
        <v>532.99697816229605</v>
      </c>
    </row>
    <row r="8254" spans="2:9">
      <c r="B8254">
        <f t="shared" si="903"/>
        <v>8236</v>
      </c>
      <c r="C8254" s="38">
        <f t="shared" ca="1" si="898"/>
        <v>0.28736910104568653</v>
      </c>
      <c r="D8254" s="38">
        <f t="shared" ca="1" si="899"/>
        <v>6.2717309995540774E-2</v>
      </c>
      <c r="E8254" s="38">
        <f t="shared" ca="1" si="900"/>
        <v>0.14703219623438141</v>
      </c>
      <c r="F8254" s="38">
        <f t="shared" ca="1" si="904"/>
        <v>3.8287310599877722E-2</v>
      </c>
      <c r="G8254" s="24">
        <f t="shared" ca="1" si="901"/>
        <v>9208.1638788917298</v>
      </c>
      <c r="H8254" s="24">
        <f t="shared" ca="1" si="902"/>
        <v>9901.3451822042116</v>
      </c>
      <c r="I8254" s="24">
        <f ca="1">H8254/'Option value'!$E$10</f>
        <v>480.6478243788452</v>
      </c>
    </row>
    <row r="8255" spans="2:9">
      <c r="B8255">
        <f t="shared" si="903"/>
        <v>8237</v>
      </c>
      <c r="C8255" s="38">
        <f t="shared" ca="1" si="898"/>
        <v>0.21894344510239938</v>
      </c>
      <c r="D8255" s="38">
        <f t="shared" ca="1" si="899"/>
        <v>6.4826990414302246E-2</v>
      </c>
      <c r="E8255" s="38">
        <f t="shared" ca="1" si="900"/>
        <v>0.14318670287653151</v>
      </c>
      <c r="F8255" s="38">
        <f t="shared" ca="1" si="904"/>
        <v>2.1223838402704236E-2</v>
      </c>
      <c r="G8255" s="24">
        <f t="shared" ca="1" si="901"/>
        <v>8035.3200072901527</v>
      </c>
      <c r="H8255" s="24">
        <f t="shared" ca="1" si="902"/>
        <v>8728.5013106026345</v>
      </c>
      <c r="I8255" s="24">
        <f ca="1">H8255/'Option value'!$E$10</f>
        <v>423.71365585449678</v>
      </c>
    </row>
    <row r="8256" spans="2:9">
      <c r="B8256">
        <f t="shared" si="903"/>
        <v>8238</v>
      </c>
      <c r="C8256" s="38">
        <f t="shared" ca="1" si="898"/>
        <v>0.20401016044086878</v>
      </c>
      <c r="D8256" s="38">
        <f t="shared" ca="1" si="899"/>
        <v>5.7245805202541335E-2</v>
      </c>
      <c r="E8256" s="38">
        <f t="shared" ca="1" si="900"/>
        <v>0.14543724805441269</v>
      </c>
      <c r="F8256" s="38">
        <f t="shared" ca="1" si="904"/>
        <v>3.0776479322120541E-2</v>
      </c>
      <c r="G8256" s="24">
        <f t="shared" ca="1" si="901"/>
        <v>7455.0463509712717</v>
      </c>
      <c r="H8256" s="24">
        <f t="shared" ca="1" si="902"/>
        <v>8148.2276542837544</v>
      </c>
      <c r="I8256" s="24">
        <f ca="1">H8256/'Option value'!$E$10</f>
        <v>395.54503176134727</v>
      </c>
    </row>
    <row r="8257" spans="2:9">
      <c r="B8257">
        <f t="shared" si="903"/>
        <v>8239</v>
      </c>
      <c r="C8257" s="38">
        <f t="shared" ca="1" si="898"/>
        <v>0.23688906576640548</v>
      </c>
      <c r="D8257" s="38">
        <f t="shared" ca="1" si="899"/>
        <v>7.6070124743603321E-2</v>
      </c>
      <c r="E8257" s="38">
        <f t="shared" ca="1" si="900"/>
        <v>0.14036865996897971</v>
      </c>
      <c r="F8257" s="38">
        <f t="shared" ca="1" si="904"/>
        <v>5.7976238496488225E-2</v>
      </c>
      <c r="G8257" s="24">
        <f t="shared" ca="1" si="901"/>
        <v>14162.795647783323</v>
      </c>
      <c r="H8257" s="24">
        <f t="shared" ca="1" si="902"/>
        <v>14855.976951095805</v>
      </c>
      <c r="I8257" s="24">
        <f ca="1">H8257/'Option value'!$E$10</f>
        <v>721.16392966484489</v>
      </c>
    </row>
    <row r="8258" spans="2:9">
      <c r="B8258">
        <f t="shared" si="903"/>
        <v>8240</v>
      </c>
      <c r="C8258" s="38">
        <f t="shared" ca="1" si="898"/>
        <v>0.14798272404460744</v>
      </c>
      <c r="D8258" s="38">
        <f t="shared" ca="1" si="899"/>
        <v>6.469439003543348E-2</v>
      </c>
      <c r="E8258" s="38">
        <f t="shared" ca="1" si="900"/>
        <v>0.14176475891888871</v>
      </c>
      <c r="F8258" s="38">
        <f t="shared" ca="1" si="904"/>
        <v>2.4702913550252184E-2</v>
      </c>
      <c r="G8258" s="24">
        <f t="shared" ca="1" si="901"/>
        <v>7868.2470157885309</v>
      </c>
      <c r="H8258" s="24">
        <f t="shared" ca="1" si="902"/>
        <v>8561.4283191010127</v>
      </c>
      <c r="I8258" s="24">
        <f ca="1">H8258/'Option value'!$E$10</f>
        <v>415.60331646121421</v>
      </c>
    </row>
    <row r="8259" spans="2:9">
      <c r="B8259">
        <f t="shared" si="903"/>
        <v>8241</v>
      </c>
      <c r="C8259" s="38">
        <f t="shared" ca="1" si="898"/>
        <v>0.32301714224899619</v>
      </c>
      <c r="D8259" s="38">
        <f t="shared" ca="1" si="899"/>
        <v>5.7564614669587247E-2</v>
      </c>
      <c r="E8259" s="38">
        <f t="shared" ca="1" si="900"/>
        <v>0.15015987662113753</v>
      </c>
      <c r="F8259" s="38">
        <f t="shared" ca="1" si="904"/>
        <v>2.9312015131665481E-2</v>
      </c>
      <c r="G8259" s="24">
        <f t="shared" ca="1" si="901"/>
        <v>7815.8007717194605</v>
      </c>
      <c r="H8259" s="24">
        <f t="shared" ca="1" si="902"/>
        <v>8508.9820750319432</v>
      </c>
      <c r="I8259" s="24">
        <f ca="1">H8259/'Option value'!$E$10</f>
        <v>413.057382283104</v>
      </c>
    </row>
    <row r="8260" spans="2:9">
      <c r="B8260">
        <f t="shared" si="903"/>
        <v>8242</v>
      </c>
      <c r="C8260" s="38">
        <f t="shared" ca="1" si="898"/>
        <v>0.41337248035185992</v>
      </c>
      <c r="D8260" s="38">
        <f t="shared" ca="1" si="899"/>
        <v>6.7248415995679989E-2</v>
      </c>
      <c r="E8260" s="38">
        <f t="shared" ca="1" si="900"/>
        <v>0.14626924070546471</v>
      </c>
      <c r="F8260" s="38">
        <f t="shared" ca="1" si="904"/>
        <v>4.7435276938728878E-2</v>
      </c>
      <c r="G8260" s="24">
        <f t="shared" ca="1" si="901"/>
        <v>11926.797723354641</v>
      </c>
      <c r="H8260" s="24">
        <f t="shared" ca="1" si="902"/>
        <v>12619.979026667123</v>
      </c>
      <c r="I8260" s="24">
        <f ca="1">H8260/'Option value'!$E$10</f>
        <v>612.62034110034574</v>
      </c>
    </row>
    <row r="8261" spans="2:9">
      <c r="B8261">
        <f t="shared" si="903"/>
        <v>8243</v>
      </c>
      <c r="C8261" s="38">
        <f t="shared" ca="1" si="898"/>
        <v>7.4169795729280341E-2</v>
      </c>
      <c r="D8261" s="38">
        <f t="shared" ca="1" si="899"/>
        <v>7.2670819097119491E-2</v>
      </c>
      <c r="E8261" s="38">
        <f t="shared" ca="1" si="900"/>
        <v>0.14601193383698691</v>
      </c>
      <c r="F8261" s="38">
        <f t="shared" ca="1" si="904"/>
        <v>4.8545350755582445E-2</v>
      </c>
      <c r="G8261" s="24">
        <f t="shared" ca="1" si="901"/>
        <v>9932.7299347680364</v>
      </c>
      <c r="H8261" s="24">
        <f t="shared" ca="1" si="902"/>
        <v>10625.911238080518</v>
      </c>
      <c r="I8261" s="24">
        <f ca="1">H8261/'Option value'!$E$10</f>
        <v>515.82093388740373</v>
      </c>
    </row>
    <row r="8262" spans="2:9">
      <c r="B8262">
        <f t="shared" si="903"/>
        <v>8244</v>
      </c>
      <c r="C8262" s="38">
        <f t="shared" ca="1" si="898"/>
        <v>0.28904140034348608</v>
      </c>
      <c r="D8262" s="38">
        <f t="shared" ca="1" si="899"/>
        <v>6.0873662820300704E-2</v>
      </c>
      <c r="E8262" s="38">
        <f t="shared" ca="1" si="900"/>
        <v>0.14444924069719611</v>
      </c>
      <c r="F8262" s="38">
        <f t="shared" ca="1" si="904"/>
        <v>5.5645721644550741E-2</v>
      </c>
      <c r="G8262" s="24">
        <f t="shared" ca="1" si="901"/>
        <v>10958.661215856455</v>
      </c>
      <c r="H8262" s="24">
        <f t="shared" ca="1" si="902"/>
        <v>11651.842519168937</v>
      </c>
      <c r="I8262" s="24">
        <f ca="1">H8262/'Option value'!$E$10</f>
        <v>565.62342326062799</v>
      </c>
    </row>
    <row r="8263" spans="2:9">
      <c r="B8263">
        <f t="shared" si="903"/>
        <v>8245</v>
      </c>
      <c r="C8263" s="38">
        <f t="shared" ca="1" si="898"/>
        <v>0.11366749003098031</v>
      </c>
      <c r="D8263" s="38">
        <f t="shared" ca="1" si="899"/>
        <v>6.5612139859717977E-2</v>
      </c>
      <c r="E8263" s="38">
        <f t="shared" ca="1" si="900"/>
        <v>0.1490120161059505</v>
      </c>
      <c r="F8263" s="38">
        <f t="shared" ca="1" si="904"/>
        <v>3.6137624360485177E-2</v>
      </c>
      <c r="G8263" s="24">
        <f t="shared" ca="1" si="901"/>
        <v>8028.5237749900907</v>
      </c>
      <c r="H8263" s="24">
        <f t="shared" ca="1" si="902"/>
        <v>8721.7050783025734</v>
      </c>
      <c r="I8263" s="24">
        <f ca="1">H8263/'Option value'!$E$10</f>
        <v>423.38374166517343</v>
      </c>
    </row>
    <row r="8264" spans="2:9">
      <c r="B8264">
        <f t="shared" si="903"/>
        <v>8246</v>
      </c>
      <c r="C8264" s="38">
        <f t="shared" ca="1" si="898"/>
        <v>0.25350651827949616</v>
      </c>
      <c r="D8264" s="38">
        <f t="shared" ca="1" si="899"/>
        <v>6.2001553332152085E-2</v>
      </c>
      <c r="E8264" s="38">
        <f t="shared" ca="1" si="900"/>
        <v>0.14434614490303738</v>
      </c>
      <c r="F8264" s="38">
        <f t="shared" ca="1" si="904"/>
        <v>2.3848253540025149E-2</v>
      </c>
      <c r="G8264" s="24">
        <f t="shared" ca="1" si="901"/>
        <v>7999.0994535083382</v>
      </c>
      <c r="H8264" s="24">
        <f t="shared" ca="1" si="902"/>
        <v>8692.2807568208209</v>
      </c>
      <c r="I8264" s="24">
        <f ca="1">H8264/'Option value'!$E$10</f>
        <v>421.95537654470002</v>
      </c>
    </row>
    <row r="8265" spans="2:9">
      <c r="B8265">
        <f t="shared" si="903"/>
        <v>8247</v>
      </c>
      <c r="C8265" s="38">
        <f t="shared" ca="1" si="898"/>
        <v>0.27061434259898753</v>
      </c>
      <c r="D8265" s="38">
        <f t="shared" ca="1" si="899"/>
        <v>5.9789351321634744E-2</v>
      </c>
      <c r="E8265" s="38">
        <f t="shared" ca="1" si="900"/>
        <v>0.14209423295790638</v>
      </c>
      <c r="F8265" s="38">
        <f t="shared" ca="1" si="904"/>
        <v>2.1741589520298411E-2</v>
      </c>
      <c r="G8265" s="24">
        <f t="shared" ca="1" si="901"/>
        <v>7828.4059462980904</v>
      </c>
      <c r="H8265" s="24">
        <f t="shared" ca="1" si="902"/>
        <v>8521.5872496105731</v>
      </c>
      <c r="I8265" s="24">
        <f ca="1">H8265/'Option value'!$E$10</f>
        <v>413.66928396167827</v>
      </c>
    </row>
    <row r="8266" spans="2:9">
      <c r="B8266">
        <f t="shared" si="903"/>
        <v>8248</v>
      </c>
      <c r="C8266" s="38">
        <f t="shared" ca="1" si="898"/>
        <v>0.23495634806611568</v>
      </c>
      <c r="D8266" s="38">
        <f t="shared" ca="1" si="899"/>
        <v>6.0227472533033594E-2</v>
      </c>
      <c r="E8266" s="38">
        <f t="shared" ca="1" si="900"/>
        <v>0.14580622912601413</v>
      </c>
      <c r="F8266" s="38">
        <f t="shared" ca="1" si="904"/>
        <v>5.2382944405745827E-2</v>
      </c>
      <c r="G8266" s="24">
        <f t="shared" ca="1" si="901"/>
        <v>9873.7582368560634</v>
      </c>
      <c r="H8266" s="24">
        <f t="shared" ca="1" si="902"/>
        <v>10566.939540168545</v>
      </c>
      <c r="I8266" s="24">
        <f ca="1">H8266/'Option value'!$E$10</f>
        <v>512.95823010526919</v>
      </c>
    </row>
    <row r="8267" spans="2:9">
      <c r="B8267">
        <f t="shared" si="903"/>
        <v>8249</v>
      </c>
      <c r="C8267" s="38">
        <f t="shared" ca="1" si="898"/>
        <v>0.13202876888153472</v>
      </c>
      <c r="D8267" s="38">
        <f t="shared" ca="1" si="899"/>
        <v>5.9581642558171312E-2</v>
      </c>
      <c r="E8267" s="38">
        <f t="shared" ca="1" si="900"/>
        <v>0.14455528855298322</v>
      </c>
      <c r="F8267" s="38">
        <f t="shared" ca="1" si="904"/>
        <v>2.3186661662772293E-2</v>
      </c>
      <c r="G8267" s="24">
        <f t="shared" ca="1" si="901"/>
        <v>6892.1524308610396</v>
      </c>
      <c r="H8267" s="24">
        <f t="shared" ca="1" si="902"/>
        <v>7585.3337341735223</v>
      </c>
      <c r="I8267" s="24">
        <f ca="1">H8267/'Option value'!$E$10</f>
        <v>368.22008418318069</v>
      </c>
    </row>
    <row r="8268" spans="2:9">
      <c r="B8268">
        <f t="shared" si="903"/>
        <v>8250</v>
      </c>
      <c r="C8268" s="38">
        <f t="shared" ca="1" si="898"/>
        <v>0.30035883935596008</v>
      </c>
      <c r="D8268" s="38">
        <f t="shared" ca="1" si="899"/>
        <v>6.3602695615762872E-2</v>
      </c>
      <c r="E8268" s="38">
        <f t="shared" ca="1" si="900"/>
        <v>0.14667391816422815</v>
      </c>
      <c r="F8268" s="38">
        <f t="shared" ca="1" si="904"/>
        <v>3.4267302527516953E-2</v>
      </c>
      <c r="G8268" s="24">
        <f t="shared" ca="1" si="901"/>
        <v>9125.1127895967747</v>
      </c>
      <c r="H8268" s="24">
        <f t="shared" ca="1" si="902"/>
        <v>9818.2940929092565</v>
      </c>
      <c r="I8268" s="24">
        <f ca="1">H8268/'Option value'!$E$10</f>
        <v>476.61621810239109</v>
      </c>
    </row>
    <row r="8269" spans="2:9">
      <c r="B8269">
        <f t="shared" si="903"/>
        <v>8251</v>
      </c>
      <c r="C8269" s="38">
        <f t="shared" ca="1" si="898"/>
        <v>0.23693601517829641</v>
      </c>
      <c r="D8269" s="38">
        <f t="shared" ca="1" si="899"/>
        <v>5.7578910294772516E-2</v>
      </c>
      <c r="E8269" s="38">
        <f t="shared" ca="1" si="900"/>
        <v>0.14849480226747144</v>
      </c>
      <c r="F8269" s="38">
        <f t="shared" ca="1" si="904"/>
        <v>4.6211805025774433E-2</v>
      </c>
      <c r="G8269" s="24">
        <f t="shared" ca="1" si="901"/>
        <v>8635.7210866380265</v>
      </c>
      <c r="H8269" s="24">
        <f t="shared" ca="1" si="902"/>
        <v>9328.9023899505082</v>
      </c>
      <c r="I8269" s="24">
        <f ca="1">H8269/'Option value'!$E$10</f>
        <v>452.85933931798581</v>
      </c>
    </row>
    <row r="8270" spans="2:9">
      <c r="B8270">
        <f t="shared" si="903"/>
        <v>8252</v>
      </c>
      <c r="C8270" s="38">
        <f t="shared" ca="1" si="898"/>
        <v>0.36467598528149925</v>
      </c>
      <c r="D8270" s="38">
        <f t="shared" ca="1" si="899"/>
        <v>6.4547046687581641E-2</v>
      </c>
      <c r="E8270" s="38">
        <f t="shared" ca="1" si="900"/>
        <v>0.14442642643028059</v>
      </c>
      <c r="F8270" s="38">
        <f t="shared" ca="1" si="904"/>
        <v>5.4674699355950609E-2</v>
      </c>
      <c r="G8270" s="24">
        <f t="shared" ca="1" si="901"/>
        <v>12171.791035119446</v>
      </c>
      <c r="H8270" s="24">
        <f t="shared" ca="1" si="902"/>
        <v>12864.972338431928</v>
      </c>
      <c r="I8270" s="24">
        <f ca="1">H8270/'Option value'!$E$10</f>
        <v>624.51322031222946</v>
      </c>
    </row>
    <row r="8271" spans="2:9">
      <c r="B8271">
        <f t="shared" si="903"/>
        <v>8253</v>
      </c>
      <c r="C8271" s="38">
        <f t="shared" ca="1" si="898"/>
        <v>0.25086897271540481</v>
      </c>
      <c r="D8271" s="38">
        <f t="shared" ca="1" si="899"/>
        <v>6.5580303496985459E-2</v>
      </c>
      <c r="E8271" s="38">
        <f t="shared" ca="1" si="900"/>
        <v>0.14458794815846843</v>
      </c>
      <c r="F8271" s="38">
        <f t="shared" ca="1" si="904"/>
        <v>3.0872646287361853E-2</v>
      </c>
      <c r="G8271" s="24">
        <f t="shared" ca="1" si="901"/>
        <v>8946.5936140866888</v>
      </c>
      <c r="H8271" s="24">
        <f t="shared" ca="1" si="902"/>
        <v>9639.7749173991706</v>
      </c>
      <c r="I8271" s="24">
        <f ca="1">H8271/'Option value'!$E$10</f>
        <v>467.95023870869755</v>
      </c>
    </row>
    <row r="8272" spans="2:9">
      <c r="B8272">
        <f t="shared" si="903"/>
        <v>8254</v>
      </c>
      <c r="C8272" s="38">
        <f t="shared" ca="1" si="898"/>
        <v>8.9376750538096655E-2</v>
      </c>
      <c r="D8272" s="38">
        <f t="shared" ca="1" si="899"/>
        <v>6.4767572081653846E-2</v>
      </c>
      <c r="E8272" s="38">
        <f t="shared" ca="1" si="900"/>
        <v>0.14615084755772667</v>
      </c>
      <c r="F8272" s="38">
        <f t="shared" ca="1" si="904"/>
        <v>5.7622199020191459E-2</v>
      </c>
      <c r="G8272" s="24">
        <f t="shared" ca="1" si="901"/>
        <v>9884.2395419717704</v>
      </c>
      <c r="H8272" s="24">
        <f t="shared" ca="1" si="902"/>
        <v>10577.420845284252</v>
      </c>
      <c r="I8272" s="24">
        <f ca="1">H8272/'Option value'!$E$10</f>
        <v>513.46703132447817</v>
      </c>
    </row>
    <row r="8273" spans="2:9">
      <c r="B8273">
        <f t="shared" si="903"/>
        <v>8255</v>
      </c>
      <c r="C8273" s="38">
        <f t="shared" ca="1" si="898"/>
        <v>0.33997121189330681</v>
      </c>
      <c r="D8273" s="38">
        <f t="shared" ca="1" si="899"/>
        <v>6.567450393440781E-2</v>
      </c>
      <c r="E8273" s="38">
        <f t="shared" ca="1" si="900"/>
        <v>0.14090572359489889</v>
      </c>
      <c r="F8273" s="38">
        <f t="shared" ca="1" si="904"/>
        <v>2.4701988510973195E-2</v>
      </c>
      <c r="G8273" s="24">
        <f t="shared" ca="1" si="901"/>
        <v>9392.1183898462696</v>
      </c>
      <c r="H8273" s="24">
        <f t="shared" ca="1" si="902"/>
        <v>10085.299693158751</v>
      </c>
      <c r="I8273" s="24">
        <f ca="1">H8273/'Option value'!$E$10</f>
        <v>489.57765500770637</v>
      </c>
    </row>
    <row r="8274" spans="2:9">
      <c r="B8274">
        <f t="shared" si="903"/>
        <v>8256</v>
      </c>
      <c r="C8274" s="38">
        <f t="shared" ca="1" si="898"/>
        <v>0.15210680537866195</v>
      </c>
      <c r="D8274" s="38">
        <f t="shared" ca="1" si="899"/>
        <v>6.8861643645762458E-2</v>
      </c>
      <c r="E8274" s="38">
        <f t="shared" ca="1" si="900"/>
        <v>0.1464610215376006</v>
      </c>
      <c r="F8274" s="38">
        <f t="shared" ca="1" si="904"/>
        <v>3.6298051919694402E-2</v>
      </c>
      <c r="G8274" s="24">
        <f t="shared" ca="1" si="901"/>
        <v>8931.5301555976839</v>
      </c>
      <c r="H8274" s="24">
        <f t="shared" ca="1" si="902"/>
        <v>9624.7114589101657</v>
      </c>
      <c r="I8274" s="24">
        <f ca="1">H8274/'Option value'!$E$10</f>
        <v>467.21900285971674</v>
      </c>
    </row>
    <row r="8275" spans="2:9">
      <c r="B8275">
        <f t="shared" si="903"/>
        <v>8257</v>
      </c>
      <c r="C8275" s="38">
        <f t="shared" ref="C8275:C8338" ca="1" si="905">_xlfn.NORM.INV(RAND(),$F$6,$G$6)</f>
        <v>0.16682498954765512</v>
      </c>
      <c r="D8275" s="38">
        <f t="shared" ref="D8275:D8338" ca="1" si="906">_xlfn.NORM.INV(RAND(),$F$7,$G$7)</f>
        <v>5.8224445296946897E-2</v>
      </c>
      <c r="E8275" s="38">
        <f t="shared" ref="E8275:E8338" ca="1" si="907">_xlfn.NORM.INV(RAND(),$F$8,$G$8)</f>
        <v>0.14705596202194426</v>
      </c>
      <c r="F8275" s="38">
        <f t="shared" ca="1" si="904"/>
        <v>5.7116638199920217E-2</v>
      </c>
      <c r="G8275" s="24">
        <f t="shared" ref="G8275:G8338" ca="1" si="908">IF(E8275&gt;F8275,($C$12*(1+C8275)*D8275)/(E8275-F8275),0)</f>
        <v>9368.1285193540261</v>
      </c>
      <c r="H8275" s="24">
        <f t="shared" ref="H8275:H8338" ca="1" si="909">G8275+$C$13</f>
        <v>10061.309822666508</v>
      </c>
      <c r="I8275" s="24">
        <f ca="1">H8275/'Option value'!$E$10</f>
        <v>488.41309818769452</v>
      </c>
    </row>
    <row r="8276" spans="2:9">
      <c r="B8276">
        <f t="shared" ref="B8276:B8339" si="910">B8275+1</f>
        <v>8258</v>
      </c>
      <c r="C8276" s="38">
        <f t="shared" ca="1" si="905"/>
        <v>0.3491877426038601</v>
      </c>
      <c r="D8276" s="38">
        <f t="shared" ca="1" si="906"/>
        <v>7.216070835745686E-2</v>
      </c>
      <c r="E8276" s="38">
        <f t="shared" ca="1" si="907"/>
        <v>0.14349511511584678</v>
      </c>
      <c r="F8276" s="38">
        <f t="shared" ref="F8276:F8339" ca="1" si="911">RAND()*($E$9-$D$9)+$D$9</f>
        <v>3.8508066078894787E-2</v>
      </c>
      <c r="G8276" s="24">
        <f t="shared" ca="1" si="908"/>
        <v>11500.820434769304</v>
      </c>
      <c r="H8276" s="24">
        <f t="shared" ca="1" si="909"/>
        <v>12194.001738081786</v>
      </c>
      <c r="I8276" s="24">
        <f ca="1">H8276/'Option value'!$E$10</f>
        <v>591.94183194571769</v>
      </c>
    </row>
    <row r="8277" spans="2:9">
      <c r="B8277">
        <f t="shared" si="910"/>
        <v>8259</v>
      </c>
      <c r="C8277" s="38">
        <f t="shared" ca="1" si="905"/>
        <v>0.28560625653012245</v>
      </c>
      <c r="D8277" s="38">
        <f t="shared" ca="1" si="906"/>
        <v>6.8784623845355095E-2</v>
      </c>
      <c r="E8277" s="38">
        <f t="shared" ca="1" si="907"/>
        <v>0.14547703745466881</v>
      </c>
      <c r="F8277" s="38">
        <f t="shared" ca="1" si="911"/>
        <v>4.9121863490257045E-2</v>
      </c>
      <c r="G8277" s="24">
        <f t="shared" ca="1" si="908"/>
        <v>11381.923988041897</v>
      </c>
      <c r="H8277" s="24">
        <f t="shared" ca="1" si="909"/>
        <v>12075.105291354379</v>
      </c>
      <c r="I8277" s="24">
        <f ca="1">H8277/'Option value'!$E$10</f>
        <v>586.17015977448443</v>
      </c>
    </row>
    <row r="8278" spans="2:9">
      <c r="B8278">
        <f t="shared" si="910"/>
        <v>8260</v>
      </c>
      <c r="C8278" s="38">
        <f t="shared" ca="1" si="905"/>
        <v>0.29710150812243435</v>
      </c>
      <c r="D8278" s="38">
        <f t="shared" ca="1" si="906"/>
        <v>6.6825356963058122E-2</v>
      </c>
      <c r="E8278" s="38">
        <f t="shared" ca="1" si="907"/>
        <v>0.14042092649447191</v>
      </c>
      <c r="F8278" s="38">
        <f t="shared" ca="1" si="911"/>
        <v>5.6646898003355081E-2</v>
      </c>
      <c r="G8278" s="24">
        <f t="shared" ca="1" si="908"/>
        <v>12832.08501730516</v>
      </c>
      <c r="H8278" s="24">
        <f t="shared" ca="1" si="909"/>
        <v>13525.266320617642</v>
      </c>
      <c r="I8278" s="24">
        <f ca="1">H8278/'Option value'!$E$10</f>
        <v>656.56632624357485</v>
      </c>
    </row>
    <row r="8279" spans="2:9">
      <c r="B8279">
        <f t="shared" si="910"/>
        <v>8261</v>
      </c>
      <c r="C8279" s="38">
        <f t="shared" ca="1" si="905"/>
        <v>0.2024977698128102</v>
      </c>
      <c r="D8279" s="38">
        <f t="shared" ca="1" si="906"/>
        <v>6.2189009453764557E-2</v>
      </c>
      <c r="E8279" s="38">
        <f t="shared" ca="1" si="907"/>
        <v>0.14681876579432365</v>
      </c>
      <c r="F8279" s="38">
        <f t="shared" ca="1" si="911"/>
        <v>5.0898265339270318E-2</v>
      </c>
      <c r="G8279" s="24">
        <f t="shared" ca="1" si="908"/>
        <v>9668.9176165602621</v>
      </c>
      <c r="H8279" s="24">
        <f t="shared" ca="1" si="909"/>
        <v>10362.098919872744</v>
      </c>
      <c r="I8279" s="24">
        <f ca="1">H8279/'Option value'!$E$10</f>
        <v>503.01451067343413</v>
      </c>
    </row>
    <row r="8280" spans="2:9">
      <c r="B8280">
        <f t="shared" si="910"/>
        <v>8262</v>
      </c>
      <c r="C8280" s="38">
        <f t="shared" ca="1" si="905"/>
        <v>0.16296375760886955</v>
      </c>
      <c r="D8280" s="38">
        <f t="shared" ca="1" si="906"/>
        <v>6.4725695418482387E-2</v>
      </c>
      <c r="E8280" s="38">
        <f t="shared" ca="1" si="907"/>
        <v>0.14495698589745129</v>
      </c>
      <c r="F8280" s="38">
        <f t="shared" ca="1" si="911"/>
        <v>5.9871184767648064E-2</v>
      </c>
      <c r="G8280" s="24">
        <f t="shared" ca="1" si="908"/>
        <v>10971.782516229223</v>
      </c>
      <c r="H8280" s="24">
        <f t="shared" ca="1" si="909"/>
        <v>11664.963819541705</v>
      </c>
      <c r="I8280" s="24">
        <f ca="1">H8280/'Option value'!$E$10</f>
        <v>566.2603795894031</v>
      </c>
    </row>
    <row r="8281" spans="2:9">
      <c r="B8281">
        <f t="shared" si="910"/>
        <v>8263</v>
      </c>
      <c r="C8281" s="38">
        <f t="shared" ca="1" si="905"/>
        <v>0.19754803999365153</v>
      </c>
      <c r="D8281" s="38">
        <f t="shared" ca="1" si="906"/>
        <v>6.4318992165571492E-2</v>
      </c>
      <c r="E8281" s="38">
        <f t="shared" ca="1" si="907"/>
        <v>0.15065841415165962</v>
      </c>
      <c r="F8281" s="38">
        <f t="shared" ca="1" si="911"/>
        <v>2.8768892096157152E-2</v>
      </c>
      <c r="G8281" s="24">
        <f t="shared" ca="1" si="908"/>
        <v>7837.1322902395104</v>
      </c>
      <c r="H8281" s="24">
        <f t="shared" ca="1" si="909"/>
        <v>8530.3135935519931</v>
      </c>
      <c r="I8281" s="24">
        <f ca="1">H8281/'Option value'!$E$10</f>
        <v>414.09289289087343</v>
      </c>
    </row>
    <row r="8282" spans="2:9">
      <c r="B8282">
        <f t="shared" si="910"/>
        <v>8264</v>
      </c>
      <c r="C8282" s="38">
        <f t="shared" ca="1" si="905"/>
        <v>0.36266807254254174</v>
      </c>
      <c r="D8282" s="38">
        <f t="shared" ca="1" si="906"/>
        <v>7.0322461230580627E-2</v>
      </c>
      <c r="E8282" s="38">
        <f t="shared" ca="1" si="907"/>
        <v>0.14414484858657864</v>
      </c>
      <c r="F8282" s="38">
        <f t="shared" ca="1" si="911"/>
        <v>2.2670240809677233E-2</v>
      </c>
      <c r="G8282" s="24">
        <f t="shared" ca="1" si="908"/>
        <v>9783.4045923838166</v>
      </c>
      <c r="H8282" s="24">
        <f t="shared" ca="1" si="909"/>
        <v>10476.585895696298</v>
      </c>
      <c r="I8282" s="24">
        <f ca="1">H8282/'Option value'!$E$10</f>
        <v>508.57213085904357</v>
      </c>
    </row>
    <row r="8283" spans="2:9">
      <c r="B8283">
        <f t="shared" si="910"/>
        <v>8265</v>
      </c>
      <c r="C8283" s="38">
        <f t="shared" ca="1" si="905"/>
        <v>0.22990572702734038</v>
      </c>
      <c r="D8283" s="38">
        <f t="shared" ca="1" si="906"/>
        <v>6.9284418880163082E-2</v>
      </c>
      <c r="E8283" s="38">
        <f t="shared" ca="1" si="907"/>
        <v>0.14287711792786362</v>
      </c>
      <c r="F8283" s="38">
        <f t="shared" ca="1" si="911"/>
        <v>4.0465009143393155E-2</v>
      </c>
      <c r="G8283" s="24">
        <f t="shared" ca="1" si="908"/>
        <v>10319.234232562163</v>
      </c>
      <c r="H8283" s="24">
        <f t="shared" ca="1" si="909"/>
        <v>11012.415535874645</v>
      </c>
      <c r="I8283" s="24">
        <f ca="1">H8283/'Option value'!$E$10</f>
        <v>534.58327844051666</v>
      </c>
    </row>
    <row r="8284" spans="2:9">
      <c r="B8284">
        <f t="shared" si="910"/>
        <v>8266</v>
      </c>
      <c r="C8284" s="38">
        <f t="shared" ca="1" si="905"/>
        <v>6.0314800405833369E-2</v>
      </c>
      <c r="D8284" s="38">
        <f t="shared" ca="1" si="906"/>
        <v>6.3263100275893436E-2</v>
      </c>
      <c r="E8284" s="38">
        <f t="shared" ca="1" si="907"/>
        <v>0.1454667742451044</v>
      </c>
      <c r="F8284" s="38">
        <f t="shared" ca="1" si="911"/>
        <v>2.6751898712350831E-2</v>
      </c>
      <c r="G8284" s="24">
        <f t="shared" ca="1" si="908"/>
        <v>7007.6359192866012</v>
      </c>
      <c r="H8284" s="24">
        <f t="shared" ca="1" si="909"/>
        <v>7700.8172225990838</v>
      </c>
      <c r="I8284" s="24">
        <f ca="1">H8284/'Option value'!$E$10</f>
        <v>373.82607876694578</v>
      </c>
    </row>
    <row r="8285" spans="2:9">
      <c r="B8285">
        <f t="shared" si="910"/>
        <v>8267</v>
      </c>
      <c r="C8285" s="38">
        <f t="shared" ca="1" si="905"/>
        <v>8.466303061595909E-2</v>
      </c>
      <c r="D8285" s="38">
        <f t="shared" ca="1" si="906"/>
        <v>6.3090394535753533E-2</v>
      </c>
      <c r="E8285" s="38">
        <f t="shared" ca="1" si="907"/>
        <v>0.14816138925244524</v>
      </c>
      <c r="F8285" s="38">
        <f t="shared" ca="1" si="911"/>
        <v>5.337077785557115E-2</v>
      </c>
      <c r="G8285" s="24">
        <f t="shared" ca="1" si="908"/>
        <v>8953.3205526062065</v>
      </c>
      <c r="H8285" s="24">
        <f t="shared" ca="1" si="909"/>
        <v>9646.5018559186883</v>
      </c>
      <c r="I8285" s="24">
        <f ca="1">H8285/'Option value'!$E$10</f>
        <v>468.27678912226639</v>
      </c>
    </row>
    <row r="8286" spans="2:9">
      <c r="B8286">
        <f t="shared" si="910"/>
        <v>8268</v>
      </c>
      <c r="C8286" s="38">
        <f t="shared" ca="1" si="905"/>
        <v>0.19385951053477765</v>
      </c>
      <c r="D8286" s="38">
        <f t="shared" ca="1" si="906"/>
        <v>5.6189233085854697E-2</v>
      </c>
      <c r="E8286" s="38">
        <f t="shared" ca="1" si="907"/>
        <v>0.14578914608905355</v>
      </c>
      <c r="F8286" s="38">
        <f t="shared" ca="1" si="911"/>
        <v>2.9932142998704125E-2</v>
      </c>
      <c r="G8286" s="24">
        <f t="shared" ca="1" si="908"/>
        <v>7180.8427192394038</v>
      </c>
      <c r="H8286" s="24">
        <f t="shared" ca="1" si="909"/>
        <v>7874.0240225518864</v>
      </c>
      <c r="I8286" s="24">
        <f ca="1">H8286/'Option value'!$E$10</f>
        <v>382.23417585203327</v>
      </c>
    </row>
    <row r="8287" spans="2:9">
      <c r="B8287">
        <f t="shared" si="910"/>
        <v>8269</v>
      </c>
      <c r="C8287" s="38">
        <f t="shared" ca="1" si="905"/>
        <v>0.19681427681049141</v>
      </c>
      <c r="D8287" s="38">
        <f t="shared" ca="1" si="906"/>
        <v>6.7129697714221587E-2</v>
      </c>
      <c r="E8287" s="38">
        <f t="shared" ca="1" si="907"/>
        <v>0.147761433977426</v>
      </c>
      <c r="F8287" s="38">
        <f t="shared" ca="1" si="911"/>
        <v>2.1984478415536936E-2</v>
      </c>
      <c r="G8287" s="24">
        <f t="shared" ca="1" si="908"/>
        <v>7921.9436931778346</v>
      </c>
      <c r="H8287" s="24">
        <f t="shared" ca="1" si="909"/>
        <v>8615.1249964903163</v>
      </c>
      <c r="I8287" s="24">
        <f ca="1">H8287/'Option value'!$E$10</f>
        <v>418.20995128593768</v>
      </c>
    </row>
    <row r="8288" spans="2:9">
      <c r="B8288">
        <f t="shared" si="910"/>
        <v>8270</v>
      </c>
      <c r="C8288" s="38">
        <f t="shared" ca="1" si="905"/>
        <v>0.21293031049041344</v>
      </c>
      <c r="D8288" s="38">
        <f t="shared" ca="1" si="906"/>
        <v>6.401401641178181E-2</v>
      </c>
      <c r="E8288" s="38">
        <f t="shared" ca="1" si="907"/>
        <v>0.14806405115116356</v>
      </c>
      <c r="F8288" s="38">
        <f t="shared" ca="1" si="911"/>
        <v>3.9573238284444812E-2</v>
      </c>
      <c r="G8288" s="24">
        <f t="shared" ca="1" si="908"/>
        <v>8875.8374385578845</v>
      </c>
      <c r="H8288" s="24">
        <f t="shared" ca="1" si="909"/>
        <v>9569.0187418703663</v>
      </c>
      <c r="I8288" s="24">
        <f ca="1">H8288/'Option value'!$E$10</f>
        <v>464.51547290632845</v>
      </c>
    </row>
    <row r="8289" spans="2:9">
      <c r="B8289">
        <f t="shared" si="910"/>
        <v>8271</v>
      </c>
      <c r="C8289" s="38">
        <f t="shared" ca="1" si="905"/>
        <v>0.25670865718921443</v>
      </c>
      <c r="D8289" s="38">
        <f t="shared" ca="1" si="906"/>
        <v>5.583057753918047E-2</v>
      </c>
      <c r="E8289" s="38">
        <f t="shared" ca="1" si="907"/>
        <v>0.14410648723624617</v>
      </c>
      <c r="F8289" s="38">
        <f t="shared" ca="1" si="911"/>
        <v>2.6696628908042652E-2</v>
      </c>
      <c r="G8289" s="24">
        <f t="shared" ca="1" si="908"/>
        <v>7411.2854397987085</v>
      </c>
      <c r="H8289" s="24">
        <f t="shared" ca="1" si="909"/>
        <v>8104.4667431111911</v>
      </c>
      <c r="I8289" s="24">
        <f ca="1">H8289/'Option value'!$E$10</f>
        <v>393.42071568500927</v>
      </c>
    </row>
    <row r="8290" spans="2:9">
      <c r="B8290">
        <f t="shared" si="910"/>
        <v>8272</v>
      </c>
      <c r="C8290" s="38">
        <f t="shared" ca="1" si="905"/>
        <v>0.19718477509233845</v>
      </c>
      <c r="D8290" s="38">
        <f t="shared" ca="1" si="906"/>
        <v>6.0509913209385084E-2</v>
      </c>
      <c r="E8290" s="38">
        <f t="shared" ca="1" si="907"/>
        <v>0.1451322604184416</v>
      </c>
      <c r="F8290" s="38">
        <f t="shared" ca="1" si="911"/>
        <v>5.3925822773747176E-2</v>
      </c>
      <c r="G8290" s="24">
        <f t="shared" ca="1" si="908"/>
        <v>9850.3939266863308</v>
      </c>
      <c r="H8290" s="24">
        <f t="shared" ca="1" si="909"/>
        <v>10543.575229998813</v>
      </c>
      <c r="I8290" s="24">
        <f ca="1">H8290/'Option value'!$E$10</f>
        <v>511.82404029120448</v>
      </c>
    </row>
    <row r="8291" spans="2:9">
      <c r="B8291">
        <f t="shared" si="910"/>
        <v>8273</v>
      </c>
      <c r="C8291" s="38">
        <f t="shared" ca="1" si="905"/>
        <v>0.1569396317008892</v>
      </c>
      <c r="D8291" s="38">
        <f t="shared" ca="1" si="906"/>
        <v>5.9221835958207181E-2</v>
      </c>
      <c r="E8291" s="38">
        <f t="shared" ca="1" si="907"/>
        <v>0.14564632561170082</v>
      </c>
      <c r="F8291" s="38">
        <f t="shared" ca="1" si="911"/>
        <v>5.099658193088602E-2</v>
      </c>
      <c r="G8291" s="24">
        <f t="shared" ca="1" si="908"/>
        <v>8977.6878266182994</v>
      </c>
      <c r="H8291" s="24">
        <f t="shared" ca="1" si="909"/>
        <v>9670.8691299307811</v>
      </c>
      <c r="I8291" s="24">
        <f ca="1">H8291/'Option value'!$E$10</f>
        <v>469.45966650149421</v>
      </c>
    </row>
    <row r="8292" spans="2:9">
      <c r="B8292">
        <f t="shared" si="910"/>
        <v>8274</v>
      </c>
      <c r="C8292" s="38">
        <f t="shared" ca="1" si="905"/>
        <v>0.20826716632008896</v>
      </c>
      <c r="D8292" s="38">
        <f t="shared" ca="1" si="906"/>
        <v>6.4675524769188183E-2</v>
      </c>
      <c r="E8292" s="38">
        <f t="shared" ca="1" si="907"/>
        <v>0.13884158917603676</v>
      </c>
      <c r="F8292" s="38">
        <f t="shared" ca="1" si="911"/>
        <v>3.7973505420486026E-2</v>
      </c>
      <c r="G8292" s="24">
        <f t="shared" ca="1" si="908"/>
        <v>9608.1669723844334</v>
      </c>
      <c r="H8292" s="24">
        <f t="shared" ca="1" si="909"/>
        <v>10301.348275696915</v>
      </c>
      <c r="I8292" s="24">
        <f ca="1">H8292/'Option value'!$E$10</f>
        <v>500.06545027654926</v>
      </c>
    </row>
    <row r="8293" spans="2:9">
      <c r="B8293">
        <f t="shared" si="910"/>
        <v>8275</v>
      </c>
      <c r="C8293" s="38">
        <f t="shared" ca="1" si="905"/>
        <v>0.17058037099853723</v>
      </c>
      <c r="D8293" s="38">
        <f t="shared" ca="1" si="906"/>
        <v>6.7552861527517827E-2</v>
      </c>
      <c r="E8293" s="38">
        <f t="shared" ca="1" si="907"/>
        <v>0.14646340036680036</v>
      </c>
      <c r="F8293" s="38">
        <f t="shared" ca="1" si="911"/>
        <v>5.6169305983707632E-2</v>
      </c>
      <c r="G8293" s="24">
        <f t="shared" ca="1" si="908"/>
        <v>10861.180169506268</v>
      </c>
      <c r="H8293" s="24">
        <f t="shared" ca="1" si="909"/>
        <v>11554.361472818749</v>
      </c>
      <c r="I8293" s="24">
        <f ca="1">H8293/'Option value'!$E$10</f>
        <v>560.89133363197811</v>
      </c>
    </row>
    <row r="8294" spans="2:9">
      <c r="B8294">
        <f t="shared" si="910"/>
        <v>8276</v>
      </c>
      <c r="C8294" s="38">
        <f t="shared" ca="1" si="905"/>
        <v>0.21257554776579507</v>
      </c>
      <c r="D8294" s="38">
        <f t="shared" ca="1" si="906"/>
        <v>6.2147477927469552E-2</v>
      </c>
      <c r="E8294" s="38">
        <f t="shared" ca="1" si="907"/>
        <v>0.14586369626785906</v>
      </c>
      <c r="F8294" s="38">
        <f t="shared" ca="1" si="911"/>
        <v>2.9287637483606858E-2</v>
      </c>
      <c r="G8294" s="24">
        <f t="shared" ca="1" si="908"/>
        <v>8017.0450356942811</v>
      </c>
      <c r="H8294" s="24">
        <f t="shared" ca="1" si="909"/>
        <v>8710.2263390067637</v>
      </c>
      <c r="I8294" s="24">
        <f ca="1">H8294/'Option value'!$E$10</f>
        <v>422.82652131100792</v>
      </c>
    </row>
    <row r="8295" spans="2:9">
      <c r="B8295">
        <f t="shared" si="910"/>
        <v>8277</v>
      </c>
      <c r="C8295" s="38">
        <f t="shared" ca="1" si="905"/>
        <v>-3.3344843586123829E-2</v>
      </c>
      <c r="D8295" s="38">
        <f t="shared" ca="1" si="906"/>
        <v>6.2501228395754782E-2</v>
      </c>
      <c r="E8295" s="38">
        <f t="shared" ca="1" si="907"/>
        <v>0.14440502912653999</v>
      </c>
      <c r="F8295" s="38">
        <f t="shared" ca="1" si="911"/>
        <v>4.7653038688060957E-2</v>
      </c>
      <c r="G8295" s="24">
        <f t="shared" ca="1" si="908"/>
        <v>7744.4680684931009</v>
      </c>
      <c r="H8295" s="24">
        <f t="shared" ca="1" si="909"/>
        <v>8437.6493718055826</v>
      </c>
      <c r="I8295" s="24">
        <f ca="1">H8295/'Option value'!$E$10</f>
        <v>409.59462969930007</v>
      </c>
    </row>
    <row r="8296" spans="2:9">
      <c r="B8296">
        <f t="shared" si="910"/>
        <v>8278</v>
      </c>
      <c r="C8296" s="38">
        <f t="shared" ca="1" si="905"/>
        <v>0.35941202197120126</v>
      </c>
      <c r="D8296" s="38">
        <f t="shared" ca="1" si="906"/>
        <v>5.7989207266997848E-2</v>
      </c>
      <c r="E8296" s="38">
        <f t="shared" ca="1" si="907"/>
        <v>0.14321485637207304</v>
      </c>
      <c r="F8296" s="38">
        <f t="shared" ca="1" si="911"/>
        <v>2.2276279687759047E-2</v>
      </c>
      <c r="G8296" s="24">
        <f t="shared" ca="1" si="908"/>
        <v>8083.9720226915078</v>
      </c>
      <c r="H8296" s="24">
        <f t="shared" ca="1" si="909"/>
        <v>8777.1533260039905</v>
      </c>
      <c r="I8296" s="24">
        <f ca="1">H8296/'Option value'!$E$10</f>
        <v>426.07540417495096</v>
      </c>
    </row>
    <row r="8297" spans="2:9">
      <c r="B8297">
        <f t="shared" si="910"/>
        <v>8279</v>
      </c>
      <c r="C8297" s="38">
        <f t="shared" ca="1" si="905"/>
        <v>0.27127202904217573</v>
      </c>
      <c r="D8297" s="38">
        <f t="shared" ca="1" si="906"/>
        <v>5.7523595891342739E-2</v>
      </c>
      <c r="E8297" s="38">
        <f t="shared" ca="1" si="907"/>
        <v>0.14593604791298442</v>
      </c>
      <c r="F8297" s="38">
        <f t="shared" ca="1" si="911"/>
        <v>4.5280709989374918E-2</v>
      </c>
      <c r="G8297" s="24">
        <f t="shared" ca="1" si="908"/>
        <v>9010.2965296242764</v>
      </c>
      <c r="H8297" s="24">
        <f t="shared" ca="1" si="909"/>
        <v>9703.4778329367582</v>
      </c>
      <c r="I8297" s="24">
        <f ca="1">H8297/'Option value'!$E$10</f>
        <v>471.04261324935715</v>
      </c>
    </row>
    <row r="8298" spans="2:9">
      <c r="B8298">
        <f t="shared" si="910"/>
        <v>8280</v>
      </c>
      <c r="C8298" s="38">
        <f t="shared" ca="1" si="905"/>
        <v>0.20294332126589038</v>
      </c>
      <c r="D8298" s="38">
        <f t="shared" ca="1" si="906"/>
        <v>6.3402701748101073E-2</v>
      </c>
      <c r="E8298" s="38">
        <f t="shared" ca="1" si="907"/>
        <v>0.14485419060973259</v>
      </c>
      <c r="F8298" s="38">
        <f t="shared" ca="1" si="911"/>
        <v>5.7435101379229858E-2</v>
      </c>
      <c r="G8298" s="24">
        <f t="shared" ca="1" si="908"/>
        <v>10820.268289285214</v>
      </c>
      <c r="H8298" s="24">
        <f t="shared" ca="1" si="909"/>
        <v>11513.449592597695</v>
      </c>
      <c r="I8298" s="24">
        <f ca="1">H8298/'Option value'!$E$10</f>
        <v>558.90532002901432</v>
      </c>
    </row>
    <row r="8299" spans="2:9">
      <c r="B8299">
        <f t="shared" si="910"/>
        <v>8281</v>
      </c>
      <c r="C8299" s="38">
        <f t="shared" ca="1" si="905"/>
        <v>0.33363817310984301</v>
      </c>
      <c r="D8299" s="38">
        <f t="shared" ca="1" si="906"/>
        <v>5.9951142005608742E-2</v>
      </c>
      <c r="E8299" s="38">
        <f t="shared" ca="1" si="907"/>
        <v>0.14940888347713446</v>
      </c>
      <c r="F8299" s="38">
        <f t="shared" ca="1" si="911"/>
        <v>2.1144233676997852E-2</v>
      </c>
      <c r="G8299" s="24">
        <f t="shared" ca="1" si="908"/>
        <v>7730.7187824498988</v>
      </c>
      <c r="H8299" s="24">
        <f t="shared" ca="1" si="909"/>
        <v>8423.9000857623814</v>
      </c>
      <c r="I8299" s="24">
        <f ca="1">H8299/'Option value'!$E$10</f>
        <v>408.92718862924181</v>
      </c>
    </row>
    <row r="8300" spans="2:9">
      <c r="B8300">
        <f t="shared" si="910"/>
        <v>8282</v>
      </c>
      <c r="C8300" s="38">
        <f t="shared" ca="1" si="905"/>
        <v>0.15068073382133115</v>
      </c>
      <c r="D8300" s="38">
        <f t="shared" ca="1" si="906"/>
        <v>5.1963553372542513E-2</v>
      </c>
      <c r="E8300" s="38">
        <f t="shared" ca="1" si="907"/>
        <v>0.14101444465431284</v>
      </c>
      <c r="F8300" s="38">
        <f t="shared" ca="1" si="911"/>
        <v>5.6716827690389507E-2</v>
      </c>
      <c r="G8300" s="24">
        <f t="shared" ca="1" si="908"/>
        <v>8796.9021699992427</v>
      </c>
      <c r="H8300" s="24">
        <f t="shared" ca="1" si="909"/>
        <v>9490.0834733117244</v>
      </c>
      <c r="I8300" s="24">
        <f ca="1">H8300/'Option value'!$E$10</f>
        <v>460.68366375299632</v>
      </c>
    </row>
    <row r="8301" spans="2:9">
      <c r="B8301">
        <f t="shared" si="910"/>
        <v>8283</v>
      </c>
      <c r="C8301" s="38">
        <f t="shared" ca="1" si="905"/>
        <v>0.19907491931357227</v>
      </c>
      <c r="D8301" s="38">
        <f t="shared" ca="1" si="906"/>
        <v>5.4208297501079319E-2</v>
      </c>
      <c r="E8301" s="38">
        <f t="shared" ca="1" si="907"/>
        <v>0.14292079823631107</v>
      </c>
      <c r="F8301" s="38">
        <f t="shared" ca="1" si="911"/>
        <v>2.9433351907441757E-2</v>
      </c>
      <c r="G8301" s="24">
        <f t="shared" ca="1" si="908"/>
        <v>7103.226119772391</v>
      </c>
      <c r="H8301" s="24">
        <f t="shared" ca="1" si="909"/>
        <v>7796.4074230848737</v>
      </c>
      <c r="I8301" s="24">
        <f ca="1">H8301/'Option value'!$E$10</f>
        <v>378.46637976140158</v>
      </c>
    </row>
    <row r="8302" spans="2:9">
      <c r="B8302">
        <f t="shared" si="910"/>
        <v>8284</v>
      </c>
      <c r="C8302" s="38">
        <f t="shared" ca="1" si="905"/>
        <v>0.30246634891019497</v>
      </c>
      <c r="D8302" s="38">
        <f t="shared" ca="1" si="906"/>
        <v>7.0381590492245127E-2</v>
      </c>
      <c r="E8302" s="38">
        <f t="shared" ca="1" si="907"/>
        <v>0.14715383190880371</v>
      </c>
      <c r="F8302" s="38">
        <f t="shared" ca="1" si="911"/>
        <v>2.5896903095103601E-2</v>
      </c>
      <c r="G8302" s="24">
        <f t="shared" ca="1" si="908"/>
        <v>9375.8446086266904</v>
      </c>
      <c r="H8302" s="24">
        <f t="shared" ca="1" si="909"/>
        <v>10069.025911939172</v>
      </c>
      <c r="I8302" s="24">
        <f ca="1">H8302/'Option value'!$E$10</f>
        <v>488.78766562811512</v>
      </c>
    </row>
    <row r="8303" spans="2:9">
      <c r="B8303">
        <f t="shared" si="910"/>
        <v>8285</v>
      </c>
      <c r="C8303" s="38">
        <f t="shared" ca="1" si="905"/>
        <v>0.28107090088411479</v>
      </c>
      <c r="D8303" s="38">
        <f t="shared" ca="1" si="906"/>
        <v>6.8013979740009514E-2</v>
      </c>
      <c r="E8303" s="38">
        <f t="shared" ca="1" si="907"/>
        <v>0.14510910261724336</v>
      </c>
      <c r="F8303" s="38">
        <f t="shared" ca="1" si="911"/>
        <v>5.1705190224642442E-2</v>
      </c>
      <c r="G8303" s="24">
        <f t="shared" ca="1" si="908"/>
        <v>11569.049070552297</v>
      </c>
      <c r="H8303" s="24">
        <f t="shared" ca="1" si="909"/>
        <v>12262.230373864779</v>
      </c>
      <c r="I8303" s="24">
        <f ca="1">H8303/'Option value'!$E$10</f>
        <v>595.25390164392127</v>
      </c>
    </row>
    <row r="8304" spans="2:9">
      <c r="B8304">
        <f t="shared" si="910"/>
        <v>8286</v>
      </c>
      <c r="C8304" s="38">
        <f t="shared" ca="1" si="905"/>
        <v>0.31983583160402373</v>
      </c>
      <c r="D8304" s="38">
        <f t="shared" ca="1" si="906"/>
        <v>5.9310747575455708E-2</v>
      </c>
      <c r="E8304" s="38">
        <f t="shared" ca="1" si="907"/>
        <v>0.14632831639411589</v>
      </c>
      <c r="F8304" s="38">
        <f t="shared" ca="1" si="911"/>
        <v>3.637437128317042E-2</v>
      </c>
      <c r="G8304" s="24">
        <f t="shared" ca="1" si="908"/>
        <v>8829.4545070395634</v>
      </c>
      <c r="H8304" s="24">
        <f t="shared" ca="1" si="909"/>
        <v>9522.6358103520452</v>
      </c>
      <c r="I8304" s="24">
        <f ca="1">H8304/'Option value'!$E$10</f>
        <v>462.26387428893418</v>
      </c>
    </row>
    <row r="8305" spans="2:9">
      <c r="B8305">
        <f t="shared" si="910"/>
        <v>8287</v>
      </c>
      <c r="C8305" s="38">
        <f t="shared" ca="1" si="905"/>
        <v>0.16761918363310052</v>
      </c>
      <c r="D8305" s="38">
        <f t="shared" ca="1" si="906"/>
        <v>6.6765175095096468E-2</v>
      </c>
      <c r="E8305" s="38">
        <f t="shared" ca="1" si="907"/>
        <v>0.14438482709595882</v>
      </c>
      <c r="F8305" s="38">
        <f t="shared" ca="1" si="911"/>
        <v>3.304883633745908E-2</v>
      </c>
      <c r="G8305" s="24">
        <f t="shared" ca="1" si="908"/>
        <v>8683.7440168324993</v>
      </c>
      <c r="H8305" s="24">
        <f t="shared" ca="1" si="909"/>
        <v>9376.925320144981</v>
      </c>
      <c r="I8305" s="24">
        <f ca="1">H8305/'Option value'!$E$10</f>
        <v>455.19054952160099</v>
      </c>
    </row>
    <row r="8306" spans="2:9">
      <c r="B8306">
        <f t="shared" si="910"/>
        <v>8288</v>
      </c>
      <c r="C8306" s="38">
        <f t="shared" ca="1" si="905"/>
        <v>0.20093361243393693</v>
      </c>
      <c r="D8306" s="38">
        <f t="shared" ca="1" si="906"/>
        <v>5.3289775799724964E-2</v>
      </c>
      <c r="E8306" s="38">
        <f t="shared" ca="1" si="907"/>
        <v>0.1431051364287616</v>
      </c>
      <c r="F8306" s="38">
        <f t="shared" ca="1" si="911"/>
        <v>2.8306102533996375E-2</v>
      </c>
      <c r="G8306" s="24">
        <f t="shared" ca="1" si="908"/>
        <v>6913.7876576987392</v>
      </c>
      <c r="H8306" s="24">
        <f t="shared" ca="1" si="909"/>
        <v>7606.9689610112218</v>
      </c>
      <c r="I8306" s="24">
        <f ca="1">H8306/'Option value'!$E$10</f>
        <v>369.27033791316609</v>
      </c>
    </row>
    <row r="8307" spans="2:9">
      <c r="B8307">
        <f t="shared" si="910"/>
        <v>8289</v>
      </c>
      <c r="C8307" s="38">
        <f t="shared" ca="1" si="905"/>
        <v>0.28248937420389331</v>
      </c>
      <c r="D8307" s="38">
        <f t="shared" ca="1" si="906"/>
        <v>5.7987576038510201E-2</v>
      </c>
      <c r="E8307" s="38">
        <f t="shared" ca="1" si="907"/>
        <v>0.14902498322129956</v>
      </c>
      <c r="F8307" s="38">
        <f t="shared" ca="1" si="911"/>
        <v>2.3779726669512873E-2</v>
      </c>
      <c r="G8307" s="24">
        <f t="shared" ca="1" si="908"/>
        <v>7364.0854744801845</v>
      </c>
      <c r="H8307" s="24">
        <f t="shared" ca="1" si="909"/>
        <v>8057.2667777926672</v>
      </c>
      <c r="I8307" s="24">
        <f ca="1">H8307/'Option value'!$E$10</f>
        <v>391.1294552326537</v>
      </c>
    </row>
    <row r="8308" spans="2:9">
      <c r="B8308">
        <f t="shared" si="910"/>
        <v>8290</v>
      </c>
      <c r="C8308" s="38">
        <f t="shared" ca="1" si="905"/>
        <v>0.12565226368073146</v>
      </c>
      <c r="D8308" s="38">
        <f t="shared" ca="1" si="906"/>
        <v>5.8599896004946909E-2</v>
      </c>
      <c r="E8308" s="38">
        <f t="shared" ca="1" si="907"/>
        <v>0.14398000093449603</v>
      </c>
      <c r="F8308" s="38">
        <f t="shared" ca="1" si="911"/>
        <v>3.4227243453944074E-2</v>
      </c>
      <c r="G8308" s="24">
        <f t="shared" ca="1" si="908"/>
        <v>7453.7879017202958</v>
      </c>
      <c r="H8308" s="24">
        <f t="shared" ca="1" si="909"/>
        <v>8146.9692050327785</v>
      </c>
      <c r="I8308" s="24">
        <f ca="1">H8308/'Option value'!$E$10</f>
        <v>395.48394199188243</v>
      </c>
    </row>
    <row r="8309" spans="2:9">
      <c r="B8309">
        <f t="shared" si="910"/>
        <v>8291</v>
      </c>
      <c r="C8309" s="38">
        <f t="shared" ca="1" si="905"/>
        <v>0.18913860542304667</v>
      </c>
      <c r="D8309" s="38">
        <f t="shared" ca="1" si="906"/>
        <v>6.4048754111397849E-2</v>
      </c>
      <c r="E8309" s="38">
        <f t="shared" ca="1" si="907"/>
        <v>0.14466613557522259</v>
      </c>
      <c r="F8309" s="38">
        <f t="shared" ca="1" si="911"/>
        <v>5.7425812892381065E-2</v>
      </c>
      <c r="G8309" s="24">
        <f t="shared" ca="1" si="908"/>
        <v>10827.227905521986</v>
      </c>
      <c r="H8309" s="24">
        <f t="shared" ca="1" si="909"/>
        <v>11520.409208834468</v>
      </c>
      <c r="I8309" s="24">
        <f ca="1">H8309/'Option value'!$E$10</f>
        <v>559.24316547740136</v>
      </c>
    </row>
    <row r="8310" spans="2:9">
      <c r="B8310">
        <f t="shared" si="910"/>
        <v>8292</v>
      </c>
      <c r="C8310" s="38">
        <f t="shared" ca="1" si="905"/>
        <v>0.20496955230939098</v>
      </c>
      <c r="D8310" s="38">
        <f t="shared" ca="1" si="906"/>
        <v>7.2626212948103605E-2</v>
      </c>
      <c r="E8310" s="38">
        <f t="shared" ca="1" si="907"/>
        <v>0.14876474382806959</v>
      </c>
      <c r="F8310" s="38">
        <f t="shared" ca="1" si="911"/>
        <v>5.8041518139578099E-2</v>
      </c>
      <c r="G8310" s="24">
        <f t="shared" ca="1" si="908"/>
        <v>11963.062326490492</v>
      </c>
      <c r="H8310" s="24">
        <f t="shared" ca="1" si="909"/>
        <v>12656.243629802973</v>
      </c>
      <c r="I8310" s="24">
        <f ca="1">H8310/'Option value'!$E$10</f>
        <v>614.38075872829961</v>
      </c>
    </row>
    <row r="8311" spans="2:9">
      <c r="B8311">
        <f t="shared" si="910"/>
        <v>8293</v>
      </c>
      <c r="C8311" s="38">
        <f t="shared" ca="1" si="905"/>
        <v>0.18514792591005155</v>
      </c>
      <c r="D8311" s="38">
        <f t="shared" ca="1" si="906"/>
        <v>7.38657591153839E-2</v>
      </c>
      <c r="E8311" s="38">
        <f t="shared" ca="1" si="907"/>
        <v>0.14520385912467756</v>
      </c>
      <c r="F8311" s="38">
        <f t="shared" ca="1" si="911"/>
        <v>2.4403690414873547E-2</v>
      </c>
      <c r="G8311" s="24">
        <f t="shared" ca="1" si="908"/>
        <v>8987.5136342981677</v>
      </c>
      <c r="H8311" s="24">
        <f t="shared" ca="1" si="909"/>
        <v>9680.6949376106495</v>
      </c>
      <c r="I8311" s="24">
        <f ca="1">H8311/'Option value'!$E$10</f>
        <v>469.93664745682759</v>
      </c>
    </row>
    <row r="8312" spans="2:9">
      <c r="B8312">
        <f t="shared" si="910"/>
        <v>8294</v>
      </c>
      <c r="C8312" s="38">
        <f t="shared" ca="1" si="905"/>
        <v>0.11520943546027516</v>
      </c>
      <c r="D8312" s="38">
        <f t="shared" ca="1" si="906"/>
        <v>6.2599587592273187E-2</v>
      </c>
      <c r="E8312" s="38">
        <f t="shared" ca="1" si="907"/>
        <v>0.14920446361861062</v>
      </c>
      <c r="F8312" s="38">
        <f t="shared" ca="1" si="911"/>
        <v>3.4734468238634998E-2</v>
      </c>
      <c r="G8312" s="24">
        <f t="shared" ca="1" si="908"/>
        <v>7563.5837275298481</v>
      </c>
      <c r="H8312" s="24">
        <f t="shared" ca="1" si="909"/>
        <v>8256.7650308423308</v>
      </c>
      <c r="I8312" s="24">
        <f ca="1">H8312/'Option value'!$E$10</f>
        <v>400.81383644865679</v>
      </c>
    </row>
    <row r="8313" spans="2:9">
      <c r="B8313">
        <f t="shared" si="910"/>
        <v>8295</v>
      </c>
      <c r="C8313" s="38">
        <f t="shared" ca="1" si="905"/>
        <v>0.17833032718100389</v>
      </c>
      <c r="D8313" s="38">
        <f t="shared" ca="1" si="906"/>
        <v>6.9871919407250335E-2</v>
      </c>
      <c r="E8313" s="38">
        <f t="shared" ca="1" si="907"/>
        <v>0.14208558952694286</v>
      </c>
      <c r="F8313" s="38">
        <f t="shared" ca="1" si="911"/>
        <v>5.7315594130132749E-2</v>
      </c>
      <c r="G8313" s="24">
        <f t="shared" ca="1" si="908"/>
        <v>12045.336759013235</v>
      </c>
      <c r="H8313" s="24">
        <f t="shared" ca="1" si="909"/>
        <v>12738.518062325717</v>
      </c>
      <c r="I8313" s="24">
        <f ca="1">H8313/'Option value'!$E$10</f>
        <v>618.37466321969498</v>
      </c>
    </row>
    <row r="8314" spans="2:9">
      <c r="B8314">
        <f t="shared" si="910"/>
        <v>8296</v>
      </c>
      <c r="C8314" s="38">
        <f t="shared" ca="1" si="905"/>
        <v>0.26077390616891433</v>
      </c>
      <c r="D8314" s="38">
        <f t="shared" ca="1" si="906"/>
        <v>6.1641454841784772E-2</v>
      </c>
      <c r="E8314" s="38">
        <f t="shared" ca="1" si="907"/>
        <v>0.14685290649456911</v>
      </c>
      <c r="F8314" s="38">
        <f t="shared" ca="1" si="911"/>
        <v>2.8062057225199305E-2</v>
      </c>
      <c r="G8314" s="24">
        <f t="shared" ca="1" si="908"/>
        <v>8113.691327229335</v>
      </c>
      <c r="H8314" s="24">
        <f t="shared" ca="1" si="909"/>
        <v>8806.8726305418168</v>
      </c>
      <c r="I8314" s="24">
        <f ca="1">H8314/'Option value'!$E$10</f>
        <v>427.5180888612532</v>
      </c>
    </row>
    <row r="8315" spans="2:9">
      <c r="B8315">
        <f t="shared" si="910"/>
        <v>8297</v>
      </c>
      <c r="C8315" s="38">
        <f t="shared" ca="1" si="905"/>
        <v>0.27096070153391383</v>
      </c>
      <c r="D8315" s="38">
        <f t="shared" ca="1" si="906"/>
        <v>6.6476444947902544E-2</v>
      </c>
      <c r="E8315" s="38">
        <f t="shared" ca="1" si="907"/>
        <v>0.14968986056264583</v>
      </c>
      <c r="F8315" s="38">
        <f t="shared" ca="1" si="911"/>
        <v>2.0607848194796937E-2</v>
      </c>
      <c r="G8315" s="24">
        <f t="shared" ca="1" si="908"/>
        <v>8117.5609421309191</v>
      </c>
      <c r="H8315" s="24">
        <f t="shared" ca="1" si="909"/>
        <v>8810.7422454434018</v>
      </c>
      <c r="I8315" s="24">
        <f ca="1">H8315/'Option value'!$E$10</f>
        <v>427.7059342448253</v>
      </c>
    </row>
    <row r="8316" spans="2:9">
      <c r="B8316">
        <f t="shared" si="910"/>
        <v>8298</v>
      </c>
      <c r="C8316" s="38">
        <f t="shared" ca="1" si="905"/>
        <v>0.12259820224121108</v>
      </c>
      <c r="D8316" s="38">
        <f t="shared" ca="1" si="906"/>
        <v>6.6605257093933515E-2</v>
      </c>
      <c r="E8316" s="38">
        <f t="shared" ca="1" si="907"/>
        <v>0.14780778255440105</v>
      </c>
      <c r="F8316" s="38">
        <f t="shared" ca="1" si="911"/>
        <v>2.8276391484790504E-2</v>
      </c>
      <c r="G8316" s="24">
        <f t="shared" ca="1" si="908"/>
        <v>7757.865654430856</v>
      </c>
      <c r="H8316" s="24">
        <f t="shared" ca="1" si="909"/>
        <v>8451.0469577433378</v>
      </c>
      <c r="I8316" s="24">
        <f ca="1">H8316/'Option value'!$E$10</f>
        <v>410.2449979487057</v>
      </c>
    </row>
    <row r="8317" spans="2:9">
      <c r="B8317">
        <f t="shared" si="910"/>
        <v>8299</v>
      </c>
      <c r="C8317" s="38">
        <f t="shared" ca="1" si="905"/>
        <v>0.2486708095087421</v>
      </c>
      <c r="D8317" s="38">
        <f t="shared" ca="1" si="906"/>
        <v>5.5998228719283068E-2</v>
      </c>
      <c r="E8317" s="38">
        <f t="shared" ca="1" si="907"/>
        <v>0.14235011652344215</v>
      </c>
      <c r="F8317" s="38">
        <f t="shared" ca="1" si="911"/>
        <v>3.513662907323073E-2</v>
      </c>
      <c r="G8317" s="24">
        <f t="shared" ca="1" si="908"/>
        <v>8088.4294743446999</v>
      </c>
      <c r="H8317" s="24">
        <f t="shared" ca="1" si="909"/>
        <v>8781.6107776571826</v>
      </c>
      <c r="I8317" s="24">
        <f ca="1">H8317/'Option value'!$E$10</f>
        <v>426.29178532316416</v>
      </c>
    </row>
    <row r="8318" spans="2:9">
      <c r="B8318">
        <f t="shared" si="910"/>
        <v>8300</v>
      </c>
      <c r="C8318" s="38">
        <f t="shared" ca="1" si="905"/>
        <v>0.21033468673254208</v>
      </c>
      <c r="D8318" s="38">
        <f t="shared" ca="1" si="906"/>
        <v>7.0249127507554993E-2</v>
      </c>
      <c r="E8318" s="38">
        <f t="shared" ca="1" si="907"/>
        <v>0.14435873852675177</v>
      </c>
      <c r="F8318" s="38">
        <f t="shared" ca="1" si="911"/>
        <v>2.3710261288207968E-2</v>
      </c>
      <c r="G8318" s="24">
        <f t="shared" ca="1" si="908"/>
        <v>8740.0908400372628</v>
      </c>
      <c r="H8318" s="24">
        <f t="shared" ca="1" si="909"/>
        <v>9433.2721433497445</v>
      </c>
      <c r="I8318" s="24">
        <f ca="1">H8318/'Option value'!$E$10</f>
        <v>457.92583220144388</v>
      </c>
    </row>
    <row r="8319" spans="2:9">
      <c r="B8319">
        <f t="shared" si="910"/>
        <v>8301</v>
      </c>
      <c r="C8319" s="38">
        <f t="shared" ca="1" si="905"/>
        <v>0.24416576921136784</v>
      </c>
      <c r="D8319" s="38">
        <f t="shared" ca="1" si="906"/>
        <v>5.8213411154073906E-2</v>
      </c>
      <c r="E8319" s="38">
        <f t="shared" ca="1" si="907"/>
        <v>0.14493236557464734</v>
      </c>
      <c r="F8319" s="38">
        <f t="shared" ca="1" si="911"/>
        <v>5.0600254459562483E-2</v>
      </c>
      <c r="G8319" s="24">
        <f t="shared" ca="1" si="908"/>
        <v>9522.1083718738246</v>
      </c>
      <c r="H8319" s="24">
        <f t="shared" ca="1" si="909"/>
        <v>10215.289675186306</v>
      </c>
      <c r="I8319" s="24">
        <f ca="1">H8319/'Option value'!$E$10</f>
        <v>495.88784831001482</v>
      </c>
    </row>
    <row r="8320" spans="2:9">
      <c r="B8320">
        <f t="shared" si="910"/>
        <v>8302</v>
      </c>
      <c r="C8320" s="38">
        <f t="shared" ca="1" si="905"/>
        <v>0.24243061042451886</v>
      </c>
      <c r="D8320" s="38">
        <f t="shared" ca="1" si="906"/>
        <v>5.3251254257444355E-2</v>
      </c>
      <c r="E8320" s="38">
        <f t="shared" ca="1" si="907"/>
        <v>0.14607830015849807</v>
      </c>
      <c r="F8320" s="38">
        <f t="shared" ca="1" si="911"/>
        <v>4.6984837015814768E-2</v>
      </c>
      <c r="G8320" s="24">
        <f t="shared" ca="1" si="908"/>
        <v>8280.3435229008919</v>
      </c>
      <c r="H8320" s="24">
        <f t="shared" ca="1" si="909"/>
        <v>8973.5248262133737</v>
      </c>
      <c r="I8320" s="24">
        <f ca="1">H8320/'Option value'!$E$10</f>
        <v>435.60800127249382</v>
      </c>
    </row>
    <row r="8321" spans="2:9">
      <c r="B8321">
        <f t="shared" si="910"/>
        <v>8303</v>
      </c>
      <c r="C8321" s="38">
        <f t="shared" ca="1" si="905"/>
        <v>8.6432361672026392E-2</v>
      </c>
      <c r="D8321" s="38">
        <f t="shared" ca="1" si="906"/>
        <v>5.8845501520256138E-2</v>
      </c>
      <c r="E8321" s="38">
        <f t="shared" ca="1" si="907"/>
        <v>0.14060405837389409</v>
      </c>
      <c r="F8321" s="38">
        <f t="shared" ca="1" si="911"/>
        <v>5.7975454520683339E-2</v>
      </c>
      <c r="G8321" s="24">
        <f t="shared" ca="1" si="908"/>
        <v>9595.7057990190224</v>
      </c>
      <c r="H8321" s="24">
        <f t="shared" ca="1" si="909"/>
        <v>10288.887102331504</v>
      </c>
      <c r="I8321" s="24">
        <f ca="1">H8321/'Option value'!$E$10</f>
        <v>499.46053894813122</v>
      </c>
    </row>
    <row r="8322" spans="2:9">
      <c r="B8322">
        <f t="shared" si="910"/>
        <v>8304</v>
      </c>
      <c r="C8322" s="38">
        <f t="shared" ca="1" si="905"/>
        <v>0.41413995633471934</v>
      </c>
      <c r="D8322" s="38">
        <f t="shared" ca="1" si="906"/>
        <v>5.2665084977971607E-2</v>
      </c>
      <c r="E8322" s="38">
        <f t="shared" ca="1" si="907"/>
        <v>0.14674771934981434</v>
      </c>
      <c r="F8322" s="38">
        <f t="shared" ca="1" si="911"/>
        <v>3.0259584515419102E-2</v>
      </c>
      <c r="G8322" s="24">
        <f t="shared" ca="1" si="908"/>
        <v>7929.1177612109095</v>
      </c>
      <c r="H8322" s="24">
        <f t="shared" ca="1" si="909"/>
        <v>8622.2990645233913</v>
      </c>
      <c r="I8322" s="24">
        <f ca="1">H8322/'Option value'!$E$10</f>
        <v>418.5582070156986</v>
      </c>
    </row>
    <row r="8323" spans="2:9">
      <c r="B8323">
        <f t="shared" si="910"/>
        <v>8305</v>
      </c>
      <c r="C8323" s="38">
        <f t="shared" ca="1" si="905"/>
        <v>0.34898962565959724</v>
      </c>
      <c r="D8323" s="38">
        <f t="shared" ca="1" si="906"/>
        <v>6.3303454618250668E-2</v>
      </c>
      <c r="E8323" s="38">
        <f t="shared" ca="1" si="907"/>
        <v>0.14406396744556982</v>
      </c>
      <c r="F8323" s="38">
        <f t="shared" ca="1" si="911"/>
        <v>3.4746545449572272E-2</v>
      </c>
      <c r="G8323" s="24">
        <f t="shared" ca="1" si="908"/>
        <v>9688.0866938977961</v>
      </c>
      <c r="H8323" s="24">
        <f t="shared" ca="1" si="909"/>
        <v>10381.267997210278</v>
      </c>
      <c r="I8323" s="24">
        <f ca="1">H8323/'Option value'!$E$10</f>
        <v>503.9450484082659</v>
      </c>
    </row>
    <row r="8324" spans="2:9">
      <c r="B8324">
        <f t="shared" si="910"/>
        <v>8306</v>
      </c>
      <c r="C8324" s="38">
        <f t="shared" ca="1" si="905"/>
        <v>0.29497977505885176</v>
      </c>
      <c r="D8324" s="38">
        <f t="shared" ca="1" si="906"/>
        <v>6.400092620951886E-2</v>
      </c>
      <c r="E8324" s="38">
        <f t="shared" ca="1" si="907"/>
        <v>0.14478257617306028</v>
      </c>
      <c r="F8324" s="38">
        <f t="shared" ca="1" si="911"/>
        <v>3.5056159232929082E-2</v>
      </c>
      <c r="G8324" s="24">
        <f t="shared" ca="1" si="908"/>
        <v>9367.6234219760045</v>
      </c>
      <c r="H8324" s="24">
        <f t="shared" ca="1" si="909"/>
        <v>10060.804725288486</v>
      </c>
      <c r="I8324" s="24">
        <f ca="1">H8324/'Option value'!$E$10</f>
        <v>488.38857889749931</v>
      </c>
    </row>
    <row r="8325" spans="2:9">
      <c r="B8325">
        <f t="shared" si="910"/>
        <v>8307</v>
      </c>
      <c r="C8325" s="38">
        <f t="shared" ca="1" si="905"/>
        <v>0.25275213788520806</v>
      </c>
      <c r="D8325" s="38">
        <f t="shared" ca="1" si="906"/>
        <v>6.0807235161963472E-2</v>
      </c>
      <c r="E8325" s="38">
        <f t="shared" ca="1" si="907"/>
        <v>0.14662164562114002</v>
      </c>
      <c r="F8325" s="38">
        <f t="shared" ca="1" si="911"/>
        <v>3.0847941024026132E-2</v>
      </c>
      <c r="G8325" s="24">
        <f t="shared" ca="1" si="908"/>
        <v>8160.2197841649104</v>
      </c>
      <c r="H8325" s="24">
        <f t="shared" ca="1" si="909"/>
        <v>8853.4010874773921</v>
      </c>
      <c r="I8325" s="24">
        <f ca="1">H8325/'Option value'!$E$10</f>
        <v>429.77675181929084</v>
      </c>
    </row>
    <row r="8326" spans="2:9">
      <c r="B8326">
        <f t="shared" si="910"/>
        <v>8308</v>
      </c>
      <c r="C8326" s="38">
        <f t="shared" ca="1" si="905"/>
        <v>0.18975181761117732</v>
      </c>
      <c r="D8326" s="38">
        <f t="shared" ca="1" si="906"/>
        <v>6.1963010779478946E-2</v>
      </c>
      <c r="E8326" s="38">
        <f t="shared" ca="1" si="907"/>
        <v>0.14156863894256377</v>
      </c>
      <c r="F8326" s="38">
        <f t="shared" ca="1" si="911"/>
        <v>3.0736690067802788E-2</v>
      </c>
      <c r="G8326" s="24">
        <f t="shared" ca="1" si="908"/>
        <v>8249.2657718295013</v>
      </c>
      <c r="H8326" s="24">
        <f t="shared" ca="1" si="909"/>
        <v>8942.4470751419831</v>
      </c>
      <c r="I8326" s="24">
        <f ca="1">H8326/'Option value'!$E$10</f>
        <v>434.0993725797079</v>
      </c>
    </row>
    <row r="8327" spans="2:9">
      <c r="B8327">
        <f t="shared" si="910"/>
        <v>8309</v>
      </c>
      <c r="C8327" s="38">
        <f t="shared" ca="1" si="905"/>
        <v>0.2107071920997039</v>
      </c>
      <c r="D8327" s="38">
        <f t="shared" ca="1" si="906"/>
        <v>6.7479818453660301E-2</v>
      </c>
      <c r="E8327" s="38">
        <f t="shared" ca="1" si="907"/>
        <v>0.1436675231491969</v>
      </c>
      <c r="F8327" s="38">
        <f t="shared" ca="1" si="911"/>
        <v>3.8559572940237541E-2</v>
      </c>
      <c r="G8327" s="24">
        <f t="shared" ca="1" si="908"/>
        <v>9639.8180774738648</v>
      </c>
      <c r="H8327" s="24">
        <f t="shared" ca="1" si="909"/>
        <v>10332.999380786347</v>
      </c>
      <c r="I8327" s="24">
        <f ca="1">H8327/'Option value'!$E$10</f>
        <v>501.60191168865759</v>
      </c>
    </row>
    <row r="8328" spans="2:9">
      <c r="B8328">
        <f t="shared" si="910"/>
        <v>8310</v>
      </c>
      <c r="C8328" s="38">
        <f t="shared" ca="1" si="905"/>
        <v>0.27247527515325526</v>
      </c>
      <c r="D8328" s="38">
        <f t="shared" ca="1" si="906"/>
        <v>6.2878097550118653E-2</v>
      </c>
      <c r="E8328" s="38">
        <f t="shared" ca="1" si="907"/>
        <v>0.14679452026881321</v>
      </c>
      <c r="F8328" s="38">
        <f t="shared" ca="1" si="911"/>
        <v>3.4686141018645561E-2</v>
      </c>
      <c r="G8328" s="24">
        <f t="shared" ca="1" si="908"/>
        <v>8851.1978475161068</v>
      </c>
      <c r="H8328" s="24">
        <f t="shared" ca="1" si="909"/>
        <v>9544.3791508285885</v>
      </c>
      <c r="I8328" s="24">
        <f ca="1">H8328/'Option value'!$E$10</f>
        <v>463.31937625381494</v>
      </c>
    </row>
    <row r="8329" spans="2:9">
      <c r="B8329">
        <f t="shared" si="910"/>
        <v>8311</v>
      </c>
      <c r="C8329" s="38">
        <f t="shared" ca="1" si="905"/>
        <v>0.18397438774139879</v>
      </c>
      <c r="D8329" s="38">
        <f t="shared" ca="1" si="906"/>
        <v>4.3494332153075507E-2</v>
      </c>
      <c r="E8329" s="38">
        <f t="shared" ca="1" si="907"/>
        <v>0.14422493863739666</v>
      </c>
      <c r="F8329" s="38">
        <f t="shared" ca="1" si="911"/>
        <v>3.3776420451918643E-2</v>
      </c>
      <c r="G8329" s="24">
        <f t="shared" ca="1" si="908"/>
        <v>5782.3777210181515</v>
      </c>
      <c r="H8329" s="24">
        <f t="shared" ca="1" si="909"/>
        <v>6475.5590243306342</v>
      </c>
      <c r="I8329" s="24">
        <f ca="1">H8329/'Option value'!$E$10</f>
        <v>314.34752545294339</v>
      </c>
    </row>
    <row r="8330" spans="2:9">
      <c r="B8330">
        <f t="shared" si="910"/>
        <v>8312</v>
      </c>
      <c r="C8330" s="38">
        <f t="shared" ca="1" si="905"/>
        <v>4.6509255725536242E-2</v>
      </c>
      <c r="D8330" s="38">
        <f t="shared" ca="1" si="906"/>
        <v>7.1167524716894012E-2</v>
      </c>
      <c r="E8330" s="38">
        <f t="shared" ca="1" si="907"/>
        <v>0.14058284392058326</v>
      </c>
      <c r="F8330" s="38">
        <f t="shared" ca="1" si="911"/>
        <v>3.3888439794997054E-2</v>
      </c>
      <c r="G8330" s="24">
        <f t="shared" ca="1" si="908"/>
        <v>8657.1445517768971</v>
      </c>
      <c r="H8330" s="24">
        <f t="shared" ca="1" si="909"/>
        <v>9350.3258550893788</v>
      </c>
      <c r="I8330" s="24">
        <f ca="1">H8330/'Option value'!$E$10</f>
        <v>453.8993133538533</v>
      </c>
    </row>
    <row r="8331" spans="2:9">
      <c r="B8331">
        <f t="shared" si="910"/>
        <v>8313</v>
      </c>
      <c r="C8331" s="38">
        <f t="shared" ca="1" si="905"/>
        <v>0.17264238615194288</v>
      </c>
      <c r="D8331" s="38">
        <f t="shared" ca="1" si="906"/>
        <v>5.8264169130475899E-2</v>
      </c>
      <c r="E8331" s="38">
        <f t="shared" ca="1" si="907"/>
        <v>0.14578007110396105</v>
      </c>
      <c r="F8331" s="38">
        <f t="shared" ca="1" si="911"/>
        <v>4.4586385570443601E-2</v>
      </c>
      <c r="G8331" s="24">
        <f t="shared" ca="1" si="908"/>
        <v>8373.4630663295738</v>
      </c>
      <c r="H8331" s="24">
        <f t="shared" ca="1" si="909"/>
        <v>9066.6443696420556</v>
      </c>
      <c r="I8331" s="24">
        <f ca="1">H8331/'Option value'!$E$10</f>
        <v>440.12836745835216</v>
      </c>
    </row>
    <row r="8332" spans="2:9">
      <c r="B8332">
        <f t="shared" si="910"/>
        <v>8314</v>
      </c>
      <c r="C8332" s="38">
        <f t="shared" ca="1" si="905"/>
        <v>0.27205775259806458</v>
      </c>
      <c r="D8332" s="38">
        <f t="shared" ca="1" si="906"/>
        <v>7.2638407349811446E-2</v>
      </c>
      <c r="E8332" s="38">
        <f t="shared" ca="1" si="907"/>
        <v>0.14211450776402193</v>
      </c>
      <c r="F8332" s="38">
        <f t="shared" ca="1" si="911"/>
        <v>3.56897651891558E-2</v>
      </c>
      <c r="G8332" s="24">
        <f t="shared" ca="1" si="908"/>
        <v>10767.674310703767</v>
      </c>
      <c r="H8332" s="24">
        <f t="shared" ca="1" si="909"/>
        <v>11460.855614016249</v>
      </c>
      <c r="I8332" s="24">
        <f ca="1">H8332/'Option value'!$E$10</f>
        <v>556.35221427263343</v>
      </c>
    </row>
    <row r="8333" spans="2:9">
      <c r="B8333">
        <f t="shared" si="910"/>
        <v>8315</v>
      </c>
      <c r="C8333" s="38">
        <f t="shared" ca="1" si="905"/>
        <v>0.1333490220469172</v>
      </c>
      <c r="D8333" s="38">
        <f t="shared" ca="1" si="906"/>
        <v>7.4462204978745117E-2</v>
      </c>
      <c r="E8333" s="38">
        <f t="shared" ca="1" si="907"/>
        <v>0.14217002673457618</v>
      </c>
      <c r="F8333" s="38">
        <f t="shared" ca="1" si="911"/>
        <v>4.9989873125816917E-2</v>
      </c>
      <c r="G8333" s="24">
        <f t="shared" ca="1" si="908"/>
        <v>11354.120942802594</v>
      </c>
      <c r="H8333" s="24">
        <f t="shared" ca="1" si="909"/>
        <v>12047.302246115076</v>
      </c>
      <c r="I8333" s="24">
        <f ca="1">H8333/'Option value'!$E$10</f>
        <v>584.820497384227</v>
      </c>
    </row>
    <row r="8334" spans="2:9">
      <c r="B8334">
        <f t="shared" si="910"/>
        <v>8316</v>
      </c>
      <c r="C8334" s="38">
        <f t="shared" ca="1" si="905"/>
        <v>7.0208637814698827E-2</v>
      </c>
      <c r="D8334" s="38">
        <f t="shared" ca="1" si="906"/>
        <v>6.4794486535347626E-2</v>
      </c>
      <c r="E8334" s="38">
        <f t="shared" ca="1" si="907"/>
        <v>0.15112778466245755</v>
      </c>
      <c r="F8334" s="38">
        <f t="shared" ca="1" si="911"/>
        <v>2.1248517570451098E-2</v>
      </c>
      <c r="G8334" s="24">
        <f t="shared" ca="1" si="908"/>
        <v>6621.5254428318931</v>
      </c>
      <c r="H8334" s="24">
        <f t="shared" ca="1" si="909"/>
        <v>7314.7067461443758</v>
      </c>
      <c r="I8334" s="24">
        <f ca="1">H8334/'Option value'!$E$10</f>
        <v>355.08285175458133</v>
      </c>
    </row>
    <row r="8335" spans="2:9">
      <c r="B8335">
        <f t="shared" si="910"/>
        <v>8317</v>
      </c>
      <c r="C8335" s="38">
        <f t="shared" ca="1" si="905"/>
        <v>9.4332761886919941E-2</v>
      </c>
      <c r="D8335" s="38">
        <f t="shared" ca="1" si="906"/>
        <v>5.4934346516153289E-2</v>
      </c>
      <c r="E8335" s="38">
        <f t="shared" ca="1" si="907"/>
        <v>0.14542754182480588</v>
      </c>
      <c r="F8335" s="38">
        <f t="shared" ca="1" si="911"/>
        <v>3.9309868012224754E-2</v>
      </c>
      <c r="G8335" s="24">
        <f t="shared" ca="1" si="908"/>
        <v>7025.8200049352963</v>
      </c>
      <c r="H8335" s="24">
        <f t="shared" ca="1" si="909"/>
        <v>7719.001308247779</v>
      </c>
      <c r="I8335" s="24">
        <f ca="1">H8335/'Option value'!$E$10</f>
        <v>374.70880137125135</v>
      </c>
    </row>
    <row r="8336" spans="2:9">
      <c r="B8336">
        <f t="shared" si="910"/>
        <v>8318</v>
      </c>
      <c r="C8336" s="38">
        <f t="shared" ca="1" si="905"/>
        <v>0.1729284932171482</v>
      </c>
      <c r="D8336" s="38">
        <f t="shared" ca="1" si="906"/>
        <v>6.4891398238880113E-2</v>
      </c>
      <c r="E8336" s="38">
        <f t="shared" ca="1" si="907"/>
        <v>0.1444237917543002</v>
      </c>
      <c r="F8336" s="38">
        <f t="shared" ca="1" si="911"/>
        <v>2.0740854897675312E-2</v>
      </c>
      <c r="G8336" s="24">
        <f t="shared" ca="1" si="908"/>
        <v>7632.0332965338484</v>
      </c>
      <c r="H8336" s="24">
        <f t="shared" ca="1" si="909"/>
        <v>8325.2145998463311</v>
      </c>
      <c r="I8336" s="24">
        <f ca="1">H8336/'Option value'!$E$10</f>
        <v>404.13663106050149</v>
      </c>
    </row>
    <row r="8337" spans="2:9">
      <c r="B8337">
        <f t="shared" si="910"/>
        <v>8319</v>
      </c>
      <c r="C8337" s="38">
        <f t="shared" ca="1" si="905"/>
        <v>-5.1599514756861586E-2</v>
      </c>
      <c r="D8337" s="38">
        <f t="shared" ca="1" si="906"/>
        <v>4.7884404839873169E-2</v>
      </c>
      <c r="E8337" s="38">
        <f t="shared" ca="1" si="907"/>
        <v>0.14071931119024186</v>
      </c>
      <c r="F8337" s="38">
        <f t="shared" ca="1" si="911"/>
        <v>2.2654759465853762E-2</v>
      </c>
      <c r="G8337" s="24">
        <f t="shared" ca="1" si="908"/>
        <v>4770.4320675971612</v>
      </c>
      <c r="H8337" s="24">
        <f t="shared" ca="1" si="909"/>
        <v>5463.6133709096439</v>
      </c>
      <c r="I8337" s="24">
        <f ca="1">H8337/'Option value'!$E$10</f>
        <v>265.22395004415745</v>
      </c>
    </row>
    <row r="8338" spans="2:9">
      <c r="B8338">
        <f t="shared" si="910"/>
        <v>8320</v>
      </c>
      <c r="C8338" s="38">
        <f t="shared" ca="1" si="905"/>
        <v>0.15628828525648436</v>
      </c>
      <c r="D8338" s="38">
        <f t="shared" ca="1" si="906"/>
        <v>5.6578100491321406E-2</v>
      </c>
      <c r="E8338" s="38">
        <f t="shared" ca="1" si="907"/>
        <v>0.14576491491161817</v>
      </c>
      <c r="F8338" s="38">
        <f t="shared" ca="1" si="911"/>
        <v>5.2371469181659067E-2</v>
      </c>
      <c r="G8338" s="24">
        <f t="shared" ca="1" si="908"/>
        <v>8687.3929553024991</v>
      </c>
      <c r="H8338" s="24">
        <f t="shared" ca="1" si="909"/>
        <v>9380.5742586149809</v>
      </c>
      <c r="I8338" s="24">
        <f ca="1">H8338/'Option value'!$E$10</f>
        <v>455.36768245703786</v>
      </c>
    </row>
    <row r="8339" spans="2:9">
      <c r="B8339">
        <f t="shared" si="910"/>
        <v>8321</v>
      </c>
      <c r="C8339" s="38">
        <f t="shared" ref="C8339:C8402" ca="1" si="912">_xlfn.NORM.INV(RAND(),$F$6,$G$6)</f>
        <v>7.1882925744855303E-2</v>
      </c>
      <c r="D8339" s="38">
        <f t="shared" ref="D8339:D8402" ca="1" si="913">_xlfn.NORM.INV(RAND(),$F$7,$G$7)</f>
        <v>4.9478960749893081E-2</v>
      </c>
      <c r="E8339" s="38">
        <f t="shared" ref="E8339:E8402" ca="1" si="914">_xlfn.NORM.INV(RAND(),$F$8,$G$8)</f>
        <v>0.14232960681852855</v>
      </c>
      <c r="F8339" s="38">
        <f t="shared" ca="1" si="911"/>
        <v>2.5225176261624328E-2</v>
      </c>
      <c r="G8339" s="24">
        <f t="shared" ref="G8339:G8402" ca="1" si="915">IF(E8339&gt;F8339,($C$12*(1+C8339)*D8339)/(E8339-F8339),0)</f>
        <v>5616.7613611490169</v>
      </c>
      <c r="H8339" s="24">
        <f t="shared" ref="H8339:H8402" ca="1" si="916">G8339+$C$13</f>
        <v>6309.9426644614996</v>
      </c>
      <c r="I8339" s="24">
        <f ca="1">H8339/'Option value'!$E$10</f>
        <v>306.30789633308251</v>
      </c>
    </row>
    <row r="8340" spans="2:9">
      <c r="B8340">
        <f t="shared" ref="B8340:B8403" si="917">B8339+1</f>
        <v>8322</v>
      </c>
      <c r="C8340" s="38">
        <f t="shared" ca="1" si="912"/>
        <v>0.15391409375870657</v>
      </c>
      <c r="D8340" s="38">
        <f t="shared" ca="1" si="913"/>
        <v>6.1782614133826602E-2</v>
      </c>
      <c r="E8340" s="38">
        <f t="shared" ca="1" si="914"/>
        <v>0.14142803921477765</v>
      </c>
      <c r="F8340" s="38">
        <f t="shared" ref="F8340:F8403" ca="1" si="918">RAND()*($E$9-$D$9)+$D$9</f>
        <v>5.2361190910714853E-2</v>
      </c>
      <c r="G8340" s="24">
        <f t="shared" ca="1" si="915"/>
        <v>9926.932069947572</v>
      </c>
      <c r="H8340" s="24">
        <f t="shared" ca="1" si="916"/>
        <v>10620.113373260054</v>
      </c>
      <c r="I8340" s="24">
        <f ca="1">H8340/'Option value'!$E$10</f>
        <v>515.53948413883757</v>
      </c>
    </row>
    <row r="8341" spans="2:9">
      <c r="B8341">
        <f t="shared" si="917"/>
        <v>8323</v>
      </c>
      <c r="C8341" s="38">
        <f t="shared" ca="1" si="912"/>
        <v>0.12781953194163867</v>
      </c>
      <c r="D8341" s="38">
        <f t="shared" ca="1" si="913"/>
        <v>5.9359451155886409E-2</v>
      </c>
      <c r="E8341" s="38">
        <f t="shared" ca="1" si="914"/>
        <v>0.14528062584262685</v>
      </c>
      <c r="F8341" s="38">
        <f t="shared" ca="1" si="918"/>
        <v>3.6258649882678753E-2</v>
      </c>
      <c r="G8341" s="24">
        <f t="shared" ca="1" si="915"/>
        <v>7615.6471859332742</v>
      </c>
      <c r="H8341" s="24">
        <f t="shared" ca="1" si="916"/>
        <v>8308.8284892457559</v>
      </c>
      <c r="I8341" s="24">
        <f ca="1">H8341/'Option value'!$E$10</f>
        <v>403.34118879833761</v>
      </c>
    </row>
    <row r="8342" spans="2:9">
      <c r="B8342">
        <f t="shared" si="917"/>
        <v>8324</v>
      </c>
      <c r="C8342" s="38">
        <f t="shared" ca="1" si="912"/>
        <v>9.3478488345874383E-2</v>
      </c>
      <c r="D8342" s="38">
        <f t="shared" ca="1" si="913"/>
        <v>6.4188482745743639E-2</v>
      </c>
      <c r="E8342" s="38">
        <f t="shared" ca="1" si="914"/>
        <v>0.14681088796191108</v>
      </c>
      <c r="F8342" s="38">
        <f t="shared" ca="1" si="918"/>
        <v>3.4226134219119034E-2</v>
      </c>
      <c r="G8342" s="24">
        <f t="shared" ca="1" si="915"/>
        <v>7731.7739537697198</v>
      </c>
      <c r="H8342" s="24">
        <f t="shared" ca="1" si="916"/>
        <v>8424.9552570822016</v>
      </c>
      <c r="I8342" s="24">
        <f ca="1">H8342/'Option value'!$E$10</f>
        <v>408.97841053797094</v>
      </c>
    </row>
    <row r="8343" spans="2:9">
      <c r="B8343">
        <f t="shared" si="917"/>
        <v>8325</v>
      </c>
      <c r="C8343" s="38">
        <f t="shared" ca="1" si="912"/>
        <v>0.32792658434006211</v>
      </c>
      <c r="D8343" s="38">
        <f t="shared" ca="1" si="913"/>
        <v>6.8373369563424269E-2</v>
      </c>
      <c r="E8343" s="38">
        <f t="shared" ca="1" si="914"/>
        <v>0.14712904861824691</v>
      </c>
      <c r="F8343" s="38">
        <f t="shared" ca="1" si="918"/>
        <v>4.34228910985133E-2</v>
      </c>
      <c r="G8343" s="24">
        <f t="shared" ca="1" si="915"/>
        <v>10857.951117893912</v>
      </c>
      <c r="H8343" s="24">
        <f t="shared" ca="1" si="916"/>
        <v>11551.132421206394</v>
      </c>
      <c r="I8343" s="24">
        <f ca="1">H8343/'Option value'!$E$10</f>
        <v>560.73458355370838</v>
      </c>
    </row>
    <row r="8344" spans="2:9">
      <c r="B8344">
        <f t="shared" si="917"/>
        <v>8326</v>
      </c>
      <c r="C8344" s="38">
        <f t="shared" ca="1" si="912"/>
        <v>8.7949201465438331E-2</v>
      </c>
      <c r="D8344" s="38">
        <f t="shared" ca="1" si="913"/>
        <v>6.6359040494218396E-2</v>
      </c>
      <c r="E8344" s="38">
        <f t="shared" ca="1" si="914"/>
        <v>0.14588971865940856</v>
      </c>
      <c r="F8344" s="38">
        <f t="shared" ca="1" si="918"/>
        <v>3.3342562896391106E-2</v>
      </c>
      <c r="G8344" s="24">
        <f t="shared" ca="1" si="915"/>
        <v>7955.4649776982078</v>
      </c>
      <c r="H8344" s="24">
        <f t="shared" ca="1" si="916"/>
        <v>8648.6462810106896</v>
      </c>
      <c r="I8344" s="24">
        <f ca="1">H8344/'Option value'!$E$10</f>
        <v>419.83719810731498</v>
      </c>
    </row>
    <row r="8345" spans="2:9">
      <c r="B8345">
        <f t="shared" si="917"/>
        <v>8327</v>
      </c>
      <c r="C8345" s="38">
        <f t="shared" ca="1" si="912"/>
        <v>0.2003434332316486</v>
      </c>
      <c r="D8345" s="38">
        <f t="shared" ca="1" si="913"/>
        <v>6.7376585315795171E-2</v>
      </c>
      <c r="E8345" s="38">
        <f t="shared" ca="1" si="914"/>
        <v>0.14704838079104873</v>
      </c>
      <c r="F8345" s="38">
        <f t="shared" ca="1" si="918"/>
        <v>3.0937906110504898E-2</v>
      </c>
      <c r="G8345" s="24">
        <f t="shared" ca="1" si="915"/>
        <v>8638.4235499531751</v>
      </c>
      <c r="H8345" s="24">
        <f t="shared" ca="1" si="916"/>
        <v>9331.6048532656569</v>
      </c>
      <c r="I8345" s="24">
        <f ca="1">H8345/'Option value'!$E$10</f>
        <v>452.99052685755612</v>
      </c>
    </row>
    <row r="8346" spans="2:9">
      <c r="B8346">
        <f t="shared" si="917"/>
        <v>8328</v>
      </c>
      <c r="C8346" s="38">
        <f t="shared" ca="1" si="912"/>
        <v>0.25117189831397607</v>
      </c>
      <c r="D8346" s="38">
        <f t="shared" ca="1" si="913"/>
        <v>6.8507584199567109E-2</v>
      </c>
      <c r="E8346" s="38">
        <f t="shared" ca="1" si="914"/>
        <v>0.14240069944374142</v>
      </c>
      <c r="F8346" s="38">
        <f t="shared" ca="1" si="918"/>
        <v>4.7470638715881856E-2</v>
      </c>
      <c r="G8346" s="24">
        <f t="shared" ca="1" si="915"/>
        <v>11198.071927494331</v>
      </c>
      <c r="H8346" s="24">
        <f t="shared" ca="1" si="916"/>
        <v>11891.253230806813</v>
      </c>
      <c r="I8346" s="24">
        <f ca="1">H8346/'Option value'!$E$10</f>
        <v>577.24530246635015</v>
      </c>
    </row>
    <row r="8347" spans="2:9">
      <c r="B8347">
        <f t="shared" si="917"/>
        <v>8329</v>
      </c>
      <c r="C8347" s="38">
        <f t="shared" ca="1" si="912"/>
        <v>9.3133910030441053E-2</v>
      </c>
      <c r="D8347" s="38">
        <f t="shared" ca="1" si="913"/>
        <v>6.7201101373744049E-2</v>
      </c>
      <c r="E8347" s="38">
        <f t="shared" ca="1" si="914"/>
        <v>0.15144403370399831</v>
      </c>
      <c r="F8347" s="38">
        <f t="shared" ca="1" si="918"/>
        <v>4.9785756650105817E-2</v>
      </c>
      <c r="G8347" s="24">
        <f t="shared" ca="1" si="915"/>
        <v>8961.8648370561077</v>
      </c>
      <c r="H8347" s="24">
        <f t="shared" ca="1" si="916"/>
        <v>9655.0461403685895</v>
      </c>
      <c r="I8347" s="24">
        <f ca="1">H8347/'Option value'!$E$10</f>
        <v>468.69156021206743</v>
      </c>
    </row>
    <row r="8348" spans="2:9">
      <c r="B8348">
        <f t="shared" si="917"/>
        <v>8330</v>
      </c>
      <c r="C8348" s="38">
        <f t="shared" ca="1" si="912"/>
        <v>0.24288812759218764</v>
      </c>
      <c r="D8348" s="38">
        <f t="shared" ca="1" si="913"/>
        <v>5.6100357438487604E-2</v>
      </c>
      <c r="E8348" s="38">
        <f t="shared" ca="1" si="914"/>
        <v>0.14300872743599041</v>
      </c>
      <c r="F8348" s="38">
        <f t="shared" ca="1" si="918"/>
        <v>5.6032277304762332E-2</v>
      </c>
      <c r="G8348" s="24">
        <f t="shared" ca="1" si="915"/>
        <v>9942.311513292585</v>
      </c>
      <c r="H8348" s="24">
        <f t="shared" ca="1" si="916"/>
        <v>10635.492816605067</v>
      </c>
      <c r="I8348" s="24">
        <f ca="1">H8348/'Option value'!$E$10</f>
        <v>516.28605905849838</v>
      </c>
    </row>
    <row r="8349" spans="2:9">
      <c r="B8349">
        <f t="shared" si="917"/>
        <v>8331</v>
      </c>
      <c r="C8349" s="38">
        <f t="shared" ca="1" si="912"/>
        <v>0.3404028742248788</v>
      </c>
      <c r="D8349" s="38">
        <f t="shared" ca="1" si="913"/>
        <v>6.9533217860869856E-2</v>
      </c>
      <c r="E8349" s="38">
        <f t="shared" ca="1" si="914"/>
        <v>0.14606690905816816</v>
      </c>
      <c r="F8349" s="38">
        <f t="shared" ca="1" si="918"/>
        <v>4.8403730520185803E-2</v>
      </c>
      <c r="G8349" s="24">
        <f t="shared" ca="1" si="915"/>
        <v>11835.543356834925</v>
      </c>
      <c r="H8349" s="24">
        <f t="shared" ca="1" si="916"/>
        <v>12528.724660147407</v>
      </c>
      <c r="I8349" s="24">
        <f ca="1">H8349/'Option value'!$E$10</f>
        <v>608.19051748288382</v>
      </c>
    </row>
    <row r="8350" spans="2:9">
      <c r="B8350">
        <f t="shared" si="917"/>
        <v>8332</v>
      </c>
      <c r="C8350" s="38">
        <f t="shared" ca="1" si="912"/>
        <v>0.23298091256935205</v>
      </c>
      <c r="D8350" s="38">
        <f t="shared" ca="1" si="913"/>
        <v>6.3621563688099278E-2</v>
      </c>
      <c r="E8350" s="38">
        <f t="shared" ca="1" si="914"/>
        <v>0.14725598687482247</v>
      </c>
      <c r="F8350" s="38">
        <f t="shared" ca="1" si="918"/>
        <v>3.1224347506083903E-2</v>
      </c>
      <c r="G8350" s="24">
        <f t="shared" ca="1" si="915"/>
        <v>8384.4704989377478</v>
      </c>
      <c r="H8350" s="24">
        <f t="shared" ca="1" si="916"/>
        <v>9077.6518022502296</v>
      </c>
      <c r="I8350" s="24">
        <f ca="1">H8350/'Option value'!$E$10</f>
        <v>440.66270884709849</v>
      </c>
    </row>
    <row r="8351" spans="2:9">
      <c r="B8351">
        <f t="shared" si="917"/>
        <v>8333</v>
      </c>
      <c r="C8351" s="38">
        <f t="shared" ca="1" si="912"/>
        <v>0.38340708401660695</v>
      </c>
      <c r="D8351" s="38">
        <f t="shared" ca="1" si="913"/>
        <v>6.8510158409447006E-2</v>
      </c>
      <c r="E8351" s="38">
        <f t="shared" ca="1" si="914"/>
        <v>0.14818628759892846</v>
      </c>
      <c r="F8351" s="38">
        <f t="shared" ca="1" si="918"/>
        <v>5.9999112855242148E-2</v>
      </c>
      <c r="G8351" s="24">
        <f t="shared" ca="1" si="915"/>
        <v>13328.795797755716</v>
      </c>
      <c r="H8351" s="24">
        <f t="shared" ca="1" si="916"/>
        <v>14021.977101068198</v>
      </c>
      <c r="I8351" s="24">
        <f ca="1">H8351/'Option value'!$E$10</f>
        <v>680.67850005185426</v>
      </c>
    </row>
    <row r="8352" spans="2:9">
      <c r="B8352">
        <f t="shared" si="917"/>
        <v>8334</v>
      </c>
      <c r="C8352" s="38">
        <f t="shared" ca="1" si="912"/>
        <v>0.25778403507482039</v>
      </c>
      <c r="D8352" s="38">
        <f t="shared" ca="1" si="913"/>
        <v>6.4774054820694912E-2</v>
      </c>
      <c r="E8352" s="38">
        <f t="shared" ca="1" si="914"/>
        <v>0.14628840415825736</v>
      </c>
      <c r="F8352" s="38">
        <f t="shared" ca="1" si="918"/>
        <v>2.7920334771598658E-2</v>
      </c>
      <c r="G8352" s="24">
        <f t="shared" ca="1" si="915"/>
        <v>8536.1880730550474</v>
      </c>
      <c r="H8352" s="24">
        <f t="shared" ca="1" si="916"/>
        <v>9229.3693763675292</v>
      </c>
      <c r="I8352" s="24">
        <f ca="1">H8352/'Option value'!$E$10</f>
        <v>448.02763962949166</v>
      </c>
    </row>
    <row r="8353" spans="2:9">
      <c r="B8353">
        <f t="shared" si="917"/>
        <v>8335</v>
      </c>
      <c r="C8353" s="38">
        <f t="shared" ca="1" si="912"/>
        <v>0.11370626299353188</v>
      </c>
      <c r="D8353" s="38">
        <f t="shared" ca="1" si="913"/>
        <v>7.1009181321659676E-2</v>
      </c>
      <c r="E8353" s="38">
        <f t="shared" ca="1" si="914"/>
        <v>0.1477462551949609</v>
      </c>
      <c r="F8353" s="38">
        <f t="shared" ca="1" si="918"/>
        <v>5.2356427527167085E-2</v>
      </c>
      <c r="G8353" s="24">
        <f t="shared" ca="1" si="915"/>
        <v>10281.926149660889</v>
      </c>
      <c r="H8353" s="24">
        <f t="shared" ca="1" si="916"/>
        <v>10975.107452973371</v>
      </c>
      <c r="I8353" s="24">
        <f ca="1">H8353/'Option value'!$E$10</f>
        <v>532.77220645501791</v>
      </c>
    </row>
    <row r="8354" spans="2:9">
      <c r="B8354">
        <f t="shared" si="917"/>
        <v>8336</v>
      </c>
      <c r="C8354" s="38">
        <f t="shared" ca="1" si="912"/>
        <v>0.32557134424331724</v>
      </c>
      <c r="D8354" s="38">
        <f t="shared" ca="1" si="913"/>
        <v>6.8362932660852332E-2</v>
      </c>
      <c r="E8354" s="38">
        <f t="shared" ca="1" si="914"/>
        <v>0.14433562950559653</v>
      </c>
      <c r="F8354" s="38">
        <f t="shared" ca="1" si="918"/>
        <v>3.7645339799092362E-2</v>
      </c>
      <c r="G8354" s="24">
        <f t="shared" ca="1" si="915"/>
        <v>10533.926275040651</v>
      </c>
      <c r="H8354" s="24">
        <f t="shared" ca="1" si="916"/>
        <v>11227.107578353132</v>
      </c>
      <c r="I8354" s="24">
        <f ca="1">H8354/'Option value'!$E$10</f>
        <v>545.00522225015197</v>
      </c>
    </row>
    <row r="8355" spans="2:9">
      <c r="B8355">
        <f t="shared" si="917"/>
        <v>8337</v>
      </c>
      <c r="C8355" s="38">
        <f t="shared" ca="1" si="912"/>
        <v>0.20802758650610745</v>
      </c>
      <c r="D8355" s="38">
        <f t="shared" ca="1" si="913"/>
        <v>6.6234060366132802E-2</v>
      </c>
      <c r="E8355" s="38">
        <f t="shared" ca="1" si="914"/>
        <v>0.14212896396924274</v>
      </c>
      <c r="F8355" s="38">
        <f t="shared" ca="1" si="918"/>
        <v>5.7145859532106144E-2</v>
      </c>
      <c r="G8355" s="24">
        <f t="shared" ca="1" si="915"/>
        <v>11676.616493236237</v>
      </c>
      <c r="H8355" s="24">
        <f t="shared" ca="1" si="916"/>
        <v>12369.797796548719</v>
      </c>
      <c r="I8355" s="24">
        <f ca="1">H8355/'Option value'!$E$10</f>
        <v>600.47562119168538</v>
      </c>
    </row>
    <row r="8356" spans="2:9">
      <c r="B8356">
        <f t="shared" si="917"/>
        <v>8338</v>
      </c>
      <c r="C8356" s="38">
        <f t="shared" ca="1" si="912"/>
        <v>0.34929663557726909</v>
      </c>
      <c r="D8356" s="38">
        <f t="shared" ca="1" si="913"/>
        <v>6.9242947586094394E-2</v>
      </c>
      <c r="E8356" s="38">
        <f t="shared" ca="1" si="914"/>
        <v>0.14480606243770153</v>
      </c>
      <c r="F8356" s="38">
        <f t="shared" ca="1" si="918"/>
        <v>4.8598773830414707E-2</v>
      </c>
      <c r="G8356" s="24">
        <f t="shared" ca="1" si="915"/>
        <v>12043.879066793483</v>
      </c>
      <c r="H8356" s="24">
        <f t="shared" ca="1" si="916"/>
        <v>12737.060370105964</v>
      </c>
      <c r="I8356" s="24">
        <f ca="1">H8356/'Option value'!$E$10</f>
        <v>618.30390146145453</v>
      </c>
    </row>
    <row r="8357" spans="2:9">
      <c r="B8357">
        <f t="shared" si="917"/>
        <v>8339</v>
      </c>
      <c r="C8357" s="38">
        <f t="shared" ca="1" si="912"/>
        <v>0.10872059139830081</v>
      </c>
      <c r="D8357" s="38">
        <f t="shared" ca="1" si="913"/>
        <v>6.2164897120988327E-2</v>
      </c>
      <c r="E8357" s="38">
        <f t="shared" ca="1" si="914"/>
        <v>0.14528901254637999</v>
      </c>
      <c r="F8357" s="38">
        <f t="shared" ca="1" si="918"/>
        <v>4.5770185521825824E-2</v>
      </c>
      <c r="G8357" s="24">
        <f t="shared" ca="1" si="915"/>
        <v>8589.2147438546835</v>
      </c>
      <c r="H8357" s="24">
        <f t="shared" ca="1" si="916"/>
        <v>9282.3960471671653</v>
      </c>
      <c r="I8357" s="24">
        <f ca="1">H8357/'Option value'!$E$10</f>
        <v>450.6017498624837</v>
      </c>
    </row>
    <row r="8358" spans="2:9">
      <c r="B8358">
        <f t="shared" si="917"/>
        <v>8340</v>
      </c>
      <c r="C8358" s="38">
        <f t="shared" ca="1" si="912"/>
        <v>0.32995539129927309</v>
      </c>
      <c r="D8358" s="38">
        <f t="shared" ca="1" si="913"/>
        <v>6.6516146467549817E-2</v>
      </c>
      <c r="E8358" s="38">
        <f t="shared" ca="1" si="914"/>
        <v>0.14184299413906423</v>
      </c>
      <c r="F8358" s="38">
        <f t="shared" ca="1" si="918"/>
        <v>2.0229206782276604E-2</v>
      </c>
      <c r="G8358" s="24">
        <f t="shared" ca="1" si="915"/>
        <v>9021.3746360701916</v>
      </c>
      <c r="H8358" s="24">
        <f t="shared" ca="1" si="916"/>
        <v>9714.5559393826734</v>
      </c>
      <c r="I8358" s="24">
        <f ca="1">H8358/'Option value'!$E$10</f>
        <v>471.58038540692587</v>
      </c>
    </row>
    <row r="8359" spans="2:9">
      <c r="B8359">
        <f t="shared" si="917"/>
        <v>8341</v>
      </c>
      <c r="C8359" s="38">
        <f t="shared" ca="1" si="912"/>
        <v>0.29089610678476319</v>
      </c>
      <c r="D8359" s="38">
        <f t="shared" ca="1" si="913"/>
        <v>5.557969386890959E-2</v>
      </c>
      <c r="E8359" s="38">
        <f t="shared" ca="1" si="914"/>
        <v>0.14424153592158465</v>
      </c>
      <c r="F8359" s="38">
        <f t="shared" ca="1" si="918"/>
        <v>2.7852956381472727E-2</v>
      </c>
      <c r="G8359" s="24">
        <f t="shared" ca="1" si="915"/>
        <v>7645.1929443020117</v>
      </c>
      <c r="H8359" s="24">
        <f t="shared" ca="1" si="916"/>
        <v>8338.3742476144944</v>
      </c>
      <c r="I8359" s="24">
        <f ca="1">H8359/'Option value'!$E$10</f>
        <v>404.77544891332496</v>
      </c>
    </row>
    <row r="8360" spans="2:9">
      <c r="B8360">
        <f t="shared" si="917"/>
        <v>8342</v>
      </c>
      <c r="C8360" s="38">
        <f t="shared" ca="1" si="912"/>
        <v>0.17762564393579469</v>
      </c>
      <c r="D8360" s="38">
        <f t="shared" ca="1" si="913"/>
        <v>6.3466675396817482E-2</v>
      </c>
      <c r="E8360" s="38">
        <f t="shared" ca="1" si="914"/>
        <v>0.14361591052263067</v>
      </c>
      <c r="F8360" s="38">
        <f t="shared" ca="1" si="918"/>
        <v>2.5826462308202566E-2</v>
      </c>
      <c r="G8360" s="24">
        <f t="shared" ca="1" si="915"/>
        <v>7869.3342587569086</v>
      </c>
      <c r="H8360" s="24">
        <f t="shared" ca="1" si="916"/>
        <v>8562.5155620693913</v>
      </c>
      <c r="I8360" s="24">
        <f ca="1">H8360/'Option value'!$E$10</f>
        <v>415.65609524608692</v>
      </c>
    </row>
    <row r="8361" spans="2:9">
      <c r="B8361">
        <f t="shared" si="917"/>
        <v>8343</v>
      </c>
      <c r="C8361" s="38">
        <f t="shared" ca="1" si="912"/>
        <v>3.3455587282447019E-2</v>
      </c>
      <c r="D8361" s="38">
        <f t="shared" ca="1" si="913"/>
        <v>6.9954599538845905E-2</v>
      </c>
      <c r="E8361" s="38">
        <f t="shared" ca="1" si="914"/>
        <v>0.14323432779241596</v>
      </c>
      <c r="F8361" s="38">
        <f t="shared" ca="1" si="918"/>
        <v>4.1799350531673017E-2</v>
      </c>
      <c r="G8361" s="24">
        <f t="shared" ca="1" si="915"/>
        <v>8839.1750153712401</v>
      </c>
      <c r="H8361" s="24">
        <f t="shared" ca="1" si="916"/>
        <v>9532.3563186837218</v>
      </c>
      <c r="I8361" s="24">
        <f ca="1">H8361/'Option value'!$E$10</f>
        <v>462.73574362542337</v>
      </c>
    </row>
    <row r="8362" spans="2:9">
      <c r="B8362">
        <f t="shared" si="917"/>
        <v>8344</v>
      </c>
      <c r="C8362" s="38">
        <f t="shared" ca="1" si="912"/>
        <v>0.16602260453246703</v>
      </c>
      <c r="D8362" s="38">
        <f t="shared" ca="1" si="913"/>
        <v>6.1553501255546567E-2</v>
      </c>
      <c r="E8362" s="38">
        <f t="shared" ca="1" si="914"/>
        <v>0.14431789737122325</v>
      </c>
      <c r="F8362" s="38">
        <f t="shared" ca="1" si="918"/>
        <v>4.3576890789247272E-2</v>
      </c>
      <c r="G8362" s="24">
        <f t="shared" ca="1" si="915"/>
        <v>8835.7785353424752</v>
      </c>
      <c r="H8362" s="24">
        <f t="shared" ca="1" si="916"/>
        <v>9528.9598386549569</v>
      </c>
      <c r="I8362" s="24">
        <f ca="1">H8362/'Option value'!$E$10</f>
        <v>462.57086595412409</v>
      </c>
    </row>
    <row r="8363" spans="2:9">
      <c r="B8363">
        <f t="shared" si="917"/>
        <v>8345</v>
      </c>
      <c r="C8363" s="38">
        <f t="shared" ca="1" si="912"/>
        <v>0.25454101267294316</v>
      </c>
      <c r="D8363" s="38">
        <f t="shared" ca="1" si="913"/>
        <v>6.4023932025917676E-2</v>
      </c>
      <c r="E8363" s="38">
        <f t="shared" ca="1" si="914"/>
        <v>0.14124444593944382</v>
      </c>
      <c r="F8363" s="38">
        <f t="shared" ca="1" si="918"/>
        <v>3.4875734695250668E-2</v>
      </c>
      <c r="G8363" s="24">
        <f t="shared" ca="1" si="915"/>
        <v>9364.9332409464005</v>
      </c>
      <c r="H8363" s="24">
        <f t="shared" ca="1" si="916"/>
        <v>10058.114544258882</v>
      </c>
      <c r="I8363" s="24">
        <f ca="1">H8363/'Option value'!$E$10</f>
        <v>488.25798758538258</v>
      </c>
    </row>
    <row r="8364" spans="2:9">
      <c r="B8364">
        <f t="shared" si="917"/>
        <v>8346</v>
      </c>
      <c r="C8364" s="38">
        <f t="shared" ca="1" si="912"/>
        <v>0.42949180491834515</v>
      </c>
      <c r="D8364" s="38">
        <f t="shared" ca="1" si="913"/>
        <v>6.8875606878276069E-2</v>
      </c>
      <c r="E8364" s="38">
        <f t="shared" ca="1" si="914"/>
        <v>0.14441774466765989</v>
      </c>
      <c r="F8364" s="38">
        <f t="shared" ca="1" si="918"/>
        <v>3.2207761090832961E-2</v>
      </c>
      <c r="G8364" s="24">
        <f t="shared" ca="1" si="915"/>
        <v>10881.956525337049</v>
      </c>
      <c r="H8364" s="24">
        <f t="shared" ca="1" si="916"/>
        <v>11575.137828649531</v>
      </c>
      <c r="I8364" s="24">
        <f ca="1">H8364/'Option value'!$E$10</f>
        <v>561.89989459463743</v>
      </c>
    </row>
    <row r="8365" spans="2:9">
      <c r="B8365">
        <f t="shared" si="917"/>
        <v>8347</v>
      </c>
      <c r="C8365" s="38">
        <f t="shared" ca="1" si="912"/>
        <v>0.31141794533778994</v>
      </c>
      <c r="D8365" s="38">
        <f t="shared" ca="1" si="913"/>
        <v>6.8339085670567026E-2</v>
      </c>
      <c r="E8365" s="38">
        <f t="shared" ca="1" si="914"/>
        <v>0.14266730333767724</v>
      </c>
      <c r="F8365" s="38">
        <f t="shared" ca="1" si="918"/>
        <v>3.2076431902051381E-2</v>
      </c>
      <c r="G8365" s="24">
        <f t="shared" ca="1" si="915"/>
        <v>10050.377691122776</v>
      </c>
      <c r="H8365" s="24">
        <f t="shared" ca="1" si="916"/>
        <v>10743.558994435258</v>
      </c>
      <c r="I8365" s="24">
        <f ca="1">H8365/'Option value'!$E$10</f>
        <v>521.53199002112899</v>
      </c>
    </row>
    <row r="8366" spans="2:9">
      <c r="B8366">
        <f t="shared" si="917"/>
        <v>8348</v>
      </c>
      <c r="C8366" s="38">
        <f t="shared" ca="1" si="912"/>
        <v>0.32250742536016946</v>
      </c>
      <c r="D8366" s="38">
        <f t="shared" ca="1" si="913"/>
        <v>6.2495320718258404E-2</v>
      </c>
      <c r="E8366" s="38">
        <f t="shared" ca="1" si="914"/>
        <v>0.14132718133986036</v>
      </c>
      <c r="F8366" s="38">
        <f t="shared" ca="1" si="918"/>
        <v>3.2789708167764137E-2</v>
      </c>
      <c r="G8366" s="24">
        <f t="shared" ca="1" si="915"/>
        <v>9444.0285301544645</v>
      </c>
      <c r="H8366" s="24">
        <f t="shared" ca="1" si="916"/>
        <v>10137.209833466946</v>
      </c>
      <c r="I8366" s="24">
        <f ca="1">H8366/'Option value'!$E$10</f>
        <v>492.0975647314051</v>
      </c>
    </row>
    <row r="8367" spans="2:9">
      <c r="B8367">
        <f t="shared" si="917"/>
        <v>8349</v>
      </c>
      <c r="C8367" s="38">
        <f t="shared" ca="1" si="912"/>
        <v>0.30987023152101584</v>
      </c>
      <c r="D8367" s="38">
        <f t="shared" ca="1" si="913"/>
        <v>6.0699633211509139E-2</v>
      </c>
      <c r="E8367" s="38">
        <f t="shared" ca="1" si="914"/>
        <v>0.14608217782975866</v>
      </c>
      <c r="F8367" s="38">
        <f t="shared" ca="1" si="918"/>
        <v>3.7935340089825388E-2</v>
      </c>
      <c r="G8367" s="24">
        <f t="shared" ca="1" si="915"/>
        <v>9117.8384051250669</v>
      </c>
      <c r="H8367" s="24">
        <f t="shared" ca="1" si="916"/>
        <v>9811.0197084375486</v>
      </c>
      <c r="I8367" s="24">
        <f ca="1">H8367/'Option value'!$E$10</f>
        <v>476.26309264259942</v>
      </c>
    </row>
    <row r="8368" spans="2:9">
      <c r="B8368">
        <f t="shared" si="917"/>
        <v>8350</v>
      </c>
      <c r="C8368" s="38">
        <f t="shared" ca="1" si="912"/>
        <v>0.18005311122253309</v>
      </c>
      <c r="D8368" s="38">
        <f t="shared" ca="1" si="913"/>
        <v>6.589010074852733E-2</v>
      </c>
      <c r="E8368" s="38">
        <f t="shared" ca="1" si="914"/>
        <v>0.1480122098504584</v>
      </c>
      <c r="F8368" s="38">
        <f t="shared" ca="1" si="918"/>
        <v>2.9651574871956309E-2</v>
      </c>
      <c r="G8368" s="24">
        <f t="shared" ca="1" si="915"/>
        <v>8147.1519502523215</v>
      </c>
      <c r="H8368" s="24">
        <f t="shared" ca="1" si="916"/>
        <v>8840.3332535648042</v>
      </c>
      <c r="I8368" s="24">
        <f ca="1">H8368/'Option value'!$E$10</f>
        <v>429.14239094974772</v>
      </c>
    </row>
    <row r="8369" spans="2:9">
      <c r="B8369">
        <f t="shared" si="917"/>
        <v>8351</v>
      </c>
      <c r="C8369" s="38">
        <f t="shared" ca="1" si="912"/>
        <v>0.27553509115349406</v>
      </c>
      <c r="D8369" s="38">
        <f t="shared" ca="1" si="913"/>
        <v>5.8596006710402944E-2</v>
      </c>
      <c r="E8369" s="38">
        <f t="shared" ca="1" si="914"/>
        <v>0.14266068150701686</v>
      </c>
      <c r="F8369" s="38">
        <f t="shared" ca="1" si="918"/>
        <v>4.6006402323822117E-2</v>
      </c>
      <c r="G8369" s="24">
        <f t="shared" ca="1" si="915"/>
        <v>9590.2675099077169</v>
      </c>
      <c r="H8369" s="24">
        <f t="shared" ca="1" si="916"/>
        <v>10283.448813220199</v>
      </c>
      <c r="I8369" s="24">
        <f ca="1">H8369/'Option value'!$E$10</f>
        <v>499.19654433107758</v>
      </c>
    </row>
    <row r="8370" spans="2:9">
      <c r="B8370">
        <f t="shared" si="917"/>
        <v>8352</v>
      </c>
      <c r="C8370" s="38">
        <f t="shared" ca="1" si="912"/>
        <v>0.22663565698817925</v>
      </c>
      <c r="D8370" s="38">
        <f t="shared" ca="1" si="913"/>
        <v>7.3063186416281942E-2</v>
      </c>
      <c r="E8370" s="38">
        <f t="shared" ca="1" si="914"/>
        <v>0.14200794503284339</v>
      </c>
      <c r="F8370" s="38">
        <f t="shared" ca="1" si="918"/>
        <v>4.538554093925086E-2</v>
      </c>
      <c r="G8370" s="24">
        <f t="shared" ca="1" si="915"/>
        <v>11503.439993573273</v>
      </c>
      <c r="H8370" s="24">
        <f t="shared" ca="1" si="916"/>
        <v>12196.621296885754</v>
      </c>
      <c r="I8370" s="24">
        <f ca="1">H8370/'Option value'!$E$10</f>
        <v>592.0689949944541</v>
      </c>
    </row>
    <row r="8371" spans="2:9">
      <c r="B8371">
        <f t="shared" si="917"/>
        <v>8353</v>
      </c>
      <c r="C8371" s="38">
        <f t="shared" ca="1" si="912"/>
        <v>0.29571640281076039</v>
      </c>
      <c r="D8371" s="38">
        <f t="shared" ca="1" si="913"/>
        <v>7.0653891281652684E-2</v>
      </c>
      <c r="E8371" s="38">
        <f t="shared" ca="1" si="914"/>
        <v>0.14363009772921859</v>
      </c>
      <c r="F8371" s="38">
        <f t="shared" ca="1" si="918"/>
        <v>5.1590952927542386E-2</v>
      </c>
      <c r="G8371" s="24">
        <f t="shared" ca="1" si="915"/>
        <v>12335.729698478701</v>
      </c>
      <c r="H8371" s="24">
        <f t="shared" ca="1" si="916"/>
        <v>13028.911001791183</v>
      </c>
      <c r="I8371" s="24">
        <f ca="1">H8371/'Option value'!$E$10</f>
        <v>632.47140785394083</v>
      </c>
    </row>
    <row r="8372" spans="2:9">
      <c r="B8372">
        <f t="shared" si="917"/>
        <v>8354</v>
      </c>
      <c r="C8372" s="38">
        <f t="shared" ca="1" si="912"/>
        <v>0.32878466313642019</v>
      </c>
      <c r="D8372" s="38">
        <f t="shared" ca="1" si="913"/>
        <v>6.9037950084078467E-2</v>
      </c>
      <c r="E8372" s="38">
        <f t="shared" ca="1" si="914"/>
        <v>0.14025973412861886</v>
      </c>
      <c r="F8372" s="38">
        <f t="shared" ca="1" si="918"/>
        <v>4.0440189744435681E-2</v>
      </c>
      <c r="G8372" s="24">
        <f t="shared" ca="1" si="915"/>
        <v>11397.727984468045</v>
      </c>
      <c r="H8372" s="24">
        <f t="shared" ca="1" si="916"/>
        <v>12090.909287780527</v>
      </c>
      <c r="I8372" s="24">
        <f ca="1">H8372/'Option value'!$E$10</f>
        <v>586.93734406701583</v>
      </c>
    </row>
    <row r="8373" spans="2:9">
      <c r="B8373">
        <f t="shared" si="917"/>
        <v>8355</v>
      </c>
      <c r="C8373" s="38">
        <f t="shared" ca="1" si="912"/>
        <v>0.26944755640944229</v>
      </c>
      <c r="D8373" s="38">
        <f t="shared" ca="1" si="913"/>
        <v>6.6283492756766788E-2</v>
      </c>
      <c r="E8373" s="38">
        <f t="shared" ca="1" si="914"/>
        <v>0.14808839315295463</v>
      </c>
      <c r="F8373" s="38">
        <f t="shared" ca="1" si="918"/>
        <v>4.5321277767186953E-2</v>
      </c>
      <c r="G8373" s="24">
        <f t="shared" ca="1" si="915"/>
        <v>10154.472309287316</v>
      </c>
      <c r="H8373" s="24">
        <f t="shared" ca="1" si="916"/>
        <v>10847.653612599797</v>
      </c>
      <c r="I8373" s="24">
        <f ca="1">H8373/'Option value'!$E$10</f>
        <v>526.58512682523281</v>
      </c>
    </row>
    <row r="8374" spans="2:9">
      <c r="B8374">
        <f t="shared" si="917"/>
        <v>8356</v>
      </c>
      <c r="C8374" s="38">
        <f t="shared" ca="1" si="912"/>
        <v>0.17492498218717553</v>
      </c>
      <c r="D8374" s="38">
        <f t="shared" ca="1" si="913"/>
        <v>5.8105833425582273E-2</v>
      </c>
      <c r="E8374" s="38">
        <f t="shared" ca="1" si="914"/>
        <v>0.143513974033807</v>
      </c>
      <c r="F8374" s="38">
        <f t="shared" ca="1" si="918"/>
        <v>5.8270769177353215E-2</v>
      </c>
      <c r="G8374" s="24">
        <f t="shared" ca="1" si="915"/>
        <v>9932.5664780872848</v>
      </c>
      <c r="H8374" s="24">
        <f t="shared" ca="1" si="916"/>
        <v>10625.747781399767</v>
      </c>
      <c r="I8374" s="24">
        <f ca="1">H8374/'Option value'!$E$10</f>
        <v>515.81299909707604</v>
      </c>
    </row>
    <row r="8375" spans="2:9">
      <c r="B8375">
        <f t="shared" si="917"/>
        <v>8357</v>
      </c>
      <c r="C8375" s="38">
        <f t="shared" ca="1" si="912"/>
        <v>0.33356279670379074</v>
      </c>
      <c r="D8375" s="38">
        <f t="shared" ca="1" si="913"/>
        <v>5.5233840918815114E-2</v>
      </c>
      <c r="E8375" s="38">
        <f t="shared" ca="1" si="914"/>
        <v>0.14351524713796363</v>
      </c>
      <c r="F8375" s="38">
        <f t="shared" ca="1" si="918"/>
        <v>3.4883556132412952E-2</v>
      </c>
      <c r="G8375" s="24">
        <f t="shared" ca="1" si="915"/>
        <v>8409.1781424456476</v>
      </c>
      <c r="H8375" s="24">
        <f t="shared" ca="1" si="916"/>
        <v>9102.3594457581294</v>
      </c>
      <c r="I8375" s="24">
        <f ca="1">H8375/'Option value'!$E$10</f>
        <v>441.86210901738491</v>
      </c>
    </row>
    <row r="8376" spans="2:9">
      <c r="B8376">
        <f t="shared" si="917"/>
        <v>8358</v>
      </c>
      <c r="C8376" s="38">
        <f t="shared" ca="1" si="912"/>
        <v>0.20748763572816195</v>
      </c>
      <c r="D8376" s="38">
        <f t="shared" ca="1" si="913"/>
        <v>6.4753096858064324E-2</v>
      </c>
      <c r="E8376" s="38">
        <f t="shared" ca="1" si="914"/>
        <v>0.14331897247990505</v>
      </c>
      <c r="F8376" s="38">
        <f t="shared" ca="1" si="918"/>
        <v>5.2695302360383722E-2</v>
      </c>
      <c r="G8376" s="24">
        <f t="shared" ca="1" si="915"/>
        <v>10700.226391959808</v>
      </c>
      <c r="H8376" s="24">
        <f t="shared" ca="1" si="916"/>
        <v>11393.40769527229</v>
      </c>
      <c r="I8376" s="24">
        <f ca="1">H8376/'Option value'!$E$10</f>
        <v>553.07804345981981</v>
      </c>
    </row>
    <row r="8377" spans="2:9">
      <c r="B8377">
        <f t="shared" si="917"/>
        <v>8359</v>
      </c>
      <c r="C8377" s="38">
        <f t="shared" ca="1" si="912"/>
        <v>0.31668694617994109</v>
      </c>
      <c r="D8377" s="38">
        <f t="shared" ca="1" si="913"/>
        <v>5.652705350721092E-2</v>
      </c>
      <c r="E8377" s="38">
        <f t="shared" ca="1" si="914"/>
        <v>0.14945289860022234</v>
      </c>
      <c r="F8377" s="38">
        <f t="shared" ca="1" si="918"/>
        <v>2.2746392069146228E-2</v>
      </c>
      <c r="G8377" s="24">
        <f t="shared" ca="1" si="915"/>
        <v>7285.0298910837128</v>
      </c>
      <c r="H8377" s="24">
        <f t="shared" ca="1" si="916"/>
        <v>7978.2111943961954</v>
      </c>
      <c r="I8377" s="24">
        <f ca="1">H8377/'Option value'!$E$10</f>
        <v>387.29180555321335</v>
      </c>
    </row>
    <row r="8378" spans="2:9">
      <c r="B8378">
        <f t="shared" si="917"/>
        <v>8360</v>
      </c>
      <c r="C8378" s="38">
        <f t="shared" ca="1" si="912"/>
        <v>0.17453123510198654</v>
      </c>
      <c r="D8378" s="38">
        <f t="shared" ca="1" si="913"/>
        <v>6.2192991527391446E-2</v>
      </c>
      <c r="E8378" s="38">
        <f t="shared" ca="1" si="914"/>
        <v>0.14842012407979835</v>
      </c>
      <c r="F8378" s="38">
        <f t="shared" ca="1" si="918"/>
        <v>4.063575545937069E-2</v>
      </c>
      <c r="G8378" s="24">
        <f t="shared" ca="1" si="915"/>
        <v>8405.0753800685579</v>
      </c>
      <c r="H8378" s="24">
        <f t="shared" ca="1" si="916"/>
        <v>9098.2566833810397</v>
      </c>
      <c r="I8378" s="24">
        <f ca="1">H8378/'Option value'!$E$10</f>
        <v>441.66294579519609</v>
      </c>
    </row>
    <row r="8379" spans="2:9">
      <c r="B8379">
        <f t="shared" si="917"/>
        <v>8361</v>
      </c>
      <c r="C8379" s="38">
        <f t="shared" ca="1" si="912"/>
        <v>0.29127882179496611</v>
      </c>
      <c r="D8379" s="38">
        <f t="shared" ca="1" si="913"/>
        <v>6.4915317716361762E-2</v>
      </c>
      <c r="E8379" s="38">
        <f t="shared" ca="1" si="914"/>
        <v>0.1451987041438999</v>
      </c>
      <c r="F8379" s="38">
        <f t="shared" ca="1" si="918"/>
        <v>2.2445123127024531E-2</v>
      </c>
      <c r="G8379" s="24">
        <f t="shared" ca="1" si="915"/>
        <v>8468.8496288098959</v>
      </c>
      <c r="H8379" s="24">
        <f t="shared" ca="1" si="916"/>
        <v>9162.0309321223776</v>
      </c>
      <c r="I8379" s="24">
        <f ca="1">H8379/'Option value'!$E$10</f>
        <v>444.75878311273675</v>
      </c>
    </row>
    <row r="8380" spans="2:9">
      <c r="B8380">
        <f t="shared" si="917"/>
        <v>8362</v>
      </c>
      <c r="C8380" s="38">
        <f t="shared" ca="1" si="912"/>
        <v>0.19869906843773291</v>
      </c>
      <c r="D8380" s="38">
        <f t="shared" ca="1" si="913"/>
        <v>6.7334821135208237E-2</v>
      </c>
      <c r="E8380" s="38">
        <f t="shared" ca="1" si="914"/>
        <v>0.14203885645635461</v>
      </c>
      <c r="F8380" s="38">
        <f t="shared" ca="1" si="918"/>
        <v>4.9645966467983152E-2</v>
      </c>
      <c r="G8380" s="24">
        <f t="shared" ca="1" si="915"/>
        <v>10834.346070617279</v>
      </c>
      <c r="H8380" s="24">
        <f t="shared" ca="1" si="916"/>
        <v>11527.527373929761</v>
      </c>
      <c r="I8380" s="24">
        <f ca="1">H8380/'Option value'!$E$10</f>
        <v>559.58870747231845</v>
      </c>
    </row>
    <row r="8381" spans="2:9">
      <c r="B8381">
        <f t="shared" si="917"/>
        <v>8363</v>
      </c>
      <c r="C8381" s="38">
        <f t="shared" ca="1" si="912"/>
        <v>0.27664439666804042</v>
      </c>
      <c r="D8381" s="38">
        <f t="shared" ca="1" si="913"/>
        <v>6.4822837458414814E-2</v>
      </c>
      <c r="E8381" s="38">
        <f t="shared" ca="1" si="914"/>
        <v>0.14431933796421179</v>
      </c>
      <c r="F8381" s="38">
        <f t="shared" ca="1" si="918"/>
        <v>2.1096029638741499E-2</v>
      </c>
      <c r="G8381" s="24">
        <f t="shared" ca="1" si="915"/>
        <v>8329.0696322834665</v>
      </c>
      <c r="H8381" s="24">
        <f t="shared" ca="1" si="916"/>
        <v>9022.2509355959482</v>
      </c>
      <c r="I8381" s="24">
        <f ca="1">H8381/'Option value'!$E$10</f>
        <v>437.97334638815278</v>
      </c>
    </row>
    <row r="8382" spans="2:9">
      <c r="B8382">
        <f t="shared" si="917"/>
        <v>8364</v>
      </c>
      <c r="C8382" s="38">
        <f t="shared" ca="1" si="912"/>
        <v>0.41233195331413997</v>
      </c>
      <c r="D8382" s="38">
        <f t="shared" ca="1" si="913"/>
        <v>6.6722794398772378E-2</v>
      </c>
      <c r="E8382" s="38">
        <f t="shared" ca="1" si="914"/>
        <v>0.14076527884934875</v>
      </c>
      <c r="F8382" s="38">
        <f t="shared" ca="1" si="918"/>
        <v>5.8291386871408724E-2</v>
      </c>
      <c r="G8382" s="24">
        <f t="shared" ca="1" si="915"/>
        <v>14170.523634041831</v>
      </c>
      <c r="H8382" s="24">
        <f t="shared" ca="1" si="916"/>
        <v>14863.704937354312</v>
      </c>
      <c r="I8382" s="24">
        <f ca="1">H8382/'Option value'!$E$10</f>
        <v>721.53907462885002</v>
      </c>
    </row>
    <row r="8383" spans="2:9">
      <c r="B8383">
        <f t="shared" si="917"/>
        <v>8365</v>
      </c>
      <c r="C8383" s="38">
        <f t="shared" ca="1" si="912"/>
        <v>0.21173928832733568</v>
      </c>
      <c r="D8383" s="38">
        <f t="shared" ca="1" si="913"/>
        <v>5.7138353966635386E-2</v>
      </c>
      <c r="E8383" s="38">
        <f t="shared" ca="1" si="914"/>
        <v>0.14395808619687575</v>
      </c>
      <c r="F8383" s="38">
        <f t="shared" ca="1" si="918"/>
        <v>4.5879226041364865E-2</v>
      </c>
      <c r="G8383" s="24">
        <f t="shared" ca="1" si="915"/>
        <v>8754.9340974882507</v>
      </c>
      <c r="H8383" s="24">
        <f t="shared" ca="1" si="916"/>
        <v>9448.1154008007325</v>
      </c>
      <c r="I8383" s="24">
        <f ca="1">H8383/'Option value'!$E$10</f>
        <v>458.64637867964717</v>
      </c>
    </row>
    <row r="8384" spans="2:9">
      <c r="B8384">
        <f t="shared" si="917"/>
        <v>8366</v>
      </c>
      <c r="C8384" s="38">
        <f t="shared" ca="1" si="912"/>
        <v>0.1344803735293727</v>
      </c>
      <c r="D8384" s="38">
        <f t="shared" ca="1" si="913"/>
        <v>6.4485086124795088E-2</v>
      </c>
      <c r="E8384" s="38">
        <f t="shared" ca="1" si="914"/>
        <v>0.14101504347864918</v>
      </c>
      <c r="F8384" s="38">
        <f t="shared" ca="1" si="918"/>
        <v>2.4416518829682675E-2</v>
      </c>
      <c r="G8384" s="24">
        <f t="shared" ca="1" si="915"/>
        <v>7781.3435997994175</v>
      </c>
      <c r="H8384" s="24">
        <f t="shared" ca="1" si="916"/>
        <v>8474.5249031119001</v>
      </c>
      <c r="I8384" s="24">
        <f ca="1">H8384/'Option value'!$E$10</f>
        <v>411.38470403455824</v>
      </c>
    </row>
    <row r="8385" spans="2:9">
      <c r="B8385">
        <f t="shared" si="917"/>
        <v>8367</v>
      </c>
      <c r="C8385" s="38">
        <f t="shared" ca="1" si="912"/>
        <v>0.1709224490023572</v>
      </c>
      <c r="D8385" s="38">
        <f t="shared" ca="1" si="913"/>
        <v>6.0337221878771372E-2</v>
      </c>
      <c r="E8385" s="38">
        <f t="shared" ca="1" si="914"/>
        <v>0.1444137291592095</v>
      </c>
      <c r="F8385" s="38">
        <f t="shared" ca="1" si="918"/>
        <v>4.2599266680974357E-2</v>
      </c>
      <c r="G8385" s="24">
        <f t="shared" ca="1" si="915"/>
        <v>8605.881197312583</v>
      </c>
      <c r="H8385" s="24">
        <f t="shared" ca="1" si="916"/>
        <v>9299.0625006250648</v>
      </c>
      <c r="I8385" s="24">
        <f ca="1">H8385/'Option value'!$E$10</f>
        <v>451.41080100121673</v>
      </c>
    </row>
    <row r="8386" spans="2:9">
      <c r="B8386">
        <f t="shared" si="917"/>
        <v>8368</v>
      </c>
      <c r="C8386" s="38">
        <f t="shared" ca="1" si="912"/>
        <v>0.21356513464764657</v>
      </c>
      <c r="D8386" s="38">
        <f t="shared" ca="1" si="913"/>
        <v>6.5407334589989347E-2</v>
      </c>
      <c r="E8386" s="38">
        <f t="shared" ca="1" si="914"/>
        <v>0.14105798507614881</v>
      </c>
      <c r="F8386" s="38">
        <f t="shared" ca="1" si="918"/>
        <v>4.9036345476151044E-2</v>
      </c>
      <c r="G8386" s="24">
        <f t="shared" ca="1" si="915"/>
        <v>10697.713240791027</v>
      </c>
      <c r="H8386" s="24">
        <f t="shared" ca="1" si="916"/>
        <v>11390.894544103508</v>
      </c>
      <c r="I8386" s="24">
        <f ca="1">H8386/'Option value'!$E$10</f>
        <v>552.95604583026739</v>
      </c>
    </row>
    <row r="8387" spans="2:9">
      <c r="B8387">
        <f t="shared" si="917"/>
        <v>8369</v>
      </c>
      <c r="C8387" s="38">
        <f t="shared" ca="1" si="912"/>
        <v>0.15933900039387702</v>
      </c>
      <c r="D8387" s="38">
        <f t="shared" ca="1" si="913"/>
        <v>5.894523009073057E-2</v>
      </c>
      <c r="E8387" s="38">
        <f t="shared" ca="1" si="914"/>
        <v>0.14793209061209825</v>
      </c>
      <c r="F8387" s="38">
        <f t="shared" ca="1" si="918"/>
        <v>5.3914442025194978E-2</v>
      </c>
      <c r="G8387" s="24">
        <f t="shared" ca="1" si="915"/>
        <v>9014.4888284339359</v>
      </c>
      <c r="H8387" s="24">
        <f t="shared" ca="1" si="916"/>
        <v>9707.6701317464176</v>
      </c>
      <c r="I8387" s="24">
        <f ca="1">H8387/'Option value'!$E$10</f>
        <v>471.24612290031149</v>
      </c>
    </row>
    <row r="8388" spans="2:9">
      <c r="B8388">
        <f t="shared" si="917"/>
        <v>8370</v>
      </c>
      <c r="C8388" s="38">
        <f t="shared" ca="1" si="912"/>
        <v>0.25406316967747011</v>
      </c>
      <c r="D8388" s="38">
        <f t="shared" ca="1" si="913"/>
        <v>7.429917112800534E-2</v>
      </c>
      <c r="E8388" s="38">
        <f t="shared" ca="1" si="914"/>
        <v>0.13922830428727179</v>
      </c>
      <c r="F8388" s="38">
        <f t="shared" ca="1" si="918"/>
        <v>5.2971888234148501E-2</v>
      </c>
      <c r="G8388" s="24">
        <f t="shared" ca="1" si="915"/>
        <v>13396.87020439027</v>
      </c>
      <c r="H8388" s="24">
        <f t="shared" ca="1" si="916"/>
        <v>14090.051507702752</v>
      </c>
      <c r="I8388" s="24">
        <f ca="1">H8388/'Option value'!$E$10</f>
        <v>683.98308289819181</v>
      </c>
    </row>
    <row r="8389" spans="2:9">
      <c r="B8389">
        <f t="shared" si="917"/>
        <v>8371</v>
      </c>
      <c r="C8389" s="38">
        <f t="shared" ca="1" si="912"/>
        <v>1.2017671900018873E-2</v>
      </c>
      <c r="D8389" s="38">
        <f t="shared" ca="1" si="913"/>
        <v>7.0926935560272769E-2</v>
      </c>
      <c r="E8389" s="38">
        <f t="shared" ca="1" si="914"/>
        <v>0.14319197744243983</v>
      </c>
      <c r="F8389" s="38">
        <f t="shared" ca="1" si="918"/>
        <v>4.8675702781736115E-2</v>
      </c>
      <c r="G8389" s="24">
        <f t="shared" ca="1" si="915"/>
        <v>9418.5505651355943</v>
      </c>
      <c r="H8389" s="24">
        <f t="shared" ca="1" si="916"/>
        <v>10111.731868448076</v>
      </c>
      <c r="I8389" s="24">
        <f ca="1">H8389/'Option value'!$E$10</f>
        <v>490.86077031301335</v>
      </c>
    </row>
    <row r="8390" spans="2:9">
      <c r="B8390">
        <f t="shared" si="917"/>
        <v>8372</v>
      </c>
      <c r="C8390" s="38">
        <f t="shared" ca="1" si="912"/>
        <v>0.21188389768381216</v>
      </c>
      <c r="D8390" s="38">
        <f t="shared" ca="1" si="913"/>
        <v>5.7752085865266492E-2</v>
      </c>
      <c r="E8390" s="38">
        <f t="shared" ca="1" si="914"/>
        <v>0.14583210734387961</v>
      </c>
      <c r="F8390" s="38">
        <f t="shared" ca="1" si="918"/>
        <v>3.3128134150614899E-2</v>
      </c>
      <c r="G8390" s="24">
        <f t="shared" ca="1" si="915"/>
        <v>7701.5978882084246</v>
      </c>
      <c r="H8390" s="24">
        <f t="shared" ca="1" si="916"/>
        <v>8394.7791915209073</v>
      </c>
      <c r="I8390" s="24">
        <f ca="1">H8390/'Option value'!$E$10</f>
        <v>407.51355298645177</v>
      </c>
    </row>
    <row r="8391" spans="2:9">
      <c r="B8391">
        <f t="shared" si="917"/>
        <v>8373</v>
      </c>
      <c r="C8391" s="38">
        <f t="shared" ca="1" si="912"/>
        <v>0.21071844097553738</v>
      </c>
      <c r="D8391" s="38">
        <f t="shared" ca="1" si="913"/>
        <v>6.2478152468706034E-2</v>
      </c>
      <c r="E8391" s="38">
        <f t="shared" ca="1" si="914"/>
        <v>0.14420952117500227</v>
      </c>
      <c r="F8391" s="38">
        <f t="shared" ca="1" si="918"/>
        <v>4.3783729386127228E-2</v>
      </c>
      <c r="G8391" s="24">
        <f t="shared" ca="1" si="915"/>
        <v>9341.5178563343561</v>
      </c>
      <c r="H8391" s="24">
        <f t="shared" ca="1" si="916"/>
        <v>10034.699159646838</v>
      </c>
      <c r="I8391" s="24">
        <f ca="1">H8391/'Option value'!$E$10</f>
        <v>487.12131842945814</v>
      </c>
    </row>
    <row r="8392" spans="2:9">
      <c r="B8392">
        <f t="shared" si="917"/>
        <v>8374</v>
      </c>
      <c r="C8392" s="38">
        <f t="shared" ca="1" si="912"/>
        <v>0.26898718073269251</v>
      </c>
      <c r="D8392" s="38">
        <f t="shared" ca="1" si="913"/>
        <v>6.5152028484123464E-2</v>
      </c>
      <c r="E8392" s="38">
        <f t="shared" ca="1" si="914"/>
        <v>0.14455193327165752</v>
      </c>
      <c r="F8392" s="38">
        <f t="shared" ca="1" si="918"/>
        <v>5.7744952650336287E-2</v>
      </c>
      <c r="G8392" s="24">
        <f t="shared" ca="1" si="915"/>
        <v>11811.958243300487</v>
      </c>
      <c r="H8392" s="24">
        <f t="shared" ca="1" si="916"/>
        <v>12505.139546612969</v>
      </c>
      <c r="I8392" s="24">
        <f ca="1">H8392/'Option value'!$E$10</f>
        <v>607.04560905888195</v>
      </c>
    </row>
    <row r="8393" spans="2:9">
      <c r="B8393">
        <f t="shared" si="917"/>
        <v>8375</v>
      </c>
      <c r="C8393" s="38">
        <f t="shared" ca="1" si="912"/>
        <v>0.21025332571834113</v>
      </c>
      <c r="D8393" s="38">
        <f t="shared" ca="1" si="913"/>
        <v>7.4586327171566408E-2</v>
      </c>
      <c r="E8393" s="38">
        <f t="shared" ca="1" si="914"/>
        <v>0.14441622226355433</v>
      </c>
      <c r="F8393" s="38">
        <f t="shared" ca="1" si="918"/>
        <v>5.1097964445037461E-2</v>
      </c>
      <c r="G8393" s="24">
        <f t="shared" ca="1" si="915"/>
        <v>11996.657530295593</v>
      </c>
      <c r="H8393" s="24">
        <f t="shared" ca="1" si="916"/>
        <v>12689.838833608075</v>
      </c>
      <c r="I8393" s="24">
        <f ca="1">H8393/'Option value'!$E$10</f>
        <v>616.01159386446966</v>
      </c>
    </row>
    <row r="8394" spans="2:9">
      <c r="B8394">
        <f t="shared" si="917"/>
        <v>8376</v>
      </c>
      <c r="C8394" s="38">
        <f t="shared" ca="1" si="912"/>
        <v>0.21705193239250462</v>
      </c>
      <c r="D8394" s="38">
        <f t="shared" ca="1" si="913"/>
        <v>5.6590425747715847E-2</v>
      </c>
      <c r="E8394" s="38">
        <f t="shared" ca="1" si="914"/>
        <v>0.15003122262384619</v>
      </c>
      <c r="F8394" s="38">
        <f t="shared" ca="1" si="918"/>
        <v>4.5683080344319976E-2</v>
      </c>
      <c r="G8394" s="24">
        <f t="shared" ca="1" si="915"/>
        <v>8185.7547103191691</v>
      </c>
      <c r="H8394" s="24">
        <f t="shared" ca="1" si="916"/>
        <v>8878.9360136316518</v>
      </c>
      <c r="I8394" s="24">
        <f ca="1">H8394/'Option value'!$E$10</f>
        <v>431.01631134134232</v>
      </c>
    </row>
    <row r="8395" spans="2:9">
      <c r="B8395">
        <f t="shared" si="917"/>
        <v>8377</v>
      </c>
      <c r="C8395" s="38">
        <f t="shared" ca="1" si="912"/>
        <v>0.28298466245822818</v>
      </c>
      <c r="D8395" s="38">
        <f t="shared" ca="1" si="913"/>
        <v>6.3624979588335129E-2</v>
      </c>
      <c r="E8395" s="38">
        <f t="shared" ca="1" si="914"/>
        <v>0.14251290267788555</v>
      </c>
      <c r="F8395" s="38">
        <f t="shared" ca="1" si="918"/>
        <v>2.4943417925819014E-2</v>
      </c>
      <c r="G8395" s="24">
        <f t="shared" ca="1" si="915"/>
        <v>8610.8471964400633</v>
      </c>
      <c r="H8395" s="24">
        <f t="shared" ca="1" si="916"/>
        <v>9304.028499752545</v>
      </c>
      <c r="I8395" s="24">
        <f ca="1">H8395/'Option value'!$E$10</f>
        <v>451.6518689200264</v>
      </c>
    </row>
    <row r="8396" spans="2:9">
      <c r="B8396">
        <f t="shared" si="917"/>
        <v>8378</v>
      </c>
      <c r="C8396" s="38">
        <f t="shared" ca="1" si="912"/>
        <v>9.3995173351131472E-2</v>
      </c>
      <c r="D8396" s="38">
        <f t="shared" ca="1" si="913"/>
        <v>6.6041270624940543E-2</v>
      </c>
      <c r="E8396" s="38">
        <f t="shared" ca="1" si="914"/>
        <v>0.14240633371269487</v>
      </c>
      <c r="F8396" s="38">
        <f t="shared" ca="1" si="918"/>
        <v>2.5263136121092954E-2</v>
      </c>
      <c r="G8396" s="24">
        <f t="shared" ca="1" si="915"/>
        <v>7649.0082376642367</v>
      </c>
      <c r="H8396" s="24">
        <f t="shared" ca="1" si="916"/>
        <v>8342.1895409767185</v>
      </c>
      <c r="I8396" s="24">
        <f ca="1">H8396/'Option value'!$E$10</f>
        <v>404.96065732896687</v>
      </c>
    </row>
    <row r="8397" spans="2:9">
      <c r="B8397">
        <f t="shared" si="917"/>
        <v>8379</v>
      </c>
      <c r="C8397" s="38">
        <f t="shared" ca="1" si="912"/>
        <v>0.11640018513893119</v>
      </c>
      <c r="D8397" s="38">
        <f t="shared" ca="1" si="913"/>
        <v>6.4546321222820183E-2</v>
      </c>
      <c r="E8397" s="38">
        <f t="shared" ca="1" si="914"/>
        <v>0.14931251613657892</v>
      </c>
      <c r="F8397" s="38">
        <f t="shared" ca="1" si="918"/>
        <v>3.102882116641828E-2</v>
      </c>
      <c r="G8397" s="24">
        <f t="shared" ca="1" si="915"/>
        <v>7555.40743146148</v>
      </c>
      <c r="H8397" s="24">
        <f t="shared" ca="1" si="916"/>
        <v>8248.5887347739626</v>
      </c>
      <c r="I8397" s="24">
        <f ca="1">H8397/'Option value'!$E$10</f>
        <v>400.41692887252242</v>
      </c>
    </row>
    <row r="8398" spans="2:9">
      <c r="B8398">
        <f t="shared" si="917"/>
        <v>8380</v>
      </c>
      <c r="C8398" s="38">
        <f t="shared" ca="1" si="912"/>
        <v>0.20299554078416424</v>
      </c>
      <c r="D8398" s="38">
        <f t="shared" ca="1" si="913"/>
        <v>6.4829150406889163E-2</v>
      </c>
      <c r="E8398" s="38">
        <f t="shared" ca="1" si="914"/>
        <v>0.14238248504958187</v>
      </c>
      <c r="F8398" s="38">
        <f t="shared" ca="1" si="918"/>
        <v>3.8710048892672738E-2</v>
      </c>
      <c r="G8398" s="24">
        <f t="shared" ca="1" si="915"/>
        <v>9329.5870347901018</v>
      </c>
      <c r="H8398" s="24">
        <f t="shared" ca="1" si="916"/>
        <v>10022.768338102584</v>
      </c>
      <c r="I8398" s="24">
        <f ca="1">H8398/'Option value'!$E$10</f>
        <v>486.54215233507682</v>
      </c>
    </row>
    <row r="8399" spans="2:9">
      <c r="B8399">
        <f t="shared" si="917"/>
        <v>8381</v>
      </c>
      <c r="C8399" s="38">
        <f t="shared" ca="1" si="912"/>
        <v>0.21131254629149926</v>
      </c>
      <c r="D8399" s="38">
        <f t="shared" ca="1" si="913"/>
        <v>6.2230349686204396E-2</v>
      </c>
      <c r="E8399" s="38">
        <f t="shared" ca="1" si="914"/>
        <v>0.14298214476654833</v>
      </c>
      <c r="F8399" s="38">
        <f t="shared" ca="1" si="918"/>
        <v>5.6180185628522478E-2</v>
      </c>
      <c r="G8399" s="24">
        <f t="shared" ca="1" si="915"/>
        <v>10770.114149960198</v>
      </c>
      <c r="H8399" s="24">
        <f t="shared" ca="1" si="916"/>
        <v>11463.29545327268</v>
      </c>
      <c r="I8399" s="24">
        <f ca="1">H8399/'Option value'!$E$10</f>
        <v>556.47065307148932</v>
      </c>
    </row>
    <row r="8400" spans="2:9">
      <c r="B8400">
        <f t="shared" si="917"/>
        <v>8382</v>
      </c>
      <c r="C8400" s="38">
        <f t="shared" ca="1" si="912"/>
        <v>9.0117692296740881E-2</v>
      </c>
      <c r="D8400" s="38">
        <f t="shared" ca="1" si="913"/>
        <v>6.2677424677856586E-2</v>
      </c>
      <c r="E8400" s="38">
        <f t="shared" ca="1" si="914"/>
        <v>0.14307858494465442</v>
      </c>
      <c r="F8400" s="38">
        <f t="shared" ca="1" si="918"/>
        <v>5.2260425267903379E-2</v>
      </c>
      <c r="G8400" s="24">
        <f t="shared" ca="1" si="915"/>
        <v>9330.4633534104833</v>
      </c>
      <c r="H8400" s="24">
        <f t="shared" ca="1" si="916"/>
        <v>10023.644656722965</v>
      </c>
      <c r="I8400" s="24">
        <f ca="1">H8400/'Option value'!$E$10</f>
        <v>486.58469207393028</v>
      </c>
    </row>
    <row r="8401" spans="2:9">
      <c r="B8401">
        <f t="shared" si="917"/>
        <v>8383</v>
      </c>
      <c r="C8401" s="38">
        <f t="shared" ca="1" si="912"/>
        <v>0.25332060020403596</v>
      </c>
      <c r="D8401" s="38">
        <f t="shared" ca="1" si="913"/>
        <v>6.2160440853128378E-2</v>
      </c>
      <c r="E8401" s="38">
        <f t="shared" ca="1" si="914"/>
        <v>0.14570129891015365</v>
      </c>
      <c r="F8401" s="38">
        <f t="shared" ca="1" si="918"/>
        <v>4.6122049219091507E-2</v>
      </c>
      <c r="G8401" s="24">
        <f t="shared" ca="1" si="915"/>
        <v>9702.8382392267631</v>
      </c>
      <c r="H8401" s="24">
        <f t="shared" ca="1" si="916"/>
        <v>10396.019542539245</v>
      </c>
      <c r="I8401" s="24">
        <f ca="1">H8401/'Option value'!$E$10</f>
        <v>504.6611428417109</v>
      </c>
    </row>
    <row r="8402" spans="2:9">
      <c r="B8402">
        <f t="shared" si="917"/>
        <v>8384</v>
      </c>
      <c r="C8402" s="38">
        <f t="shared" ca="1" si="912"/>
        <v>0.45440062045531443</v>
      </c>
      <c r="D8402" s="38">
        <f t="shared" ca="1" si="913"/>
        <v>6.5723495445721453E-2</v>
      </c>
      <c r="E8402" s="38">
        <f t="shared" ca="1" si="914"/>
        <v>0.14263001455453414</v>
      </c>
      <c r="F8402" s="38">
        <f t="shared" ca="1" si="918"/>
        <v>2.9524687938737179E-2</v>
      </c>
      <c r="G8402" s="24">
        <f t="shared" ca="1" si="915"/>
        <v>10481.248618891335</v>
      </c>
      <c r="H8402" s="24">
        <f t="shared" ca="1" si="916"/>
        <v>11174.429922203817</v>
      </c>
      <c r="I8402" s="24">
        <f ca="1">H8402/'Option value'!$E$10</f>
        <v>542.44805447591341</v>
      </c>
    </row>
    <row r="8403" spans="2:9">
      <c r="B8403">
        <f t="shared" si="917"/>
        <v>8385</v>
      </c>
      <c r="C8403" s="38">
        <f t="shared" ref="C8403:C8466" ca="1" si="919">_xlfn.NORM.INV(RAND(),$F$6,$G$6)</f>
        <v>0.32329348862384949</v>
      </c>
      <c r="D8403" s="38">
        <f t="shared" ref="D8403:D8466" ca="1" si="920">_xlfn.NORM.INV(RAND(),$F$7,$G$7)</f>
        <v>6.3577981139610801E-2</v>
      </c>
      <c r="E8403" s="38">
        <f t="shared" ref="E8403:E8466" ca="1" si="921">_xlfn.NORM.INV(RAND(),$F$8,$G$8)</f>
        <v>0.14693939668508152</v>
      </c>
      <c r="F8403" s="38">
        <f t="shared" ca="1" si="918"/>
        <v>2.9785798073022403E-2</v>
      </c>
      <c r="G8403" s="24">
        <f t="shared" ref="G8403:G8466" ca="1" si="922">IF(E8403&gt;F8403,($C$12*(1+C8403)*D8403)/(E8403-F8403),0)</f>
        <v>8906.3273226142101</v>
      </c>
      <c r="H8403" s="24">
        <f t="shared" ref="H8403:H8466" ca="1" si="923">G8403+$C$13</f>
        <v>9599.5086259266918</v>
      </c>
      <c r="I8403" s="24">
        <f ca="1">H8403/'Option value'!$E$10</f>
        <v>465.99556436537335</v>
      </c>
    </row>
    <row r="8404" spans="2:9">
      <c r="B8404">
        <f t="shared" ref="B8404:B8467" si="924">B8403+1</f>
        <v>8386</v>
      </c>
      <c r="C8404" s="38">
        <f t="shared" ca="1" si="919"/>
        <v>0.23333757376548991</v>
      </c>
      <c r="D8404" s="38">
        <f t="shared" ca="1" si="920"/>
        <v>6.6843987787820414E-2</v>
      </c>
      <c r="E8404" s="38">
        <f t="shared" ca="1" si="921"/>
        <v>0.14499040965731222</v>
      </c>
      <c r="F8404" s="38">
        <f t="shared" ref="F8404:F8467" ca="1" si="925">RAND()*($E$9-$D$9)+$D$9</f>
        <v>5.8581376456691411E-2</v>
      </c>
      <c r="G8404" s="24">
        <f t="shared" ca="1" si="922"/>
        <v>11832.50085594265</v>
      </c>
      <c r="H8404" s="24">
        <f t="shared" ca="1" si="923"/>
        <v>12525.682159255131</v>
      </c>
      <c r="I8404" s="24">
        <f ca="1">H8404/'Option value'!$E$10</f>
        <v>608.04282326481211</v>
      </c>
    </row>
    <row r="8405" spans="2:9">
      <c r="B8405">
        <f t="shared" si="924"/>
        <v>8387</v>
      </c>
      <c r="C8405" s="38">
        <f t="shared" ca="1" si="919"/>
        <v>0.41663228623481308</v>
      </c>
      <c r="D8405" s="38">
        <f t="shared" ca="1" si="920"/>
        <v>6.1091064008084082E-2</v>
      </c>
      <c r="E8405" s="38">
        <f t="shared" ca="1" si="921"/>
        <v>0.13765672564157533</v>
      </c>
      <c r="F8405" s="38">
        <f t="shared" ca="1" si="925"/>
        <v>4.0625481071371386E-2</v>
      </c>
      <c r="G8405" s="24">
        <f t="shared" ca="1" si="922"/>
        <v>11061.51467011473</v>
      </c>
      <c r="H8405" s="24">
        <f t="shared" ca="1" si="923"/>
        <v>11754.695973427211</v>
      </c>
      <c r="I8405" s="24">
        <f ca="1">H8405/'Option value'!$E$10</f>
        <v>570.61630938967039</v>
      </c>
    </row>
    <row r="8406" spans="2:9">
      <c r="B8406">
        <f t="shared" si="924"/>
        <v>8388</v>
      </c>
      <c r="C8406" s="38">
        <f t="shared" ca="1" si="919"/>
        <v>0.27481758905433229</v>
      </c>
      <c r="D8406" s="38">
        <f t="shared" ca="1" si="920"/>
        <v>5.5967711877928344E-2</v>
      </c>
      <c r="E8406" s="38">
        <f t="shared" ca="1" si="921"/>
        <v>0.14185832737447257</v>
      </c>
      <c r="F8406" s="38">
        <f t="shared" ca="1" si="925"/>
        <v>5.1726402406254576E-2</v>
      </c>
      <c r="G8406" s="24">
        <f t="shared" ca="1" si="922"/>
        <v>9817.4416638118601</v>
      </c>
      <c r="H8406" s="24">
        <f t="shared" ca="1" si="923"/>
        <v>10510.622967124342</v>
      </c>
      <c r="I8406" s="24">
        <f ca="1">H8406/'Option value'!$E$10</f>
        <v>510.2244158798224</v>
      </c>
    </row>
    <row r="8407" spans="2:9">
      <c r="B8407">
        <f t="shared" si="924"/>
        <v>8389</v>
      </c>
      <c r="C8407" s="38">
        <f t="shared" ca="1" si="919"/>
        <v>0.30097663397883845</v>
      </c>
      <c r="D8407" s="38">
        <f t="shared" ca="1" si="920"/>
        <v>6.1962007598467449E-2</v>
      </c>
      <c r="E8407" s="38">
        <f t="shared" ca="1" si="921"/>
        <v>0.14294171620839055</v>
      </c>
      <c r="F8407" s="38">
        <f t="shared" ca="1" si="925"/>
        <v>5.6212270645218526E-2</v>
      </c>
      <c r="G8407" s="24">
        <f t="shared" ca="1" si="922"/>
        <v>11527.092652760524</v>
      </c>
      <c r="H8407" s="24">
        <f t="shared" ca="1" si="923"/>
        <v>12220.273956073006</v>
      </c>
      <c r="I8407" s="24">
        <f ca="1">H8407/'Option value'!$E$10</f>
        <v>593.21718233364106</v>
      </c>
    </row>
    <row r="8408" spans="2:9">
      <c r="B8408">
        <f t="shared" si="924"/>
        <v>8390</v>
      </c>
      <c r="C8408" s="38">
        <f t="shared" ca="1" si="919"/>
        <v>0.18982304985560861</v>
      </c>
      <c r="D8408" s="38">
        <f t="shared" ca="1" si="920"/>
        <v>7.7091037583382233E-2</v>
      </c>
      <c r="E8408" s="38">
        <f t="shared" ca="1" si="921"/>
        <v>0.14278879464543201</v>
      </c>
      <c r="F8408" s="38">
        <f t="shared" ca="1" si="925"/>
        <v>3.4038726656686384E-2</v>
      </c>
      <c r="G8408" s="24">
        <f t="shared" ca="1" si="922"/>
        <v>10460.395584186801</v>
      </c>
      <c r="H8408" s="24">
        <f t="shared" ca="1" si="923"/>
        <v>11153.576887499283</v>
      </c>
      <c r="I8408" s="24">
        <f ca="1">H8408/'Option value'!$E$10</f>
        <v>541.43577123782927</v>
      </c>
    </row>
    <row r="8409" spans="2:9">
      <c r="B8409">
        <f t="shared" si="924"/>
        <v>8391</v>
      </c>
      <c r="C8409" s="38">
        <f t="shared" ca="1" si="919"/>
        <v>0.10386770773621808</v>
      </c>
      <c r="D8409" s="38">
        <f t="shared" ca="1" si="920"/>
        <v>6.7244740438970621E-2</v>
      </c>
      <c r="E8409" s="38">
        <f t="shared" ca="1" si="921"/>
        <v>0.14651514526407416</v>
      </c>
      <c r="F8409" s="38">
        <f t="shared" ca="1" si="925"/>
        <v>2.5290542125319525E-2</v>
      </c>
      <c r="G8409" s="24">
        <f t="shared" ca="1" si="922"/>
        <v>7594.0937836748844</v>
      </c>
      <c r="H8409" s="24">
        <f t="shared" ca="1" si="923"/>
        <v>8287.2750869873671</v>
      </c>
      <c r="I8409" s="24">
        <f ca="1">H8409/'Option value'!$E$10</f>
        <v>402.29490713530907</v>
      </c>
    </row>
    <row r="8410" spans="2:9">
      <c r="B8410">
        <f t="shared" si="924"/>
        <v>8392</v>
      </c>
      <c r="C8410" s="38">
        <f t="shared" ca="1" si="919"/>
        <v>0.16636266256925353</v>
      </c>
      <c r="D8410" s="38">
        <f t="shared" ca="1" si="920"/>
        <v>7.1080149716965482E-2</v>
      </c>
      <c r="E8410" s="38">
        <f t="shared" ca="1" si="921"/>
        <v>0.14631153562775912</v>
      </c>
      <c r="F8410" s="38">
        <f t="shared" ca="1" si="925"/>
        <v>2.2627156351026936E-2</v>
      </c>
      <c r="G8410" s="24">
        <f t="shared" ca="1" si="922"/>
        <v>8313.0131117111196</v>
      </c>
      <c r="H8410" s="24">
        <f t="shared" ca="1" si="923"/>
        <v>9006.1944150236013</v>
      </c>
      <c r="I8410" s="24">
        <f ca="1">H8410/'Option value'!$E$10</f>
        <v>437.19390364192236</v>
      </c>
    </row>
    <row r="8411" spans="2:9">
      <c r="B8411">
        <f t="shared" si="924"/>
        <v>8393</v>
      </c>
      <c r="C8411" s="38">
        <f t="shared" ca="1" si="919"/>
        <v>0.17700164988700701</v>
      </c>
      <c r="D8411" s="38">
        <f t="shared" ca="1" si="920"/>
        <v>5.3551641010135584E-2</v>
      </c>
      <c r="E8411" s="38">
        <f t="shared" ca="1" si="921"/>
        <v>0.14321486002464828</v>
      </c>
      <c r="F8411" s="38">
        <f t="shared" ca="1" si="925"/>
        <v>5.5778736940473583E-2</v>
      </c>
      <c r="G8411" s="24">
        <f t="shared" ca="1" si="922"/>
        <v>8940.2639168902078</v>
      </c>
      <c r="H8411" s="24">
        <f t="shared" ca="1" si="923"/>
        <v>9633.4452202026896</v>
      </c>
      <c r="I8411" s="24">
        <f ca="1">H8411/'Option value'!$E$10</f>
        <v>467.64297185449948</v>
      </c>
    </row>
    <row r="8412" spans="2:9">
      <c r="B8412">
        <f t="shared" si="924"/>
        <v>8394</v>
      </c>
      <c r="C8412" s="38">
        <f t="shared" ca="1" si="919"/>
        <v>0.1983731215702072</v>
      </c>
      <c r="D8412" s="38">
        <f t="shared" ca="1" si="920"/>
        <v>5.8689540333673705E-2</v>
      </c>
      <c r="E8412" s="38">
        <f t="shared" ca="1" si="921"/>
        <v>0.14544199675997882</v>
      </c>
      <c r="F8412" s="38">
        <f t="shared" ca="1" si="925"/>
        <v>3.560876278411227E-2</v>
      </c>
      <c r="G8412" s="24">
        <f t="shared" ca="1" si="922"/>
        <v>7941.6432343855477</v>
      </c>
      <c r="H8412" s="24">
        <f t="shared" ca="1" si="923"/>
        <v>8634.8245376980303</v>
      </c>
      <c r="I8412" s="24">
        <f ca="1">H8412/'Option value'!$E$10</f>
        <v>419.16623969407914</v>
      </c>
    </row>
    <row r="8413" spans="2:9">
      <c r="B8413">
        <f t="shared" si="924"/>
        <v>8395</v>
      </c>
      <c r="C8413" s="38">
        <f t="shared" ca="1" si="919"/>
        <v>0.10954604925493273</v>
      </c>
      <c r="D8413" s="38">
        <f t="shared" ca="1" si="920"/>
        <v>7.125071998790973E-2</v>
      </c>
      <c r="E8413" s="38">
        <f t="shared" ca="1" si="921"/>
        <v>0.14579171419799569</v>
      </c>
      <c r="F8413" s="38">
        <f t="shared" ca="1" si="925"/>
        <v>2.7905266305042437E-2</v>
      </c>
      <c r="G8413" s="24">
        <f t="shared" ca="1" si="922"/>
        <v>8316.9115640671971</v>
      </c>
      <c r="H8413" s="24">
        <f t="shared" ca="1" si="923"/>
        <v>9010.0928673796789</v>
      </c>
      <c r="I8413" s="24">
        <f ca="1">H8413/'Option value'!$E$10</f>
        <v>437.38314890192612</v>
      </c>
    </row>
    <row r="8414" spans="2:9">
      <c r="B8414">
        <f t="shared" si="924"/>
        <v>8396</v>
      </c>
      <c r="C8414" s="38">
        <f t="shared" ca="1" si="919"/>
        <v>0.18989733804533004</v>
      </c>
      <c r="D8414" s="38">
        <f t="shared" ca="1" si="920"/>
        <v>6.5605605441582074E-2</v>
      </c>
      <c r="E8414" s="38">
        <f t="shared" ca="1" si="921"/>
        <v>0.14377090377476526</v>
      </c>
      <c r="F8414" s="38">
        <f t="shared" ca="1" si="925"/>
        <v>3.6886558213932261E-2</v>
      </c>
      <c r="G8414" s="24">
        <f t="shared" ca="1" si="922"/>
        <v>9057.9040323541522</v>
      </c>
      <c r="H8414" s="24">
        <f t="shared" ca="1" si="923"/>
        <v>9751.0853356666339</v>
      </c>
      <c r="I8414" s="24">
        <f ca="1">H8414/'Option value'!$E$10</f>
        <v>473.35365707119581</v>
      </c>
    </row>
    <row r="8415" spans="2:9">
      <c r="B8415">
        <f t="shared" si="924"/>
        <v>8397</v>
      </c>
      <c r="C8415" s="38">
        <f t="shared" ca="1" si="919"/>
        <v>0.24162487187000298</v>
      </c>
      <c r="D8415" s="38">
        <f t="shared" ca="1" si="920"/>
        <v>6.7930646125598168E-2</v>
      </c>
      <c r="E8415" s="38">
        <f t="shared" ca="1" si="921"/>
        <v>0.14127710759918841</v>
      </c>
      <c r="F8415" s="38">
        <f t="shared" ca="1" si="925"/>
        <v>3.1866416656000512E-2</v>
      </c>
      <c r="G8415" s="24">
        <f t="shared" ca="1" si="922"/>
        <v>9560.6576077337049</v>
      </c>
      <c r="H8415" s="24">
        <f t="shared" ca="1" si="923"/>
        <v>10253.838911046187</v>
      </c>
      <c r="I8415" s="24">
        <f ca="1">H8415/'Option value'!$E$10</f>
        <v>497.75917043913523</v>
      </c>
    </row>
    <row r="8416" spans="2:9">
      <c r="B8416">
        <f t="shared" si="924"/>
        <v>8398</v>
      </c>
      <c r="C8416" s="38">
        <f t="shared" ca="1" si="919"/>
        <v>0.23100426791105719</v>
      </c>
      <c r="D8416" s="38">
        <f t="shared" ca="1" si="920"/>
        <v>7.2828206866595413E-2</v>
      </c>
      <c r="E8416" s="38">
        <f t="shared" ca="1" si="921"/>
        <v>0.14261548837486937</v>
      </c>
      <c r="F8416" s="38">
        <f t="shared" ca="1" si="925"/>
        <v>4.6135841601733257E-2</v>
      </c>
      <c r="G8416" s="24">
        <f t="shared" ca="1" si="922"/>
        <v>11524.307762848301</v>
      </c>
      <c r="H8416" s="24">
        <f t="shared" ca="1" si="923"/>
        <v>12217.489066160782</v>
      </c>
      <c r="I8416" s="24">
        <f ca="1">H8416/'Option value'!$E$10</f>
        <v>593.08199350295058</v>
      </c>
    </row>
    <row r="8417" spans="2:9">
      <c r="B8417">
        <f t="shared" si="924"/>
        <v>8399</v>
      </c>
      <c r="C8417" s="38">
        <f t="shared" ca="1" si="919"/>
        <v>0.26637108289224321</v>
      </c>
      <c r="D8417" s="38">
        <f t="shared" ca="1" si="920"/>
        <v>6.255760520222256E-2</v>
      </c>
      <c r="E8417" s="38">
        <f t="shared" ca="1" si="921"/>
        <v>0.14741986990097741</v>
      </c>
      <c r="F8417" s="38">
        <f t="shared" ca="1" si="925"/>
        <v>4.9388636667950431E-2</v>
      </c>
      <c r="G8417" s="24">
        <f t="shared" ca="1" si="922"/>
        <v>10022.314128720955</v>
      </c>
      <c r="H8417" s="24">
        <f t="shared" ca="1" si="923"/>
        <v>10715.495432033436</v>
      </c>
      <c r="I8417" s="24">
        <f ca="1">H8417/'Option value'!$E$10</f>
        <v>520.16968116667158</v>
      </c>
    </row>
    <row r="8418" spans="2:9">
      <c r="B8418">
        <f t="shared" si="924"/>
        <v>8400</v>
      </c>
      <c r="C8418" s="38">
        <f t="shared" ca="1" si="919"/>
        <v>3.5866934999578687E-2</v>
      </c>
      <c r="D8418" s="38">
        <f t="shared" ca="1" si="920"/>
        <v>6.6665536942287967E-2</v>
      </c>
      <c r="E8418" s="38">
        <f t="shared" ca="1" si="921"/>
        <v>0.14506517891138809</v>
      </c>
      <c r="F8418" s="38">
        <f t="shared" ca="1" si="925"/>
        <v>5.917230421623268E-2</v>
      </c>
      <c r="G8418" s="24">
        <f t="shared" ca="1" si="922"/>
        <v>9971.0200754522903</v>
      </c>
      <c r="H8418" s="24">
        <f t="shared" ca="1" si="923"/>
        <v>10664.201378764772</v>
      </c>
      <c r="I8418" s="24">
        <f ca="1">H8418/'Option value'!$E$10</f>
        <v>517.67967858081408</v>
      </c>
    </row>
    <row r="8419" spans="2:9">
      <c r="B8419">
        <f t="shared" si="924"/>
        <v>8401</v>
      </c>
      <c r="C8419" s="38">
        <f t="shared" ca="1" si="919"/>
        <v>0.26552951461147889</v>
      </c>
      <c r="D8419" s="38">
        <f t="shared" ca="1" si="920"/>
        <v>6.2679125819777942E-2</v>
      </c>
      <c r="E8419" s="38">
        <f t="shared" ca="1" si="921"/>
        <v>0.14209903795791309</v>
      </c>
      <c r="F8419" s="38">
        <f t="shared" ca="1" si="925"/>
        <v>2.5063804723166279E-2</v>
      </c>
      <c r="G8419" s="24">
        <f t="shared" ca="1" si="922"/>
        <v>8405.6240306798427</v>
      </c>
      <c r="H8419" s="24">
        <f t="shared" ca="1" si="923"/>
        <v>9098.8053339923244</v>
      </c>
      <c r="I8419" s="24">
        <f ca="1">H8419/'Option value'!$E$10</f>
        <v>441.6895793200157</v>
      </c>
    </row>
    <row r="8420" spans="2:9">
      <c r="B8420">
        <f t="shared" si="924"/>
        <v>8402</v>
      </c>
      <c r="C8420" s="38">
        <f t="shared" ca="1" si="919"/>
        <v>0.13871835286237183</v>
      </c>
      <c r="D8420" s="38">
        <f t="shared" ca="1" si="920"/>
        <v>5.5653092616765029E-2</v>
      </c>
      <c r="E8420" s="38">
        <f t="shared" ca="1" si="921"/>
        <v>0.14321202517941076</v>
      </c>
      <c r="F8420" s="38">
        <f t="shared" ca="1" si="925"/>
        <v>2.1492021173340176E-2</v>
      </c>
      <c r="G8420" s="24">
        <f t="shared" ca="1" si="922"/>
        <v>6457.0632718871348</v>
      </c>
      <c r="H8420" s="24">
        <f t="shared" ca="1" si="923"/>
        <v>7150.2445751996174</v>
      </c>
      <c r="I8420" s="24">
        <f ca="1">H8420/'Option value'!$E$10</f>
        <v>347.09925122328235</v>
      </c>
    </row>
    <row r="8421" spans="2:9">
      <c r="B8421">
        <f t="shared" si="924"/>
        <v>8403</v>
      </c>
      <c r="C8421" s="38">
        <f t="shared" ca="1" si="919"/>
        <v>0.23002971656814006</v>
      </c>
      <c r="D8421" s="38">
        <f t="shared" ca="1" si="920"/>
        <v>5.3121050535690002E-2</v>
      </c>
      <c r="E8421" s="38">
        <f t="shared" ca="1" si="921"/>
        <v>0.14124510313605562</v>
      </c>
      <c r="F8421" s="38">
        <f t="shared" ca="1" si="925"/>
        <v>5.3352473874280604E-2</v>
      </c>
      <c r="G8421" s="24">
        <f t="shared" ca="1" si="922"/>
        <v>9219.7931891141361</v>
      </c>
      <c r="H8421" s="24">
        <f t="shared" ca="1" si="923"/>
        <v>9912.9744924266179</v>
      </c>
      <c r="I8421" s="24">
        <f ca="1">H8421/'Option value'!$E$10</f>
        <v>481.21235400129211</v>
      </c>
    </row>
    <row r="8422" spans="2:9">
      <c r="B8422">
        <f t="shared" si="924"/>
        <v>8404</v>
      </c>
      <c r="C8422" s="38">
        <f t="shared" ca="1" si="919"/>
        <v>8.8318735621192079E-2</v>
      </c>
      <c r="D8422" s="38">
        <f t="shared" ca="1" si="920"/>
        <v>6.7168770119604995E-2</v>
      </c>
      <c r="E8422" s="38">
        <f t="shared" ca="1" si="921"/>
        <v>0.14630990312660108</v>
      </c>
      <c r="F8422" s="38">
        <f t="shared" ca="1" si="925"/>
        <v>5.4362922180595408E-2</v>
      </c>
      <c r="G8422" s="24">
        <f t="shared" ca="1" si="922"/>
        <v>9860.0111254280582</v>
      </c>
      <c r="H8422" s="24">
        <f t="shared" ca="1" si="923"/>
        <v>10553.19242874054</v>
      </c>
      <c r="I8422" s="24">
        <f ca="1">H8422/'Option value'!$E$10</f>
        <v>512.29089459905526</v>
      </c>
    </row>
    <row r="8423" spans="2:9">
      <c r="B8423">
        <f t="shared" si="924"/>
        <v>8405</v>
      </c>
      <c r="C8423" s="38">
        <f t="shared" ca="1" si="919"/>
        <v>6.4189806185029147E-2</v>
      </c>
      <c r="D8423" s="38">
        <f t="shared" ca="1" si="920"/>
        <v>6.0231187889096455E-2</v>
      </c>
      <c r="E8423" s="38">
        <f t="shared" ca="1" si="921"/>
        <v>0.14849243365907094</v>
      </c>
      <c r="F8423" s="38">
        <f t="shared" ca="1" si="925"/>
        <v>3.1147916590038696E-2</v>
      </c>
      <c r="G8423" s="24">
        <f t="shared" ca="1" si="922"/>
        <v>6774.3728822780567</v>
      </c>
      <c r="H8423" s="24">
        <f t="shared" ca="1" si="923"/>
        <v>7467.5541855905394</v>
      </c>
      <c r="I8423" s="24">
        <f ca="1">H8423/'Option value'!$E$10</f>
        <v>362.50263036847275</v>
      </c>
    </row>
    <row r="8424" spans="2:9">
      <c r="B8424">
        <f t="shared" si="924"/>
        <v>8406</v>
      </c>
      <c r="C8424" s="38">
        <f t="shared" ca="1" si="919"/>
        <v>0.32580695910652308</v>
      </c>
      <c r="D8424" s="38">
        <f t="shared" ca="1" si="920"/>
        <v>6.3186434723713242E-2</v>
      </c>
      <c r="E8424" s="38">
        <f t="shared" ca="1" si="921"/>
        <v>0.14547445265518688</v>
      </c>
      <c r="F8424" s="38">
        <f t="shared" ca="1" si="925"/>
        <v>3.7562355718422785E-2</v>
      </c>
      <c r="G8424" s="24">
        <f t="shared" ca="1" si="922"/>
        <v>9627.7629874388203</v>
      </c>
      <c r="H8424" s="24">
        <f t="shared" ca="1" si="923"/>
        <v>10320.944290751302</v>
      </c>
      <c r="I8424" s="24">
        <f ca="1">H8424/'Option value'!$E$10</f>
        <v>501.01671314326705</v>
      </c>
    </row>
    <row r="8425" spans="2:9">
      <c r="B8425">
        <f t="shared" si="924"/>
        <v>8407</v>
      </c>
      <c r="C8425" s="38">
        <f t="shared" ca="1" si="919"/>
        <v>0.27390069349981067</v>
      </c>
      <c r="D8425" s="38">
        <f t="shared" ca="1" si="920"/>
        <v>5.8551979658111208E-2</v>
      </c>
      <c r="E8425" s="38">
        <f t="shared" ca="1" si="921"/>
        <v>0.14417049857774783</v>
      </c>
      <c r="F8425" s="38">
        <f t="shared" ca="1" si="925"/>
        <v>4.1028417619746696E-2</v>
      </c>
      <c r="G8425" s="24">
        <f t="shared" ca="1" si="922"/>
        <v>8968.7650009848603</v>
      </c>
      <c r="H8425" s="24">
        <f t="shared" ca="1" si="923"/>
        <v>9661.9463042973421</v>
      </c>
      <c r="I8425" s="24">
        <f ca="1">H8425/'Option value'!$E$10</f>
        <v>469.02651962608451</v>
      </c>
    </row>
    <row r="8426" spans="2:9">
      <c r="B8426">
        <f t="shared" si="924"/>
        <v>8408</v>
      </c>
      <c r="C8426" s="38">
        <f t="shared" ca="1" si="919"/>
        <v>0.15558364392569057</v>
      </c>
      <c r="D8426" s="38">
        <f t="shared" ca="1" si="920"/>
        <v>5.6504441234685628E-2</v>
      </c>
      <c r="E8426" s="38">
        <f t="shared" ca="1" si="921"/>
        <v>0.14157802563993629</v>
      </c>
      <c r="F8426" s="38">
        <f t="shared" ca="1" si="925"/>
        <v>3.703571119495401E-2</v>
      </c>
      <c r="G8426" s="24">
        <f t="shared" ca="1" si="922"/>
        <v>7746.1024562052689</v>
      </c>
      <c r="H8426" s="24">
        <f t="shared" ca="1" si="923"/>
        <v>8439.2837595177516</v>
      </c>
      <c r="I8426" s="24">
        <f ca="1">H8426/'Option value'!$E$10</f>
        <v>409.67396890862869</v>
      </c>
    </row>
    <row r="8427" spans="2:9">
      <c r="B8427">
        <f t="shared" si="924"/>
        <v>8409</v>
      </c>
      <c r="C8427" s="38">
        <f t="shared" ca="1" si="919"/>
        <v>0.20777161188904983</v>
      </c>
      <c r="D8427" s="38">
        <f t="shared" ca="1" si="920"/>
        <v>5.5886968649001556E-2</v>
      </c>
      <c r="E8427" s="38">
        <f t="shared" ca="1" si="921"/>
        <v>0.14505960936924328</v>
      </c>
      <c r="F8427" s="38">
        <f t="shared" ca="1" si="925"/>
        <v>3.5768670532543373E-2</v>
      </c>
      <c r="G8427" s="24">
        <f t="shared" ca="1" si="922"/>
        <v>7659.5382883604525</v>
      </c>
      <c r="H8427" s="24">
        <f t="shared" ca="1" si="923"/>
        <v>8352.7195916729343</v>
      </c>
      <c r="I8427" s="24">
        <f ca="1">H8427/'Option value'!$E$10</f>
        <v>405.4718248384919</v>
      </c>
    </row>
    <row r="8428" spans="2:9">
      <c r="B8428">
        <f t="shared" si="924"/>
        <v>8410</v>
      </c>
      <c r="C8428" s="38">
        <f t="shared" ca="1" si="919"/>
        <v>0.28698311213729444</v>
      </c>
      <c r="D8428" s="38">
        <f t="shared" ca="1" si="920"/>
        <v>6.0891887549111762E-2</v>
      </c>
      <c r="E8428" s="38">
        <f t="shared" ca="1" si="921"/>
        <v>0.14523192656334477</v>
      </c>
      <c r="F8428" s="38">
        <f t="shared" ca="1" si="925"/>
        <v>2.5956115554988744E-2</v>
      </c>
      <c r="G8428" s="24">
        <f t="shared" ca="1" si="922"/>
        <v>8148.3801741215948</v>
      </c>
      <c r="H8428" s="24">
        <f t="shared" ca="1" si="923"/>
        <v>8841.5614774340775</v>
      </c>
      <c r="I8428" s="24">
        <f ca="1">H8428/'Option value'!$E$10</f>
        <v>429.20201346767362</v>
      </c>
    </row>
    <row r="8429" spans="2:9">
      <c r="B8429">
        <f t="shared" si="924"/>
        <v>8411</v>
      </c>
      <c r="C8429" s="38">
        <f t="shared" ca="1" si="919"/>
        <v>0.33563712710927263</v>
      </c>
      <c r="D8429" s="38">
        <f t="shared" ca="1" si="920"/>
        <v>7.737064468941629E-2</v>
      </c>
      <c r="E8429" s="38">
        <f t="shared" ca="1" si="921"/>
        <v>0.13987535673380364</v>
      </c>
      <c r="F8429" s="38">
        <f t="shared" ca="1" si="925"/>
        <v>3.1105441165533019E-2</v>
      </c>
      <c r="G8429" s="24">
        <f t="shared" ca="1" si="922"/>
        <v>11782.766838691856</v>
      </c>
      <c r="H8429" s="24">
        <f t="shared" ca="1" si="923"/>
        <v>12475.948142004338</v>
      </c>
      <c r="I8429" s="24">
        <f ca="1">H8429/'Option value'!$E$10</f>
        <v>605.62855058273476</v>
      </c>
    </row>
    <row r="8430" spans="2:9">
      <c r="B8430">
        <f t="shared" si="924"/>
        <v>8412</v>
      </c>
      <c r="C8430" s="38">
        <f t="shared" ca="1" si="919"/>
        <v>0.25916334183763429</v>
      </c>
      <c r="D8430" s="38">
        <f t="shared" ca="1" si="920"/>
        <v>6.5920184552364675E-2</v>
      </c>
      <c r="E8430" s="38">
        <f t="shared" ca="1" si="921"/>
        <v>0.14120696520939963</v>
      </c>
      <c r="F8430" s="38">
        <f t="shared" ca="1" si="925"/>
        <v>5.3290474644252586E-2</v>
      </c>
      <c r="G8430" s="24">
        <f t="shared" ca="1" si="922"/>
        <v>11709.046190947025</v>
      </c>
      <c r="H8430" s="24">
        <f t="shared" ca="1" si="923"/>
        <v>12402.227494259507</v>
      </c>
      <c r="I8430" s="24">
        <f ca="1">H8430/'Option value'!$E$10</f>
        <v>602.04987836211194</v>
      </c>
    </row>
    <row r="8431" spans="2:9">
      <c r="B8431">
        <f t="shared" si="924"/>
        <v>8413</v>
      </c>
      <c r="C8431" s="38">
        <f t="shared" ca="1" si="919"/>
        <v>0.38230064240428718</v>
      </c>
      <c r="D8431" s="38">
        <f t="shared" ca="1" si="920"/>
        <v>6.944994002648873E-2</v>
      </c>
      <c r="E8431" s="38">
        <f t="shared" ca="1" si="921"/>
        <v>0.14594489057296434</v>
      </c>
      <c r="F8431" s="38">
        <f t="shared" ca="1" si="925"/>
        <v>5.722305190425378E-2</v>
      </c>
      <c r="G8431" s="24">
        <f t="shared" ca="1" si="922"/>
        <v>13419.465810219106</v>
      </c>
      <c r="H8431" s="24">
        <f t="shared" ca="1" si="923"/>
        <v>14112.647113531588</v>
      </c>
      <c r="I8431" s="24">
        <f ca="1">H8431/'Option value'!$E$10</f>
        <v>685.07995696755279</v>
      </c>
    </row>
    <row r="8432" spans="2:9">
      <c r="B8432">
        <f t="shared" si="924"/>
        <v>8414</v>
      </c>
      <c r="C8432" s="38">
        <f t="shared" ca="1" si="919"/>
        <v>0.18192173155563629</v>
      </c>
      <c r="D8432" s="38">
        <f t="shared" ca="1" si="920"/>
        <v>6.8470771886692899E-2</v>
      </c>
      <c r="E8432" s="38">
        <f t="shared" ca="1" si="921"/>
        <v>0.14607281555285109</v>
      </c>
      <c r="F8432" s="38">
        <f t="shared" ca="1" si="925"/>
        <v>5.2908040548421909E-2</v>
      </c>
      <c r="G8432" s="24">
        <f t="shared" ca="1" si="922"/>
        <v>10772.923579827802</v>
      </c>
      <c r="H8432" s="24">
        <f t="shared" ca="1" si="923"/>
        <v>11466.104883140284</v>
      </c>
      <c r="I8432" s="24">
        <f ca="1">H8432/'Option value'!$E$10</f>
        <v>556.60703316214972</v>
      </c>
    </row>
    <row r="8433" spans="2:9">
      <c r="B8433">
        <f t="shared" si="924"/>
        <v>8415</v>
      </c>
      <c r="C8433" s="38">
        <f t="shared" ca="1" si="919"/>
        <v>0.30416261706113812</v>
      </c>
      <c r="D8433" s="38">
        <f t="shared" ca="1" si="920"/>
        <v>6.9978205797152124E-2</v>
      </c>
      <c r="E8433" s="38">
        <f t="shared" ca="1" si="921"/>
        <v>0.14620615217017643</v>
      </c>
      <c r="F8433" s="38">
        <f t="shared" ca="1" si="925"/>
        <v>3.3534873431743648E-2</v>
      </c>
      <c r="G8433" s="24">
        <f t="shared" ca="1" si="922"/>
        <v>10045.526509357756</v>
      </c>
      <c r="H8433" s="24">
        <f t="shared" ca="1" si="923"/>
        <v>10738.707812670238</v>
      </c>
      <c r="I8433" s="24">
        <f ca="1">H8433/'Option value'!$E$10</f>
        <v>521.29649576069119</v>
      </c>
    </row>
    <row r="8434" spans="2:9">
      <c r="B8434">
        <f t="shared" si="924"/>
        <v>8416</v>
      </c>
      <c r="C8434" s="38">
        <f t="shared" ca="1" si="919"/>
        <v>0.26874453093535866</v>
      </c>
      <c r="D8434" s="38">
        <f t="shared" ca="1" si="920"/>
        <v>6.0198717518648123E-2</v>
      </c>
      <c r="E8434" s="38">
        <f t="shared" ca="1" si="921"/>
        <v>0.15037705597561027</v>
      </c>
      <c r="F8434" s="38">
        <f t="shared" ca="1" si="925"/>
        <v>4.8556118256714659E-2</v>
      </c>
      <c r="G8434" s="24">
        <f t="shared" ca="1" si="922"/>
        <v>9302.8433241904277</v>
      </c>
      <c r="H8434" s="24">
        <f t="shared" ca="1" si="923"/>
        <v>9996.0246275029094</v>
      </c>
      <c r="I8434" s="24">
        <f ca="1">H8434/'Option value'!$E$10</f>
        <v>485.24391395645188</v>
      </c>
    </row>
    <row r="8435" spans="2:9">
      <c r="B8435">
        <f t="shared" si="924"/>
        <v>8417</v>
      </c>
      <c r="C8435" s="38">
        <f t="shared" ca="1" si="919"/>
        <v>0.19558580487999772</v>
      </c>
      <c r="D8435" s="38">
        <f t="shared" ca="1" si="920"/>
        <v>7.5601133015079952E-2</v>
      </c>
      <c r="E8435" s="38">
        <f t="shared" ca="1" si="921"/>
        <v>0.14605768929408816</v>
      </c>
      <c r="F8435" s="38">
        <f t="shared" ca="1" si="925"/>
        <v>3.7708188380095223E-2</v>
      </c>
      <c r="G8435" s="24">
        <f t="shared" ca="1" si="922"/>
        <v>10346.024818985617</v>
      </c>
      <c r="H8435" s="24">
        <f t="shared" ca="1" si="923"/>
        <v>11039.206122298099</v>
      </c>
      <c r="I8435" s="24">
        <f ca="1">H8435/'Option value'!$E$10</f>
        <v>535.88379234456784</v>
      </c>
    </row>
    <row r="8436" spans="2:9">
      <c r="B8436">
        <f t="shared" si="924"/>
        <v>8418</v>
      </c>
      <c r="C8436" s="38">
        <f t="shared" ca="1" si="919"/>
        <v>0.18741651889356342</v>
      </c>
      <c r="D8436" s="38">
        <f t="shared" ca="1" si="920"/>
        <v>6.4965408621625503E-2</v>
      </c>
      <c r="E8436" s="38">
        <f t="shared" ca="1" si="921"/>
        <v>0.15082532748580074</v>
      </c>
      <c r="F8436" s="38">
        <f t="shared" ca="1" si="925"/>
        <v>4.0878406650849783E-2</v>
      </c>
      <c r="G8436" s="24">
        <f t="shared" ca="1" si="922"/>
        <v>8701.4888212680689</v>
      </c>
      <c r="H8436" s="24">
        <f t="shared" ca="1" si="923"/>
        <v>9394.6701245805507</v>
      </c>
      <c r="I8436" s="24">
        <f ca="1">H8436/'Option value'!$E$10</f>
        <v>456.05194779517234</v>
      </c>
    </row>
    <row r="8437" spans="2:9">
      <c r="B8437">
        <f t="shared" si="924"/>
        <v>8419</v>
      </c>
      <c r="C8437" s="38">
        <f t="shared" ca="1" si="919"/>
        <v>0.16010319308465126</v>
      </c>
      <c r="D8437" s="38">
        <f t="shared" ca="1" si="920"/>
        <v>6.1108646849357406E-2</v>
      </c>
      <c r="E8437" s="38">
        <f t="shared" ca="1" si="921"/>
        <v>0.14115849250455303</v>
      </c>
      <c r="F8437" s="38">
        <f t="shared" ca="1" si="925"/>
        <v>5.4286965118024222E-2</v>
      </c>
      <c r="G8437" s="24">
        <f t="shared" ca="1" si="922"/>
        <v>10120.761919974209</v>
      </c>
      <c r="H8437" s="24">
        <f t="shared" ca="1" si="923"/>
        <v>10813.943223286691</v>
      </c>
      <c r="I8437" s="24">
        <f ca="1">H8437/'Option value'!$E$10</f>
        <v>524.94870015954803</v>
      </c>
    </row>
    <row r="8438" spans="2:9">
      <c r="B8438">
        <f t="shared" si="924"/>
        <v>8420</v>
      </c>
      <c r="C8438" s="38">
        <f t="shared" ca="1" si="919"/>
        <v>0.23093295803253902</v>
      </c>
      <c r="D8438" s="38">
        <f t="shared" ca="1" si="920"/>
        <v>5.2971748628116475E-2</v>
      </c>
      <c r="E8438" s="38">
        <f t="shared" ca="1" si="921"/>
        <v>0.14020048687486877</v>
      </c>
      <c r="F8438" s="38">
        <f t="shared" ca="1" si="925"/>
        <v>4.7136034384271608E-2</v>
      </c>
      <c r="G8438" s="24">
        <f t="shared" ca="1" si="922"/>
        <v>8689.3293724733558</v>
      </c>
      <c r="H8438" s="24">
        <f t="shared" ca="1" si="923"/>
        <v>9382.5106757858375</v>
      </c>
      <c r="I8438" s="24">
        <f ca="1">H8438/'Option value'!$E$10</f>
        <v>455.46168329057463</v>
      </c>
    </row>
    <row r="8439" spans="2:9">
      <c r="B8439">
        <f t="shared" si="924"/>
        <v>8421</v>
      </c>
      <c r="C8439" s="38">
        <f t="shared" ca="1" si="919"/>
        <v>0.26842440787267258</v>
      </c>
      <c r="D8439" s="38">
        <f t="shared" ca="1" si="920"/>
        <v>6.050476537440462E-2</v>
      </c>
      <c r="E8439" s="38">
        <f t="shared" ca="1" si="921"/>
        <v>0.14430452822023176</v>
      </c>
      <c r="F8439" s="38">
        <f t="shared" ca="1" si="925"/>
        <v>2.0324206813306024E-2</v>
      </c>
      <c r="G8439" s="24">
        <f t="shared" ca="1" si="922"/>
        <v>7677.0220949875484</v>
      </c>
      <c r="H8439" s="24">
        <f t="shared" ca="1" si="923"/>
        <v>8370.203398300031</v>
      </c>
      <c r="I8439" s="24">
        <f ca="1">H8439/'Option value'!$E$10</f>
        <v>406.32055331553545</v>
      </c>
    </row>
    <row r="8440" spans="2:9">
      <c r="B8440">
        <f t="shared" si="924"/>
        <v>8422</v>
      </c>
      <c r="C8440" s="38">
        <f t="shared" ca="1" si="919"/>
        <v>0.18075032864757501</v>
      </c>
      <c r="D8440" s="38">
        <f t="shared" ca="1" si="920"/>
        <v>5.9739144319313521E-2</v>
      </c>
      <c r="E8440" s="38">
        <f t="shared" ca="1" si="921"/>
        <v>0.14094054351483509</v>
      </c>
      <c r="F8440" s="38">
        <f t="shared" ca="1" si="925"/>
        <v>2.0298089359666042E-2</v>
      </c>
      <c r="G8440" s="24">
        <f t="shared" ca="1" si="922"/>
        <v>7251.1733283077101</v>
      </c>
      <c r="H8440" s="24">
        <f t="shared" ca="1" si="923"/>
        <v>7944.3546316201928</v>
      </c>
      <c r="I8440" s="24">
        <f ca="1">H8440/'Option value'!$E$10</f>
        <v>385.64828308835882</v>
      </c>
    </row>
    <row r="8441" spans="2:9">
      <c r="B8441">
        <f t="shared" si="924"/>
        <v>8423</v>
      </c>
      <c r="C8441" s="38">
        <f t="shared" ca="1" si="919"/>
        <v>0.26608936708027575</v>
      </c>
      <c r="D8441" s="38">
        <f t="shared" ca="1" si="920"/>
        <v>6.8910392009503524E-2</v>
      </c>
      <c r="E8441" s="38">
        <f t="shared" ca="1" si="921"/>
        <v>0.14301124038736374</v>
      </c>
      <c r="F8441" s="38">
        <f t="shared" ca="1" si="925"/>
        <v>5.7446078896081304E-2</v>
      </c>
      <c r="G8441" s="24">
        <f t="shared" ca="1" si="922"/>
        <v>12645.717757091143</v>
      </c>
      <c r="H8441" s="24">
        <f t="shared" ca="1" si="923"/>
        <v>13338.899060403624</v>
      </c>
      <c r="I8441" s="24">
        <f ca="1">H8441/'Option value'!$E$10</f>
        <v>647.51937186425357</v>
      </c>
    </row>
    <row r="8442" spans="2:9">
      <c r="B8442">
        <f t="shared" si="924"/>
        <v>8424</v>
      </c>
      <c r="C8442" s="38">
        <f t="shared" ca="1" si="919"/>
        <v>0.23585761900098348</v>
      </c>
      <c r="D8442" s="38">
        <f t="shared" ca="1" si="920"/>
        <v>6.0897382292198966E-2</v>
      </c>
      <c r="E8442" s="38">
        <f t="shared" ca="1" si="921"/>
        <v>0.15067361563109705</v>
      </c>
      <c r="F8442" s="38">
        <f t="shared" ca="1" si="925"/>
        <v>4.507443706579272E-2</v>
      </c>
      <c r="G8442" s="24">
        <f t="shared" ca="1" si="922"/>
        <v>8838.8934953237094</v>
      </c>
      <c r="H8442" s="24">
        <f t="shared" ca="1" si="923"/>
        <v>9532.0747986361912</v>
      </c>
      <c r="I8442" s="24">
        <f ca="1">H8442/'Option value'!$E$10</f>
        <v>462.72207760369855</v>
      </c>
    </row>
    <row r="8443" spans="2:9">
      <c r="B8443">
        <f t="shared" si="924"/>
        <v>8425</v>
      </c>
      <c r="C8443" s="38">
        <f t="shared" ca="1" si="919"/>
        <v>0.12946580827527254</v>
      </c>
      <c r="D8443" s="38">
        <f t="shared" ca="1" si="920"/>
        <v>6.7493836361813983E-2</v>
      </c>
      <c r="E8443" s="38">
        <f t="shared" ca="1" si="921"/>
        <v>0.14623072081929364</v>
      </c>
      <c r="F8443" s="38">
        <f t="shared" ca="1" si="925"/>
        <v>3.8920234281192054E-2</v>
      </c>
      <c r="G8443" s="24">
        <f t="shared" ca="1" si="922"/>
        <v>8810.2131450250508</v>
      </c>
      <c r="H8443" s="24">
        <f t="shared" ca="1" si="923"/>
        <v>9503.3944483375326</v>
      </c>
      <c r="I8443" s="24">
        <f ca="1">H8443/'Option value'!$E$10</f>
        <v>461.32982758920059</v>
      </c>
    </row>
    <row r="8444" spans="2:9">
      <c r="B8444">
        <f t="shared" si="924"/>
        <v>8426</v>
      </c>
      <c r="C8444" s="38">
        <f t="shared" ca="1" si="919"/>
        <v>0.11829324731318805</v>
      </c>
      <c r="D8444" s="38">
        <f t="shared" ca="1" si="920"/>
        <v>6.9891029550207928E-2</v>
      </c>
      <c r="E8444" s="38">
        <f t="shared" ca="1" si="921"/>
        <v>0.14720064050824611</v>
      </c>
      <c r="F8444" s="38">
        <f t="shared" ca="1" si="925"/>
        <v>3.906223277386079E-2</v>
      </c>
      <c r="G8444" s="24">
        <f t="shared" ca="1" si="922"/>
        <v>8963.7254638490194</v>
      </c>
      <c r="H8444" s="24">
        <f t="shared" ca="1" si="923"/>
        <v>9656.9067671615012</v>
      </c>
      <c r="I8444" s="24">
        <f ca="1">H8444/'Option value'!$E$10</f>
        <v>468.78188190104373</v>
      </c>
    </row>
    <row r="8445" spans="2:9">
      <c r="B8445">
        <f t="shared" si="924"/>
        <v>8427</v>
      </c>
      <c r="C8445" s="38">
        <f t="shared" ca="1" si="919"/>
        <v>0.26186293823925461</v>
      </c>
      <c r="D8445" s="38">
        <f t="shared" ca="1" si="920"/>
        <v>7.2613627387526303E-2</v>
      </c>
      <c r="E8445" s="38">
        <f t="shared" ca="1" si="921"/>
        <v>0.14254424062111071</v>
      </c>
      <c r="F8445" s="38">
        <f t="shared" ca="1" si="925"/>
        <v>4.8489875841108046E-2</v>
      </c>
      <c r="G8445" s="24">
        <f t="shared" ca="1" si="922"/>
        <v>12082.108723883135</v>
      </c>
      <c r="H8445" s="24">
        <f t="shared" ca="1" si="923"/>
        <v>12775.290027195617</v>
      </c>
      <c r="I8445" s="24">
        <f ca="1">H8445/'Option value'!$E$10</f>
        <v>620.15971005803965</v>
      </c>
    </row>
    <row r="8446" spans="2:9">
      <c r="B8446">
        <f t="shared" si="924"/>
        <v>8428</v>
      </c>
      <c r="C8446" s="38">
        <f t="shared" ca="1" si="919"/>
        <v>0.16049307150778566</v>
      </c>
      <c r="D8446" s="38">
        <f t="shared" ca="1" si="920"/>
        <v>5.642201450941315E-2</v>
      </c>
      <c r="E8446" s="38">
        <f t="shared" ca="1" si="921"/>
        <v>0.14520202339480937</v>
      </c>
      <c r="F8446" s="38">
        <f t="shared" ca="1" si="925"/>
        <v>3.7310787392204163E-2</v>
      </c>
      <c r="G8446" s="24">
        <f t="shared" ca="1" si="922"/>
        <v>7526.5568902404902</v>
      </c>
      <c r="H8446" s="24">
        <f t="shared" ca="1" si="923"/>
        <v>8219.738193552972</v>
      </c>
      <c r="I8446" s="24">
        <f ca="1">H8446/'Option value'!$E$10</f>
        <v>399.01641716276561</v>
      </c>
    </row>
    <row r="8447" spans="2:9">
      <c r="B8447">
        <f t="shared" si="924"/>
        <v>8429</v>
      </c>
      <c r="C8447" s="38">
        <f t="shared" ca="1" si="919"/>
        <v>0.24707380963661632</v>
      </c>
      <c r="D8447" s="38">
        <f t="shared" ca="1" si="920"/>
        <v>6.6122108360396406E-2</v>
      </c>
      <c r="E8447" s="38">
        <f t="shared" ca="1" si="921"/>
        <v>0.14915615970738766</v>
      </c>
      <c r="F8447" s="38">
        <f t="shared" ca="1" si="925"/>
        <v>3.8206642845451763E-2</v>
      </c>
      <c r="G8447" s="24">
        <f t="shared" ca="1" si="922"/>
        <v>9217.3231335506625</v>
      </c>
      <c r="H8447" s="24">
        <f t="shared" ca="1" si="923"/>
        <v>9910.5044368631443</v>
      </c>
      <c r="I8447" s="24">
        <f ca="1">H8447/'Option value'!$E$10</f>
        <v>481.09244839141473</v>
      </c>
    </row>
    <row r="8448" spans="2:9">
      <c r="B8448">
        <f t="shared" si="924"/>
        <v>8430</v>
      </c>
      <c r="C8448" s="38">
        <f t="shared" ca="1" si="919"/>
        <v>0.12936526373134688</v>
      </c>
      <c r="D8448" s="38">
        <f t="shared" ca="1" si="920"/>
        <v>6.2054313014137455E-2</v>
      </c>
      <c r="E8448" s="38">
        <f t="shared" ca="1" si="921"/>
        <v>0.14327608621155044</v>
      </c>
      <c r="F8448" s="38">
        <f t="shared" ca="1" si="925"/>
        <v>4.9847415591431576E-2</v>
      </c>
      <c r="G8448" s="24">
        <f t="shared" ca="1" si="922"/>
        <v>9302.8839927841673</v>
      </c>
      <c r="H8448" s="24">
        <f t="shared" ca="1" si="923"/>
        <v>9996.065296096649</v>
      </c>
      <c r="I8448" s="24">
        <f ca="1">H8448/'Option value'!$E$10</f>
        <v>485.24588816003148</v>
      </c>
    </row>
    <row r="8449" spans="2:9">
      <c r="B8449">
        <f t="shared" si="924"/>
        <v>8431</v>
      </c>
      <c r="C8449" s="38">
        <f t="shared" ca="1" si="919"/>
        <v>0.33857235607982916</v>
      </c>
      <c r="D8449" s="38">
        <f t="shared" ca="1" si="920"/>
        <v>6.5458480473941358E-2</v>
      </c>
      <c r="E8449" s="38">
        <f t="shared" ca="1" si="921"/>
        <v>0.14447667832515315</v>
      </c>
      <c r="F8449" s="38">
        <f t="shared" ca="1" si="925"/>
        <v>5.3665831343929521E-2</v>
      </c>
      <c r="G8449" s="24">
        <f t="shared" ca="1" si="922"/>
        <v>11966.342302860592</v>
      </c>
      <c r="H8449" s="24">
        <f t="shared" ca="1" si="923"/>
        <v>12659.523606173074</v>
      </c>
      <c r="I8449" s="24">
        <f ca="1">H8449/'Option value'!$E$10</f>
        <v>614.53998088218805</v>
      </c>
    </row>
    <row r="8450" spans="2:9">
      <c r="B8450">
        <f t="shared" si="924"/>
        <v>8432</v>
      </c>
      <c r="C8450" s="38">
        <f t="shared" ca="1" si="919"/>
        <v>0.14699848090484982</v>
      </c>
      <c r="D8450" s="38">
        <f t="shared" ca="1" si="920"/>
        <v>6.7104945379442393E-2</v>
      </c>
      <c r="E8450" s="38">
        <f t="shared" ca="1" si="921"/>
        <v>0.14498203210074742</v>
      </c>
      <c r="F8450" s="38">
        <f t="shared" ca="1" si="925"/>
        <v>5.5214495067019947E-2</v>
      </c>
      <c r="G8450" s="24">
        <f t="shared" ca="1" si="922"/>
        <v>10633.823244934483</v>
      </c>
      <c r="H8450" s="24">
        <f t="shared" ca="1" si="923"/>
        <v>11327.004548246965</v>
      </c>
      <c r="I8450" s="24">
        <f ca="1">H8450/'Option value'!$E$10</f>
        <v>549.85458972072638</v>
      </c>
    </row>
    <row r="8451" spans="2:9">
      <c r="B8451">
        <f t="shared" si="924"/>
        <v>8433</v>
      </c>
      <c r="C8451" s="38">
        <f t="shared" ca="1" si="919"/>
        <v>0.3329595267620607</v>
      </c>
      <c r="D8451" s="38">
        <f t="shared" ca="1" si="920"/>
        <v>6.8150282600813739E-2</v>
      </c>
      <c r="E8451" s="38">
        <f t="shared" ca="1" si="921"/>
        <v>0.14187703196096044</v>
      </c>
      <c r="F8451" s="38">
        <f t="shared" ca="1" si="925"/>
        <v>4.7507215859814642E-2</v>
      </c>
      <c r="G8451" s="24">
        <f t="shared" ca="1" si="922"/>
        <v>11938.311103868033</v>
      </c>
      <c r="H8451" s="24">
        <f t="shared" ca="1" si="923"/>
        <v>12631.492407180514</v>
      </c>
      <c r="I8451" s="24">
        <f ca="1">H8451/'Option value'!$E$10</f>
        <v>613.17924306701525</v>
      </c>
    </row>
    <row r="8452" spans="2:9">
      <c r="B8452">
        <f t="shared" si="924"/>
        <v>8434</v>
      </c>
      <c r="C8452" s="38">
        <f t="shared" ca="1" si="919"/>
        <v>-6.5470999955966891E-3</v>
      </c>
      <c r="D8452" s="38">
        <f t="shared" ca="1" si="920"/>
        <v>5.9039808219481495E-2</v>
      </c>
      <c r="E8452" s="38">
        <f t="shared" ca="1" si="921"/>
        <v>0.14447268920904982</v>
      </c>
      <c r="F8452" s="38">
        <f t="shared" ca="1" si="925"/>
        <v>5.8358918851552782E-2</v>
      </c>
      <c r="G8452" s="24">
        <f t="shared" ca="1" si="922"/>
        <v>8447.1652879390913</v>
      </c>
      <c r="H8452" s="24">
        <f t="shared" ca="1" si="923"/>
        <v>9140.346591251573</v>
      </c>
      <c r="I8452" s="24">
        <f ca="1">H8452/'Option value'!$E$10</f>
        <v>443.70614520638702</v>
      </c>
    </row>
    <row r="8453" spans="2:9">
      <c r="B8453">
        <f t="shared" si="924"/>
        <v>8435</v>
      </c>
      <c r="C8453" s="38">
        <f t="shared" ca="1" si="919"/>
        <v>0.1560919550195799</v>
      </c>
      <c r="D8453" s="38">
        <f t="shared" ca="1" si="920"/>
        <v>6.5114099821709459E-2</v>
      </c>
      <c r="E8453" s="38">
        <f t="shared" ca="1" si="921"/>
        <v>0.14401201897768517</v>
      </c>
      <c r="F8453" s="38">
        <f t="shared" ca="1" si="925"/>
        <v>2.7012636166670937E-2</v>
      </c>
      <c r="G8453" s="24">
        <f t="shared" ca="1" si="922"/>
        <v>7979.4916767603381</v>
      </c>
      <c r="H8453" s="24">
        <f t="shared" ca="1" si="923"/>
        <v>8672.6729800728208</v>
      </c>
      <c r="I8453" s="24">
        <f ca="1">H8453/'Option value'!$E$10</f>
        <v>421.00354272198155</v>
      </c>
    </row>
    <row r="8454" spans="2:9">
      <c r="B8454">
        <f t="shared" si="924"/>
        <v>8436</v>
      </c>
      <c r="C8454" s="38">
        <f t="shared" ca="1" si="919"/>
        <v>0.21662590116379205</v>
      </c>
      <c r="D8454" s="38">
        <f t="shared" ca="1" si="920"/>
        <v>5.9646259488015434E-2</v>
      </c>
      <c r="E8454" s="38">
        <f t="shared" ca="1" si="921"/>
        <v>0.14470505148523138</v>
      </c>
      <c r="F8454" s="38">
        <f t="shared" ca="1" si="925"/>
        <v>3.3252308527206675E-2</v>
      </c>
      <c r="G8454" s="24">
        <f t="shared" ca="1" si="922"/>
        <v>8074.9694345669432</v>
      </c>
      <c r="H8454" s="24">
        <f t="shared" ca="1" si="923"/>
        <v>8768.1507378794249</v>
      </c>
      <c r="I8454" s="24">
        <f ca="1">H8454/'Option value'!$E$10</f>
        <v>425.63838533395261</v>
      </c>
    </row>
    <row r="8455" spans="2:9">
      <c r="B8455">
        <f t="shared" si="924"/>
        <v>8437</v>
      </c>
      <c r="C8455" s="38">
        <f t="shared" ca="1" si="919"/>
        <v>0.24076305777725326</v>
      </c>
      <c r="D8455" s="38">
        <f t="shared" ca="1" si="920"/>
        <v>7.0710356299994226E-2</v>
      </c>
      <c r="E8455" s="38">
        <f t="shared" ca="1" si="921"/>
        <v>0.14506120312635151</v>
      </c>
      <c r="F8455" s="38">
        <f t="shared" ca="1" si="925"/>
        <v>5.2224986198253359E-2</v>
      </c>
      <c r="G8455" s="24">
        <f t="shared" ca="1" si="922"/>
        <v>11720.491444000387</v>
      </c>
      <c r="H8455" s="24">
        <f t="shared" ca="1" si="923"/>
        <v>12413.672747312869</v>
      </c>
      <c r="I8455" s="24">
        <f ca="1">H8455/'Option value'!$E$10</f>
        <v>602.6054731705276</v>
      </c>
    </row>
    <row r="8456" spans="2:9">
      <c r="B8456">
        <f t="shared" si="924"/>
        <v>8438</v>
      </c>
      <c r="C8456" s="38">
        <f t="shared" ca="1" si="919"/>
        <v>0.24832645724005983</v>
      </c>
      <c r="D8456" s="38">
        <f t="shared" ca="1" si="920"/>
        <v>7.0538354892961966E-2</v>
      </c>
      <c r="E8456" s="38">
        <f t="shared" ca="1" si="921"/>
        <v>0.14430981774037527</v>
      </c>
      <c r="F8456" s="38">
        <f t="shared" ca="1" si="925"/>
        <v>4.8159307129321746E-2</v>
      </c>
      <c r="G8456" s="24">
        <f t="shared" ca="1" si="922"/>
        <v>11357.775597053818</v>
      </c>
      <c r="H8456" s="24">
        <f t="shared" ca="1" si="923"/>
        <v>12050.9569003663</v>
      </c>
      <c r="I8456" s="24">
        <f ca="1">H8456/'Option value'!$E$10</f>
        <v>584.99790778477177</v>
      </c>
    </row>
    <row r="8457" spans="2:9">
      <c r="B8457">
        <f t="shared" si="924"/>
        <v>8439</v>
      </c>
      <c r="C8457" s="38">
        <f t="shared" ca="1" si="919"/>
        <v>0.13918887947621758</v>
      </c>
      <c r="D8457" s="38">
        <f t="shared" ca="1" si="920"/>
        <v>6.9638588675202229E-2</v>
      </c>
      <c r="E8457" s="38">
        <f t="shared" ca="1" si="921"/>
        <v>0.14187495344692422</v>
      </c>
      <c r="F8457" s="38">
        <f t="shared" ca="1" si="925"/>
        <v>4.3378702071141417E-2</v>
      </c>
      <c r="G8457" s="24">
        <f t="shared" ca="1" si="922"/>
        <v>9988.8932613067645</v>
      </c>
      <c r="H8457" s="24">
        <f t="shared" ca="1" si="923"/>
        <v>10682.074564619246</v>
      </c>
      <c r="I8457" s="24">
        <f ca="1">H8457/'Option value'!$E$10</f>
        <v>518.54730896209935</v>
      </c>
    </row>
    <row r="8458" spans="2:9">
      <c r="B8458">
        <f t="shared" si="924"/>
        <v>8440</v>
      </c>
      <c r="C8458" s="38">
        <f t="shared" ca="1" si="919"/>
        <v>0.27878511836643505</v>
      </c>
      <c r="D8458" s="38">
        <f t="shared" ca="1" si="920"/>
        <v>6.523191305581777E-2</v>
      </c>
      <c r="E8458" s="38">
        <f t="shared" ca="1" si="921"/>
        <v>0.14485407987272367</v>
      </c>
      <c r="F8458" s="38">
        <f t="shared" ca="1" si="925"/>
        <v>5.8405657877417347E-2</v>
      </c>
      <c r="G8458" s="24">
        <f t="shared" ca="1" si="922"/>
        <v>11967.184743326679</v>
      </c>
      <c r="H8458" s="24">
        <f t="shared" ca="1" si="923"/>
        <v>12660.366046639161</v>
      </c>
      <c r="I8458" s="24">
        <f ca="1">H8458/'Option value'!$E$10</f>
        <v>614.58087605044466</v>
      </c>
    </row>
    <row r="8459" spans="2:9">
      <c r="B8459">
        <f t="shared" si="924"/>
        <v>8441</v>
      </c>
      <c r="C8459" s="38">
        <f t="shared" ca="1" si="919"/>
        <v>0.20091333746419623</v>
      </c>
      <c r="D8459" s="38">
        <f t="shared" ca="1" si="920"/>
        <v>6.2469776165605076E-2</v>
      </c>
      <c r="E8459" s="38">
        <f t="shared" ca="1" si="921"/>
        <v>0.14416196719813598</v>
      </c>
      <c r="F8459" s="38">
        <f t="shared" ca="1" si="925"/>
        <v>5.6810097810329335E-2</v>
      </c>
      <c r="G8459" s="24">
        <f t="shared" ca="1" si="922"/>
        <v>10651.255221782127</v>
      </c>
      <c r="H8459" s="24">
        <f t="shared" ca="1" si="923"/>
        <v>11344.436525094608</v>
      </c>
      <c r="I8459" s="24">
        <f ca="1">H8459/'Option value'!$E$10</f>
        <v>550.70080218905866</v>
      </c>
    </row>
    <row r="8460" spans="2:9">
      <c r="B8460">
        <f t="shared" si="924"/>
        <v>8442</v>
      </c>
      <c r="C8460" s="38">
        <f t="shared" ca="1" si="919"/>
        <v>0.31475085778532164</v>
      </c>
      <c r="D8460" s="38">
        <f t="shared" ca="1" si="920"/>
        <v>5.9693966255785366E-2</v>
      </c>
      <c r="E8460" s="38">
        <f t="shared" ca="1" si="921"/>
        <v>0.14748341645746704</v>
      </c>
      <c r="F8460" s="38">
        <f t="shared" ca="1" si="925"/>
        <v>5.7042247482516892E-2</v>
      </c>
      <c r="G8460" s="24">
        <f t="shared" ca="1" si="922"/>
        <v>10762.151672740083</v>
      </c>
      <c r="H8460" s="24">
        <f t="shared" ca="1" si="923"/>
        <v>11455.332976052565</v>
      </c>
      <c r="I8460" s="24">
        <f ca="1">H8460/'Option value'!$E$10</f>
        <v>556.08412505109538</v>
      </c>
    </row>
    <row r="8461" spans="2:9">
      <c r="B8461">
        <f t="shared" si="924"/>
        <v>8443</v>
      </c>
      <c r="C8461" s="38">
        <f t="shared" ca="1" si="919"/>
        <v>0.21447835895566816</v>
      </c>
      <c r="D8461" s="38">
        <f t="shared" ca="1" si="920"/>
        <v>6.7554179128984163E-2</v>
      </c>
      <c r="E8461" s="38">
        <f t="shared" ca="1" si="921"/>
        <v>0.14407886286183322</v>
      </c>
      <c r="F8461" s="38">
        <f t="shared" ca="1" si="925"/>
        <v>2.4554880488248006E-2</v>
      </c>
      <c r="G8461" s="24">
        <f t="shared" ca="1" si="922"/>
        <v>8512.9155194954146</v>
      </c>
      <c r="H8461" s="24">
        <f t="shared" ca="1" si="923"/>
        <v>9206.0968228078964</v>
      </c>
      <c r="I8461" s="24">
        <f ca="1">H8461/'Option value'!$E$10</f>
        <v>446.89790401980076</v>
      </c>
    </row>
    <row r="8462" spans="2:9">
      <c r="B8462">
        <f t="shared" si="924"/>
        <v>8444</v>
      </c>
      <c r="C8462" s="38">
        <f t="shared" ca="1" si="919"/>
        <v>0.10347471098342836</v>
      </c>
      <c r="D8462" s="38">
        <f t="shared" ca="1" si="920"/>
        <v>6.6117646298875885E-2</v>
      </c>
      <c r="E8462" s="38">
        <f t="shared" ca="1" si="921"/>
        <v>0.14381734932288823</v>
      </c>
      <c r="F8462" s="38">
        <f t="shared" ca="1" si="925"/>
        <v>3.4479151143435152E-2</v>
      </c>
      <c r="G8462" s="24">
        <f t="shared" ca="1" si="922"/>
        <v>8275.5950959388938</v>
      </c>
      <c r="H8462" s="24">
        <f t="shared" ca="1" si="923"/>
        <v>8968.7763992513756</v>
      </c>
      <c r="I8462" s="24">
        <f ca="1">H8462/'Option value'!$E$10</f>
        <v>435.37749510929007</v>
      </c>
    </row>
    <row r="8463" spans="2:9">
      <c r="B8463">
        <f t="shared" si="924"/>
        <v>8445</v>
      </c>
      <c r="C8463" s="38">
        <f t="shared" ca="1" si="919"/>
        <v>0.37463237096908136</v>
      </c>
      <c r="D8463" s="38">
        <f t="shared" ca="1" si="920"/>
        <v>5.958493556655535E-2</v>
      </c>
      <c r="E8463" s="38">
        <f t="shared" ca="1" si="921"/>
        <v>0.1443438201519138</v>
      </c>
      <c r="F8463" s="38">
        <f t="shared" ca="1" si="925"/>
        <v>5.3286403657437781E-2</v>
      </c>
      <c r="G8463" s="24">
        <f t="shared" ca="1" si="922"/>
        <v>11155.758227269715</v>
      </c>
      <c r="H8463" s="24">
        <f t="shared" ca="1" si="923"/>
        <v>11848.939530582196</v>
      </c>
      <c r="I8463" s="24">
        <f ca="1">H8463/'Option value'!$E$10</f>
        <v>575.19123934865024</v>
      </c>
    </row>
    <row r="8464" spans="2:9">
      <c r="B8464">
        <f t="shared" si="924"/>
        <v>8446</v>
      </c>
      <c r="C8464" s="38">
        <f t="shared" ca="1" si="919"/>
        <v>0.36160420140175464</v>
      </c>
      <c r="D8464" s="38">
        <f t="shared" ca="1" si="920"/>
        <v>6.6204654603250535E-2</v>
      </c>
      <c r="E8464" s="38">
        <f t="shared" ca="1" si="921"/>
        <v>0.14600861551684449</v>
      </c>
      <c r="F8464" s="38">
        <f t="shared" ca="1" si="925"/>
        <v>2.9048782309505632E-2</v>
      </c>
      <c r="G8464" s="24">
        <f t="shared" ca="1" si="922"/>
        <v>9558.5946186346227</v>
      </c>
      <c r="H8464" s="24">
        <f t="shared" ca="1" si="923"/>
        <v>10251.775921947105</v>
      </c>
      <c r="I8464" s="24">
        <f ca="1">H8464/'Option value'!$E$10</f>
        <v>497.65902533723806</v>
      </c>
    </row>
    <row r="8465" spans="2:9">
      <c r="B8465">
        <f t="shared" si="924"/>
        <v>8447</v>
      </c>
      <c r="C8465" s="38">
        <f t="shared" ca="1" si="919"/>
        <v>-1.5149497533146233E-2</v>
      </c>
      <c r="D8465" s="38">
        <f t="shared" ca="1" si="920"/>
        <v>6.3267705552858072E-2</v>
      </c>
      <c r="E8465" s="38">
        <f t="shared" ca="1" si="921"/>
        <v>0.14783919041874241</v>
      </c>
      <c r="F8465" s="38">
        <f t="shared" ca="1" si="925"/>
        <v>4.8510351114718284E-2</v>
      </c>
      <c r="G8465" s="24">
        <f t="shared" ca="1" si="922"/>
        <v>7779.7996299040014</v>
      </c>
      <c r="H8465" s="24">
        <f t="shared" ca="1" si="923"/>
        <v>8472.9809332164841</v>
      </c>
      <c r="I8465" s="24">
        <f ca="1">H8465/'Option value'!$E$10</f>
        <v>411.3097540396351</v>
      </c>
    </row>
    <row r="8466" spans="2:9">
      <c r="B8466">
        <f t="shared" si="924"/>
        <v>8448</v>
      </c>
      <c r="C8466" s="38">
        <f t="shared" ca="1" si="919"/>
        <v>0.22487655720458066</v>
      </c>
      <c r="D8466" s="38">
        <f t="shared" ca="1" si="920"/>
        <v>5.7913744496379857E-2</v>
      </c>
      <c r="E8466" s="38">
        <f t="shared" ca="1" si="921"/>
        <v>0.1465969702376998</v>
      </c>
      <c r="F8466" s="38">
        <f t="shared" ca="1" si="925"/>
        <v>2.6979484359446707E-2</v>
      </c>
      <c r="G8466" s="24">
        <f t="shared" ca="1" si="922"/>
        <v>7354.7967457828836</v>
      </c>
      <c r="H8466" s="24">
        <f t="shared" ca="1" si="923"/>
        <v>8047.9780490953663</v>
      </c>
      <c r="I8466" s="24">
        <f ca="1">H8466/'Option value'!$E$10</f>
        <v>390.67854607259056</v>
      </c>
    </row>
    <row r="8467" spans="2:9">
      <c r="B8467">
        <f t="shared" si="924"/>
        <v>8449</v>
      </c>
      <c r="C8467" s="38">
        <f t="shared" ref="C8467:C8530" ca="1" si="926">_xlfn.NORM.INV(RAND(),$F$6,$G$6)</f>
        <v>0.18920391120332253</v>
      </c>
      <c r="D8467" s="38">
        <f t="shared" ref="D8467:D8530" ca="1" si="927">_xlfn.NORM.INV(RAND(),$F$7,$G$7)</f>
        <v>5.6703887236074002E-2</v>
      </c>
      <c r="E8467" s="38">
        <f t="shared" ref="E8467:E8530" ca="1" si="928">_xlfn.NORM.INV(RAND(),$F$8,$G$8)</f>
        <v>0.14755125680010053</v>
      </c>
      <c r="F8467" s="38">
        <f t="shared" ca="1" si="925"/>
        <v>3.3751067885534392E-2</v>
      </c>
      <c r="G8467" s="24">
        <f t="shared" ref="G8467:G8530" ca="1" si="929">IF(E8467&gt;F8467,($C$12*(1+C8467)*D8467)/(E8467-F8467),0)</f>
        <v>7348.8190678087649</v>
      </c>
      <c r="H8467" s="24">
        <f t="shared" ref="H8467:H8530" ca="1" si="930">G8467+$C$13</f>
        <v>8042.0003711212476</v>
      </c>
      <c r="I8467" s="24">
        <f ca="1">H8467/'Option value'!$E$10</f>
        <v>390.38836753015761</v>
      </c>
    </row>
    <row r="8468" spans="2:9">
      <c r="B8468">
        <f t="shared" ref="B8468:B8531" si="931">B8467+1</f>
        <v>8450</v>
      </c>
      <c r="C8468" s="38">
        <f t="shared" ca="1" si="926"/>
        <v>0.27105566239487894</v>
      </c>
      <c r="D8468" s="38">
        <f t="shared" ca="1" si="927"/>
        <v>6.2294704522639556E-2</v>
      </c>
      <c r="E8468" s="38">
        <f t="shared" ca="1" si="928"/>
        <v>0.14576772001297972</v>
      </c>
      <c r="F8468" s="38">
        <f t="shared" ref="F8468:F8531" ca="1" si="932">RAND()*($E$9-$D$9)+$D$9</f>
        <v>4.5511715625974086E-2</v>
      </c>
      <c r="G8468" s="24">
        <f t="shared" ca="1" si="929"/>
        <v>9794.8250790018446</v>
      </c>
      <c r="H8468" s="24">
        <f t="shared" ca="1" si="930"/>
        <v>10488.006382314326</v>
      </c>
      <c r="I8468" s="24">
        <f ca="1">H8468/'Option value'!$E$10</f>
        <v>509.12652341331676</v>
      </c>
    </row>
    <row r="8469" spans="2:9">
      <c r="B8469">
        <f t="shared" si="931"/>
        <v>8451</v>
      </c>
      <c r="C8469" s="38">
        <f t="shared" ca="1" si="926"/>
        <v>0.33911617924283882</v>
      </c>
      <c r="D8469" s="38">
        <f t="shared" ca="1" si="927"/>
        <v>6.5824997320248824E-2</v>
      </c>
      <c r="E8469" s="38">
        <f t="shared" ca="1" si="928"/>
        <v>0.14119429219549157</v>
      </c>
      <c r="F8469" s="38">
        <f t="shared" ca="1" si="932"/>
        <v>2.2403680324794863E-2</v>
      </c>
      <c r="G8469" s="24">
        <f t="shared" ca="1" si="929"/>
        <v>9202.7656936440781</v>
      </c>
      <c r="H8469" s="24">
        <f t="shared" ca="1" si="930"/>
        <v>9895.9469969565598</v>
      </c>
      <c r="I8469" s="24">
        <f ca="1">H8469/'Option value'!$E$10</f>
        <v>480.38577655128927</v>
      </c>
    </row>
    <row r="8470" spans="2:9">
      <c r="B8470">
        <f t="shared" si="931"/>
        <v>8452</v>
      </c>
      <c r="C8470" s="38">
        <f t="shared" ca="1" si="926"/>
        <v>0.15977687198406196</v>
      </c>
      <c r="D8470" s="38">
        <f t="shared" ca="1" si="927"/>
        <v>5.1971046843646729E-2</v>
      </c>
      <c r="E8470" s="38">
        <f t="shared" ca="1" si="928"/>
        <v>0.1401871351269379</v>
      </c>
      <c r="F8470" s="38">
        <f t="shared" ca="1" si="932"/>
        <v>2.508653928343426E-2</v>
      </c>
      <c r="G8470" s="24">
        <f t="shared" ca="1" si="929"/>
        <v>6494.5597055469943</v>
      </c>
      <c r="H8470" s="24">
        <f t="shared" ca="1" si="930"/>
        <v>7187.741008859477</v>
      </c>
      <c r="I8470" s="24">
        <f ca="1">H8470/'Option value'!$E$10</f>
        <v>348.91946644948916</v>
      </c>
    </row>
    <row r="8471" spans="2:9">
      <c r="B8471">
        <f t="shared" si="931"/>
        <v>8453</v>
      </c>
      <c r="C8471" s="38">
        <f t="shared" ca="1" si="926"/>
        <v>0.27474016675019558</v>
      </c>
      <c r="D8471" s="38">
        <f t="shared" ca="1" si="927"/>
        <v>5.3300378319693364E-2</v>
      </c>
      <c r="E8471" s="38">
        <f t="shared" ca="1" si="928"/>
        <v>0.13979313742444252</v>
      </c>
      <c r="F8471" s="38">
        <f t="shared" ca="1" si="932"/>
        <v>2.2600814305097364E-2</v>
      </c>
      <c r="G8471" s="24">
        <f t="shared" ca="1" si="929"/>
        <v>7190.2530594159462</v>
      </c>
      <c r="H8471" s="24">
        <f t="shared" ca="1" si="930"/>
        <v>7883.4343627284288</v>
      </c>
      <c r="I8471" s="24">
        <f ca="1">H8471/'Option value'!$E$10</f>
        <v>382.69098848196256</v>
      </c>
    </row>
    <row r="8472" spans="2:9">
      <c r="B8472">
        <f t="shared" si="931"/>
        <v>8454</v>
      </c>
      <c r="C8472" s="38">
        <f t="shared" ca="1" si="926"/>
        <v>0.21201944294451089</v>
      </c>
      <c r="D8472" s="38">
        <f t="shared" ca="1" si="927"/>
        <v>7.1227574661562931E-2</v>
      </c>
      <c r="E8472" s="38">
        <f t="shared" ca="1" si="928"/>
        <v>0.14449878999258928</v>
      </c>
      <c r="F8472" s="38">
        <f t="shared" ca="1" si="932"/>
        <v>5.9020511860696082E-2</v>
      </c>
      <c r="G8472" s="24">
        <f t="shared" ca="1" si="929"/>
        <v>12525.450500713678</v>
      </c>
      <c r="H8472" s="24">
        <f t="shared" ca="1" si="930"/>
        <v>13218.631804026159</v>
      </c>
      <c r="I8472" s="24">
        <f ca="1">H8472/'Option value'!$E$10</f>
        <v>641.68115553525047</v>
      </c>
    </row>
    <row r="8473" spans="2:9">
      <c r="B8473">
        <f t="shared" si="931"/>
        <v>8455</v>
      </c>
      <c r="C8473" s="38">
        <f t="shared" ca="1" si="926"/>
        <v>0.20143743709613432</v>
      </c>
      <c r="D8473" s="38">
        <f t="shared" ca="1" si="927"/>
        <v>5.9379557378691321E-2</v>
      </c>
      <c r="E8473" s="38">
        <f t="shared" ca="1" si="928"/>
        <v>0.14249519580448958</v>
      </c>
      <c r="F8473" s="38">
        <f t="shared" ca="1" si="932"/>
        <v>4.3578599116839825E-2</v>
      </c>
      <c r="G8473" s="24">
        <f t="shared" ca="1" si="929"/>
        <v>8944.5877229354519</v>
      </c>
      <c r="H8473" s="24">
        <f t="shared" ca="1" si="930"/>
        <v>9637.7690262479337</v>
      </c>
      <c r="I8473" s="24">
        <f ca="1">H8473/'Option value'!$E$10</f>
        <v>467.85286535184139</v>
      </c>
    </row>
    <row r="8474" spans="2:9">
      <c r="B8474">
        <f t="shared" si="931"/>
        <v>8456</v>
      </c>
      <c r="C8474" s="38">
        <f t="shared" ca="1" si="926"/>
        <v>0.30070748621778226</v>
      </c>
      <c r="D8474" s="38">
        <f t="shared" ca="1" si="927"/>
        <v>6.8229681285544061E-2</v>
      </c>
      <c r="E8474" s="38">
        <f t="shared" ca="1" si="928"/>
        <v>0.14588866596846214</v>
      </c>
      <c r="F8474" s="38">
        <f t="shared" ca="1" si="932"/>
        <v>4.4736702591683511E-2</v>
      </c>
      <c r="G8474" s="24">
        <f t="shared" ca="1" si="929"/>
        <v>10881.030868403597</v>
      </c>
      <c r="H8474" s="24">
        <f t="shared" ca="1" si="930"/>
        <v>11574.212171716079</v>
      </c>
      <c r="I8474" s="24">
        <f ca="1">H8474/'Option value'!$E$10</f>
        <v>561.85495979204268</v>
      </c>
    </row>
    <row r="8475" spans="2:9">
      <c r="B8475">
        <f t="shared" si="931"/>
        <v>8457</v>
      </c>
      <c r="C8475" s="38">
        <f t="shared" ca="1" si="926"/>
        <v>0.1393650472576432</v>
      </c>
      <c r="D8475" s="38">
        <f t="shared" ca="1" si="927"/>
        <v>6.1037041543824513E-2</v>
      </c>
      <c r="E8475" s="38">
        <f t="shared" ca="1" si="928"/>
        <v>0.14359387408677213</v>
      </c>
      <c r="F8475" s="38">
        <f t="shared" ca="1" si="932"/>
        <v>2.1241485267414532E-2</v>
      </c>
      <c r="G8475" s="24">
        <f t="shared" ca="1" si="929"/>
        <v>7049.126291664601</v>
      </c>
      <c r="H8475" s="24">
        <f t="shared" ca="1" si="930"/>
        <v>7742.3075949770837</v>
      </c>
      <c r="I8475" s="24">
        <f ca="1">H8475/'Option value'!$E$10</f>
        <v>375.84017451345062</v>
      </c>
    </row>
    <row r="8476" spans="2:9">
      <c r="B8476">
        <f t="shared" si="931"/>
        <v>8458</v>
      </c>
      <c r="C8476" s="38">
        <f t="shared" ca="1" si="926"/>
        <v>0.26484061217839627</v>
      </c>
      <c r="D8476" s="38">
        <f t="shared" ca="1" si="927"/>
        <v>6.7901255573409758E-2</v>
      </c>
      <c r="E8476" s="38">
        <f t="shared" ca="1" si="928"/>
        <v>0.14322401955433253</v>
      </c>
      <c r="F8476" s="38">
        <f t="shared" ca="1" si="932"/>
        <v>2.2219026667493577E-2</v>
      </c>
      <c r="G8476" s="24">
        <f t="shared" ca="1" si="929"/>
        <v>8802.4120207789201</v>
      </c>
      <c r="H8476" s="24">
        <f t="shared" ca="1" si="930"/>
        <v>9495.5933240914019</v>
      </c>
      <c r="I8476" s="24">
        <f ca="1">H8476/'Option value'!$E$10</f>
        <v>460.95113223744664</v>
      </c>
    </row>
    <row r="8477" spans="2:9">
      <c r="B8477">
        <f t="shared" si="931"/>
        <v>8459</v>
      </c>
      <c r="C8477" s="38">
        <f t="shared" ca="1" si="926"/>
        <v>-1.3903592255508718E-2</v>
      </c>
      <c r="D8477" s="38">
        <f t="shared" ca="1" si="927"/>
        <v>5.2532104982715433E-2</v>
      </c>
      <c r="E8477" s="38">
        <f t="shared" ca="1" si="928"/>
        <v>0.15132228382666429</v>
      </c>
      <c r="F8477" s="38">
        <f t="shared" ca="1" si="932"/>
        <v>5.5206211321521398E-2</v>
      </c>
      <c r="G8477" s="24">
        <f t="shared" ca="1" si="929"/>
        <v>6684.0477025409555</v>
      </c>
      <c r="H8477" s="24">
        <f t="shared" ca="1" si="930"/>
        <v>7377.2290058534381</v>
      </c>
      <c r="I8477" s="24">
        <f ca="1">H8477/'Option value'!$E$10</f>
        <v>358.11791290550667</v>
      </c>
    </row>
    <row r="8478" spans="2:9">
      <c r="B8478">
        <f t="shared" si="931"/>
        <v>8460</v>
      </c>
      <c r="C8478" s="38">
        <f t="shared" ca="1" si="926"/>
        <v>0.32031984984364037</v>
      </c>
      <c r="D8478" s="38">
        <f t="shared" ca="1" si="927"/>
        <v>6.2781149389843832E-2</v>
      </c>
      <c r="E8478" s="38">
        <f t="shared" ca="1" si="928"/>
        <v>0.13935776326426449</v>
      </c>
      <c r="F8478" s="38">
        <f t="shared" ca="1" si="932"/>
        <v>5.8845098254132075E-2</v>
      </c>
      <c r="G8478" s="24">
        <f t="shared" ca="1" si="929"/>
        <v>12768.37383625545</v>
      </c>
      <c r="H8478" s="24">
        <f t="shared" ca="1" si="930"/>
        <v>13461.555139567932</v>
      </c>
      <c r="I8478" s="24">
        <f ca="1">H8478/'Option value'!$E$10</f>
        <v>653.47355046446273</v>
      </c>
    </row>
    <row r="8479" spans="2:9">
      <c r="B8479">
        <f t="shared" si="931"/>
        <v>8461</v>
      </c>
      <c r="C8479" s="38">
        <f t="shared" ca="1" si="926"/>
        <v>0.13800652428955337</v>
      </c>
      <c r="D8479" s="38">
        <f t="shared" ca="1" si="927"/>
        <v>7.4508952211890925E-2</v>
      </c>
      <c r="E8479" s="38">
        <f t="shared" ca="1" si="928"/>
        <v>0.14230811023753126</v>
      </c>
      <c r="F8479" s="38">
        <f t="shared" ca="1" si="932"/>
        <v>5.063087988571123E-2</v>
      </c>
      <c r="G8479" s="24">
        <f t="shared" ca="1" si="929"/>
        <v>11470.519841301306</v>
      </c>
      <c r="H8479" s="24">
        <f t="shared" ca="1" si="930"/>
        <v>12163.701144613788</v>
      </c>
      <c r="I8479" s="24">
        <f ca="1">H8479/'Option value'!$E$10</f>
        <v>590.47092935018384</v>
      </c>
    </row>
    <row r="8480" spans="2:9">
      <c r="B8480">
        <f t="shared" si="931"/>
        <v>8462</v>
      </c>
      <c r="C8480" s="38">
        <f t="shared" ca="1" si="926"/>
        <v>0.22209741547770995</v>
      </c>
      <c r="D8480" s="38">
        <f t="shared" ca="1" si="927"/>
        <v>6.1825982768916619E-2</v>
      </c>
      <c r="E8480" s="38">
        <f t="shared" ca="1" si="928"/>
        <v>0.14647232614725333</v>
      </c>
      <c r="F8480" s="38">
        <f t="shared" ca="1" si="932"/>
        <v>5.7882375838008593E-2</v>
      </c>
      <c r="G8480" s="24">
        <f t="shared" ca="1" si="929"/>
        <v>10577.517996323255</v>
      </c>
      <c r="H8480" s="24">
        <f t="shared" ca="1" si="930"/>
        <v>11270.699299635737</v>
      </c>
      <c r="I8480" s="24">
        <f ca="1">H8480/'Option value'!$E$10</f>
        <v>547.12132522503578</v>
      </c>
    </row>
    <row r="8481" spans="2:9">
      <c r="B8481">
        <f t="shared" si="931"/>
        <v>8463</v>
      </c>
      <c r="C8481" s="38">
        <f t="shared" ca="1" si="926"/>
        <v>0.27392961621490036</v>
      </c>
      <c r="D8481" s="38">
        <f t="shared" ca="1" si="927"/>
        <v>5.5039695366600368E-2</v>
      </c>
      <c r="E8481" s="38">
        <f t="shared" ca="1" si="928"/>
        <v>0.14308727822973477</v>
      </c>
      <c r="F8481" s="38">
        <f t="shared" ca="1" si="932"/>
        <v>4.1034597877319348E-2</v>
      </c>
      <c r="G8481" s="24">
        <f t="shared" ca="1" si="929"/>
        <v>8520.9578461200144</v>
      </c>
      <c r="H8481" s="24">
        <f t="shared" ca="1" si="930"/>
        <v>9214.1391494324962</v>
      </c>
      <c r="I8481" s="24">
        <f ca="1">H8481/'Option value'!$E$10</f>
        <v>447.28830822487845</v>
      </c>
    </row>
    <row r="8482" spans="2:9">
      <c r="B8482">
        <f t="shared" si="931"/>
        <v>8464</v>
      </c>
      <c r="C8482" s="38">
        <f t="shared" ca="1" si="926"/>
        <v>0.2546629491015952</v>
      </c>
      <c r="D8482" s="38">
        <f t="shared" ca="1" si="927"/>
        <v>6.2108086973606487E-2</v>
      </c>
      <c r="E8482" s="38">
        <f t="shared" ca="1" si="928"/>
        <v>0.14501165957734727</v>
      </c>
      <c r="F8482" s="38">
        <f t="shared" ca="1" si="932"/>
        <v>3.2714297439571424E-2</v>
      </c>
      <c r="G8482" s="24">
        <f t="shared" ca="1" si="929"/>
        <v>8605.9149101721123</v>
      </c>
      <c r="H8482" s="24">
        <f t="shared" ca="1" si="930"/>
        <v>9299.096213484594</v>
      </c>
      <c r="I8482" s="24">
        <f ca="1">H8482/'Option value'!$E$10</f>
        <v>451.41243754779578</v>
      </c>
    </row>
    <row r="8483" spans="2:9">
      <c r="B8483">
        <f t="shared" si="931"/>
        <v>8465</v>
      </c>
      <c r="C8483" s="38">
        <f t="shared" ca="1" si="926"/>
        <v>0.23577915075994968</v>
      </c>
      <c r="D8483" s="38">
        <f t="shared" ca="1" si="927"/>
        <v>5.9116231036800304E-2</v>
      </c>
      <c r="E8483" s="38">
        <f t="shared" ca="1" si="928"/>
        <v>0.14491128692787403</v>
      </c>
      <c r="F8483" s="38">
        <f t="shared" ca="1" si="932"/>
        <v>2.2641430838893625E-2</v>
      </c>
      <c r="G8483" s="24">
        <f t="shared" ca="1" si="929"/>
        <v>7410.0233647311716</v>
      </c>
      <c r="H8483" s="24">
        <f t="shared" ca="1" si="930"/>
        <v>8103.2046680436542</v>
      </c>
      <c r="I8483" s="24">
        <f ca="1">H8483/'Option value'!$E$10</f>
        <v>393.35944990503174</v>
      </c>
    </row>
    <row r="8484" spans="2:9">
      <c r="B8484">
        <f t="shared" si="931"/>
        <v>8466</v>
      </c>
      <c r="C8484" s="38">
        <f t="shared" ca="1" si="926"/>
        <v>0.23326188262319683</v>
      </c>
      <c r="D8484" s="38">
        <f t="shared" ca="1" si="927"/>
        <v>6.3066417959025386E-2</v>
      </c>
      <c r="E8484" s="38">
        <f t="shared" ca="1" si="928"/>
        <v>0.1436450394797979</v>
      </c>
      <c r="F8484" s="38">
        <f t="shared" ca="1" si="932"/>
        <v>5.587751065993514E-2</v>
      </c>
      <c r="G8484" s="24">
        <f t="shared" ca="1" si="929"/>
        <v>10990.336242355968</v>
      </c>
      <c r="H8484" s="24">
        <f t="shared" ca="1" si="930"/>
        <v>11683.51754566845</v>
      </c>
      <c r="I8484" s="24">
        <f ca="1">H8484/'Option value'!$E$10</f>
        <v>567.16104590623536</v>
      </c>
    </row>
    <row r="8485" spans="2:9">
      <c r="B8485">
        <f t="shared" si="931"/>
        <v>8467</v>
      </c>
      <c r="C8485" s="38">
        <f t="shared" ca="1" si="926"/>
        <v>0.17175035898469596</v>
      </c>
      <c r="D8485" s="38">
        <f t="shared" ca="1" si="927"/>
        <v>6.463347019944711E-2</v>
      </c>
      <c r="E8485" s="38">
        <f t="shared" ca="1" si="928"/>
        <v>0.14219550212618842</v>
      </c>
      <c r="F8485" s="38">
        <f t="shared" ca="1" si="932"/>
        <v>5.2688709767402017E-2</v>
      </c>
      <c r="G8485" s="24">
        <f t="shared" ca="1" si="929"/>
        <v>10493.683285430499</v>
      </c>
      <c r="H8485" s="24">
        <f t="shared" ca="1" si="930"/>
        <v>11186.864588742981</v>
      </c>
      <c r="I8485" s="24">
        <f ca="1">H8485/'Option value'!$E$10</f>
        <v>543.05167906519318</v>
      </c>
    </row>
    <row r="8486" spans="2:9">
      <c r="B8486">
        <f t="shared" si="931"/>
        <v>8468</v>
      </c>
      <c r="C8486" s="38">
        <f t="shared" ca="1" si="926"/>
        <v>0.40824907728483117</v>
      </c>
      <c r="D8486" s="38">
        <f t="shared" ca="1" si="927"/>
        <v>6.4967385118643792E-2</v>
      </c>
      <c r="E8486" s="38">
        <f t="shared" ca="1" si="928"/>
        <v>0.14248196549747666</v>
      </c>
      <c r="F8486" s="38">
        <f t="shared" ca="1" si="932"/>
        <v>2.6485178206124081E-2</v>
      </c>
      <c r="G8486" s="24">
        <f t="shared" ca="1" si="929"/>
        <v>9781.8337726006666</v>
      </c>
      <c r="H8486" s="24">
        <f t="shared" ca="1" si="930"/>
        <v>10475.015075913148</v>
      </c>
      <c r="I8486" s="24">
        <f ca="1">H8486/'Option value'!$E$10</f>
        <v>508.49587747151202</v>
      </c>
    </row>
    <row r="8487" spans="2:9">
      <c r="B8487">
        <f t="shared" si="931"/>
        <v>8469</v>
      </c>
      <c r="C8487" s="38">
        <f t="shared" ca="1" si="926"/>
        <v>7.8398483380935885E-2</v>
      </c>
      <c r="D8487" s="38">
        <f t="shared" ca="1" si="927"/>
        <v>5.9990189908457316E-2</v>
      </c>
      <c r="E8487" s="38">
        <f t="shared" ca="1" si="928"/>
        <v>0.14888593443682072</v>
      </c>
      <c r="F8487" s="38">
        <f t="shared" ca="1" si="932"/>
        <v>3.6613280779937682E-2</v>
      </c>
      <c r="G8487" s="24">
        <f t="shared" ca="1" si="929"/>
        <v>7146.2284296272746</v>
      </c>
      <c r="H8487" s="24">
        <f t="shared" ca="1" si="930"/>
        <v>7839.4097329397573</v>
      </c>
      <c r="I8487" s="24">
        <f ca="1">H8487/'Option value'!$E$10</f>
        <v>380.55387053105613</v>
      </c>
    </row>
    <row r="8488" spans="2:9">
      <c r="B8488">
        <f t="shared" si="931"/>
        <v>8470</v>
      </c>
      <c r="C8488" s="38">
        <f t="shared" ca="1" si="926"/>
        <v>0.34787051804117219</v>
      </c>
      <c r="D8488" s="38">
        <f t="shared" ca="1" si="927"/>
        <v>5.5767385345171207E-2</v>
      </c>
      <c r="E8488" s="38">
        <f t="shared" ca="1" si="928"/>
        <v>0.14297140266872174</v>
      </c>
      <c r="F8488" s="38">
        <f t="shared" ca="1" si="932"/>
        <v>5.1473346795078118E-2</v>
      </c>
      <c r="G8488" s="24">
        <f t="shared" ca="1" si="929"/>
        <v>10188.446460265224</v>
      </c>
      <c r="H8488" s="24">
        <f t="shared" ca="1" si="930"/>
        <v>10881.627763577706</v>
      </c>
      <c r="I8488" s="24">
        <f ca="1">H8488/'Option value'!$E$10</f>
        <v>528.23435745522841</v>
      </c>
    </row>
    <row r="8489" spans="2:9">
      <c r="B8489">
        <f t="shared" si="931"/>
        <v>8471</v>
      </c>
      <c r="C8489" s="38">
        <f t="shared" ca="1" si="926"/>
        <v>0.10593215623713036</v>
      </c>
      <c r="D8489" s="38">
        <f t="shared" ca="1" si="927"/>
        <v>5.8082886555716431E-2</v>
      </c>
      <c r="E8489" s="38">
        <f t="shared" ca="1" si="928"/>
        <v>0.14341692032722755</v>
      </c>
      <c r="F8489" s="38">
        <f t="shared" ca="1" si="932"/>
        <v>5.6888653435912914E-2</v>
      </c>
      <c r="G8489" s="24">
        <f t="shared" ca="1" si="929"/>
        <v>9206.828405836015</v>
      </c>
      <c r="H8489" s="24">
        <f t="shared" ca="1" si="930"/>
        <v>9900.0097091484968</v>
      </c>
      <c r="I8489" s="24">
        <f ca="1">H8489/'Option value'!$E$10</f>
        <v>480.58299558973283</v>
      </c>
    </row>
    <row r="8490" spans="2:9">
      <c r="B8490">
        <f t="shared" si="931"/>
        <v>8472</v>
      </c>
      <c r="C8490" s="38">
        <f t="shared" ca="1" si="926"/>
        <v>0.15693047669201177</v>
      </c>
      <c r="D8490" s="38">
        <f t="shared" ca="1" si="927"/>
        <v>7.0691423579917062E-2</v>
      </c>
      <c r="E8490" s="38">
        <f t="shared" ca="1" si="928"/>
        <v>0.14163502416220672</v>
      </c>
      <c r="F8490" s="38">
        <f t="shared" ca="1" si="932"/>
        <v>4.5048824683426941E-2</v>
      </c>
      <c r="G8490" s="24">
        <f t="shared" ca="1" si="929"/>
        <v>10501.474654392267</v>
      </c>
      <c r="H8490" s="24">
        <f t="shared" ca="1" si="930"/>
        <v>11194.655957704748</v>
      </c>
      <c r="I8490" s="24">
        <f ca="1">H8490/'Option value'!$E$10</f>
        <v>543.42990085945371</v>
      </c>
    </row>
    <row r="8491" spans="2:9">
      <c r="B8491">
        <f t="shared" si="931"/>
        <v>8473</v>
      </c>
      <c r="C8491" s="38">
        <f t="shared" ca="1" si="926"/>
        <v>0.26207102347291966</v>
      </c>
      <c r="D8491" s="38">
        <f t="shared" ca="1" si="927"/>
        <v>6.4019391061647918E-2</v>
      </c>
      <c r="E8491" s="38">
        <f t="shared" ca="1" si="928"/>
        <v>0.14524670051251648</v>
      </c>
      <c r="F8491" s="38">
        <f t="shared" ca="1" si="932"/>
        <v>5.5769995282913085E-2</v>
      </c>
      <c r="G8491" s="24">
        <f t="shared" ca="1" si="929"/>
        <v>11198.935093178285</v>
      </c>
      <c r="H8491" s="24">
        <f t="shared" ca="1" si="930"/>
        <v>11892.116396490766</v>
      </c>
      <c r="I8491" s="24">
        <f ca="1">H8491/'Option value'!$E$10</f>
        <v>577.28720371314398</v>
      </c>
    </row>
    <row r="8492" spans="2:9">
      <c r="B8492">
        <f t="shared" si="931"/>
        <v>8474</v>
      </c>
      <c r="C8492" s="38">
        <f t="shared" ca="1" si="926"/>
        <v>5.8690451510822972E-2</v>
      </c>
      <c r="D8492" s="38">
        <f t="shared" ca="1" si="927"/>
        <v>6.0455723348751877E-2</v>
      </c>
      <c r="E8492" s="38">
        <f t="shared" ca="1" si="928"/>
        <v>0.14482864990844269</v>
      </c>
      <c r="F8492" s="38">
        <f t="shared" ca="1" si="932"/>
        <v>4.5486178344946504E-2</v>
      </c>
      <c r="G8492" s="24">
        <f t="shared" ca="1" si="929"/>
        <v>7990.295375822383</v>
      </c>
      <c r="H8492" s="24">
        <f t="shared" ca="1" si="930"/>
        <v>8683.4766791348648</v>
      </c>
      <c r="I8492" s="24">
        <f ca="1">H8492/'Option value'!$E$10</f>
        <v>421.5279941327604</v>
      </c>
    </row>
    <row r="8493" spans="2:9">
      <c r="B8493">
        <f t="shared" si="931"/>
        <v>8475</v>
      </c>
      <c r="C8493" s="38">
        <f t="shared" ca="1" si="926"/>
        <v>0.25681676887205945</v>
      </c>
      <c r="D8493" s="38">
        <f t="shared" ca="1" si="927"/>
        <v>6.4725405979861733E-2</v>
      </c>
      <c r="E8493" s="38">
        <f t="shared" ca="1" si="928"/>
        <v>0.1418080446788878</v>
      </c>
      <c r="F8493" s="38">
        <f t="shared" ca="1" si="932"/>
        <v>5.1495553266975538E-2</v>
      </c>
      <c r="G8493" s="24">
        <f t="shared" ca="1" si="929"/>
        <v>11170.955027732849</v>
      </c>
      <c r="H8493" s="24">
        <f t="shared" ca="1" si="930"/>
        <v>11864.136331045331</v>
      </c>
      <c r="I8493" s="24">
        <f ca="1">H8493/'Option value'!$E$10</f>
        <v>575.92894810899656</v>
      </c>
    </row>
    <row r="8494" spans="2:9">
      <c r="B8494">
        <f t="shared" si="931"/>
        <v>8476</v>
      </c>
      <c r="C8494" s="38">
        <f t="shared" ca="1" si="926"/>
        <v>9.1055554746080042E-2</v>
      </c>
      <c r="D8494" s="38">
        <f t="shared" ca="1" si="927"/>
        <v>6.0311447220817119E-2</v>
      </c>
      <c r="E8494" s="38">
        <f t="shared" ca="1" si="928"/>
        <v>0.14838490301982399</v>
      </c>
      <c r="F8494" s="38">
        <f t="shared" ca="1" si="932"/>
        <v>3.6157530559127543E-2</v>
      </c>
      <c r="G8494" s="24">
        <f t="shared" ca="1" si="929"/>
        <v>7271.7542985870987</v>
      </c>
      <c r="H8494" s="24">
        <f t="shared" ca="1" si="930"/>
        <v>7964.9356018995813</v>
      </c>
      <c r="I8494" s="24">
        <f ca="1">H8494/'Option value'!$E$10</f>
        <v>386.64735931551365</v>
      </c>
    </row>
    <row r="8495" spans="2:9">
      <c r="B8495">
        <f t="shared" si="931"/>
        <v>8477</v>
      </c>
      <c r="C8495" s="38">
        <f t="shared" ca="1" si="926"/>
        <v>0.26319437033676468</v>
      </c>
      <c r="D8495" s="38">
        <f t="shared" ca="1" si="927"/>
        <v>5.1714072017624492E-2</v>
      </c>
      <c r="E8495" s="38">
        <f t="shared" ca="1" si="928"/>
        <v>0.14265483738733947</v>
      </c>
      <c r="F8495" s="38">
        <f t="shared" ca="1" si="932"/>
        <v>5.5010598586431439E-2</v>
      </c>
      <c r="G8495" s="24">
        <f t="shared" ca="1" si="929"/>
        <v>9243.7229556476013</v>
      </c>
      <c r="H8495" s="24">
        <f t="shared" ca="1" si="930"/>
        <v>9936.9042589600831</v>
      </c>
      <c r="I8495" s="24">
        <f ca="1">H8495/'Option value'!$E$10</f>
        <v>482.37399315340207</v>
      </c>
    </row>
    <row r="8496" spans="2:9">
      <c r="B8496">
        <f t="shared" si="931"/>
        <v>8478</v>
      </c>
      <c r="C8496" s="38">
        <f t="shared" ca="1" si="926"/>
        <v>0.21387715715929434</v>
      </c>
      <c r="D8496" s="38">
        <f t="shared" ca="1" si="927"/>
        <v>6.0839859870986328E-2</v>
      </c>
      <c r="E8496" s="38">
        <f t="shared" ca="1" si="928"/>
        <v>0.14787503859655626</v>
      </c>
      <c r="F8496" s="38">
        <f t="shared" ca="1" si="932"/>
        <v>3.8470605177377548E-2</v>
      </c>
      <c r="G8496" s="24">
        <f t="shared" ca="1" si="929"/>
        <v>8371.8106958669196</v>
      </c>
      <c r="H8496" s="24">
        <f t="shared" ca="1" si="930"/>
        <v>9064.9919991794013</v>
      </c>
      <c r="I8496" s="24">
        <f ca="1">H8496/'Option value'!$E$10</f>
        <v>440.04815529997092</v>
      </c>
    </row>
    <row r="8497" spans="2:9">
      <c r="B8497">
        <f t="shared" si="931"/>
        <v>8479</v>
      </c>
      <c r="C8497" s="38">
        <f t="shared" ca="1" si="926"/>
        <v>0.14695176483796329</v>
      </c>
      <c r="D8497" s="38">
        <f t="shared" ca="1" si="927"/>
        <v>6.9953517927130227E-2</v>
      </c>
      <c r="E8497" s="38">
        <f t="shared" ca="1" si="928"/>
        <v>0.1477116559387289</v>
      </c>
      <c r="F8497" s="38">
        <f t="shared" ca="1" si="932"/>
        <v>4.0060326582826454E-2</v>
      </c>
      <c r="G8497" s="24">
        <f t="shared" ca="1" si="929"/>
        <v>9243.2924395562204</v>
      </c>
      <c r="H8497" s="24">
        <f t="shared" ca="1" si="930"/>
        <v>9936.4737428687022</v>
      </c>
      <c r="I8497" s="24">
        <f ca="1">H8497/'Option value'!$E$10</f>
        <v>482.35309431401464</v>
      </c>
    </row>
    <row r="8498" spans="2:9">
      <c r="B8498">
        <f t="shared" si="931"/>
        <v>8480</v>
      </c>
      <c r="C8498" s="38">
        <f t="shared" ca="1" si="926"/>
        <v>0.13447487667958979</v>
      </c>
      <c r="D8498" s="38">
        <f t="shared" ca="1" si="927"/>
        <v>6.5461846668094584E-2</v>
      </c>
      <c r="E8498" s="38">
        <f t="shared" ca="1" si="928"/>
        <v>0.14319596178036462</v>
      </c>
      <c r="F8498" s="38">
        <f t="shared" ca="1" si="932"/>
        <v>2.5122330080490744E-2</v>
      </c>
      <c r="G8498" s="24">
        <f t="shared" ca="1" si="929"/>
        <v>7800.4847230941186</v>
      </c>
      <c r="H8498" s="24">
        <f t="shared" ca="1" si="930"/>
        <v>8493.6660264066013</v>
      </c>
      <c r="I8498" s="24">
        <f ca="1">H8498/'Option value'!$E$10</f>
        <v>412.31388477701944</v>
      </c>
    </row>
    <row r="8499" spans="2:9">
      <c r="B8499">
        <f t="shared" si="931"/>
        <v>8481</v>
      </c>
      <c r="C8499" s="38">
        <f t="shared" ca="1" si="926"/>
        <v>0.39049822368731302</v>
      </c>
      <c r="D8499" s="38">
        <f t="shared" ca="1" si="927"/>
        <v>6.1097805143653941E-2</v>
      </c>
      <c r="E8499" s="38">
        <f t="shared" ca="1" si="928"/>
        <v>0.1447642578305233</v>
      </c>
      <c r="F8499" s="38">
        <f t="shared" ca="1" si="932"/>
        <v>3.6790518579498464E-2</v>
      </c>
      <c r="G8499" s="24">
        <f t="shared" ca="1" si="929"/>
        <v>9758.1902841793235</v>
      </c>
      <c r="H8499" s="24">
        <f t="shared" ca="1" si="930"/>
        <v>10451.371587491805</v>
      </c>
      <c r="I8499" s="24">
        <f ca="1">H8499/'Option value'!$E$10</f>
        <v>507.34813531513612</v>
      </c>
    </row>
    <row r="8500" spans="2:9">
      <c r="B8500">
        <f t="shared" si="931"/>
        <v>8482</v>
      </c>
      <c r="C8500" s="38">
        <f t="shared" ca="1" si="926"/>
        <v>0.17685410197354193</v>
      </c>
      <c r="D8500" s="38">
        <f t="shared" ca="1" si="927"/>
        <v>7.6156632343876457E-2</v>
      </c>
      <c r="E8500" s="38">
        <f t="shared" ca="1" si="928"/>
        <v>0.14862628118029569</v>
      </c>
      <c r="F8500" s="38">
        <f t="shared" ca="1" si="932"/>
        <v>5.4799389328854725E-2</v>
      </c>
      <c r="G8500" s="24">
        <f t="shared" ca="1" si="929"/>
        <v>11846.618515946782</v>
      </c>
      <c r="H8500" s="24">
        <f t="shared" ca="1" si="930"/>
        <v>12539.799819259264</v>
      </c>
      <c r="I8500" s="24">
        <f ca="1">H8500/'Option value'!$E$10</f>
        <v>608.72814656598359</v>
      </c>
    </row>
    <row r="8501" spans="2:9">
      <c r="B8501">
        <f t="shared" si="931"/>
        <v>8483</v>
      </c>
      <c r="C8501" s="38">
        <f t="shared" ca="1" si="926"/>
        <v>0.19490712217790546</v>
      </c>
      <c r="D8501" s="38">
        <f t="shared" ca="1" si="927"/>
        <v>5.901130374760559E-2</v>
      </c>
      <c r="E8501" s="38">
        <f t="shared" ca="1" si="928"/>
        <v>0.14375183376188627</v>
      </c>
      <c r="F8501" s="38">
        <f t="shared" ca="1" si="932"/>
        <v>2.3208718435936516E-2</v>
      </c>
      <c r="G8501" s="24">
        <f t="shared" ca="1" si="929"/>
        <v>7254.6810745546109</v>
      </c>
      <c r="H8501" s="24">
        <f t="shared" ca="1" si="930"/>
        <v>7947.8623778670935</v>
      </c>
      <c r="I8501" s="24">
        <f ca="1">H8501/'Option value'!$E$10</f>
        <v>385.81856203238317</v>
      </c>
    </row>
    <row r="8502" spans="2:9">
      <c r="B8502">
        <f t="shared" si="931"/>
        <v>8484</v>
      </c>
      <c r="C8502" s="38">
        <f t="shared" ca="1" si="926"/>
        <v>0.19761960649365318</v>
      </c>
      <c r="D8502" s="38">
        <f t="shared" ca="1" si="927"/>
        <v>6.1709840106013214E-2</v>
      </c>
      <c r="E8502" s="38">
        <f t="shared" ca="1" si="928"/>
        <v>0.14341031901054935</v>
      </c>
      <c r="F8502" s="38">
        <f t="shared" ca="1" si="932"/>
        <v>4.6108381030954965E-2</v>
      </c>
      <c r="G8502" s="24">
        <f t="shared" ca="1" si="929"/>
        <v>9419.8330339149034</v>
      </c>
      <c r="H8502" s="24">
        <f t="shared" ca="1" si="930"/>
        <v>10113.014337227385</v>
      </c>
      <c r="I8502" s="24">
        <f ca="1">H8502/'Option value'!$E$10</f>
        <v>490.92302607899927</v>
      </c>
    </row>
    <row r="8503" spans="2:9">
      <c r="B8503">
        <f t="shared" si="931"/>
        <v>8485</v>
      </c>
      <c r="C8503" s="38">
        <f t="shared" ca="1" si="926"/>
        <v>0.22792847907169725</v>
      </c>
      <c r="D8503" s="38">
        <f t="shared" ca="1" si="927"/>
        <v>5.2250552576297876E-2</v>
      </c>
      <c r="E8503" s="38">
        <f t="shared" ca="1" si="928"/>
        <v>0.14791104873186853</v>
      </c>
      <c r="F8503" s="38">
        <f t="shared" ca="1" si="932"/>
        <v>4.5780448586985531E-2</v>
      </c>
      <c r="G8503" s="24">
        <f t="shared" ca="1" si="929"/>
        <v>7791.1120902569292</v>
      </c>
      <c r="H8503" s="24">
        <f t="shared" ca="1" si="930"/>
        <v>8484.2933935694109</v>
      </c>
      <c r="I8503" s="24">
        <f ca="1">H8503/'Option value'!$E$10</f>
        <v>411.85890260045682</v>
      </c>
    </row>
    <row r="8504" spans="2:9">
      <c r="B8504">
        <f t="shared" si="931"/>
        <v>8486</v>
      </c>
      <c r="C8504" s="38">
        <f t="shared" ca="1" si="926"/>
        <v>0.14920982583630671</v>
      </c>
      <c r="D8504" s="38">
        <f t="shared" ca="1" si="927"/>
        <v>5.4744046250924897E-2</v>
      </c>
      <c r="E8504" s="38">
        <f t="shared" ca="1" si="928"/>
        <v>0.14652075532424791</v>
      </c>
      <c r="F8504" s="38">
        <f t="shared" ca="1" si="932"/>
        <v>3.9833877668748748E-2</v>
      </c>
      <c r="G8504" s="24">
        <f t="shared" ca="1" si="929"/>
        <v>7313.3540079920103</v>
      </c>
      <c r="H8504" s="24">
        <f t="shared" ca="1" si="930"/>
        <v>8006.535311304493</v>
      </c>
      <c r="I8504" s="24">
        <f ca="1">H8504/'Option value'!$E$10</f>
        <v>388.6667626846841</v>
      </c>
    </row>
    <row r="8505" spans="2:9">
      <c r="B8505">
        <f t="shared" si="931"/>
        <v>8487</v>
      </c>
      <c r="C8505" s="38">
        <f t="shared" ca="1" si="926"/>
        <v>0.27898224260392901</v>
      </c>
      <c r="D8505" s="38">
        <f t="shared" ca="1" si="927"/>
        <v>6.2922943048248803E-2</v>
      </c>
      <c r="E8505" s="38">
        <f t="shared" ca="1" si="928"/>
        <v>0.14396521564933298</v>
      </c>
      <c r="F8505" s="38">
        <f t="shared" ca="1" si="932"/>
        <v>5.3856427767414131E-2</v>
      </c>
      <c r="G8505" s="24">
        <f t="shared" ca="1" si="929"/>
        <v>11076.378073643202</v>
      </c>
      <c r="H8505" s="24">
        <f t="shared" ca="1" si="930"/>
        <v>11769.559376955684</v>
      </c>
      <c r="I8505" s="24">
        <f ca="1">H8505/'Option value'!$E$10</f>
        <v>571.33783383280013</v>
      </c>
    </row>
    <row r="8506" spans="2:9">
      <c r="B8506">
        <f t="shared" si="931"/>
        <v>8488</v>
      </c>
      <c r="C8506" s="38">
        <f t="shared" ca="1" si="926"/>
        <v>0.19579345592150854</v>
      </c>
      <c r="D8506" s="38">
        <f t="shared" ca="1" si="927"/>
        <v>5.486904253738728E-2</v>
      </c>
      <c r="E8506" s="38">
        <f t="shared" ca="1" si="928"/>
        <v>0.14211355283576824</v>
      </c>
      <c r="F8506" s="38">
        <f t="shared" ca="1" si="932"/>
        <v>3.2616300971473063E-2</v>
      </c>
      <c r="G8506" s="24">
        <f t="shared" ca="1" si="929"/>
        <v>7431.4183679993257</v>
      </c>
      <c r="H8506" s="24">
        <f t="shared" ca="1" si="930"/>
        <v>8124.5996713118084</v>
      </c>
      <c r="I8506" s="24">
        <f ca="1">H8506/'Option value'!$E$10</f>
        <v>394.39804229668971</v>
      </c>
    </row>
    <row r="8507" spans="2:9">
      <c r="B8507">
        <f t="shared" si="931"/>
        <v>8489</v>
      </c>
      <c r="C8507" s="38">
        <f t="shared" ca="1" si="926"/>
        <v>0.17751169591766253</v>
      </c>
      <c r="D8507" s="38">
        <f t="shared" ca="1" si="927"/>
        <v>6.584428415234013E-2</v>
      </c>
      <c r="E8507" s="38">
        <f t="shared" ca="1" si="928"/>
        <v>0.14514110489013637</v>
      </c>
      <c r="F8507" s="38">
        <f t="shared" ca="1" si="932"/>
        <v>2.3900059684547132E-2</v>
      </c>
      <c r="G8507" s="24">
        <f t="shared" ca="1" si="929"/>
        <v>7930.9464062990701</v>
      </c>
      <c r="H8507" s="24">
        <f t="shared" ca="1" si="930"/>
        <v>8624.1277096115518</v>
      </c>
      <c r="I8507" s="24">
        <f ca="1">H8507/'Option value'!$E$10</f>
        <v>418.64697619473549</v>
      </c>
    </row>
    <row r="8508" spans="2:9">
      <c r="B8508">
        <f t="shared" si="931"/>
        <v>8490</v>
      </c>
      <c r="C8508" s="38">
        <f t="shared" ca="1" si="926"/>
        <v>-5.1080597006627815E-2</v>
      </c>
      <c r="D8508" s="38">
        <f t="shared" ca="1" si="927"/>
        <v>6.1071959370930844E-2</v>
      </c>
      <c r="E8508" s="38">
        <f t="shared" ca="1" si="928"/>
        <v>0.14505883899069177</v>
      </c>
      <c r="F8508" s="38">
        <f t="shared" ca="1" si="932"/>
        <v>4.3739326097553877E-2</v>
      </c>
      <c r="G8508" s="24">
        <f t="shared" ca="1" si="929"/>
        <v>7093.6452247847974</v>
      </c>
      <c r="H8508" s="24">
        <f t="shared" ca="1" si="930"/>
        <v>7786.8265280972801</v>
      </c>
      <c r="I8508" s="24">
        <f ca="1">H8508/'Option value'!$E$10</f>
        <v>378.00128777171261</v>
      </c>
    </row>
    <row r="8509" spans="2:9">
      <c r="B8509">
        <f t="shared" si="931"/>
        <v>8491</v>
      </c>
      <c r="C8509" s="38">
        <f t="shared" ca="1" si="926"/>
        <v>0.19750499453273551</v>
      </c>
      <c r="D8509" s="38">
        <f t="shared" ca="1" si="927"/>
        <v>7.5131529581629719E-2</v>
      </c>
      <c r="E8509" s="38">
        <f t="shared" ca="1" si="928"/>
        <v>0.14157104619535751</v>
      </c>
      <c r="F8509" s="38">
        <f t="shared" ca="1" si="932"/>
        <v>2.2971397710622923E-2</v>
      </c>
      <c r="G8509" s="24">
        <f t="shared" ca="1" si="929"/>
        <v>9408.2216189926039</v>
      </c>
      <c r="H8509" s="24">
        <f t="shared" ca="1" si="930"/>
        <v>10101.402922305086</v>
      </c>
      <c r="I8509" s="24">
        <f ca="1">H8509/'Option value'!$E$10</f>
        <v>490.35936516044103</v>
      </c>
    </row>
    <row r="8510" spans="2:9">
      <c r="B8510">
        <f t="shared" si="931"/>
        <v>8492</v>
      </c>
      <c r="C8510" s="38">
        <f t="shared" ca="1" si="926"/>
        <v>0.19528865566690601</v>
      </c>
      <c r="D8510" s="38">
        <f t="shared" ca="1" si="927"/>
        <v>5.9078162420407733E-2</v>
      </c>
      <c r="E8510" s="38">
        <f t="shared" ca="1" si="928"/>
        <v>0.1464060771055552</v>
      </c>
      <c r="F8510" s="38">
        <f t="shared" ca="1" si="932"/>
        <v>3.2521568704519568E-2</v>
      </c>
      <c r="G8510" s="24">
        <f t="shared" ca="1" si="929"/>
        <v>7690.0028639256752</v>
      </c>
      <c r="H8510" s="24">
        <f t="shared" ca="1" si="930"/>
        <v>8383.1841672381579</v>
      </c>
      <c r="I8510" s="24">
        <f ca="1">H8510/'Option value'!$E$10</f>
        <v>406.95068773000764</v>
      </c>
    </row>
    <row r="8511" spans="2:9">
      <c r="B8511">
        <f t="shared" si="931"/>
        <v>8493</v>
      </c>
      <c r="C8511" s="38">
        <f t="shared" ca="1" si="926"/>
        <v>6.9494960411503576E-2</v>
      </c>
      <c r="D8511" s="38">
        <f t="shared" ca="1" si="927"/>
        <v>6.3245423162881495E-2</v>
      </c>
      <c r="E8511" s="38">
        <f t="shared" ca="1" si="928"/>
        <v>0.14370137587200418</v>
      </c>
      <c r="F8511" s="38">
        <f t="shared" ca="1" si="932"/>
        <v>4.3484056563245513E-2</v>
      </c>
      <c r="G8511" s="24">
        <f t="shared" ca="1" si="929"/>
        <v>8370.5971317176281</v>
      </c>
      <c r="H8511" s="24">
        <f t="shared" ca="1" si="930"/>
        <v>9063.7784350301099</v>
      </c>
      <c r="I8511" s="24">
        <f ca="1">H8511/'Option value'!$E$10</f>
        <v>439.98924441893735</v>
      </c>
    </row>
    <row r="8512" spans="2:9">
      <c r="B8512">
        <f t="shared" si="931"/>
        <v>8494</v>
      </c>
      <c r="C8512" s="38">
        <f t="shared" ca="1" si="926"/>
        <v>0.10942228910742999</v>
      </c>
      <c r="D8512" s="38">
        <f t="shared" ca="1" si="927"/>
        <v>5.8268445903588872E-2</v>
      </c>
      <c r="E8512" s="38">
        <f t="shared" ca="1" si="928"/>
        <v>0.14595242678280565</v>
      </c>
      <c r="F8512" s="38">
        <f t="shared" ca="1" si="932"/>
        <v>4.3109969960557173E-2</v>
      </c>
      <c r="G8512" s="24">
        <f t="shared" ca="1" si="929"/>
        <v>7795.5947733509283</v>
      </c>
      <c r="H8512" s="24">
        <f t="shared" ca="1" si="930"/>
        <v>8488.776076663411</v>
      </c>
      <c r="I8512" s="24">
        <f ca="1">H8512/'Option value'!$E$10</f>
        <v>412.07650857589368</v>
      </c>
    </row>
    <row r="8513" spans="2:9">
      <c r="B8513">
        <f t="shared" si="931"/>
        <v>8495</v>
      </c>
      <c r="C8513" s="38">
        <f t="shared" ca="1" si="926"/>
        <v>0.14624564302166673</v>
      </c>
      <c r="D8513" s="38">
        <f t="shared" ca="1" si="927"/>
        <v>4.9010791158461797E-2</v>
      </c>
      <c r="E8513" s="38">
        <f t="shared" ca="1" si="928"/>
        <v>0.14259157509857817</v>
      </c>
      <c r="F8513" s="38">
        <f t="shared" ca="1" si="932"/>
        <v>5.9629801382098918E-2</v>
      </c>
      <c r="G8513" s="24">
        <f t="shared" ca="1" si="929"/>
        <v>8398.1332132120533</v>
      </c>
      <c r="H8513" s="24">
        <f t="shared" ca="1" si="930"/>
        <v>9091.3145165245351</v>
      </c>
      <c r="I8513" s="24">
        <f ca="1">H8513/'Option value'!$E$10</f>
        <v>441.3259474041036</v>
      </c>
    </row>
    <row r="8514" spans="2:9">
      <c r="B8514">
        <f t="shared" si="931"/>
        <v>8496</v>
      </c>
      <c r="C8514" s="38">
        <f t="shared" ca="1" si="926"/>
        <v>0.20658416451022177</v>
      </c>
      <c r="D8514" s="38">
        <f t="shared" ca="1" si="927"/>
        <v>5.3793913467989868E-2</v>
      </c>
      <c r="E8514" s="38">
        <f t="shared" ca="1" si="928"/>
        <v>0.14447254608054147</v>
      </c>
      <c r="F8514" s="38">
        <f t="shared" ca="1" si="932"/>
        <v>5.7081588316856821E-2</v>
      </c>
      <c r="G8514" s="24">
        <f t="shared" ca="1" si="929"/>
        <v>9211.1878460160533</v>
      </c>
      <c r="H8514" s="24">
        <f t="shared" ca="1" si="930"/>
        <v>9904.3691493285351</v>
      </c>
      <c r="I8514" s="24">
        <f ca="1">H8514/'Option value'!$E$10</f>
        <v>480.79461889944344</v>
      </c>
    </row>
    <row r="8515" spans="2:9">
      <c r="B8515">
        <f t="shared" si="931"/>
        <v>8497</v>
      </c>
      <c r="C8515" s="38">
        <f t="shared" ca="1" si="926"/>
        <v>0.30244248773316873</v>
      </c>
      <c r="D8515" s="38">
        <f t="shared" ca="1" si="927"/>
        <v>5.8316423527696525E-2</v>
      </c>
      <c r="E8515" s="38">
        <f t="shared" ca="1" si="928"/>
        <v>0.14452638545410612</v>
      </c>
      <c r="F8515" s="38">
        <f t="shared" ca="1" si="932"/>
        <v>4.8771711644165633E-2</v>
      </c>
      <c r="G8515" s="24">
        <f t="shared" ca="1" si="929"/>
        <v>9837.4113604386766</v>
      </c>
      <c r="H8515" s="24">
        <f t="shared" ca="1" si="930"/>
        <v>10530.592663751158</v>
      </c>
      <c r="I8515" s="24">
        <f ca="1">H8515/'Option value'!$E$10</f>
        <v>511.19381862869699</v>
      </c>
    </row>
    <row r="8516" spans="2:9">
      <c r="B8516">
        <f t="shared" si="931"/>
        <v>8498</v>
      </c>
      <c r="C8516" s="38">
        <f t="shared" ca="1" si="926"/>
        <v>0.16071925861200537</v>
      </c>
      <c r="D8516" s="38">
        <f t="shared" ca="1" si="927"/>
        <v>5.7510126004309048E-2</v>
      </c>
      <c r="E8516" s="38">
        <f t="shared" ca="1" si="928"/>
        <v>0.14544261231942351</v>
      </c>
      <c r="F8516" s="38">
        <f t="shared" ca="1" si="932"/>
        <v>4.9391729008218414E-2</v>
      </c>
      <c r="G8516" s="24">
        <f t="shared" ca="1" si="929"/>
        <v>8619.0921342851216</v>
      </c>
      <c r="H8516" s="24">
        <f t="shared" ca="1" si="930"/>
        <v>9312.2734375976033</v>
      </c>
      <c r="I8516" s="24">
        <f ca="1">H8516/'Option value'!$E$10</f>
        <v>452.05210862124284</v>
      </c>
    </row>
    <row r="8517" spans="2:9">
      <c r="B8517">
        <f t="shared" si="931"/>
        <v>8499</v>
      </c>
      <c r="C8517" s="38">
        <f t="shared" ca="1" si="926"/>
        <v>0.14104900925254588</v>
      </c>
      <c r="D8517" s="38">
        <f t="shared" ca="1" si="927"/>
        <v>6.0870624545919114E-2</v>
      </c>
      <c r="E8517" s="38">
        <f t="shared" ca="1" si="928"/>
        <v>0.14748858470184184</v>
      </c>
      <c r="F8517" s="38">
        <f t="shared" ca="1" si="932"/>
        <v>5.4100165217023877E-2</v>
      </c>
      <c r="G8517" s="24">
        <f t="shared" ca="1" si="929"/>
        <v>9223.8112521946859</v>
      </c>
      <c r="H8517" s="24">
        <f t="shared" ca="1" si="930"/>
        <v>9916.9925555071677</v>
      </c>
      <c r="I8517" s="24">
        <f ca="1">H8517/'Option value'!$E$10</f>
        <v>481.40740560714403</v>
      </c>
    </row>
    <row r="8518" spans="2:9">
      <c r="B8518">
        <f t="shared" si="931"/>
        <v>8500</v>
      </c>
      <c r="C8518" s="38">
        <f t="shared" ca="1" si="926"/>
        <v>0.25300716398119938</v>
      </c>
      <c r="D8518" s="38">
        <f t="shared" ca="1" si="927"/>
        <v>6.0031853989372837E-2</v>
      </c>
      <c r="E8518" s="38">
        <f t="shared" ca="1" si="928"/>
        <v>0.14373458824194468</v>
      </c>
      <c r="F8518" s="38">
        <f t="shared" ca="1" si="932"/>
        <v>2.9303358258417136E-2</v>
      </c>
      <c r="G8518" s="24">
        <f t="shared" ca="1" si="929"/>
        <v>8152.3369385480037</v>
      </c>
      <c r="H8518" s="24">
        <f t="shared" ca="1" si="930"/>
        <v>8845.5182418604854</v>
      </c>
      <c r="I8518" s="24">
        <f ca="1">H8518/'Option value'!$E$10</f>
        <v>429.39408941070315</v>
      </c>
    </row>
    <row r="8519" spans="2:9">
      <c r="B8519">
        <f t="shared" si="931"/>
        <v>8501</v>
      </c>
      <c r="C8519" s="38">
        <f t="shared" ca="1" si="926"/>
        <v>0.30489624819228694</v>
      </c>
      <c r="D8519" s="38">
        <f t="shared" ca="1" si="927"/>
        <v>5.4395587809254117E-2</v>
      </c>
      <c r="E8519" s="38">
        <f t="shared" ca="1" si="928"/>
        <v>0.14728448891781074</v>
      </c>
      <c r="F8519" s="38">
        <f t="shared" ca="1" si="932"/>
        <v>4.0439886244350534E-2</v>
      </c>
      <c r="G8519" s="24">
        <f t="shared" ca="1" si="929"/>
        <v>8239.0747885283818</v>
      </c>
      <c r="H8519" s="24">
        <f t="shared" ca="1" si="930"/>
        <v>8932.2560918408635</v>
      </c>
      <c r="I8519" s="24">
        <f ca="1">H8519/'Option value'!$E$10</f>
        <v>433.60466465246907</v>
      </c>
    </row>
    <row r="8520" spans="2:9">
      <c r="B8520">
        <f t="shared" si="931"/>
        <v>8502</v>
      </c>
      <c r="C8520" s="38">
        <f t="shared" ca="1" si="926"/>
        <v>0.27517604270499801</v>
      </c>
      <c r="D8520" s="38">
        <f t="shared" ca="1" si="927"/>
        <v>6.606624650757148E-2</v>
      </c>
      <c r="E8520" s="38">
        <f t="shared" ca="1" si="928"/>
        <v>0.15095973501028165</v>
      </c>
      <c r="F8520" s="38">
        <f t="shared" ca="1" si="932"/>
        <v>4.3058656012037705E-2</v>
      </c>
      <c r="G8520" s="24">
        <f t="shared" ca="1" si="929"/>
        <v>9683.1211946596577</v>
      </c>
      <c r="H8520" s="24">
        <f t="shared" ca="1" si="930"/>
        <v>10376.302497972139</v>
      </c>
      <c r="I8520" s="24">
        <f ca="1">H8520/'Option value'!$E$10</f>
        <v>503.70400475592908</v>
      </c>
    </row>
    <row r="8521" spans="2:9">
      <c r="B8521">
        <f t="shared" si="931"/>
        <v>8503</v>
      </c>
      <c r="C8521" s="38">
        <f t="shared" ca="1" si="926"/>
        <v>0.15816018082544261</v>
      </c>
      <c r="D8521" s="38">
        <f t="shared" ca="1" si="927"/>
        <v>5.799291432187214E-2</v>
      </c>
      <c r="E8521" s="38">
        <f t="shared" ca="1" si="928"/>
        <v>0.14348454348051767</v>
      </c>
      <c r="F8521" s="38">
        <f t="shared" ca="1" si="932"/>
        <v>5.3671283709453038E-2</v>
      </c>
      <c r="G8521" s="24">
        <f t="shared" ca="1" si="929"/>
        <v>9274.5848881014444</v>
      </c>
      <c r="H8521" s="24">
        <f t="shared" ca="1" si="930"/>
        <v>9967.7661914139262</v>
      </c>
      <c r="I8521" s="24">
        <f ca="1">H8521/'Option value'!$E$10</f>
        <v>483.87214521426824</v>
      </c>
    </row>
    <row r="8522" spans="2:9">
      <c r="B8522">
        <f t="shared" si="931"/>
        <v>8504</v>
      </c>
      <c r="C8522" s="38">
        <f t="shared" ca="1" si="926"/>
        <v>0.24865440972368746</v>
      </c>
      <c r="D8522" s="38">
        <f t="shared" ca="1" si="927"/>
        <v>6.7325501421769837E-2</v>
      </c>
      <c r="E8522" s="38">
        <f t="shared" ca="1" si="928"/>
        <v>0.14153350099899809</v>
      </c>
      <c r="F8522" s="38">
        <f t="shared" ca="1" si="932"/>
        <v>3.764724337832677E-2</v>
      </c>
      <c r="G8522" s="24">
        <f t="shared" ca="1" si="929"/>
        <v>10035.872311939489</v>
      </c>
      <c r="H8522" s="24">
        <f t="shared" ca="1" si="930"/>
        <v>10729.053615251971</v>
      </c>
      <c r="I8522" s="24">
        <f ca="1">H8522/'Option value'!$E$10</f>
        <v>520.82784540058105</v>
      </c>
    </row>
    <row r="8523" spans="2:9">
      <c r="B8523">
        <f t="shared" si="931"/>
        <v>8505</v>
      </c>
      <c r="C8523" s="38">
        <f t="shared" ca="1" si="926"/>
        <v>0.21720422722663832</v>
      </c>
      <c r="D8523" s="38">
        <f t="shared" ca="1" si="927"/>
        <v>5.8119740824605075E-2</v>
      </c>
      <c r="E8523" s="38">
        <f t="shared" ca="1" si="928"/>
        <v>0.14238144906732578</v>
      </c>
      <c r="F8523" s="38">
        <f t="shared" ca="1" si="932"/>
        <v>5.7783478618588333E-2</v>
      </c>
      <c r="G8523" s="24">
        <f t="shared" ca="1" si="929"/>
        <v>10370.9503122803</v>
      </c>
      <c r="H8523" s="24">
        <f t="shared" ca="1" si="930"/>
        <v>11064.131615592782</v>
      </c>
      <c r="I8523" s="24">
        <f ca="1">H8523/'Option value'!$E$10</f>
        <v>537.09376774722239</v>
      </c>
    </row>
    <row r="8524" spans="2:9">
      <c r="B8524">
        <f t="shared" si="931"/>
        <v>8506</v>
      </c>
      <c r="C8524" s="38">
        <f t="shared" ca="1" si="926"/>
        <v>0.22276091282773117</v>
      </c>
      <c r="D8524" s="38">
        <f t="shared" ca="1" si="927"/>
        <v>6.2317927868841064E-2</v>
      </c>
      <c r="E8524" s="38">
        <f t="shared" ca="1" si="928"/>
        <v>0.14153475084886435</v>
      </c>
      <c r="F8524" s="38">
        <f t="shared" ca="1" si="932"/>
        <v>3.4501159790668423E-2</v>
      </c>
      <c r="G8524" s="24">
        <f t="shared" ca="1" si="929"/>
        <v>8829.2910240062574</v>
      </c>
      <c r="H8524" s="24">
        <f t="shared" ca="1" si="930"/>
        <v>9522.4723273187392</v>
      </c>
      <c r="I8524" s="24">
        <f ca="1">H8524/'Option value'!$E$10</f>
        <v>462.25593821935627</v>
      </c>
    </row>
    <row r="8525" spans="2:9">
      <c r="B8525">
        <f t="shared" si="931"/>
        <v>8507</v>
      </c>
      <c r="C8525" s="38">
        <f t="shared" ca="1" si="926"/>
        <v>0.25895291552355576</v>
      </c>
      <c r="D8525" s="38">
        <f t="shared" ca="1" si="927"/>
        <v>5.3944214409696815E-2</v>
      </c>
      <c r="E8525" s="38">
        <f t="shared" ca="1" si="928"/>
        <v>0.14242136725725499</v>
      </c>
      <c r="F8525" s="38">
        <f t="shared" ca="1" si="932"/>
        <v>2.3815079947599439E-2</v>
      </c>
      <c r="G8525" s="24">
        <f t="shared" ca="1" si="929"/>
        <v>7101.3027125962481</v>
      </c>
      <c r="H8525" s="24">
        <f t="shared" ca="1" si="930"/>
        <v>7794.4840159087307</v>
      </c>
      <c r="I8525" s="24">
        <f ca="1">H8525/'Option value'!$E$10</f>
        <v>378.3730104810063</v>
      </c>
    </row>
    <row r="8526" spans="2:9">
      <c r="B8526">
        <f t="shared" si="931"/>
        <v>8508</v>
      </c>
      <c r="C8526" s="38">
        <f t="shared" ca="1" si="926"/>
        <v>0.12136635707955126</v>
      </c>
      <c r="D8526" s="38">
        <f t="shared" ca="1" si="927"/>
        <v>6.5127117577700885E-2</v>
      </c>
      <c r="E8526" s="38">
        <f t="shared" ca="1" si="928"/>
        <v>0.14783192491363059</v>
      </c>
      <c r="F8526" s="38">
        <f t="shared" ca="1" si="932"/>
        <v>3.1455581231209014E-2</v>
      </c>
      <c r="G8526" s="24">
        <f t="shared" ca="1" si="929"/>
        <v>7782.8031900683418</v>
      </c>
      <c r="H8526" s="24">
        <f t="shared" ca="1" si="930"/>
        <v>8475.9844933808236</v>
      </c>
      <c r="I8526" s="24">
        <f ca="1">H8526/'Option value'!$E$10</f>
        <v>411.45555793110793</v>
      </c>
    </row>
    <row r="8527" spans="2:9">
      <c r="B8527">
        <f t="shared" si="931"/>
        <v>8509</v>
      </c>
      <c r="C8527" s="38">
        <f t="shared" ca="1" si="926"/>
        <v>0.19690271226734984</v>
      </c>
      <c r="D8527" s="38">
        <f t="shared" ca="1" si="927"/>
        <v>6.3030188493141445E-2</v>
      </c>
      <c r="E8527" s="38">
        <f t="shared" ca="1" si="928"/>
        <v>0.1425440297900209</v>
      </c>
      <c r="F8527" s="38">
        <f t="shared" ca="1" si="932"/>
        <v>4.718282917101288E-2</v>
      </c>
      <c r="G8527" s="24">
        <f t="shared" ca="1" si="929"/>
        <v>9811.3128368207654</v>
      </c>
      <c r="H8527" s="24">
        <f t="shared" ca="1" si="930"/>
        <v>10504.494140133247</v>
      </c>
      <c r="I8527" s="24">
        <f ca="1">H8527/'Option value'!$E$10</f>
        <v>509.92690000646826</v>
      </c>
    </row>
    <row r="8528" spans="2:9">
      <c r="B8528">
        <f t="shared" si="931"/>
        <v>8510</v>
      </c>
      <c r="C8528" s="38">
        <f t="shared" ca="1" si="926"/>
        <v>0.1826209123187591</v>
      </c>
      <c r="D8528" s="38">
        <f t="shared" ca="1" si="927"/>
        <v>6.9468209995328295E-2</v>
      </c>
      <c r="E8528" s="38">
        <f t="shared" ca="1" si="928"/>
        <v>0.14293346701095727</v>
      </c>
      <c r="F8528" s="38">
        <f t="shared" ca="1" si="932"/>
        <v>5.1693745905749558E-2</v>
      </c>
      <c r="G8528" s="24">
        <f t="shared" ca="1" si="929"/>
        <v>11167.066196201646</v>
      </c>
      <c r="H8528" s="24">
        <f t="shared" ca="1" si="930"/>
        <v>11860.247499514127</v>
      </c>
      <c r="I8528" s="24">
        <f ca="1">H8528/'Option value'!$E$10</f>
        <v>575.74016987932657</v>
      </c>
    </row>
    <row r="8529" spans="2:9">
      <c r="B8529">
        <f t="shared" si="931"/>
        <v>8511</v>
      </c>
      <c r="C8529" s="38">
        <f t="shared" ca="1" si="926"/>
        <v>0.39003346926192628</v>
      </c>
      <c r="D8529" s="38">
        <f t="shared" ca="1" si="927"/>
        <v>7.3036408149799337E-2</v>
      </c>
      <c r="E8529" s="38">
        <f t="shared" ca="1" si="928"/>
        <v>0.14476743387598318</v>
      </c>
      <c r="F8529" s="38">
        <f t="shared" ca="1" si="932"/>
        <v>3.1738984194800472E-2</v>
      </c>
      <c r="G8529" s="24">
        <f t="shared" ca="1" si="929"/>
        <v>11139.565983435848</v>
      </c>
      <c r="H8529" s="24">
        <f t="shared" ca="1" si="930"/>
        <v>11832.74728674833</v>
      </c>
      <c r="I8529" s="24">
        <f ca="1">H8529/'Option value'!$E$10</f>
        <v>574.40520809457905</v>
      </c>
    </row>
    <row r="8530" spans="2:9">
      <c r="B8530">
        <f t="shared" si="931"/>
        <v>8512</v>
      </c>
      <c r="C8530" s="38">
        <f t="shared" ca="1" si="926"/>
        <v>0.27692064324917559</v>
      </c>
      <c r="D8530" s="38">
        <f t="shared" ca="1" si="927"/>
        <v>5.2424529115078E-2</v>
      </c>
      <c r="E8530" s="38">
        <f t="shared" ca="1" si="928"/>
        <v>0.14680624731968642</v>
      </c>
      <c r="F8530" s="38">
        <f t="shared" ca="1" si="932"/>
        <v>4.3367817454116414E-2</v>
      </c>
      <c r="G8530" s="24">
        <f t="shared" ca="1" si="929"/>
        <v>8026.1616716146254</v>
      </c>
      <c r="H8530" s="24">
        <f t="shared" ca="1" si="930"/>
        <v>8719.3429749271072</v>
      </c>
      <c r="I8530" s="24">
        <f ca="1">H8530/'Option value'!$E$10</f>
        <v>423.26907645277214</v>
      </c>
    </row>
    <row r="8531" spans="2:9">
      <c r="B8531">
        <f t="shared" si="931"/>
        <v>8513</v>
      </c>
      <c r="C8531" s="38">
        <f t="shared" ref="C8531:C8594" ca="1" si="933">_xlfn.NORM.INV(RAND(),$F$6,$G$6)</f>
        <v>0.20021918312929921</v>
      </c>
      <c r="D8531" s="38">
        <f t="shared" ref="D8531:D8594" ca="1" si="934">_xlfn.NORM.INV(RAND(),$F$7,$G$7)</f>
        <v>6.8244855160237788E-2</v>
      </c>
      <c r="E8531" s="38">
        <f t="shared" ref="E8531:E8594" ca="1" si="935">_xlfn.NORM.INV(RAND(),$F$8,$G$8)</f>
        <v>0.14421545454018536</v>
      </c>
      <c r="F8531" s="38">
        <f t="shared" ca="1" si="932"/>
        <v>3.6500861802488405E-2</v>
      </c>
      <c r="G8531" s="24">
        <f t="shared" ref="G8531:G8594" ca="1" si="936">IF(E8531&gt;F8531,($C$12*(1+C8531)*D8531)/(E8531-F8531),0)</f>
        <v>9430.773474102607</v>
      </c>
      <c r="H8531" s="24">
        <f t="shared" ref="H8531:H8594" ca="1" si="937">G8531+$C$13</f>
        <v>10123.954777415089</v>
      </c>
      <c r="I8531" s="24">
        <f ca="1">H8531/'Option value'!$E$10</f>
        <v>491.45411540849943</v>
      </c>
    </row>
    <row r="8532" spans="2:9">
      <c r="B8532">
        <f t="shared" ref="B8532:B8595" si="938">B8531+1</f>
        <v>8514</v>
      </c>
      <c r="C8532" s="38">
        <f t="shared" ca="1" si="933"/>
        <v>0.22688915655335368</v>
      </c>
      <c r="D8532" s="38">
        <f t="shared" ca="1" si="934"/>
        <v>5.6936950267005182E-2</v>
      </c>
      <c r="E8532" s="38">
        <f t="shared" ca="1" si="935"/>
        <v>0.14481182004710849</v>
      </c>
      <c r="F8532" s="38">
        <f t="shared" ref="F8532:F8595" ca="1" si="939">RAND()*($E$9-$D$9)+$D$9</f>
        <v>3.3652259659273522E-2</v>
      </c>
      <c r="G8532" s="24">
        <f t="shared" ca="1" si="936"/>
        <v>7793.7071945178241</v>
      </c>
      <c r="H8532" s="24">
        <f t="shared" ca="1" si="937"/>
        <v>8486.8884978303067</v>
      </c>
      <c r="I8532" s="24">
        <f ca="1">H8532/'Option value'!$E$10</f>
        <v>411.98487853545174</v>
      </c>
    </row>
    <row r="8533" spans="2:9">
      <c r="B8533">
        <f t="shared" si="938"/>
        <v>8515</v>
      </c>
      <c r="C8533" s="38">
        <f t="shared" ca="1" si="933"/>
        <v>0.17871961739520686</v>
      </c>
      <c r="D8533" s="38">
        <f t="shared" ca="1" si="934"/>
        <v>6.0708545280041867E-2</v>
      </c>
      <c r="E8533" s="38">
        <f t="shared" ca="1" si="935"/>
        <v>0.14268706302779105</v>
      </c>
      <c r="F8533" s="38">
        <f t="shared" ca="1" si="939"/>
        <v>4.4620888025711486E-2</v>
      </c>
      <c r="G8533" s="24">
        <f t="shared" ca="1" si="936"/>
        <v>9049.6644902439493</v>
      </c>
      <c r="H8533" s="24">
        <f t="shared" ca="1" si="937"/>
        <v>9742.8457935564311</v>
      </c>
      <c r="I8533" s="24">
        <f ca="1">H8533/'Option value'!$E$10</f>
        <v>472.95367929885583</v>
      </c>
    </row>
    <row r="8534" spans="2:9">
      <c r="B8534">
        <f t="shared" si="938"/>
        <v>8516</v>
      </c>
      <c r="C8534" s="38">
        <f t="shared" ca="1" si="933"/>
        <v>0.18464129327125309</v>
      </c>
      <c r="D8534" s="38">
        <f t="shared" ca="1" si="934"/>
        <v>6.1448716155810899E-2</v>
      </c>
      <c r="E8534" s="38">
        <f t="shared" ca="1" si="935"/>
        <v>0.14789605927245059</v>
      </c>
      <c r="F8534" s="38">
        <f t="shared" ca="1" si="939"/>
        <v>5.1183046630348984E-2</v>
      </c>
      <c r="G8534" s="24">
        <f t="shared" ca="1" si="936"/>
        <v>9334.824242504088</v>
      </c>
      <c r="H8534" s="24">
        <f t="shared" ca="1" si="937"/>
        <v>10028.00554581657</v>
      </c>
      <c r="I8534" s="24">
        <f ca="1">H8534/'Option value'!$E$10</f>
        <v>486.79638571925091</v>
      </c>
    </row>
    <row r="8535" spans="2:9">
      <c r="B8535">
        <f t="shared" si="938"/>
        <v>8517</v>
      </c>
      <c r="C8535" s="38">
        <f t="shared" ca="1" si="933"/>
        <v>0.13753890142715555</v>
      </c>
      <c r="D8535" s="38">
        <f t="shared" ca="1" si="934"/>
        <v>5.6425551263221255E-2</v>
      </c>
      <c r="E8535" s="38">
        <f t="shared" ca="1" si="935"/>
        <v>0.1446874537925901</v>
      </c>
      <c r="F8535" s="38">
        <f t="shared" ca="1" si="939"/>
        <v>3.218217408433597E-2</v>
      </c>
      <c r="G8535" s="24">
        <f t="shared" ca="1" si="936"/>
        <v>7075.5554914049517</v>
      </c>
      <c r="H8535" s="24">
        <f t="shared" ca="1" si="937"/>
        <v>7768.7367947174343</v>
      </c>
      <c r="I8535" s="24">
        <f ca="1">H8535/'Option value'!$E$10</f>
        <v>377.12314537463271</v>
      </c>
    </row>
    <row r="8536" spans="2:9">
      <c r="B8536">
        <f t="shared" si="938"/>
        <v>8518</v>
      </c>
      <c r="C8536" s="38">
        <f t="shared" ca="1" si="933"/>
        <v>0.23337941672007589</v>
      </c>
      <c r="D8536" s="38">
        <f t="shared" ca="1" si="934"/>
        <v>6.169871694172567E-2</v>
      </c>
      <c r="E8536" s="38">
        <f t="shared" ca="1" si="935"/>
        <v>0.14540810547121796</v>
      </c>
      <c r="F8536" s="38">
        <f t="shared" ca="1" si="939"/>
        <v>5.2334275784602424E-2</v>
      </c>
      <c r="G8536" s="24">
        <f t="shared" ca="1" si="936"/>
        <v>10139.968874458036</v>
      </c>
      <c r="H8536" s="24">
        <f t="shared" ca="1" si="937"/>
        <v>10833.150177770518</v>
      </c>
      <c r="I8536" s="24">
        <f ca="1">H8536/'Option value'!$E$10</f>
        <v>525.88107659080185</v>
      </c>
    </row>
    <row r="8537" spans="2:9">
      <c r="B8537">
        <f t="shared" si="938"/>
        <v>8519</v>
      </c>
      <c r="C8537" s="38">
        <f t="shared" ca="1" si="933"/>
        <v>9.8143825886217395E-2</v>
      </c>
      <c r="D8537" s="38">
        <f t="shared" ca="1" si="934"/>
        <v>6.0530176333902883E-2</v>
      </c>
      <c r="E8537" s="38">
        <f t="shared" ca="1" si="935"/>
        <v>0.14765281168298655</v>
      </c>
      <c r="F8537" s="38">
        <f t="shared" ca="1" si="939"/>
        <v>2.7110005640533633E-2</v>
      </c>
      <c r="G8537" s="24">
        <f t="shared" ca="1" si="936"/>
        <v>6838.8211030944913</v>
      </c>
      <c r="H8537" s="24">
        <f t="shared" ca="1" si="937"/>
        <v>7532.0024064069739</v>
      </c>
      <c r="I8537" s="24">
        <f ca="1">H8537/'Option value'!$E$10</f>
        <v>365.63118477703756</v>
      </c>
    </row>
    <row r="8538" spans="2:9">
      <c r="B8538">
        <f t="shared" si="938"/>
        <v>8520</v>
      </c>
      <c r="C8538" s="38">
        <f t="shared" ca="1" si="933"/>
        <v>0.32626379613016765</v>
      </c>
      <c r="D8538" s="38">
        <f t="shared" ca="1" si="934"/>
        <v>6.7991624725806304E-2</v>
      </c>
      <c r="E8538" s="38">
        <f t="shared" ca="1" si="935"/>
        <v>0.14968313213341117</v>
      </c>
      <c r="F8538" s="38">
        <f t="shared" ca="1" si="939"/>
        <v>2.727090471255077E-2</v>
      </c>
      <c r="G8538" s="24">
        <f t="shared" ca="1" si="936"/>
        <v>9135.9120519865301</v>
      </c>
      <c r="H8538" s="24">
        <f t="shared" ca="1" si="937"/>
        <v>9829.0933552990118</v>
      </c>
      <c r="I8538" s="24">
        <f ca="1">H8538/'Option value'!$E$10</f>
        <v>477.14045414072871</v>
      </c>
    </row>
    <row r="8539" spans="2:9">
      <c r="B8539">
        <f t="shared" si="938"/>
        <v>8521</v>
      </c>
      <c r="C8539" s="38">
        <f t="shared" ca="1" si="933"/>
        <v>0.19800082110762587</v>
      </c>
      <c r="D8539" s="38">
        <f t="shared" ca="1" si="934"/>
        <v>6.311860125626928E-2</v>
      </c>
      <c r="E8539" s="38">
        <f t="shared" ca="1" si="935"/>
        <v>0.14688689815760259</v>
      </c>
      <c r="F8539" s="38">
        <f t="shared" ca="1" si="939"/>
        <v>3.9471211314720415E-2</v>
      </c>
      <c r="G8539" s="24">
        <f t="shared" ca="1" si="936"/>
        <v>8730.4805444440572</v>
      </c>
      <c r="H8539" s="24">
        <f t="shared" ca="1" si="937"/>
        <v>9423.6618477565389</v>
      </c>
      <c r="I8539" s="24">
        <f ca="1">H8539/'Option value'!$E$10</f>
        <v>457.45931299789021</v>
      </c>
    </row>
    <row r="8540" spans="2:9">
      <c r="B8540">
        <f t="shared" si="938"/>
        <v>8522</v>
      </c>
      <c r="C8540" s="38">
        <f t="shared" ca="1" si="933"/>
        <v>0.13727104539776946</v>
      </c>
      <c r="D8540" s="38">
        <f t="shared" ca="1" si="934"/>
        <v>5.7796867566664682E-2</v>
      </c>
      <c r="E8540" s="38">
        <f t="shared" ca="1" si="935"/>
        <v>0.14902476832287725</v>
      </c>
      <c r="F8540" s="38">
        <f t="shared" ca="1" si="939"/>
        <v>5.9003079626667468E-2</v>
      </c>
      <c r="G8540" s="24">
        <f t="shared" ca="1" si="936"/>
        <v>9055.5014628787758</v>
      </c>
      <c r="H8540" s="24">
        <f t="shared" ca="1" si="937"/>
        <v>9748.6827661912575</v>
      </c>
      <c r="I8540" s="24">
        <f ca="1">H8540/'Option value'!$E$10</f>
        <v>473.23702748501245</v>
      </c>
    </row>
    <row r="8541" spans="2:9">
      <c r="B8541">
        <f t="shared" si="938"/>
        <v>8523</v>
      </c>
      <c r="C8541" s="38">
        <f t="shared" ca="1" si="933"/>
        <v>0.31615121231643895</v>
      </c>
      <c r="D8541" s="38">
        <f t="shared" ca="1" si="934"/>
        <v>6.4465507115604975E-2</v>
      </c>
      <c r="E8541" s="38">
        <f t="shared" ca="1" si="935"/>
        <v>0.14422458993892787</v>
      </c>
      <c r="F8541" s="38">
        <f t="shared" ca="1" si="939"/>
        <v>4.0490642401477192E-2</v>
      </c>
      <c r="G8541" s="24">
        <f t="shared" ca="1" si="936"/>
        <v>10143.869730956942</v>
      </c>
      <c r="H8541" s="24">
        <f t="shared" ca="1" si="937"/>
        <v>10837.051034269423</v>
      </c>
      <c r="I8541" s="24">
        <f ca="1">H8541/'Option value'!$E$10</f>
        <v>526.07043855676807</v>
      </c>
    </row>
    <row r="8542" spans="2:9">
      <c r="B8542">
        <f t="shared" si="938"/>
        <v>8524</v>
      </c>
      <c r="C8542" s="38">
        <f t="shared" ca="1" si="933"/>
        <v>0.28450008754355166</v>
      </c>
      <c r="D8542" s="38">
        <f t="shared" ca="1" si="934"/>
        <v>5.3318214963065588E-2</v>
      </c>
      <c r="E8542" s="38">
        <f t="shared" ca="1" si="935"/>
        <v>0.14659199701896394</v>
      </c>
      <c r="F8542" s="38">
        <f t="shared" ca="1" si="939"/>
        <v>4.9005662020122687E-2</v>
      </c>
      <c r="G8542" s="24">
        <f t="shared" ca="1" si="936"/>
        <v>8703.8642429692281</v>
      </c>
      <c r="H8542" s="24">
        <f t="shared" ca="1" si="937"/>
        <v>9397.0455462817099</v>
      </c>
      <c r="I8542" s="24">
        <f ca="1">H8542/'Option value'!$E$10</f>
        <v>456.16725952823833</v>
      </c>
    </row>
    <row r="8543" spans="2:9">
      <c r="B8543">
        <f t="shared" si="938"/>
        <v>8525</v>
      </c>
      <c r="C8543" s="38">
        <f t="shared" ca="1" si="933"/>
        <v>0.22506132054179986</v>
      </c>
      <c r="D8543" s="38">
        <f t="shared" ca="1" si="934"/>
        <v>6.3667201858112532E-2</v>
      </c>
      <c r="E8543" s="38">
        <f t="shared" ca="1" si="935"/>
        <v>0.14547738219290238</v>
      </c>
      <c r="F8543" s="38">
        <f t="shared" ca="1" si="939"/>
        <v>3.2063913242723778E-2</v>
      </c>
      <c r="G8543" s="24">
        <f t="shared" ca="1" si="936"/>
        <v>8529.0435836226861</v>
      </c>
      <c r="H8543" s="24">
        <f t="shared" ca="1" si="937"/>
        <v>9222.2248869351679</v>
      </c>
      <c r="I8543" s="24">
        <f ca="1">H8543/'Option value'!$E$10</f>
        <v>447.68081975413435</v>
      </c>
    </row>
    <row r="8544" spans="2:9">
      <c r="B8544">
        <f t="shared" si="938"/>
        <v>8526</v>
      </c>
      <c r="C8544" s="38">
        <f t="shared" ca="1" si="933"/>
        <v>0.2742061394586342</v>
      </c>
      <c r="D8544" s="38">
        <f t="shared" ca="1" si="934"/>
        <v>4.9408300765783085E-2</v>
      </c>
      <c r="E8544" s="38">
        <f t="shared" ca="1" si="935"/>
        <v>0.14684920446528843</v>
      </c>
      <c r="F8544" s="38">
        <f t="shared" ca="1" si="939"/>
        <v>3.6177539008722281E-2</v>
      </c>
      <c r="G8544" s="24">
        <f t="shared" ca="1" si="936"/>
        <v>7054.9597868419232</v>
      </c>
      <c r="H8544" s="24">
        <f t="shared" ca="1" si="937"/>
        <v>7748.1410901544059</v>
      </c>
      <c r="I8544" s="24">
        <f ca="1">H8544/'Option value'!$E$10</f>
        <v>376.12335389099053</v>
      </c>
    </row>
    <row r="8545" spans="2:9">
      <c r="B8545">
        <f t="shared" si="938"/>
        <v>8527</v>
      </c>
      <c r="C8545" s="38">
        <f t="shared" ca="1" si="933"/>
        <v>0.22809383065118019</v>
      </c>
      <c r="D8545" s="38">
        <f t="shared" ca="1" si="934"/>
        <v>6.7282437673747891E-2</v>
      </c>
      <c r="E8545" s="38">
        <f t="shared" ca="1" si="935"/>
        <v>0.14731011582495671</v>
      </c>
      <c r="F8545" s="38">
        <f t="shared" ca="1" si="939"/>
        <v>2.2569353151163055E-2</v>
      </c>
      <c r="G8545" s="24">
        <f t="shared" ca="1" si="936"/>
        <v>8215.1642181999323</v>
      </c>
      <c r="H8545" s="24">
        <f t="shared" ca="1" si="937"/>
        <v>8908.3455215124141</v>
      </c>
      <c r="I8545" s="24">
        <f ca="1">H8545/'Option value'!$E$10</f>
        <v>432.44395735497153</v>
      </c>
    </row>
    <row r="8546" spans="2:9">
      <c r="B8546">
        <f t="shared" si="938"/>
        <v>8528</v>
      </c>
      <c r="C8546" s="38">
        <f t="shared" ca="1" si="933"/>
        <v>0.1104044867809094</v>
      </c>
      <c r="D8546" s="38">
        <f t="shared" ca="1" si="934"/>
        <v>6.5262553057980871E-2</v>
      </c>
      <c r="E8546" s="38">
        <f t="shared" ca="1" si="935"/>
        <v>0.1461558580668566</v>
      </c>
      <c r="F8546" s="38">
        <f t="shared" ca="1" si="939"/>
        <v>3.8252887729933439E-2</v>
      </c>
      <c r="G8546" s="24">
        <f t="shared" ca="1" si="936"/>
        <v>8329.199109949468</v>
      </c>
      <c r="H8546" s="24">
        <f t="shared" ca="1" si="937"/>
        <v>9022.3804132619498</v>
      </c>
      <c r="I8546" s="24">
        <f ca="1">H8546/'Option value'!$E$10</f>
        <v>437.97963171174513</v>
      </c>
    </row>
    <row r="8547" spans="2:9">
      <c r="B8547">
        <f t="shared" si="938"/>
        <v>8529</v>
      </c>
      <c r="C8547" s="38">
        <f t="shared" ca="1" si="933"/>
        <v>0.26763031694679756</v>
      </c>
      <c r="D8547" s="38">
        <f t="shared" ca="1" si="934"/>
        <v>5.5898344613411116E-2</v>
      </c>
      <c r="E8547" s="38">
        <f t="shared" ca="1" si="935"/>
        <v>0.14132005316316265</v>
      </c>
      <c r="F8547" s="38">
        <f t="shared" ca="1" si="939"/>
        <v>5.3467530532009686E-2</v>
      </c>
      <c r="G8547" s="24">
        <f t="shared" ca="1" si="936"/>
        <v>10002.963968224731</v>
      </c>
      <c r="H8547" s="24">
        <f t="shared" ca="1" si="937"/>
        <v>10696.145271537212</v>
      </c>
      <c r="I8547" s="24">
        <f ca="1">H8547/'Option value'!$E$10</f>
        <v>519.23035298724324</v>
      </c>
    </row>
    <row r="8548" spans="2:9">
      <c r="B8548">
        <f t="shared" si="938"/>
        <v>8530</v>
      </c>
      <c r="C8548" s="38">
        <f t="shared" ca="1" si="933"/>
        <v>0.22242193047656475</v>
      </c>
      <c r="D8548" s="38">
        <f t="shared" ca="1" si="934"/>
        <v>6.2349104029137806E-2</v>
      </c>
      <c r="E8548" s="38">
        <f t="shared" ca="1" si="935"/>
        <v>0.14853426659311733</v>
      </c>
      <c r="F8548" s="38">
        <f t="shared" ca="1" si="939"/>
        <v>4.2895110493527587E-2</v>
      </c>
      <c r="G8548" s="24">
        <f t="shared" ca="1" si="936"/>
        <v>8947.8316254031306</v>
      </c>
      <c r="H8548" s="24">
        <f t="shared" ca="1" si="937"/>
        <v>9641.0129287156124</v>
      </c>
      <c r="I8548" s="24">
        <f ca="1">H8548/'Option value'!$E$10</f>
        <v>468.01033634541807</v>
      </c>
    </row>
    <row r="8549" spans="2:9">
      <c r="B8549">
        <f t="shared" si="938"/>
        <v>8531</v>
      </c>
      <c r="C8549" s="38">
        <f t="shared" ca="1" si="933"/>
        <v>0.26163047227958425</v>
      </c>
      <c r="D8549" s="38">
        <f t="shared" ca="1" si="934"/>
        <v>6.9773453671038974E-2</v>
      </c>
      <c r="E8549" s="38">
        <f t="shared" ca="1" si="935"/>
        <v>0.14616079666657489</v>
      </c>
      <c r="F8549" s="38">
        <f t="shared" ca="1" si="939"/>
        <v>2.0957656170870583E-2</v>
      </c>
      <c r="G8549" s="24">
        <f t="shared" ca="1" si="936"/>
        <v>8719.639793690274</v>
      </c>
      <c r="H8549" s="24">
        <f t="shared" ca="1" si="937"/>
        <v>9412.8210970027558</v>
      </c>
      <c r="I8549" s="24">
        <f ca="1">H8549/'Option value'!$E$10</f>
        <v>456.93306296129879</v>
      </c>
    </row>
    <row r="8550" spans="2:9">
      <c r="B8550">
        <f t="shared" si="938"/>
        <v>8532</v>
      </c>
      <c r="C8550" s="38">
        <f t="shared" ca="1" si="933"/>
        <v>0.23662868468728748</v>
      </c>
      <c r="D8550" s="38">
        <f t="shared" ca="1" si="934"/>
        <v>7.1040785206707091E-2</v>
      </c>
      <c r="E8550" s="38">
        <f t="shared" ca="1" si="935"/>
        <v>0.14332059759136001</v>
      </c>
      <c r="F8550" s="38">
        <f t="shared" ca="1" si="939"/>
        <v>4.5011348461157938E-2</v>
      </c>
      <c r="G8550" s="24">
        <f t="shared" ca="1" si="936"/>
        <v>11082.661454685936</v>
      </c>
      <c r="H8550" s="24">
        <f t="shared" ca="1" si="937"/>
        <v>11775.842757998418</v>
      </c>
      <c r="I8550" s="24">
        <f ca="1">H8550/'Option value'!$E$10</f>
        <v>571.64285233002022</v>
      </c>
    </row>
    <row r="8551" spans="2:9">
      <c r="B8551">
        <f t="shared" si="938"/>
        <v>8533</v>
      </c>
      <c r="C8551" s="38">
        <f t="shared" ca="1" si="933"/>
        <v>0.29798189368458999</v>
      </c>
      <c r="D8551" s="38">
        <f t="shared" ca="1" si="934"/>
        <v>6.060020940807466E-2</v>
      </c>
      <c r="E8551" s="38">
        <f t="shared" ca="1" si="935"/>
        <v>0.14340697092990873</v>
      </c>
      <c r="F8551" s="38">
        <f t="shared" ca="1" si="939"/>
        <v>5.094099308315693E-2</v>
      </c>
      <c r="G8551" s="24">
        <f t="shared" ca="1" si="936"/>
        <v>10549.992945452084</v>
      </c>
      <c r="H8551" s="24">
        <f t="shared" ca="1" si="937"/>
        <v>11243.174248764566</v>
      </c>
      <c r="I8551" s="24">
        <f ca="1">H8551/'Option value'!$E$10</f>
        <v>545.78515770701779</v>
      </c>
    </row>
    <row r="8552" spans="2:9">
      <c r="B8552">
        <f t="shared" si="938"/>
        <v>8534</v>
      </c>
      <c r="C8552" s="38">
        <f t="shared" ca="1" si="933"/>
        <v>6.2834551625788326E-2</v>
      </c>
      <c r="D8552" s="38">
        <f t="shared" ca="1" si="934"/>
        <v>6.0312011106735043E-2</v>
      </c>
      <c r="E8552" s="38">
        <f t="shared" ca="1" si="935"/>
        <v>0.14521533121316299</v>
      </c>
      <c r="F8552" s="38">
        <f t="shared" ca="1" si="939"/>
        <v>4.2723217655907725E-2</v>
      </c>
      <c r="G8552" s="24">
        <f t="shared" ca="1" si="936"/>
        <v>7756.582256622044</v>
      </c>
      <c r="H8552" s="24">
        <f t="shared" ca="1" si="937"/>
        <v>8449.7635599345267</v>
      </c>
      <c r="I8552" s="24">
        <f ca="1">H8552/'Option value'!$E$10</f>
        <v>410.1826970842003</v>
      </c>
    </row>
    <row r="8553" spans="2:9">
      <c r="B8553">
        <f t="shared" si="938"/>
        <v>8535</v>
      </c>
      <c r="C8553" s="38">
        <f t="shared" ca="1" si="933"/>
        <v>0.22159733403286586</v>
      </c>
      <c r="D8553" s="38">
        <f t="shared" ca="1" si="934"/>
        <v>5.6575698086208576E-2</v>
      </c>
      <c r="E8553" s="38">
        <f t="shared" ca="1" si="935"/>
        <v>0.14621532801005802</v>
      </c>
      <c r="F8553" s="38">
        <f t="shared" ca="1" si="939"/>
        <v>3.0777662164245892E-2</v>
      </c>
      <c r="G8553" s="24">
        <f t="shared" ca="1" si="936"/>
        <v>7425.0919771778717</v>
      </c>
      <c r="H8553" s="24">
        <f t="shared" ca="1" si="937"/>
        <v>8118.2732804903544</v>
      </c>
      <c r="I8553" s="24">
        <f ca="1">H8553/'Option value'!$E$10</f>
        <v>394.0909359461337</v>
      </c>
    </row>
    <row r="8554" spans="2:9">
      <c r="B8554">
        <f t="shared" si="938"/>
        <v>8536</v>
      </c>
      <c r="C8554" s="38">
        <f t="shared" ca="1" si="933"/>
        <v>0.21162995535177281</v>
      </c>
      <c r="D8554" s="38">
        <f t="shared" ca="1" si="934"/>
        <v>6.8947368740837692E-2</v>
      </c>
      <c r="E8554" s="38">
        <f t="shared" ca="1" si="935"/>
        <v>0.13962289012300594</v>
      </c>
      <c r="F8554" s="38">
        <f t="shared" ca="1" si="939"/>
        <v>2.1149385558817745E-2</v>
      </c>
      <c r="G8554" s="24">
        <f t="shared" ca="1" si="936"/>
        <v>8744.9602546277001</v>
      </c>
      <c r="H8554" s="24">
        <f t="shared" ca="1" si="937"/>
        <v>9438.1415579401819</v>
      </c>
      <c r="I8554" s="24">
        <f ca="1">H8554/'Option value'!$E$10</f>
        <v>458.16221155049425</v>
      </c>
    </row>
    <row r="8555" spans="2:9">
      <c r="B8555">
        <f t="shared" si="938"/>
        <v>8537</v>
      </c>
      <c r="C8555" s="38">
        <f t="shared" ca="1" si="933"/>
        <v>0.23123514085658256</v>
      </c>
      <c r="D8555" s="38">
        <f t="shared" ca="1" si="934"/>
        <v>5.6887468919586043E-2</v>
      </c>
      <c r="E8555" s="38">
        <f t="shared" ca="1" si="935"/>
        <v>0.14501465881829512</v>
      </c>
      <c r="F8555" s="38">
        <f t="shared" ca="1" si="939"/>
        <v>2.0647453338812113E-2</v>
      </c>
      <c r="G8555" s="24">
        <f t="shared" ca="1" si="936"/>
        <v>6984.6253275173567</v>
      </c>
      <c r="H8555" s="24">
        <f t="shared" ca="1" si="937"/>
        <v>7677.8066308298394</v>
      </c>
      <c r="I8555" s="24">
        <f ca="1">H8555/'Option value'!$E$10</f>
        <v>372.70905974902132</v>
      </c>
    </row>
    <row r="8556" spans="2:9">
      <c r="B8556">
        <f t="shared" si="938"/>
        <v>8538</v>
      </c>
      <c r="C8556" s="38">
        <f t="shared" ca="1" si="933"/>
        <v>0.28914340602287003</v>
      </c>
      <c r="D8556" s="38">
        <f t="shared" ca="1" si="934"/>
        <v>6.1603331057229913E-2</v>
      </c>
      <c r="E8556" s="38">
        <f t="shared" ca="1" si="935"/>
        <v>0.14784237830594785</v>
      </c>
      <c r="F8556" s="38">
        <f t="shared" ca="1" si="939"/>
        <v>3.7508495026074215E-2</v>
      </c>
      <c r="G8556" s="24">
        <f t="shared" ca="1" si="936"/>
        <v>8926.6375395188697</v>
      </c>
      <c r="H8556" s="24">
        <f t="shared" ca="1" si="937"/>
        <v>9619.8188428313515</v>
      </c>
      <c r="I8556" s="24">
        <f ca="1">H8556/'Option value'!$E$10</f>
        <v>466.98149722482287</v>
      </c>
    </row>
    <row r="8557" spans="2:9">
      <c r="B8557">
        <f t="shared" si="938"/>
        <v>8539</v>
      </c>
      <c r="C8557" s="38">
        <f t="shared" ca="1" si="933"/>
        <v>0.17634444453591863</v>
      </c>
      <c r="D8557" s="38">
        <f t="shared" ca="1" si="934"/>
        <v>6.3096414733140205E-2</v>
      </c>
      <c r="E8557" s="38">
        <f t="shared" ca="1" si="935"/>
        <v>0.14672625929786323</v>
      </c>
      <c r="F8557" s="38">
        <f t="shared" ca="1" si="939"/>
        <v>4.848313904309226E-2</v>
      </c>
      <c r="G8557" s="24">
        <f t="shared" ca="1" si="936"/>
        <v>9369.7589377222703</v>
      </c>
      <c r="H8557" s="24">
        <f t="shared" ca="1" si="937"/>
        <v>10062.940241034752</v>
      </c>
      <c r="I8557" s="24">
        <f ca="1">H8557/'Option value'!$E$10</f>
        <v>488.49224471042481</v>
      </c>
    </row>
    <row r="8558" spans="2:9">
      <c r="B8558">
        <f t="shared" si="938"/>
        <v>8540</v>
      </c>
      <c r="C8558" s="38">
        <f t="shared" ca="1" si="933"/>
        <v>0.10677104830287107</v>
      </c>
      <c r="D8558" s="38">
        <f t="shared" ca="1" si="934"/>
        <v>6.7071156792008382E-2</v>
      </c>
      <c r="E8558" s="38">
        <f t="shared" ca="1" si="935"/>
        <v>0.14448313284473932</v>
      </c>
      <c r="F8558" s="38">
        <f t="shared" ca="1" si="939"/>
        <v>2.4655044215134946E-2</v>
      </c>
      <c r="G8558" s="24">
        <f t="shared" ca="1" si="936"/>
        <v>7682.9203653490731</v>
      </c>
      <c r="H8558" s="24">
        <f t="shared" ca="1" si="937"/>
        <v>8376.1016686615549</v>
      </c>
      <c r="I8558" s="24">
        <f ca="1">H8558/'Option value'!$E$10</f>
        <v>406.60687711949294</v>
      </c>
    </row>
    <row r="8559" spans="2:9">
      <c r="B8559">
        <f t="shared" si="938"/>
        <v>8541</v>
      </c>
      <c r="C8559" s="38">
        <f t="shared" ca="1" si="933"/>
        <v>0.38584854380947764</v>
      </c>
      <c r="D8559" s="38">
        <f t="shared" ca="1" si="934"/>
        <v>6.1792795777721669E-2</v>
      </c>
      <c r="E8559" s="38">
        <f t="shared" ca="1" si="935"/>
        <v>0.15153256407305923</v>
      </c>
      <c r="F8559" s="38">
        <f t="shared" ca="1" si="939"/>
        <v>3.7524203690863386E-2</v>
      </c>
      <c r="G8559" s="24">
        <f t="shared" ca="1" si="936"/>
        <v>9315.545508885687</v>
      </c>
      <c r="H8559" s="24">
        <f t="shared" ca="1" si="937"/>
        <v>10008.726812198169</v>
      </c>
      <c r="I8559" s="24">
        <f ca="1">H8559/'Option value'!$E$10</f>
        <v>485.86052486398876</v>
      </c>
    </row>
    <row r="8560" spans="2:9">
      <c r="B8560">
        <f t="shared" si="938"/>
        <v>8542</v>
      </c>
      <c r="C8560" s="38">
        <f t="shared" ca="1" si="933"/>
        <v>0.28912786341617985</v>
      </c>
      <c r="D8560" s="38">
        <f t="shared" ca="1" si="934"/>
        <v>7.1824340772554798E-2</v>
      </c>
      <c r="E8560" s="38">
        <f t="shared" ca="1" si="935"/>
        <v>0.14059695102842157</v>
      </c>
      <c r="F8560" s="38">
        <f t="shared" ca="1" si="939"/>
        <v>4.2970950301350549E-2</v>
      </c>
      <c r="G8560" s="24">
        <f t="shared" ca="1" si="936"/>
        <v>11762.334400463304</v>
      </c>
      <c r="H8560" s="24">
        <f t="shared" ca="1" si="937"/>
        <v>12455.515703775785</v>
      </c>
      <c r="I8560" s="24">
        <f ca="1">H8560/'Option value'!$E$10</f>
        <v>604.63668464930993</v>
      </c>
    </row>
    <row r="8561" spans="2:9">
      <c r="B8561">
        <f t="shared" si="938"/>
        <v>8543</v>
      </c>
      <c r="C8561" s="38">
        <f t="shared" ca="1" si="933"/>
        <v>0.2381336909467503</v>
      </c>
      <c r="D8561" s="38">
        <f t="shared" ca="1" si="934"/>
        <v>7.5404223895878988E-2</v>
      </c>
      <c r="E8561" s="38">
        <f t="shared" ca="1" si="935"/>
        <v>0.1441563560251648</v>
      </c>
      <c r="F8561" s="38">
        <f t="shared" ca="1" si="939"/>
        <v>3.3814452130240563E-2</v>
      </c>
      <c r="G8561" s="24">
        <f t="shared" ca="1" si="936"/>
        <v>10493.349046050686</v>
      </c>
      <c r="H8561" s="24">
        <f t="shared" ca="1" si="937"/>
        <v>11186.530349363167</v>
      </c>
      <c r="I8561" s="24">
        <f ca="1">H8561/'Option value'!$E$10</f>
        <v>543.03545385258087</v>
      </c>
    </row>
    <row r="8562" spans="2:9">
      <c r="B8562">
        <f t="shared" si="938"/>
        <v>8544</v>
      </c>
      <c r="C8562" s="38">
        <f t="shared" ca="1" si="933"/>
        <v>0.2611877403680461</v>
      </c>
      <c r="D8562" s="38">
        <f t="shared" ca="1" si="934"/>
        <v>5.9454901179814015E-2</v>
      </c>
      <c r="E8562" s="38">
        <f t="shared" ca="1" si="935"/>
        <v>0.14243061283739764</v>
      </c>
      <c r="F8562" s="38">
        <f t="shared" ca="1" si="939"/>
        <v>2.97212569242601E-2</v>
      </c>
      <c r="G8562" s="24">
        <f t="shared" ca="1" si="936"/>
        <v>8250.8522639959156</v>
      </c>
      <c r="H8562" s="24">
        <f t="shared" ca="1" si="937"/>
        <v>8944.0335673083973</v>
      </c>
      <c r="I8562" s="24">
        <f ca="1">H8562/'Option value'!$E$10</f>
        <v>434.17638676254353</v>
      </c>
    </row>
    <row r="8563" spans="2:9">
      <c r="B8563">
        <f t="shared" si="938"/>
        <v>8545</v>
      </c>
      <c r="C8563" s="38">
        <f t="shared" ca="1" si="933"/>
        <v>0.35066853445842555</v>
      </c>
      <c r="D8563" s="38">
        <f t="shared" ca="1" si="934"/>
        <v>6.6212373520657994E-2</v>
      </c>
      <c r="E8563" s="38">
        <f t="shared" ca="1" si="935"/>
        <v>0.14626897137081124</v>
      </c>
      <c r="F8563" s="38">
        <f t="shared" ca="1" si="939"/>
        <v>5.3744968795603629E-2</v>
      </c>
      <c r="G8563" s="24">
        <f t="shared" ca="1" si="936"/>
        <v>11987.397417272021</v>
      </c>
      <c r="H8563" s="24">
        <f t="shared" ca="1" si="937"/>
        <v>12680.578720584503</v>
      </c>
      <c r="I8563" s="24">
        <f ca="1">H8563/'Option value'!$E$10</f>
        <v>615.56207381478168</v>
      </c>
    </row>
    <row r="8564" spans="2:9">
      <c r="B8564">
        <f t="shared" si="938"/>
        <v>8546</v>
      </c>
      <c r="C8564" s="38">
        <f t="shared" ca="1" si="933"/>
        <v>0.12727911016451499</v>
      </c>
      <c r="D8564" s="38">
        <f t="shared" ca="1" si="934"/>
        <v>7.3122081506259942E-2</v>
      </c>
      <c r="E8564" s="38">
        <f t="shared" ca="1" si="935"/>
        <v>0.14794597818380789</v>
      </c>
      <c r="F8564" s="38">
        <f t="shared" ca="1" si="939"/>
        <v>3.0729366881539988E-2</v>
      </c>
      <c r="G8564" s="24">
        <f t="shared" ca="1" si="936"/>
        <v>8721.3199564212809</v>
      </c>
      <c r="H8564" s="24">
        <f t="shared" ca="1" si="937"/>
        <v>9414.5012597337627</v>
      </c>
      <c r="I8564" s="24">
        <f ca="1">H8564/'Option value'!$E$10</f>
        <v>457.01462425892049</v>
      </c>
    </row>
    <row r="8565" spans="2:9">
      <c r="B8565">
        <f t="shared" si="938"/>
        <v>8547</v>
      </c>
      <c r="C8565" s="38">
        <f t="shared" ca="1" si="933"/>
        <v>8.8441562927462442E-2</v>
      </c>
      <c r="D8565" s="38">
        <f t="shared" ca="1" si="934"/>
        <v>5.9719436367008036E-2</v>
      </c>
      <c r="E8565" s="38">
        <f t="shared" ca="1" si="935"/>
        <v>0.14895572688020098</v>
      </c>
      <c r="F8565" s="38">
        <f t="shared" ca="1" si="939"/>
        <v>4.2154318469969053E-2</v>
      </c>
      <c r="G8565" s="24">
        <f t="shared" ca="1" si="936"/>
        <v>7548.0577528127142</v>
      </c>
      <c r="H8565" s="24">
        <f t="shared" ca="1" si="937"/>
        <v>8241.2390561251959</v>
      </c>
      <c r="I8565" s="24">
        <f ca="1">H8565/'Option value'!$E$10</f>
        <v>400.06014835559199</v>
      </c>
    </row>
    <row r="8566" spans="2:9">
      <c r="B8566">
        <f t="shared" si="938"/>
        <v>8548</v>
      </c>
      <c r="C8566" s="38">
        <f t="shared" ca="1" si="933"/>
        <v>0.13843546307707219</v>
      </c>
      <c r="D8566" s="38">
        <f t="shared" ca="1" si="934"/>
        <v>6.7362406182971263E-2</v>
      </c>
      <c r="E8566" s="38">
        <f t="shared" ca="1" si="935"/>
        <v>0.14398283165771283</v>
      </c>
      <c r="F8566" s="38">
        <f t="shared" ca="1" si="939"/>
        <v>3.0830178491581997E-2</v>
      </c>
      <c r="G8566" s="24">
        <f t="shared" ca="1" si="936"/>
        <v>8405.2888533137138</v>
      </c>
      <c r="H8566" s="24">
        <f t="shared" ca="1" si="937"/>
        <v>9098.4701566261956</v>
      </c>
      <c r="I8566" s="24">
        <f ca="1">H8566/'Option value'!$E$10</f>
        <v>441.67330857408712</v>
      </c>
    </row>
    <row r="8567" spans="2:9">
      <c r="B8567">
        <f t="shared" si="938"/>
        <v>8549</v>
      </c>
      <c r="C8567" s="38">
        <f t="shared" ca="1" si="933"/>
        <v>2.0095716234448086E-2</v>
      </c>
      <c r="D8567" s="38">
        <f t="shared" ca="1" si="934"/>
        <v>6.071542826020157E-2</v>
      </c>
      <c r="E8567" s="38">
        <f t="shared" ca="1" si="935"/>
        <v>0.13845738610660485</v>
      </c>
      <c r="F8567" s="38">
        <f t="shared" ca="1" si="939"/>
        <v>3.1840209449178425E-2</v>
      </c>
      <c r="G8567" s="24">
        <f t="shared" ca="1" si="936"/>
        <v>7204.5056384397903</v>
      </c>
      <c r="H8567" s="24">
        <f t="shared" ca="1" si="937"/>
        <v>7897.686941752273</v>
      </c>
      <c r="I8567" s="24">
        <f ca="1">H8567/'Option value'!$E$10</f>
        <v>383.3828612501103</v>
      </c>
    </row>
    <row r="8568" spans="2:9">
      <c r="B8568">
        <f t="shared" si="938"/>
        <v>8550</v>
      </c>
      <c r="C8568" s="38">
        <f t="shared" ca="1" si="933"/>
        <v>0.1843763033660413</v>
      </c>
      <c r="D8568" s="38">
        <f t="shared" ca="1" si="934"/>
        <v>6.2524772206629178E-2</v>
      </c>
      <c r="E8568" s="38">
        <f t="shared" ca="1" si="935"/>
        <v>0.14223230548487398</v>
      </c>
      <c r="F8568" s="38">
        <f t="shared" ca="1" si="939"/>
        <v>2.2565389365705239E-2</v>
      </c>
      <c r="G8568" s="24">
        <f t="shared" ca="1" si="936"/>
        <v>7674.6593068600196</v>
      </c>
      <c r="H8568" s="24">
        <f t="shared" ca="1" si="937"/>
        <v>8367.8406101725013</v>
      </c>
      <c r="I8568" s="24">
        <f ca="1">H8568/'Option value'!$E$10</f>
        <v>406.20585486274274</v>
      </c>
    </row>
    <row r="8569" spans="2:9">
      <c r="B8569">
        <f t="shared" si="938"/>
        <v>8551</v>
      </c>
      <c r="C8569" s="38">
        <f t="shared" ca="1" si="933"/>
        <v>0.1921332496050788</v>
      </c>
      <c r="D8569" s="38">
        <f t="shared" ca="1" si="934"/>
        <v>7.3924416042197905E-2</v>
      </c>
      <c r="E8569" s="38">
        <f t="shared" ca="1" si="935"/>
        <v>0.14634049381752764</v>
      </c>
      <c r="F8569" s="38">
        <f t="shared" ca="1" si="939"/>
        <v>2.4200460010832273E-2</v>
      </c>
      <c r="G8569" s="24">
        <f t="shared" ca="1" si="936"/>
        <v>8948.413503372738</v>
      </c>
      <c r="H8569" s="24">
        <f t="shared" ca="1" si="937"/>
        <v>9641.5948066852197</v>
      </c>
      <c r="I8569" s="24">
        <f ca="1">H8569/'Option value'!$E$10</f>
        <v>468.03858284879703</v>
      </c>
    </row>
    <row r="8570" spans="2:9">
      <c r="B8570">
        <f t="shared" si="938"/>
        <v>8552</v>
      </c>
      <c r="C8570" s="38">
        <f t="shared" ca="1" si="933"/>
        <v>9.3123639828676302E-2</v>
      </c>
      <c r="D8570" s="38">
        <f t="shared" ca="1" si="934"/>
        <v>6.2518539464456471E-2</v>
      </c>
      <c r="E8570" s="38">
        <f t="shared" ca="1" si="935"/>
        <v>0.14752563437224678</v>
      </c>
      <c r="F8570" s="38">
        <f t="shared" ca="1" si="939"/>
        <v>5.1318893126119924E-2</v>
      </c>
      <c r="G8570" s="24">
        <f t="shared" ca="1" si="936"/>
        <v>8809.7580789474687</v>
      </c>
      <c r="H8570" s="24">
        <f t="shared" ca="1" si="937"/>
        <v>9502.9393822599504</v>
      </c>
      <c r="I8570" s="24">
        <f ca="1">H8570/'Option value'!$E$10</f>
        <v>461.30773700291019</v>
      </c>
    </row>
    <row r="8571" spans="2:9">
      <c r="B8571">
        <f t="shared" si="938"/>
        <v>8553</v>
      </c>
      <c r="C8571" s="38">
        <f t="shared" ca="1" si="933"/>
        <v>0.15307738294673828</v>
      </c>
      <c r="D8571" s="38">
        <f t="shared" ca="1" si="934"/>
        <v>5.944318636131582E-2</v>
      </c>
      <c r="E8571" s="38">
        <f t="shared" ca="1" si="935"/>
        <v>0.14431631444676518</v>
      </c>
      <c r="F8571" s="38">
        <f t="shared" ca="1" si="939"/>
        <v>5.6199239729016373E-2</v>
      </c>
      <c r="G8571" s="24">
        <f t="shared" ca="1" si="936"/>
        <v>9646.9902700711282</v>
      </c>
      <c r="H8571" s="24">
        <f t="shared" ca="1" si="937"/>
        <v>10340.17157338361</v>
      </c>
      <c r="I8571" s="24">
        <f ca="1">H8571/'Option value'!$E$10</f>
        <v>501.95007637784511</v>
      </c>
    </row>
    <row r="8572" spans="2:9">
      <c r="B8572">
        <f t="shared" si="938"/>
        <v>8554</v>
      </c>
      <c r="C8572" s="38">
        <f t="shared" ca="1" si="933"/>
        <v>0.36119426529655319</v>
      </c>
      <c r="D8572" s="38">
        <f t="shared" ca="1" si="934"/>
        <v>6.8381379697817171E-2</v>
      </c>
      <c r="E8572" s="38">
        <f t="shared" ca="1" si="935"/>
        <v>0.14641017418983357</v>
      </c>
      <c r="F8572" s="38">
        <f t="shared" ca="1" si="939"/>
        <v>3.1474395054100143E-2</v>
      </c>
      <c r="G8572" s="24">
        <f t="shared" ca="1" si="936"/>
        <v>10043.708565711484</v>
      </c>
      <c r="H8572" s="24">
        <f t="shared" ca="1" si="937"/>
        <v>10736.889869023966</v>
      </c>
      <c r="I8572" s="24">
        <f ca="1">H8572/'Option value'!$E$10</f>
        <v>521.20824606912447</v>
      </c>
    </row>
    <row r="8573" spans="2:9">
      <c r="B8573">
        <f t="shared" si="938"/>
        <v>8555</v>
      </c>
      <c r="C8573" s="38">
        <f t="shared" ca="1" si="933"/>
        <v>0.18715686211470844</v>
      </c>
      <c r="D8573" s="38">
        <f t="shared" ca="1" si="934"/>
        <v>6.184523198152491E-2</v>
      </c>
      <c r="E8573" s="38">
        <f t="shared" ca="1" si="935"/>
        <v>0.1484907977367903</v>
      </c>
      <c r="F8573" s="38">
        <f t="shared" ca="1" si="939"/>
        <v>4.5215415440378132E-2</v>
      </c>
      <c r="G8573" s="24">
        <f t="shared" ca="1" si="936"/>
        <v>8816.757494205729</v>
      </c>
      <c r="H8573" s="24">
        <f t="shared" ca="1" si="937"/>
        <v>9509.9387975182108</v>
      </c>
      <c r="I8573" s="24">
        <f ca="1">H8573/'Option value'!$E$10</f>
        <v>461.64751444263158</v>
      </c>
    </row>
    <row r="8574" spans="2:9">
      <c r="B8574">
        <f t="shared" si="938"/>
        <v>8556</v>
      </c>
      <c r="C8574" s="38">
        <f t="shared" ca="1" si="933"/>
        <v>0.21931949697223299</v>
      </c>
      <c r="D8574" s="38">
        <f t="shared" ca="1" si="934"/>
        <v>5.9420654098558234E-2</v>
      </c>
      <c r="E8574" s="38">
        <f t="shared" ca="1" si="935"/>
        <v>0.14467585807757197</v>
      </c>
      <c r="F8574" s="38">
        <f t="shared" ca="1" si="939"/>
        <v>5.8201074919012566E-2</v>
      </c>
      <c r="G8574" s="24">
        <f t="shared" ca="1" si="936"/>
        <v>10390.987959548715</v>
      </c>
      <c r="H8574" s="24">
        <f t="shared" ca="1" si="937"/>
        <v>11084.169262861196</v>
      </c>
      <c r="I8574" s="24">
        <f ca="1">H8574/'Option value'!$E$10</f>
        <v>538.06646907093182</v>
      </c>
    </row>
    <row r="8575" spans="2:9">
      <c r="B8575">
        <f t="shared" si="938"/>
        <v>8557</v>
      </c>
      <c r="C8575" s="38">
        <f t="shared" ca="1" si="933"/>
        <v>0.11306938076055499</v>
      </c>
      <c r="D8575" s="38">
        <f t="shared" ca="1" si="934"/>
        <v>6.9882259981053005E-2</v>
      </c>
      <c r="E8575" s="38">
        <f t="shared" ca="1" si="935"/>
        <v>0.14552056758094289</v>
      </c>
      <c r="F8575" s="38">
        <f t="shared" ca="1" si="939"/>
        <v>4.2993527468213458E-2</v>
      </c>
      <c r="G8575" s="24">
        <f t="shared" ca="1" si="936"/>
        <v>9408.9711003593675</v>
      </c>
      <c r="H8575" s="24">
        <f t="shared" ca="1" si="937"/>
        <v>10102.152403671849</v>
      </c>
      <c r="I8575" s="24">
        <f ca="1">H8575/'Option value'!$E$10</f>
        <v>490.39574775106058</v>
      </c>
    </row>
    <row r="8576" spans="2:9">
      <c r="B8576">
        <f t="shared" si="938"/>
        <v>8558</v>
      </c>
      <c r="C8576" s="38">
        <f t="shared" ca="1" si="933"/>
        <v>0.18677261329878708</v>
      </c>
      <c r="D8576" s="38">
        <f t="shared" ca="1" si="934"/>
        <v>4.9797948094412708E-2</v>
      </c>
      <c r="E8576" s="38">
        <f t="shared" ca="1" si="935"/>
        <v>0.14929947752537354</v>
      </c>
      <c r="F8576" s="38">
        <f t="shared" ca="1" si="939"/>
        <v>3.3659433053148918E-2</v>
      </c>
      <c r="G8576" s="24">
        <f t="shared" ca="1" si="936"/>
        <v>6338.1438359052154</v>
      </c>
      <c r="H8576" s="24">
        <f t="shared" ca="1" si="937"/>
        <v>7031.3251392176981</v>
      </c>
      <c r="I8576" s="24">
        <f ca="1">H8576/'Option value'!$E$10</f>
        <v>341.32646306882026</v>
      </c>
    </row>
    <row r="8577" spans="2:9">
      <c r="B8577">
        <f t="shared" si="938"/>
        <v>8559</v>
      </c>
      <c r="C8577" s="38">
        <f t="shared" ca="1" si="933"/>
        <v>0.16144687203858132</v>
      </c>
      <c r="D8577" s="38">
        <f t="shared" ca="1" si="934"/>
        <v>5.414414191337838E-2</v>
      </c>
      <c r="E8577" s="38">
        <f t="shared" ca="1" si="935"/>
        <v>0.14560870220633104</v>
      </c>
      <c r="F8577" s="38">
        <f t="shared" ca="1" si="939"/>
        <v>5.1992957592867831E-2</v>
      </c>
      <c r="G8577" s="24">
        <f t="shared" ca="1" si="936"/>
        <v>8330.9265373380822</v>
      </c>
      <c r="H8577" s="24">
        <f t="shared" ca="1" si="937"/>
        <v>9024.107840650564</v>
      </c>
      <c r="I8577" s="24">
        <f ca="1">H8577/'Option value'!$E$10</f>
        <v>438.06348741022151</v>
      </c>
    </row>
    <row r="8578" spans="2:9">
      <c r="B8578">
        <f t="shared" si="938"/>
        <v>8560</v>
      </c>
      <c r="C8578" s="38">
        <f t="shared" ca="1" si="933"/>
        <v>0.2518553155455388</v>
      </c>
      <c r="D8578" s="38">
        <f t="shared" ca="1" si="934"/>
        <v>5.8186020753665753E-2</v>
      </c>
      <c r="E8578" s="38">
        <f t="shared" ca="1" si="935"/>
        <v>0.14399463403896107</v>
      </c>
      <c r="F8578" s="38">
        <f t="shared" ca="1" si="939"/>
        <v>3.4053862600146485E-2</v>
      </c>
      <c r="G8578" s="24">
        <f t="shared" ca="1" si="936"/>
        <v>8216.8506272134127</v>
      </c>
      <c r="H8578" s="24">
        <f t="shared" ca="1" si="937"/>
        <v>8910.0319305258945</v>
      </c>
      <c r="I8578" s="24">
        <f ca="1">H8578/'Option value'!$E$10</f>
        <v>432.52582187018902</v>
      </c>
    </row>
    <row r="8579" spans="2:9">
      <c r="B8579">
        <f t="shared" si="938"/>
        <v>8561</v>
      </c>
      <c r="C8579" s="38">
        <f t="shared" ca="1" si="933"/>
        <v>0.20077290621975413</v>
      </c>
      <c r="D8579" s="38">
        <f t="shared" ca="1" si="934"/>
        <v>6.219061785798654E-2</v>
      </c>
      <c r="E8579" s="38">
        <f t="shared" ca="1" si="935"/>
        <v>0.14563189557627867</v>
      </c>
      <c r="F8579" s="38">
        <f t="shared" ca="1" si="939"/>
        <v>3.7677517897991855E-2</v>
      </c>
      <c r="G8579" s="24">
        <f t="shared" ca="1" si="936"/>
        <v>8579.0039985871936</v>
      </c>
      <c r="H8579" s="24">
        <f t="shared" ca="1" si="937"/>
        <v>9272.1853018996753</v>
      </c>
      <c r="I8579" s="24">
        <f ca="1">H8579/'Option value'!$E$10</f>
        <v>450.10608261648906</v>
      </c>
    </row>
    <row r="8580" spans="2:9">
      <c r="B8580">
        <f t="shared" si="938"/>
        <v>8562</v>
      </c>
      <c r="C8580" s="38">
        <f t="shared" ca="1" si="933"/>
        <v>0.13870897007325644</v>
      </c>
      <c r="D8580" s="38">
        <f t="shared" ca="1" si="934"/>
        <v>6.2586613372236657E-2</v>
      </c>
      <c r="E8580" s="38">
        <f t="shared" ca="1" si="935"/>
        <v>0.13973254403212201</v>
      </c>
      <c r="F8580" s="38">
        <f t="shared" ca="1" si="939"/>
        <v>4.53839605098941E-2</v>
      </c>
      <c r="G8580" s="24">
        <f t="shared" ca="1" si="936"/>
        <v>9368.0712742396954</v>
      </c>
      <c r="H8580" s="24">
        <f t="shared" ca="1" si="937"/>
        <v>10061.252577552177</v>
      </c>
      <c r="I8580" s="24">
        <f ca="1">H8580/'Option value'!$E$10</f>
        <v>488.41031929864937</v>
      </c>
    </row>
    <row r="8581" spans="2:9">
      <c r="B8581">
        <f t="shared" si="938"/>
        <v>8563</v>
      </c>
      <c r="C8581" s="38">
        <f t="shared" ca="1" si="933"/>
        <v>0.18512427005799853</v>
      </c>
      <c r="D8581" s="38">
        <f t="shared" ca="1" si="934"/>
        <v>6.401774992374161E-2</v>
      </c>
      <c r="E8581" s="38">
        <f t="shared" ca="1" si="935"/>
        <v>0.14178061673626935</v>
      </c>
      <c r="F8581" s="38">
        <f t="shared" ca="1" si="939"/>
        <v>5.5810158158814113E-2</v>
      </c>
      <c r="G8581" s="24">
        <f t="shared" ca="1" si="936"/>
        <v>10944.764751834917</v>
      </c>
      <c r="H8581" s="24">
        <f t="shared" ca="1" si="937"/>
        <v>11637.946055147399</v>
      </c>
      <c r="I8581" s="24">
        <f ca="1">H8581/'Option value'!$E$10</f>
        <v>564.94883762851441</v>
      </c>
    </row>
    <row r="8582" spans="2:9">
      <c r="B8582">
        <f t="shared" si="938"/>
        <v>8564</v>
      </c>
      <c r="C8582" s="38">
        <f t="shared" ca="1" si="933"/>
        <v>0.46044685754003084</v>
      </c>
      <c r="D8582" s="38">
        <f t="shared" ca="1" si="934"/>
        <v>5.0844457090077309E-2</v>
      </c>
      <c r="E8582" s="38">
        <f t="shared" ca="1" si="935"/>
        <v>0.1444566232407816</v>
      </c>
      <c r="F8582" s="38">
        <f t="shared" ca="1" si="939"/>
        <v>2.445047177232141E-2</v>
      </c>
      <c r="G8582" s="24">
        <f t="shared" ca="1" si="936"/>
        <v>7673.9195401955722</v>
      </c>
      <c r="H8582" s="24">
        <f t="shared" ca="1" si="937"/>
        <v>8367.1008435080548</v>
      </c>
      <c r="I8582" s="24">
        <f ca="1">H8582/'Option value'!$E$10</f>
        <v>406.16994385961431</v>
      </c>
    </row>
    <row r="8583" spans="2:9">
      <c r="B8583">
        <f t="shared" si="938"/>
        <v>8565</v>
      </c>
      <c r="C8583" s="38">
        <f t="shared" ca="1" si="933"/>
        <v>0.45510277668001931</v>
      </c>
      <c r="D8583" s="38">
        <f t="shared" ca="1" si="934"/>
        <v>7.0044621388425168E-2</v>
      </c>
      <c r="E8583" s="38">
        <f t="shared" ca="1" si="935"/>
        <v>0.14200720120976185</v>
      </c>
      <c r="F8583" s="38">
        <f t="shared" ca="1" si="939"/>
        <v>5.159104783599594E-2</v>
      </c>
      <c r="G8583" s="24">
        <f t="shared" ca="1" si="936"/>
        <v>13980.213755773113</v>
      </c>
      <c r="H8583" s="24">
        <f t="shared" ca="1" si="937"/>
        <v>14673.395059085595</v>
      </c>
      <c r="I8583" s="24">
        <f ca="1">H8583/'Option value'!$E$10</f>
        <v>712.30073102357255</v>
      </c>
    </row>
    <row r="8584" spans="2:9">
      <c r="B8584">
        <f t="shared" si="938"/>
        <v>8566</v>
      </c>
      <c r="C8584" s="38">
        <f t="shared" ca="1" si="933"/>
        <v>0.12422474267675772</v>
      </c>
      <c r="D8584" s="38">
        <f t="shared" ca="1" si="934"/>
        <v>6.9400741957516915E-2</v>
      </c>
      <c r="E8584" s="38">
        <f t="shared" ca="1" si="935"/>
        <v>0.14497261789154831</v>
      </c>
      <c r="F8584" s="38">
        <f t="shared" ca="1" si="939"/>
        <v>4.9007157343485291E-2</v>
      </c>
      <c r="G8584" s="24">
        <f t="shared" ca="1" si="936"/>
        <v>10083.090791715564</v>
      </c>
      <c r="H8584" s="24">
        <f t="shared" ca="1" si="937"/>
        <v>10776.272095028045</v>
      </c>
      <c r="I8584" s="24">
        <f ca="1">H8584/'Option value'!$E$10</f>
        <v>523.12000461301193</v>
      </c>
    </row>
    <row r="8585" spans="2:9">
      <c r="B8585">
        <f t="shared" si="938"/>
        <v>8567</v>
      </c>
      <c r="C8585" s="38">
        <f t="shared" ca="1" si="933"/>
        <v>0.11776462070683805</v>
      </c>
      <c r="D8585" s="38">
        <f t="shared" ca="1" si="934"/>
        <v>5.7423199629289212E-2</v>
      </c>
      <c r="E8585" s="38">
        <f t="shared" ca="1" si="935"/>
        <v>0.14866597106319684</v>
      </c>
      <c r="F8585" s="38">
        <f t="shared" ca="1" si="939"/>
        <v>2.9383551863853101E-2</v>
      </c>
      <c r="G8585" s="24">
        <f t="shared" ca="1" si="936"/>
        <v>6673.4849490066763</v>
      </c>
      <c r="H8585" s="24">
        <f t="shared" ca="1" si="937"/>
        <v>7366.666252319159</v>
      </c>
      <c r="I8585" s="24">
        <f ca="1">H8585/'Option value'!$E$10</f>
        <v>357.60515787957081</v>
      </c>
    </row>
    <row r="8586" spans="2:9">
      <c r="B8586">
        <f t="shared" si="938"/>
        <v>8568</v>
      </c>
      <c r="C8586" s="38">
        <f t="shared" ca="1" si="933"/>
        <v>0.19788370593233937</v>
      </c>
      <c r="D8586" s="38">
        <f t="shared" ca="1" si="934"/>
        <v>5.5351572542156564E-2</v>
      </c>
      <c r="E8586" s="38">
        <f t="shared" ca="1" si="935"/>
        <v>0.14985035016005641</v>
      </c>
      <c r="F8586" s="38">
        <f t="shared" ca="1" si="939"/>
        <v>5.5507463595577455E-2</v>
      </c>
      <c r="G8586" s="24">
        <f t="shared" ca="1" si="936"/>
        <v>8716.1929985508723</v>
      </c>
      <c r="H8586" s="24">
        <f t="shared" ca="1" si="937"/>
        <v>9409.374301863354</v>
      </c>
      <c r="I8586" s="24">
        <f ca="1">H8586/'Option value'!$E$10</f>
        <v>456.76574280890065</v>
      </c>
    </row>
    <row r="8587" spans="2:9">
      <c r="B8587">
        <f t="shared" si="938"/>
        <v>8569</v>
      </c>
      <c r="C8587" s="38">
        <f t="shared" ca="1" si="933"/>
        <v>0.28200085744017855</v>
      </c>
      <c r="D8587" s="38">
        <f t="shared" ca="1" si="934"/>
        <v>5.4964750635913572E-2</v>
      </c>
      <c r="E8587" s="38">
        <f t="shared" ca="1" si="935"/>
        <v>0.14356065421910244</v>
      </c>
      <c r="F8587" s="38">
        <f t="shared" ca="1" si="939"/>
        <v>5.5646255338102163E-2</v>
      </c>
      <c r="G8587" s="24">
        <f t="shared" ca="1" si="936"/>
        <v>9940.4018965952473</v>
      </c>
      <c r="H8587" s="24">
        <f t="shared" ca="1" si="937"/>
        <v>10633.583199907729</v>
      </c>
      <c r="I8587" s="24">
        <f ca="1">H8587/'Option value'!$E$10</f>
        <v>516.1933592188218</v>
      </c>
    </row>
    <row r="8588" spans="2:9">
      <c r="B8588">
        <f t="shared" si="938"/>
        <v>8570</v>
      </c>
      <c r="C8588" s="38">
        <f t="shared" ca="1" si="933"/>
        <v>0.28735785031785838</v>
      </c>
      <c r="D8588" s="38">
        <f t="shared" ca="1" si="934"/>
        <v>6.0402400490625272E-2</v>
      </c>
      <c r="E8588" s="38">
        <f t="shared" ca="1" si="935"/>
        <v>0.14187758690731508</v>
      </c>
      <c r="F8588" s="38">
        <f t="shared" ca="1" si="939"/>
        <v>2.9699371824214671E-2</v>
      </c>
      <c r="G8588" s="24">
        <f t="shared" ca="1" si="936"/>
        <v>8596.7903471731515</v>
      </c>
      <c r="H8588" s="24">
        <f t="shared" ca="1" si="937"/>
        <v>9289.9716504856333</v>
      </c>
      <c r="I8588" s="24">
        <f ca="1">H8588/'Option value'!$E$10</f>
        <v>450.96949759638994</v>
      </c>
    </row>
    <row r="8589" spans="2:9">
      <c r="B8589">
        <f t="shared" si="938"/>
        <v>8571</v>
      </c>
      <c r="C8589" s="38">
        <f t="shared" ca="1" si="933"/>
        <v>0.10929128446767421</v>
      </c>
      <c r="D8589" s="38">
        <f t="shared" ca="1" si="934"/>
        <v>7.2901632372814842E-2</v>
      </c>
      <c r="E8589" s="38">
        <f t="shared" ca="1" si="935"/>
        <v>0.14440067998379172</v>
      </c>
      <c r="F8589" s="38">
        <f t="shared" ca="1" si="939"/>
        <v>5.1375622259475312E-2</v>
      </c>
      <c r="G8589" s="24">
        <f t="shared" ca="1" si="936"/>
        <v>10781.37823588388</v>
      </c>
      <c r="H8589" s="24">
        <f t="shared" ca="1" si="937"/>
        <v>11474.559539196362</v>
      </c>
      <c r="I8589" s="24">
        <f ca="1">H8589/'Option value'!$E$10</f>
        <v>557.01745335904661</v>
      </c>
    </row>
    <row r="8590" spans="2:9">
      <c r="B8590">
        <f t="shared" si="938"/>
        <v>8572</v>
      </c>
      <c r="C8590" s="38">
        <f t="shared" ca="1" si="933"/>
        <v>0.10630853339954281</v>
      </c>
      <c r="D8590" s="38">
        <f t="shared" ca="1" si="934"/>
        <v>6.3182885547009557E-2</v>
      </c>
      <c r="E8590" s="38">
        <f t="shared" ca="1" si="935"/>
        <v>0.14572756006938117</v>
      </c>
      <c r="F8590" s="38">
        <f t="shared" ca="1" si="939"/>
        <v>5.016534973825422E-2</v>
      </c>
      <c r="G8590" s="24">
        <f t="shared" ca="1" si="936"/>
        <v>9071.5376826587708</v>
      </c>
      <c r="H8590" s="24">
        <f t="shared" ca="1" si="937"/>
        <v>9764.7189859712526</v>
      </c>
      <c r="I8590" s="24">
        <f ca="1">H8590/'Option value'!$E$10</f>
        <v>474.01548475588601</v>
      </c>
    </row>
    <row r="8591" spans="2:9">
      <c r="B8591">
        <f t="shared" si="938"/>
        <v>8573</v>
      </c>
      <c r="C8591" s="38">
        <f t="shared" ca="1" si="933"/>
        <v>0.14314949403768928</v>
      </c>
      <c r="D8591" s="38">
        <f t="shared" ca="1" si="934"/>
        <v>5.6766185412810082E-2</v>
      </c>
      <c r="E8591" s="38">
        <f t="shared" ca="1" si="935"/>
        <v>0.14937381117469842</v>
      </c>
      <c r="F8591" s="38">
        <f t="shared" ca="1" si="939"/>
        <v>3.2608345215870242E-2</v>
      </c>
      <c r="G8591" s="24">
        <f t="shared" ca="1" si="936"/>
        <v>6892.3877191922511</v>
      </c>
      <c r="H8591" s="24">
        <f t="shared" ca="1" si="937"/>
        <v>7585.5690225047338</v>
      </c>
      <c r="I8591" s="24">
        <f ca="1">H8591/'Option value'!$E$10</f>
        <v>368.2315059468317</v>
      </c>
    </row>
    <row r="8592" spans="2:9">
      <c r="B8592">
        <f t="shared" si="938"/>
        <v>8574</v>
      </c>
      <c r="C8592" s="38">
        <f t="shared" ca="1" si="933"/>
        <v>0.15767064367197647</v>
      </c>
      <c r="D8592" s="38">
        <f t="shared" ca="1" si="934"/>
        <v>5.6381279281646067E-2</v>
      </c>
      <c r="E8592" s="38">
        <f t="shared" ca="1" si="935"/>
        <v>0.14226926129245507</v>
      </c>
      <c r="F8592" s="38">
        <f t="shared" ca="1" si="939"/>
        <v>2.3784795816840672E-2</v>
      </c>
      <c r="G8592" s="24">
        <f t="shared" ca="1" si="936"/>
        <v>6832.0322771430638</v>
      </c>
      <c r="H8592" s="24">
        <f t="shared" ca="1" si="937"/>
        <v>7525.2135804555464</v>
      </c>
      <c r="I8592" s="24">
        <f ca="1">H8592/'Option value'!$E$10</f>
        <v>365.30163011920126</v>
      </c>
    </row>
    <row r="8593" spans="2:9">
      <c r="B8593">
        <f t="shared" si="938"/>
        <v>8575</v>
      </c>
      <c r="C8593" s="38">
        <f t="shared" ca="1" si="933"/>
        <v>0.19175629876806144</v>
      </c>
      <c r="D8593" s="38">
        <f t="shared" ca="1" si="934"/>
        <v>7.0202641617340106E-2</v>
      </c>
      <c r="E8593" s="38">
        <f t="shared" ca="1" si="935"/>
        <v>0.1461762196461282</v>
      </c>
      <c r="F8593" s="38">
        <f t="shared" ca="1" si="939"/>
        <v>3.3146618459813239E-2</v>
      </c>
      <c r="G8593" s="24">
        <f t="shared" ca="1" si="936"/>
        <v>9179.9452668369795</v>
      </c>
      <c r="H8593" s="24">
        <f t="shared" ca="1" si="937"/>
        <v>9873.1265701494613</v>
      </c>
      <c r="I8593" s="24">
        <f ca="1">H8593/'Option value'!$E$10</f>
        <v>479.27798884220681</v>
      </c>
    </row>
    <row r="8594" spans="2:9">
      <c r="B8594">
        <f t="shared" si="938"/>
        <v>8576</v>
      </c>
      <c r="C8594" s="38">
        <f t="shared" ca="1" si="933"/>
        <v>0.30592154074071182</v>
      </c>
      <c r="D8594" s="38">
        <f t="shared" ca="1" si="934"/>
        <v>5.5822757674861168E-2</v>
      </c>
      <c r="E8594" s="38">
        <f t="shared" ca="1" si="935"/>
        <v>0.14494023194491695</v>
      </c>
      <c r="F8594" s="38">
        <f t="shared" ca="1" si="939"/>
        <v>5.2330574050671264E-2</v>
      </c>
      <c r="G8594" s="24">
        <f t="shared" ca="1" si="936"/>
        <v>9762.5544576862449</v>
      </c>
      <c r="H8594" s="24">
        <f t="shared" ca="1" si="937"/>
        <v>10455.735760998727</v>
      </c>
      <c r="I8594" s="24">
        <f ca="1">H8594/'Option value'!$E$10</f>
        <v>507.55998839799639</v>
      </c>
    </row>
    <row r="8595" spans="2:9">
      <c r="B8595">
        <f t="shared" si="938"/>
        <v>8577</v>
      </c>
      <c r="C8595" s="38">
        <f t="shared" ref="C8595:C8658" ca="1" si="940">_xlfn.NORM.INV(RAND(),$F$6,$G$6)</f>
        <v>0.17137393201474935</v>
      </c>
      <c r="D8595" s="38">
        <f t="shared" ref="D8595:D8658" ca="1" si="941">_xlfn.NORM.INV(RAND(),$F$7,$G$7)</f>
        <v>6.3407368579264017E-2</v>
      </c>
      <c r="E8595" s="38">
        <f t="shared" ref="E8595:E8658" ca="1" si="942">_xlfn.NORM.INV(RAND(),$F$8,$G$8)</f>
        <v>0.14586098345726947</v>
      </c>
      <c r="F8595" s="38">
        <f t="shared" ca="1" si="939"/>
        <v>4.0674485729184903E-2</v>
      </c>
      <c r="G8595" s="24">
        <f t="shared" ref="G8595:G8658" ca="1" si="943">IF(E8595&gt;F8595,($C$12*(1+C8595)*D8595)/(E8595-F8595),0)</f>
        <v>8757.2281986088528</v>
      </c>
      <c r="H8595" s="24">
        <f t="shared" ref="H8595:H8658" ca="1" si="944">G8595+$C$13</f>
        <v>9450.4095019213346</v>
      </c>
      <c r="I8595" s="24">
        <f ca="1">H8595/'Option value'!$E$10</f>
        <v>458.75774281171522</v>
      </c>
    </row>
    <row r="8596" spans="2:9">
      <c r="B8596">
        <f t="shared" ref="B8596:B8659" si="945">B8595+1</f>
        <v>8578</v>
      </c>
      <c r="C8596" s="38">
        <f t="shared" ca="1" si="940"/>
        <v>2.9871376991763343E-2</v>
      </c>
      <c r="D8596" s="38">
        <f t="shared" ca="1" si="941"/>
        <v>5.5899945679096646E-2</v>
      </c>
      <c r="E8596" s="38">
        <f t="shared" ca="1" si="942"/>
        <v>0.14143601507788578</v>
      </c>
      <c r="F8596" s="38">
        <f t="shared" ref="F8596:F8659" ca="1" si="946">RAND()*($E$9-$D$9)+$D$9</f>
        <v>5.1482266721147835E-2</v>
      </c>
      <c r="G8596" s="24">
        <f t="shared" ca="1" si="943"/>
        <v>7937.1846846747967</v>
      </c>
      <c r="H8596" s="24">
        <f t="shared" ca="1" si="944"/>
        <v>8630.3659879872794</v>
      </c>
      <c r="I8596" s="24">
        <f ca="1">H8596/'Option value'!$E$10</f>
        <v>418.94980524210092</v>
      </c>
    </row>
    <row r="8597" spans="2:9">
      <c r="B8597">
        <f t="shared" si="945"/>
        <v>8579</v>
      </c>
      <c r="C8597" s="38">
        <f t="shared" ca="1" si="940"/>
        <v>0.26228886406306218</v>
      </c>
      <c r="D8597" s="38">
        <f t="shared" ca="1" si="941"/>
        <v>4.5628942528278718E-2</v>
      </c>
      <c r="E8597" s="38">
        <f t="shared" ca="1" si="942"/>
        <v>0.14476091294943103</v>
      </c>
      <c r="F8597" s="38">
        <f t="shared" ca="1" si="946"/>
        <v>5.1486206535056506E-2</v>
      </c>
      <c r="G8597" s="24">
        <f t="shared" ca="1" si="943"/>
        <v>7658.1988848257133</v>
      </c>
      <c r="H8597" s="24">
        <f t="shared" ca="1" si="944"/>
        <v>8351.3801881381951</v>
      </c>
      <c r="I8597" s="24">
        <f ca="1">H8597/'Option value'!$E$10</f>
        <v>405.4068052494269</v>
      </c>
    </row>
    <row r="8598" spans="2:9">
      <c r="B8598">
        <f t="shared" si="945"/>
        <v>8580</v>
      </c>
      <c r="C8598" s="38">
        <f t="shared" ca="1" si="940"/>
        <v>0.47348679066967025</v>
      </c>
      <c r="D8598" s="38">
        <f t="shared" ca="1" si="941"/>
        <v>6.2684722288657554E-2</v>
      </c>
      <c r="E8598" s="38">
        <f t="shared" ca="1" si="942"/>
        <v>0.1464869411725768</v>
      </c>
      <c r="F8598" s="38">
        <f t="shared" ca="1" si="946"/>
        <v>2.0023981275387397E-2</v>
      </c>
      <c r="G8598" s="24">
        <f t="shared" ca="1" si="943"/>
        <v>9058.0765691231518</v>
      </c>
      <c r="H8598" s="24">
        <f t="shared" ca="1" si="944"/>
        <v>9751.2578724356335</v>
      </c>
      <c r="I8598" s="24">
        <f ca="1">H8598/'Option value'!$E$10</f>
        <v>473.36203264250645</v>
      </c>
    </row>
    <row r="8599" spans="2:9">
      <c r="B8599">
        <f t="shared" si="945"/>
        <v>8581</v>
      </c>
      <c r="C8599" s="38">
        <f t="shared" ca="1" si="940"/>
        <v>0.29861898716371654</v>
      </c>
      <c r="D8599" s="38">
        <f t="shared" ca="1" si="941"/>
        <v>6.6120255420396373E-2</v>
      </c>
      <c r="E8599" s="38">
        <f t="shared" ca="1" si="942"/>
        <v>0.14454622503628223</v>
      </c>
      <c r="F8599" s="38">
        <f t="shared" ca="1" si="946"/>
        <v>2.7248862424349138E-2</v>
      </c>
      <c r="G8599" s="24">
        <f t="shared" ca="1" si="943"/>
        <v>9078.6108470459003</v>
      </c>
      <c r="H8599" s="24">
        <f t="shared" ca="1" si="944"/>
        <v>9771.7921503583821</v>
      </c>
      <c r="I8599" s="24">
        <f ca="1">H8599/'Option value'!$E$10</f>
        <v>474.35884225040684</v>
      </c>
    </row>
    <row r="8600" spans="2:9">
      <c r="B8600">
        <f t="shared" si="945"/>
        <v>8582</v>
      </c>
      <c r="C8600" s="38">
        <f t="shared" ca="1" si="940"/>
        <v>0.15949132516155923</v>
      </c>
      <c r="D8600" s="38">
        <f t="shared" ca="1" si="941"/>
        <v>6.0086596275305444E-2</v>
      </c>
      <c r="E8600" s="38">
        <f t="shared" ca="1" si="942"/>
        <v>0.14725579714751588</v>
      </c>
      <c r="F8600" s="38">
        <f t="shared" ca="1" si="946"/>
        <v>3.2373091826416907E-2</v>
      </c>
      <c r="G8600" s="24">
        <f t="shared" ca="1" si="943"/>
        <v>7521.1080831765457</v>
      </c>
      <c r="H8600" s="24">
        <f t="shared" ca="1" si="944"/>
        <v>8214.2893864890284</v>
      </c>
      <c r="I8600" s="24">
        <f ca="1">H8600/'Option value'!$E$10</f>
        <v>398.75191196548678</v>
      </c>
    </row>
    <row r="8601" spans="2:9">
      <c r="B8601">
        <f t="shared" si="945"/>
        <v>8583</v>
      </c>
      <c r="C8601" s="38">
        <f t="shared" ca="1" si="940"/>
        <v>0.26102808329389504</v>
      </c>
      <c r="D8601" s="38">
        <f t="shared" ca="1" si="941"/>
        <v>5.6064997612446953E-2</v>
      </c>
      <c r="E8601" s="38">
        <f t="shared" ca="1" si="942"/>
        <v>0.14565179954420363</v>
      </c>
      <c r="F8601" s="38">
        <f t="shared" ca="1" si="946"/>
        <v>2.7126341839162779E-2</v>
      </c>
      <c r="G8601" s="24">
        <f t="shared" ca="1" si="943"/>
        <v>7397.6929631477169</v>
      </c>
      <c r="H8601" s="24">
        <f t="shared" ca="1" si="944"/>
        <v>8090.8742664601996</v>
      </c>
      <c r="I8601" s="24">
        <f ca="1">H8601/'Option value'!$E$10</f>
        <v>392.76088672136888</v>
      </c>
    </row>
    <row r="8602" spans="2:9">
      <c r="B8602">
        <f t="shared" si="945"/>
        <v>8584</v>
      </c>
      <c r="C8602" s="38">
        <f t="shared" ca="1" si="940"/>
        <v>8.2129760713604172E-2</v>
      </c>
      <c r="D8602" s="38">
        <f t="shared" ca="1" si="941"/>
        <v>6.3200665500322412E-2</v>
      </c>
      <c r="E8602" s="38">
        <f t="shared" ca="1" si="942"/>
        <v>0.14703107543987468</v>
      </c>
      <c r="F8602" s="38">
        <f t="shared" ca="1" si="946"/>
        <v>4.723034807431796E-2</v>
      </c>
      <c r="G8602" s="24">
        <f t="shared" ca="1" si="943"/>
        <v>8498.8206193491278</v>
      </c>
      <c r="H8602" s="24">
        <f t="shared" ca="1" si="944"/>
        <v>9192.0019226616096</v>
      </c>
      <c r="I8602" s="24">
        <f ca="1">H8602/'Option value'!$E$10</f>
        <v>446.21368556609752</v>
      </c>
    </row>
    <row r="8603" spans="2:9">
      <c r="B8603">
        <f t="shared" si="945"/>
        <v>8585</v>
      </c>
      <c r="C8603" s="38">
        <f t="shared" ca="1" si="940"/>
        <v>0.15173286069327602</v>
      </c>
      <c r="D8603" s="38">
        <f t="shared" ca="1" si="941"/>
        <v>5.6454368075450789E-2</v>
      </c>
      <c r="E8603" s="38">
        <f t="shared" ca="1" si="942"/>
        <v>0.14185453656425359</v>
      </c>
      <c r="F8603" s="38">
        <f t="shared" ca="1" si="946"/>
        <v>2.2474261518468163E-2</v>
      </c>
      <c r="G8603" s="24">
        <f t="shared" ca="1" si="943"/>
        <v>6754.7318066725575</v>
      </c>
      <c r="H8603" s="24">
        <f t="shared" ca="1" si="944"/>
        <v>7447.9131099850401</v>
      </c>
      <c r="I8603" s="24">
        <f ca="1">H8603/'Option value'!$E$10</f>
        <v>361.54918009636117</v>
      </c>
    </row>
    <row r="8604" spans="2:9">
      <c r="B8604">
        <f t="shared" si="945"/>
        <v>8586</v>
      </c>
      <c r="C8604" s="38">
        <f t="shared" ca="1" si="940"/>
        <v>0.22409710035526198</v>
      </c>
      <c r="D8604" s="38">
        <f t="shared" ca="1" si="941"/>
        <v>5.4264938613204035E-2</v>
      </c>
      <c r="E8604" s="38">
        <f t="shared" ca="1" si="942"/>
        <v>0.14499310942508217</v>
      </c>
      <c r="F8604" s="38">
        <f t="shared" ca="1" si="946"/>
        <v>3.1791860919569502E-2</v>
      </c>
      <c r="G8604" s="24">
        <f t="shared" ca="1" si="943"/>
        <v>7277.3849000778528</v>
      </c>
      <c r="H8604" s="24">
        <f t="shared" ca="1" si="944"/>
        <v>7970.5662033903354</v>
      </c>
      <c r="I8604" s="24">
        <f ca="1">H8604/'Option value'!$E$10</f>
        <v>386.92068948496774</v>
      </c>
    </row>
    <row r="8605" spans="2:9">
      <c r="B8605">
        <f t="shared" si="945"/>
        <v>8587</v>
      </c>
      <c r="C8605" s="38">
        <f t="shared" ca="1" si="940"/>
        <v>0.3111317351699654</v>
      </c>
      <c r="D8605" s="38">
        <f t="shared" ca="1" si="941"/>
        <v>6.808372255048592E-2</v>
      </c>
      <c r="E8605" s="38">
        <f t="shared" ca="1" si="942"/>
        <v>0.14393115664381068</v>
      </c>
      <c r="F8605" s="38">
        <f t="shared" ca="1" si="946"/>
        <v>4.7245111526456052E-2</v>
      </c>
      <c r="G8605" s="24">
        <f t="shared" ca="1" si="943"/>
        <v>11450.308910398582</v>
      </c>
      <c r="H8605" s="24">
        <f t="shared" ca="1" si="944"/>
        <v>12143.490213711064</v>
      </c>
      <c r="I8605" s="24">
        <f ca="1">H8605/'Option value'!$E$10</f>
        <v>589.48981619956612</v>
      </c>
    </row>
    <row r="8606" spans="2:9">
      <c r="B8606">
        <f t="shared" si="945"/>
        <v>8588</v>
      </c>
      <c r="C8606" s="38">
        <f t="shared" ca="1" si="940"/>
        <v>0.28775205259089237</v>
      </c>
      <c r="D8606" s="38">
        <f t="shared" ca="1" si="941"/>
        <v>7.2386918099068692E-2</v>
      </c>
      <c r="E8606" s="38">
        <f t="shared" ca="1" si="942"/>
        <v>0.14678801947025072</v>
      </c>
      <c r="F8606" s="38">
        <f t="shared" ca="1" si="946"/>
        <v>4.5838956831369099E-2</v>
      </c>
      <c r="G8606" s="24">
        <f t="shared" ca="1" si="943"/>
        <v>11452.002224874605</v>
      </c>
      <c r="H8606" s="24">
        <f t="shared" ca="1" si="944"/>
        <v>12145.183528187086</v>
      </c>
      <c r="I8606" s="24">
        <f ca="1">H8606/'Option value'!$E$10</f>
        <v>589.5720159314119</v>
      </c>
    </row>
    <row r="8607" spans="2:9">
      <c r="B8607">
        <f t="shared" si="945"/>
        <v>8589</v>
      </c>
      <c r="C8607" s="38">
        <f t="shared" ca="1" si="940"/>
        <v>0.27101893282016165</v>
      </c>
      <c r="D8607" s="38">
        <f t="shared" ca="1" si="941"/>
        <v>6.5828817198732389E-2</v>
      </c>
      <c r="E8607" s="38">
        <f t="shared" ca="1" si="942"/>
        <v>0.14624839000261869</v>
      </c>
      <c r="F8607" s="38">
        <f t="shared" ca="1" si="946"/>
        <v>5.164601662080158E-2</v>
      </c>
      <c r="G8607" s="24">
        <f t="shared" ca="1" si="943"/>
        <v>10968.757025492747</v>
      </c>
      <c r="H8607" s="24">
        <f t="shared" ca="1" si="944"/>
        <v>11661.938328805229</v>
      </c>
      <c r="I8607" s="24">
        <f ca="1">H8607/'Option value'!$E$10</f>
        <v>566.11351110704993</v>
      </c>
    </row>
    <row r="8608" spans="2:9">
      <c r="B8608">
        <f t="shared" si="945"/>
        <v>8590</v>
      </c>
      <c r="C8608" s="38">
        <f t="shared" ca="1" si="940"/>
        <v>0.19254285830596521</v>
      </c>
      <c r="D8608" s="38">
        <f t="shared" ca="1" si="941"/>
        <v>6.5598336631732743E-2</v>
      </c>
      <c r="E8608" s="38">
        <f t="shared" ca="1" si="942"/>
        <v>0.14414027468826843</v>
      </c>
      <c r="F8608" s="38">
        <f t="shared" ca="1" si="946"/>
        <v>5.7232800699174399E-2</v>
      </c>
      <c r="G8608" s="24">
        <f t="shared" ca="1" si="943"/>
        <v>11163.517893053193</v>
      </c>
      <c r="H8608" s="24">
        <f t="shared" ca="1" si="944"/>
        <v>11856.699196365675</v>
      </c>
      <c r="I8608" s="24">
        <f ca="1">H8608/'Option value'!$E$10</f>
        <v>575.56792215367352</v>
      </c>
    </row>
    <row r="8609" spans="2:9">
      <c r="B8609">
        <f t="shared" si="945"/>
        <v>8591</v>
      </c>
      <c r="C8609" s="38">
        <f t="shared" ca="1" si="940"/>
        <v>0.22597123577107792</v>
      </c>
      <c r="D8609" s="38">
        <f t="shared" ca="1" si="941"/>
        <v>6.1519751163455358E-2</v>
      </c>
      <c r="E8609" s="38">
        <f t="shared" ca="1" si="942"/>
        <v>0.1439462346785555</v>
      </c>
      <c r="F8609" s="38">
        <f t="shared" ca="1" si="946"/>
        <v>4.4979153296199496E-2</v>
      </c>
      <c r="G8609" s="24">
        <f t="shared" ca="1" si="943"/>
        <v>9451.3852288321214</v>
      </c>
      <c r="H8609" s="24">
        <f t="shared" ca="1" si="944"/>
        <v>10144.566532144603</v>
      </c>
      <c r="I8609" s="24">
        <f ca="1">H8609/'Option value'!$E$10</f>
        <v>492.454686026437</v>
      </c>
    </row>
    <row r="8610" spans="2:9">
      <c r="B8610">
        <f t="shared" si="945"/>
        <v>8592</v>
      </c>
      <c r="C8610" s="38">
        <f t="shared" ca="1" si="940"/>
        <v>0.23383423153938471</v>
      </c>
      <c r="D8610" s="38">
        <f t="shared" ca="1" si="941"/>
        <v>5.7778552199509288E-2</v>
      </c>
      <c r="E8610" s="38">
        <f t="shared" ca="1" si="942"/>
        <v>0.14628137845665248</v>
      </c>
      <c r="F8610" s="38">
        <f t="shared" ca="1" si="946"/>
        <v>4.3274752192776336E-2</v>
      </c>
      <c r="G8610" s="24">
        <f t="shared" ca="1" si="943"/>
        <v>8583.2089287745275</v>
      </c>
      <c r="H8610" s="24">
        <f t="shared" ca="1" si="944"/>
        <v>9276.3902320870093</v>
      </c>
      <c r="I8610" s="24">
        <f ca="1">H8610/'Option value'!$E$10</f>
        <v>450.31020544111692</v>
      </c>
    </row>
    <row r="8611" spans="2:9">
      <c r="B8611">
        <f t="shared" si="945"/>
        <v>8593</v>
      </c>
      <c r="C8611" s="38">
        <f t="shared" ca="1" si="940"/>
        <v>0.26860374528529901</v>
      </c>
      <c r="D8611" s="38">
        <f t="shared" ca="1" si="941"/>
        <v>5.6990222028984502E-2</v>
      </c>
      <c r="E8611" s="38">
        <f t="shared" ca="1" si="942"/>
        <v>0.14362532389920227</v>
      </c>
      <c r="F8611" s="38">
        <f t="shared" ca="1" si="946"/>
        <v>2.0145891515762453E-2</v>
      </c>
      <c r="G8611" s="24">
        <f t="shared" ca="1" si="943"/>
        <v>7261.4456408041533</v>
      </c>
      <c r="H8611" s="24">
        <f t="shared" ca="1" si="944"/>
        <v>7954.626944116636</v>
      </c>
      <c r="I8611" s="24">
        <f ca="1">H8611/'Option value'!$E$10</f>
        <v>386.14693903478815</v>
      </c>
    </row>
    <row r="8612" spans="2:9">
      <c r="B8612">
        <f t="shared" si="945"/>
        <v>8594</v>
      </c>
      <c r="C8612" s="38">
        <f t="shared" ca="1" si="940"/>
        <v>8.536192531524478E-2</v>
      </c>
      <c r="D8612" s="38">
        <f t="shared" ca="1" si="941"/>
        <v>6.6410746480090072E-2</v>
      </c>
      <c r="E8612" s="38">
        <f t="shared" ca="1" si="942"/>
        <v>0.14656306881794998</v>
      </c>
      <c r="F8612" s="38">
        <f t="shared" ca="1" si="946"/>
        <v>5.189655044187215E-2</v>
      </c>
      <c r="G8612" s="24">
        <f t="shared" ca="1" si="943"/>
        <v>9442.954912977988</v>
      </c>
      <c r="H8612" s="24">
        <f t="shared" ca="1" si="944"/>
        <v>10136.13621629047</v>
      </c>
      <c r="I8612" s="24">
        <f ca="1">H8612/'Option value'!$E$10</f>
        <v>492.04544739274121</v>
      </c>
    </row>
    <row r="8613" spans="2:9">
      <c r="B8613">
        <f t="shared" si="945"/>
        <v>8595</v>
      </c>
      <c r="C8613" s="38">
        <f t="shared" ca="1" si="940"/>
        <v>0.26374067854468553</v>
      </c>
      <c r="D8613" s="38">
        <f t="shared" ca="1" si="941"/>
        <v>6.3467191457878588E-2</v>
      </c>
      <c r="E8613" s="38">
        <f t="shared" ca="1" si="942"/>
        <v>0.14583058716320133</v>
      </c>
      <c r="F8613" s="38">
        <f t="shared" ca="1" si="946"/>
        <v>2.5790784297023292E-2</v>
      </c>
      <c r="G8613" s="24">
        <f t="shared" ca="1" si="943"/>
        <v>8286.5422480773614</v>
      </c>
      <c r="H8613" s="24">
        <f t="shared" ca="1" si="944"/>
        <v>8979.7235513898431</v>
      </c>
      <c r="I8613" s="24">
        <f ca="1">H8613/'Option value'!$E$10</f>
        <v>435.90891026164286</v>
      </c>
    </row>
    <row r="8614" spans="2:9">
      <c r="B8614">
        <f t="shared" si="945"/>
        <v>8596</v>
      </c>
      <c r="C8614" s="38">
        <f t="shared" ca="1" si="940"/>
        <v>0.13362616727166063</v>
      </c>
      <c r="D8614" s="38">
        <f t="shared" ca="1" si="941"/>
        <v>6.948636815625045E-2</v>
      </c>
      <c r="E8614" s="38">
        <f t="shared" ca="1" si="942"/>
        <v>0.15053227740999869</v>
      </c>
      <c r="F8614" s="38">
        <f t="shared" ca="1" si="946"/>
        <v>3.1055333063235248E-2</v>
      </c>
      <c r="G8614" s="24">
        <f t="shared" ca="1" si="943"/>
        <v>8176.6751683137218</v>
      </c>
      <c r="H8614" s="24">
        <f t="shared" ca="1" si="944"/>
        <v>8869.8564716262044</v>
      </c>
      <c r="I8614" s="24">
        <f ca="1">H8614/'Option value'!$E$10</f>
        <v>430.57555687505845</v>
      </c>
    </row>
    <row r="8615" spans="2:9">
      <c r="B8615">
        <f t="shared" si="945"/>
        <v>8597</v>
      </c>
      <c r="C8615" s="38">
        <f t="shared" ca="1" si="940"/>
        <v>0.26918940471772634</v>
      </c>
      <c r="D8615" s="38">
        <f t="shared" ca="1" si="941"/>
        <v>6.4216190039881035E-2</v>
      </c>
      <c r="E8615" s="38">
        <f t="shared" ca="1" si="942"/>
        <v>0.14132010203833059</v>
      </c>
      <c r="F8615" s="38">
        <f t="shared" ca="1" si="946"/>
        <v>3.2446860731449104E-2</v>
      </c>
      <c r="G8615" s="24">
        <f t="shared" ca="1" si="943"/>
        <v>9284.1296647472736</v>
      </c>
      <c r="H8615" s="24">
        <f t="shared" ca="1" si="944"/>
        <v>9977.3109680597554</v>
      </c>
      <c r="I8615" s="24">
        <f ca="1">H8615/'Option value'!$E$10</f>
        <v>484.33548388639588</v>
      </c>
    </row>
    <row r="8616" spans="2:9">
      <c r="B8616">
        <f t="shared" si="945"/>
        <v>8598</v>
      </c>
      <c r="C8616" s="38">
        <f t="shared" ca="1" si="940"/>
        <v>0.25382239284475716</v>
      </c>
      <c r="D8616" s="38">
        <f t="shared" ca="1" si="941"/>
        <v>6.4361215447150372E-2</v>
      </c>
      <c r="E8616" s="38">
        <f t="shared" ca="1" si="942"/>
        <v>0.14699556414653117</v>
      </c>
      <c r="F8616" s="38">
        <f t="shared" ca="1" si="946"/>
        <v>4.7923371587293206E-2</v>
      </c>
      <c r="G8616" s="24">
        <f t="shared" ca="1" si="943"/>
        <v>10101.825481009992</v>
      </c>
      <c r="H8616" s="24">
        <f t="shared" ca="1" si="944"/>
        <v>10795.006784322473</v>
      </c>
      <c r="I8616" s="24">
        <f ca="1">H8616/'Option value'!$E$10</f>
        <v>524.02945554963458</v>
      </c>
    </row>
    <row r="8617" spans="2:9">
      <c r="B8617">
        <f t="shared" si="945"/>
        <v>8599</v>
      </c>
      <c r="C8617" s="38">
        <f t="shared" ca="1" si="940"/>
        <v>0.11330076359481529</v>
      </c>
      <c r="D8617" s="38">
        <f t="shared" ca="1" si="941"/>
        <v>7.1317898588640294E-2</v>
      </c>
      <c r="E8617" s="38">
        <f t="shared" ca="1" si="942"/>
        <v>0.14414821832895242</v>
      </c>
      <c r="F8617" s="38">
        <f t="shared" ca="1" si="946"/>
        <v>2.1026632552544208E-2</v>
      </c>
      <c r="G8617" s="24">
        <f t="shared" ca="1" si="943"/>
        <v>7997.7573080536104</v>
      </c>
      <c r="H8617" s="24">
        <f t="shared" ca="1" si="944"/>
        <v>8690.938611366093</v>
      </c>
      <c r="I8617" s="24">
        <f ca="1">H8617/'Option value'!$E$10</f>
        <v>421.89022385272295</v>
      </c>
    </row>
    <row r="8618" spans="2:9">
      <c r="B8618">
        <f t="shared" si="945"/>
        <v>8600</v>
      </c>
      <c r="C8618" s="38">
        <f t="shared" ca="1" si="940"/>
        <v>0.24137779845713001</v>
      </c>
      <c r="D8618" s="38">
        <f t="shared" ca="1" si="941"/>
        <v>6.3871651496220413E-2</v>
      </c>
      <c r="E8618" s="38">
        <f t="shared" ca="1" si="942"/>
        <v>0.14009505627427013</v>
      </c>
      <c r="F8618" s="38">
        <f t="shared" ca="1" si="946"/>
        <v>4.1147539925237619E-2</v>
      </c>
      <c r="G8618" s="24">
        <f t="shared" ca="1" si="943"/>
        <v>9937.9909932122246</v>
      </c>
      <c r="H8618" s="24">
        <f t="shared" ca="1" si="944"/>
        <v>10631.172296524706</v>
      </c>
      <c r="I8618" s="24">
        <f ca="1">H8618/'Option value'!$E$10</f>
        <v>516.07632507401479</v>
      </c>
    </row>
    <row r="8619" spans="2:9">
      <c r="B8619">
        <f t="shared" si="945"/>
        <v>8601</v>
      </c>
      <c r="C8619" s="38">
        <f t="shared" ca="1" si="940"/>
        <v>0.13864338888987665</v>
      </c>
      <c r="D8619" s="38">
        <f t="shared" ca="1" si="941"/>
        <v>6.3429047444810691E-2</v>
      </c>
      <c r="E8619" s="38">
        <f t="shared" ca="1" si="942"/>
        <v>0.14722850155964762</v>
      </c>
      <c r="F8619" s="38">
        <f t="shared" ca="1" si="946"/>
        <v>2.5008547846297583E-2</v>
      </c>
      <c r="G8619" s="24">
        <f t="shared" ca="1" si="943"/>
        <v>7328.6702321555404</v>
      </c>
      <c r="H8619" s="24">
        <f t="shared" ca="1" si="944"/>
        <v>8021.851535468023</v>
      </c>
      <c r="I8619" s="24">
        <f ca="1">H8619/'Option value'!$E$10</f>
        <v>389.41026871203991</v>
      </c>
    </row>
    <row r="8620" spans="2:9">
      <c r="B8620">
        <f t="shared" si="945"/>
        <v>8602</v>
      </c>
      <c r="C8620" s="38">
        <f t="shared" ca="1" si="940"/>
        <v>0.17843087162393187</v>
      </c>
      <c r="D8620" s="38">
        <f t="shared" ca="1" si="941"/>
        <v>5.9440066065154409E-2</v>
      </c>
      <c r="E8620" s="38">
        <f t="shared" ca="1" si="942"/>
        <v>0.14902308865674416</v>
      </c>
      <c r="F8620" s="38">
        <f t="shared" ca="1" si="946"/>
        <v>3.381094978858204E-2</v>
      </c>
      <c r="G8620" s="24">
        <f t="shared" ca="1" si="943"/>
        <v>7540.0900459564546</v>
      </c>
      <c r="H8620" s="24">
        <f t="shared" ca="1" si="944"/>
        <v>8233.2713492689363</v>
      </c>
      <c r="I8620" s="24">
        <f ca="1">H8620/'Option value'!$E$10</f>
        <v>399.67336646936582</v>
      </c>
    </row>
    <row r="8621" spans="2:9">
      <c r="B8621">
        <f t="shared" si="945"/>
        <v>8603</v>
      </c>
      <c r="C8621" s="38">
        <f t="shared" ca="1" si="940"/>
        <v>0.13578880449782088</v>
      </c>
      <c r="D8621" s="38">
        <f t="shared" ca="1" si="941"/>
        <v>4.8214419364586654E-2</v>
      </c>
      <c r="E8621" s="38">
        <f t="shared" ca="1" si="942"/>
        <v>0.14536952659846542</v>
      </c>
      <c r="F8621" s="38">
        <f t="shared" ca="1" si="946"/>
        <v>3.8888058419137589E-2</v>
      </c>
      <c r="G8621" s="24">
        <f t="shared" ca="1" si="943"/>
        <v>6378.1080280138458</v>
      </c>
      <c r="H8621" s="24">
        <f t="shared" ca="1" si="944"/>
        <v>7071.2893313263285</v>
      </c>
      <c r="I8621" s="24">
        <f ca="1">H8621/'Option value'!$E$10</f>
        <v>343.26647239448192</v>
      </c>
    </row>
    <row r="8622" spans="2:9">
      <c r="B8622">
        <f t="shared" si="945"/>
        <v>8604</v>
      </c>
      <c r="C8622" s="38">
        <f t="shared" ca="1" si="940"/>
        <v>0.29688117017157373</v>
      </c>
      <c r="D8622" s="38">
        <f t="shared" ca="1" si="941"/>
        <v>5.5697899990929459E-2</v>
      </c>
      <c r="E8622" s="38">
        <f t="shared" ca="1" si="942"/>
        <v>0.1446319518596349</v>
      </c>
      <c r="F8622" s="38">
        <f t="shared" ca="1" si="946"/>
        <v>4.5851867676183808E-2</v>
      </c>
      <c r="G8622" s="24">
        <f t="shared" ca="1" si="943"/>
        <v>9069.0331747308137</v>
      </c>
      <c r="H8622" s="24">
        <f t="shared" ca="1" si="944"/>
        <v>9762.2144780432955</v>
      </c>
      <c r="I8622" s="24">
        <f ca="1">H8622/'Option value'!$E$10</f>
        <v>473.89390670113079</v>
      </c>
    </row>
    <row r="8623" spans="2:9">
      <c r="B8623">
        <f t="shared" si="945"/>
        <v>8605</v>
      </c>
      <c r="C8623" s="38">
        <f t="shared" ca="1" si="940"/>
        <v>0.2754377066038014</v>
      </c>
      <c r="D8623" s="38">
        <f t="shared" ca="1" si="941"/>
        <v>6.6476998755786276E-2</v>
      </c>
      <c r="E8623" s="38">
        <f t="shared" ca="1" si="942"/>
        <v>0.14554420825209682</v>
      </c>
      <c r="F8623" s="38">
        <f t="shared" ca="1" si="946"/>
        <v>4.2637228229011351E-2</v>
      </c>
      <c r="G8623" s="24">
        <f t="shared" ca="1" si="943"/>
        <v>10218.265901757757</v>
      </c>
      <c r="H8623" s="24">
        <f t="shared" ca="1" si="944"/>
        <v>10911.447205070239</v>
      </c>
      <c r="I8623" s="24">
        <f ca="1">H8623/'Option value'!$E$10</f>
        <v>529.68190315874938</v>
      </c>
    </row>
    <row r="8624" spans="2:9">
      <c r="B8624">
        <f t="shared" si="945"/>
        <v>8606</v>
      </c>
      <c r="C8624" s="38">
        <f t="shared" ca="1" si="940"/>
        <v>0.18962585696085302</v>
      </c>
      <c r="D8624" s="38">
        <f t="shared" ca="1" si="941"/>
        <v>5.8782610517394994E-2</v>
      </c>
      <c r="E8624" s="38">
        <f t="shared" ca="1" si="942"/>
        <v>0.1417303248746043</v>
      </c>
      <c r="F8624" s="38">
        <f t="shared" ca="1" si="946"/>
        <v>3.300368684374122E-2</v>
      </c>
      <c r="G8624" s="24">
        <f t="shared" ca="1" si="943"/>
        <v>7976.5424677786259</v>
      </c>
      <c r="H8624" s="24">
        <f t="shared" ca="1" si="944"/>
        <v>8669.7237710911086</v>
      </c>
      <c r="I8624" s="24">
        <f ca="1">H8624/'Option value'!$E$10</f>
        <v>420.86037723743243</v>
      </c>
    </row>
    <row r="8625" spans="2:9">
      <c r="B8625">
        <f t="shared" si="945"/>
        <v>8607</v>
      </c>
      <c r="C8625" s="38">
        <f t="shared" ca="1" si="940"/>
        <v>0.2533121048520382</v>
      </c>
      <c r="D8625" s="38">
        <f t="shared" ca="1" si="941"/>
        <v>6.6659564038676442E-2</v>
      </c>
      <c r="E8625" s="38">
        <f t="shared" ca="1" si="942"/>
        <v>0.14735700512090033</v>
      </c>
      <c r="F8625" s="38">
        <f t="shared" ca="1" si="946"/>
        <v>4.9326200623502424E-2</v>
      </c>
      <c r="G8625" s="24">
        <f t="shared" ca="1" si="943"/>
        <v>10569.404361296167</v>
      </c>
      <c r="H8625" s="24">
        <f t="shared" ca="1" si="944"/>
        <v>11262.585664608649</v>
      </c>
      <c r="I8625" s="24">
        <f ca="1">H8625/'Option value'!$E$10</f>
        <v>546.72745944702172</v>
      </c>
    </row>
    <row r="8626" spans="2:9">
      <c r="B8626">
        <f t="shared" si="945"/>
        <v>8608</v>
      </c>
      <c r="C8626" s="38">
        <f t="shared" ca="1" si="940"/>
        <v>9.2711155630989805E-2</v>
      </c>
      <c r="D8626" s="38">
        <f t="shared" ca="1" si="941"/>
        <v>5.4995345437493418E-2</v>
      </c>
      <c r="E8626" s="38">
        <f t="shared" ca="1" si="942"/>
        <v>0.14400617900639698</v>
      </c>
      <c r="F8626" s="38">
        <f t="shared" ca="1" si="946"/>
        <v>3.7751694502994149E-2</v>
      </c>
      <c r="G8626" s="24">
        <f t="shared" ca="1" si="943"/>
        <v>7014.1559783829225</v>
      </c>
      <c r="H8626" s="24">
        <f t="shared" ca="1" si="944"/>
        <v>7707.3372816954052</v>
      </c>
      <c r="I8626" s="24">
        <f ca="1">H8626/'Option value'!$E$10</f>
        <v>374.1425864900682</v>
      </c>
    </row>
    <row r="8627" spans="2:9">
      <c r="B8627">
        <f t="shared" si="945"/>
        <v>8609</v>
      </c>
      <c r="C8627" s="38">
        <f t="shared" ca="1" si="940"/>
        <v>0.28259179662957978</v>
      </c>
      <c r="D8627" s="38">
        <f t="shared" ca="1" si="941"/>
        <v>5.9937196871683439E-2</v>
      </c>
      <c r="E8627" s="38">
        <f t="shared" ca="1" si="942"/>
        <v>0.1491754468686394</v>
      </c>
      <c r="F8627" s="38">
        <f t="shared" ca="1" si="946"/>
        <v>3.2846916845139754E-2</v>
      </c>
      <c r="G8627" s="24">
        <f t="shared" ca="1" si="943"/>
        <v>8195.7749146080496</v>
      </c>
      <c r="H8627" s="24">
        <f t="shared" ca="1" si="944"/>
        <v>8888.9562179205313</v>
      </c>
      <c r="I8627" s="24">
        <f ca="1">H8627/'Option value'!$E$10</f>
        <v>431.50272902526848</v>
      </c>
    </row>
    <row r="8628" spans="2:9">
      <c r="B8628">
        <f t="shared" si="945"/>
        <v>8610</v>
      </c>
      <c r="C8628" s="38">
        <f t="shared" ca="1" si="940"/>
        <v>0.16986184481685584</v>
      </c>
      <c r="D8628" s="38">
        <f t="shared" ca="1" si="941"/>
        <v>5.8013180007226939E-2</v>
      </c>
      <c r="E8628" s="38">
        <f t="shared" ca="1" si="942"/>
        <v>0.14235642221918066</v>
      </c>
      <c r="F8628" s="38">
        <f t="shared" ca="1" si="946"/>
        <v>2.7531008807472331E-2</v>
      </c>
      <c r="G8628" s="24">
        <f t="shared" ca="1" si="943"/>
        <v>7330.1794688755963</v>
      </c>
      <c r="H8628" s="24">
        <f t="shared" ca="1" si="944"/>
        <v>8023.360772188079</v>
      </c>
      <c r="I8628" s="24">
        <f ca="1">H8628/'Option value'!$E$10</f>
        <v>389.48353263048926</v>
      </c>
    </row>
    <row r="8629" spans="2:9">
      <c r="B8629">
        <f t="shared" si="945"/>
        <v>8611</v>
      </c>
      <c r="C8629" s="38">
        <f t="shared" ca="1" si="940"/>
        <v>0.22285713833073609</v>
      </c>
      <c r="D8629" s="38">
        <f t="shared" ca="1" si="941"/>
        <v>5.9565247644592555E-2</v>
      </c>
      <c r="E8629" s="38">
        <f t="shared" ca="1" si="942"/>
        <v>0.14776018298695787</v>
      </c>
      <c r="F8629" s="38">
        <f t="shared" ca="1" si="946"/>
        <v>4.3494859153245385E-2</v>
      </c>
      <c r="G8629" s="24">
        <f t="shared" ca="1" si="943"/>
        <v>8664.034144989404</v>
      </c>
      <c r="H8629" s="24">
        <f t="shared" ca="1" si="944"/>
        <v>9357.2154483018858</v>
      </c>
      <c r="I8629" s="24">
        <f ca="1">H8629/'Option value'!$E$10</f>
        <v>454.23375962630513</v>
      </c>
    </row>
    <row r="8630" spans="2:9">
      <c r="B8630">
        <f t="shared" si="945"/>
        <v>8612</v>
      </c>
      <c r="C8630" s="38">
        <f t="shared" ca="1" si="940"/>
        <v>0.14579889735094642</v>
      </c>
      <c r="D8630" s="38">
        <f t="shared" ca="1" si="941"/>
        <v>6.9257054631270146E-2</v>
      </c>
      <c r="E8630" s="38">
        <f t="shared" ca="1" si="942"/>
        <v>0.14610592925510435</v>
      </c>
      <c r="F8630" s="38">
        <f t="shared" ca="1" si="946"/>
        <v>5.7688457338986393E-2</v>
      </c>
      <c r="G8630" s="24">
        <f t="shared" ca="1" si="943"/>
        <v>11130.782628531628</v>
      </c>
      <c r="H8630" s="24">
        <f t="shared" ca="1" si="944"/>
        <v>11823.96393184411</v>
      </c>
      <c r="I8630" s="24">
        <f ca="1">H8630/'Option value'!$E$10</f>
        <v>573.97883164291795</v>
      </c>
    </row>
    <row r="8631" spans="2:9">
      <c r="B8631">
        <f t="shared" si="945"/>
        <v>8613</v>
      </c>
      <c r="C8631" s="38">
        <f t="shared" ca="1" si="940"/>
        <v>0.12178539773314913</v>
      </c>
      <c r="D8631" s="38">
        <f t="shared" ca="1" si="941"/>
        <v>5.8701261496842405E-2</v>
      </c>
      <c r="E8631" s="38">
        <f t="shared" ca="1" si="942"/>
        <v>0.14380592392745944</v>
      </c>
      <c r="F8631" s="38">
        <f t="shared" ca="1" si="946"/>
        <v>3.0158459646414837E-2</v>
      </c>
      <c r="G8631" s="24">
        <f t="shared" ca="1" si="943"/>
        <v>7186.0269826392432</v>
      </c>
      <c r="H8631" s="24">
        <f t="shared" ca="1" si="944"/>
        <v>7879.2082859517259</v>
      </c>
      <c r="I8631" s="24">
        <f ca="1">H8631/'Option value'!$E$10</f>
        <v>382.48583912387016</v>
      </c>
    </row>
    <row r="8632" spans="2:9">
      <c r="B8632">
        <f t="shared" si="945"/>
        <v>8614</v>
      </c>
      <c r="C8632" s="38">
        <f t="shared" ca="1" si="940"/>
        <v>0.12857390938939739</v>
      </c>
      <c r="D8632" s="38">
        <f t="shared" ca="1" si="941"/>
        <v>6.8967075553967333E-2</v>
      </c>
      <c r="E8632" s="38">
        <f t="shared" ca="1" si="942"/>
        <v>0.14432665891032065</v>
      </c>
      <c r="F8632" s="38">
        <f t="shared" ca="1" si="946"/>
        <v>3.9239432015457612E-2</v>
      </c>
      <c r="G8632" s="24">
        <f t="shared" ca="1" si="943"/>
        <v>9185.7212414736987</v>
      </c>
      <c r="H8632" s="24">
        <f t="shared" ca="1" si="944"/>
        <v>9878.9025447861804</v>
      </c>
      <c r="I8632" s="24">
        <f ca="1">H8632/'Option value'!$E$10</f>
        <v>479.55837596049417</v>
      </c>
    </row>
    <row r="8633" spans="2:9">
      <c r="B8633">
        <f t="shared" si="945"/>
        <v>8615</v>
      </c>
      <c r="C8633" s="38">
        <f t="shared" ca="1" si="940"/>
        <v>8.3032162766978057E-2</v>
      </c>
      <c r="D8633" s="38">
        <f t="shared" ca="1" si="941"/>
        <v>7.1273320436322701E-2</v>
      </c>
      <c r="E8633" s="38">
        <f t="shared" ca="1" si="942"/>
        <v>0.14393215342870422</v>
      </c>
      <c r="F8633" s="38">
        <f t="shared" ca="1" si="946"/>
        <v>4.7804215881072337E-2</v>
      </c>
      <c r="G8633" s="24">
        <f t="shared" ca="1" si="943"/>
        <v>9958.8708029663376</v>
      </c>
      <c r="H8633" s="24">
        <f t="shared" ca="1" si="944"/>
        <v>10652.052106278819</v>
      </c>
      <c r="I8633" s="24">
        <f ca="1">H8633/'Option value'!$E$10</f>
        <v>517.08990807178736</v>
      </c>
    </row>
    <row r="8634" spans="2:9">
      <c r="B8634">
        <f t="shared" si="945"/>
        <v>8616</v>
      </c>
      <c r="C8634" s="38">
        <f t="shared" ca="1" si="940"/>
        <v>0.38819189166138646</v>
      </c>
      <c r="D8634" s="38">
        <f t="shared" ca="1" si="941"/>
        <v>5.5607766324445293E-2</v>
      </c>
      <c r="E8634" s="38">
        <f t="shared" ca="1" si="942"/>
        <v>0.14747237969459098</v>
      </c>
      <c r="F8634" s="38">
        <f t="shared" ca="1" si="946"/>
        <v>4.5803847057657734E-2</v>
      </c>
      <c r="G8634" s="24">
        <f t="shared" ca="1" si="943"/>
        <v>9416.5057344431043</v>
      </c>
      <c r="H8634" s="24">
        <f t="shared" ca="1" si="944"/>
        <v>10109.687037755586</v>
      </c>
      <c r="I8634" s="24">
        <f ca="1">H8634/'Option value'!$E$10</f>
        <v>490.76150668716434</v>
      </c>
    </row>
    <row r="8635" spans="2:9">
      <c r="B8635">
        <f t="shared" si="945"/>
        <v>8617</v>
      </c>
      <c r="C8635" s="38">
        <f t="shared" ca="1" si="940"/>
        <v>0.1884025982083688</v>
      </c>
      <c r="D8635" s="38">
        <f t="shared" ca="1" si="941"/>
        <v>5.8051385110652463E-2</v>
      </c>
      <c r="E8635" s="38">
        <f t="shared" ca="1" si="942"/>
        <v>0.14739191225352974</v>
      </c>
      <c r="F8635" s="38">
        <f t="shared" ca="1" si="946"/>
        <v>2.6201723203985151E-2</v>
      </c>
      <c r="G8635" s="24">
        <f t="shared" ca="1" si="943"/>
        <v>7059.9250909576995</v>
      </c>
      <c r="H8635" s="24">
        <f t="shared" ca="1" si="944"/>
        <v>7753.1063942701821</v>
      </c>
      <c r="I8635" s="24">
        <f ca="1">H8635/'Option value'!$E$10</f>
        <v>376.36438807136801</v>
      </c>
    </row>
    <row r="8636" spans="2:9">
      <c r="B8636">
        <f t="shared" si="945"/>
        <v>8618</v>
      </c>
      <c r="C8636" s="38">
        <f t="shared" ca="1" si="940"/>
        <v>0.20980218744464407</v>
      </c>
      <c r="D8636" s="38">
        <f t="shared" ca="1" si="941"/>
        <v>6.135363591209677E-2</v>
      </c>
      <c r="E8636" s="38">
        <f t="shared" ca="1" si="942"/>
        <v>0.13767382022507388</v>
      </c>
      <c r="F8636" s="38">
        <f t="shared" ca="1" si="946"/>
        <v>3.821246032919498E-2</v>
      </c>
      <c r="G8636" s="24">
        <f t="shared" ca="1" si="943"/>
        <v>9255.3245865048666</v>
      </c>
      <c r="H8636" s="24">
        <f t="shared" ca="1" si="944"/>
        <v>9948.5058898173484</v>
      </c>
      <c r="I8636" s="24">
        <f ca="1">H8636/'Option value'!$E$10</f>
        <v>482.937179117347</v>
      </c>
    </row>
    <row r="8637" spans="2:9">
      <c r="B8637">
        <f t="shared" si="945"/>
        <v>8619</v>
      </c>
      <c r="C8637" s="38">
        <f t="shared" ca="1" si="940"/>
        <v>0.14028653447621467</v>
      </c>
      <c r="D8637" s="38">
        <f t="shared" ca="1" si="941"/>
        <v>5.9084149365251866E-2</v>
      </c>
      <c r="E8637" s="38">
        <f t="shared" ca="1" si="942"/>
        <v>0.14839383002900325</v>
      </c>
      <c r="F8637" s="38">
        <f t="shared" ca="1" si="946"/>
        <v>5.7509715149626287E-2</v>
      </c>
      <c r="G8637" s="24">
        <f t="shared" ca="1" si="943"/>
        <v>9193.6587173151274</v>
      </c>
      <c r="H8637" s="24">
        <f t="shared" ca="1" si="944"/>
        <v>9886.8400206276092</v>
      </c>
      <c r="I8637" s="24">
        <f ca="1">H8637/'Option value'!$E$10</f>
        <v>479.94369032172858</v>
      </c>
    </row>
    <row r="8638" spans="2:9">
      <c r="B8638">
        <f t="shared" si="945"/>
        <v>8620</v>
      </c>
      <c r="C8638" s="38">
        <f t="shared" ca="1" si="940"/>
        <v>0.33081174218497822</v>
      </c>
      <c r="D8638" s="38">
        <f t="shared" ca="1" si="941"/>
        <v>5.4244309479204673E-2</v>
      </c>
      <c r="E8638" s="38">
        <f t="shared" ca="1" si="942"/>
        <v>0.14761001135616142</v>
      </c>
      <c r="F8638" s="38">
        <f t="shared" ca="1" si="946"/>
        <v>4.7262551332869621E-2</v>
      </c>
      <c r="G8638" s="24">
        <f t="shared" ca="1" si="943"/>
        <v>8921.8681713609039</v>
      </c>
      <c r="H8638" s="24">
        <f t="shared" ca="1" si="944"/>
        <v>9615.0494746733857</v>
      </c>
      <c r="I8638" s="24">
        <f ca="1">H8638/'Option value'!$E$10</f>
        <v>466.74997449870801</v>
      </c>
    </row>
    <row r="8639" spans="2:9">
      <c r="B8639">
        <f t="shared" si="945"/>
        <v>8621</v>
      </c>
      <c r="C8639" s="38">
        <f t="shared" ca="1" si="940"/>
        <v>0.21871986755088255</v>
      </c>
      <c r="D8639" s="38">
        <f t="shared" ca="1" si="941"/>
        <v>6.7346326326086281E-2</v>
      </c>
      <c r="E8639" s="38">
        <f t="shared" ca="1" si="942"/>
        <v>0.14250263340275046</v>
      </c>
      <c r="F8639" s="38">
        <f t="shared" ca="1" si="946"/>
        <v>4.0648151217754891E-2</v>
      </c>
      <c r="G8639" s="24">
        <f t="shared" ca="1" si="943"/>
        <v>9993.7627012034936</v>
      </c>
      <c r="H8639" s="24">
        <f t="shared" ca="1" si="944"/>
        <v>10686.944004515975</v>
      </c>
      <c r="I8639" s="24">
        <f ca="1">H8639/'Option value'!$E$10</f>
        <v>518.78368953961046</v>
      </c>
    </row>
    <row r="8640" spans="2:9">
      <c r="B8640">
        <f t="shared" si="945"/>
        <v>8622</v>
      </c>
      <c r="C8640" s="38">
        <f t="shared" ca="1" si="940"/>
        <v>0.29387438417866785</v>
      </c>
      <c r="D8640" s="38">
        <f t="shared" ca="1" si="941"/>
        <v>6.0008329771060243E-2</v>
      </c>
      <c r="E8640" s="38">
        <f t="shared" ca="1" si="942"/>
        <v>0.14392696698823804</v>
      </c>
      <c r="F8640" s="38">
        <f t="shared" ca="1" si="946"/>
        <v>4.8186237936525038E-2</v>
      </c>
      <c r="G8640" s="24">
        <f t="shared" ca="1" si="943"/>
        <v>10057.691273247312</v>
      </c>
      <c r="H8640" s="24">
        <f t="shared" ca="1" si="944"/>
        <v>10750.872576559794</v>
      </c>
      <c r="I8640" s="24">
        <f ca="1">H8640/'Option value'!$E$10</f>
        <v>521.88701827960165</v>
      </c>
    </row>
    <row r="8641" spans="2:9">
      <c r="B8641">
        <f t="shared" si="945"/>
        <v>8623</v>
      </c>
      <c r="C8641" s="38">
        <f t="shared" ca="1" si="940"/>
        <v>0.19565713936582485</v>
      </c>
      <c r="D8641" s="38">
        <f t="shared" ca="1" si="941"/>
        <v>6.8057269177170421E-2</v>
      </c>
      <c r="E8641" s="38">
        <f t="shared" ca="1" si="942"/>
        <v>0.14517056907228801</v>
      </c>
      <c r="F8641" s="38">
        <f t="shared" ca="1" si="946"/>
        <v>5.5515003245079991E-2</v>
      </c>
      <c r="G8641" s="24">
        <f t="shared" ca="1" si="943"/>
        <v>11256.290722352143</v>
      </c>
      <c r="H8641" s="24">
        <f t="shared" ca="1" si="944"/>
        <v>11949.472025664625</v>
      </c>
      <c r="I8641" s="24">
        <f ca="1">H8641/'Option value'!$E$10</f>
        <v>580.07145755653517</v>
      </c>
    </row>
    <row r="8642" spans="2:9">
      <c r="B8642">
        <f t="shared" si="945"/>
        <v>8624</v>
      </c>
      <c r="C8642" s="38">
        <f t="shared" ca="1" si="940"/>
        <v>3.5774101292257637E-2</v>
      </c>
      <c r="D8642" s="38">
        <f t="shared" ca="1" si="941"/>
        <v>4.9448453842567498E-2</v>
      </c>
      <c r="E8642" s="38">
        <f t="shared" ca="1" si="942"/>
        <v>0.14801828229522038</v>
      </c>
      <c r="F8642" s="38">
        <f t="shared" ca="1" si="946"/>
        <v>4.847357272985009E-2</v>
      </c>
      <c r="G8642" s="24">
        <f t="shared" ca="1" si="943"/>
        <v>6381.0325095059425</v>
      </c>
      <c r="H8642" s="24">
        <f t="shared" ca="1" si="944"/>
        <v>7074.2138128184251</v>
      </c>
      <c r="I8642" s="24">
        <f ca="1">H8642/'Option value'!$E$10</f>
        <v>343.40843751545754</v>
      </c>
    </row>
    <row r="8643" spans="2:9">
      <c r="B8643">
        <f t="shared" si="945"/>
        <v>8625</v>
      </c>
      <c r="C8643" s="38">
        <f t="shared" ca="1" si="940"/>
        <v>0.38855962132327215</v>
      </c>
      <c r="D8643" s="38">
        <f t="shared" ca="1" si="941"/>
        <v>5.9088873770403984E-2</v>
      </c>
      <c r="E8643" s="38">
        <f t="shared" ca="1" si="942"/>
        <v>0.14423443674062489</v>
      </c>
      <c r="F8643" s="38">
        <f t="shared" ca="1" si="946"/>
        <v>2.0464547024782925E-2</v>
      </c>
      <c r="G8643" s="24">
        <f t="shared" ca="1" si="943"/>
        <v>8221.4158760239934</v>
      </c>
      <c r="H8643" s="24">
        <f t="shared" ca="1" si="944"/>
        <v>8914.5971793364752</v>
      </c>
      <c r="I8643" s="24">
        <f ca="1">H8643/'Option value'!$E$10</f>
        <v>432.74743589012013</v>
      </c>
    </row>
    <row r="8644" spans="2:9">
      <c r="B8644">
        <f t="shared" si="945"/>
        <v>8626</v>
      </c>
      <c r="C8644" s="38">
        <f t="shared" ca="1" si="940"/>
        <v>0.3152143506673788</v>
      </c>
      <c r="D8644" s="38">
        <f t="shared" ca="1" si="941"/>
        <v>6.527317825544364E-2</v>
      </c>
      <c r="E8644" s="38">
        <f t="shared" ca="1" si="942"/>
        <v>0.14594661894611513</v>
      </c>
      <c r="F8644" s="38">
        <f t="shared" ca="1" si="946"/>
        <v>3.5068251667421731E-2</v>
      </c>
      <c r="G8644" s="24">
        <f t="shared" ca="1" si="943"/>
        <v>9602.3128898358136</v>
      </c>
      <c r="H8644" s="24">
        <f t="shared" ca="1" si="944"/>
        <v>10295.494193148295</v>
      </c>
      <c r="I8644" s="24">
        <f ca="1">H8644/'Option value'!$E$10</f>
        <v>499.78127151205314</v>
      </c>
    </row>
    <row r="8645" spans="2:9">
      <c r="B8645">
        <f t="shared" si="945"/>
        <v>8627</v>
      </c>
      <c r="C8645" s="38">
        <f t="shared" ca="1" si="940"/>
        <v>0.10317572631982774</v>
      </c>
      <c r="D8645" s="38">
        <f t="shared" ca="1" si="941"/>
        <v>6.7515809376436725E-2</v>
      </c>
      <c r="E8645" s="38">
        <f t="shared" ca="1" si="942"/>
        <v>0.1457734839501566</v>
      </c>
      <c r="F8645" s="38">
        <f t="shared" ca="1" si="946"/>
        <v>4.378853859130917E-2</v>
      </c>
      <c r="G8645" s="24">
        <f t="shared" ca="1" si="943"/>
        <v>9057.4403988516351</v>
      </c>
      <c r="H8645" s="24">
        <f t="shared" ca="1" si="944"/>
        <v>9750.6217021641169</v>
      </c>
      <c r="I8645" s="24">
        <f ca="1">H8645/'Option value'!$E$10</f>
        <v>473.33115059049106</v>
      </c>
    </row>
    <row r="8646" spans="2:9">
      <c r="B8646">
        <f t="shared" si="945"/>
        <v>8628</v>
      </c>
      <c r="C8646" s="38">
        <f t="shared" ca="1" si="940"/>
        <v>0.19640255778997026</v>
      </c>
      <c r="D8646" s="38">
        <f t="shared" ca="1" si="941"/>
        <v>6.3100119759692624E-2</v>
      </c>
      <c r="E8646" s="38">
        <f t="shared" ca="1" si="942"/>
        <v>0.15051423921895682</v>
      </c>
      <c r="F8646" s="38">
        <f t="shared" ca="1" si="946"/>
        <v>5.4953489643782702E-2</v>
      </c>
      <c r="G8646" s="24">
        <f t="shared" ca="1" si="943"/>
        <v>9797.5918933172325</v>
      </c>
      <c r="H8646" s="24">
        <f t="shared" ca="1" si="944"/>
        <v>10490.773196629714</v>
      </c>
      <c r="I8646" s="24">
        <f ca="1">H8646/'Option value'!$E$10</f>
        <v>509.26083478785017</v>
      </c>
    </row>
    <row r="8647" spans="2:9">
      <c r="B8647">
        <f t="shared" si="945"/>
        <v>8629</v>
      </c>
      <c r="C8647" s="38">
        <f t="shared" ca="1" si="940"/>
        <v>0.24576044301363875</v>
      </c>
      <c r="D8647" s="38">
        <f t="shared" ca="1" si="941"/>
        <v>6.451685153446686E-2</v>
      </c>
      <c r="E8647" s="38">
        <f t="shared" ca="1" si="942"/>
        <v>0.14736855845785093</v>
      </c>
      <c r="F8647" s="38">
        <f t="shared" ca="1" si="946"/>
        <v>5.2933061152324726E-2</v>
      </c>
      <c r="G8647" s="24">
        <f t="shared" ca="1" si="943"/>
        <v>10555.135357053852</v>
      </c>
      <c r="H8647" s="24">
        <f t="shared" ca="1" si="944"/>
        <v>11248.316660366334</v>
      </c>
      <c r="I8647" s="24">
        <f ca="1">H8647/'Option value'!$E$10</f>
        <v>546.03478933817155</v>
      </c>
    </row>
    <row r="8648" spans="2:9">
      <c r="B8648">
        <f t="shared" si="945"/>
        <v>8630</v>
      </c>
      <c r="C8648" s="38">
        <f t="shared" ca="1" si="940"/>
        <v>0.23554882829468271</v>
      </c>
      <c r="D8648" s="38">
        <f t="shared" ca="1" si="941"/>
        <v>6.299360759920164E-2</v>
      </c>
      <c r="E8648" s="38">
        <f t="shared" ca="1" si="942"/>
        <v>0.14890821342340935</v>
      </c>
      <c r="F8648" s="38">
        <f t="shared" ca="1" si="946"/>
        <v>5.3199845847131486E-2</v>
      </c>
      <c r="G8648" s="24">
        <f t="shared" ca="1" si="943"/>
        <v>10085.509944621295</v>
      </c>
      <c r="H8648" s="24">
        <f t="shared" ca="1" si="944"/>
        <v>10778.691247933777</v>
      </c>
      <c r="I8648" s="24">
        <f ca="1">H8648/'Option value'!$E$10</f>
        <v>523.23743922008623</v>
      </c>
    </row>
    <row r="8649" spans="2:9">
      <c r="B8649">
        <f t="shared" si="945"/>
        <v>8631</v>
      </c>
      <c r="C8649" s="38">
        <f t="shared" ca="1" si="940"/>
        <v>0.3042576750076732</v>
      </c>
      <c r="D8649" s="38">
        <f t="shared" ca="1" si="941"/>
        <v>6.1689736276519039E-2</v>
      </c>
      <c r="E8649" s="38">
        <f t="shared" ca="1" si="942"/>
        <v>0.14683764484956224</v>
      </c>
      <c r="F8649" s="38">
        <f t="shared" ca="1" si="946"/>
        <v>4.1296966839139873E-2</v>
      </c>
      <c r="G8649" s="24">
        <f t="shared" ca="1" si="943"/>
        <v>9454.7012747983827</v>
      </c>
      <c r="H8649" s="24">
        <f t="shared" ca="1" si="944"/>
        <v>10147.882578110864</v>
      </c>
      <c r="I8649" s="24">
        <f ca="1">H8649/'Option value'!$E$10</f>
        <v>492.61565913159535</v>
      </c>
    </row>
    <row r="8650" spans="2:9">
      <c r="B8650">
        <f t="shared" si="945"/>
        <v>8632</v>
      </c>
      <c r="C8650" s="38">
        <f t="shared" ca="1" si="940"/>
        <v>0.19943026013483234</v>
      </c>
      <c r="D8650" s="38">
        <f t="shared" ca="1" si="941"/>
        <v>6.9074406771953908E-2</v>
      </c>
      <c r="E8650" s="38">
        <f t="shared" ca="1" si="942"/>
        <v>0.14179250950494937</v>
      </c>
      <c r="F8650" s="38">
        <f t="shared" ca="1" si="946"/>
        <v>4.8850566966536384E-2</v>
      </c>
      <c r="G8650" s="24">
        <f t="shared" ca="1" si="943"/>
        <v>11055.332188848382</v>
      </c>
      <c r="H8650" s="24">
        <f t="shared" ca="1" si="944"/>
        <v>11748.513492160864</v>
      </c>
      <c r="I8650" s="24">
        <f ca="1">H8650/'Option value'!$E$10</f>
        <v>570.31618893984773</v>
      </c>
    </row>
    <row r="8651" spans="2:9">
      <c r="B8651">
        <f t="shared" si="945"/>
        <v>8633</v>
      </c>
      <c r="C8651" s="38">
        <f t="shared" ca="1" si="940"/>
        <v>0.43632122127432282</v>
      </c>
      <c r="D8651" s="38">
        <f t="shared" ca="1" si="941"/>
        <v>6.4415113112948882E-2</v>
      </c>
      <c r="E8651" s="38">
        <f t="shared" ca="1" si="942"/>
        <v>0.14589123324732245</v>
      </c>
      <c r="F8651" s="38">
        <f t="shared" ca="1" si="946"/>
        <v>3.7543181203132006E-2</v>
      </c>
      <c r="G8651" s="24">
        <f t="shared" ca="1" si="943"/>
        <v>10590.333093435564</v>
      </c>
      <c r="H8651" s="24">
        <f t="shared" ca="1" si="944"/>
        <v>11283.514396748045</v>
      </c>
      <c r="I8651" s="24">
        <f ca="1">H8651/'Option value'!$E$10</f>
        <v>547.74341731786626</v>
      </c>
    </row>
    <row r="8652" spans="2:9">
      <c r="B8652">
        <f t="shared" si="945"/>
        <v>8634</v>
      </c>
      <c r="C8652" s="38">
        <f t="shared" ca="1" si="940"/>
        <v>0.17347108433081979</v>
      </c>
      <c r="D8652" s="38">
        <f t="shared" ca="1" si="941"/>
        <v>6.0865245718128777E-2</v>
      </c>
      <c r="E8652" s="38">
        <f t="shared" ca="1" si="942"/>
        <v>0.14441349273002341</v>
      </c>
      <c r="F8652" s="38">
        <f t="shared" ca="1" si="946"/>
        <v>3.5336040980827939E-2</v>
      </c>
      <c r="G8652" s="24">
        <f t="shared" ca="1" si="943"/>
        <v>8120.7878605359365</v>
      </c>
      <c r="H8652" s="24">
        <f t="shared" ca="1" si="944"/>
        <v>8813.9691638484182</v>
      </c>
      <c r="I8652" s="24">
        <f ca="1">H8652/'Option value'!$E$10</f>
        <v>427.86258076934064</v>
      </c>
    </row>
    <row r="8653" spans="2:9">
      <c r="B8653">
        <f t="shared" si="945"/>
        <v>8635</v>
      </c>
      <c r="C8653" s="38">
        <f t="shared" ca="1" si="940"/>
        <v>0.21813042234830596</v>
      </c>
      <c r="D8653" s="38">
        <f t="shared" ca="1" si="941"/>
        <v>7.5603998227204941E-2</v>
      </c>
      <c r="E8653" s="38">
        <f t="shared" ca="1" si="942"/>
        <v>0.145701001926411</v>
      </c>
      <c r="F8653" s="38">
        <f t="shared" ca="1" si="946"/>
        <v>2.3792468408293077E-2</v>
      </c>
      <c r="G8653" s="24">
        <f t="shared" ca="1" si="943"/>
        <v>9369.055740080179</v>
      </c>
      <c r="H8653" s="24">
        <f t="shared" ca="1" si="944"/>
        <v>10062.237043392661</v>
      </c>
      <c r="I8653" s="24">
        <f ca="1">H8653/'Option value'!$E$10</f>
        <v>488.45810890255632</v>
      </c>
    </row>
    <row r="8654" spans="2:9">
      <c r="B8654">
        <f t="shared" si="945"/>
        <v>8636</v>
      </c>
      <c r="C8654" s="38">
        <f t="shared" ca="1" si="940"/>
        <v>0.34772716085072847</v>
      </c>
      <c r="D8654" s="38">
        <f t="shared" ca="1" si="941"/>
        <v>6.0452221353640458E-2</v>
      </c>
      <c r="E8654" s="38">
        <f t="shared" ca="1" si="942"/>
        <v>0.13833426172455393</v>
      </c>
      <c r="F8654" s="38">
        <f t="shared" ca="1" si="946"/>
        <v>3.0599346899471431E-2</v>
      </c>
      <c r="G8654" s="24">
        <f t="shared" ca="1" si="943"/>
        <v>9378.8404733635816</v>
      </c>
      <c r="H8654" s="24">
        <f t="shared" ca="1" si="944"/>
        <v>10072.021776676063</v>
      </c>
      <c r="I8654" s="24">
        <f ca="1">H8654/'Option value'!$E$10</f>
        <v>488.9330959551487</v>
      </c>
    </row>
    <row r="8655" spans="2:9">
      <c r="B8655">
        <f t="shared" si="945"/>
        <v>8637</v>
      </c>
      <c r="C8655" s="38">
        <f t="shared" ca="1" si="940"/>
        <v>-3.9797624229374051E-2</v>
      </c>
      <c r="D8655" s="38">
        <f t="shared" ca="1" si="941"/>
        <v>6.3860861605123609E-2</v>
      </c>
      <c r="E8655" s="38">
        <f t="shared" ca="1" si="942"/>
        <v>0.14549735899679828</v>
      </c>
      <c r="F8655" s="38">
        <f t="shared" ca="1" si="946"/>
        <v>4.7745985595635997E-2</v>
      </c>
      <c r="G8655" s="24">
        <f t="shared" ca="1" si="943"/>
        <v>7779.7574790524341</v>
      </c>
      <c r="H8655" s="24">
        <f t="shared" ca="1" si="944"/>
        <v>8472.9387823649158</v>
      </c>
      <c r="I8655" s="24">
        <f ca="1">H8655/'Option value'!$E$10</f>
        <v>411.307707881792</v>
      </c>
    </row>
    <row r="8656" spans="2:9">
      <c r="B8656">
        <f t="shared" si="945"/>
        <v>8638</v>
      </c>
      <c r="C8656" s="38">
        <f t="shared" ca="1" si="940"/>
        <v>0.19972348883798113</v>
      </c>
      <c r="D8656" s="38">
        <f t="shared" ca="1" si="941"/>
        <v>7.3540580296660871E-2</v>
      </c>
      <c r="E8656" s="38">
        <f t="shared" ca="1" si="942"/>
        <v>0.14662092709559374</v>
      </c>
      <c r="F8656" s="38">
        <f t="shared" ca="1" si="946"/>
        <v>4.5445965370121466E-2</v>
      </c>
      <c r="G8656" s="24">
        <f t="shared" ca="1" si="943"/>
        <v>10815.000462372886</v>
      </c>
      <c r="H8656" s="24">
        <f t="shared" ca="1" si="944"/>
        <v>11508.181765685367</v>
      </c>
      <c r="I8656" s="24">
        <f ca="1">H8656/'Option value'!$E$10</f>
        <v>558.64960027598863</v>
      </c>
    </row>
    <row r="8657" spans="2:9">
      <c r="B8657">
        <f t="shared" si="945"/>
        <v>8639</v>
      </c>
      <c r="C8657" s="38">
        <f t="shared" ca="1" si="940"/>
        <v>0.18534517949872759</v>
      </c>
      <c r="D8657" s="38">
        <f t="shared" ca="1" si="941"/>
        <v>7.0598658369776343E-2</v>
      </c>
      <c r="E8657" s="38">
        <f t="shared" ca="1" si="942"/>
        <v>0.15099607648626187</v>
      </c>
      <c r="F8657" s="38">
        <f t="shared" ca="1" si="946"/>
        <v>3.8348553819653373E-2</v>
      </c>
      <c r="G8657" s="24">
        <f t="shared" ca="1" si="943"/>
        <v>9213.2110004402602</v>
      </c>
      <c r="H8657" s="24">
        <f t="shared" ca="1" si="944"/>
        <v>9906.392303752742</v>
      </c>
      <c r="I8657" s="24">
        <f ca="1">H8657/'Option value'!$E$10</f>
        <v>480.89283027925927</v>
      </c>
    </row>
    <row r="8658" spans="2:9">
      <c r="B8658">
        <f t="shared" si="945"/>
        <v>8640</v>
      </c>
      <c r="C8658" s="38">
        <f t="shared" ca="1" si="940"/>
        <v>0.29106599298756525</v>
      </c>
      <c r="D8658" s="38">
        <f t="shared" ca="1" si="941"/>
        <v>5.9876286651804014E-2</v>
      </c>
      <c r="E8658" s="38">
        <f t="shared" ca="1" si="942"/>
        <v>0.14207019329357026</v>
      </c>
      <c r="F8658" s="38">
        <f t="shared" ca="1" si="946"/>
        <v>2.3070761277400296E-2</v>
      </c>
      <c r="G8658" s="24">
        <f t="shared" ca="1" si="943"/>
        <v>8056.5626572533301</v>
      </c>
      <c r="H8658" s="24">
        <f t="shared" ca="1" si="944"/>
        <v>8749.7439605658128</v>
      </c>
      <c r="I8658" s="24">
        <f ca="1">H8658/'Option value'!$E$10</f>
        <v>424.7448524546511</v>
      </c>
    </row>
    <row r="8659" spans="2:9">
      <c r="B8659">
        <f t="shared" si="945"/>
        <v>8641</v>
      </c>
      <c r="C8659" s="38">
        <f t="shared" ref="C8659:C8722" ca="1" si="947">_xlfn.NORM.INV(RAND(),$F$6,$G$6)</f>
        <v>6.4781935919857481E-2</v>
      </c>
      <c r="D8659" s="38">
        <f t="shared" ref="D8659:D8722" ca="1" si="948">_xlfn.NORM.INV(RAND(),$F$7,$G$7)</f>
        <v>7.2420211466866585E-2</v>
      </c>
      <c r="E8659" s="38">
        <f t="shared" ref="E8659:E8722" ca="1" si="949">_xlfn.NORM.INV(RAND(),$F$8,$G$8)</f>
        <v>0.14410071356145757</v>
      </c>
      <c r="F8659" s="38">
        <f t="shared" ca="1" si="946"/>
        <v>3.1037412027866813E-2</v>
      </c>
      <c r="G8659" s="24">
        <f t="shared" ref="G8659:G8722" ca="1" si="950">IF(E8659&gt;F8659,($C$12*(1+C8659)*D8659)/(E8659-F8659),0)</f>
        <v>8458.4381328686941</v>
      </c>
      <c r="H8659" s="24">
        <f t="shared" ref="H8659:H8722" ca="1" si="951">G8659+$C$13</f>
        <v>9151.6194361811758</v>
      </c>
      <c r="I8659" s="24">
        <f ca="1">H8659/'Option value'!$E$10</f>
        <v>444.25337068840656</v>
      </c>
    </row>
    <row r="8660" spans="2:9">
      <c r="B8660">
        <f t="shared" ref="B8660:B8723" si="952">B8659+1</f>
        <v>8642</v>
      </c>
      <c r="C8660" s="38">
        <f t="shared" ca="1" si="947"/>
        <v>0.58388371310660425</v>
      </c>
      <c r="D8660" s="38">
        <f t="shared" ca="1" si="948"/>
        <v>6.4067271502983303E-2</v>
      </c>
      <c r="E8660" s="38">
        <f t="shared" ca="1" si="949"/>
        <v>0.14861090113555855</v>
      </c>
      <c r="F8660" s="38">
        <f t="shared" ref="F8660:F8723" ca="1" si="953">RAND()*($E$9-$D$9)+$D$9</f>
        <v>2.9521455171853749E-2</v>
      </c>
      <c r="G8660" s="24">
        <f t="shared" ca="1" si="950"/>
        <v>10567.630598600483</v>
      </c>
      <c r="H8660" s="24">
        <f t="shared" ca="1" si="951"/>
        <v>11260.811901912964</v>
      </c>
      <c r="I8660" s="24">
        <f ca="1">H8660/'Option value'!$E$10</f>
        <v>546.64135446179432</v>
      </c>
    </row>
    <row r="8661" spans="2:9">
      <c r="B8661">
        <f t="shared" si="952"/>
        <v>8643</v>
      </c>
      <c r="C8661" s="38">
        <f t="shared" ca="1" si="947"/>
        <v>0.23796746775941763</v>
      </c>
      <c r="D8661" s="38">
        <f t="shared" ca="1" si="948"/>
        <v>5.3965052525024357E-2</v>
      </c>
      <c r="E8661" s="38">
        <f t="shared" ca="1" si="949"/>
        <v>0.14337253228949831</v>
      </c>
      <c r="F8661" s="38">
        <f t="shared" ca="1" si="953"/>
        <v>5.0978690698067819E-2</v>
      </c>
      <c r="G8661" s="24">
        <f t="shared" ca="1" si="950"/>
        <v>8967.4752824387397</v>
      </c>
      <c r="H8661" s="24">
        <f t="shared" ca="1" si="951"/>
        <v>9660.6565857512214</v>
      </c>
      <c r="I8661" s="24">
        <f ca="1">H8661/'Option value'!$E$10</f>
        <v>468.96391192967093</v>
      </c>
    </row>
    <row r="8662" spans="2:9">
      <c r="B8662">
        <f t="shared" si="952"/>
        <v>8644</v>
      </c>
      <c r="C8662" s="38">
        <f t="shared" ca="1" si="947"/>
        <v>6.3452565351782009E-2</v>
      </c>
      <c r="D8662" s="38">
        <f t="shared" ca="1" si="948"/>
        <v>7.2056137921411315E-2</v>
      </c>
      <c r="E8662" s="38">
        <f t="shared" ca="1" si="949"/>
        <v>0.14571146768033016</v>
      </c>
      <c r="F8662" s="38">
        <f t="shared" ca="1" si="953"/>
        <v>4.7024470184944628E-2</v>
      </c>
      <c r="G8662" s="24">
        <f t="shared" ca="1" si="950"/>
        <v>9629.8726778285054</v>
      </c>
      <c r="H8662" s="24">
        <f t="shared" ca="1" si="951"/>
        <v>10323.053981140987</v>
      </c>
      <c r="I8662" s="24">
        <f ca="1">H8662/'Option value'!$E$10</f>
        <v>501.11912529810616</v>
      </c>
    </row>
    <row r="8663" spans="2:9">
      <c r="B8663">
        <f t="shared" si="952"/>
        <v>8645</v>
      </c>
      <c r="C8663" s="38">
        <f t="shared" ca="1" si="947"/>
        <v>0.39697715438678427</v>
      </c>
      <c r="D8663" s="38">
        <f t="shared" ca="1" si="948"/>
        <v>6.9494725063839524E-2</v>
      </c>
      <c r="E8663" s="38">
        <f t="shared" ca="1" si="949"/>
        <v>0.14786207260792514</v>
      </c>
      <c r="F8663" s="38">
        <f t="shared" ca="1" si="953"/>
        <v>5.40934529871928E-2</v>
      </c>
      <c r="G8663" s="24">
        <f t="shared" ca="1" si="950"/>
        <v>12840.294926082184</v>
      </c>
      <c r="H8663" s="24">
        <f t="shared" ca="1" si="951"/>
        <v>13533.476229394666</v>
      </c>
      <c r="I8663" s="24">
        <f ca="1">H8663/'Option value'!$E$10</f>
        <v>656.96486550459542</v>
      </c>
    </row>
    <row r="8664" spans="2:9">
      <c r="B8664">
        <f t="shared" si="952"/>
        <v>8646</v>
      </c>
      <c r="C8664" s="38">
        <f t="shared" ca="1" si="947"/>
        <v>0.26947024245197543</v>
      </c>
      <c r="D8664" s="38">
        <f t="shared" ca="1" si="948"/>
        <v>6.2789437029784359E-2</v>
      </c>
      <c r="E8664" s="38">
        <f t="shared" ca="1" si="949"/>
        <v>0.1455393540265173</v>
      </c>
      <c r="F8664" s="38">
        <f t="shared" ca="1" si="953"/>
        <v>2.3316922140915741E-2</v>
      </c>
      <c r="G8664" s="24">
        <f t="shared" ca="1" si="950"/>
        <v>8088.1569547812915</v>
      </c>
      <c r="H8664" s="24">
        <f t="shared" ca="1" si="951"/>
        <v>8781.3382580937741</v>
      </c>
      <c r="I8664" s="24">
        <f ca="1">H8664/'Option value'!$E$10</f>
        <v>426.27855621814433</v>
      </c>
    </row>
    <row r="8665" spans="2:9">
      <c r="B8665">
        <f t="shared" si="952"/>
        <v>8647</v>
      </c>
      <c r="C8665" s="38">
        <f t="shared" ca="1" si="947"/>
        <v>0.23094932790241937</v>
      </c>
      <c r="D8665" s="38">
        <f t="shared" ca="1" si="948"/>
        <v>5.5077096676155173E-2</v>
      </c>
      <c r="E8665" s="38">
        <f t="shared" ca="1" si="949"/>
        <v>0.14333162126311258</v>
      </c>
      <c r="F8665" s="38">
        <f t="shared" ca="1" si="953"/>
        <v>4.6445756739716473E-2</v>
      </c>
      <c r="G8665" s="24">
        <f t="shared" ca="1" si="950"/>
        <v>8678.450133936396</v>
      </c>
      <c r="H8665" s="24">
        <f t="shared" ca="1" si="951"/>
        <v>9371.6314372488778</v>
      </c>
      <c r="I8665" s="24">
        <f ca="1">H8665/'Option value'!$E$10</f>
        <v>454.93356491499401</v>
      </c>
    </row>
    <row r="8666" spans="2:9">
      <c r="B8666">
        <f t="shared" si="952"/>
        <v>8648</v>
      </c>
      <c r="C8666" s="38">
        <f t="shared" ca="1" si="947"/>
        <v>0.13785305189912697</v>
      </c>
      <c r="D8666" s="38">
        <f t="shared" ca="1" si="948"/>
        <v>6.2687007866481612E-2</v>
      </c>
      <c r="E8666" s="38">
        <f t="shared" ca="1" si="949"/>
        <v>0.14635865024903838</v>
      </c>
      <c r="F8666" s="38">
        <f t="shared" ca="1" si="953"/>
        <v>5.975713541158359E-2</v>
      </c>
      <c r="G8666" s="24">
        <f t="shared" ca="1" si="950"/>
        <v>10214.793880343695</v>
      </c>
      <c r="H8666" s="24">
        <f t="shared" ca="1" si="951"/>
        <v>10907.975183656177</v>
      </c>
      <c r="I8666" s="24">
        <f ca="1">H8666/'Option value'!$E$10</f>
        <v>529.51335842991148</v>
      </c>
    </row>
    <row r="8667" spans="2:9">
      <c r="B8667">
        <f t="shared" si="952"/>
        <v>8649</v>
      </c>
      <c r="C8667" s="38">
        <f t="shared" ca="1" si="947"/>
        <v>0.27546825274640951</v>
      </c>
      <c r="D8667" s="38">
        <f t="shared" ca="1" si="948"/>
        <v>5.9086261313335629E-2</v>
      </c>
      <c r="E8667" s="38">
        <f t="shared" ca="1" si="949"/>
        <v>0.14540415059574671</v>
      </c>
      <c r="F8667" s="38">
        <f t="shared" ca="1" si="953"/>
        <v>3.2307080328835426E-2</v>
      </c>
      <c r="G8667" s="24">
        <f t="shared" ca="1" si="950"/>
        <v>8264.1118413039221</v>
      </c>
      <c r="H8667" s="24">
        <f t="shared" ca="1" si="951"/>
        <v>8957.2931446164039</v>
      </c>
      <c r="I8667" s="24">
        <f ca="1">H8667/'Option value'!$E$10</f>
        <v>434.82005556390305</v>
      </c>
    </row>
    <row r="8668" spans="2:9">
      <c r="B8668">
        <f t="shared" si="952"/>
        <v>8650</v>
      </c>
      <c r="C8668" s="38">
        <f t="shared" ca="1" si="947"/>
        <v>0.23846881848803908</v>
      </c>
      <c r="D8668" s="38">
        <f t="shared" ca="1" si="948"/>
        <v>5.2273201506181671E-2</v>
      </c>
      <c r="E8668" s="38">
        <f t="shared" ca="1" si="949"/>
        <v>0.14464595441136538</v>
      </c>
      <c r="F8668" s="38">
        <f t="shared" ca="1" si="953"/>
        <v>5.1015044083769237E-2</v>
      </c>
      <c r="G8668" s="24">
        <f t="shared" ca="1" si="950"/>
        <v>8575.0430130639434</v>
      </c>
      <c r="H8668" s="24">
        <f t="shared" ca="1" si="951"/>
        <v>9268.2243163764251</v>
      </c>
      <c r="I8668" s="24">
        <f ca="1">H8668/'Option value'!$E$10</f>
        <v>449.91380176584585</v>
      </c>
    </row>
    <row r="8669" spans="2:9">
      <c r="B8669">
        <f t="shared" si="952"/>
        <v>8651</v>
      </c>
      <c r="C8669" s="38">
        <f t="shared" ca="1" si="947"/>
        <v>0.11897427846058091</v>
      </c>
      <c r="D8669" s="38">
        <f t="shared" ca="1" si="948"/>
        <v>6.4277164841612375E-2</v>
      </c>
      <c r="E8669" s="38">
        <f t="shared" ca="1" si="949"/>
        <v>0.14334035210626481</v>
      </c>
      <c r="F8669" s="38">
        <f t="shared" ca="1" si="953"/>
        <v>5.2914313936631596E-2</v>
      </c>
      <c r="G8669" s="24">
        <f t="shared" ca="1" si="950"/>
        <v>9864.4911936945391</v>
      </c>
      <c r="H8669" s="24">
        <f t="shared" ca="1" si="951"/>
        <v>10557.672497007021</v>
      </c>
      <c r="I8669" s="24">
        <f ca="1">H8669/'Option value'!$E$10</f>
        <v>512.50837364111749</v>
      </c>
    </row>
    <row r="8670" spans="2:9">
      <c r="B8670">
        <f t="shared" si="952"/>
        <v>8652</v>
      </c>
      <c r="C8670" s="38">
        <f t="shared" ca="1" si="947"/>
        <v>0.19963574663281586</v>
      </c>
      <c r="D8670" s="38">
        <f t="shared" ca="1" si="948"/>
        <v>6.4881219801761814E-2</v>
      </c>
      <c r="E8670" s="38">
        <f t="shared" ca="1" si="949"/>
        <v>0.14768191624159668</v>
      </c>
      <c r="F8670" s="38">
        <f t="shared" ca="1" si="953"/>
        <v>2.2858683949002926E-2</v>
      </c>
      <c r="G8670" s="24">
        <f t="shared" ca="1" si="950"/>
        <v>7733.2910751409354</v>
      </c>
      <c r="H8670" s="24">
        <f t="shared" ca="1" si="951"/>
        <v>8426.4723784534181</v>
      </c>
      <c r="I8670" s="24">
        <f ca="1">H8670/'Option value'!$E$10</f>
        <v>409.0520572064766</v>
      </c>
    </row>
    <row r="8671" spans="2:9">
      <c r="B8671">
        <f t="shared" si="952"/>
        <v>8653</v>
      </c>
      <c r="C8671" s="38">
        <f t="shared" ca="1" si="947"/>
        <v>0.13171338897183488</v>
      </c>
      <c r="D8671" s="38">
        <f t="shared" ca="1" si="948"/>
        <v>6.2986899215677128E-2</v>
      </c>
      <c r="E8671" s="38">
        <f t="shared" ca="1" si="949"/>
        <v>0.14524693433049615</v>
      </c>
      <c r="F8671" s="38">
        <f t="shared" ca="1" si="953"/>
        <v>2.2698388967113594E-2</v>
      </c>
      <c r="G8671" s="24">
        <f t="shared" ca="1" si="950"/>
        <v>7213.8963683091106</v>
      </c>
      <c r="H8671" s="24">
        <f t="shared" ca="1" si="951"/>
        <v>7907.0776716215933</v>
      </c>
      <c r="I8671" s="24">
        <f ca="1">H8671/'Option value'!$E$10</f>
        <v>383.83872192337827</v>
      </c>
    </row>
    <row r="8672" spans="2:9">
      <c r="B8672">
        <f t="shared" si="952"/>
        <v>8654</v>
      </c>
      <c r="C8672" s="38">
        <f t="shared" ca="1" si="947"/>
        <v>0.2961192560555953</v>
      </c>
      <c r="D8672" s="38">
        <f t="shared" ca="1" si="948"/>
        <v>6.5792615875350693E-2</v>
      </c>
      <c r="E8672" s="38">
        <f t="shared" ca="1" si="949"/>
        <v>0.14542872467569556</v>
      </c>
      <c r="F8672" s="38">
        <f t="shared" ca="1" si="953"/>
        <v>3.3102386076789454E-2</v>
      </c>
      <c r="G8672" s="24">
        <f t="shared" ca="1" si="950"/>
        <v>9415.2507527462294</v>
      </c>
      <c r="H8672" s="24">
        <f t="shared" ca="1" si="951"/>
        <v>10108.432056058711</v>
      </c>
      <c r="I8672" s="24">
        <f ca="1">H8672/'Option value'!$E$10</f>
        <v>490.70058524556845</v>
      </c>
    </row>
    <row r="8673" spans="2:9">
      <c r="B8673">
        <f t="shared" si="952"/>
        <v>8655</v>
      </c>
      <c r="C8673" s="38">
        <f t="shared" ca="1" si="947"/>
        <v>0.26568465418201631</v>
      </c>
      <c r="D8673" s="38">
        <f t="shared" ca="1" si="948"/>
        <v>7.1793347906157379E-2</v>
      </c>
      <c r="E8673" s="38">
        <f t="shared" ca="1" si="949"/>
        <v>0.14531276755319028</v>
      </c>
      <c r="F8673" s="38">
        <f t="shared" ca="1" si="953"/>
        <v>5.1484406663144078E-2</v>
      </c>
      <c r="G8673" s="24">
        <f t="shared" ca="1" si="950"/>
        <v>12010.662620586781</v>
      </c>
      <c r="H8673" s="24">
        <f t="shared" ca="1" si="951"/>
        <v>12703.843923899263</v>
      </c>
      <c r="I8673" s="24">
        <f ca="1">H8673/'Option value'!$E$10</f>
        <v>616.69145261646906</v>
      </c>
    </row>
    <row r="8674" spans="2:9">
      <c r="B8674">
        <f t="shared" si="952"/>
        <v>8656</v>
      </c>
      <c r="C8674" s="38">
        <f t="shared" ca="1" si="947"/>
        <v>0.19624811012578769</v>
      </c>
      <c r="D8674" s="38">
        <f t="shared" ca="1" si="948"/>
        <v>5.7951677070163743E-2</v>
      </c>
      <c r="E8674" s="38">
        <f t="shared" ca="1" si="949"/>
        <v>0.1458641895052406</v>
      </c>
      <c r="F8674" s="38">
        <f t="shared" ca="1" si="953"/>
        <v>2.1058413774579093E-2</v>
      </c>
      <c r="G8674" s="24">
        <f t="shared" ca="1" si="950"/>
        <v>6888.8061842032675</v>
      </c>
      <c r="H8674" s="24">
        <f t="shared" ca="1" si="951"/>
        <v>7581.9874875157502</v>
      </c>
      <c r="I8674" s="24">
        <f ca="1">H8674/'Option value'!$E$10</f>
        <v>368.05764502503638</v>
      </c>
    </row>
    <row r="8675" spans="2:9">
      <c r="B8675">
        <f t="shared" si="952"/>
        <v>8657</v>
      </c>
      <c r="C8675" s="38">
        <f t="shared" ca="1" si="947"/>
        <v>0.17543092703030416</v>
      </c>
      <c r="D8675" s="38">
        <f t="shared" ca="1" si="948"/>
        <v>5.4773007934033863E-2</v>
      </c>
      <c r="E8675" s="38">
        <f t="shared" ca="1" si="949"/>
        <v>0.14500657446495197</v>
      </c>
      <c r="F8675" s="38">
        <f t="shared" ca="1" si="953"/>
        <v>5.575792105924883E-2</v>
      </c>
      <c r="G8675" s="24">
        <f t="shared" ca="1" si="950"/>
        <v>8946.5050103222911</v>
      </c>
      <c r="H8675" s="24">
        <f t="shared" ca="1" si="951"/>
        <v>9639.6863136347729</v>
      </c>
      <c r="I8675" s="24">
        <f ca="1">H8675/'Option value'!$E$10</f>
        <v>467.945937555086</v>
      </c>
    </row>
    <row r="8676" spans="2:9">
      <c r="B8676">
        <f t="shared" si="952"/>
        <v>8658</v>
      </c>
      <c r="C8676" s="38">
        <f t="shared" ca="1" si="947"/>
        <v>1.9079604853819182E-2</v>
      </c>
      <c r="D8676" s="38">
        <f t="shared" ca="1" si="948"/>
        <v>5.7048333084442612E-2</v>
      </c>
      <c r="E8676" s="38">
        <f t="shared" ca="1" si="949"/>
        <v>0.14443147369073553</v>
      </c>
      <c r="F8676" s="38">
        <f t="shared" ca="1" si="953"/>
        <v>5.6494606162055608E-2</v>
      </c>
      <c r="G8676" s="24">
        <f t="shared" ca="1" si="950"/>
        <v>8199.199521457298</v>
      </c>
      <c r="H8676" s="24">
        <f t="shared" ca="1" si="951"/>
        <v>8892.3808247697798</v>
      </c>
      <c r="I8676" s="24">
        <f ca="1">H8676/'Option value'!$E$10</f>
        <v>431.66897207620286</v>
      </c>
    </row>
    <row r="8677" spans="2:9">
      <c r="B8677">
        <f t="shared" si="952"/>
        <v>8659</v>
      </c>
      <c r="C8677" s="38">
        <f t="shared" ca="1" si="947"/>
        <v>0.10406103787476138</v>
      </c>
      <c r="D8677" s="38">
        <f t="shared" ca="1" si="948"/>
        <v>6.4047783046849133E-2</v>
      </c>
      <c r="E8677" s="38">
        <f t="shared" ca="1" si="949"/>
        <v>0.14664774648891568</v>
      </c>
      <c r="F8677" s="38">
        <f t="shared" ca="1" si="953"/>
        <v>5.6073781789129182E-2</v>
      </c>
      <c r="G8677" s="24">
        <f t="shared" ca="1" si="950"/>
        <v>9682.4482369180405</v>
      </c>
      <c r="H8677" s="24">
        <f t="shared" ca="1" si="951"/>
        <v>10375.629540230522</v>
      </c>
      <c r="I8677" s="24">
        <f ca="1">H8677/'Option value'!$E$10</f>
        <v>503.67133690439425</v>
      </c>
    </row>
    <row r="8678" spans="2:9">
      <c r="B8678">
        <f t="shared" si="952"/>
        <v>8660</v>
      </c>
      <c r="C8678" s="38">
        <f t="shared" ca="1" si="947"/>
        <v>2.7471903971451467E-2</v>
      </c>
      <c r="D8678" s="38">
        <f t="shared" ca="1" si="948"/>
        <v>6.8364784350355215E-2</v>
      </c>
      <c r="E8678" s="38">
        <f t="shared" ca="1" si="949"/>
        <v>0.14231515161259345</v>
      </c>
      <c r="F8678" s="38">
        <f t="shared" ca="1" si="953"/>
        <v>3.4079185877062178E-2</v>
      </c>
      <c r="G8678" s="24">
        <f t="shared" ca="1" si="950"/>
        <v>8048.6340856333418</v>
      </c>
      <c r="H8678" s="24">
        <f t="shared" ca="1" si="951"/>
        <v>8741.8153889458245</v>
      </c>
      <c r="I8678" s="24">
        <f ca="1">H8678/'Option value'!$E$10</f>
        <v>424.35997033717592</v>
      </c>
    </row>
    <row r="8679" spans="2:9">
      <c r="B8679">
        <f t="shared" si="952"/>
        <v>8661</v>
      </c>
      <c r="C8679" s="38">
        <f t="shared" ca="1" si="947"/>
        <v>0.12847076334445456</v>
      </c>
      <c r="D8679" s="38">
        <f t="shared" ca="1" si="948"/>
        <v>5.9928140138052928E-2</v>
      </c>
      <c r="E8679" s="38">
        <f t="shared" ca="1" si="949"/>
        <v>0.14319558172101798</v>
      </c>
      <c r="F8679" s="38">
        <f t="shared" ca="1" si="953"/>
        <v>5.295946618672058E-2</v>
      </c>
      <c r="G8679" s="24">
        <f t="shared" ca="1" si="950"/>
        <v>9294.6297971520944</v>
      </c>
      <c r="H8679" s="24">
        <f t="shared" ca="1" si="951"/>
        <v>9987.8111004645762</v>
      </c>
      <c r="I8679" s="24">
        <f ca="1">H8679/'Option value'!$E$10</f>
        <v>484.84519905167843</v>
      </c>
    </row>
    <row r="8680" spans="2:9">
      <c r="B8680">
        <f t="shared" si="952"/>
        <v>8662</v>
      </c>
      <c r="C8680" s="38">
        <f t="shared" ca="1" si="947"/>
        <v>0.12541752812036172</v>
      </c>
      <c r="D8680" s="38">
        <f t="shared" ca="1" si="948"/>
        <v>6.3871908275433681E-2</v>
      </c>
      <c r="E8680" s="38">
        <f t="shared" ca="1" si="949"/>
        <v>0.14724167862254911</v>
      </c>
      <c r="F8680" s="38">
        <f t="shared" ca="1" si="953"/>
        <v>3.6027017507456814E-2</v>
      </c>
      <c r="G8680" s="24">
        <f t="shared" ca="1" si="950"/>
        <v>8015.9112562068649</v>
      </c>
      <c r="H8680" s="24">
        <f t="shared" ca="1" si="951"/>
        <v>8709.0925595193476</v>
      </c>
      <c r="I8680" s="24">
        <f ca="1">H8680/'Option value'!$E$10</f>
        <v>422.77148347181299</v>
      </c>
    </row>
    <row r="8681" spans="2:9">
      <c r="B8681">
        <f t="shared" si="952"/>
        <v>8663</v>
      </c>
      <c r="C8681" s="38">
        <f t="shared" ca="1" si="947"/>
        <v>0.16040044864735714</v>
      </c>
      <c r="D8681" s="38">
        <f t="shared" ca="1" si="948"/>
        <v>5.0131091772467815E-2</v>
      </c>
      <c r="E8681" s="38">
        <f t="shared" ca="1" si="949"/>
        <v>0.14899496938377174</v>
      </c>
      <c r="F8681" s="38">
        <f t="shared" ca="1" si="953"/>
        <v>4.8774906131744351E-2</v>
      </c>
      <c r="G8681" s="24">
        <f t="shared" ca="1" si="950"/>
        <v>7198.6615485176599</v>
      </c>
      <c r="H8681" s="24">
        <f t="shared" ca="1" si="951"/>
        <v>7891.8428518301425</v>
      </c>
      <c r="I8681" s="24">
        <f ca="1">H8681/'Option value'!$E$10</f>
        <v>383.09916756457</v>
      </c>
    </row>
    <row r="8682" spans="2:9">
      <c r="B8682">
        <f t="shared" si="952"/>
        <v>8664</v>
      </c>
      <c r="C8682" s="38">
        <f t="shared" ca="1" si="947"/>
        <v>0.27183264736656748</v>
      </c>
      <c r="D8682" s="38">
        <f t="shared" ca="1" si="948"/>
        <v>6.2145737677131191E-2</v>
      </c>
      <c r="E8682" s="38">
        <f t="shared" ca="1" si="949"/>
        <v>0.14373661199331728</v>
      </c>
      <c r="F8682" s="38">
        <f t="shared" ca="1" si="953"/>
        <v>4.0020704725333207E-2</v>
      </c>
      <c r="G8682" s="24">
        <f t="shared" ca="1" si="950"/>
        <v>9451.2080305292093</v>
      </c>
      <c r="H8682" s="24">
        <f t="shared" ca="1" si="951"/>
        <v>10144.389333841691</v>
      </c>
      <c r="I8682" s="24">
        <f ca="1">H8682/'Option value'!$E$10</f>
        <v>492.44608416707234</v>
      </c>
    </row>
    <row r="8683" spans="2:9">
      <c r="B8683">
        <f t="shared" si="952"/>
        <v>8665</v>
      </c>
      <c r="C8683" s="38">
        <f t="shared" ca="1" si="947"/>
        <v>0.21332673518824957</v>
      </c>
      <c r="D8683" s="38">
        <f t="shared" ca="1" si="948"/>
        <v>6.5386217846399586E-2</v>
      </c>
      <c r="E8683" s="38">
        <f t="shared" ca="1" si="949"/>
        <v>0.14487102709875974</v>
      </c>
      <c r="F8683" s="38">
        <f t="shared" ca="1" si="953"/>
        <v>4.5634438980057992E-2</v>
      </c>
      <c r="G8683" s="24">
        <f t="shared" ca="1" si="950"/>
        <v>9914.7903832404481</v>
      </c>
      <c r="H8683" s="24">
        <f t="shared" ca="1" si="951"/>
        <v>10607.97168655293</v>
      </c>
      <c r="I8683" s="24">
        <f ca="1">H8683/'Option value'!$E$10</f>
        <v>514.95008187150142</v>
      </c>
    </row>
    <row r="8684" spans="2:9">
      <c r="B8684">
        <f t="shared" si="952"/>
        <v>8666</v>
      </c>
      <c r="C8684" s="38">
        <f t="shared" ca="1" si="947"/>
        <v>0.19205817574860762</v>
      </c>
      <c r="D8684" s="38">
        <f t="shared" ca="1" si="948"/>
        <v>6.2340184689532917E-2</v>
      </c>
      <c r="E8684" s="38">
        <f t="shared" ca="1" si="949"/>
        <v>0.14216257603948868</v>
      </c>
      <c r="F8684" s="38">
        <f t="shared" ca="1" si="953"/>
        <v>2.0709959127552226E-2</v>
      </c>
      <c r="G8684" s="24">
        <f t="shared" ca="1" si="950"/>
        <v>7588.3968524731854</v>
      </c>
      <c r="H8684" s="24">
        <f t="shared" ca="1" si="951"/>
        <v>8281.5781557856681</v>
      </c>
      <c r="I8684" s="24">
        <f ca="1">H8684/'Option value'!$E$10</f>
        <v>402.01835707697416</v>
      </c>
    </row>
    <row r="8685" spans="2:9">
      <c r="B8685">
        <f t="shared" si="952"/>
        <v>8667</v>
      </c>
      <c r="C8685" s="38">
        <f t="shared" ca="1" si="947"/>
        <v>0.26400355409107645</v>
      </c>
      <c r="D8685" s="38">
        <f t="shared" ca="1" si="948"/>
        <v>6.0097488214672486E-2</v>
      </c>
      <c r="E8685" s="38">
        <f t="shared" ca="1" si="949"/>
        <v>0.14592133607845562</v>
      </c>
      <c r="F8685" s="38">
        <f t="shared" ca="1" si="953"/>
        <v>4.4559049790085792E-2</v>
      </c>
      <c r="G8685" s="24">
        <f t="shared" ca="1" si="950"/>
        <v>9294.3622481483708</v>
      </c>
      <c r="H8685" s="24">
        <f t="shared" ca="1" si="951"/>
        <v>9987.5435514608525</v>
      </c>
      <c r="I8685" s="24">
        <f ca="1">H8685/'Option value'!$E$10</f>
        <v>484.83221123596365</v>
      </c>
    </row>
    <row r="8686" spans="2:9">
      <c r="B8686">
        <f t="shared" si="952"/>
        <v>8668</v>
      </c>
      <c r="C8686" s="38">
        <f t="shared" ca="1" si="947"/>
        <v>4.7056407405091594E-2</v>
      </c>
      <c r="D8686" s="38">
        <f t="shared" ca="1" si="948"/>
        <v>7.2921289621397947E-2</v>
      </c>
      <c r="E8686" s="38">
        <f t="shared" ca="1" si="949"/>
        <v>0.14479746854395928</v>
      </c>
      <c r="F8686" s="38">
        <f t="shared" ca="1" si="953"/>
        <v>2.30846118325813E-2</v>
      </c>
      <c r="G8686" s="24">
        <f t="shared" ca="1" si="950"/>
        <v>7779.9954030424879</v>
      </c>
      <c r="H8686" s="24">
        <f t="shared" ca="1" si="951"/>
        <v>8473.1767063549705</v>
      </c>
      <c r="I8686" s="24">
        <f ca="1">H8686/'Option value'!$E$10</f>
        <v>411.31925759004707</v>
      </c>
    </row>
    <row r="8687" spans="2:9">
      <c r="B8687">
        <f t="shared" si="952"/>
        <v>8669</v>
      </c>
      <c r="C8687" s="38">
        <f t="shared" ca="1" si="947"/>
        <v>0.21889415432571244</v>
      </c>
      <c r="D8687" s="38">
        <f t="shared" ca="1" si="948"/>
        <v>6.2980844103770028E-2</v>
      </c>
      <c r="E8687" s="38">
        <f t="shared" ca="1" si="949"/>
        <v>0.14010285093746594</v>
      </c>
      <c r="F8687" s="38">
        <f t="shared" ca="1" si="953"/>
        <v>2.4847397645824033E-2</v>
      </c>
      <c r="G8687" s="24">
        <f t="shared" ca="1" si="950"/>
        <v>8260.4625181816446</v>
      </c>
      <c r="H8687" s="24">
        <f t="shared" ca="1" si="951"/>
        <v>8953.6438214941263</v>
      </c>
      <c r="I8687" s="24">
        <f ca="1">H8687/'Option value'!$E$10</f>
        <v>434.64290395602552</v>
      </c>
    </row>
    <row r="8688" spans="2:9">
      <c r="B8688">
        <f t="shared" si="952"/>
        <v>8670</v>
      </c>
      <c r="C8688" s="38">
        <f t="shared" ca="1" si="947"/>
        <v>3.702036985416074E-2</v>
      </c>
      <c r="D8688" s="38">
        <f t="shared" ca="1" si="948"/>
        <v>5.7958674691819721E-2</v>
      </c>
      <c r="E8688" s="38">
        <f t="shared" ca="1" si="949"/>
        <v>0.14892820841577636</v>
      </c>
      <c r="F8688" s="38">
        <f t="shared" ca="1" si="953"/>
        <v>2.2839469421697001E-2</v>
      </c>
      <c r="G8688" s="24">
        <f t="shared" ca="1" si="950"/>
        <v>5911.8146413721452</v>
      </c>
      <c r="H8688" s="24">
        <f t="shared" ca="1" si="951"/>
        <v>6604.9959446846278</v>
      </c>
      <c r="I8688" s="24">
        <f ca="1">H8688/'Option value'!$E$10</f>
        <v>320.63087110119551</v>
      </c>
    </row>
    <row r="8689" spans="2:9">
      <c r="B8689">
        <f t="shared" si="952"/>
        <v>8671</v>
      </c>
      <c r="C8689" s="38">
        <f t="shared" ca="1" si="947"/>
        <v>0.16802057193134143</v>
      </c>
      <c r="D8689" s="38">
        <f t="shared" ca="1" si="948"/>
        <v>5.8555656995771428E-2</v>
      </c>
      <c r="E8689" s="38">
        <f t="shared" ca="1" si="949"/>
        <v>0.14699190853257452</v>
      </c>
      <c r="F8689" s="38">
        <f t="shared" ca="1" si="953"/>
        <v>4.2242917884006845E-2</v>
      </c>
      <c r="G8689" s="24">
        <f t="shared" ca="1" si="950"/>
        <v>8097.6850250082116</v>
      </c>
      <c r="H8689" s="24">
        <f t="shared" ca="1" si="951"/>
        <v>8790.8663283206934</v>
      </c>
      <c r="I8689" s="24">
        <f ca="1">H8689/'Option value'!$E$10</f>
        <v>426.74108389906274</v>
      </c>
    </row>
    <row r="8690" spans="2:9">
      <c r="B8690">
        <f t="shared" si="952"/>
        <v>8672</v>
      </c>
      <c r="C8690" s="38">
        <f t="shared" ca="1" si="947"/>
        <v>0.18074400844680183</v>
      </c>
      <c r="D8690" s="38">
        <f t="shared" ca="1" si="948"/>
        <v>4.6902589596497443E-2</v>
      </c>
      <c r="E8690" s="38">
        <f t="shared" ca="1" si="949"/>
        <v>0.14625554025596257</v>
      </c>
      <c r="F8690" s="38">
        <f t="shared" ca="1" si="953"/>
        <v>5.8506175510642952E-2</v>
      </c>
      <c r="G8690" s="24">
        <f t="shared" ca="1" si="950"/>
        <v>7827.0835181121465</v>
      </c>
      <c r="H8690" s="24">
        <f t="shared" ca="1" si="951"/>
        <v>8520.2648214246292</v>
      </c>
      <c r="I8690" s="24">
        <f ca="1">H8690/'Option value'!$E$10</f>
        <v>413.6050884186713</v>
      </c>
    </row>
    <row r="8691" spans="2:9">
      <c r="B8691">
        <f t="shared" si="952"/>
        <v>8673</v>
      </c>
      <c r="C8691" s="38">
        <f t="shared" ca="1" si="947"/>
        <v>0.23629893409538036</v>
      </c>
      <c r="D8691" s="38">
        <f t="shared" ca="1" si="948"/>
        <v>6.6517790617047878E-2</v>
      </c>
      <c r="E8691" s="38">
        <f t="shared" ca="1" si="949"/>
        <v>0.14476243137447142</v>
      </c>
      <c r="F8691" s="38">
        <f t="shared" ca="1" si="953"/>
        <v>2.1657030559499295E-2</v>
      </c>
      <c r="G8691" s="24">
        <f t="shared" ca="1" si="950"/>
        <v>8284.6769983354552</v>
      </c>
      <c r="H8691" s="24">
        <f t="shared" ca="1" si="951"/>
        <v>8977.858301647937</v>
      </c>
      <c r="I8691" s="24">
        <f ca="1">H8691/'Option value'!$E$10</f>
        <v>435.81836415766679</v>
      </c>
    </row>
    <row r="8692" spans="2:9">
      <c r="B8692">
        <f t="shared" si="952"/>
        <v>8674</v>
      </c>
      <c r="C8692" s="38">
        <f t="shared" ca="1" si="947"/>
        <v>4.0599739681054792E-3</v>
      </c>
      <c r="D8692" s="38">
        <f t="shared" ca="1" si="948"/>
        <v>6.8021257587969716E-2</v>
      </c>
      <c r="E8692" s="38">
        <f t="shared" ca="1" si="949"/>
        <v>0.14171054339691189</v>
      </c>
      <c r="F8692" s="38">
        <f t="shared" ca="1" si="953"/>
        <v>4.3762713790412862E-2</v>
      </c>
      <c r="G8692" s="24">
        <f t="shared" ca="1" si="950"/>
        <v>8647.7051058587331</v>
      </c>
      <c r="H8692" s="24">
        <f t="shared" ca="1" si="951"/>
        <v>9340.8864091712148</v>
      </c>
      <c r="I8692" s="24">
        <f ca="1">H8692/'Option value'!$E$10</f>
        <v>453.44108782384535</v>
      </c>
    </row>
    <row r="8693" spans="2:9">
      <c r="B8693">
        <f t="shared" si="952"/>
        <v>8675</v>
      </c>
      <c r="C8693" s="38">
        <f t="shared" ca="1" si="947"/>
        <v>1.1905313007356449E-2</v>
      </c>
      <c r="D8693" s="38">
        <f t="shared" ca="1" si="948"/>
        <v>5.8741306563598245E-2</v>
      </c>
      <c r="E8693" s="38">
        <f t="shared" ca="1" si="949"/>
        <v>0.14443682286836099</v>
      </c>
      <c r="F8693" s="38">
        <f t="shared" ca="1" si="953"/>
        <v>5.3417066862153542E-2</v>
      </c>
      <c r="G8693" s="24">
        <f t="shared" ca="1" si="950"/>
        <v>8099.1452598708302</v>
      </c>
      <c r="H8693" s="24">
        <f t="shared" ca="1" si="951"/>
        <v>8792.3265631833128</v>
      </c>
      <c r="I8693" s="24">
        <f ca="1">H8693/'Option value'!$E$10</f>
        <v>426.81196908656858</v>
      </c>
    </row>
    <row r="8694" spans="2:9">
      <c r="B8694">
        <f t="shared" si="952"/>
        <v>8676</v>
      </c>
      <c r="C8694" s="38">
        <f t="shared" ca="1" si="947"/>
        <v>0.24483566252100794</v>
      </c>
      <c r="D8694" s="38">
        <f t="shared" ca="1" si="948"/>
        <v>5.3991318593983664E-2</v>
      </c>
      <c r="E8694" s="38">
        <f t="shared" ca="1" si="949"/>
        <v>0.14216377838515859</v>
      </c>
      <c r="F8694" s="38">
        <f t="shared" ca="1" si="953"/>
        <v>3.9636603171028448E-2</v>
      </c>
      <c r="G8694" s="24">
        <f t="shared" ca="1" si="950"/>
        <v>8129.958721309451</v>
      </c>
      <c r="H8694" s="24">
        <f t="shared" ca="1" si="951"/>
        <v>8823.1400246219328</v>
      </c>
      <c r="I8694" s="24">
        <f ca="1">H8694/'Option value'!$E$10</f>
        <v>428.30776818553068</v>
      </c>
    </row>
    <row r="8695" spans="2:9">
      <c r="B8695">
        <f t="shared" si="952"/>
        <v>8677</v>
      </c>
      <c r="C8695" s="38">
        <f t="shared" ca="1" si="947"/>
        <v>3.1813625826438652E-2</v>
      </c>
      <c r="D8695" s="38">
        <f t="shared" ca="1" si="948"/>
        <v>6.9439723550088941E-2</v>
      </c>
      <c r="E8695" s="38">
        <f t="shared" ca="1" si="949"/>
        <v>0.14527675245977972</v>
      </c>
      <c r="F8695" s="38">
        <f t="shared" ca="1" si="953"/>
        <v>3.8800703389513469E-2</v>
      </c>
      <c r="G8695" s="24">
        <f t="shared" ca="1" si="950"/>
        <v>8345.4294683230473</v>
      </c>
      <c r="H8695" s="24">
        <f t="shared" ca="1" si="951"/>
        <v>9038.6107716355291</v>
      </c>
      <c r="I8695" s="24">
        <f ca="1">H8695/'Option value'!$E$10</f>
        <v>438.76751318619068</v>
      </c>
    </row>
    <row r="8696" spans="2:9">
      <c r="B8696">
        <f t="shared" si="952"/>
        <v>8678</v>
      </c>
      <c r="C8696" s="38">
        <f t="shared" ca="1" si="947"/>
        <v>0.27247658624630666</v>
      </c>
      <c r="D8696" s="38">
        <f t="shared" ca="1" si="948"/>
        <v>5.8991986154803777E-2</v>
      </c>
      <c r="E8696" s="38">
        <f t="shared" ca="1" si="949"/>
        <v>0.14811570617614039</v>
      </c>
      <c r="F8696" s="38">
        <f t="shared" ca="1" si="953"/>
        <v>4.0298003756486414E-2</v>
      </c>
      <c r="G8696" s="24">
        <f t="shared" ca="1" si="950"/>
        <v>8634.637751049966</v>
      </c>
      <c r="H8696" s="24">
        <f t="shared" ca="1" si="951"/>
        <v>9327.8190543624478</v>
      </c>
      <c r="I8696" s="24">
        <f ca="1">H8696/'Option value'!$E$10</f>
        <v>452.80675021176927</v>
      </c>
    </row>
    <row r="8697" spans="2:9">
      <c r="B8697">
        <f t="shared" si="952"/>
        <v>8679</v>
      </c>
      <c r="C8697" s="38">
        <f t="shared" ca="1" si="947"/>
        <v>0.15102357817132733</v>
      </c>
      <c r="D8697" s="38">
        <f t="shared" ca="1" si="948"/>
        <v>7.3284721589954582E-2</v>
      </c>
      <c r="E8697" s="38">
        <f t="shared" ca="1" si="949"/>
        <v>0.14274380154689217</v>
      </c>
      <c r="F8697" s="38">
        <f t="shared" ca="1" si="953"/>
        <v>2.4404502130591664E-2</v>
      </c>
      <c r="G8697" s="24">
        <f t="shared" ca="1" si="950"/>
        <v>8840.1583678923489</v>
      </c>
      <c r="H8697" s="24">
        <f t="shared" ca="1" si="951"/>
        <v>9533.3396712048307</v>
      </c>
      <c r="I8697" s="24">
        <f ca="1">H8697/'Option value'!$E$10</f>
        <v>462.78347918470047</v>
      </c>
    </row>
    <row r="8698" spans="2:9">
      <c r="B8698">
        <f t="shared" si="952"/>
        <v>8680</v>
      </c>
      <c r="C8698" s="38">
        <f t="shared" ca="1" si="947"/>
        <v>0.16646373792932909</v>
      </c>
      <c r="D8698" s="38">
        <f t="shared" ca="1" si="948"/>
        <v>5.1403418577715146E-2</v>
      </c>
      <c r="E8698" s="38">
        <f t="shared" ca="1" si="949"/>
        <v>0.14488419833653376</v>
      </c>
      <c r="F8698" s="38">
        <f t="shared" ca="1" si="953"/>
        <v>2.4292747592439868E-2</v>
      </c>
      <c r="G8698" s="24">
        <f t="shared" ca="1" si="950"/>
        <v>6166.4909998640878</v>
      </c>
      <c r="H8698" s="24">
        <f t="shared" ca="1" si="951"/>
        <v>6859.6723031765705</v>
      </c>
      <c r="I8698" s="24">
        <f ca="1">H8698/'Option value'!$E$10</f>
        <v>332.99380112507623</v>
      </c>
    </row>
    <row r="8699" spans="2:9">
      <c r="B8699">
        <f t="shared" si="952"/>
        <v>8681</v>
      </c>
      <c r="C8699" s="38">
        <f t="shared" ca="1" si="947"/>
        <v>0.24287622850067361</v>
      </c>
      <c r="D8699" s="38">
        <f t="shared" ca="1" si="948"/>
        <v>5.3222164182111988E-2</v>
      </c>
      <c r="E8699" s="38">
        <f t="shared" ca="1" si="949"/>
        <v>0.14346092602988564</v>
      </c>
      <c r="F8699" s="38">
        <f t="shared" ca="1" si="953"/>
        <v>4.5905841127287142E-2</v>
      </c>
      <c r="G8699" s="24">
        <f t="shared" ca="1" si="950"/>
        <v>8409.3393371657112</v>
      </c>
      <c r="H8699" s="24">
        <f t="shared" ca="1" si="951"/>
        <v>9102.5206404781929</v>
      </c>
      <c r="I8699" s="24">
        <f ca="1">H8699/'Option value'!$E$10</f>
        <v>441.86993400379572</v>
      </c>
    </row>
    <row r="8700" spans="2:9">
      <c r="B8700">
        <f t="shared" si="952"/>
        <v>8682</v>
      </c>
      <c r="C8700" s="38">
        <f t="shared" ca="1" si="947"/>
        <v>0.17817265863189644</v>
      </c>
      <c r="D8700" s="38">
        <f t="shared" ca="1" si="948"/>
        <v>5.3693504492268875E-2</v>
      </c>
      <c r="E8700" s="38">
        <f t="shared" ca="1" si="949"/>
        <v>0.14514437225421714</v>
      </c>
      <c r="F8700" s="38">
        <f t="shared" ca="1" si="953"/>
        <v>3.6396299434174148E-2</v>
      </c>
      <c r="G8700" s="24">
        <f t="shared" ca="1" si="950"/>
        <v>7214.4046541089529</v>
      </c>
      <c r="H8700" s="24">
        <f t="shared" ca="1" si="951"/>
        <v>7907.5859574214355</v>
      </c>
      <c r="I8700" s="24">
        <f ca="1">H8700/'Option value'!$E$10</f>
        <v>383.8633959913318</v>
      </c>
    </row>
    <row r="8701" spans="2:9">
      <c r="B8701">
        <f t="shared" si="952"/>
        <v>8683</v>
      </c>
      <c r="C8701" s="38">
        <f t="shared" ca="1" si="947"/>
        <v>0.22021434979791754</v>
      </c>
      <c r="D8701" s="38">
        <f t="shared" ca="1" si="948"/>
        <v>6.1656286930418538E-2</v>
      </c>
      <c r="E8701" s="38">
        <f t="shared" ca="1" si="949"/>
        <v>0.14312194748224075</v>
      </c>
      <c r="F8701" s="38">
        <f t="shared" ca="1" si="953"/>
        <v>2.251962920689933E-2</v>
      </c>
      <c r="G8701" s="24">
        <f t="shared" ca="1" si="950"/>
        <v>7736.583475478712</v>
      </c>
      <c r="H8701" s="24">
        <f t="shared" ca="1" si="951"/>
        <v>8429.7647787911937</v>
      </c>
      <c r="I8701" s="24">
        <f ca="1">H8701/'Option value'!$E$10</f>
        <v>409.21188246559188</v>
      </c>
    </row>
    <row r="8702" spans="2:9">
      <c r="B8702">
        <f t="shared" si="952"/>
        <v>8684</v>
      </c>
      <c r="C8702" s="38">
        <f t="shared" ca="1" si="947"/>
        <v>0.27337744359417387</v>
      </c>
      <c r="D8702" s="38">
        <f t="shared" ca="1" si="948"/>
        <v>5.0050872479773183E-2</v>
      </c>
      <c r="E8702" s="38">
        <f t="shared" ca="1" si="949"/>
        <v>0.14561144931524636</v>
      </c>
      <c r="F8702" s="38">
        <f t="shared" ca="1" si="953"/>
        <v>2.9257695605359096E-2</v>
      </c>
      <c r="G8702" s="24">
        <f t="shared" ca="1" si="950"/>
        <v>6793.2841886046326</v>
      </c>
      <c r="H8702" s="24">
        <f t="shared" ca="1" si="951"/>
        <v>7486.4654919171153</v>
      </c>
      <c r="I8702" s="24">
        <f ca="1">H8702/'Option value'!$E$10</f>
        <v>363.42065494743275</v>
      </c>
    </row>
    <row r="8703" spans="2:9">
      <c r="B8703">
        <f t="shared" si="952"/>
        <v>8685</v>
      </c>
      <c r="C8703" s="38">
        <f t="shared" ca="1" si="947"/>
        <v>0.1758268056332431</v>
      </c>
      <c r="D8703" s="38">
        <f t="shared" ca="1" si="948"/>
        <v>5.3825783763019081E-2</v>
      </c>
      <c r="E8703" s="38">
        <f t="shared" ca="1" si="949"/>
        <v>0.14634825039745178</v>
      </c>
      <c r="F8703" s="38">
        <f t="shared" ca="1" si="953"/>
        <v>4.713035771281144E-2</v>
      </c>
      <c r="G8703" s="24">
        <f t="shared" ca="1" si="950"/>
        <v>7911.0676291224072</v>
      </c>
      <c r="H8703" s="24">
        <f t="shared" ca="1" si="951"/>
        <v>8604.2489324348899</v>
      </c>
      <c r="I8703" s="24">
        <f ca="1">H8703/'Option value'!$E$10</f>
        <v>417.68198701140238</v>
      </c>
    </row>
    <row r="8704" spans="2:9">
      <c r="B8704">
        <f t="shared" si="952"/>
        <v>8686</v>
      </c>
      <c r="C8704" s="38">
        <f t="shared" ca="1" si="947"/>
        <v>0.1400309506219708</v>
      </c>
      <c r="D8704" s="38">
        <f t="shared" ca="1" si="948"/>
        <v>7.510392624649305E-2</v>
      </c>
      <c r="E8704" s="38">
        <f t="shared" ca="1" si="949"/>
        <v>0.1420560485297632</v>
      </c>
      <c r="F8704" s="38">
        <f t="shared" ca="1" si="953"/>
        <v>2.6082713902362109E-2</v>
      </c>
      <c r="G8704" s="24">
        <f t="shared" ca="1" si="950"/>
        <v>9156.1419199414031</v>
      </c>
      <c r="H8704" s="24">
        <f t="shared" ca="1" si="951"/>
        <v>9849.3232232538849</v>
      </c>
      <c r="I8704" s="24">
        <f ca="1">H8704/'Option value'!$E$10</f>
        <v>478.12248656572251</v>
      </c>
    </row>
    <row r="8705" spans="2:9">
      <c r="B8705">
        <f t="shared" si="952"/>
        <v>8687</v>
      </c>
      <c r="C8705" s="38">
        <f t="shared" ca="1" si="947"/>
        <v>0.13281099520649012</v>
      </c>
      <c r="D8705" s="38">
        <f t="shared" ca="1" si="948"/>
        <v>6.8581167670864293E-2</v>
      </c>
      <c r="E8705" s="38">
        <f t="shared" ca="1" si="949"/>
        <v>0.13879801436832703</v>
      </c>
      <c r="F8705" s="38">
        <f t="shared" ca="1" si="953"/>
        <v>2.3455311336261216E-2</v>
      </c>
      <c r="G8705" s="24">
        <f t="shared" ca="1" si="950"/>
        <v>8353.4058654690798</v>
      </c>
      <c r="H8705" s="24">
        <f t="shared" ca="1" si="951"/>
        <v>9046.5871687815616</v>
      </c>
      <c r="I8705" s="24">
        <f ca="1">H8705/'Option value'!$E$10</f>
        <v>439.15471693114375</v>
      </c>
    </row>
    <row r="8706" spans="2:9">
      <c r="B8706">
        <f t="shared" si="952"/>
        <v>8688</v>
      </c>
      <c r="C8706" s="38">
        <f t="shared" ca="1" si="947"/>
        <v>0.22578529943558581</v>
      </c>
      <c r="D8706" s="38">
        <f t="shared" ca="1" si="948"/>
        <v>6.0726774031921602E-2</v>
      </c>
      <c r="E8706" s="38">
        <f t="shared" ca="1" si="949"/>
        <v>0.14614377541268611</v>
      </c>
      <c r="F8706" s="38">
        <f t="shared" ca="1" si="953"/>
        <v>5.0510715227208555E-2</v>
      </c>
      <c r="G8706" s="24">
        <f t="shared" ca="1" si="950"/>
        <v>9653.3475687731552</v>
      </c>
      <c r="H8706" s="24">
        <f t="shared" ca="1" si="951"/>
        <v>10346.528872085637</v>
      </c>
      <c r="I8706" s="24">
        <f ca="1">H8706/'Option value'!$E$10</f>
        <v>502.2586831109532</v>
      </c>
    </row>
    <row r="8707" spans="2:9">
      <c r="B8707">
        <f t="shared" si="952"/>
        <v>8689</v>
      </c>
      <c r="C8707" s="38">
        <f t="shared" ca="1" si="947"/>
        <v>0.22709821473994199</v>
      </c>
      <c r="D8707" s="38">
        <f t="shared" ca="1" si="948"/>
        <v>6.7139094533287147E-2</v>
      </c>
      <c r="E8707" s="38">
        <f t="shared" ca="1" si="949"/>
        <v>0.14719090574846092</v>
      </c>
      <c r="F8707" s="38">
        <f t="shared" ca="1" si="953"/>
        <v>4.3743681077366314E-2</v>
      </c>
      <c r="G8707" s="24">
        <f t="shared" ca="1" si="950"/>
        <v>9877.0519327234051</v>
      </c>
      <c r="H8707" s="24">
        <f t="shared" ca="1" si="951"/>
        <v>10570.233236035887</v>
      </c>
      <c r="I8707" s="24">
        <f ca="1">H8707/'Option value'!$E$10</f>
        <v>513.11811825416919</v>
      </c>
    </row>
    <row r="8708" spans="2:9">
      <c r="B8708">
        <f t="shared" si="952"/>
        <v>8690</v>
      </c>
      <c r="C8708" s="38">
        <f t="shared" ca="1" si="947"/>
        <v>0.21952438691083714</v>
      </c>
      <c r="D8708" s="38">
        <f t="shared" ca="1" si="948"/>
        <v>6.5502306562370508E-2</v>
      </c>
      <c r="E8708" s="38">
        <f t="shared" ca="1" si="949"/>
        <v>0.14410053154039892</v>
      </c>
      <c r="F8708" s="38">
        <f t="shared" ca="1" si="953"/>
        <v>2.9050171300517416E-2</v>
      </c>
      <c r="G8708" s="24">
        <f t="shared" ca="1" si="950"/>
        <v>8610.9382844141601</v>
      </c>
      <c r="H8708" s="24">
        <f t="shared" ca="1" si="951"/>
        <v>9304.1195877266418</v>
      </c>
      <c r="I8708" s="24">
        <f ca="1">H8708/'Option value'!$E$10</f>
        <v>451.65629066634182</v>
      </c>
    </row>
    <row r="8709" spans="2:9">
      <c r="B8709">
        <f t="shared" si="952"/>
        <v>8691</v>
      </c>
      <c r="C8709" s="38">
        <f t="shared" ca="1" si="947"/>
        <v>0.22168495023751081</v>
      </c>
      <c r="D8709" s="38">
        <f t="shared" ca="1" si="948"/>
        <v>6.5389175344694558E-2</v>
      </c>
      <c r="E8709" s="38">
        <f t="shared" ca="1" si="949"/>
        <v>0.13920923087071324</v>
      </c>
      <c r="F8709" s="38">
        <f t="shared" ca="1" si="953"/>
        <v>5.5497755926900233E-2</v>
      </c>
      <c r="G8709" s="24">
        <f t="shared" ca="1" si="950"/>
        <v>11835.087333649304</v>
      </c>
      <c r="H8709" s="24">
        <f t="shared" ca="1" si="951"/>
        <v>12528.268636961786</v>
      </c>
      <c r="I8709" s="24">
        <f ca="1">H8709/'Option value'!$E$10</f>
        <v>608.1683804350381</v>
      </c>
    </row>
    <row r="8710" spans="2:9">
      <c r="B8710">
        <f t="shared" si="952"/>
        <v>8692</v>
      </c>
      <c r="C8710" s="38">
        <f t="shared" ca="1" si="947"/>
        <v>0.28136302183475359</v>
      </c>
      <c r="D8710" s="38">
        <f t="shared" ca="1" si="948"/>
        <v>7.1113818527080416E-2</v>
      </c>
      <c r="E8710" s="38">
        <f t="shared" ca="1" si="949"/>
        <v>0.13995682942848228</v>
      </c>
      <c r="F8710" s="38">
        <f t="shared" ca="1" si="953"/>
        <v>4.5556433021760601E-2</v>
      </c>
      <c r="G8710" s="24">
        <f t="shared" ca="1" si="950"/>
        <v>11971.36699432129</v>
      </c>
      <c r="H8710" s="24">
        <f t="shared" ca="1" si="951"/>
        <v>12664.548297633772</v>
      </c>
      <c r="I8710" s="24">
        <f ca="1">H8710/'Option value'!$E$10</f>
        <v>614.78389794338693</v>
      </c>
    </row>
    <row r="8711" spans="2:9">
      <c r="B8711">
        <f t="shared" si="952"/>
        <v>8693</v>
      </c>
      <c r="C8711" s="38">
        <f t="shared" ca="1" si="947"/>
        <v>0.22066223381149969</v>
      </c>
      <c r="D8711" s="38">
        <f t="shared" ca="1" si="948"/>
        <v>7.5986436289098083E-2</v>
      </c>
      <c r="E8711" s="38">
        <f t="shared" ca="1" si="949"/>
        <v>0.1451492490761338</v>
      </c>
      <c r="F8711" s="38">
        <f t="shared" ca="1" si="953"/>
        <v>5.2807666573311318E-2</v>
      </c>
      <c r="G8711" s="24">
        <f t="shared" ca="1" si="950"/>
        <v>12457.349492765592</v>
      </c>
      <c r="H8711" s="24">
        <f t="shared" ca="1" si="951"/>
        <v>13150.530796078074</v>
      </c>
      <c r="I8711" s="24">
        <f ca="1">H8711/'Option value'!$E$10</f>
        <v>638.3752813630133</v>
      </c>
    </row>
    <row r="8712" spans="2:9">
      <c r="B8712">
        <f t="shared" si="952"/>
        <v>8694</v>
      </c>
      <c r="C8712" s="38">
        <f t="shared" ca="1" si="947"/>
        <v>0.30914269668370065</v>
      </c>
      <c r="D8712" s="38">
        <f t="shared" ca="1" si="948"/>
        <v>6.0427497749515675E-2</v>
      </c>
      <c r="E8712" s="38">
        <f t="shared" ca="1" si="949"/>
        <v>0.14044211197967491</v>
      </c>
      <c r="F8712" s="38">
        <f t="shared" ca="1" si="953"/>
        <v>4.9180466513733603E-2</v>
      </c>
      <c r="G8712" s="24">
        <f t="shared" ca="1" si="950"/>
        <v>10750.401393469685</v>
      </c>
      <c r="H8712" s="24">
        <f t="shared" ca="1" si="951"/>
        <v>11443.582696782167</v>
      </c>
      <c r="I8712" s="24">
        <f ca="1">H8712/'Option value'!$E$10</f>
        <v>555.51372314476532</v>
      </c>
    </row>
    <row r="8713" spans="2:9">
      <c r="B8713">
        <f t="shared" si="952"/>
        <v>8695</v>
      </c>
      <c r="C8713" s="38">
        <f t="shared" ca="1" si="947"/>
        <v>0.2132630279191875</v>
      </c>
      <c r="D8713" s="38">
        <f t="shared" ca="1" si="948"/>
        <v>5.2708282460975558E-2</v>
      </c>
      <c r="E8713" s="38">
        <f t="shared" ca="1" si="949"/>
        <v>0.14886332578283479</v>
      </c>
      <c r="F8713" s="38">
        <f t="shared" ca="1" si="953"/>
        <v>2.9909334126954602E-2</v>
      </c>
      <c r="G8713" s="24">
        <f t="shared" ca="1" si="950"/>
        <v>6667.2414783293816</v>
      </c>
      <c r="H8713" s="24">
        <f t="shared" ca="1" si="951"/>
        <v>7360.4227816418643</v>
      </c>
      <c r="I8713" s="24">
        <f ca="1">H8713/'Option value'!$E$10</f>
        <v>357.30207677873125</v>
      </c>
    </row>
    <row r="8714" spans="2:9">
      <c r="B8714">
        <f t="shared" si="952"/>
        <v>8696</v>
      </c>
      <c r="C8714" s="38">
        <f t="shared" ca="1" si="947"/>
        <v>0.22510525460847244</v>
      </c>
      <c r="D8714" s="38">
        <f t="shared" ca="1" si="948"/>
        <v>6.3708860946215987E-2</v>
      </c>
      <c r="E8714" s="38">
        <f t="shared" ca="1" si="949"/>
        <v>0.14366279757985279</v>
      </c>
      <c r="F8714" s="38">
        <f t="shared" ca="1" si="953"/>
        <v>3.5324366378024795E-2</v>
      </c>
      <c r="G8714" s="24">
        <f t="shared" ca="1" si="950"/>
        <v>8934.7432552796035</v>
      </c>
      <c r="H8714" s="24">
        <f t="shared" ca="1" si="951"/>
        <v>9627.9245585920853</v>
      </c>
      <c r="I8714" s="24">
        <f ca="1">H8714/'Option value'!$E$10</f>
        <v>467.3749785724313</v>
      </c>
    </row>
    <row r="8715" spans="2:9">
      <c r="B8715">
        <f t="shared" si="952"/>
        <v>8697</v>
      </c>
      <c r="C8715" s="38">
        <f t="shared" ca="1" si="947"/>
        <v>0.30078606997283885</v>
      </c>
      <c r="D8715" s="38">
        <f t="shared" ca="1" si="948"/>
        <v>5.9799779147565457E-2</v>
      </c>
      <c r="E8715" s="38">
        <f t="shared" ca="1" si="949"/>
        <v>0.14410802189912961</v>
      </c>
      <c r="F8715" s="38">
        <f t="shared" ca="1" si="953"/>
        <v>4.273499651935863E-2</v>
      </c>
      <c r="G8715" s="24">
        <f t="shared" ca="1" si="950"/>
        <v>9516.4380886379604</v>
      </c>
      <c r="H8715" s="24">
        <f t="shared" ca="1" si="951"/>
        <v>10209.619391950442</v>
      </c>
      <c r="I8715" s="24">
        <f ca="1">H8715/'Option value'!$E$10</f>
        <v>495.61259184225446</v>
      </c>
    </row>
    <row r="8716" spans="2:9">
      <c r="B8716">
        <f t="shared" si="952"/>
        <v>8698</v>
      </c>
      <c r="C8716" s="38">
        <f t="shared" ca="1" si="947"/>
        <v>0.12336386992991653</v>
      </c>
      <c r="D8716" s="38">
        <f t="shared" ca="1" si="948"/>
        <v>6.4429458775278434E-2</v>
      </c>
      <c r="E8716" s="38">
        <f t="shared" ca="1" si="949"/>
        <v>0.14217520961252675</v>
      </c>
      <c r="F8716" s="38">
        <f t="shared" ca="1" si="953"/>
        <v>4.6154481472119854E-2</v>
      </c>
      <c r="G8716" s="24">
        <f t="shared" ca="1" si="950"/>
        <v>9348.271496013107</v>
      </c>
      <c r="H8716" s="24">
        <f t="shared" ca="1" si="951"/>
        <v>10041.452799325589</v>
      </c>
      <c r="I8716" s="24">
        <f ca="1">H8716/'Option value'!$E$10</f>
        <v>487.44916501580525</v>
      </c>
    </row>
    <row r="8717" spans="2:9">
      <c r="B8717">
        <f t="shared" si="952"/>
        <v>8699</v>
      </c>
      <c r="C8717" s="38">
        <f t="shared" ca="1" si="947"/>
        <v>0.1269052167436383</v>
      </c>
      <c r="D8717" s="38">
        <f t="shared" ca="1" si="948"/>
        <v>7.1367889959001077E-2</v>
      </c>
      <c r="E8717" s="38">
        <f t="shared" ca="1" si="949"/>
        <v>0.14364929538662299</v>
      </c>
      <c r="F8717" s="38">
        <f t="shared" ca="1" si="953"/>
        <v>4.8047335273577255E-2</v>
      </c>
      <c r="G8717" s="24">
        <f t="shared" ca="1" si="950"/>
        <v>10433.134982814512</v>
      </c>
      <c r="H8717" s="24">
        <f t="shared" ca="1" si="951"/>
        <v>11126.316286126994</v>
      </c>
      <c r="I8717" s="24">
        <f ca="1">H8717/'Option value'!$E$10</f>
        <v>540.11244107412585</v>
      </c>
    </row>
    <row r="8718" spans="2:9">
      <c r="B8718">
        <f t="shared" si="952"/>
        <v>8700</v>
      </c>
      <c r="C8718" s="38">
        <f t="shared" ca="1" si="947"/>
        <v>7.5088639466439566E-2</v>
      </c>
      <c r="D8718" s="38">
        <f t="shared" ca="1" si="948"/>
        <v>5.6558173797425157E-2</v>
      </c>
      <c r="E8718" s="38">
        <f t="shared" ca="1" si="949"/>
        <v>0.14451621875010784</v>
      </c>
      <c r="F8718" s="38">
        <f t="shared" ca="1" si="953"/>
        <v>2.2074473421689757E-2</v>
      </c>
      <c r="G8718" s="24">
        <f t="shared" ca="1" si="950"/>
        <v>6158.876790733786</v>
      </c>
      <c r="H8718" s="24">
        <f t="shared" ca="1" si="951"/>
        <v>6852.0580940462687</v>
      </c>
      <c r="I8718" s="24">
        <f ca="1">H8718/'Option value'!$E$10</f>
        <v>332.6241793226344</v>
      </c>
    </row>
    <row r="8719" spans="2:9">
      <c r="B8719">
        <f t="shared" si="952"/>
        <v>8701</v>
      </c>
      <c r="C8719" s="38">
        <f t="shared" ca="1" si="947"/>
        <v>0.37391218870585236</v>
      </c>
      <c r="D8719" s="38">
        <f t="shared" ca="1" si="948"/>
        <v>6.4349373935434898E-2</v>
      </c>
      <c r="E8719" s="38">
        <f t="shared" ca="1" si="949"/>
        <v>0.14073951501589907</v>
      </c>
      <c r="F8719" s="38">
        <f t="shared" ca="1" si="953"/>
        <v>2.9853823836921707E-2</v>
      </c>
      <c r="G8719" s="24">
        <f t="shared" ca="1" si="950"/>
        <v>9888.2439286482604</v>
      </c>
      <c r="H8719" s="24">
        <f t="shared" ca="1" si="951"/>
        <v>10581.425231960742</v>
      </c>
      <c r="I8719" s="24">
        <f ca="1">H8719/'Option value'!$E$10</f>
        <v>513.6614190272204</v>
      </c>
    </row>
    <row r="8720" spans="2:9">
      <c r="B8720">
        <f t="shared" si="952"/>
        <v>8702</v>
      </c>
      <c r="C8720" s="38">
        <f t="shared" ca="1" si="947"/>
        <v>0.16543861953443195</v>
      </c>
      <c r="D8720" s="38">
        <f t="shared" ca="1" si="948"/>
        <v>6.1731238864290418E-2</v>
      </c>
      <c r="E8720" s="38">
        <f t="shared" ca="1" si="949"/>
        <v>0.14204924482919495</v>
      </c>
      <c r="F8720" s="38">
        <f t="shared" ca="1" si="953"/>
        <v>4.1675272412788386E-2</v>
      </c>
      <c r="G8720" s="24">
        <f t="shared" ca="1" si="950"/>
        <v>8889.2406327191911</v>
      </c>
      <c r="H8720" s="24">
        <f t="shared" ca="1" si="951"/>
        <v>9582.4219360316729</v>
      </c>
      <c r="I8720" s="24">
        <f ca="1">H8720/'Option value'!$E$10</f>
        <v>465.16611339959576</v>
      </c>
    </row>
    <row r="8721" spans="2:9">
      <c r="B8721">
        <f t="shared" si="952"/>
        <v>8703</v>
      </c>
      <c r="C8721" s="38">
        <f t="shared" ca="1" si="947"/>
        <v>7.8764895385300793E-2</v>
      </c>
      <c r="D8721" s="38">
        <f t="shared" ca="1" si="948"/>
        <v>6.309946869485579E-2</v>
      </c>
      <c r="E8721" s="38">
        <f t="shared" ca="1" si="949"/>
        <v>0.14696117378814824</v>
      </c>
      <c r="F8721" s="38">
        <f t="shared" ca="1" si="953"/>
        <v>4.7439330070838573E-2</v>
      </c>
      <c r="G8721" s="24">
        <f t="shared" ca="1" si="950"/>
        <v>8482.5313157419278</v>
      </c>
      <c r="H8721" s="24">
        <f t="shared" ca="1" si="951"/>
        <v>9175.7126190544095</v>
      </c>
      <c r="I8721" s="24">
        <f ca="1">H8721/'Option value'!$E$10</f>
        <v>445.42294267254414</v>
      </c>
    </row>
    <row r="8722" spans="2:9">
      <c r="B8722">
        <f t="shared" si="952"/>
        <v>8704</v>
      </c>
      <c r="C8722" s="38">
        <f t="shared" ca="1" si="947"/>
        <v>0.1672308823819999</v>
      </c>
      <c r="D8722" s="38">
        <f t="shared" ca="1" si="948"/>
        <v>6.3689713101192369E-2</v>
      </c>
      <c r="E8722" s="38">
        <f t="shared" ca="1" si="949"/>
        <v>0.14713922674930685</v>
      </c>
      <c r="F8722" s="38">
        <f t="shared" ca="1" si="953"/>
        <v>2.7886035329503983E-2</v>
      </c>
      <c r="G8722" s="24">
        <f t="shared" ca="1" si="950"/>
        <v>7731.2092623022409</v>
      </c>
      <c r="H8722" s="24">
        <f t="shared" ca="1" si="951"/>
        <v>8424.3905656147235</v>
      </c>
      <c r="I8722" s="24">
        <f ca="1">H8722/'Option value'!$E$10</f>
        <v>408.95099833081179</v>
      </c>
    </row>
    <row r="8723" spans="2:9">
      <c r="B8723">
        <f t="shared" si="952"/>
        <v>8705</v>
      </c>
      <c r="C8723" s="38">
        <f t="shared" ref="C8723:C8786" ca="1" si="954">_xlfn.NORM.INV(RAND(),$F$6,$G$6)</f>
        <v>0.21492438953058948</v>
      </c>
      <c r="D8723" s="38">
        <f t="shared" ref="D8723:D8786" ca="1" si="955">_xlfn.NORM.INV(RAND(),$F$7,$G$7)</f>
        <v>6.381471309821217E-2</v>
      </c>
      <c r="E8723" s="38">
        <f t="shared" ref="E8723:E8786" ca="1" si="956">_xlfn.NORM.INV(RAND(),$F$8,$G$8)</f>
        <v>0.13829187791245459</v>
      </c>
      <c r="F8723" s="38">
        <f t="shared" ca="1" si="953"/>
        <v>5.1096558716128393E-2</v>
      </c>
      <c r="G8723" s="24">
        <f t="shared" ref="G8723:G8786" ca="1" si="957">IF(E8723&gt;F8723,($C$12*(1+C8723)*D8723)/(E8723-F8723),0)</f>
        <v>11027.276813171571</v>
      </c>
      <c r="H8723" s="24">
        <f t="shared" ref="H8723:H8786" ca="1" si="958">G8723+$C$13</f>
        <v>11720.458116484053</v>
      </c>
      <c r="I8723" s="24">
        <f ca="1">H8723/'Option value'!$E$10</f>
        <v>568.95427749922578</v>
      </c>
    </row>
    <row r="8724" spans="2:9">
      <c r="B8724">
        <f t="shared" ref="B8724:B8787" si="959">B8723+1</f>
        <v>8706</v>
      </c>
      <c r="C8724" s="38">
        <f t="shared" ca="1" si="954"/>
        <v>0.35333689888296121</v>
      </c>
      <c r="D8724" s="38">
        <f t="shared" ca="1" si="955"/>
        <v>5.5878210050656393E-2</v>
      </c>
      <c r="E8724" s="38">
        <f t="shared" ca="1" si="956"/>
        <v>0.1472063308064685</v>
      </c>
      <c r="F8724" s="38">
        <f t="shared" ref="F8724:F8787" ca="1" si="960">RAND()*($E$9-$D$9)+$D$9</f>
        <v>3.8120071349980647E-2</v>
      </c>
      <c r="G8724" s="24">
        <f t="shared" ca="1" si="957"/>
        <v>8597.4515214148996</v>
      </c>
      <c r="H8724" s="24">
        <f t="shared" ca="1" si="958"/>
        <v>9290.6328247273814</v>
      </c>
      <c r="I8724" s="24">
        <f ca="1">H8724/'Option value'!$E$10</f>
        <v>451.00159343336799</v>
      </c>
    </row>
    <row r="8725" spans="2:9">
      <c r="B8725">
        <f t="shared" si="959"/>
        <v>8707</v>
      </c>
      <c r="C8725" s="38">
        <f t="shared" ca="1" si="954"/>
        <v>0.32182059303644778</v>
      </c>
      <c r="D8725" s="38">
        <f t="shared" ca="1" si="955"/>
        <v>4.9939296710990018E-2</v>
      </c>
      <c r="E8725" s="38">
        <f t="shared" ca="1" si="956"/>
        <v>0.14728237245296669</v>
      </c>
      <c r="F8725" s="38">
        <f t="shared" ca="1" si="960"/>
        <v>2.5177443482599871E-2</v>
      </c>
      <c r="G8725" s="24">
        <f t="shared" ca="1" si="957"/>
        <v>6704.6037717463842</v>
      </c>
      <c r="H8725" s="24">
        <f t="shared" ca="1" si="958"/>
        <v>7397.7850750588668</v>
      </c>
      <c r="I8725" s="24">
        <f ca="1">H8725/'Option value'!$E$10</f>
        <v>359.11578034266341</v>
      </c>
    </row>
    <row r="8726" spans="2:9">
      <c r="B8726">
        <f t="shared" si="959"/>
        <v>8708</v>
      </c>
      <c r="C8726" s="38">
        <f t="shared" ca="1" si="954"/>
        <v>0.2267750636581613</v>
      </c>
      <c r="D8726" s="38">
        <f t="shared" ca="1" si="955"/>
        <v>6.2591075129657031E-2</v>
      </c>
      <c r="E8726" s="38">
        <f t="shared" ca="1" si="956"/>
        <v>0.14644968530524072</v>
      </c>
      <c r="F8726" s="38">
        <f t="shared" ca="1" si="960"/>
        <v>5.9876091558825353E-2</v>
      </c>
      <c r="G8726" s="24">
        <f t="shared" ca="1" si="957"/>
        <v>10999.761838096756</v>
      </c>
      <c r="H8726" s="24">
        <f t="shared" ca="1" si="958"/>
        <v>11692.943141409238</v>
      </c>
      <c r="I8726" s="24">
        <f ca="1">H8726/'Option value'!$E$10</f>
        <v>567.61859909753582</v>
      </c>
    </row>
    <row r="8727" spans="2:9">
      <c r="B8727">
        <f t="shared" si="959"/>
        <v>8709</v>
      </c>
      <c r="C8727" s="38">
        <f t="shared" ca="1" si="954"/>
        <v>0.20761558290472482</v>
      </c>
      <c r="D8727" s="38">
        <f t="shared" ca="1" si="955"/>
        <v>6.8415940956239527E-2</v>
      </c>
      <c r="E8727" s="38">
        <f t="shared" ca="1" si="956"/>
        <v>0.14354027316597406</v>
      </c>
      <c r="F8727" s="38">
        <f t="shared" ca="1" si="960"/>
        <v>5.2070908075302832E-2</v>
      </c>
      <c r="G8727" s="24">
        <f t="shared" ca="1" si="957"/>
        <v>11202.158806687123</v>
      </c>
      <c r="H8727" s="24">
        <f t="shared" ca="1" si="958"/>
        <v>11895.340109999604</v>
      </c>
      <c r="I8727" s="24">
        <f ca="1">H8727/'Option value'!$E$10</f>
        <v>577.44369466017497</v>
      </c>
    </row>
    <row r="8728" spans="2:9">
      <c r="B8728">
        <f t="shared" si="959"/>
        <v>8710</v>
      </c>
      <c r="C8728" s="38">
        <f t="shared" ca="1" si="954"/>
        <v>0.2891533098078089</v>
      </c>
      <c r="D8728" s="38">
        <f t="shared" ca="1" si="955"/>
        <v>6.2563051286581295E-2</v>
      </c>
      <c r="E8728" s="38">
        <f t="shared" ca="1" si="956"/>
        <v>0.14631080454529291</v>
      </c>
      <c r="F8728" s="38">
        <f t="shared" ca="1" si="960"/>
        <v>2.0428965571309545E-2</v>
      </c>
      <c r="G8728" s="24">
        <f t="shared" ca="1" si="957"/>
        <v>7946.0407462805733</v>
      </c>
      <c r="H8728" s="24">
        <f t="shared" ca="1" si="958"/>
        <v>8639.222049593056</v>
      </c>
      <c r="I8728" s="24">
        <f ca="1">H8728/'Option value'!$E$10</f>
        <v>419.37971114529392</v>
      </c>
    </row>
    <row r="8729" spans="2:9">
      <c r="B8729">
        <f t="shared" si="959"/>
        <v>8711</v>
      </c>
      <c r="C8729" s="38">
        <f t="shared" ca="1" si="954"/>
        <v>0.2131898619520487</v>
      </c>
      <c r="D8729" s="38">
        <f t="shared" ca="1" si="955"/>
        <v>5.7580279850894041E-2</v>
      </c>
      <c r="E8729" s="38">
        <f t="shared" ca="1" si="956"/>
        <v>0.15170738552218305</v>
      </c>
      <c r="F8729" s="38">
        <f t="shared" ca="1" si="960"/>
        <v>5.1414627292234338E-2</v>
      </c>
      <c r="G8729" s="24">
        <f t="shared" ca="1" si="957"/>
        <v>8638.2216844215764</v>
      </c>
      <c r="H8729" s="24">
        <f t="shared" ca="1" si="958"/>
        <v>9331.4029877340581</v>
      </c>
      <c r="I8729" s="24">
        <f ca="1">H8729/'Option value'!$E$10</f>
        <v>452.98072755990569</v>
      </c>
    </row>
    <row r="8730" spans="2:9">
      <c r="B8730">
        <f t="shared" si="959"/>
        <v>8712</v>
      </c>
      <c r="C8730" s="38">
        <f t="shared" ca="1" si="954"/>
        <v>0.23101165726029566</v>
      </c>
      <c r="D8730" s="38">
        <f t="shared" ca="1" si="955"/>
        <v>5.3237568503332021E-2</v>
      </c>
      <c r="E8730" s="38">
        <f t="shared" ca="1" si="956"/>
        <v>0.14315974305108176</v>
      </c>
      <c r="F8730" s="38">
        <f t="shared" ca="1" si="960"/>
        <v>5.7536221221914818E-2</v>
      </c>
      <c r="G8730" s="24">
        <f t="shared" ca="1" si="957"/>
        <v>9492.4576280578167</v>
      </c>
      <c r="H8730" s="24">
        <f t="shared" ca="1" si="958"/>
        <v>10185.638931370298</v>
      </c>
      <c r="I8730" s="24">
        <f ca="1">H8730/'Option value'!$E$10</f>
        <v>494.44849181409211</v>
      </c>
    </row>
    <row r="8731" spans="2:9">
      <c r="B8731">
        <f t="shared" si="959"/>
        <v>8713</v>
      </c>
      <c r="C8731" s="38">
        <f t="shared" ca="1" si="954"/>
        <v>0.1474048638252049</v>
      </c>
      <c r="D8731" s="38">
        <f t="shared" ca="1" si="955"/>
        <v>6.3909807066896196E-2</v>
      </c>
      <c r="E8731" s="38">
        <f t="shared" ca="1" si="956"/>
        <v>0.14849840146753779</v>
      </c>
      <c r="F8731" s="38">
        <f t="shared" ca="1" si="960"/>
        <v>2.1772384521542502E-2</v>
      </c>
      <c r="G8731" s="24">
        <f t="shared" ca="1" si="957"/>
        <v>7176.4520068234897</v>
      </c>
      <c r="H8731" s="24">
        <f t="shared" ca="1" si="958"/>
        <v>7869.6333101359724</v>
      </c>
      <c r="I8731" s="24">
        <f ca="1">H8731/'Option value'!$E$10</f>
        <v>382.02103447261999</v>
      </c>
    </row>
    <row r="8732" spans="2:9">
      <c r="B8732">
        <f t="shared" si="959"/>
        <v>8714</v>
      </c>
      <c r="C8732" s="38">
        <f t="shared" ca="1" si="954"/>
        <v>0.32606507167450283</v>
      </c>
      <c r="D8732" s="38">
        <f t="shared" ca="1" si="955"/>
        <v>6.3983630551254889E-2</v>
      </c>
      <c r="E8732" s="38">
        <f t="shared" ca="1" si="956"/>
        <v>0.14388976170141385</v>
      </c>
      <c r="F8732" s="38">
        <f t="shared" ca="1" si="960"/>
        <v>2.8636967235830757E-2</v>
      </c>
      <c r="G8732" s="24">
        <f t="shared" ca="1" si="957"/>
        <v>9130.059917232049</v>
      </c>
      <c r="H8732" s="24">
        <f t="shared" ca="1" si="958"/>
        <v>9823.2412205445307</v>
      </c>
      <c r="I8732" s="24">
        <f ca="1">H8732/'Option value'!$E$10</f>
        <v>476.8563699293461</v>
      </c>
    </row>
    <row r="8733" spans="2:9">
      <c r="B8733">
        <f t="shared" si="959"/>
        <v>8715</v>
      </c>
      <c r="C8733" s="38">
        <f t="shared" ca="1" si="954"/>
        <v>0.2631939559150186</v>
      </c>
      <c r="D8733" s="38">
        <f t="shared" ca="1" si="955"/>
        <v>6.92879406026677E-2</v>
      </c>
      <c r="E8733" s="38">
        <f t="shared" ca="1" si="956"/>
        <v>0.14592245776192153</v>
      </c>
      <c r="F8733" s="38">
        <f t="shared" ca="1" si="960"/>
        <v>4.4944539620867044E-2</v>
      </c>
      <c r="G8733" s="24">
        <f t="shared" ca="1" si="957"/>
        <v>10749.608721563411</v>
      </c>
      <c r="H8733" s="24">
        <f t="shared" ca="1" si="958"/>
        <v>11442.790024875892</v>
      </c>
      <c r="I8733" s="24">
        <f ca="1">H8733/'Option value'!$E$10</f>
        <v>555.47524392601417</v>
      </c>
    </row>
    <row r="8734" spans="2:9">
      <c r="B8734">
        <f t="shared" si="959"/>
        <v>8716</v>
      </c>
      <c r="C8734" s="38">
        <f t="shared" ca="1" si="954"/>
        <v>0.29407912555438753</v>
      </c>
      <c r="D8734" s="38">
        <f t="shared" ca="1" si="955"/>
        <v>6.2436350099519665E-2</v>
      </c>
      <c r="E8734" s="38">
        <f t="shared" ca="1" si="956"/>
        <v>0.14589913865211124</v>
      </c>
      <c r="F8734" s="38">
        <f t="shared" ca="1" si="960"/>
        <v>3.1461036137520756E-2</v>
      </c>
      <c r="G8734" s="24">
        <f t="shared" ca="1" si="957"/>
        <v>8756.2684470595195</v>
      </c>
      <c r="H8734" s="24">
        <f t="shared" ca="1" si="958"/>
        <v>9449.4497503720013</v>
      </c>
      <c r="I8734" s="24">
        <f ca="1">H8734/'Option value'!$E$10</f>
        <v>458.71115293067965</v>
      </c>
    </row>
    <row r="8735" spans="2:9">
      <c r="B8735">
        <f t="shared" si="959"/>
        <v>8717</v>
      </c>
      <c r="C8735" s="38">
        <f t="shared" ca="1" si="954"/>
        <v>0.24949170092774878</v>
      </c>
      <c r="D8735" s="38">
        <f t="shared" ca="1" si="955"/>
        <v>6.2923165817876048E-2</v>
      </c>
      <c r="E8735" s="38">
        <f t="shared" ca="1" si="956"/>
        <v>0.14663767486216364</v>
      </c>
      <c r="F8735" s="38">
        <f t="shared" ca="1" si="960"/>
        <v>2.7051569894343298E-2</v>
      </c>
      <c r="G8735" s="24">
        <f t="shared" ca="1" si="957"/>
        <v>8153.6975320859792</v>
      </c>
      <c r="H8735" s="24">
        <f t="shared" ca="1" si="958"/>
        <v>8846.8788353984619</v>
      </c>
      <c r="I8735" s="24">
        <f ca="1">H8735/'Option value'!$E$10</f>
        <v>429.46013764070199</v>
      </c>
    </row>
    <row r="8736" spans="2:9">
      <c r="B8736">
        <f t="shared" si="959"/>
        <v>8718</v>
      </c>
      <c r="C8736" s="38">
        <f t="shared" ca="1" si="954"/>
        <v>0.14955446429722152</v>
      </c>
      <c r="D8736" s="38">
        <f t="shared" ca="1" si="955"/>
        <v>5.3220419047851172E-2</v>
      </c>
      <c r="E8736" s="38">
        <f t="shared" ca="1" si="956"/>
        <v>0.14428495002612937</v>
      </c>
      <c r="F8736" s="38">
        <f t="shared" ca="1" si="960"/>
        <v>5.3500102867582736E-2</v>
      </c>
      <c r="G8736" s="24">
        <f t="shared" ca="1" si="957"/>
        <v>8357.682182796827</v>
      </c>
      <c r="H8736" s="24">
        <f t="shared" ca="1" si="958"/>
        <v>9050.8634861093087</v>
      </c>
      <c r="I8736" s="24">
        <f ca="1">H8736/'Option value'!$E$10</f>
        <v>439.36230515093729</v>
      </c>
    </row>
    <row r="8737" spans="2:9">
      <c r="B8737">
        <f t="shared" si="959"/>
        <v>8719</v>
      </c>
      <c r="C8737" s="38">
        <f t="shared" ca="1" si="954"/>
        <v>0.32452222683575283</v>
      </c>
      <c r="D8737" s="38">
        <f t="shared" ca="1" si="955"/>
        <v>6.0537923073292636E-2</v>
      </c>
      <c r="E8737" s="38">
        <f t="shared" ca="1" si="956"/>
        <v>0.14546809021650287</v>
      </c>
      <c r="F8737" s="38">
        <f t="shared" ca="1" si="960"/>
        <v>3.6043699219532419E-2</v>
      </c>
      <c r="G8737" s="24">
        <f t="shared" ca="1" si="957"/>
        <v>9087.9097680703362</v>
      </c>
      <c r="H8737" s="24">
        <f t="shared" ca="1" si="958"/>
        <v>9781.091071382818</v>
      </c>
      <c r="I8737" s="24">
        <f ca="1">H8737/'Option value'!$E$10</f>
        <v>474.81024618363193</v>
      </c>
    </row>
    <row r="8738" spans="2:9">
      <c r="B8738">
        <f t="shared" si="959"/>
        <v>8720</v>
      </c>
      <c r="C8738" s="38">
        <f t="shared" ca="1" si="954"/>
        <v>0.15302178107211456</v>
      </c>
      <c r="D8738" s="38">
        <f t="shared" ca="1" si="955"/>
        <v>6.3716250103511701E-2</v>
      </c>
      <c r="E8738" s="38">
        <f t="shared" ca="1" si="956"/>
        <v>0.14719745218339841</v>
      </c>
      <c r="F8738" s="38">
        <f t="shared" ca="1" si="960"/>
        <v>2.9412730490259376E-2</v>
      </c>
      <c r="G8738" s="24">
        <f t="shared" ca="1" si="957"/>
        <v>7735.5310985233655</v>
      </c>
      <c r="H8738" s="24">
        <f t="shared" ca="1" si="958"/>
        <v>8428.7124018358481</v>
      </c>
      <c r="I8738" s="24">
        <f ca="1">H8738/'Option value'!$E$10</f>
        <v>409.16079620562368</v>
      </c>
    </row>
    <row r="8739" spans="2:9">
      <c r="B8739">
        <f t="shared" si="959"/>
        <v>8721</v>
      </c>
      <c r="C8739" s="38">
        <f t="shared" ca="1" si="954"/>
        <v>0.12775672729066884</v>
      </c>
      <c r="D8739" s="38">
        <f t="shared" ca="1" si="955"/>
        <v>6.422283841483159E-2</v>
      </c>
      <c r="E8739" s="38">
        <f t="shared" ca="1" si="956"/>
        <v>0.14773317233092295</v>
      </c>
      <c r="F8739" s="38">
        <f t="shared" ca="1" si="960"/>
        <v>4.6849260599757546E-2</v>
      </c>
      <c r="G8739" s="24">
        <f t="shared" ca="1" si="957"/>
        <v>8903.7792828250494</v>
      </c>
      <c r="H8739" s="24">
        <f t="shared" ca="1" si="958"/>
        <v>9596.9605861375312</v>
      </c>
      <c r="I8739" s="24">
        <f ca="1">H8739/'Option value'!$E$10</f>
        <v>465.87187311347236</v>
      </c>
    </row>
    <row r="8740" spans="2:9">
      <c r="B8740">
        <f t="shared" si="959"/>
        <v>8722</v>
      </c>
      <c r="C8740" s="38">
        <f t="shared" ca="1" si="954"/>
        <v>0.17937560810645076</v>
      </c>
      <c r="D8740" s="38">
        <f t="shared" ca="1" si="955"/>
        <v>6.1891905788989898E-2</v>
      </c>
      <c r="E8740" s="38">
        <f t="shared" ca="1" si="956"/>
        <v>0.14459588352299901</v>
      </c>
      <c r="F8740" s="38">
        <f t="shared" ca="1" si="960"/>
        <v>4.131304802713634E-2</v>
      </c>
      <c r="G8740" s="24">
        <f t="shared" ca="1" si="957"/>
        <v>8764.9455328718668</v>
      </c>
      <c r="H8740" s="24">
        <f t="shared" ca="1" si="958"/>
        <v>9458.1268361843486</v>
      </c>
      <c r="I8740" s="24">
        <f ca="1">H8740/'Option value'!$E$10</f>
        <v>459.13237068856057</v>
      </c>
    </row>
    <row r="8741" spans="2:9">
      <c r="B8741">
        <f t="shared" si="959"/>
        <v>8723</v>
      </c>
      <c r="C8741" s="38">
        <f t="shared" ca="1" si="954"/>
        <v>0.17142257246087114</v>
      </c>
      <c r="D8741" s="38">
        <f t="shared" ca="1" si="955"/>
        <v>6.6266220531447539E-2</v>
      </c>
      <c r="E8741" s="38">
        <f t="shared" ca="1" si="956"/>
        <v>0.14313301695215835</v>
      </c>
      <c r="F8741" s="38">
        <f t="shared" ca="1" si="960"/>
        <v>3.5098500906704626E-2</v>
      </c>
      <c r="G8741" s="24">
        <f t="shared" ca="1" si="957"/>
        <v>8911.1680910007362</v>
      </c>
      <c r="H8741" s="24">
        <f t="shared" ca="1" si="958"/>
        <v>9604.349394313218</v>
      </c>
      <c r="I8741" s="24">
        <f ca="1">H8741/'Option value'!$E$10</f>
        <v>466.23055312200086</v>
      </c>
    </row>
    <row r="8742" spans="2:9">
      <c r="B8742">
        <f t="shared" si="959"/>
        <v>8724</v>
      </c>
      <c r="C8742" s="38">
        <f t="shared" ca="1" si="954"/>
        <v>0.11994757255880799</v>
      </c>
      <c r="D8742" s="38">
        <f t="shared" ca="1" si="955"/>
        <v>6.7655636501518956E-2</v>
      </c>
      <c r="E8742" s="38">
        <f t="shared" ca="1" si="956"/>
        <v>0.14627136876080471</v>
      </c>
      <c r="F8742" s="38">
        <f t="shared" ca="1" si="960"/>
        <v>5.7926598784078784E-2</v>
      </c>
      <c r="G8742" s="24">
        <f t="shared" ca="1" si="957"/>
        <v>10636.829784684809</v>
      </c>
      <c r="H8742" s="24">
        <f t="shared" ca="1" si="958"/>
        <v>11330.011087997291</v>
      </c>
      <c r="I8742" s="24">
        <f ca="1">H8742/'Option value'!$E$10</f>
        <v>550.00053825229566</v>
      </c>
    </row>
    <row r="8743" spans="2:9">
      <c r="B8743">
        <f t="shared" si="959"/>
        <v>8725</v>
      </c>
      <c r="C8743" s="38">
        <f t="shared" ca="1" si="954"/>
        <v>6.1302903297414862E-2</v>
      </c>
      <c r="D8743" s="38">
        <f t="shared" ca="1" si="955"/>
        <v>6.7627339041800849E-2</v>
      </c>
      <c r="E8743" s="38">
        <f t="shared" ca="1" si="956"/>
        <v>0.14950607511268205</v>
      </c>
      <c r="F8743" s="38">
        <f t="shared" ca="1" si="960"/>
        <v>3.7218758435317509E-2</v>
      </c>
      <c r="G8743" s="24">
        <f t="shared" ca="1" si="957"/>
        <v>7927.245805724182</v>
      </c>
      <c r="H8743" s="24">
        <f t="shared" ca="1" si="958"/>
        <v>8620.4271090366638</v>
      </c>
      <c r="I8743" s="24">
        <f ca="1">H8743/'Option value'!$E$10</f>
        <v>418.46733539012928</v>
      </c>
    </row>
    <row r="8744" spans="2:9">
      <c r="B8744">
        <f t="shared" si="959"/>
        <v>8726</v>
      </c>
      <c r="C8744" s="38">
        <f t="shared" ca="1" si="954"/>
        <v>0.38789078605771721</v>
      </c>
      <c r="D8744" s="38">
        <f t="shared" ca="1" si="955"/>
        <v>5.487528936695335E-2</v>
      </c>
      <c r="E8744" s="38">
        <f t="shared" ca="1" si="956"/>
        <v>0.14245638350869302</v>
      </c>
      <c r="F8744" s="38">
        <f t="shared" ca="1" si="960"/>
        <v>5.2927156846590981E-2</v>
      </c>
      <c r="G8744" s="24">
        <f t="shared" ca="1" si="957"/>
        <v>10550.150612898553</v>
      </c>
      <c r="H8744" s="24">
        <f t="shared" ca="1" si="958"/>
        <v>11243.331916211035</v>
      </c>
      <c r="I8744" s="24">
        <f ca="1">H8744/'Option value'!$E$10</f>
        <v>545.79281146655501</v>
      </c>
    </row>
    <row r="8745" spans="2:9">
      <c r="B8745">
        <f t="shared" si="959"/>
        <v>8727</v>
      </c>
      <c r="C8745" s="38">
        <f t="shared" ca="1" si="954"/>
        <v>0.13042681831224559</v>
      </c>
      <c r="D8745" s="38">
        <f t="shared" ca="1" si="955"/>
        <v>6.2438773501295904E-2</v>
      </c>
      <c r="E8745" s="38">
        <f t="shared" ca="1" si="956"/>
        <v>0.14443031178184546</v>
      </c>
      <c r="F8745" s="38">
        <f t="shared" ca="1" si="960"/>
        <v>5.8416580526444356E-2</v>
      </c>
      <c r="G8745" s="24">
        <f t="shared" ca="1" si="957"/>
        <v>10177.014771656604</v>
      </c>
      <c r="H8745" s="24">
        <f t="shared" ca="1" si="958"/>
        <v>10870.196074969086</v>
      </c>
      <c r="I8745" s="24">
        <f ca="1">H8745/'Option value'!$E$10</f>
        <v>527.67942111500417</v>
      </c>
    </row>
    <row r="8746" spans="2:9">
      <c r="B8746">
        <f t="shared" si="959"/>
        <v>8728</v>
      </c>
      <c r="C8746" s="38">
        <f t="shared" ca="1" si="954"/>
        <v>0.12648138454950886</v>
      </c>
      <c r="D8746" s="38">
        <f t="shared" ca="1" si="955"/>
        <v>7.2405929487695003E-2</v>
      </c>
      <c r="E8746" s="38">
        <f t="shared" ca="1" si="956"/>
        <v>0.14718475400469405</v>
      </c>
      <c r="F8746" s="38">
        <f t="shared" ca="1" si="960"/>
        <v>4.4158975257829164E-2</v>
      </c>
      <c r="G8746" s="24">
        <f t="shared" ca="1" si="957"/>
        <v>9818.4656072898943</v>
      </c>
      <c r="H8746" s="24">
        <f t="shared" ca="1" si="958"/>
        <v>10511.646910602376</v>
      </c>
      <c r="I8746" s="24">
        <f ca="1">H8746/'Option value'!$E$10</f>
        <v>510.27412187390172</v>
      </c>
    </row>
    <row r="8747" spans="2:9">
      <c r="B8747">
        <f t="shared" si="959"/>
        <v>8729</v>
      </c>
      <c r="C8747" s="38">
        <f t="shared" ca="1" si="954"/>
        <v>0.22587415828330085</v>
      </c>
      <c r="D8747" s="38">
        <f t="shared" ca="1" si="955"/>
        <v>6.3298815966842753E-2</v>
      </c>
      <c r="E8747" s="38">
        <f t="shared" ca="1" si="956"/>
        <v>0.14486694050332402</v>
      </c>
      <c r="F8747" s="38">
        <f t="shared" ca="1" si="960"/>
        <v>5.7804201092886115E-2</v>
      </c>
      <c r="G8747" s="24">
        <f t="shared" ca="1" si="957"/>
        <v>11053.518064559688</v>
      </c>
      <c r="H8747" s="24">
        <f t="shared" ca="1" si="958"/>
        <v>11746.69936787217</v>
      </c>
      <c r="I8747" s="24">
        <f ca="1">H8747/'Option value'!$E$10</f>
        <v>570.22812465398886</v>
      </c>
    </row>
    <row r="8748" spans="2:9">
      <c r="B8748">
        <f t="shared" si="959"/>
        <v>8730</v>
      </c>
      <c r="C8748" s="38">
        <f t="shared" ca="1" si="954"/>
        <v>0.26493250521060596</v>
      </c>
      <c r="D8748" s="38">
        <f t="shared" ca="1" si="955"/>
        <v>5.5144547116685518E-2</v>
      </c>
      <c r="E8748" s="38">
        <f t="shared" ca="1" si="956"/>
        <v>0.14638398034269523</v>
      </c>
      <c r="F8748" s="38">
        <f t="shared" ca="1" si="960"/>
        <v>4.7048903104206299E-2</v>
      </c>
      <c r="G8748" s="24">
        <f t="shared" ca="1" si="957"/>
        <v>8708.807084242515</v>
      </c>
      <c r="H8748" s="24">
        <f t="shared" ca="1" si="958"/>
        <v>9401.9883875549967</v>
      </c>
      <c r="I8748" s="24">
        <f ca="1">H8748/'Option value'!$E$10</f>
        <v>456.40720327936873</v>
      </c>
    </row>
    <row r="8749" spans="2:9">
      <c r="B8749">
        <f t="shared" si="959"/>
        <v>8731</v>
      </c>
      <c r="C8749" s="38">
        <f t="shared" ca="1" si="954"/>
        <v>0.34758869696581257</v>
      </c>
      <c r="D8749" s="38">
        <f t="shared" ca="1" si="955"/>
        <v>6.1616357390754821E-2</v>
      </c>
      <c r="E8749" s="38">
        <f t="shared" ca="1" si="956"/>
        <v>0.14309666588846454</v>
      </c>
      <c r="F8749" s="38">
        <f t="shared" ca="1" si="960"/>
        <v>5.3917307299941541E-2</v>
      </c>
      <c r="G8749" s="24">
        <f t="shared" ca="1" si="957"/>
        <v>11547.299026369503</v>
      </c>
      <c r="H8749" s="24">
        <f t="shared" ca="1" si="958"/>
        <v>12240.480329681985</v>
      </c>
      <c r="I8749" s="24">
        <f ca="1">H8749/'Option value'!$E$10</f>
        <v>594.19807425640693</v>
      </c>
    </row>
    <row r="8750" spans="2:9">
      <c r="B8750">
        <f t="shared" si="959"/>
        <v>8732</v>
      </c>
      <c r="C8750" s="38">
        <f t="shared" ca="1" si="954"/>
        <v>0.18688673950331314</v>
      </c>
      <c r="D8750" s="38">
        <f t="shared" ca="1" si="955"/>
        <v>5.0535895073146576E-2</v>
      </c>
      <c r="E8750" s="38">
        <f t="shared" ca="1" si="956"/>
        <v>0.13976460974661806</v>
      </c>
      <c r="F8750" s="38">
        <f t="shared" ca="1" si="960"/>
        <v>2.3053644880792097E-2</v>
      </c>
      <c r="G8750" s="24">
        <f t="shared" ca="1" si="957"/>
        <v>6373.6609502482152</v>
      </c>
      <c r="H8750" s="24">
        <f t="shared" ca="1" si="958"/>
        <v>7066.8422535606978</v>
      </c>
      <c r="I8750" s="24">
        <f ca="1">H8750/'Option value'!$E$10</f>
        <v>343.05059483304353</v>
      </c>
    </row>
    <row r="8751" spans="2:9">
      <c r="B8751">
        <f t="shared" si="959"/>
        <v>8733</v>
      </c>
      <c r="C8751" s="38">
        <f t="shared" ca="1" si="954"/>
        <v>0.10719279748035307</v>
      </c>
      <c r="D8751" s="38">
        <f t="shared" ca="1" si="955"/>
        <v>7.6195798445051699E-2</v>
      </c>
      <c r="E8751" s="38">
        <f t="shared" ca="1" si="956"/>
        <v>0.14453975335853381</v>
      </c>
      <c r="F8751" s="38">
        <f t="shared" ca="1" si="960"/>
        <v>3.0863207185389749E-2</v>
      </c>
      <c r="G8751" s="24">
        <f t="shared" ca="1" si="957"/>
        <v>9203.9612831360228</v>
      </c>
      <c r="H8751" s="24">
        <f t="shared" ca="1" si="958"/>
        <v>9897.1425864485045</v>
      </c>
      <c r="I8751" s="24">
        <f ca="1">H8751/'Option value'!$E$10</f>
        <v>480.44381487614095</v>
      </c>
    </row>
    <row r="8752" spans="2:9">
      <c r="B8752">
        <f t="shared" si="959"/>
        <v>8734</v>
      </c>
      <c r="C8752" s="38">
        <f t="shared" ca="1" si="954"/>
        <v>0.16639252597132598</v>
      </c>
      <c r="D8752" s="38">
        <f t="shared" ca="1" si="955"/>
        <v>6.8296830290885915E-2</v>
      </c>
      <c r="E8752" s="38">
        <f t="shared" ca="1" si="956"/>
        <v>0.14831362993842359</v>
      </c>
      <c r="F8752" s="38">
        <f t="shared" ca="1" si="960"/>
        <v>4.4749087720074694E-2</v>
      </c>
      <c r="G8752" s="24">
        <f t="shared" ca="1" si="957"/>
        <v>9539.4989230785159</v>
      </c>
      <c r="H8752" s="24">
        <f t="shared" ca="1" si="958"/>
        <v>10232.680226390998</v>
      </c>
      <c r="I8752" s="24">
        <f ca="1">H8752/'Option value'!$E$10</f>
        <v>496.7320498248057</v>
      </c>
    </row>
    <row r="8753" spans="2:9">
      <c r="B8753">
        <f t="shared" si="959"/>
        <v>8735</v>
      </c>
      <c r="C8753" s="38">
        <f t="shared" ca="1" si="954"/>
        <v>0.32083647944357285</v>
      </c>
      <c r="D8753" s="38">
        <f t="shared" ca="1" si="955"/>
        <v>5.6798537838582998E-2</v>
      </c>
      <c r="E8753" s="38">
        <f t="shared" ca="1" si="956"/>
        <v>0.14871194952411901</v>
      </c>
      <c r="F8753" s="38">
        <f t="shared" ca="1" si="960"/>
        <v>2.551750275232894E-2</v>
      </c>
      <c r="G8753" s="24">
        <f t="shared" ca="1" si="957"/>
        <v>7552.4256060569378</v>
      </c>
      <c r="H8753" s="24">
        <f t="shared" ca="1" si="958"/>
        <v>8245.6069093694205</v>
      </c>
      <c r="I8753" s="24">
        <f ca="1">H8753/'Option value'!$E$10</f>
        <v>400.27218006647672</v>
      </c>
    </row>
    <row r="8754" spans="2:9">
      <c r="B8754">
        <f t="shared" si="959"/>
        <v>8736</v>
      </c>
      <c r="C8754" s="38">
        <f t="shared" ca="1" si="954"/>
        <v>0.24719917279609682</v>
      </c>
      <c r="D8754" s="38">
        <f t="shared" ca="1" si="955"/>
        <v>6.3226378483704632E-2</v>
      </c>
      <c r="E8754" s="38">
        <f t="shared" ca="1" si="956"/>
        <v>0.14898807473805847</v>
      </c>
      <c r="F8754" s="38">
        <f t="shared" ca="1" si="960"/>
        <v>5.2868381959293012E-2</v>
      </c>
      <c r="G8754" s="24">
        <f t="shared" ca="1" si="957"/>
        <v>10174.501114654091</v>
      </c>
      <c r="H8754" s="24">
        <f t="shared" ca="1" si="958"/>
        <v>10867.682417966573</v>
      </c>
      <c r="I8754" s="24">
        <f ca="1">H8754/'Option value'!$E$10</f>
        <v>527.55739893041607</v>
      </c>
    </row>
    <row r="8755" spans="2:9">
      <c r="B8755">
        <f t="shared" si="959"/>
        <v>8737</v>
      </c>
      <c r="C8755" s="38">
        <f t="shared" ca="1" si="954"/>
        <v>0.31503313770032243</v>
      </c>
      <c r="D8755" s="38">
        <f t="shared" ca="1" si="955"/>
        <v>6.4729908101976666E-2</v>
      </c>
      <c r="E8755" s="38">
        <f t="shared" ca="1" si="956"/>
        <v>0.14444545874513978</v>
      </c>
      <c r="F8755" s="38">
        <f t="shared" ca="1" si="960"/>
        <v>2.3566156632214202E-2</v>
      </c>
      <c r="G8755" s="24">
        <f t="shared" ca="1" si="957"/>
        <v>8733.3551219286255</v>
      </c>
      <c r="H8755" s="24">
        <f t="shared" ca="1" si="958"/>
        <v>9426.5364252411073</v>
      </c>
      <c r="I8755" s="24">
        <f ca="1">H8755/'Option value'!$E$10</f>
        <v>457.5988555942285</v>
      </c>
    </row>
    <row r="8756" spans="2:9">
      <c r="B8756">
        <f t="shared" si="959"/>
        <v>8738</v>
      </c>
      <c r="C8756" s="38">
        <f t="shared" ca="1" si="954"/>
        <v>6.2805267169728451E-2</v>
      </c>
      <c r="D8756" s="38">
        <f t="shared" ca="1" si="955"/>
        <v>6.5069813182281833E-2</v>
      </c>
      <c r="E8756" s="38">
        <f t="shared" ca="1" si="956"/>
        <v>0.14545140906299769</v>
      </c>
      <c r="F8756" s="38">
        <f t="shared" ca="1" si="960"/>
        <v>3.4666216064894076E-2</v>
      </c>
      <c r="G8756" s="24">
        <f t="shared" ca="1" si="957"/>
        <v>7741.8172644222541</v>
      </c>
      <c r="H8756" s="24">
        <f t="shared" ca="1" si="958"/>
        <v>8434.9985677347358</v>
      </c>
      <c r="I8756" s="24">
        <f ca="1">H8756/'Option value'!$E$10</f>
        <v>409.46594989003569</v>
      </c>
    </row>
    <row r="8757" spans="2:9">
      <c r="B8757">
        <f t="shared" si="959"/>
        <v>8739</v>
      </c>
      <c r="C8757" s="38">
        <f t="shared" ca="1" si="954"/>
        <v>0.34808278084060762</v>
      </c>
      <c r="D8757" s="38">
        <f t="shared" ca="1" si="955"/>
        <v>5.7529393915407477E-2</v>
      </c>
      <c r="E8757" s="38">
        <f t="shared" ca="1" si="956"/>
        <v>0.14419390239538485</v>
      </c>
      <c r="F8757" s="38">
        <f t="shared" ca="1" si="960"/>
        <v>4.9731589534365045E-2</v>
      </c>
      <c r="G8757" s="24">
        <f t="shared" ca="1" si="957"/>
        <v>10182.142297621187</v>
      </c>
      <c r="H8757" s="24">
        <f t="shared" ca="1" si="958"/>
        <v>10875.323600933669</v>
      </c>
      <c r="I8757" s="24">
        <f ca="1">H8757/'Option value'!$E$10</f>
        <v>527.92833014241103</v>
      </c>
    </row>
    <row r="8758" spans="2:9">
      <c r="B8758">
        <f t="shared" si="959"/>
        <v>8740</v>
      </c>
      <c r="C8758" s="38">
        <f t="shared" ca="1" si="954"/>
        <v>0.24754459432644071</v>
      </c>
      <c r="D8758" s="38">
        <f t="shared" ca="1" si="955"/>
        <v>5.8482122828758698E-2</v>
      </c>
      <c r="E8758" s="38">
        <f t="shared" ca="1" si="956"/>
        <v>0.14710589666046192</v>
      </c>
      <c r="F8758" s="38">
        <f t="shared" ca="1" si="960"/>
        <v>3.366317433232624E-2</v>
      </c>
      <c r="G8758" s="24">
        <f t="shared" ca="1" si="957"/>
        <v>7976.1615979340613</v>
      </c>
      <c r="H8758" s="24">
        <f t="shared" ca="1" si="958"/>
        <v>8669.342901246544</v>
      </c>
      <c r="I8758" s="24">
        <f ca="1">H8758/'Option value'!$E$10</f>
        <v>420.8418884100264</v>
      </c>
    </row>
    <row r="8759" spans="2:9">
      <c r="B8759">
        <f t="shared" si="959"/>
        <v>8741</v>
      </c>
      <c r="C8759" s="38">
        <f t="shared" ca="1" si="954"/>
        <v>0.22670309667961908</v>
      </c>
      <c r="D8759" s="38">
        <f t="shared" ca="1" si="955"/>
        <v>6.8273772656207835E-2</v>
      </c>
      <c r="E8759" s="38">
        <f t="shared" ca="1" si="956"/>
        <v>0.14464060414306631</v>
      </c>
      <c r="F8759" s="38">
        <f t="shared" ca="1" si="960"/>
        <v>3.5238923505544049E-2</v>
      </c>
      <c r="G8759" s="24">
        <f t="shared" ca="1" si="957"/>
        <v>9494.2518171164484</v>
      </c>
      <c r="H8759" s="24">
        <f t="shared" ca="1" si="958"/>
        <v>10187.43312042893</v>
      </c>
      <c r="I8759" s="24">
        <f ca="1">H8759/'Option value'!$E$10</f>
        <v>494.53558837033637</v>
      </c>
    </row>
    <row r="8760" spans="2:9">
      <c r="B8760">
        <f t="shared" si="959"/>
        <v>8742</v>
      </c>
      <c r="C8760" s="38">
        <f t="shared" ca="1" si="954"/>
        <v>0.32332216722886886</v>
      </c>
      <c r="D8760" s="38">
        <f t="shared" ca="1" si="955"/>
        <v>6.2823607600738782E-2</v>
      </c>
      <c r="E8760" s="38">
        <f t="shared" ca="1" si="956"/>
        <v>0.14312108766756218</v>
      </c>
      <c r="F8760" s="38">
        <f t="shared" ca="1" si="960"/>
        <v>2.8763383114358304E-2</v>
      </c>
      <c r="G8760" s="24">
        <f t="shared" ca="1" si="957"/>
        <v>9016.010457714292</v>
      </c>
      <c r="H8760" s="24">
        <f t="shared" ca="1" si="958"/>
        <v>9709.1917610267737</v>
      </c>
      <c r="I8760" s="24">
        <f ca="1">H8760/'Option value'!$E$10</f>
        <v>471.3199883993579</v>
      </c>
    </row>
    <row r="8761" spans="2:9">
      <c r="B8761">
        <f t="shared" si="959"/>
        <v>8743</v>
      </c>
      <c r="C8761" s="38">
        <f t="shared" ca="1" si="954"/>
        <v>0.27721659791217745</v>
      </c>
      <c r="D8761" s="38">
        <f t="shared" ca="1" si="955"/>
        <v>6.4368257463554679E-2</v>
      </c>
      <c r="E8761" s="38">
        <f t="shared" ca="1" si="956"/>
        <v>0.14178207191315825</v>
      </c>
      <c r="F8761" s="38">
        <f t="shared" ca="1" si="960"/>
        <v>3.8156017972793589E-2</v>
      </c>
      <c r="G8761" s="24">
        <f t="shared" ca="1" si="957"/>
        <v>9839.1758441019902</v>
      </c>
      <c r="H8761" s="24">
        <f t="shared" ca="1" si="958"/>
        <v>10532.357147414472</v>
      </c>
      <c r="I8761" s="24">
        <f ca="1">H8761/'Option value'!$E$10</f>
        <v>511.27947317545977</v>
      </c>
    </row>
    <row r="8762" spans="2:9">
      <c r="B8762">
        <f t="shared" si="959"/>
        <v>8744</v>
      </c>
      <c r="C8762" s="38">
        <f t="shared" ca="1" si="954"/>
        <v>0.23398608302604026</v>
      </c>
      <c r="D8762" s="38">
        <f t="shared" ca="1" si="955"/>
        <v>6.7078893318316304E-2</v>
      </c>
      <c r="E8762" s="38">
        <f t="shared" ca="1" si="956"/>
        <v>0.14455390930766066</v>
      </c>
      <c r="F8762" s="38">
        <f t="shared" ca="1" si="960"/>
        <v>5.5257021363139411E-2</v>
      </c>
      <c r="G8762" s="24">
        <f t="shared" ca="1" si="957"/>
        <v>11496.11775830471</v>
      </c>
      <c r="H8762" s="24">
        <f t="shared" ca="1" si="958"/>
        <v>12189.299061617192</v>
      </c>
      <c r="I8762" s="24">
        <f ca="1">H8762/'Option value'!$E$10</f>
        <v>591.71354668044614</v>
      </c>
    </row>
    <row r="8763" spans="2:9">
      <c r="B8763">
        <f t="shared" si="959"/>
        <v>8745</v>
      </c>
      <c r="C8763" s="38">
        <f t="shared" ca="1" si="954"/>
        <v>7.5034602685812496E-2</v>
      </c>
      <c r="D8763" s="38">
        <f t="shared" ca="1" si="955"/>
        <v>7.0732045790942999E-2</v>
      </c>
      <c r="E8763" s="38">
        <f t="shared" ca="1" si="956"/>
        <v>0.14375481068976914</v>
      </c>
      <c r="F8763" s="38">
        <f t="shared" ca="1" si="960"/>
        <v>4.2952657287932891E-2</v>
      </c>
      <c r="G8763" s="24">
        <f t="shared" ca="1" si="957"/>
        <v>9355.3540891736884</v>
      </c>
      <c r="H8763" s="24">
        <f t="shared" ca="1" si="958"/>
        <v>10048.53539248617</v>
      </c>
      <c r="I8763" s="24">
        <f ca="1">H8763/'Option value'!$E$10</f>
        <v>487.79298021777521</v>
      </c>
    </row>
    <row r="8764" spans="2:9">
      <c r="B8764">
        <f t="shared" si="959"/>
        <v>8746</v>
      </c>
      <c r="C8764" s="38">
        <f t="shared" ca="1" si="954"/>
        <v>0.3338423656915171</v>
      </c>
      <c r="D8764" s="38">
        <f t="shared" ca="1" si="955"/>
        <v>6.4704473781340796E-2</v>
      </c>
      <c r="E8764" s="38">
        <f t="shared" ca="1" si="956"/>
        <v>0.14370030080295662</v>
      </c>
      <c r="F8764" s="38">
        <f t="shared" ca="1" si="960"/>
        <v>2.1501944436919506E-2</v>
      </c>
      <c r="G8764" s="24">
        <f t="shared" ca="1" si="957"/>
        <v>8759.2077980046743</v>
      </c>
      <c r="H8764" s="24">
        <f t="shared" ca="1" si="958"/>
        <v>9452.389101317156</v>
      </c>
      <c r="I8764" s="24">
        <f ca="1">H8764/'Option value'!$E$10</f>
        <v>458.85383986976484</v>
      </c>
    </row>
    <row r="8765" spans="2:9">
      <c r="B8765">
        <f t="shared" si="959"/>
        <v>8747</v>
      </c>
      <c r="C8765" s="38">
        <f t="shared" ca="1" si="954"/>
        <v>0.22599845574864208</v>
      </c>
      <c r="D8765" s="38">
        <f t="shared" ca="1" si="955"/>
        <v>5.4762297061532766E-2</v>
      </c>
      <c r="E8765" s="38">
        <f t="shared" ca="1" si="956"/>
        <v>0.14778221928505342</v>
      </c>
      <c r="F8765" s="38">
        <f t="shared" ca="1" si="960"/>
        <v>4.352217568689741E-2</v>
      </c>
      <c r="G8765" s="24">
        <f t="shared" ca="1" si="957"/>
        <v>7986.2895993801176</v>
      </c>
      <c r="H8765" s="24">
        <f t="shared" ca="1" si="958"/>
        <v>8679.4709026925993</v>
      </c>
      <c r="I8765" s="24">
        <f ca="1">H8765/'Option value'!$E$10</f>
        <v>421.33353896566013</v>
      </c>
    </row>
    <row r="8766" spans="2:9">
      <c r="B8766">
        <f t="shared" si="959"/>
        <v>8748</v>
      </c>
      <c r="C8766" s="38">
        <f t="shared" ca="1" si="954"/>
        <v>0.24906774015248895</v>
      </c>
      <c r="D8766" s="38">
        <f t="shared" ca="1" si="955"/>
        <v>6.1375167295376273E-2</v>
      </c>
      <c r="E8766" s="38">
        <f t="shared" ca="1" si="956"/>
        <v>0.14493990757890252</v>
      </c>
      <c r="F8766" s="38">
        <f t="shared" ca="1" si="960"/>
        <v>3.1408768726137501E-2</v>
      </c>
      <c r="G8766" s="24">
        <f t="shared" ca="1" si="957"/>
        <v>8374.4262698365892</v>
      </c>
      <c r="H8766" s="24">
        <f t="shared" ca="1" si="958"/>
        <v>9067.607573149071</v>
      </c>
      <c r="I8766" s="24">
        <f ca="1">H8766/'Option value'!$E$10</f>
        <v>440.17512491014907</v>
      </c>
    </row>
    <row r="8767" spans="2:9">
      <c r="B8767">
        <f t="shared" si="959"/>
        <v>8749</v>
      </c>
      <c r="C8767" s="38">
        <f t="shared" ca="1" si="954"/>
        <v>0.2118331821395408</v>
      </c>
      <c r="D8767" s="38">
        <f t="shared" ca="1" si="955"/>
        <v>6.7901287066553379E-2</v>
      </c>
      <c r="E8767" s="38">
        <f t="shared" ca="1" si="956"/>
        <v>0.15192850143088618</v>
      </c>
      <c r="F8767" s="38">
        <f t="shared" ca="1" si="960"/>
        <v>2.9742740012320398E-2</v>
      </c>
      <c r="G8767" s="24">
        <f t="shared" ca="1" si="957"/>
        <v>8352.0218870432109</v>
      </c>
      <c r="H8767" s="24">
        <f t="shared" ca="1" si="958"/>
        <v>9045.2031903556926</v>
      </c>
      <c r="I8767" s="24">
        <f ca="1">H8767/'Option value'!$E$10</f>
        <v>439.08753351241222</v>
      </c>
    </row>
    <row r="8768" spans="2:9">
      <c r="B8768">
        <f t="shared" si="959"/>
        <v>8750</v>
      </c>
      <c r="C8768" s="38">
        <f t="shared" ca="1" si="954"/>
        <v>0.26268031952268028</v>
      </c>
      <c r="D8768" s="38">
        <f t="shared" ca="1" si="955"/>
        <v>7.0756637569190775E-2</v>
      </c>
      <c r="E8768" s="38">
        <f t="shared" ca="1" si="956"/>
        <v>0.14663929492409705</v>
      </c>
      <c r="F8768" s="38">
        <f t="shared" ca="1" si="960"/>
        <v>3.9328831013508689E-2</v>
      </c>
      <c r="G8768" s="24">
        <f t="shared" ca="1" si="957"/>
        <v>10325.4717436021</v>
      </c>
      <c r="H8768" s="24">
        <f t="shared" ca="1" si="958"/>
        <v>11018.653046914582</v>
      </c>
      <c r="I8768" s="24">
        <f ca="1">H8768/'Option value'!$E$10</f>
        <v>534.88607023857185</v>
      </c>
    </row>
    <row r="8769" spans="2:9">
      <c r="B8769">
        <f t="shared" si="959"/>
        <v>8751</v>
      </c>
      <c r="C8769" s="38">
        <f t="shared" ca="1" si="954"/>
        <v>0.31240034142769768</v>
      </c>
      <c r="D8769" s="38">
        <f t="shared" ca="1" si="955"/>
        <v>6.2245648254206365E-2</v>
      </c>
      <c r="E8769" s="38">
        <f t="shared" ca="1" si="956"/>
        <v>0.14842515254180738</v>
      </c>
      <c r="F8769" s="38">
        <f t="shared" ca="1" si="960"/>
        <v>5.3181239321460461E-2</v>
      </c>
      <c r="G8769" s="24">
        <f t="shared" ca="1" si="957"/>
        <v>10637.25266544903</v>
      </c>
      <c r="H8769" s="24">
        <f t="shared" ca="1" si="958"/>
        <v>11330.433968761512</v>
      </c>
      <c r="I8769" s="24">
        <f ca="1">H8769/'Option value'!$E$10</f>
        <v>550.02106644473361</v>
      </c>
    </row>
    <row r="8770" spans="2:9">
      <c r="B8770">
        <f t="shared" si="959"/>
        <v>8752</v>
      </c>
      <c r="C8770" s="38">
        <f t="shared" ca="1" si="954"/>
        <v>0.12405217350583986</v>
      </c>
      <c r="D8770" s="38">
        <f t="shared" ca="1" si="955"/>
        <v>5.5373526973641271E-2</v>
      </c>
      <c r="E8770" s="38">
        <f t="shared" ca="1" si="956"/>
        <v>0.14533127808130464</v>
      </c>
      <c r="F8770" s="38">
        <f t="shared" ca="1" si="960"/>
        <v>4.0234294712848007E-2</v>
      </c>
      <c r="G8770" s="24">
        <f t="shared" ca="1" si="957"/>
        <v>7344.9658765722597</v>
      </c>
      <c r="H8770" s="24">
        <f t="shared" ca="1" si="958"/>
        <v>8038.1471798847424</v>
      </c>
      <c r="I8770" s="24">
        <f ca="1">H8770/'Option value'!$E$10</f>
        <v>390.20131941188066</v>
      </c>
    </row>
    <row r="8771" spans="2:9">
      <c r="B8771">
        <f t="shared" si="959"/>
        <v>8753</v>
      </c>
      <c r="C8771" s="38">
        <f t="shared" ca="1" si="954"/>
        <v>0.23150633371888571</v>
      </c>
      <c r="D8771" s="38">
        <f t="shared" ca="1" si="955"/>
        <v>6.6785932347489044E-2</v>
      </c>
      <c r="E8771" s="38">
        <f t="shared" ca="1" si="956"/>
        <v>0.14412506570404007</v>
      </c>
      <c r="F8771" s="38">
        <f t="shared" ca="1" si="960"/>
        <v>4.4171503731051581E-2</v>
      </c>
      <c r="G8771" s="24">
        <f t="shared" ca="1" si="957"/>
        <v>10205.040778304548</v>
      </c>
      <c r="H8771" s="24">
        <f t="shared" ca="1" si="958"/>
        <v>10898.22208161703</v>
      </c>
      <c r="I8771" s="24">
        <f ca="1">H8771/'Option value'!$E$10</f>
        <v>529.03990687461305</v>
      </c>
    </row>
    <row r="8772" spans="2:9">
      <c r="B8772">
        <f t="shared" si="959"/>
        <v>8754</v>
      </c>
      <c r="C8772" s="38">
        <f t="shared" ca="1" si="954"/>
        <v>0.11313910855426867</v>
      </c>
      <c r="D8772" s="38">
        <f t="shared" ca="1" si="955"/>
        <v>5.9905055922708006E-2</v>
      </c>
      <c r="E8772" s="38">
        <f t="shared" ca="1" si="956"/>
        <v>0.1442423108766257</v>
      </c>
      <c r="F8772" s="38">
        <f t="shared" ca="1" si="960"/>
        <v>3.8947582653843675E-2</v>
      </c>
      <c r="G8772" s="24">
        <f t="shared" ca="1" si="957"/>
        <v>7854.1224546035473</v>
      </c>
      <c r="H8772" s="24">
        <f t="shared" ca="1" si="958"/>
        <v>8547.30375791603</v>
      </c>
      <c r="I8772" s="24">
        <f ca="1">H8772/'Option value'!$E$10</f>
        <v>414.91765815126354</v>
      </c>
    </row>
    <row r="8773" spans="2:9">
      <c r="B8773">
        <f t="shared" si="959"/>
        <v>8755</v>
      </c>
      <c r="C8773" s="38">
        <f t="shared" ca="1" si="954"/>
        <v>0.24419426195223456</v>
      </c>
      <c r="D8773" s="38">
        <f t="shared" ca="1" si="955"/>
        <v>5.9575914149904208E-2</v>
      </c>
      <c r="E8773" s="38">
        <f t="shared" ca="1" si="956"/>
        <v>0.14270709204344645</v>
      </c>
      <c r="F8773" s="38">
        <f t="shared" ca="1" si="960"/>
        <v>2.3287629002272277E-2</v>
      </c>
      <c r="G8773" s="24">
        <f t="shared" ca="1" si="957"/>
        <v>7697.95152326882</v>
      </c>
      <c r="H8773" s="24">
        <f t="shared" ca="1" si="958"/>
        <v>8391.1328265813027</v>
      </c>
      <c r="I8773" s="24">
        <f ca="1">H8773/'Option value'!$E$10</f>
        <v>407.33654497967484</v>
      </c>
    </row>
    <row r="8774" spans="2:9">
      <c r="B8774">
        <f t="shared" si="959"/>
        <v>8756</v>
      </c>
      <c r="C8774" s="38">
        <f t="shared" ca="1" si="954"/>
        <v>0.29171840996339005</v>
      </c>
      <c r="D8774" s="38">
        <f t="shared" ca="1" si="955"/>
        <v>6.3692922098222624E-2</v>
      </c>
      <c r="E8774" s="38">
        <f t="shared" ca="1" si="956"/>
        <v>0.14923561733001545</v>
      </c>
      <c r="F8774" s="38">
        <f t="shared" ca="1" si="960"/>
        <v>4.4786226487724574E-2</v>
      </c>
      <c r="G8774" s="24">
        <f t="shared" ca="1" si="957"/>
        <v>9768.8735607340295</v>
      </c>
      <c r="H8774" s="24">
        <f t="shared" ca="1" si="958"/>
        <v>10462.054864046511</v>
      </c>
      <c r="I8774" s="24">
        <f ca="1">H8774/'Option value'!$E$10</f>
        <v>507.86674097313158</v>
      </c>
    </row>
    <row r="8775" spans="2:9">
      <c r="B8775">
        <f t="shared" si="959"/>
        <v>8757</v>
      </c>
      <c r="C8775" s="38">
        <f t="shared" ca="1" si="954"/>
        <v>0.31750471717578255</v>
      </c>
      <c r="D8775" s="38">
        <f t="shared" ca="1" si="955"/>
        <v>6.0269625470981428E-2</v>
      </c>
      <c r="E8775" s="38">
        <f t="shared" ca="1" si="956"/>
        <v>0.13896078309082655</v>
      </c>
      <c r="F8775" s="38">
        <f t="shared" ca="1" si="960"/>
        <v>4.2252147256883497E-2</v>
      </c>
      <c r="G8775" s="24">
        <f t="shared" ca="1" si="957"/>
        <v>10183.024557775041</v>
      </c>
      <c r="H8775" s="24">
        <f t="shared" ca="1" si="958"/>
        <v>10876.205861087523</v>
      </c>
      <c r="I8775" s="24">
        <f ca="1">H8775/'Option value'!$E$10</f>
        <v>527.97115830521955</v>
      </c>
    </row>
    <row r="8776" spans="2:9">
      <c r="B8776">
        <f t="shared" si="959"/>
        <v>8758</v>
      </c>
      <c r="C8776" s="38">
        <f t="shared" ca="1" si="954"/>
        <v>0.32286107967417621</v>
      </c>
      <c r="D8776" s="38">
        <f t="shared" ca="1" si="955"/>
        <v>6.2280954209502887E-2</v>
      </c>
      <c r="E8776" s="38">
        <f t="shared" ca="1" si="956"/>
        <v>0.14421850589836488</v>
      </c>
      <c r="F8776" s="38">
        <f t="shared" ca="1" si="960"/>
        <v>2.5862176020553948E-2</v>
      </c>
      <c r="G8776" s="24">
        <f t="shared" ca="1" si="957"/>
        <v>8633.1519348493675</v>
      </c>
      <c r="H8776" s="24">
        <f t="shared" ca="1" si="958"/>
        <v>9326.3332381618493</v>
      </c>
      <c r="I8776" s="24">
        <f ca="1">H8776/'Option value'!$E$10</f>
        <v>452.7346232117402</v>
      </c>
    </row>
    <row r="8777" spans="2:9">
      <c r="B8777">
        <f t="shared" si="959"/>
        <v>8759</v>
      </c>
      <c r="C8777" s="38">
        <f t="shared" ca="1" si="954"/>
        <v>0.22100930472974292</v>
      </c>
      <c r="D8777" s="38">
        <f t="shared" ca="1" si="955"/>
        <v>5.6247784661913977E-2</v>
      </c>
      <c r="E8777" s="38">
        <f t="shared" ca="1" si="956"/>
        <v>0.14574971540757597</v>
      </c>
      <c r="F8777" s="38">
        <f t="shared" ca="1" si="960"/>
        <v>5.1900143925519976E-2</v>
      </c>
      <c r="G8777" s="24">
        <f t="shared" ca="1" si="957"/>
        <v>9075.7699431551682</v>
      </c>
      <c r="H8777" s="24">
        <f t="shared" ca="1" si="958"/>
        <v>9768.95124646765</v>
      </c>
      <c r="I8777" s="24">
        <f ca="1">H8777/'Option value'!$E$10</f>
        <v>474.22093429454605</v>
      </c>
    </row>
    <row r="8778" spans="2:9">
      <c r="B8778">
        <f t="shared" si="959"/>
        <v>8760</v>
      </c>
      <c r="C8778" s="38">
        <f t="shared" ca="1" si="954"/>
        <v>0.32446001145306241</v>
      </c>
      <c r="D8778" s="38">
        <f t="shared" ca="1" si="955"/>
        <v>6.2268107190603619E-2</v>
      </c>
      <c r="E8778" s="38">
        <f t="shared" ca="1" si="956"/>
        <v>0.14770618994458531</v>
      </c>
      <c r="F8778" s="38">
        <f t="shared" ca="1" si="960"/>
        <v>2.4723468108984483E-2</v>
      </c>
      <c r="G8778" s="24">
        <f t="shared" ca="1" si="957"/>
        <v>8316.7144619393493</v>
      </c>
      <c r="H8778" s="24">
        <f t="shared" ca="1" si="958"/>
        <v>9009.8957652518311</v>
      </c>
      <c r="I8778" s="24">
        <f ca="1">H8778/'Option value'!$E$10</f>
        <v>437.3735808374675</v>
      </c>
    </row>
    <row r="8779" spans="2:9">
      <c r="B8779">
        <f t="shared" si="959"/>
        <v>8761</v>
      </c>
      <c r="C8779" s="38">
        <f t="shared" ca="1" si="954"/>
        <v>0.18563918812345667</v>
      </c>
      <c r="D8779" s="38">
        <f t="shared" ca="1" si="955"/>
        <v>5.8926767650614865E-2</v>
      </c>
      <c r="E8779" s="38">
        <f t="shared" ca="1" si="956"/>
        <v>0.14504772870388202</v>
      </c>
      <c r="F8779" s="38">
        <f t="shared" ca="1" si="960"/>
        <v>3.1589542206845456E-2</v>
      </c>
      <c r="G8779" s="24">
        <f t="shared" ca="1" si="957"/>
        <v>7636.9633017911392</v>
      </c>
      <c r="H8779" s="24">
        <f t="shared" ca="1" si="958"/>
        <v>8330.1446051036219</v>
      </c>
      <c r="I8779" s="24">
        <f ca="1">H8779/'Option value'!$E$10</f>
        <v>404.37595170405928</v>
      </c>
    </row>
    <row r="8780" spans="2:9">
      <c r="B8780">
        <f t="shared" si="959"/>
        <v>8762</v>
      </c>
      <c r="C8780" s="38">
        <f t="shared" ca="1" si="954"/>
        <v>0.12509892210426954</v>
      </c>
      <c r="D8780" s="38">
        <f t="shared" ca="1" si="955"/>
        <v>6.1820747044493168E-2</v>
      </c>
      <c r="E8780" s="38">
        <f t="shared" ca="1" si="956"/>
        <v>0.14588520014979461</v>
      </c>
      <c r="F8780" s="38">
        <f t="shared" ca="1" si="960"/>
        <v>2.3067372175873704E-2</v>
      </c>
      <c r="G8780" s="24">
        <f t="shared" ca="1" si="957"/>
        <v>7023.5215872486442</v>
      </c>
      <c r="H8780" s="24">
        <f t="shared" ca="1" si="958"/>
        <v>7716.7028905611269</v>
      </c>
      <c r="I8780" s="24">
        <f ca="1">H8780/'Option value'!$E$10</f>
        <v>374.59722769714205</v>
      </c>
    </row>
    <row r="8781" spans="2:9">
      <c r="B8781">
        <f t="shared" si="959"/>
        <v>8763</v>
      </c>
      <c r="C8781" s="38">
        <f t="shared" ca="1" si="954"/>
        <v>4.0581939429449682E-2</v>
      </c>
      <c r="D8781" s="38">
        <f t="shared" ca="1" si="955"/>
        <v>5.9970161685373218E-2</v>
      </c>
      <c r="E8781" s="38">
        <f t="shared" ca="1" si="956"/>
        <v>0.14891915070406553</v>
      </c>
      <c r="F8781" s="38">
        <f t="shared" ca="1" si="960"/>
        <v>3.4000373001219365E-2</v>
      </c>
      <c r="G8781" s="24">
        <f t="shared" ca="1" si="957"/>
        <v>6734.6011842572443</v>
      </c>
      <c r="H8781" s="24">
        <f t="shared" ca="1" si="958"/>
        <v>7427.782487569727</v>
      </c>
      <c r="I8781" s="24">
        <f ca="1">H8781/'Option value'!$E$10</f>
        <v>360.57196541600615</v>
      </c>
    </row>
    <row r="8782" spans="2:9">
      <c r="B8782">
        <f t="shared" si="959"/>
        <v>8764</v>
      </c>
      <c r="C8782" s="38">
        <f t="shared" ca="1" si="954"/>
        <v>0.34024009080554635</v>
      </c>
      <c r="D8782" s="38">
        <f t="shared" ca="1" si="955"/>
        <v>5.9295693982351454E-2</v>
      </c>
      <c r="E8782" s="38">
        <f t="shared" ca="1" si="956"/>
        <v>0.14665066921798975</v>
      </c>
      <c r="F8782" s="38">
        <f t="shared" ca="1" si="960"/>
        <v>4.2626256231561348E-2</v>
      </c>
      <c r="G8782" s="24">
        <f t="shared" ca="1" si="957"/>
        <v>9474.6213883353175</v>
      </c>
      <c r="H8782" s="24">
        <f t="shared" ca="1" si="958"/>
        <v>10167.802691647799</v>
      </c>
      <c r="I8782" s="24">
        <f ca="1">H8782/'Option value'!$E$10</f>
        <v>493.58265493435914</v>
      </c>
    </row>
    <row r="8783" spans="2:9">
      <c r="B8783">
        <f t="shared" si="959"/>
        <v>8765</v>
      </c>
      <c r="C8783" s="38">
        <f t="shared" ca="1" si="954"/>
        <v>0.35656152700479604</v>
      </c>
      <c r="D8783" s="38">
        <f t="shared" ca="1" si="955"/>
        <v>6.1035003928505763E-2</v>
      </c>
      <c r="E8783" s="38">
        <f t="shared" ca="1" si="956"/>
        <v>0.14007082950926947</v>
      </c>
      <c r="F8783" s="38">
        <f t="shared" ca="1" si="960"/>
        <v>5.9147680034913386E-2</v>
      </c>
      <c r="G8783" s="24">
        <f t="shared" ca="1" si="957"/>
        <v>12689.282695753836</v>
      </c>
      <c r="H8783" s="24">
        <f t="shared" ca="1" si="958"/>
        <v>13382.463999066318</v>
      </c>
      <c r="I8783" s="24">
        <f ca="1">H8783/'Option value'!$E$10</f>
        <v>649.63417471195714</v>
      </c>
    </row>
    <row r="8784" spans="2:9">
      <c r="B8784">
        <f t="shared" si="959"/>
        <v>8766</v>
      </c>
      <c r="C8784" s="38">
        <f t="shared" ca="1" si="954"/>
        <v>0.31572654724747462</v>
      </c>
      <c r="D8784" s="38">
        <f t="shared" ca="1" si="955"/>
        <v>6.02780096642139E-2</v>
      </c>
      <c r="E8784" s="38">
        <f t="shared" ca="1" si="956"/>
        <v>0.14227433267487175</v>
      </c>
      <c r="F8784" s="38">
        <f t="shared" ca="1" si="960"/>
        <v>5.6702963198524844E-2</v>
      </c>
      <c r="G8784" s="24">
        <f t="shared" ca="1" si="957"/>
        <v>11494.429890019414</v>
      </c>
      <c r="H8784" s="24">
        <f t="shared" ca="1" si="958"/>
        <v>12187.611193331895</v>
      </c>
      <c r="I8784" s="24">
        <f ca="1">H8784/'Option value'!$E$10</f>
        <v>591.63161132679102</v>
      </c>
    </row>
    <row r="8785" spans="2:9">
      <c r="B8785">
        <f t="shared" si="959"/>
        <v>8767</v>
      </c>
      <c r="C8785" s="38">
        <f t="shared" ca="1" si="954"/>
        <v>0.13028960999537992</v>
      </c>
      <c r="D8785" s="38">
        <f t="shared" ca="1" si="955"/>
        <v>6.0466450847892102E-2</v>
      </c>
      <c r="E8785" s="38">
        <f t="shared" ca="1" si="956"/>
        <v>0.14454901495170919</v>
      </c>
      <c r="F8785" s="38">
        <f t="shared" ca="1" si="960"/>
        <v>3.4683238858758368E-2</v>
      </c>
      <c r="G8785" s="24">
        <f t="shared" ca="1" si="957"/>
        <v>7714.9508256134613</v>
      </c>
      <c r="H8785" s="24">
        <f t="shared" ca="1" si="958"/>
        <v>8408.1321289259431</v>
      </c>
      <c r="I8785" s="24">
        <f ca="1">H8785/'Option value'!$E$10</f>
        <v>408.16175383135641</v>
      </c>
    </row>
    <row r="8786" spans="2:9">
      <c r="B8786">
        <f t="shared" si="959"/>
        <v>8768</v>
      </c>
      <c r="C8786" s="38">
        <f t="shared" ca="1" si="954"/>
        <v>0.23024011542968653</v>
      </c>
      <c r="D8786" s="38">
        <f t="shared" ca="1" si="955"/>
        <v>5.6237514888238485E-2</v>
      </c>
      <c r="E8786" s="38">
        <f t="shared" ca="1" si="956"/>
        <v>0.14909298658245826</v>
      </c>
      <c r="F8786" s="38">
        <f t="shared" ca="1" si="960"/>
        <v>5.2518180226341998E-2</v>
      </c>
      <c r="G8786" s="24">
        <f t="shared" ca="1" si="957"/>
        <v>8884.7157165111166</v>
      </c>
      <c r="H8786" s="24">
        <f t="shared" ca="1" si="958"/>
        <v>9577.8970198235984</v>
      </c>
      <c r="I8786" s="24">
        <f ca="1">H8786/'Option value'!$E$10</f>
        <v>464.94645727299019</v>
      </c>
    </row>
    <row r="8787" spans="2:9">
      <c r="B8787">
        <f t="shared" si="959"/>
        <v>8769</v>
      </c>
      <c r="C8787" s="38">
        <f t="shared" ref="C8787:C8850" ca="1" si="961">_xlfn.NORM.INV(RAND(),$F$6,$G$6)</f>
        <v>0.2028086004743512</v>
      </c>
      <c r="D8787" s="38">
        <f t="shared" ref="D8787:D8850" ca="1" si="962">_xlfn.NORM.INV(RAND(),$F$7,$G$7)</f>
        <v>5.4379823551691207E-2</v>
      </c>
      <c r="E8787" s="38">
        <f t="shared" ref="E8787:E8850" ca="1" si="963">_xlfn.NORM.INV(RAND(),$F$8,$G$8)</f>
        <v>0.14328572367408821</v>
      </c>
      <c r="F8787" s="38">
        <f t="shared" ca="1" si="960"/>
        <v>4.5737448499603817E-2</v>
      </c>
      <c r="G8787" s="24">
        <f t="shared" ref="G8787:G8850" ca="1" si="964">IF(E8787&gt;F8787,($C$12*(1+C8787)*D8787)/(E8787-F8787),0)</f>
        <v>8315.8395451879078</v>
      </c>
      <c r="H8787" s="24">
        <f t="shared" ref="H8787:H8850" ca="1" si="965">G8787+$C$13</f>
        <v>9009.0208485003895</v>
      </c>
      <c r="I8787" s="24">
        <f ca="1">H8787/'Option value'!$E$10</f>
        <v>437.33110915050429</v>
      </c>
    </row>
    <row r="8788" spans="2:9">
      <c r="B8788">
        <f t="shared" ref="B8788:B8851" si="966">B8787+1</f>
        <v>8770</v>
      </c>
      <c r="C8788" s="38">
        <f t="shared" ca="1" si="961"/>
        <v>0.21574596283384487</v>
      </c>
      <c r="D8788" s="38">
        <f t="shared" ca="1" si="962"/>
        <v>5.5117329321626184E-2</v>
      </c>
      <c r="E8788" s="38">
        <f t="shared" ca="1" si="963"/>
        <v>0.14561441046768689</v>
      </c>
      <c r="F8788" s="38">
        <f t="shared" ref="F8788:F8851" ca="1" si="967">RAND()*($E$9-$D$9)+$D$9</f>
        <v>2.0634163174473766E-2</v>
      </c>
      <c r="G8788" s="24">
        <f t="shared" ca="1" si="964"/>
        <v>6649.377647703046</v>
      </c>
      <c r="H8788" s="24">
        <f t="shared" ca="1" si="965"/>
        <v>7342.5589510155287</v>
      </c>
      <c r="I8788" s="24">
        <f ca="1">H8788/'Option value'!$E$10</f>
        <v>356.43490053473437</v>
      </c>
    </row>
    <row r="8789" spans="2:9">
      <c r="B8789">
        <f t="shared" si="966"/>
        <v>8771</v>
      </c>
      <c r="C8789" s="38">
        <f t="shared" ca="1" si="961"/>
        <v>0.28015500590942954</v>
      </c>
      <c r="D8789" s="38">
        <f t="shared" ca="1" si="962"/>
        <v>5.6037869737716031E-2</v>
      </c>
      <c r="E8789" s="38">
        <f t="shared" ca="1" si="963"/>
        <v>0.14711662673926393</v>
      </c>
      <c r="F8789" s="38">
        <f t="shared" ca="1" si="967"/>
        <v>3.1837813400484798E-2</v>
      </c>
      <c r="G8789" s="24">
        <f t="shared" ca="1" si="964"/>
        <v>7717.6673540323391</v>
      </c>
      <c r="H8789" s="24">
        <f t="shared" ca="1" si="965"/>
        <v>8410.8486573448208</v>
      </c>
      <c r="I8789" s="24">
        <f ca="1">H8789/'Option value'!$E$10</f>
        <v>408.29362414295247</v>
      </c>
    </row>
    <row r="8790" spans="2:9">
      <c r="B8790">
        <f t="shared" si="966"/>
        <v>8772</v>
      </c>
      <c r="C8790" s="38">
        <f t="shared" ca="1" si="961"/>
        <v>0.3564001187209021</v>
      </c>
      <c r="D8790" s="38">
        <f t="shared" ca="1" si="962"/>
        <v>6.5348029419379339E-2</v>
      </c>
      <c r="E8790" s="38">
        <f t="shared" ca="1" si="963"/>
        <v>0.14718733679326859</v>
      </c>
      <c r="F8790" s="38">
        <f t="shared" ca="1" si="967"/>
        <v>4.5482192295798064E-2</v>
      </c>
      <c r="G8790" s="24">
        <f t="shared" ca="1" si="964"/>
        <v>10808.58321864774</v>
      </c>
      <c r="H8790" s="24">
        <f t="shared" ca="1" si="965"/>
        <v>11501.764521960222</v>
      </c>
      <c r="I8790" s="24">
        <f ca="1">H8790/'Option value'!$E$10</f>
        <v>558.33808359030195</v>
      </c>
    </row>
    <row r="8791" spans="2:9">
      <c r="B8791">
        <f t="shared" si="966"/>
        <v>8773</v>
      </c>
      <c r="C8791" s="38">
        <f t="shared" ca="1" si="961"/>
        <v>0.23338147449599955</v>
      </c>
      <c r="D8791" s="38">
        <f t="shared" ca="1" si="962"/>
        <v>6.0819037024967354E-2</v>
      </c>
      <c r="E8791" s="38">
        <f t="shared" ca="1" si="963"/>
        <v>0.14591155923643875</v>
      </c>
      <c r="F8791" s="38">
        <f t="shared" ca="1" si="967"/>
        <v>5.7815774096130423E-2</v>
      </c>
      <c r="G8791" s="24">
        <f t="shared" ca="1" si="964"/>
        <v>10560.225857790902</v>
      </c>
      <c r="H8791" s="24">
        <f t="shared" ca="1" si="965"/>
        <v>11253.407161103383</v>
      </c>
      <c r="I8791" s="24">
        <f ca="1">H8791/'Option value'!$E$10</f>
        <v>546.28190102443602</v>
      </c>
    </row>
    <row r="8792" spans="2:9">
      <c r="B8792">
        <f t="shared" si="966"/>
        <v>8774</v>
      </c>
      <c r="C8792" s="38">
        <f t="shared" ca="1" si="961"/>
        <v>9.0469052018933876E-2</v>
      </c>
      <c r="D8792" s="38">
        <f t="shared" ca="1" si="962"/>
        <v>7.2628026874908602E-2</v>
      </c>
      <c r="E8792" s="38">
        <f t="shared" ca="1" si="963"/>
        <v>0.14428627777361797</v>
      </c>
      <c r="F8792" s="38">
        <f t="shared" ca="1" si="967"/>
        <v>3.8052027128567409E-2</v>
      </c>
      <c r="G8792" s="24">
        <f t="shared" ca="1" si="964"/>
        <v>9245.7981575907106</v>
      </c>
      <c r="H8792" s="24">
        <f t="shared" ca="1" si="965"/>
        <v>9938.9794609031924</v>
      </c>
      <c r="I8792" s="24">
        <f ca="1">H8792/'Option value'!$E$10</f>
        <v>482.4747311118054</v>
      </c>
    </row>
    <row r="8793" spans="2:9">
      <c r="B8793">
        <f t="shared" si="966"/>
        <v>8775</v>
      </c>
      <c r="C8793" s="38">
        <f t="shared" ca="1" si="961"/>
        <v>0.29046891422840776</v>
      </c>
      <c r="D8793" s="38">
        <f t="shared" ca="1" si="962"/>
        <v>6.8703224732761581E-2</v>
      </c>
      <c r="E8793" s="38">
        <f t="shared" ca="1" si="963"/>
        <v>0.14514835517962832</v>
      </c>
      <c r="F8793" s="38">
        <f t="shared" ca="1" si="967"/>
        <v>5.509255425006418E-2</v>
      </c>
      <c r="G8793" s="24">
        <f t="shared" ca="1" si="964"/>
        <v>12209.682008673348</v>
      </c>
      <c r="H8793" s="24">
        <f t="shared" ca="1" si="965"/>
        <v>12902.86331198583</v>
      </c>
      <c r="I8793" s="24">
        <f ca="1">H8793/'Option value'!$E$10</f>
        <v>626.35258796047708</v>
      </c>
    </row>
    <row r="8794" spans="2:9">
      <c r="B8794">
        <f t="shared" si="966"/>
        <v>8776</v>
      </c>
      <c r="C8794" s="38">
        <f t="shared" ca="1" si="961"/>
        <v>0.1201353329614544</v>
      </c>
      <c r="D8794" s="38">
        <f t="shared" ca="1" si="962"/>
        <v>5.4889623186907141E-2</v>
      </c>
      <c r="E8794" s="38">
        <f t="shared" ca="1" si="963"/>
        <v>0.14577479190800552</v>
      </c>
      <c r="F8794" s="38">
        <f t="shared" ca="1" si="967"/>
        <v>5.828653371055724E-2</v>
      </c>
      <c r="G8794" s="24">
        <f t="shared" ca="1" si="964"/>
        <v>8715.7015942265461</v>
      </c>
      <c r="H8794" s="24">
        <f t="shared" ca="1" si="965"/>
        <v>9408.8828975390279</v>
      </c>
      <c r="I8794" s="24">
        <f ca="1">H8794/'Option value'!$E$10</f>
        <v>456.74188823004988</v>
      </c>
    </row>
    <row r="8795" spans="2:9">
      <c r="B8795">
        <f t="shared" si="966"/>
        <v>8777</v>
      </c>
      <c r="C8795" s="38">
        <f t="shared" ca="1" si="961"/>
        <v>0.24960904265540984</v>
      </c>
      <c r="D8795" s="38">
        <f t="shared" ca="1" si="962"/>
        <v>5.8994795561532011E-2</v>
      </c>
      <c r="E8795" s="38">
        <f t="shared" ca="1" si="963"/>
        <v>0.13934335629975853</v>
      </c>
      <c r="F8795" s="38">
        <f t="shared" ca="1" si="967"/>
        <v>3.198982805693952E-2</v>
      </c>
      <c r="G8795" s="24">
        <f t="shared" ca="1" si="964"/>
        <v>8516.5345812260675</v>
      </c>
      <c r="H8795" s="24">
        <f t="shared" ca="1" si="965"/>
        <v>9209.7158845385493</v>
      </c>
      <c r="I8795" s="24">
        <f ca="1">H8795/'Option value'!$E$10</f>
        <v>447.07358662808491</v>
      </c>
    </row>
    <row r="8796" spans="2:9">
      <c r="B8796">
        <f t="shared" si="966"/>
        <v>8778</v>
      </c>
      <c r="C8796" s="38">
        <f t="shared" ca="1" si="961"/>
        <v>0.27187868824420131</v>
      </c>
      <c r="D8796" s="38">
        <f t="shared" ca="1" si="962"/>
        <v>5.7101086864691945E-2</v>
      </c>
      <c r="E8796" s="38">
        <f t="shared" ca="1" si="963"/>
        <v>0.14136060913013393</v>
      </c>
      <c r="F8796" s="38">
        <f t="shared" ca="1" si="967"/>
        <v>2.3386900475664281E-2</v>
      </c>
      <c r="G8796" s="24">
        <f t="shared" ca="1" si="964"/>
        <v>7634.7744172501452</v>
      </c>
      <c r="H8796" s="24">
        <f t="shared" ca="1" si="965"/>
        <v>8327.9557205626279</v>
      </c>
      <c r="I8796" s="24">
        <f ca="1">H8796/'Option value'!$E$10</f>
        <v>404.2696951729431</v>
      </c>
    </row>
    <row r="8797" spans="2:9">
      <c r="B8797">
        <f t="shared" si="966"/>
        <v>8779</v>
      </c>
      <c r="C8797" s="38">
        <f t="shared" ca="1" si="961"/>
        <v>0.19148607062178141</v>
      </c>
      <c r="D8797" s="38">
        <f t="shared" ca="1" si="962"/>
        <v>7.0610169220398311E-2</v>
      </c>
      <c r="E8797" s="38">
        <f t="shared" ca="1" si="963"/>
        <v>0.14570099411554308</v>
      </c>
      <c r="F8797" s="38">
        <f t="shared" ca="1" si="967"/>
        <v>4.6802750649172387E-2</v>
      </c>
      <c r="G8797" s="24">
        <f t="shared" ca="1" si="964"/>
        <v>10550.159378543083</v>
      </c>
      <c r="H8797" s="24">
        <f t="shared" ca="1" si="965"/>
        <v>11243.340681855565</v>
      </c>
      <c r="I8797" s="24">
        <f ca="1">H8797/'Option value'!$E$10</f>
        <v>545.79323698327983</v>
      </c>
    </row>
    <row r="8798" spans="2:9">
      <c r="B8798">
        <f t="shared" si="966"/>
        <v>8780</v>
      </c>
      <c r="C8798" s="38">
        <f t="shared" ca="1" si="961"/>
        <v>0.2177553515671104</v>
      </c>
      <c r="D8798" s="38">
        <f t="shared" ca="1" si="962"/>
        <v>6.126995289518912E-2</v>
      </c>
      <c r="E8798" s="38">
        <f t="shared" ca="1" si="963"/>
        <v>0.13956338868045368</v>
      </c>
      <c r="F8798" s="38">
        <f t="shared" ca="1" si="967"/>
        <v>5.4535323634553781E-2</v>
      </c>
      <c r="G8798" s="24">
        <f t="shared" ca="1" si="964"/>
        <v>10882.700418506996</v>
      </c>
      <c r="H8798" s="24">
        <f t="shared" ca="1" si="965"/>
        <v>11575.881721819478</v>
      </c>
      <c r="I8798" s="24">
        <f ca="1">H8798/'Option value'!$E$10</f>
        <v>561.93600591356687</v>
      </c>
    </row>
    <row r="8799" spans="2:9">
      <c r="B8799">
        <f t="shared" si="966"/>
        <v>8781</v>
      </c>
      <c r="C8799" s="38">
        <f t="shared" ca="1" si="961"/>
        <v>0.17959544180510953</v>
      </c>
      <c r="D8799" s="38">
        <f t="shared" ca="1" si="962"/>
        <v>5.1793386382831479E-2</v>
      </c>
      <c r="E8799" s="38">
        <f t="shared" ca="1" si="963"/>
        <v>0.14339636779494044</v>
      </c>
      <c r="F8799" s="38">
        <f t="shared" ca="1" si="967"/>
        <v>4.6986365418522524E-2</v>
      </c>
      <c r="G8799" s="24">
        <f t="shared" ca="1" si="964"/>
        <v>7859.1698762274682</v>
      </c>
      <c r="H8799" s="24">
        <f t="shared" ca="1" si="965"/>
        <v>8552.35117953995</v>
      </c>
      <c r="I8799" s="24">
        <f ca="1">H8799/'Option value'!$E$10</f>
        <v>415.16267861844415</v>
      </c>
    </row>
    <row r="8800" spans="2:9">
      <c r="B8800">
        <f t="shared" si="966"/>
        <v>8782</v>
      </c>
      <c r="C8800" s="38">
        <f t="shared" ca="1" si="961"/>
        <v>0.25596486251374279</v>
      </c>
      <c r="D8800" s="38">
        <f t="shared" ca="1" si="962"/>
        <v>5.8238739057636296E-2</v>
      </c>
      <c r="E8800" s="38">
        <f t="shared" ca="1" si="963"/>
        <v>0.1471380704531059</v>
      </c>
      <c r="F8800" s="38">
        <f t="shared" ca="1" si="967"/>
        <v>3.4043882961243561E-2</v>
      </c>
      <c r="G8800" s="24">
        <f t="shared" ca="1" si="964"/>
        <v>8021.2221596829286</v>
      </c>
      <c r="H8800" s="24">
        <f t="shared" ca="1" si="965"/>
        <v>8714.4034629954112</v>
      </c>
      <c r="I8800" s="24">
        <f ca="1">H8800/'Option value'!$E$10</f>
        <v>423.02929432016555</v>
      </c>
    </row>
    <row r="8801" spans="2:9">
      <c r="B8801">
        <f t="shared" si="966"/>
        <v>8783</v>
      </c>
      <c r="C8801" s="38">
        <f t="shared" ca="1" si="961"/>
        <v>0.40591097909984375</v>
      </c>
      <c r="D8801" s="38">
        <f t="shared" ca="1" si="962"/>
        <v>5.2693636221369515E-2</v>
      </c>
      <c r="E8801" s="38">
        <f t="shared" ca="1" si="963"/>
        <v>0.14762959272386192</v>
      </c>
      <c r="F8801" s="38">
        <f t="shared" ca="1" si="967"/>
        <v>2.8377063374430744E-2</v>
      </c>
      <c r="G8801" s="24">
        <f t="shared" ca="1" si="964"/>
        <v>7704.4167892685136</v>
      </c>
      <c r="H8801" s="24">
        <f t="shared" ca="1" si="965"/>
        <v>8397.5980925809963</v>
      </c>
      <c r="I8801" s="24">
        <f ca="1">H8801/'Option value'!$E$10</f>
        <v>407.65039284373768</v>
      </c>
    </row>
    <row r="8802" spans="2:9">
      <c r="B8802">
        <f t="shared" si="966"/>
        <v>8784</v>
      </c>
      <c r="C8802" s="38">
        <f t="shared" ca="1" si="961"/>
        <v>0.206924987335279</v>
      </c>
      <c r="D8802" s="38">
        <f t="shared" ca="1" si="962"/>
        <v>6.2222460961809355E-2</v>
      </c>
      <c r="E8802" s="38">
        <f t="shared" ca="1" si="963"/>
        <v>0.14712345810312222</v>
      </c>
      <c r="F8802" s="38">
        <f t="shared" ca="1" si="967"/>
        <v>3.3436912474440278E-2</v>
      </c>
      <c r="G8802" s="24">
        <f t="shared" ca="1" si="964"/>
        <v>8192.3739666811962</v>
      </c>
      <c r="H8802" s="24">
        <f t="shared" ca="1" si="965"/>
        <v>8885.5552699936779</v>
      </c>
      <c r="I8802" s="24">
        <f ca="1">H8802/'Option value'!$E$10</f>
        <v>431.33763446571248</v>
      </c>
    </row>
    <row r="8803" spans="2:9">
      <c r="B8803">
        <f t="shared" si="966"/>
        <v>8785</v>
      </c>
      <c r="C8803" s="38">
        <f t="shared" ca="1" si="961"/>
        <v>0.23307844514458514</v>
      </c>
      <c r="D8803" s="38">
        <f t="shared" ca="1" si="962"/>
        <v>5.4228415441827139E-2</v>
      </c>
      <c r="E8803" s="38">
        <f t="shared" ca="1" si="963"/>
        <v>0.14540795038200749</v>
      </c>
      <c r="F8803" s="38">
        <f t="shared" ca="1" si="967"/>
        <v>4.250934106687361E-2</v>
      </c>
      <c r="G8803" s="24">
        <f t="shared" ca="1" si="964"/>
        <v>8059.3402675437255</v>
      </c>
      <c r="H8803" s="24">
        <f t="shared" ca="1" si="965"/>
        <v>8752.5215708562082</v>
      </c>
      <c r="I8803" s="24">
        <f ca="1">H8803/'Option value'!$E$10</f>
        <v>424.87968790564116</v>
      </c>
    </row>
    <row r="8804" spans="2:9">
      <c r="B8804">
        <f t="shared" si="966"/>
        <v>8786</v>
      </c>
      <c r="C8804" s="38">
        <f t="shared" ca="1" si="961"/>
        <v>0.14396340636664595</v>
      </c>
      <c r="D8804" s="38">
        <f t="shared" ca="1" si="962"/>
        <v>6.2331654661420696E-2</v>
      </c>
      <c r="E8804" s="38">
        <f t="shared" ca="1" si="963"/>
        <v>0.14188690973397478</v>
      </c>
      <c r="F8804" s="38">
        <f t="shared" ca="1" si="967"/>
        <v>3.993545964148968E-2</v>
      </c>
      <c r="G8804" s="24">
        <f t="shared" ca="1" si="964"/>
        <v>8673.9868152753661</v>
      </c>
      <c r="H8804" s="24">
        <f t="shared" ca="1" si="965"/>
        <v>9367.1681185878479</v>
      </c>
      <c r="I8804" s="24">
        <f ca="1">H8804/'Option value'!$E$10</f>
        <v>454.71689896057512</v>
      </c>
    </row>
    <row r="8805" spans="2:9">
      <c r="B8805">
        <f t="shared" si="966"/>
        <v>8787</v>
      </c>
      <c r="C8805" s="38">
        <f t="shared" ca="1" si="961"/>
        <v>1.5099305090287674E-2</v>
      </c>
      <c r="D8805" s="38">
        <f t="shared" ca="1" si="962"/>
        <v>6.5632418375203352E-2</v>
      </c>
      <c r="E8805" s="38">
        <f t="shared" ca="1" si="963"/>
        <v>0.14149633329521374</v>
      </c>
      <c r="F8805" s="38">
        <f t="shared" ca="1" si="967"/>
        <v>2.493229881479881E-2</v>
      </c>
      <c r="G8805" s="24">
        <f t="shared" ca="1" si="964"/>
        <v>7088.4902072565674</v>
      </c>
      <c r="H8805" s="24">
        <f t="shared" ca="1" si="965"/>
        <v>7781.67151056905</v>
      </c>
      <c r="I8805" s="24">
        <f ca="1">H8805/'Option value'!$E$10</f>
        <v>377.75104420238102</v>
      </c>
    </row>
    <row r="8806" spans="2:9">
      <c r="B8806">
        <f t="shared" si="966"/>
        <v>8788</v>
      </c>
      <c r="C8806" s="38">
        <f t="shared" ca="1" si="961"/>
        <v>0.17897213273053164</v>
      </c>
      <c r="D8806" s="38">
        <f t="shared" ca="1" si="962"/>
        <v>7.2882483346584551E-2</v>
      </c>
      <c r="E8806" s="38">
        <f t="shared" ca="1" si="963"/>
        <v>0.1413038001697281</v>
      </c>
      <c r="F8806" s="38">
        <f t="shared" ca="1" si="967"/>
        <v>3.9473961591054742E-2</v>
      </c>
      <c r="G8806" s="24">
        <f t="shared" ca="1" si="964"/>
        <v>10465.09134388874</v>
      </c>
      <c r="H8806" s="24">
        <f t="shared" ca="1" si="965"/>
        <v>11158.272647201222</v>
      </c>
      <c r="I8806" s="24">
        <f ca="1">H8806/'Option value'!$E$10</f>
        <v>541.66372073792331</v>
      </c>
    </row>
    <row r="8807" spans="2:9">
      <c r="B8807">
        <f t="shared" si="966"/>
        <v>8789</v>
      </c>
      <c r="C8807" s="38">
        <f t="shared" ca="1" si="961"/>
        <v>0.17311210601450766</v>
      </c>
      <c r="D8807" s="38">
        <f t="shared" ca="1" si="962"/>
        <v>6.1297851701121751E-2</v>
      </c>
      <c r="E8807" s="38">
        <f t="shared" ca="1" si="963"/>
        <v>0.14666461561673905</v>
      </c>
      <c r="F8807" s="38">
        <f t="shared" ca="1" si="967"/>
        <v>2.2614661404387552E-2</v>
      </c>
      <c r="G8807" s="24">
        <f t="shared" ca="1" si="964"/>
        <v>7189.1830083643217</v>
      </c>
      <c r="H8807" s="24">
        <f t="shared" ca="1" si="965"/>
        <v>7882.3643116768044</v>
      </c>
      <c r="I8807" s="24">
        <f ca="1">H8807/'Option value'!$E$10</f>
        <v>382.6390442561555</v>
      </c>
    </row>
    <row r="8808" spans="2:9">
      <c r="B8808">
        <f t="shared" si="966"/>
        <v>8790</v>
      </c>
      <c r="C8808" s="38">
        <f t="shared" ca="1" si="961"/>
        <v>0.24021124096483054</v>
      </c>
      <c r="D8808" s="38">
        <f t="shared" ca="1" si="962"/>
        <v>5.722738457121735E-2</v>
      </c>
      <c r="E8808" s="38">
        <f t="shared" ca="1" si="963"/>
        <v>0.1482941261123995</v>
      </c>
      <c r="F8808" s="38">
        <f t="shared" ca="1" si="967"/>
        <v>2.0899250039306084E-2</v>
      </c>
      <c r="G8808" s="24">
        <f t="shared" ca="1" si="964"/>
        <v>6909.3783939565619</v>
      </c>
      <c r="H8808" s="24">
        <f t="shared" ca="1" si="965"/>
        <v>7602.5596972690446</v>
      </c>
      <c r="I8808" s="24">
        <f ca="1">H8808/'Option value'!$E$10</f>
        <v>369.05629598393421</v>
      </c>
    </row>
    <row r="8809" spans="2:9">
      <c r="B8809">
        <f t="shared" si="966"/>
        <v>8791</v>
      </c>
      <c r="C8809" s="38">
        <f t="shared" ca="1" si="961"/>
        <v>0.29173842536076428</v>
      </c>
      <c r="D8809" s="38">
        <f t="shared" ca="1" si="962"/>
        <v>5.8308579804842137E-2</v>
      </c>
      <c r="E8809" s="38">
        <f t="shared" ca="1" si="963"/>
        <v>0.14506011571118643</v>
      </c>
      <c r="F8809" s="38">
        <f t="shared" ca="1" si="967"/>
        <v>2.8360124646879051E-2</v>
      </c>
      <c r="G8809" s="24">
        <f t="shared" ca="1" si="964"/>
        <v>8004.3781248231253</v>
      </c>
      <c r="H8809" s="24">
        <f t="shared" ca="1" si="965"/>
        <v>8697.559428135608</v>
      </c>
      <c r="I8809" s="24">
        <f ca="1">H8809/'Option value'!$E$10</f>
        <v>422.21162272502949</v>
      </c>
    </row>
    <row r="8810" spans="2:9">
      <c r="B8810">
        <f t="shared" si="966"/>
        <v>8792</v>
      </c>
      <c r="C8810" s="38">
        <f t="shared" ca="1" si="961"/>
        <v>0.22408954777591775</v>
      </c>
      <c r="D8810" s="38">
        <f t="shared" ca="1" si="962"/>
        <v>5.6225500986729966E-2</v>
      </c>
      <c r="E8810" s="38">
        <f t="shared" ca="1" si="963"/>
        <v>0.14594097807898015</v>
      </c>
      <c r="F8810" s="38">
        <f t="shared" ca="1" si="967"/>
        <v>5.2400879087351374E-2</v>
      </c>
      <c r="G8810" s="24">
        <f t="shared" ca="1" si="964"/>
        <v>9125.1513221985915</v>
      </c>
      <c r="H8810" s="24">
        <f t="shared" ca="1" si="965"/>
        <v>9818.3326255110733</v>
      </c>
      <c r="I8810" s="24">
        <f ca="1">H8810/'Option value'!$E$10</f>
        <v>476.61808861704236</v>
      </c>
    </row>
    <row r="8811" spans="2:9">
      <c r="B8811">
        <f t="shared" si="966"/>
        <v>8793</v>
      </c>
      <c r="C8811" s="38">
        <f t="shared" ca="1" si="961"/>
        <v>0.31326883654633531</v>
      </c>
      <c r="D8811" s="38">
        <f t="shared" ca="1" si="962"/>
        <v>6.9647447163899867E-2</v>
      </c>
      <c r="E8811" s="38">
        <f t="shared" ca="1" si="963"/>
        <v>0.14707510633261978</v>
      </c>
      <c r="F8811" s="38">
        <f t="shared" ca="1" si="967"/>
        <v>2.0910800106737581E-2</v>
      </c>
      <c r="G8811" s="24">
        <f t="shared" ca="1" si="964"/>
        <v>8991.1183483313143</v>
      </c>
      <c r="H8811" s="24">
        <f t="shared" ca="1" si="965"/>
        <v>9684.2996516437961</v>
      </c>
      <c r="I8811" s="24">
        <f ca="1">H8811/'Option value'!$E$10</f>
        <v>470.11163357494155</v>
      </c>
    </row>
    <row r="8812" spans="2:9">
      <c r="B8812">
        <f t="shared" si="966"/>
        <v>8794</v>
      </c>
      <c r="C8812" s="38">
        <f t="shared" ca="1" si="961"/>
        <v>0.26162221728522694</v>
      </c>
      <c r="D8812" s="38">
        <f t="shared" ca="1" si="962"/>
        <v>5.5884324832206574E-2</v>
      </c>
      <c r="E8812" s="38">
        <f t="shared" ca="1" si="963"/>
        <v>0.14520014236832957</v>
      </c>
      <c r="F8812" s="38">
        <f t="shared" ca="1" si="967"/>
        <v>5.797116852286513E-2</v>
      </c>
      <c r="G8812" s="24">
        <f t="shared" ca="1" si="964"/>
        <v>10024.205240677542</v>
      </c>
      <c r="H8812" s="24">
        <f t="shared" ca="1" si="965"/>
        <v>10717.386543990024</v>
      </c>
      <c r="I8812" s="24">
        <f ca="1">H8812/'Option value'!$E$10</f>
        <v>520.26148271796228</v>
      </c>
    </row>
    <row r="8813" spans="2:9">
      <c r="B8813">
        <f t="shared" si="966"/>
        <v>8795</v>
      </c>
      <c r="C8813" s="38">
        <f t="shared" ca="1" si="961"/>
        <v>0.31382197279751317</v>
      </c>
      <c r="D8813" s="38">
        <f t="shared" ca="1" si="962"/>
        <v>5.8163519398887059E-2</v>
      </c>
      <c r="E8813" s="38">
        <f t="shared" ca="1" si="963"/>
        <v>0.14551959932177119</v>
      </c>
      <c r="F8813" s="38">
        <f t="shared" ca="1" si="967"/>
        <v>2.2304240833602332E-2</v>
      </c>
      <c r="G8813" s="24">
        <f t="shared" ca="1" si="964"/>
        <v>7691.5475637236268</v>
      </c>
      <c r="H8813" s="24">
        <f t="shared" ca="1" si="965"/>
        <v>8384.7288670361086</v>
      </c>
      <c r="I8813" s="24">
        <f ca="1">H8813/'Option value'!$E$10</f>
        <v>407.02567315709263</v>
      </c>
    </row>
    <row r="8814" spans="2:9">
      <c r="B8814">
        <f t="shared" si="966"/>
        <v>8796</v>
      </c>
      <c r="C8814" s="38">
        <f t="shared" ca="1" si="961"/>
        <v>0.2038006794551987</v>
      </c>
      <c r="D8814" s="38">
        <f t="shared" ca="1" si="962"/>
        <v>8.19204501627364E-2</v>
      </c>
      <c r="E8814" s="38">
        <f t="shared" ca="1" si="963"/>
        <v>0.14402022497433747</v>
      </c>
      <c r="F8814" s="38">
        <f t="shared" ca="1" si="967"/>
        <v>4.0795221185499872E-2</v>
      </c>
      <c r="G8814" s="24">
        <f t="shared" ca="1" si="964"/>
        <v>11848.22747367589</v>
      </c>
      <c r="H8814" s="24">
        <f t="shared" ca="1" si="965"/>
        <v>12541.408776988372</v>
      </c>
      <c r="I8814" s="24">
        <f ca="1">H8814/'Option value'!$E$10</f>
        <v>608.80625131011504</v>
      </c>
    </row>
    <row r="8815" spans="2:9">
      <c r="B8815">
        <f t="shared" si="966"/>
        <v>8797</v>
      </c>
      <c r="C8815" s="38">
        <f t="shared" ca="1" si="961"/>
        <v>0.31927582928931286</v>
      </c>
      <c r="D8815" s="38">
        <f t="shared" ca="1" si="962"/>
        <v>7.039901065110156E-2</v>
      </c>
      <c r="E8815" s="38">
        <f t="shared" ca="1" si="963"/>
        <v>0.14596407101024728</v>
      </c>
      <c r="F8815" s="38">
        <f t="shared" ca="1" si="967"/>
        <v>5.537728449946662E-2</v>
      </c>
      <c r="G8815" s="24">
        <f t="shared" ca="1" si="964"/>
        <v>12715.360707599515</v>
      </c>
      <c r="H8815" s="24">
        <f t="shared" ca="1" si="965"/>
        <v>13408.542010911997</v>
      </c>
      <c r="I8815" s="24">
        <f ca="1">H8815/'Option value'!$E$10</f>
        <v>650.90009761708723</v>
      </c>
    </row>
    <row r="8816" spans="2:9">
      <c r="B8816">
        <f t="shared" si="966"/>
        <v>8798</v>
      </c>
      <c r="C8816" s="38">
        <f t="shared" ca="1" si="961"/>
        <v>0.24651284756489794</v>
      </c>
      <c r="D8816" s="38">
        <f t="shared" ca="1" si="962"/>
        <v>6.1006123560271547E-2</v>
      </c>
      <c r="E8816" s="38">
        <f t="shared" ca="1" si="963"/>
        <v>0.14182610402563905</v>
      </c>
      <c r="F8816" s="38">
        <f t="shared" ca="1" si="967"/>
        <v>4.6071295385480396E-2</v>
      </c>
      <c r="G8816" s="24">
        <f t="shared" ca="1" si="964"/>
        <v>9849.2003803579482</v>
      </c>
      <c r="H8816" s="24">
        <f t="shared" ca="1" si="965"/>
        <v>10542.38168367043</v>
      </c>
      <c r="I8816" s="24">
        <f ca="1">H8816/'Option value'!$E$10</f>
        <v>511.76610114904997</v>
      </c>
    </row>
    <row r="8817" spans="2:9">
      <c r="B8817">
        <f t="shared" si="966"/>
        <v>8799</v>
      </c>
      <c r="C8817" s="38">
        <f t="shared" ca="1" si="961"/>
        <v>0.15602367638432918</v>
      </c>
      <c r="D8817" s="38">
        <f t="shared" ca="1" si="962"/>
        <v>7.1585076501168396E-2</v>
      </c>
      <c r="E8817" s="38">
        <f t="shared" ca="1" si="963"/>
        <v>0.14521695058557252</v>
      </c>
      <c r="F8817" s="38">
        <f t="shared" ca="1" si="967"/>
        <v>5.0979414061219322E-2</v>
      </c>
      <c r="G8817" s="24">
        <f t="shared" ca="1" si="964"/>
        <v>10890.722056799827</v>
      </c>
      <c r="H8817" s="24">
        <f t="shared" ca="1" si="965"/>
        <v>11583.903360112308</v>
      </c>
      <c r="I8817" s="24">
        <f ca="1">H8817/'Option value'!$E$10</f>
        <v>562.32540583069454</v>
      </c>
    </row>
    <row r="8818" spans="2:9">
      <c r="B8818">
        <f t="shared" si="966"/>
        <v>8800</v>
      </c>
      <c r="C8818" s="38">
        <f t="shared" ca="1" si="961"/>
        <v>0.2526083682873036</v>
      </c>
      <c r="D8818" s="38">
        <f t="shared" ca="1" si="962"/>
        <v>6.5605068377008052E-2</v>
      </c>
      <c r="E8818" s="38">
        <f t="shared" ca="1" si="963"/>
        <v>0.14285487062273378</v>
      </c>
      <c r="F8818" s="38">
        <f t="shared" ca="1" si="967"/>
        <v>5.2484986686617788E-2</v>
      </c>
      <c r="G8818" s="24">
        <f t="shared" ca="1" si="964"/>
        <v>11277.695219071467</v>
      </c>
      <c r="H8818" s="24">
        <f t="shared" ca="1" si="965"/>
        <v>11970.876522383949</v>
      </c>
      <c r="I8818" s="24">
        <f ca="1">H8818/'Option value'!$E$10</f>
        <v>581.11051079533729</v>
      </c>
    </row>
    <row r="8819" spans="2:9">
      <c r="B8819">
        <f t="shared" si="966"/>
        <v>8801</v>
      </c>
      <c r="C8819" s="38">
        <f t="shared" ca="1" si="961"/>
        <v>0.19165265788711494</v>
      </c>
      <c r="D8819" s="38">
        <f t="shared" ca="1" si="962"/>
        <v>6.331156827061464E-2</v>
      </c>
      <c r="E8819" s="38">
        <f t="shared" ca="1" si="963"/>
        <v>0.14462506734202993</v>
      </c>
      <c r="F8819" s="38">
        <f t="shared" ca="1" si="967"/>
        <v>5.145460773137113E-2</v>
      </c>
      <c r="G8819" s="24">
        <f t="shared" ca="1" si="964"/>
        <v>10042.593789396813</v>
      </c>
      <c r="H8819" s="24">
        <f t="shared" ca="1" si="965"/>
        <v>10735.775092709295</v>
      </c>
      <c r="I8819" s="24">
        <f ca="1">H8819/'Option value'!$E$10</f>
        <v>521.15413071404339</v>
      </c>
    </row>
    <row r="8820" spans="2:9">
      <c r="B8820">
        <f t="shared" si="966"/>
        <v>8802</v>
      </c>
      <c r="C8820" s="38">
        <f t="shared" ca="1" si="961"/>
        <v>0.19108875419835733</v>
      </c>
      <c r="D8820" s="38">
        <f t="shared" ca="1" si="962"/>
        <v>7.3744498872337833E-2</v>
      </c>
      <c r="E8820" s="38">
        <f t="shared" ca="1" si="963"/>
        <v>0.1387901029663027</v>
      </c>
      <c r="F8820" s="38">
        <f t="shared" ca="1" si="967"/>
        <v>5.9603472992791257E-2</v>
      </c>
      <c r="G8820" s="24">
        <f t="shared" ca="1" si="964"/>
        <v>13756.668408478772</v>
      </c>
      <c r="H8820" s="24">
        <f t="shared" ca="1" si="965"/>
        <v>14449.849711791254</v>
      </c>
      <c r="I8820" s="24">
        <f ca="1">H8820/'Option value'!$E$10</f>
        <v>701.44901513549769</v>
      </c>
    </row>
    <row r="8821" spans="2:9">
      <c r="B8821">
        <f t="shared" si="966"/>
        <v>8803</v>
      </c>
      <c r="C8821" s="38">
        <f t="shared" ca="1" si="961"/>
        <v>0.29042108623837559</v>
      </c>
      <c r="D8821" s="38">
        <f t="shared" ca="1" si="962"/>
        <v>5.7535094026906007E-2</v>
      </c>
      <c r="E8821" s="38">
        <f t="shared" ca="1" si="963"/>
        <v>0.14587209067008267</v>
      </c>
      <c r="F8821" s="38">
        <f t="shared" ca="1" si="967"/>
        <v>4.1349360865803611E-2</v>
      </c>
      <c r="G8821" s="24">
        <f t="shared" ca="1" si="964"/>
        <v>8809.3712253879276</v>
      </c>
      <c r="H8821" s="24">
        <f t="shared" ca="1" si="965"/>
        <v>9502.5525287004093</v>
      </c>
      <c r="I8821" s="24">
        <f ca="1">H8821/'Option value'!$E$10</f>
        <v>461.28895770390335</v>
      </c>
    </row>
    <row r="8822" spans="2:9">
      <c r="B8822">
        <f t="shared" si="966"/>
        <v>8804</v>
      </c>
      <c r="C8822" s="38">
        <f t="shared" ca="1" si="961"/>
        <v>0.23838561852484288</v>
      </c>
      <c r="D8822" s="38">
        <f t="shared" ca="1" si="962"/>
        <v>8.3101353632564157E-2</v>
      </c>
      <c r="E8822" s="38">
        <f t="shared" ca="1" si="963"/>
        <v>0.14589182370399242</v>
      </c>
      <c r="F8822" s="38">
        <f t="shared" ca="1" si="967"/>
        <v>3.0289861449679642E-2</v>
      </c>
      <c r="G8822" s="24">
        <f t="shared" ca="1" si="964"/>
        <v>11040.536269004302</v>
      </c>
      <c r="H8822" s="24">
        <f t="shared" ca="1" si="965"/>
        <v>11733.717572316784</v>
      </c>
      <c r="I8822" s="24">
        <f ca="1">H8822/'Option value'!$E$10</f>
        <v>569.59794040372731</v>
      </c>
    </row>
    <row r="8823" spans="2:9">
      <c r="B8823">
        <f t="shared" si="966"/>
        <v>8805</v>
      </c>
      <c r="C8823" s="38">
        <f t="shared" ca="1" si="961"/>
        <v>0.35006389325492493</v>
      </c>
      <c r="D8823" s="38">
        <f t="shared" ca="1" si="962"/>
        <v>5.5885171327273726E-2</v>
      </c>
      <c r="E8823" s="38">
        <f t="shared" ca="1" si="963"/>
        <v>0.14525464368787658</v>
      </c>
      <c r="F8823" s="38">
        <f t="shared" ca="1" si="967"/>
        <v>5.3927280274685518E-2</v>
      </c>
      <c r="G8823" s="24">
        <f t="shared" ca="1" si="964"/>
        <v>10245.693647190326</v>
      </c>
      <c r="H8823" s="24">
        <f t="shared" ca="1" si="965"/>
        <v>10938.874950502808</v>
      </c>
      <c r="I8823" s="24">
        <f ca="1">H8823/'Option value'!$E$10</f>
        <v>531.01334711178674</v>
      </c>
    </row>
    <row r="8824" spans="2:9">
      <c r="B8824">
        <f t="shared" si="966"/>
        <v>8806</v>
      </c>
      <c r="C8824" s="38">
        <f t="shared" ca="1" si="961"/>
        <v>0.13778564180580663</v>
      </c>
      <c r="D8824" s="38">
        <f t="shared" ca="1" si="962"/>
        <v>4.9767631334153038E-2</v>
      </c>
      <c r="E8824" s="38">
        <f t="shared" ca="1" si="963"/>
        <v>0.14654873954687303</v>
      </c>
      <c r="F8824" s="38">
        <f t="shared" ca="1" si="967"/>
        <v>4.5483525708203777E-2</v>
      </c>
      <c r="G8824" s="24">
        <f t="shared" ca="1" si="964"/>
        <v>6948.5965716399569</v>
      </c>
      <c r="H8824" s="24">
        <f t="shared" ca="1" si="965"/>
        <v>7641.7778749524396</v>
      </c>
      <c r="I8824" s="24">
        <f ca="1">H8824/'Option value'!$E$10</f>
        <v>370.96009101710871</v>
      </c>
    </row>
    <row r="8825" spans="2:9">
      <c r="B8825">
        <f t="shared" si="966"/>
        <v>8807</v>
      </c>
      <c r="C8825" s="38">
        <f t="shared" ca="1" si="961"/>
        <v>0.21727639992977618</v>
      </c>
      <c r="D8825" s="38">
        <f t="shared" ca="1" si="962"/>
        <v>5.1473158939764257E-2</v>
      </c>
      <c r="E8825" s="38">
        <f t="shared" ca="1" si="963"/>
        <v>0.1439589785569298</v>
      </c>
      <c r="F8825" s="38">
        <f t="shared" ca="1" si="967"/>
        <v>3.1575937306337974E-2</v>
      </c>
      <c r="G8825" s="24">
        <f t="shared" ca="1" si="964"/>
        <v>6914.497444051889</v>
      </c>
      <c r="H8825" s="24">
        <f t="shared" ca="1" si="965"/>
        <v>7607.6787473643717</v>
      </c>
      <c r="I8825" s="24">
        <f ca="1">H8825/'Option value'!$E$10</f>
        <v>369.30479356137727</v>
      </c>
    </row>
    <row r="8826" spans="2:9">
      <c r="B8826">
        <f t="shared" si="966"/>
        <v>8808</v>
      </c>
      <c r="C8826" s="38">
        <f t="shared" ca="1" si="961"/>
        <v>0.2509017541944718</v>
      </c>
      <c r="D8826" s="38">
        <f t="shared" ca="1" si="962"/>
        <v>6.9873750411621208E-2</v>
      </c>
      <c r="E8826" s="38">
        <f t="shared" ca="1" si="963"/>
        <v>0.14287346656226549</v>
      </c>
      <c r="F8826" s="38">
        <f t="shared" ca="1" si="967"/>
        <v>4.6050040035393813E-2</v>
      </c>
      <c r="G8826" s="24">
        <f t="shared" ca="1" si="964"/>
        <v>11195.620910714732</v>
      </c>
      <c r="H8826" s="24">
        <f t="shared" ca="1" si="965"/>
        <v>11888.802214027213</v>
      </c>
      <c r="I8826" s="24">
        <f ca="1">H8826/'Option value'!$E$10</f>
        <v>577.1263210692822</v>
      </c>
    </row>
    <row r="8827" spans="2:9">
      <c r="B8827">
        <f t="shared" si="966"/>
        <v>8809</v>
      </c>
      <c r="C8827" s="38">
        <f t="shared" ca="1" si="961"/>
        <v>0.21921854924131942</v>
      </c>
      <c r="D8827" s="38">
        <f t="shared" ca="1" si="962"/>
        <v>6.0670983536884555E-2</v>
      </c>
      <c r="E8827" s="38">
        <f t="shared" ca="1" si="963"/>
        <v>0.14380162924388243</v>
      </c>
      <c r="F8827" s="38">
        <f t="shared" ca="1" si="967"/>
        <v>3.2066548987322648E-2</v>
      </c>
      <c r="G8827" s="24">
        <f t="shared" ca="1" si="964"/>
        <v>8210.402125428107</v>
      </c>
      <c r="H8827" s="24">
        <f t="shared" ca="1" si="965"/>
        <v>8903.5834287405887</v>
      </c>
      <c r="I8827" s="24">
        <f ca="1">H8827/'Option value'!$E$10</f>
        <v>432.21278780294119</v>
      </c>
    </row>
    <row r="8828" spans="2:9">
      <c r="B8828">
        <f t="shared" si="966"/>
        <v>8810</v>
      </c>
      <c r="C8828" s="38">
        <f t="shared" ca="1" si="961"/>
        <v>0.11409755228040268</v>
      </c>
      <c r="D8828" s="38">
        <f t="shared" ca="1" si="962"/>
        <v>6.6219633948898335E-2</v>
      </c>
      <c r="E8828" s="38">
        <f t="shared" ca="1" si="963"/>
        <v>0.1432241912030297</v>
      </c>
      <c r="F8828" s="38">
        <f t="shared" ca="1" si="967"/>
        <v>3.3405287408087132E-2</v>
      </c>
      <c r="G8828" s="24">
        <f t="shared" ca="1" si="964"/>
        <v>8331.5205204007616</v>
      </c>
      <c r="H8828" s="24">
        <f t="shared" ca="1" si="965"/>
        <v>9024.7018237132434</v>
      </c>
      <c r="I8828" s="24">
        <f ca="1">H8828/'Option value'!$E$10</f>
        <v>438.09232153947778</v>
      </c>
    </row>
    <row r="8829" spans="2:9">
      <c r="B8829">
        <f t="shared" si="966"/>
        <v>8811</v>
      </c>
      <c r="C8829" s="38">
        <f t="shared" ca="1" si="961"/>
        <v>-6.1348713097369889E-2</v>
      </c>
      <c r="D8829" s="38">
        <f t="shared" ca="1" si="962"/>
        <v>7.6835929467853739E-2</v>
      </c>
      <c r="E8829" s="38">
        <f t="shared" ca="1" si="963"/>
        <v>0.14782391236334386</v>
      </c>
      <c r="F8829" s="38">
        <f t="shared" ca="1" si="967"/>
        <v>3.5168292815670903E-2</v>
      </c>
      <c r="G8829" s="24">
        <f t="shared" ca="1" si="964"/>
        <v>7939.7558079441405</v>
      </c>
      <c r="H8829" s="24">
        <f t="shared" ca="1" si="965"/>
        <v>8632.9371112566223</v>
      </c>
      <c r="I8829" s="24">
        <f ca="1">H8829/'Option value'!$E$10</f>
        <v>419.07461705129231</v>
      </c>
    </row>
    <row r="8830" spans="2:9">
      <c r="B8830">
        <f t="shared" si="966"/>
        <v>8812</v>
      </c>
      <c r="C8830" s="38">
        <f t="shared" ca="1" si="961"/>
        <v>0.15028038643230693</v>
      </c>
      <c r="D8830" s="38">
        <f t="shared" ca="1" si="962"/>
        <v>6.6256446074117376E-2</v>
      </c>
      <c r="E8830" s="38">
        <f t="shared" ca="1" si="963"/>
        <v>0.14580601162446993</v>
      </c>
      <c r="F8830" s="38">
        <f t="shared" ca="1" si="967"/>
        <v>3.9601319888614053E-2</v>
      </c>
      <c r="G8830" s="24">
        <f t="shared" ca="1" si="964"/>
        <v>8899.7852192765731</v>
      </c>
      <c r="H8830" s="24">
        <f t="shared" ca="1" si="965"/>
        <v>9592.9665225890549</v>
      </c>
      <c r="I8830" s="24">
        <f ca="1">H8830/'Option value'!$E$10</f>
        <v>465.67798653344926</v>
      </c>
    </row>
    <row r="8831" spans="2:9">
      <c r="B8831">
        <f t="shared" si="966"/>
        <v>8813</v>
      </c>
      <c r="C8831" s="38">
        <f t="shared" ca="1" si="961"/>
        <v>0.17029646489981382</v>
      </c>
      <c r="D8831" s="38">
        <f t="shared" ca="1" si="962"/>
        <v>6.7738263689560638E-2</v>
      </c>
      <c r="E8831" s="38">
        <f t="shared" ca="1" si="963"/>
        <v>0.1461816625011908</v>
      </c>
      <c r="F8831" s="38">
        <f t="shared" ca="1" si="967"/>
        <v>3.7580760352241407E-2</v>
      </c>
      <c r="G8831" s="24">
        <f t="shared" ca="1" si="964"/>
        <v>9052.9036327894155</v>
      </c>
      <c r="H8831" s="24">
        <f t="shared" ca="1" si="965"/>
        <v>9746.0849361018973</v>
      </c>
      <c r="I8831" s="24">
        <f ca="1">H8831/'Option value'!$E$10</f>
        <v>473.11091922824738</v>
      </c>
    </row>
    <row r="8832" spans="2:9">
      <c r="B8832">
        <f t="shared" si="966"/>
        <v>8814</v>
      </c>
      <c r="C8832" s="38">
        <f t="shared" ca="1" si="961"/>
        <v>0.38183579127349887</v>
      </c>
      <c r="D8832" s="38">
        <f t="shared" ca="1" si="962"/>
        <v>6.6188834230074989E-2</v>
      </c>
      <c r="E8832" s="38">
        <f t="shared" ca="1" si="963"/>
        <v>0.14596476050419716</v>
      </c>
      <c r="F8832" s="38">
        <f t="shared" ca="1" si="967"/>
        <v>4.3619344397230933E-2</v>
      </c>
      <c r="G8832" s="24">
        <f t="shared" ca="1" si="964"/>
        <v>11083.173963588804</v>
      </c>
      <c r="H8832" s="24">
        <f t="shared" ca="1" si="965"/>
        <v>11776.355266901286</v>
      </c>
      <c r="I8832" s="24">
        <f ca="1">H8832/'Option value'!$E$10</f>
        <v>571.66773140297505</v>
      </c>
    </row>
    <row r="8833" spans="2:9">
      <c r="B8833">
        <f t="shared" si="966"/>
        <v>8815</v>
      </c>
      <c r="C8833" s="38">
        <f t="shared" ca="1" si="961"/>
        <v>0.34845159337611142</v>
      </c>
      <c r="D8833" s="38">
        <f t="shared" ca="1" si="962"/>
        <v>6.4221784469779553E-2</v>
      </c>
      <c r="E8833" s="38">
        <f t="shared" ca="1" si="963"/>
        <v>0.15131070986812287</v>
      </c>
      <c r="F8833" s="38">
        <f t="shared" ca="1" si="967"/>
        <v>3.1893078958899826E-2</v>
      </c>
      <c r="G8833" s="24">
        <f t="shared" ca="1" si="964"/>
        <v>8993.7467689659188</v>
      </c>
      <c r="H8833" s="24">
        <f t="shared" ca="1" si="965"/>
        <v>9686.9280722784006</v>
      </c>
      <c r="I8833" s="24">
        <f ca="1">H8833/'Option value'!$E$10</f>
        <v>470.23922680963108</v>
      </c>
    </row>
    <row r="8834" spans="2:9">
      <c r="B8834">
        <f t="shared" si="966"/>
        <v>8816</v>
      </c>
      <c r="C8834" s="38">
        <f t="shared" ca="1" si="961"/>
        <v>8.2174094347578136E-2</v>
      </c>
      <c r="D8834" s="38">
        <f t="shared" ca="1" si="962"/>
        <v>6.389684202447983E-2</v>
      </c>
      <c r="E8834" s="38">
        <f t="shared" ca="1" si="963"/>
        <v>0.14743906208202467</v>
      </c>
      <c r="F8834" s="38">
        <f t="shared" ca="1" si="967"/>
        <v>4.578890979794438E-2</v>
      </c>
      <c r="G8834" s="24">
        <f t="shared" ca="1" si="964"/>
        <v>8436.4526065494028</v>
      </c>
      <c r="H8834" s="24">
        <f t="shared" ca="1" si="965"/>
        <v>9129.6339098618846</v>
      </c>
      <c r="I8834" s="24">
        <f ca="1">H8834/'Option value'!$E$10</f>
        <v>443.18611212921769</v>
      </c>
    </row>
    <row r="8835" spans="2:9">
      <c r="B8835">
        <f t="shared" si="966"/>
        <v>8817</v>
      </c>
      <c r="C8835" s="38">
        <f t="shared" ca="1" si="961"/>
        <v>0.17072922794803341</v>
      </c>
      <c r="D8835" s="38">
        <f t="shared" ca="1" si="962"/>
        <v>7.3190129277313457E-2</v>
      </c>
      <c r="E8835" s="38">
        <f t="shared" ca="1" si="963"/>
        <v>0.14411084607667807</v>
      </c>
      <c r="F8835" s="38">
        <f t="shared" ca="1" si="967"/>
        <v>2.7884782932245819E-2</v>
      </c>
      <c r="G8835" s="24">
        <f t="shared" ca="1" si="964"/>
        <v>9143.1706276769437</v>
      </c>
      <c r="H8835" s="24">
        <f t="shared" ca="1" si="965"/>
        <v>9836.3519309894255</v>
      </c>
      <c r="I8835" s="24">
        <f ca="1">H8835/'Option value'!$E$10</f>
        <v>477.49281218395265</v>
      </c>
    </row>
    <row r="8836" spans="2:9">
      <c r="B8836">
        <f t="shared" si="966"/>
        <v>8818</v>
      </c>
      <c r="C8836" s="38">
        <f t="shared" ca="1" si="961"/>
        <v>9.816965702746297E-2</v>
      </c>
      <c r="D8836" s="38">
        <f t="shared" ca="1" si="962"/>
        <v>7.3460601271562273E-2</v>
      </c>
      <c r="E8836" s="38">
        <f t="shared" ca="1" si="963"/>
        <v>0.14346279762311445</v>
      </c>
      <c r="F8836" s="38">
        <f t="shared" ca="1" si="967"/>
        <v>4.3349362637199303E-2</v>
      </c>
      <c r="G8836" s="24">
        <f t="shared" ca="1" si="964"/>
        <v>9993.6223223963352</v>
      </c>
      <c r="H8836" s="24">
        <f t="shared" ca="1" si="965"/>
        <v>10686.803625708817</v>
      </c>
      <c r="I8836" s="24">
        <f ca="1">H8836/'Option value'!$E$10</f>
        <v>518.77687503440859</v>
      </c>
    </row>
    <row r="8837" spans="2:9">
      <c r="B8837">
        <f t="shared" si="966"/>
        <v>8819</v>
      </c>
      <c r="C8837" s="38">
        <f t="shared" ca="1" si="961"/>
        <v>7.1190319962478793E-2</v>
      </c>
      <c r="D8837" s="38">
        <f t="shared" ca="1" si="962"/>
        <v>6.2022084164963333E-2</v>
      </c>
      <c r="E8837" s="38">
        <f t="shared" ca="1" si="963"/>
        <v>0.14680752832351024</v>
      </c>
      <c r="F8837" s="38">
        <f t="shared" ca="1" si="967"/>
        <v>5.0152238227912385E-2</v>
      </c>
      <c r="G8837" s="24">
        <f t="shared" ca="1" si="964"/>
        <v>8524.6929202975207</v>
      </c>
      <c r="H8837" s="24">
        <f t="shared" ca="1" si="965"/>
        <v>9217.8742236100024</v>
      </c>
      <c r="I8837" s="24">
        <f ca="1">H8837/'Option value'!$E$10</f>
        <v>447.46962250533988</v>
      </c>
    </row>
    <row r="8838" spans="2:9">
      <c r="B8838">
        <f t="shared" si="966"/>
        <v>8820</v>
      </c>
      <c r="C8838" s="38">
        <f t="shared" ca="1" si="961"/>
        <v>5.1582193209541327E-2</v>
      </c>
      <c r="D8838" s="38">
        <f t="shared" ca="1" si="962"/>
        <v>6.0755449834277511E-2</v>
      </c>
      <c r="E8838" s="38">
        <f t="shared" ca="1" si="963"/>
        <v>0.14576952860469625</v>
      </c>
      <c r="F8838" s="38">
        <f t="shared" ca="1" si="967"/>
        <v>2.3922378132382668E-2</v>
      </c>
      <c r="G8838" s="24">
        <f t="shared" ca="1" si="964"/>
        <v>6502.8608928637013</v>
      </c>
      <c r="H8838" s="24">
        <f t="shared" ca="1" si="965"/>
        <v>7196.042196176184</v>
      </c>
      <c r="I8838" s="24">
        <f ca="1">H8838/'Option value'!$E$10</f>
        <v>349.32243670758174</v>
      </c>
    </row>
    <row r="8839" spans="2:9">
      <c r="B8839">
        <f t="shared" si="966"/>
        <v>8821</v>
      </c>
      <c r="C8839" s="38">
        <f t="shared" ca="1" si="961"/>
        <v>0.15923382856920898</v>
      </c>
      <c r="D8839" s="38">
        <f t="shared" ca="1" si="962"/>
        <v>6.6322716112720184E-2</v>
      </c>
      <c r="E8839" s="38">
        <f t="shared" ca="1" si="963"/>
        <v>0.13791410339646601</v>
      </c>
      <c r="F8839" s="38">
        <f t="shared" ca="1" si="967"/>
        <v>5.3883161823981701E-2</v>
      </c>
      <c r="G8839" s="24">
        <f t="shared" ca="1" si="964"/>
        <v>11347.116053770067</v>
      </c>
      <c r="H8839" s="24">
        <f t="shared" ca="1" si="965"/>
        <v>12040.297357082549</v>
      </c>
      <c r="I8839" s="24">
        <f ca="1">H8839/'Option value'!$E$10</f>
        <v>584.4804542273082</v>
      </c>
    </row>
    <row r="8840" spans="2:9">
      <c r="B8840">
        <f t="shared" si="966"/>
        <v>8822</v>
      </c>
      <c r="C8840" s="38">
        <f t="shared" ca="1" si="961"/>
        <v>0.17644676317831592</v>
      </c>
      <c r="D8840" s="38">
        <f t="shared" ca="1" si="962"/>
        <v>5.8211986343009531E-2</v>
      </c>
      <c r="E8840" s="38">
        <f t="shared" ca="1" si="963"/>
        <v>0.14198671506495714</v>
      </c>
      <c r="F8840" s="38">
        <f t="shared" ca="1" si="967"/>
        <v>3.9508445860930885E-2</v>
      </c>
      <c r="G8840" s="24">
        <f t="shared" ca="1" si="964"/>
        <v>8287.8960044043852</v>
      </c>
      <c r="H8840" s="24">
        <f t="shared" ca="1" si="965"/>
        <v>8981.0773077168669</v>
      </c>
      <c r="I8840" s="24">
        <f ca="1">H8840/'Option value'!$E$10</f>
        <v>435.9746265881974</v>
      </c>
    </row>
    <row r="8841" spans="2:9">
      <c r="B8841">
        <f t="shared" si="966"/>
        <v>8823</v>
      </c>
      <c r="C8841" s="38">
        <f t="shared" ca="1" si="961"/>
        <v>0.38252194530634614</v>
      </c>
      <c r="D8841" s="38">
        <f t="shared" ca="1" si="962"/>
        <v>6.8499597898703551E-2</v>
      </c>
      <c r="E8841" s="38">
        <f t="shared" ca="1" si="963"/>
        <v>0.14101017251128622</v>
      </c>
      <c r="F8841" s="38">
        <f t="shared" ca="1" si="967"/>
        <v>4.1432572072226399E-2</v>
      </c>
      <c r="G8841" s="24">
        <f t="shared" ca="1" si="964"/>
        <v>11794.77813489537</v>
      </c>
      <c r="H8841" s="24">
        <f t="shared" ca="1" si="965"/>
        <v>12487.959438207852</v>
      </c>
      <c r="I8841" s="24">
        <f ca="1">H8841/'Option value'!$E$10</f>
        <v>606.21162321397333</v>
      </c>
    </row>
    <row r="8842" spans="2:9">
      <c r="B8842">
        <f t="shared" si="966"/>
        <v>8824</v>
      </c>
      <c r="C8842" s="38">
        <f t="shared" ca="1" si="961"/>
        <v>0.26572830785882884</v>
      </c>
      <c r="D8842" s="38">
        <f t="shared" ca="1" si="962"/>
        <v>6.4378260914025098E-2</v>
      </c>
      <c r="E8842" s="38">
        <f t="shared" ca="1" si="963"/>
        <v>0.14717231391429522</v>
      </c>
      <c r="F8842" s="38">
        <f t="shared" ca="1" si="967"/>
        <v>2.3344128148546205E-2</v>
      </c>
      <c r="G8842" s="24">
        <f t="shared" ca="1" si="964"/>
        <v>8161.1545187899674</v>
      </c>
      <c r="H8842" s="24">
        <f t="shared" ca="1" si="965"/>
        <v>8854.33582210245</v>
      </c>
      <c r="I8842" s="24">
        <f ca="1">H8842/'Option value'!$E$10</f>
        <v>429.82212728652667</v>
      </c>
    </row>
    <row r="8843" spans="2:9">
      <c r="B8843">
        <f t="shared" si="966"/>
        <v>8825</v>
      </c>
      <c r="C8843" s="38">
        <f t="shared" ca="1" si="961"/>
        <v>0.39559311266738195</v>
      </c>
      <c r="D8843" s="38">
        <f t="shared" ca="1" si="962"/>
        <v>6.3923103722327332E-2</v>
      </c>
      <c r="E8843" s="38">
        <f t="shared" ca="1" si="963"/>
        <v>0.14817476722602479</v>
      </c>
      <c r="F8843" s="38">
        <f t="shared" ca="1" si="967"/>
        <v>3.3667621072435087E-2</v>
      </c>
      <c r="G8843" s="24">
        <f t="shared" ca="1" si="964"/>
        <v>9662.1874110516965</v>
      </c>
      <c r="H8843" s="24">
        <f t="shared" ca="1" si="965"/>
        <v>10355.368714364178</v>
      </c>
      <c r="I8843" s="24">
        <f ca="1">H8843/'Option value'!$E$10</f>
        <v>502.68780166816396</v>
      </c>
    </row>
    <row r="8844" spans="2:9">
      <c r="B8844">
        <f t="shared" si="966"/>
        <v>8826</v>
      </c>
      <c r="C8844" s="38">
        <f t="shared" ca="1" si="961"/>
        <v>0.29268489783586327</v>
      </c>
      <c r="D8844" s="38">
        <f t="shared" ca="1" si="962"/>
        <v>6.1207133845369625E-2</v>
      </c>
      <c r="E8844" s="38">
        <f t="shared" ca="1" si="963"/>
        <v>0.14483345564755687</v>
      </c>
      <c r="F8844" s="38">
        <f t="shared" ca="1" si="967"/>
        <v>3.802485965363972E-2</v>
      </c>
      <c r="G8844" s="24">
        <f t="shared" ca="1" si="964"/>
        <v>9187.1305721597037</v>
      </c>
      <c r="H8844" s="24">
        <f t="shared" ca="1" si="965"/>
        <v>9880.3118754721854</v>
      </c>
      <c r="I8844" s="24">
        <f ca="1">H8844/'Option value'!$E$10</f>
        <v>479.62679007146528</v>
      </c>
    </row>
    <row r="8845" spans="2:9">
      <c r="B8845">
        <f t="shared" si="966"/>
        <v>8827</v>
      </c>
      <c r="C8845" s="38">
        <f t="shared" ca="1" si="961"/>
        <v>0.34323744560106167</v>
      </c>
      <c r="D8845" s="38">
        <f t="shared" ca="1" si="962"/>
        <v>6.6786687151769025E-2</v>
      </c>
      <c r="E8845" s="38">
        <f t="shared" ca="1" si="963"/>
        <v>0.14290762666195639</v>
      </c>
      <c r="F8845" s="38">
        <f t="shared" ca="1" si="967"/>
        <v>2.1707512444177693E-2</v>
      </c>
      <c r="G8845" s="24">
        <f t="shared" ca="1" si="964"/>
        <v>9179.7539222934047</v>
      </c>
      <c r="H8845" s="24">
        <f t="shared" ca="1" si="965"/>
        <v>9872.9352256058864</v>
      </c>
      <c r="I8845" s="24">
        <f ca="1">H8845/'Option value'!$E$10</f>
        <v>479.26870027213039</v>
      </c>
    </row>
    <row r="8846" spans="2:9">
      <c r="B8846">
        <f t="shared" si="966"/>
        <v>8828</v>
      </c>
      <c r="C8846" s="38">
        <f t="shared" ca="1" si="961"/>
        <v>0.12477233269039618</v>
      </c>
      <c r="D8846" s="38">
        <f t="shared" ca="1" si="962"/>
        <v>6.8593560995224498E-2</v>
      </c>
      <c r="E8846" s="38">
        <f t="shared" ca="1" si="963"/>
        <v>0.14305227630414655</v>
      </c>
      <c r="F8846" s="38">
        <f t="shared" ca="1" si="967"/>
        <v>2.8923783095240432E-2</v>
      </c>
      <c r="G8846" s="24">
        <f t="shared" ca="1" si="964"/>
        <v>8383.8841379190653</v>
      </c>
      <c r="H8846" s="24">
        <f t="shared" ca="1" si="965"/>
        <v>9077.0654412315471</v>
      </c>
      <c r="I8846" s="24">
        <f ca="1">H8846/'Option value'!$E$10</f>
        <v>440.63424471997797</v>
      </c>
    </row>
    <row r="8847" spans="2:9">
      <c r="B8847">
        <f t="shared" si="966"/>
        <v>8829</v>
      </c>
      <c r="C8847" s="38">
        <f t="shared" ca="1" si="961"/>
        <v>0.12203410743827083</v>
      </c>
      <c r="D8847" s="38">
        <f t="shared" ca="1" si="962"/>
        <v>5.9957611210212244E-2</v>
      </c>
      <c r="E8847" s="38">
        <f t="shared" ca="1" si="963"/>
        <v>0.1429908976361528</v>
      </c>
      <c r="F8847" s="38">
        <f t="shared" ca="1" si="967"/>
        <v>2.4750733939473635E-2</v>
      </c>
      <c r="G8847" s="24">
        <f t="shared" ca="1" si="964"/>
        <v>7056.2950979749921</v>
      </c>
      <c r="H8847" s="24">
        <f t="shared" ca="1" si="965"/>
        <v>7749.4764012874748</v>
      </c>
      <c r="I8847" s="24">
        <f ca="1">H8847/'Option value'!$E$10</f>
        <v>376.18817481978033</v>
      </c>
    </row>
    <row r="8848" spans="2:9">
      <c r="B8848">
        <f t="shared" si="966"/>
        <v>8830</v>
      </c>
      <c r="C8848" s="38">
        <f t="shared" ca="1" si="961"/>
        <v>0.20524444091409774</v>
      </c>
      <c r="D8848" s="38">
        <f t="shared" ca="1" si="962"/>
        <v>5.8611289366155311E-2</v>
      </c>
      <c r="E8848" s="38">
        <f t="shared" ca="1" si="963"/>
        <v>0.14895913244748779</v>
      </c>
      <c r="F8848" s="38">
        <f t="shared" ca="1" si="967"/>
        <v>2.619995808047041E-2</v>
      </c>
      <c r="G8848" s="24">
        <f t="shared" ca="1" si="964"/>
        <v>7136.6406661104629</v>
      </c>
      <c r="H8848" s="24">
        <f t="shared" ca="1" si="965"/>
        <v>7829.8219694229456</v>
      </c>
      <c r="I8848" s="24">
        <f ca="1">H8848/'Option value'!$E$10</f>
        <v>380.08844511761868</v>
      </c>
    </row>
    <row r="8849" spans="2:9">
      <c r="B8849">
        <f t="shared" si="966"/>
        <v>8831</v>
      </c>
      <c r="C8849" s="38">
        <f t="shared" ca="1" si="961"/>
        <v>0.2432632090856921</v>
      </c>
      <c r="D8849" s="38">
        <f t="shared" ca="1" si="962"/>
        <v>6.3379983809965568E-2</v>
      </c>
      <c r="E8849" s="38">
        <f t="shared" ca="1" si="963"/>
        <v>0.14156992800458604</v>
      </c>
      <c r="F8849" s="38">
        <f t="shared" ca="1" si="967"/>
        <v>5.4262077885621832E-2</v>
      </c>
      <c r="G8849" s="24">
        <f t="shared" ca="1" si="964"/>
        <v>11193.174866617306</v>
      </c>
      <c r="H8849" s="24">
        <f t="shared" ca="1" si="965"/>
        <v>11886.356169929788</v>
      </c>
      <c r="I8849" s="24">
        <f ca="1">H8849/'Option value'!$E$10</f>
        <v>577.00758106455282</v>
      </c>
    </row>
    <row r="8850" spans="2:9">
      <c r="B8850">
        <f t="shared" si="966"/>
        <v>8832</v>
      </c>
      <c r="C8850" s="38">
        <f t="shared" ca="1" si="961"/>
        <v>0.11461789487158548</v>
      </c>
      <c r="D8850" s="38">
        <f t="shared" ca="1" si="962"/>
        <v>6.5451982102122219E-2</v>
      </c>
      <c r="E8850" s="38">
        <f t="shared" ca="1" si="963"/>
        <v>0.14606031369119618</v>
      </c>
      <c r="F8850" s="38">
        <f t="shared" ca="1" si="967"/>
        <v>3.4556379004066884E-2</v>
      </c>
      <c r="G8850" s="24">
        <f t="shared" ca="1" si="964"/>
        <v>8114.2801567733468</v>
      </c>
      <c r="H8850" s="24">
        <f t="shared" ca="1" si="965"/>
        <v>8807.4614600858295</v>
      </c>
      <c r="I8850" s="24">
        <f ca="1">H8850/'Option value'!$E$10</f>
        <v>427.5466728197004</v>
      </c>
    </row>
    <row r="8851" spans="2:9">
      <c r="B8851">
        <f t="shared" si="966"/>
        <v>8833</v>
      </c>
      <c r="C8851" s="38">
        <f t="shared" ref="C8851:C8914" ca="1" si="968">_xlfn.NORM.INV(RAND(),$F$6,$G$6)</f>
        <v>0.13263169893572507</v>
      </c>
      <c r="D8851" s="38">
        <f t="shared" ref="D8851:D8914" ca="1" si="969">_xlfn.NORM.INV(RAND(),$F$7,$G$7)</f>
        <v>5.9492704369113081E-2</v>
      </c>
      <c r="E8851" s="38">
        <f t="shared" ref="E8851:E8914" ca="1" si="970">_xlfn.NORM.INV(RAND(),$F$8,$G$8)</f>
        <v>0.14453163450844236</v>
      </c>
      <c r="F8851" s="38">
        <f t="shared" ca="1" si="967"/>
        <v>2.1579830070128536E-2</v>
      </c>
      <c r="G8851" s="24">
        <f t="shared" ref="G8851:G8914" ca="1" si="971">IF(E8851&gt;F8851,($C$12*(1+C8851)*D8851)/(E8851-F8851),0)</f>
        <v>6796.8689003476366</v>
      </c>
      <c r="H8851" s="24">
        <f t="shared" ref="H8851:H8914" ca="1" si="972">G8851+$C$13</f>
        <v>7490.0502036601192</v>
      </c>
      <c r="I8851" s="24">
        <f ca="1">H8851/'Option value'!$E$10</f>
        <v>363.59467008058829</v>
      </c>
    </row>
    <row r="8852" spans="2:9">
      <c r="B8852">
        <f t="shared" ref="B8852:B8915" si="973">B8851+1</f>
        <v>8834</v>
      </c>
      <c r="C8852" s="38">
        <f t="shared" ca="1" si="968"/>
        <v>0.31925590782062407</v>
      </c>
      <c r="D8852" s="38">
        <f t="shared" ca="1" si="969"/>
        <v>6.3656775060862883E-2</v>
      </c>
      <c r="E8852" s="38">
        <f t="shared" ca="1" si="970"/>
        <v>0.14208201576735832</v>
      </c>
      <c r="F8852" s="38">
        <f t="shared" ref="F8852:F8915" ca="1" si="974">RAND()*($E$9-$D$9)+$D$9</f>
        <v>4.5447767865479605E-2</v>
      </c>
      <c r="G8852" s="24">
        <f t="shared" ca="1" si="971"/>
        <v>10777.895947468674</v>
      </c>
      <c r="H8852" s="24">
        <f t="shared" ca="1" si="972"/>
        <v>11471.077250781156</v>
      </c>
      <c r="I8852" s="24">
        <f ca="1">H8852/'Option value'!$E$10</f>
        <v>556.84841023209492</v>
      </c>
    </row>
    <row r="8853" spans="2:9">
      <c r="B8853">
        <f t="shared" si="973"/>
        <v>8835</v>
      </c>
      <c r="C8853" s="38">
        <f t="shared" ca="1" si="968"/>
        <v>0.37441715124027769</v>
      </c>
      <c r="D8853" s="38">
        <f t="shared" ca="1" si="969"/>
        <v>7.1000575520632742E-2</v>
      </c>
      <c r="E8853" s="38">
        <f t="shared" ca="1" si="970"/>
        <v>0.1458573792255958</v>
      </c>
      <c r="F8853" s="38">
        <f t="shared" ca="1" si="974"/>
        <v>2.5027001697576799E-2</v>
      </c>
      <c r="G8853" s="24">
        <f t="shared" ca="1" si="971"/>
        <v>10016.031449641168</v>
      </c>
      <c r="H8853" s="24">
        <f t="shared" ca="1" si="972"/>
        <v>10709.21275295365</v>
      </c>
      <c r="I8853" s="24">
        <f ca="1">H8853/'Option value'!$E$10</f>
        <v>519.86469674532282</v>
      </c>
    </row>
    <row r="8854" spans="2:9">
      <c r="B8854">
        <f t="shared" si="973"/>
        <v>8836</v>
      </c>
      <c r="C8854" s="38">
        <f t="shared" ca="1" si="968"/>
        <v>0.30681210540513271</v>
      </c>
      <c r="D8854" s="38">
        <f t="shared" ca="1" si="969"/>
        <v>5.5084129082037393E-2</v>
      </c>
      <c r="E8854" s="38">
        <f t="shared" ca="1" si="970"/>
        <v>0.14642839055826659</v>
      </c>
      <c r="F8854" s="38">
        <f t="shared" ca="1" si="974"/>
        <v>5.1685552759463696E-2</v>
      </c>
      <c r="G8854" s="24">
        <f t="shared" ca="1" si="971"/>
        <v>9422.9009093489512</v>
      </c>
      <c r="H8854" s="24">
        <f t="shared" ca="1" si="972"/>
        <v>10116.082212661433</v>
      </c>
      <c r="I8854" s="24">
        <f ca="1">H8854/'Option value'!$E$10</f>
        <v>491.07195207094333</v>
      </c>
    </row>
    <row r="8855" spans="2:9">
      <c r="B8855">
        <f t="shared" si="973"/>
        <v>8837</v>
      </c>
      <c r="C8855" s="38">
        <f t="shared" ca="1" si="968"/>
        <v>0.10629131735790394</v>
      </c>
      <c r="D8855" s="38">
        <f t="shared" ca="1" si="969"/>
        <v>4.4809823510702548E-2</v>
      </c>
      <c r="E8855" s="38">
        <f t="shared" ca="1" si="970"/>
        <v>0.14549651542663516</v>
      </c>
      <c r="F8855" s="38">
        <f t="shared" ca="1" si="974"/>
        <v>5.5119585926925327E-2</v>
      </c>
      <c r="G8855" s="24">
        <f t="shared" ca="1" si="971"/>
        <v>6802.6250147368319</v>
      </c>
      <c r="H8855" s="24">
        <f t="shared" ca="1" si="972"/>
        <v>7495.8063180493145</v>
      </c>
      <c r="I8855" s="24">
        <f ca="1">H8855/'Option value'!$E$10</f>
        <v>363.87409310919003</v>
      </c>
    </row>
    <row r="8856" spans="2:9">
      <c r="B8856">
        <f t="shared" si="973"/>
        <v>8838</v>
      </c>
      <c r="C8856" s="38">
        <f t="shared" ca="1" si="968"/>
        <v>0.16521571036889798</v>
      </c>
      <c r="D8856" s="38">
        <f t="shared" ca="1" si="969"/>
        <v>5.5087551250688413E-2</v>
      </c>
      <c r="E8856" s="38">
        <f t="shared" ca="1" si="970"/>
        <v>0.14074935746744319</v>
      </c>
      <c r="F8856" s="38">
        <f t="shared" ca="1" si="974"/>
        <v>5.4066957711931304E-2</v>
      </c>
      <c r="G8856" s="24">
        <f t="shared" ca="1" si="971"/>
        <v>9183.7541662288131</v>
      </c>
      <c r="H8856" s="24">
        <f t="shared" ca="1" si="972"/>
        <v>9876.9354695412949</v>
      </c>
      <c r="I8856" s="24">
        <f ca="1">H8856/'Option value'!$E$10</f>
        <v>479.46288687093659</v>
      </c>
    </row>
    <row r="8857" spans="2:9">
      <c r="B8857">
        <f t="shared" si="973"/>
        <v>8839</v>
      </c>
      <c r="C8857" s="38">
        <f t="shared" ca="1" si="968"/>
        <v>0.19335852894580588</v>
      </c>
      <c r="D8857" s="38">
        <f t="shared" ca="1" si="969"/>
        <v>6.1967548265706551E-2</v>
      </c>
      <c r="E8857" s="38">
        <f t="shared" ca="1" si="970"/>
        <v>0.14468470274824663</v>
      </c>
      <c r="F8857" s="38">
        <f t="shared" ca="1" si="974"/>
        <v>5.0107652363035063E-2</v>
      </c>
      <c r="G8857" s="24">
        <f t="shared" ca="1" si="971"/>
        <v>9697.077499871597</v>
      </c>
      <c r="H8857" s="24">
        <f t="shared" ca="1" si="972"/>
        <v>10390.258803184079</v>
      </c>
      <c r="I8857" s="24">
        <f ca="1">H8857/'Option value'!$E$10</f>
        <v>504.38149530019797</v>
      </c>
    </row>
    <row r="8858" spans="2:9">
      <c r="B8858">
        <f t="shared" si="973"/>
        <v>8840</v>
      </c>
      <c r="C8858" s="38">
        <f t="shared" ca="1" si="968"/>
        <v>0.18596401261335177</v>
      </c>
      <c r="D8858" s="38">
        <f t="shared" ca="1" si="969"/>
        <v>5.458921094272802E-2</v>
      </c>
      <c r="E8858" s="38">
        <f t="shared" ca="1" si="970"/>
        <v>0.14460529133618963</v>
      </c>
      <c r="F8858" s="38">
        <f t="shared" ca="1" si="974"/>
        <v>5.685468658929059E-2</v>
      </c>
      <c r="G8858" s="24">
        <f t="shared" ca="1" si="971"/>
        <v>9149.9682345119545</v>
      </c>
      <c r="H8858" s="24">
        <f t="shared" ca="1" si="972"/>
        <v>9843.1495378244363</v>
      </c>
      <c r="I8858" s="24">
        <f ca="1">H8858/'Option value'!$E$10</f>
        <v>477.82279309827356</v>
      </c>
    </row>
    <row r="8859" spans="2:9">
      <c r="B8859">
        <f t="shared" si="973"/>
        <v>8841</v>
      </c>
      <c r="C8859" s="38">
        <f t="shared" ca="1" si="968"/>
        <v>0.2498679922202437</v>
      </c>
      <c r="D8859" s="38">
        <f t="shared" ca="1" si="969"/>
        <v>6.0800459117036888E-2</v>
      </c>
      <c r="E8859" s="38">
        <f t="shared" ca="1" si="970"/>
        <v>0.14231922612566908</v>
      </c>
      <c r="F8859" s="38">
        <f t="shared" ca="1" si="974"/>
        <v>3.1984592530192035E-2</v>
      </c>
      <c r="G8859" s="24">
        <f t="shared" ca="1" si="971"/>
        <v>8541.8221524407454</v>
      </c>
      <c r="H8859" s="24">
        <f t="shared" ca="1" si="972"/>
        <v>9235.0034557532272</v>
      </c>
      <c r="I8859" s="24">
        <f ca="1">H8859/'Option value'!$E$10</f>
        <v>448.30113862879739</v>
      </c>
    </row>
    <row r="8860" spans="2:9">
      <c r="B8860">
        <f t="shared" si="973"/>
        <v>8842</v>
      </c>
      <c r="C8860" s="38">
        <f t="shared" ca="1" si="968"/>
        <v>0.2543596660254781</v>
      </c>
      <c r="D8860" s="38">
        <f t="shared" ca="1" si="969"/>
        <v>7.3496720034918403E-2</v>
      </c>
      <c r="E8860" s="38">
        <f t="shared" ca="1" si="970"/>
        <v>0.14709435073215141</v>
      </c>
      <c r="F8860" s="38">
        <f t="shared" ca="1" si="974"/>
        <v>4.2861720147743324E-2</v>
      </c>
      <c r="G8860" s="24">
        <f t="shared" ca="1" si="971"/>
        <v>10969.269768603739</v>
      </c>
      <c r="H8860" s="24">
        <f t="shared" ca="1" si="972"/>
        <v>11662.451071916221</v>
      </c>
      <c r="I8860" s="24">
        <f ca="1">H8860/'Option value'!$E$10</f>
        <v>566.13840154933109</v>
      </c>
    </row>
    <row r="8861" spans="2:9">
      <c r="B8861">
        <f t="shared" si="973"/>
        <v>8843</v>
      </c>
      <c r="C8861" s="38">
        <f t="shared" ca="1" si="968"/>
        <v>0.11869121207872634</v>
      </c>
      <c r="D8861" s="38">
        <f t="shared" ca="1" si="969"/>
        <v>5.3570069173060529E-2</v>
      </c>
      <c r="E8861" s="38">
        <f t="shared" ca="1" si="970"/>
        <v>0.14762206494476368</v>
      </c>
      <c r="F8861" s="38">
        <f t="shared" ca="1" si="974"/>
        <v>4.7158167287691982E-2</v>
      </c>
      <c r="G8861" s="24">
        <f t="shared" ca="1" si="971"/>
        <v>7397.9908046422943</v>
      </c>
      <c r="H8861" s="24">
        <f t="shared" ca="1" si="972"/>
        <v>8091.1721079547769</v>
      </c>
      <c r="I8861" s="24">
        <f ca="1">H8861/'Option value'!$E$10</f>
        <v>392.77534504634838</v>
      </c>
    </row>
    <row r="8862" spans="2:9">
      <c r="B8862">
        <f t="shared" si="973"/>
        <v>8844</v>
      </c>
      <c r="C8862" s="38">
        <f t="shared" ca="1" si="968"/>
        <v>4.4234113054276103E-2</v>
      </c>
      <c r="D8862" s="38">
        <f t="shared" ca="1" si="969"/>
        <v>6.2022988367000979E-2</v>
      </c>
      <c r="E8862" s="38">
        <f t="shared" ca="1" si="970"/>
        <v>0.14900495577750494</v>
      </c>
      <c r="F8862" s="38">
        <f t="shared" ca="1" si="974"/>
        <v>4.2541496146211485E-2</v>
      </c>
      <c r="G8862" s="24">
        <f t="shared" ca="1" si="971"/>
        <v>7544.6894099845558</v>
      </c>
      <c r="H8862" s="24">
        <f t="shared" ca="1" si="972"/>
        <v>8237.8707132970376</v>
      </c>
      <c r="I8862" s="24">
        <f ca="1">H8862/'Option value'!$E$10</f>
        <v>399.89663656781732</v>
      </c>
    </row>
    <row r="8863" spans="2:9">
      <c r="B8863">
        <f t="shared" si="973"/>
        <v>8845</v>
      </c>
      <c r="C8863" s="38">
        <f t="shared" ca="1" si="968"/>
        <v>0.37030484563354649</v>
      </c>
      <c r="D8863" s="38">
        <f t="shared" ca="1" si="969"/>
        <v>5.398719465936154E-2</v>
      </c>
      <c r="E8863" s="38">
        <f t="shared" ca="1" si="970"/>
        <v>0.14431869343208717</v>
      </c>
      <c r="F8863" s="38">
        <f t="shared" ca="1" si="974"/>
        <v>2.0212940323216112E-2</v>
      </c>
      <c r="G8863" s="24">
        <f t="shared" ca="1" si="971"/>
        <v>7392.7737768856996</v>
      </c>
      <c r="H8863" s="24">
        <f t="shared" ca="1" si="972"/>
        <v>8085.9550801981823</v>
      </c>
      <c r="I8863" s="24">
        <f ca="1">H8863/'Option value'!$E$10</f>
        <v>392.52209127175638</v>
      </c>
    </row>
    <row r="8864" spans="2:9">
      <c r="B8864">
        <f t="shared" si="973"/>
        <v>8846</v>
      </c>
      <c r="C8864" s="38">
        <f t="shared" ca="1" si="968"/>
        <v>0.13694571076631795</v>
      </c>
      <c r="D8864" s="38">
        <f t="shared" ca="1" si="969"/>
        <v>4.7343292880770341E-2</v>
      </c>
      <c r="E8864" s="38">
        <f t="shared" ca="1" si="970"/>
        <v>0.14286248433628115</v>
      </c>
      <c r="F8864" s="38">
        <f t="shared" ca="1" si="974"/>
        <v>5.2594427988209763E-2</v>
      </c>
      <c r="G8864" s="24">
        <f t="shared" ca="1" si="971"/>
        <v>7395.2945155682028</v>
      </c>
      <c r="H8864" s="24">
        <f t="shared" ca="1" si="972"/>
        <v>8088.4758188806854</v>
      </c>
      <c r="I8864" s="24">
        <f ca="1">H8864/'Option value'!$E$10</f>
        <v>392.64445722721769</v>
      </c>
    </row>
    <row r="8865" spans="2:9">
      <c r="B8865">
        <f t="shared" si="973"/>
        <v>8847</v>
      </c>
      <c r="C8865" s="38">
        <f t="shared" ca="1" si="968"/>
        <v>0.20242269051296818</v>
      </c>
      <c r="D8865" s="38">
        <f t="shared" ca="1" si="969"/>
        <v>5.5648262728272273E-2</v>
      </c>
      <c r="E8865" s="38">
        <f t="shared" ca="1" si="970"/>
        <v>0.14293737345641269</v>
      </c>
      <c r="F8865" s="38">
        <f t="shared" ca="1" si="974"/>
        <v>3.4011984942029047E-2</v>
      </c>
      <c r="G8865" s="24">
        <f t="shared" ca="1" si="971"/>
        <v>7618.5273854012912</v>
      </c>
      <c r="H8865" s="24">
        <f t="shared" ca="1" si="972"/>
        <v>8311.7086887137739</v>
      </c>
      <c r="I8865" s="24">
        <f ca="1">H8865/'Option value'!$E$10</f>
        <v>403.48100430649384</v>
      </c>
    </row>
    <row r="8866" spans="2:9">
      <c r="B8866">
        <f t="shared" si="973"/>
        <v>8848</v>
      </c>
      <c r="C8866" s="38">
        <f t="shared" ca="1" si="968"/>
        <v>0.48156765167517962</v>
      </c>
      <c r="D8866" s="38">
        <f t="shared" ca="1" si="969"/>
        <v>5.6734566104239034E-2</v>
      </c>
      <c r="E8866" s="38">
        <f t="shared" ca="1" si="970"/>
        <v>0.14298481520980325</v>
      </c>
      <c r="F8866" s="38">
        <f t="shared" ca="1" si="974"/>
        <v>3.4243711861511116E-2</v>
      </c>
      <c r="G8866" s="24">
        <f t="shared" ca="1" si="971"/>
        <v>9586.6498789052148</v>
      </c>
      <c r="H8866" s="24">
        <f t="shared" ca="1" si="972"/>
        <v>10279.831182217697</v>
      </c>
      <c r="I8866" s="24">
        <f ca="1">H8866/'Option value'!$E$10</f>
        <v>499.02093117561628</v>
      </c>
    </row>
    <row r="8867" spans="2:9">
      <c r="B8867">
        <f t="shared" si="973"/>
        <v>8849</v>
      </c>
      <c r="C8867" s="38">
        <f t="shared" ca="1" si="968"/>
        <v>0.13754556474832769</v>
      </c>
      <c r="D8867" s="38">
        <f t="shared" ca="1" si="969"/>
        <v>6.3409128069398343E-2</v>
      </c>
      <c r="E8867" s="38">
        <f t="shared" ca="1" si="970"/>
        <v>0.14551370289706947</v>
      </c>
      <c r="F8867" s="38">
        <f t="shared" ca="1" si="974"/>
        <v>4.3694734778231249E-2</v>
      </c>
      <c r="G8867" s="24">
        <f t="shared" ca="1" si="971"/>
        <v>8785.8395594009216</v>
      </c>
      <c r="H8867" s="24">
        <f t="shared" ca="1" si="972"/>
        <v>9479.0208627134034</v>
      </c>
      <c r="I8867" s="24">
        <f ca="1">H8867/'Option value'!$E$10</f>
        <v>460.14664382103899</v>
      </c>
    </row>
    <row r="8868" spans="2:9">
      <c r="B8868">
        <f t="shared" si="973"/>
        <v>8850</v>
      </c>
      <c r="C8868" s="38">
        <f t="shared" ca="1" si="968"/>
        <v>0.21207432747057772</v>
      </c>
      <c r="D8868" s="38">
        <f t="shared" ca="1" si="969"/>
        <v>5.5483401691849787E-2</v>
      </c>
      <c r="E8868" s="38">
        <f t="shared" ca="1" si="970"/>
        <v>0.14515320049567867</v>
      </c>
      <c r="F8868" s="38">
        <f t="shared" ca="1" si="974"/>
        <v>2.6478674432262039E-2</v>
      </c>
      <c r="G8868" s="24">
        <f t="shared" ca="1" si="971"/>
        <v>7027.9101960057114</v>
      </c>
      <c r="H8868" s="24">
        <f t="shared" ca="1" si="972"/>
        <v>7721.0914993181941</v>
      </c>
      <c r="I8868" s="24">
        <f ca="1">H8868/'Option value'!$E$10</f>
        <v>374.81026695719385</v>
      </c>
    </row>
    <row r="8869" spans="2:9">
      <c r="B8869">
        <f t="shared" si="973"/>
        <v>8851</v>
      </c>
      <c r="C8869" s="38">
        <f t="shared" ca="1" si="968"/>
        <v>0.25811698947504907</v>
      </c>
      <c r="D8869" s="38">
        <f t="shared" ca="1" si="969"/>
        <v>6.0437032149409133E-2</v>
      </c>
      <c r="E8869" s="38">
        <f t="shared" ca="1" si="970"/>
        <v>0.14132269893331387</v>
      </c>
      <c r="F8869" s="38">
        <f t="shared" ca="1" si="974"/>
        <v>5.1062920684455435E-2</v>
      </c>
      <c r="G8869" s="24">
        <f t="shared" ca="1" si="971"/>
        <v>10447.713895429868</v>
      </c>
      <c r="H8869" s="24">
        <f t="shared" ca="1" si="972"/>
        <v>11140.89519874235</v>
      </c>
      <c r="I8869" s="24">
        <f ca="1">H8869/'Option value'!$E$10</f>
        <v>540.82015527875478</v>
      </c>
    </row>
    <row r="8870" spans="2:9">
      <c r="B8870">
        <f t="shared" si="973"/>
        <v>8852</v>
      </c>
      <c r="C8870" s="38">
        <f t="shared" ca="1" si="968"/>
        <v>0.24608972915580379</v>
      </c>
      <c r="D8870" s="38">
        <f t="shared" ca="1" si="969"/>
        <v>6.4752305472234206E-2</v>
      </c>
      <c r="E8870" s="38">
        <f t="shared" ca="1" si="970"/>
        <v>0.14645343732901622</v>
      </c>
      <c r="F8870" s="38">
        <f t="shared" ca="1" si="974"/>
        <v>3.3085509759676099E-2</v>
      </c>
      <c r="G8870" s="24">
        <f t="shared" ca="1" si="971"/>
        <v>8826.8494936917668</v>
      </c>
      <c r="H8870" s="24">
        <f t="shared" ca="1" si="972"/>
        <v>9520.0307970042486</v>
      </c>
      <c r="I8870" s="24">
        <f ca="1">H8870/'Option value'!$E$10</f>
        <v>462.13741733030332</v>
      </c>
    </row>
    <row r="8871" spans="2:9">
      <c r="B8871">
        <f t="shared" si="973"/>
        <v>8853</v>
      </c>
      <c r="C8871" s="38">
        <f t="shared" ca="1" si="968"/>
        <v>0.18657770199908463</v>
      </c>
      <c r="D8871" s="38">
        <f t="shared" ca="1" si="969"/>
        <v>6.1358357877763815E-2</v>
      </c>
      <c r="E8871" s="38">
        <f t="shared" ca="1" si="970"/>
        <v>0.14220888487479755</v>
      </c>
      <c r="F8871" s="38">
        <f t="shared" ca="1" si="974"/>
        <v>2.1728535941155307E-2</v>
      </c>
      <c r="G8871" s="24">
        <f t="shared" ca="1" si="971"/>
        <v>7494.5415416694468</v>
      </c>
      <c r="H8871" s="24">
        <f t="shared" ca="1" si="972"/>
        <v>8187.7228449819295</v>
      </c>
      <c r="I8871" s="24">
        <f ca="1">H8871/'Option value'!$E$10</f>
        <v>397.462274028249</v>
      </c>
    </row>
    <row r="8872" spans="2:9">
      <c r="B8872">
        <f t="shared" si="973"/>
        <v>8854</v>
      </c>
      <c r="C8872" s="38">
        <f t="shared" ca="1" si="968"/>
        <v>0.1947293523562918</v>
      </c>
      <c r="D8872" s="38">
        <f t="shared" ca="1" si="969"/>
        <v>6.0584759056800393E-2</v>
      </c>
      <c r="E8872" s="38">
        <f t="shared" ca="1" si="970"/>
        <v>0.14551389829495665</v>
      </c>
      <c r="F8872" s="38">
        <f t="shared" ca="1" si="974"/>
        <v>2.6586982429920258E-2</v>
      </c>
      <c r="G8872" s="24">
        <f t="shared" ca="1" si="971"/>
        <v>7548.2128651355133</v>
      </c>
      <c r="H8872" s="24">
        <f t="shared" ca="1" si="972"/>
        <v>8241.394168447996</v>
      </c>
      <c r="I8872" s="24">
        <f ca="1">H8872/'Option value'!$E$10</f>
        <v>400.06767807999978</v>
      </c>
    </row>
    <row r="8873" spans="2:9">
      <c r="B8873">
        <f t="shared" si="973"/>
        <v>8855</v>
      </c>
      <c r="C8873" s="38">
        <f t="shared" ca="1" si="968"/>
        <v>5.7123506216183423E-2</v>
      </c>
      <c r="D8873" s="38">
        <f t="shared" ca="1" si="969"/>
        <v>6.381412956553642E-2</v>
      </c>
      <c r="E8873" s="38">
        <f t="shared" ca="1" si="970"/>
        <v>0.14245813633161739</v>
      </c>
      <c r="F8873" s="38">
        <f t="shared" ca="1" si="974"/>
        <v>5.477808726312039E-2</v>
      </c>
      <c r="G8873" s="24">
        <f t="shared" ca="1" si="971"/>
        <v>9541.8629026023646</v>
      </c>
      <c r="H8873" s="24">
        <f t="shared" ca="1" si="972"/>
        <v>10235.044205914846</v>
      </c>
      <c r="I8873" s="24">
        <f ca="1">H8873/'Option value'!$E$10</f>
        <v>496.84680611237115</v>
      </c>
    </row>
    <row r="8874" spans="2:9">
      <c r="B8874">
        <f t="shared" si="973"/>
        <v>8856</v>
      </c>
      <c r="C8874" s="38">
        <f t="shared" ca="1" si="968"/>
        <v>0.27001634037943434</v>
      </c>
      <c r="D8874" s="38">
        <f t="shared" ca="1" si="969"/>
        <v>6.7045245554998648E-2</v>
      </c>
      <c r="E8874" s="38">
        <f t="shared" ca="1" si="970"/>
        <v>0.14445469445310674</v>
      </c>
      <c r="F8874" s="38">
        <f t="shared" ca="1" si="974"/>
        <v>5.9254418130951725E-2</v>
      </c>
      <c r="G8874" s="24">
        <f t="shared" ca="1" si="971"/>
        <v>12394.461649294732</v>
      </c>
      <c r="H8874" s="24">
        <f t="shared" ca="1" si="972"/>
        <v>13087.642952607213</v>
      </c>
      <c r="I8874" s="24">
        <f ca="1">H8874/'Option value'!$E$10</f>
        <v>635.32247342753453</v>
      </c>
    </row>
    <row r="8875" spans="2:9">
      <c r="B8875">
        <f t="shared" si="973"/>
        <v>8857</v>
      </c>
      <c r="C8875" s="38">
        <f t="shared" ca="1" si="968"/>
        <v>-1.6994434820404636E-2</v>
      </c>
      <c r="D8875" s="38">
        <f t="shared" ca="1" si="969"/>
        <v>6.2957121317098852E-2</v>
      </c>
      <c r="E8875" s="38">
        <f t="shared" ca="1" si="970"/>
        <v>0.14343334062920984</v>
      </c>
      <c r="F8875" s="38">
        <f t="shared" ca="1" si="974"/>
        <v>5.6541739754247575E-2</v>
      </c>
      <c r="G8875" s="24">
        <f t="shared" ca="1" si="971"/>
        <v>8833.1258201976489</v>
      </c>
      <c r="H8875" s="24">
        <f t="shared" ca="1" si="972"/>
        <v>9526.3071235101306</v>
      </c>
      <c r="I8875" s="24">
        <f ca="1">H8875/'Option value'!$E$10</f>
        <v>462.44209337427816</v>
      </c>
    </row>
    <row r="8876" spans="2:9">
      <c r="B8876">
        <f t="shared" si="973"/>
        <v>8858</v>
      </c>
      <c r="C8876" s="38">
        <f t="shared" ca="1" si="968"/>
        <v>0.27350364961942741</v>
      </c>
      <c r="D8876" s="38">
        <f t="shared" ca="1" si="969"/>
        <v>6.1967978550401336E-2</v>
      </c>
      <c r="E8876" s="38">
        <f t="shared" ca="1" si="970"/>
        <v>0.14721750731792299</v>
      </c>
      <c r="F8876" s="38">
        <f t="shared" ca="1" si="974"/>
        <v>5.0225523314249607E-2</v>
      </c>
      <c r="G8876" s="24">
        <f t="shared" ca="1" si="971"/>
        <v>10090.740947738888</v>
      </c>
      <c r="H8876" s="24">
        <f t="shared" ca="1" si="972"/>
        <v>10783.92225105137</v>
      </c>
      <c r="I8876" s="24">
        <f ca="1">H8876/'Option value'!$E$10</f>
        <v>523.49137141026063</v>
      </c>
    </row>
    <row r="8877" spans="2:9">
      <c r="B8877">
        <f t="shared" si="973"/>
        <v>8859</v>
      </c>
      <c r="C8877" s="38">
        <f t="shared" ca="1" si="968"/>
        <v>6.8955473355804209E-2</v>
      </c>
      <c r="D8877" s="38">
        <f t="shared" ca="1" si="969"/>
        <v>5.5531257391334507E-2</v>
      </c>
      <c r="E8877" s="38">
        <f t="shared" ca="1" si="970"/>
        <v>0.14600677649869842</v>
      </c>
      <c r="F8877" s="38">
        <f t="shared" ca="1" si="974"/>
        <v>5.9195610875682897E-2</v>
      </c>
      <c r="G8877" s="24">
        <f t="shared" ca="1" si="971"/>
        <v>8480.3331112668475</v>
      </c>
      <c r="H8877" s="24">
        <f t="shared" ca="1" si="972"/>
        <v>9173.5144145793292</v>
      </c>
      <c r="I8877" s="24">
        <f ca="1">H8877/'Option value'!$E$10</f>
        <v>445.31623371744314</v>
      </c>
    </row>
    <row r="8878" spans="2:9">
      <c r="B8878">
        <f t="shared" si="973"/>
        <v>8860</v>
      </c>
      <c r="C8878" s="38">
        <f t="shared" ca="1" si="968"/>
        <v>0.15347072466421685</v>
      </c>
      <c r="D8878" s="38">
        <f t="shared" ca="1" si="969"/>
        <v>6.5156489446805452E-2</v>
      </c>
      <c r="E8878" s="38">
        <f t="shared" ca="1" si="970"/>
        <v>0.1485016750169795</v>
      </c>
      <c r="F8878" s="38">
        <f t="shared" ca="1" si="974"/>
        <v>3.3541060212933543E-2</v>
      </c>
      <c r="G8878" s="24">
        <f t="shared" ca="1" si="971"/>
        <v>8107.8658169917217</v>
      </c>
      <c r="H8878" s="24">
        <f t="shared" ca="1" si="972"/>
        <v>8801.0471203042034</v>
      </c>
      <c r="I8878" s="24">
        <f ca="1">H8878/'Option value'!$E$10</f>
        <v>427.23529710214575</v>
      </c>
    </row>
    <row r="8879" spans="2:9">
      <c r="B8879">
        <f t="shared" si="973"/>
        <v>8861</v>
      </c>
      <c r="C8879" s="38">
        <f t="shared" ca="1" si="968"/>
        <v>0.31158470551936779</v>
      </c>
      <c r="D8879" s="38">
        <f t="shared" ca="1" si="969"/>
        <v>5.8484989785026316E-2</v>
      </c>
      <c r="E8879" s="38">
        <f t="shared" ca="1" si="970"/>
        <v>0.14464403390352973</v>
      </c>
      <c r="F8879" s="38">
        <f t="shared" ca="1" si="974"/>
        <v>2.7003944462477811E-2</v>
      </c>
      <c r="G8879" s="24">
        <f t="shared" ca="1" si="971"/>
        <v>8086.8016844588656</v>
      </c>
      <c r="H8879" s="24">
        <f t="shared" ca="1" si="972"/>
        <v>8779.9829877713473</v>
      </c>
      <c r="I8879" s="24">
        <f ca="1">H8879/'Option value'!$E$10</f>
        <v>426.21276639666729</v>
      </c>
    </row>
    <row r="8880" spans="2:9">
      <c r="B8880">
        <f t="shared" si="973"/>
        <v>8862</v>
      </c>
      <c r="C8880" s="38">
        <f t="shared" ca="1" si="968"/>
        <v>0.35038402236972144</v>
      </c>
      <c r="D8880" s="38">
        <f t="shared" ca="1" si="969"/>
        <v>6.705523538552062E-2</v>
      </c>
      <c r="E8880" s="38">
        <f t="shared" ca="1" si="970"/>
        <v>0.14574715489822027</v>
      </c>
      <c r="F8880" s="38">
        <f t="shared" ca="1" si="974"/>
        <v>3.0359390335598029E-2</v>
      </c>
      <c r="G8880" s="24">
        <f t="shared" ca="1" si="971"/>
        <v>9732.4369577055368</v>
      </c>
      <c r="H8880" s="24">
        <f t="shared" ca="1" si="972"/>
        <v>10425.618261018019</v>
      </c>
      <c r="I8880" s="24">
        <f ca="1">H8880/'Option value'!$E$10</f>
        <v>506.09797383582611</v>
      </c>
    </row>
    <row r="8881" spans="2:9">
      <c r="B8881">
        <f t="shared" si="973"/>
        <v>8863</v>
      </c>
      <c r="C8881" s="38">
        <f t="shared" ca="1" si="968"/>
        <v>0.24278333288782067</v>
      </c>
      <c r="D8881" s="38">
        <f t="shared" ca="1" si="969"/>
        <v>6.0775588010724371E-2</v>
      </c>
      <c r="E8881" s="38">
        <f t="shared" ca="1" si="970"/>
        <v>0.14492895992135169</v>
      </c>
      <c r="F8881" s="38">
        <f t="shared" ca="1" si="974"/>
        <v>5.7378904663146796E-2</v>
      </c>
      <c r="G8881" s="24">
        <f t="shared" ca="1" si="971"/>
        <v>10699.40290441658</v>
      </c>
      <c r="H8881" s="24">
        <f t="shared" ca="1" si="972"/>
        <v>11392.584207729062</v>
      </c>
      <c r="I8881" s="24">
        <f ca="1">H8881/'Option value'!$E$10</f>
        <v>553.03806833636213</v>
      </c>
    </row>
    <row r="8882" spans="2:9">
      <c r="B8882">
        <f t="shared" si="973"/>
        <v>8864</v>
      </c>
      <c r="C8882" s="38">
        <f t="shared" ca="1" si="968"/>
        <v>0.17889971142818251</v>
      </c>
      <c r="D8882" s="38">
        <f t="shared" ca="1" si="969"/>
        <v>5.7759998136039464E-2</v>
      </c>
      <c r="E8882" s="38">
        <f t="shared" ca="1" si="970"/>
        <v>0.14674703942825751</v>
      </c>
      <c r="F8882" s="38">
        <f t="shared" ca="1" si="974"/>
        <v>3.5246372521281912E-2</v>
      </c>
      <c r="G8882" s="24">
        <f t="shared" ca="1" si="971"/>
        <v>7573.8716965009007</v>
      </c>
      <c r="H8882" s="24">
        <f t="shared" ca="1" si="972"/>
        <v>8267.0529998133825</v>
      </c>
      <c r="I8882" s="24">
        <f ca="1">H8882/'Option value'!$E$10</f>
        <v>401.31325241812533</v>
      </c>
    </row>
    <row r="8883" spans="2:9">
      <c r="B8883">
        <f t="shared" si="973"/>
        <v>8865</v>
      </c>
      <c r="C8883" s="38">
        <f t="shared" ca="1" si="968"/>
        <v>0.20408104960842552</v>
      </c>
      <c r="D8883" s="38">
        <f t="shared" ca="1" si="969"/>
        <v>6.0495702924485834E-2</v>
      </c>
      <c r="E8883" s="38">
        <f t="shared" ca="1" si="970"/>
        <v>0.14525430843094661</v>
      </c>
      <c r="F8883" s="38">
        <f t="shared" ca="1" si="974"/>
        <v>4.9185858930108822E-2</v>
      </c>
      <c r="G8883" s="24">
        <f t="shared" ca="1" si="971"/>
        <v>9403.5284759414571</v>
      </c>
      <c r="H8883" s="24">
        <f t="shared" ca="1" si="972"/>
        <v>10096.709779253939</v>
      </c>
      <c r="I8883" s="24">
        <f ca="1">H8883/'Option value'!$E$10</f>
        <v>490.13154268223002</v>
      </c>
    </row>
    <row r="8884" spans="2:9">
      <c r="B8884">
        <f t="shared" si="973"/>
        <v>8866</v>
      </c>
      <c r="C8884" s="38">
        <f t="shared" ca="1" si="968"/>
        <v>0.20075934867236866</v>
      </c>
      <c r="D8884" s="38">
        <f t="shared" ca="1" si="969"/>
        <v>7.0218856991438247E-2</v>
      </c>
      <c r="E8884" s="38">
        <f t="shared" ca="1" si="970"/>
        <v>0.14863878190620686</v>
      </c>
      <c r="F8884" s="38">
        <f t="shared" ca="1" si="974"/>
        <v>3.008950092774812E-2</v>
      </c>
      <c r="G8884" s="24">
        <f t="shared" ca="1" si="971"/>
        <v>8820.6823991568872</v>
      </c>
      <c r="H8884" s="24">
        <f t="shared" ca="1" si="972"/>
        <v>9513.8637024693689</v>
      </c>
      <c r="I8884" s="24">
        <f ca="1">H8884/'Option value'!$E$10</f>
        <v>461.83804380919264</v>
      </c>
    </row>
    <row r="8885" spans="2:9">
      <c r="B8885">
        <f t="shared" si="973"/>
        <v>8867</v>
      </c>
      <c r="C8885" s="38">
        <f t="shared" ca="1" si="968"/>
        <v>0.27386780231558622</v>
      </c>
      <c r="D8885" s="38">
        <f t="shared" ca="1" si="969"/>
        <v>7.6739235399454847E-2</v>
      </c>
      <c r="E8885" s="38">
        <f t="shared" ca="1" si="970"/>
        <v>0.14666939992278324</v>
      </c>
      <c r="F8885" s="38">
        <f t="shared" ca="1" si="974"/>
        <v>3.4169853819974408E-2</v>
      </c>
      <c r="G8885" s="24">
        <f t="shared" ca="1" si="971"/>
        <v>10776.616670737614</v>
      </c>
      <c r="H8885" s="24">
        <f t="shared" ca="1" si="972"/>
        <v>11469.797974050096</v>
      </c>
      <c r="I8885" s="24">
        <f ca="1">H8885/'Option value'!$E$10</f>
        <v>556.78630941990752</v>
      </c>
    </row>
    <row r="8886" spans="2:9">
      <c r="B8886">
        <f t="shared" si="973"/>
        <v>8868</v>
      </c>
      <c r="C8886" s="38">
        <f t="shared" ca="1" si="968"/>
        <v>0.1461055226037753</v>
      </c>
      <c r="D8886" s="38">
        <f t="shared" ca="1" si="969"/>
        <v>6.299582130416824E-2</v>
      </c>
      <c r="E8886" s="38">
        <f t="shared" ca="1" si="970"/>
        <v>0.14392875232788521</v>
      </c>
      <c r="F8886" s="38">
        <f t="shared" ca="1" si="974"/>
        <v>4.3852536127424693E-2</v>
      </c>
      <c r="G8886" s="24">
        <f t="shared" ca="1" si="971"/>
        <v>8947.3998874646531</v>
      </c>
      <c r="H8886" s="24">
        <f t="shared" ca="1" si="972"/>
        <v>9640.5811907771349</v>
      </c>
      <c r="I8886" s="24">
        <f ca="1">H8886/'Option value'!$E$10</f>
        <v>467.98937819306479</v>
      </c>
    </row>
    <row r="8887" spans="2:9">
      <c r="B8887">
        <f t="shared" si="973"/>
        <v>8869</v>
      </c>
      <c r="C8887" s="38">
        <f t="shared" ca="1" si="968"/>
        <v>0.29461765936285189</v>
      </c>
      <c r="D8887" s="38">
        <f t="shared" ca="1" si="969"/>
        <v>6.7018459809756584E-2</v>
      </c>
      <c r="E8887" s="38">
        <f t="shared" ca="1" si="970"/>
        <v>0.14025667238794612</v>
      </c>
      <c r="F8887" s="38">
        <f t="shared" ca="1" si="974"/>
        <v>5.2662298026602744E-2</v>
      </c>
      <c r="G8887" s="24">
        <f t="shared" ca="1" si="971"/>
        <v>12284.320292040695</v>
      </c>
      <c r="H8887" s="24">
        <f t="shared" ca="1" si="972"/>
        <v>12977.501595353177</v>
      </c>
      <c r="I8887" s="24">
        <f ca="1">H8887/'Option value'!$E$10</f>
        <v>629.97580559966877</v>
      </c>
    </row>
    <row r="8888" spans="2:9">
      <c r="B8888">
        <f t="shared" si="973"/>
        <v>8870</v>
      </c>
      <c r="C8888" s="38">
        <f t="shared" ca="1" si="968"/>
        <v>0.34574155028515963</v>
      </c>
      <c r="D8888" s="38">
        <f t="shared" ca="1" si="969"/>
        <v>6.2922272502243359E-2</v>
      </c>
      <c r="E8888" s="38">
        <f t="shared" ca="1" si="970"/>
        <v>0.14449091982410428</v>
      </c>
      <c r="F8888" s="38">
        <f t="shared" ca="1" si="974"/>
        <v>2.5960114904707444E-2</v>
      </c>
      <c r="G8888" s="24">
        <f t="shared" ca="1" si="971"/>
        <v>8859.8466308359257</v>
      </c>
      <c r="H8888" s="24">
        <f t="shared" ca="1" si="972"/>
        <v>9553.0279341484074</v>
      </c>
      <c r="I8888" s="24">
        <f ca="1">H8888/'Option value'!$E$10</f>
        <v>463.73922010429158</v>
      </c>
    </row>
    <row r="8889" spans="2:9">
      <c r="B8889">
        <f t="shared" si="973"/>
        <v>8871</v>
      </c>
      <c r="C8889" s="38">
        <f t="shared" ca="1" si="968"/>
        <v>0.22134975408453469</v>
      </c>
      <c r="D8889" s="38">
        <f t="shared" ca="1" si="969"/>
        <v>7.500308795690655E-2</v>
      </c>
      <c r="E8889" s="38">
        <f t="shared" ca="1" si="970"/>
        <v>0.14785124313660661</v>
      </c>
      <c r="F8889" s="38">
        <f t="shared" ca="1" si="974"/>
        <v>5.809534995341499E-2</v>
      </c>
      <c r="G8889" s="24">
        <f t="shared" ca="1" si="971"/>
        <v>12657.490124141141</v>
      </c>
      <c r="H8889" s="24">
        <f t="shared" ca="1" si="972"/>
        <v>13350.671427453623</v>
      </c>
      <c r="I8889" s="24">
        <f ca="1">H8889/'Option value'!$E$10</f>
        <v>648.09084599289429</v>
      </c>
    </row>
    <row r="8890" spans="2:9">
      <c r="B8890">
        <f t="shared" si="973"/>
        <v>8872</v>
      </c>
      <c r="C8890" s="38">
        <f t="shared" ca="1" si="968"/>
        <v>0.19078321423258826</v>
      </c>
      <c r="D8890" s="38">
        <f t="shared" ca="1" si="969"/>
        <v>7.4516116019017531E-2</v>
      </c>
      <c r="E8890" s="38">
        <f t="shared" ca="1" si="970"/>
        <v>0.14433101064936479</v>
      </c>
      <c r="F8890" s="38">
        <f t="shared" ca="1" si="974"/>
        <v>3.6451356648051651E-2</v>
      </c>
      <c r="G8890" s="24">
        <f t="shared" ca="1" si="971"/>
        <v>10200.812059914888</v>
      </c>
      <c r="H8890" s="24">
        <f t="shared" ca="1" si="972"/>
        <v>10893.99336322737</v>
      </c>
      <c r="I8890" s="24">
        <f ca="1">H8890/'Option value'!$E$10</f>
        <v>528.83462928288202</v>
      </c>
    </row>
    <row r="8891" spans="2:9">
      <c r="B8891">
        <f t="shared" si="973"/>
        <v>8873</v>
      </c>
      <c r="C8891" s="38">
        <f t="shared" ca="1" si="968"/>
        <v>0.23324520819355549</v>
      </c>
      <c r="D8891" s="38">
        <f t="shared" ca="1" si="969"/>
        <v>7.9294408599443186E-2</v>
      </c>
      <c r="E8891" s="38">
        <f t="shared" ca="1" si="970"/>
        <v>0.14755962572665554</v>
      </c>
      <c r="F8891" s="38">
        <f t="shared" ca="1" si="974"/>
        <v>3.3694006136721494E-2</v>
      </c>
      <c r="G8891" s="24">
        <f t="shared" ca="1" si="971"/>
        <v>10651.009307729493</v>
      </c>
      <c r="H8891" s="24">
        <f t="shared" ca="1" si="972"/>
        <v>11344.190611041975</v>
      </c>
      <c r="I8891" s="24">
        <f ca="1">H8891/'Option value'!$E$10</f>
        <v>550.68886461368811</v>
      </c>
    </row>
    <row r="8892" spans="2:9">
      <c r="B8892">
        <f t="shared" si="973"/>
        <v>8874</v>
      </c>
      <c r="C8892" s="38">
        <f t="shared" ca="1" si="968"/>
        <v>0.26052975216182445</v>
      </c>
      <c r="D8892" s="38">
        <f t="shared" ca="1" si="969"/>
        <v>7.5972851405543662E-2</v>
      </c>
      <c r="E8892" s="38">
        <f t="shared" ca="1" si="970"/>
        <v>0.14732060008738437</v>
      </c>
      <c r="F8892" s="38">
        <f t="shared" ca="1" si="974"/>
        <v>3.7749927493796839E-2</v>
      </c>
      <c r="G8892" s="24">
        <f t="shared" ca="1" si="971"/>
        <v>10839.483200805014</v>
      </c>
      <c r="H8892" s="24">
        <f t="shared" ca="1" si="972"/>
        <v>11532.664504117496</v>
      </c>
      <c r="I8892" s="24">
        <f ca="1">H8892/'Option value'!$E$10</f>
        <v>559.83808272415024</v>
      </c>
    </row>
    <row r="8893" spans="2:9">
      <c r="B8893">
        <f t="shared" si="973"/>
        <v>8875</v>
      </c>
      <c r="C8893" s="38">
        <f t="shared" ca="1" si="968"/>
        <v>0.20907114705069471</v>
      </c>
      <c r="D8893" s="38">
        <f t="shared" ca="1" si="969"/>
        <v>7.0704134607286598E-2</v>
      </c>
      <c r="E8893" s="38">
        <f t="shared" ca="1" si="970"/>
        <v>0.13935226047704827</v>
      </c>
      <c r="F8893" s="38">
        <f t="shared" ca="1" si="974"/>
        <v>2.0864690333136152E-2</v>
      </c>
      <c r="G8893" s="24">
        <f t="shared" ca="1" si="971"/>
        <v>8947.7790601151228</v>
      </c>
      <c r="H8893" s="24">
        <f t="shared" ca="1" si="972"/>
        <v>9640.9603634276045</v>
      </c>
      <c r="I8893" s="24">
        <f ca="1">H8893/'Option value'!$E$10</f>
        <v>468.00778463240795</v>
      </c>
    </row>
    <row r="8894" spans="2:9">
      <c r="B8894">
        <f t="shared" si="973"/>
        <v>8876</v>
      </c>
      <c r="C8894" s="38">
        <f t="shared" ca="1" si="968"/>
        <v>0.2035423293536831</v>
      </c>
      <c r="D8894" s="38">
        <f t="shared" ca="1" si="969"/>
        <v>6.2413886585784867E-2</v>
      </c>
      <c r="E8894" s="38">
        <f t="shared" ca="1" si="970"/>
        <v>0.14503684844979509</v>
      </c>
      <c r="F8894" s="38">
        <f t="shared" ca="1" si="974"/>
        <v>2.5530227968485208E-2</v>
      </c>
      <c r="G8894" s="24">
        <f t="shared" ca="1" si="971"/>
        <v>7795.4646839076077</v>
      </c>
      <c r="H8894" s="24">
        <f t="shared" ca="1" si="972"/>
        <v>8488.6459872200903</v>
      </c>
      <c r="I8894" s="24">
        <f ca="1">H8894/'Option value'!$E$10</f>
        <v>412.0701935543733</v>
      </c>
    </row>
    <row r="8895" spans="2:9">
      <c r="B8895">
        <f t="shared" si="973"/>
        <v>8877</v>
      </c>
      <c r="C8895" s="38">
        <f t="shared" ca="1" si="968"/>
        <v>0.2827771191001664</v>
      </c>
      <c r="D8895" s="38">
        <f t="shared" ca="1" si="969"/>
        <v>4.7999489783586008E-2</v>
      </c>
      <c r="E8895" s="38">
        <f t="shared" ca="1" si="970"/>
        <v>0.14537096525454163</v>
      </c>
      <c r="F8895" s="38">
        <f t="shared" ca="1" si="974"/>
        <v>2.8864963876286898E-2</v>
      </c>
      <c r="G8895" s="24">
        <f t="shared" ca="1" si="971"/>
        <v>6554.3692693760449</v>
      </c>
      <c r="H8895" s="24">
        <f t="shared" ca="1" si="972"/>
        <v>7247.5505726885276</v>
      </c>
      <c r="I8895" s="24">
        <f ca="1">H8895/'Option value'!$E$10</f>
        <v>351.82284333439452</v>
      </c>
    </row>
    <row r="8896" spans="2:9">
      <c r="B8896">
        <f t="shared" si="973"/>
        <v>8878</v>
      </c>
      <c r="C8896" s="38">
        <f t="shared" ca="1" si="968"/>
        <v>0.19366609074452151</v>
      </c>
      <c r="D8896" s="38">
        <f t="shared" ca="1" si="969"/>
        <v>5.9176828450066922E-2</v>
      </c>
      <c r="E8896" s="38">
        <f t="shared" ca="1" si="970"/>
        <v>0.14615246224921596</v>
      </c>
      <c r="F8896" s="38">
        <f t="shared" ca="1" si="974"/>
        <v>4.5723455045335239E-2</v>
      </c>
      <c r="G8896" s="24">
        <f t="shared" ca="1" si="971"/>
        <v>8723.0176210946138</v>
      </c>
      <c r="H8896" s="24">
        <f t="shared" ca="1" si="972"/>
        <v>9416.1989244070955</v>
      </c>
      <c r="I8896" s="24">
        <f ca="1">H8896/'Option value'!$E$10</f>
        <v>457.09703516539298</v>
      </c>
    </row>
    <row r="8897" spans="2:9">
      <c r="B8897">
        <f t="shared" si="973"/>
        <v>8879</v>
      </c>
      <c r="C8897" s="38">
        <f t="shared" ca="1" si="968"/>
        <v>0.24877982448343897</v>
      </c>
      <c r="D8897" s="38">
        <f t="shared" ca="1" si="969"/>
        <v>4.7243568459269338E-2</v>
      </c>
      <c r="E8897" s="38">
        <f t="shared" ca="1" si="970"/>
        <v>0.14461566960891908</v>
      </c>
      <c r="F8897" s="38">
        <f t="shared" ca="1" si="974"/>
        <v>5.1816470185330199E-2</v>
      </c>
      <c r="G8897" s="24">
        <f t="shared" ca="1" si="971"/>
        <v>7884.5282696478298</v>
      </c>
      <c r="H8897" s="24">
        <f t="shared" ca="1" si="972"/>
        <v>8577.7095729603116</v>
      </c>
      <c r="I8897" s="24">
        <f ca="1">H8897/'Option value'!$E$10</f>
        <v>416.39366859030633</v>
      </c>
    </row>
    <row r="8898" spans="2:9">
      <c r="B8898">
        <f t="shared" si="973"/>
        <v>8880</v>
      </c>
      <c r="C8898" s="38">
        <f t="shared" ca="1" si="968"/>
        <v>0.16840156952672192</v>
      </c>
      <c r="D8898" s="38">
        <f t="shared" ca="1" si="969"/>
        <v>5.7210504769573206E-2</v>
      </c>
      <c r="E8898" s="38">
        <f t="shared" ca="1" si="970"/>
        <v>0.14224944525824851</v>
      </c>
      <c r="F8898" s="38">
        <f t="shared" ca="1" si="974"/>
        <v>4.0284338787044294E-2</v>
      </c>
      <c r="G8898" s="24">
        <f t="shared" ca="1" si="971"/>
        <v>8130.3213437384484</v>
      </c>
      <c r="H8898" s="24">
        <f t="shared" ca="1" si="972"/>
        <v>8823.502647050931</v>
      </c>
      <c r="I8898" s="24">
        <f ca="1">H8898/'Option value'!$E$10</f>
        <v>428.32537121606458</v>
      </c>
    </row>
    <row r="8899" spans="2:9">
      <c r="B8899">
        <f t="shared" si="973"/>
        <v>8881</v>
      </c>
      <c r="C8899" s="38">
        <f t="shared" ca="1" si="968"/>
        <v>0.21431881507714706</v>
      </c>
      <c r="D8899" s="38">
        <f t="shared" ca="1" si="969"/>
        <v>6.4655047476505981E-2</v>
      </c>
      <c r="E8899" s="38">
        <f t="shared" ca="1" si="970"/>
        <v>0.14679155842628028</v>
      </c>
      <c r="F8899" s="38">
        <f t="shared" ca="1" si="974"/>
        <v>4.0756884038986183E-2</v>
      </c>
      <c r="G8899" s="24">
        <f t="shared" ca="1" si="971"/>
        <v>9182.8740752077156</v>
      </c>
      <c r="H8899" s="24">
        <f t="shared" ca="1" si="972"/>
        <v>9876.0553785201973</v>
      </c>
      <c r="I8899" s="24">
        <f ca="1">H8899/'Option value'!$E$10</f>
        <v>479.42016400583481</v>
      </c>
    </row>
    <row r="8900" spans="2:9">
      <c r="B8900">
        <f t="shared" si="973"/>
        <v>8882</v>
      </c>
      <c r="C8900" s="38">
        <f t="shared" ca="1" si="968"/>
        <v>0.38042863553973361</v>
      </c>
      <c r="D8900" s="38">
        <f t="shared" ca="1" si="969"/>
        <v>5.563014113302818E-2</v>
      </c>
      <c r="E8900" s="38">
        <f t="shared" ca="1" si="970"/>
        <v>0.14421895258603587</v>
      </c>
      <c r="F8900" s="38">
        <f t="shared" ca="1" si="974"/>
        <v>4.1400742702538171E-2</v>
      </c>
      <c r="G8900" s="24">
        <f t="shared" ca="1" si="971"/>
        <v>9262.86767472252</v>
      </c>
      <c r="H8900" s="24">
        <f t="shared" ca="1" si="972"/>
        <v>9956.0489780350017</v>
      </c>
      <c r="I8900" s="24">
        <f ca="1">H8900/'Option value'!$E$10</f>
        <v>483.30334844830099</v>
      </c>
    </row>
    <row r="8901" spans="2:9">
      <c r="B8901">
        <f t="shared" si="973"/>
        <v>8883</v>
      </c>
      <c r="C8901" s="38">
        <f t="shared" ca="1" si="968"/>
        <v>0.47673389336552163</v>
      </c>
      <c r="D8901" s="38">
        <f t="shared" ca="1" si="969"/>
        <v>5.7771954881967645E-2</v>
      </c>
      <c r="E8901" s="38">
        <f t="shared" ca="1" si="970"/>
        <v>0.14215332700652822</v>
      </c>
      <c r="F8901" s="38">
        <f t="shared" ca="1" si="974"/>
        <v>5.9126561459309598E-2</v>
      </c>
      <c r="G8901" s="24">
        <f t="shared" ca="1" si="971"/>
        <v>12743.612681554408</v>
      </c>
      <c r="H8901" s="24">
        <f t="shared" ca="1" si="972"/>
        <v>13436.79398486689</v>
      </c>
      <c r="I8901" s="24">
        <f ca="1">H8901/'Option value'!$E$10</f>
        <v>652.27155266344118</v>
      </c>
    </row>
    <row r="8902" spans="2:9">
      <c r="B8902">
        <f t="shared" si="973"/>
        <v>8884</v>
      </c>
      <c r="C8902" s="38">
        <f t="shared" ca="1" si="968"/>
        <v>0.21023746970533613</v>
      </c>
      <c r="D8902" s="38">
        <f t="shared" ca="1" si="969"/>
        <v>6.1731627338471512E-2</v>
      </c>
      <c r="E8902" s="38">
        <f t="shared" ca="1" si="970"/>
        <v>0.14416875276593</v>
      </c>
      <c r="F8902" s="38">
        <f t="shared" ca="1" si="974"/>
        <v>4.01833585595976E-2</v>
      </c>
      <c r="G8902" s="24">
        <f t="shared" ca="1" si="971"/>
        <v>8910.4031664136237</v>
      </c>
      <c r="H8902" s="24">
        <f t="shared" ca="1" si="972"/>
        <v>9603.5844697261055</v>
      </c>
      <c r="I8902" s="24">
        <f ca="1">H8902/'Option value'!$E$10</f>
        <v>466.19342086049051</v>
      </c>
    </row>
    <row r="8903" spans="2:9">
      <c r="B8903">
        <f t="shared" si="973"/>
        <v>8885</v>
      </c>
      <c r="C8903" s="38">
        <f t="shared" ca="1" si="968"/>
        <v>0.18733485736814998</v>
      </c>
      <c r="D8903" s="38">
        <f t="shared" ca="1" si="969"/>
        <v>5.6483376799474683E-2</v>
      </c>
      <c r="E8903" s="38">
        <f t="shared" ca="1" si="970"/>
        <v>0.1457793836558661</v>
      </c>
      <c r="F8903" s="38">
        <f t="shared" ca="1" si="974"/>
        <v>2.4268558445443858E-2</v>
      </c>
      <c r="G8903" s="24">
        <f t="shared" ca="1" si="971"/>
        <v>6844.9499520884647</v>
      </c>
      <c r="H8903" s="24">
        <f t="shared" ca="1" si="972"/>
        <v>7538.1312554009473</v>
      </c>
      <c r="I8903" s="24">
        <f ca="1">H8903/'Option value'!$E$10</f>
        <v>365.92870171849256</v>
      </c>
    </row>
    <row r="8904" spans="2:9">
      <c r="B8904">
        <f t="shared" si="973"/>
        <v>8886</v>
      </c>
      <c r="C8904" s="38">
        <f t="shared" ca="1" si="968"/>
        <v>0.28736227104389428</v>
      </c>
      <c r="D8904" s="38">
        <f t="shared" ca="1" si="969"/>
        <v>5.2640842813621108E-2</v>
      </c>
      <c r="E8904" s="38">
        <f t="shared" ca="1" si="970"/>
        <v>0.14870319985288782</v>
      </c>
      <c r="F8904" s="38">
        <f t="shared" ca="1" si="974"/>
        <v>4.7075174929822383E-2</v>
      </c>
      <c r="G8904" s="24">
        <f t="shared" ca="1" si="971"/>
        <v>8269.9236953584423</v>
      </c>
      <c r="H8904" s="24">
        <f t="shared" ca="1" si="972"/>
        <v>8963.104998670924</v>
      </c>
      <c r="I8904" s="24">
        <f ca="1">H8904/'Option value'!$E$10</f>
        <v>435.10218440150112</v>
      </c>
    </row>
    <row r="8905" spans="2:9">
      <c r="B8905">
        <f t="shared" si="973"/>
        <v>8887</v>
      </c>
      <c r="C8905" s="38">
        <f t="shared" ca="1" si="968"/>
        <v>0.29011352975303006</v>
      </c>
      <c r="D8905" s="38">
        <f t="shared" ca="1" si="969"/>
        <v>7.4341835261326525E-2</v>
      </c>
      <c r="E8905" s="38">
        <f t="shared" ca="1" si="970"/>
        <v>0.14832648020199657</v>
      </c>
      <c r="F8905" s="38">
        <f t="shared" ca="1" si="974"/>
        <v>5.9928895934587667E-2</v>
      </c>
      <c r="G8905" s="24">
        <f t="shared" ca="1" si="971"/>
        <v>13455.882562235174</v>
      </c>
      <c r="H8905" s="24">
        <f t="shared" ca="1" si="972"/>
        <v>14149.063865547656</v>
      </c>
      <c r="I8905" s="24">
        <f ca="1">H8905/'Option value'!$E$10</f>
        <v>686.84776046347838</v>
      </c>
    </row>
    <row r="8906" spans="2:9">
      <c r="B8906">
        <f t="shared" si="973"/>
        <v>8888</v>
      </c>
      <c r="C8906" s="38">
        <f t="shared" ca="1" si="968"/>
        <v>0.23701798585981099</v>
      </c>
      <c r="D8906" s="38">
        <f t="shared" ca="1" si="969"/>
        <v>5.8335894353379075E-2</v>
      </c>
      <c r="E8906" s="38">
        <f t="shared" ca="1" si="970"/>
        <v>0.14361658875389863</v>
      </c>
      <c r="F8906" s="38">
        <f t="shared" ca="1" si="974"/>
        <v>5.8700063866512248E-2</v>
      </c>
      <c r="G8906" s="24">
        <f t="shared" ca="1" si="971"/>
        <v>10539.282328300005</v>
      </c>
      <c r="H8906" s="24">
        <f t="shared" ca="1" si="972"/>
        <v>11232.463631612487</v>
      </c>
      <c r="I8906" s="24">
        <f ca="1">H8906/'Option value'!$E$10</f>
        <v>545.26522483555755</v>
      </c>
    </row>
    <row r="8907" spans="2:9">
      <c r="B8907">
        <f t="shared" si="973"/>
        <v>8889</v>
      </c>
      <c r="C8907" s="38">
        <f t="shared" ca="1" si="968"/>
        <v>0.31652601618812126</v>
      </c>
      <c r="D8907" s="38">
        <f t="shared" ca="1" si="969"/>
        <v>6.8868749865237874E-2</v>
      </c>
      <c r="E8907" s="38">
        <f t="shared" ca="1" si="970"/>
        <v>0.14667406036084582</v>
      </c>
      <c r="F8907" s="38">
        <f t="shared" ca="1" si="974"/>
        <v>2.5391468640745575E-2</v>
      </c>
      <c r="G8907" s="24">
        <f t="shared" ca="1" si="971"/>
        <v>9271.3836630493333</v>
      </c>
      <c r="H8907" s="24">
        <f t="shared" ca="1" si="972"/>
        <v>9964.5649663618151</v>
      </c>
      <c r="I8907" s="24">
        <f ca="1">H8907/'Option value'!$E$10</f>
        <v>483.71674593989388</v>
      </c>
    </row>
    <row r="8908" spans="2:9">
      <c r="B8908">
        <f t="shared" si="973"/>
        <v>8890</v>
      </c>
      <c r="C8908" s="38">
        <f t="shared" ca="1" si="968"/>
        <v>0.24744681307275895</v>
      </c>
      <c r="D8908" s="38">
        <f t="shared" ca="1" si="969"/>
        <v>5.962638993891213E-2</v>
      </c>
      <c r="E8908" s="38">
        <f t="shared" ca="1" si="970"/>
        <v>0.14299760813530549</v>
      </c>
      <c r="F8908" s="38">
        <f t="shared" ca="1" si="974"/>
        <v>4.3493226789927501E-2</v>
      </c>
      <c r="G8908" s="24">
        <f t="shared" ca="1" si="971"/>
        <v>9270.6402121582887</v>
      </c>
      <c r="H8908" s="24">
        <f t="shared" ca="1" si="972"/>
        <v>9963.8215154707705</v>
      </c>
      <c r="I8908" s="24">
        <f ca="1">H8908/'Option value'!$E$10</f>
        <v>483.68065609081407</v>
      </c>
    </row>
    <row r="8909" spans="2:9">
      <c r="B8909">
        <f t="shared" si="973"/>
        <v>8891</v>
      </c>
      <c r="C8909" s="38">
        <f t="shared" ca="1" si="968"/>
        <v>0.13637974567413536</v>
      </c>
      <c r="D8909" s="38">
        <f t="shared" ca="1" si="969"/>
        <v>5.677813708773044E-2</v>
      </c>
      <c r="E8909" s="38">
        <f t="shared" ca="1" si="970"/>
        <v>0.14897267942593631</v>
      </c>
      <c r="F8909" s="38">
        <f t="shared" ca="1" si="974"/>
        <v>4.7539224481994151E-2</v>
      </c>
      <c r="G8909" s="24">
        <f t="shared" ca="1" si="971"/>
        <v>7888.8696838106198</v>
      </c>
      <c r="H8909" s="24">
        <f t="shared" ca="1" si="972"/>
        <v>8582.0509871231025</v>
      </c>
      <c r="I8909" s="24">
        <f ca="1">H8909/'Option value'!$E$10</f>
        <v>416.60441685063603</v>
      </c>
    </row>
    <row r="8910" spans="2:9">
      <c r="B8910">
        <f t="shared" si="973"/>
        <v>8892</v>
      </c>
      <c r="C8910" s="38">
        <f t="shared" ca="1" si="968"/>
        <v>0.12819986451554144</v>
      </c>
      <c r="D8910" s="38">
        <f t="shared" ca="1" si="969"/>
        <v>6.1979645541818215E-2</v>
      </c>
      <c r="E8910" s="38">
        <f t="shared" ca="1" si="970"/>
        <v>0.14422082213101114</v>
      </c>
      <c r="F8910" s="38">
        <f t="shared" ca="1" si="974"/>
        <v>2.7874494070100279E-2</v>
      </c>
      <c r="G8910" s="24">
        <f t="shared" ca="1" si="971"/>
        <v>7453.7329159569435</v>
      </c>
      <c r="H8910" s="24">
        <f t="shared" ca="1" si="972"/>
        <v>8146.9142192694262</v>
      </c>
      <c r="I8910" s="24">
        <f ca="1">H8910/'Option value'!$E$10</f>
        <v>395.48127278006922</v>
      </c>
    </row>
    <row r="8911" spans="2:9">
      <c r="B8911">
        <f t="shared" si="973"/>
        <v>8893</v>
      </c>
      <c r="C8911" s="38">
        <f t="shared" ca="1" si="968"/>
        <v>0.36363776104429768</v>
      </c>
      <c r="D8911" s="38">
        <f t="shared" ca="1" si="969"/>
        <v>6.9058116602876057E-2</v>
      </c>
      <c r="E8911" s="38">
        <f t="shared" ca="1" si="970"/>
        <v>0.14819319720476853</v>
      </c>
      <c r="F8911" s="38">
        <f t="shared" ca="1" si="974"/>
        <v>5.492480576440982E-2</v>
      </c>
      <c r="G8911" s="24">
        <f t="shared" ca="1" si="971"/>
        <v>12521.911754350094</v>
      </c>
      <c r="H8911" s="24">
        <f t="shared" ca="1" si="972"/>
        <v>13215.093057662576</v>
      </c>
      <c r="I8911" s="24">
        <f ca="1">H8911/'Option value'!$E$10</f>
        <v>641.50937173119291</v>
      </c>
    </row>
    <row r="8912" spans="2:9">
      <c r="B8912">
        <f t="shared" si="973"/>
        <v>8894</v>
      </c>
      <c r="C8912" s="38">
        <f t="shared" ca="1" si="968"/>
        <v>0.27081310855760599</v>
      </c>
      <c r="D8912" s="38">
        <f t="shared" ca="1" si="969"/>
        <v>5.7076108907405311E-2</v>
      </c>
      <c r="E8912" s="38">
        <f t="shared" ca="1" si="970"/>
        <v>0.14766601236012117</v>
      </c>
      <c r="F8912" s="38">
        <f t="shared" ca="1" si="974"/>
        <v>3.9921839999940062E-2</v>
      </c>
      <c r="G8912" s="24">
        <f t="shared" ca="1" si="971"/>
        <v>8348.9840487228685</v>
      </c>
      <c r="H8912" s="24">
        <f t="shared" ca="1" si="972"/>
        <v>9042.1653520353502</v>
      </c>
      <c r="I8912" s="24">
        <f ca="1">H8912/'Option value'!$E$10</f>
        <v>438.94006563278396</v>
      </c>
    </row>
    <row r="8913" spans="2:9">
      <c r="B8913">
        <f t="shared" si="973"/>
        <v>8895</v>
      </c>
      <c r="C8913" s="38">
        <f t="shared" ca="1" si="968"/>
        <v>0.32246963294526093</v>
      </c>
      <c r="D8913" s="38">
        <f t="shared" ca="1" si="969"/>
        <v>6.5279610572692243E-2</v>
      </c>
      <c r="E8913" s="38">
        <f t="shared" ca="1" si="970"/>
        <v>0.14405679655304182</v>
      </c>
      <c r="F8913" s="38">
        <f t="shared" ca="1" si="974"/>
        <v>2.7115678264389115E-2</v>
      </c>
      <c r="G8913" s="24">
        <f t="shared" ca="1" si="971"/>
        <v>9155.6123767102436</v>
      </c>
      <c r="H8913" s="24">
        <f t="shared" ca="1" si="972"/>
        <v>9848.7936800227253</v>
      </c>
      <c r="I8913" s="24">
        <f ca="1">H8913/'Option value'!$E$10</f>
        <v>478.09678058362744</v>
      </c>
    </row>
    <row r="8914" spans="2:9">
      <c r="B8914">
        <f t="shared" si="973"/>
        <v>8896</v>
      </c>
      <c r="C8914" s="38">
        <f t="shared" ca="1" si="968"/>
        <v>0.33428533146325234</v>
      </c>
      <c r="D8914" s="38">
        <f t="shared" ca="1" si="969"/>
        <v>5.8820058336985045E-2</v>
      </c>
      <c r="E8914" s="38">
        <f t="shared" ca="1" si="970"/>
        <v>0.14670431647243401</v>
      </c>
      <c r="F8914" s="38">
        <f t="shared" ca="1" si="974"/>
        <v>3.4880566994048151E-2</v>
      </c>
      <c r="G8914" s="24">
        <f t="shared" ca="1" si="971"/>
        <v>8704.2526657090693</v>
      </c>
      <c r="H8914" s="24">
        <f t="shared" ca="1" si="972"/>
        <v>9397.4339690215511</v>
      </c>
      <c r="I8914" s="24">
        <f ca="1">H8914/'Option value'!$E$10</f>
        <v>456.18611500104612</v>
      </c>
    </row>
    <row r="8915" spans="2:9">
      <c r="B8915">
        <f t="shared" si="973"/>
        <v>8897</v>
      </c>
      <c r="C8915" s="38">
        <f t="shared" ref="C8915:C8978" ca="1" si="975">_xlfn.NORM.INV(RAND(),$F$6,$G$6)</f>
        <v>0.10309793918070774</v>
      </c>
      <c r="D8915" s="38">
        <f t="shared" ref="D8915:D8978" ca="1" si="976">_xlfn.NORM.INV(RAND(),$F$7,$G$7)</f>
        <v>5.9796729211409702E-2</v>
      </c>
      <c r="E8915" s="38">
        <f t="shared" ref="E8915:E8978" ca="1" si="977">_xlfn.NORM.INV(RAND(),$F$8,$G$8)</f>
        <v>0.14191249209254619</v>
      </c>
      <c r="F8915" s="38">
        <f t="shared" ca="1" si="974"/>
        <v>5.8532710112699518E-2</v>
      </c>
      <c r="G8915" s="24">
        <f t="shared" ref="G8915:G8978" ca="1" si="978">IF(E8915&gt;F8915,($C$12*(1+C8915)*D8915)/(E8915-F8915),0)</f>
        <v>9811.1998966145275</v>
      </c>
      <c r="H8915" s="24">
        <f t="shared" ref="H8915:H8978" ca="1" si="979">G8915+$C$13</f>
        <v>10504.381199927009</v>
      </c>
      <c r="I8915" s="24">
        <f ca="1">H8915/'Option value'!$E$10</f>
        <v>509.92141747218488</v>
      </c>
    </row>
    <row r="8916" spans="2:9">
      <c r="B8916">
        <f t="shared" ref="B8916:B8979" si="980">B8915+1</f>
        <v>8898</v>
      </c>
      <c r="C8916" s="38">
        <f t="shared" ca="1" si="975"/>
        <v>0.29080631008577512</v>
      </c>
      <c r="D8916" s="38">
        <f t="shared" ca="1" si="976"/>
        <v>5.6611549892465418E-2</v>
      </c>
      <c r="E8916" s="38">
        <f t="shared" ca="1" si="977"/>
        <v>0.14862051816932015</v>
      </c>
      <c r="F8916" s="38">
        <f t="shared" ref="F8916:F8979" ca="1" si="981">RAND()*($E$9-$D$9)+$D$9</f>
        <v>4.2772760852078193E-2</v>
      </c>
      <c r="G8916" s="24">
        <f t="shared" ca="1" si="978"/>
        <v>8562.0121724364435</v>
      </c>
      <c r="H8916" s="24">
        <f t="shared" ca="1" si="979"/>
        <v>9255.1934757489253</v>
      </c>
      <c r="I8916" s="24">
        <f ca="1">H8916/'Option value'!$E$10</f>
        <v>449.281236686841</v>
      </c>
    </row>
    <row r="8917" spans="2:9">
      <c r="B8917">
        <f t="shared" si="980"/>
        <v>8899</v>
      </c>
      <c r="C8917" s="38">
        <f t="shared" ca="1" si="975"/>
        <v>0.18291389952518494</v>
      </c>
      <c r="D8917" s="38">
        <f t="shared" ca="1" si="976"/>
        <v>6.6191259785393197E-2</v>
      </c>
      <c r="E8917" s="38">
        <f t="shared" ca="1" si="977"/>
        <v>0.14694443692096798</v>
      </c>
      <c r="F8917" s="38">
        <f t="shared" ca="1" si="981"/>
        <v>2.9100511565613441E-2</v>
      </c>
      <c r="G8917" s="24">
        <f t="shared" ca="1" si="978"/>
        <v>8240.2039004235994</v>
      </c>
      <c r="H8917" s="24">
        <f t="shared" ca="1" si="979"/>
        <v>8933.3852037360812</v>
      </c>
      <c r="I8917" s="24">
        <f ca="1">H8917/'Option value'!$E$10</f>
        <v>433.65947590951845</v>
      </c>
    </row>
    <row r="8918" spans="2:9">
      <c r="B8918">
        <f t="shared" si="980"/>
        <v>8900</v>
      </c>
      <c r="C8918" s="38">
        <f t="shared" ca="1" si="975"/>
        <v>0.31939203141878991</v>
      </c>
      <c r="D8918" s="38">
        <f t="shared" ca="1" si="976"/>
        <v>7.3418383630722089E-2</v>
      </c>
      <c r="E8918" s="38">
        <f t="shared" ca="1" si="977"/>
        <v>0.14719253753790862</v>
      </c>
      <c r="F8918" s="38">
        <f t="shared" ca="1" si="981"/>
        <v>5.1577220181346972E-2</v>
      </c>
      <c r="G8918" s="24">
        <f t="shared" ca="1" si="978"/>
        <v>12564.423941589061</v>
      </c>
      <c r="H8918" s="24">
        <f t="shared" ca="1" si="979"/>
        <v>13257.605244901542</v>
      </c>
      <c r="I8918" s="24">
        <f ca="1">H8918/'Option value'!$E$10</f>
        <v>643.57307014085154</v>
      </c>
    </row>
    <row r="8919" spans="2:9">
      <c r="B8919">
        <f t="shared" si="980"/>
        <v>8901</v>
      </c>
      <c r="C8919" s="38">
        <f t="shared" ca="1" si="975"/>
        <v>0.203154929035572</v>
      </c>
      <c r="D8919" s="38">
        <f t="shared" ca="1" si="976"/>
        <v>6.0710279493084482E-2</v>
      </c>
      <c r="E8919" s="38">
        <f t="shared" ca="1" si="977"/>
        <v>0.14331477553456234</v>
      </c>
      <c r="F8919" s="38">
        <f t="shared" ca="1" si="981"/>
        <v>4.2458087726541804E-2</v>
      </c>
      <c r="G8919" s="24">
        <f t="shared" ca="1" si="978"/>
        <v>8981.9464626731933</v>
      </c>
      <c r="H8919" s="24">
        <f t="shared" ca="1" si="979"/>
        <v>9675.1277659856751</v>
      </c>
      <c r="I8919" s="24">
        <f ca="1">H8919/'Option value'!$E$10</f>
        <v>469.66639640707155</v>
      </c>
    </row>
    <row r="8920" spans="2:9">
      <c r="B8920">
        <f t="shared" si="980"/>
        <v>8902</v>
      </c>
      <c r="C8920" s="38">
        <f t="shared" ca="1" si="975"/>
        <v>0.12483244564599956</v>
      </c>
      <c r="D8920" s="38">
        <f t="shared" ca="1" si="976"/>
        <v>6.3439267340601693E-2</v>
      </c>
      <c r="E8920" s="38">
        <f t="shared" ca="1" si="977"/>
        <v>0.14262352784037366</v>
      </c>
      <c r="F8920" s="38">
        <f t="shared" ca="1" si="981"/>
        <v>2.0156130117492784E-2</v>
      </c>
      <c r="G8920" s="24">
        <f t="shared" ca="1" si="978"/>
        <v>7226.3148662248341</v>
      </c>
      <c r="H8920" s="24">
        <f t="shared" ca="1" si="979"/>
        <v>7919.4961695373167</v>
      </c>
      <c r="I8920" s="24">
        <f ca="1">H8920/'Option value'!$E$10</f>
        <v>384.44156162802506</v>
      </c>
    </row>
    <row r="8921" spans="2:9">
      <c r="B8921">
        <f t="shared" si="980"/>
        <v>8903</v>
      </c>
      <c r="C8921" s="38">
        <f t="shared" ca="1" si="975"/>
        <v>0.20152434446456058</v>
      </c>
      <c r="D8921" s="38">
        <f t="shared" ca="1" si="976"/>
        <v>7.1032308510386902E-2</v>
      </c>
      <c r="E8921" s="38">
        <f t="shared" ca="1" si="977"/>
        <v>0.15141292208769089</v>
      </c>
      <c r="F8921" s="38">
        <f t="shared" ca="1" si="981"/>
        <v>5.0521357289955472E-2</v>
      </c>
      <c r="G8921" s="24">
        <f t="shared" ca="1" si="978"/>
        <v>10491.196533028495</v>
      </c>
      <c r="H8921" s="24">
        <f t="shared" ca="1" si="979"/>
        <v>11184.377836340977</v>
      </c>
      <c r="I8921" s="24">
        <f ca="1">H8921/'Option value'!$E$10</f>
        <v>542.93096292917357</v>
      </c>
    </row>
    <row r="8922" spans="2:9">
      <c r="B8922">
        <f t="shared" si="980"/>
        <v>8904</v>
      </c>
      <c r="C8922" s="38">
        <f t="shared" ca="1" si="975"/>
        <v>0.31884722606781535</v>
      </c>
      <c r="D8922" s="38">
        <f t="shared" ca="1" si="976"/>
        <v>6.7737799780624025E-2</v>
      </c>
      <c r="E8922" s="38">
        <f t="shared" ca="1" si="977"/>
        <v>0.14160100904783629</v>
      </c>
      <c r="F8922" s="38">
        <f t="shared" ca="1" si="981"/>
        <v>3.6564377370352077E-2</v>
      </c>
      <c r="G8922" s="24">
        <f t="shared" ca="1" si="978"/>
        <v>10548.146835916576</v>
      </c>
      <c r="H8922" s="24">
        <f t="shared" ca="1" si="979"/>
        <v>11241.328139229057</v>
      </c>
      <c r="I8922" s="24">
        <f ca="1">H8922/'Option value'!$E$10</f>
        <v>545.69554073927463</v>
      </c>
    </row>
    <row r="8923" spans="2:9">
      <c r="B8923">
        <f t="shared" si="980"/>
        <v>8905</v>
      </c>
      <c r="C8923" s="38">
        <f t="shared" ca="1" si="975"/>
        <v>0.32130312354419399</v>
      </c>
      <c r="D8923" s="38">
        <f t="shared" ca="1" si="976"/>
        <v>6.7335760264142591E-2</v>
      </c>
      <c r="E8923" s="38">
        <f t="shared" ca="1" si="977"/>
        <v>0.14244408623749269</v>
      </c>
      <c r="F8923" s="38">
        <f t="shared" ca="1" si="981"/>
        <v>4.9078582151819407E-2</v>
      </c>
      <c r="G8923" s="24">
        <f t="shared" ca="1" si="978"/>
        <v>11818.249657633978</v>
      </c>
      <c r="H8923" s="24">
        <f t="shared" ca="1" si="979"/>
        <v>12511.43096094646</v>
      </c>
      <c r="I8923" s="24">
        <f ca="1">H8923/'Option value'!$E$10</f>
        <v>607.35101752167282</v>
      </c>
    </row>
    <row r="8924" spans="2:9">
      <c r="B8924">
        <f t="shared" si="980"/>
        <v>8906</v>
      </c>
      <c r="C8924" s="38">
        <f t="shared" ca="1" si="975"/>
        <v>0.33578209001103865</v>
      </c>
      <c r="D8924" s="38">
        <f t="shared" ca="1" si="976"/>
        <v>5.5319804862008229E-2</v>
      </c>
      <c r="E8924" s="38">
        <f t="shared" ca="1" si="977"/>
        <v>0.14358392157027641</v>
      </c>
      <c r="F8924" s="38">
        <f t="shared" ca="1" si="981"/>
        <v>3.8182160080965775E-2</v>
      </c>
      <c r="G8924" s="24">
        <f t="shared" ca="1" si="978"/>
        <v>8694.8033412511413</v>
      </c>
      <c r="H8924" s="24">
        <f t="shared" ca="1" si="979"/>
        <v>9387.9846445636231</v>
      </c>
      <c r="I8924" s="24">
        <f ca="1">H8924/'Option value'!$E$10</f>
        <v>455.72740993027293</v>
      </c>
    </row>
    <row r="8925" spans="2:9">
      <c r="B8925">
        <f t="shared" si="980"/>
        <v>8907</v>
      </c>
      <c r="C8925" s="38">
        <f t="shared" ca="1" si="975"/>
        <v>0.25309708004639725</v>
      </c>
      <c r="D8925" s="38">
        <f t="shared" ca="1" si="976"/>
        <v>5.7864878611320621E-2</v>
      </c>
      <c r="E8925" s="38">
        <f t="shared" ca="1" si="977"/>
        <v>0.14703034376807689</v>
      </c>
      <c r="F8925" s="38">
        <f t="shared" ca="1" si="981"/>
        <v>5.5033047330774049E-2</v>
      </c>
      <c r="G8925" s="24">
        <f t="shared" ca="1" si="978"/>
        <v>9774.9844790456955</v>
      </c>
      <c r="H8925" s="24">
        <f t="shared" ca="1" si="979"/>
        <v>10468.165782358177</v>
      </c>
      <c r="I8925" s="24">
        <f ca="1">H8925/'Option value'!$E$10</f>
        <v>508.16338749311535</v>
      </c>
    </row>
    <row r="8926" spans="2:9">
      <c r="B8926">
        <f t="shared" si="980"/>
        <v>8908</v>
      </c>
      <c r="C8926" s="38">
        <f t="shared" ca="1" si="975"/>
        <v>0.20565703086650061</v>
      </c>
      <c r="D8926" s="38">
        <f t="shared" ca="1" si="976"/>
        <v>6.6296269363297508E-2</v>
      </c>
      <c r="E8926" s="38">
        <f t="shared" ca="1" si="977"/>
        <v>0.14297331643947439</v>
      </c>
      <c r="F8926" s="38">
        <f t="shared" ca="1" si="981"/>
        <v>4.6062116534602009E-2</v>
      </c>
      <c r="G8926" s="24">
        <f t="shared" ca="1" si="978"/>
        <v>10228.931717305712</v>
      </c>
      <c r="H8926" s="24">
        <f t="shared" ca="1" si="979"/>
        <v>10922.113020618193</v>
      </c>
      <c r="I8926" s="24">
        <f ca="1">H8926/'Option value'!$E$10</f>
        <v>530.19966119505784</v>
      </c>
    </row>
    <row r="8927" spans="2:9">
      <c r="B8927">
        <f t="shared" si="980"/>
        <v>8909</v>
      </c>
      <c r="C8927" s="38">
        <f t="shared" ca="1" si="975"/>
        <v>0.34573019360485596</v>
      </c>
      <c r="D8927" s="38">
        <f t="shared" ca="1" si="976"/>
        <v>6.5982693954088234E-2</v>
      </c>
      <c r="E8927" s="38">
        <f t="shared" ca="1" si="977"/>
        <v>0.14484123322596468</v>
      </c>
      <c r="F8927" s="38">
        <f t="shared" ca="1" si="981"/>
        <v>5.6886643437140949E-2</v>
      </c>
      <c r="G8927" s="24">
        <f t="shared" ca="1" si="978"/>
        <v>12520.477987773407</v>
      </c>
      <c r="H8927" s="24">
        <f t="shared" ca="1" si="979"/>
        <v>13213.659291085889</v>
      </c>
      <c r="I8927" s="24">
        <f ca="1">H8927/'Option value'!$E$10</f>
        <v>641.43977141193636</v>
      </c>
    </row>
    <row r="8928" spans="2:9">
      <c r="B8928">
        <f t="shared" si="980"/>
        <v>8910</v>
      </c>
      <c r="C8928" s="38">
        <f t="shared" ca="1" si="975"/>
        <v>0.37151399448859063</v>
      </c>
      <c r="D8928" s="38">
        <f t="shared" ca="1" si="976"/>
        <v>5.6254950632818608E-2</v>
      </c>
      <c r="E8928" s="38">
        <f t="shared" ca="1" si="977"/>
        <v>0.14975650523184289</v>
      </c>
      <c r="F8928" s="38">
        <f t="shared" ca="1" si="981"/>
        <v>4.0409109150969652E-2</v>
      </c>
      <c r="G8928" s="24">
        <f t="shared" ca="1" si="978"/>
        <v>8750.7227158739188</v>
      </c>
      <c r="H8928" s="24">
        <f t="shared" ca="1" si="979"/>
        <v>9443.9040191864005</v>
      </c>
      <c r="I8928" s="24">
        <f ca="1">H8928/'Option value'!$E$10</f>
        <v>458.44194267895148</v>
      </c>
    </row>
    <row r="8929" spans="2:9">
      <c r="B8929">
        <f t="shared" si="980"/>
        <v>8911</v>
      </c>
      <c r="C8929" s="38">
        <f t="shared" ca="1" si="975"/>
        <v>0.28481721724608228</v>
      </c>
      <c r="D8929" s="38">
        <f t="shared" ca="1" si="976"/>
        <v>7.0980029513709283E-2</v>
      </c>
      <c r="E8929" s="38">
        <f t="shared" ca="1" si="977"/>
        <v>0.14337232977359513</v>
      </c>
      <c r="F8929" s="38">
        <f t="shared" ca="1" si="981"/>
        <v>5.9219687327230985E-2</v>
      </c>
      <c r="G8929" s="24">
        <f t="shared" ca="1" si="978"/>
        <v>13440.057988474377</v>
      </c>
      <c r="H8929" s="24">
        <f t="shared" ca="1" si="979"/>
        <v>14133.239291786858</v>
      </c>
      <c r="I8929" s="24">
        <f ca="1">H8929/'Option value'!$E$10</f>
        <v>686.07957727120663</v>
      </c>
    </row>
    <row r="8930" spans="2:9">
      <c r="B8930">
        <f t="shared" si="980"/>
        <v>8912</v>
      </c>
      <c r="C8930" s="38">
        <f t="shared" ca="1" si="975"/>
        <v>0.31243092211498036</v>
      </c>
      <c r="D8930" s="38">
        <f t="shared" ca="1" si="976"/>
        <v>7.1549505561503607E-2</v>
      </c>
      <c r="E8930" s="38">
        <f t="shared" ca="1" si="977"/>
        <v>0.14498656315421338</v>
      </c>
      <c r="F8930" s="38">
        <f t="shared" ca="1" si="981"/>
        <v>4.5068448795834805E-2</v>
      </c>
      <c r="G8930" s="24">
        <f t="shared" ca="1" si="978"/>
        <v>11655.482013081777</v>
      </c>
      <c r="H8930" s="24">
        <f t="shared" ca="1" si="979"/>
        <v>12348.663316394259</v>
      </c>
      <c r="I8930" s="24">
        <f ca="1">H8930/'Option value'!$E$10</f>
        <v>599.44967555311928</v>
      </c>
    </row>
    <row r="8931" spans="2:9">
      <c r="B8931">
        <f t="shared" si="980"/>
        <v>8913</v>
      </c>
      <c r="C8931" s="38">
        <f t="shared" ca="1" si="975"/>
        <v>0.16085354655574885</v>
      </c>
      <c r="D8931" s="38">
        <f t="shared" ca="1" si="976"/>
        <v>6.5044266623322938E-2</v>
      </c>
      <c r="E8931" s="38">
        <f t="shared" ca="1" si="977"/>
        <v>0.14838992190650652</v>
      </c>
      <c r="F8931" s="38">
        <f t="shared" ca="1" si="981"/>
        <v>4.1320514833951882E-2</v>
      </c>
      <c r="G8931" s="24">
        <f t="shared" ca="1" si="978"/>
        <v>8746.0596114321361</v>
      </c>
      <c r="H8931" s="24">
        <f t="shared" ca="1" si="979"/>
        <v>9439.2409147446178</v>
      </c>
      <c r="I8931" s="24">
        <f ca="1">H8931/'Option value'!$E$10</f>
        <v>458.21557838566105</v>
      </c>
    </row>
    <row r="8932" spans="2:9">
      <c r="B8932">
        <f t="shared" si="980"/>
        <v>8914</v>
      </c>
      <c r="C8932" s="38">
        <f t="shared" ca="1" si="975"/>
        <v>0.28839333963935526</v>
      </c>
      <c r="D8932" s="38">
        <f t="shared" ca="1" si="976"/>
        <v>6.8715797056923489E-2</v>
      </c>
      <c r="E8932" s="38">
        <f t="shared" ca="1" si="977"/>
        <v>0.13772318699023481</v>
      </c>
      <c r="F8932" s="38">
        <f t="shared" ca="1" si="981"/>
        <v>4.5364273629196677E-2</v>
      </c>
      <c r="G8932" s="24">
        <f t="shared" ca="1" si="978"/>
        <v>11888.241576694491</v>
      </c>
      <c r="H8932" s="24">
        <f t="shared" ca="1" si="979"/>
        <v>12581.422880006972</v>
      </c>
      <c r="I8932" s="24">
        <f ca="1">H8932/'Option value'!$E$10</f>
        <v>610.7486834954841</v>
      </c>
    </row>
    <row r="8933" spans="2:9">
      <c r="B8933">
        <f t="shared" si="980"/>
        <v>8915</v>
      </c>
      <c r="C8933" s="38">
        <f t="shared" ca="1" si="975"/>
        <v>0.20616888570445907</v>
      </c>
      <c r="D8933" s="38">
        <f t="shared" ca="1" si="976"/>
        <v>5.2384323156740929E-2</v>
      </c>
      <c r="E8933" s="38">
        <f t="shared" ca="1" si="977"/>
        <v>0.14347924006142779</v>
      </c>
      <c r="F8933" s="38">
        <f t="shared" ca="1" si="981"/>
        <v>4.315666953710369E-2</v>
      </c>
      <c r="G8933" s="24">
        <f t="shared" ca="1" si="978"/>
        <v>7810.9198887432976</v>
      </c>
      <c r="H8933" s="24">
        <f t="shared" ca="1" si="979"/>
        <v>8504.1011920557794</v>
      </c>
      <c r="I8933" s="24">
        <f ca="1">H8933/'Option value'!$E$10</f>
        <v>412.82044621629996</v>
      </c>
    </row>
    <row r="8934" spans="2:9">
      <c r="B8934">
        <f t="shared" si="980"/>
        <v>8916</v>
      </c>
      <c r="C8934" s="38">
        <f t="shared" ca="1" si="975"/>
        <v>0.3319220541494331</v>
      </c>
      <c r="D8934" s="38">
        <f t="shared" ca="1" si="976"/>
        <v>5.9356584765116918E-2</v>
      </c>
      <c r="E8934" s="38">
        <f t="shared" ca="1" si="977"/>
        <v>0.14877501889004102</v>
      </c>
      <c r="F8934" s="38">
        <f t="shared" ca="1" si="981"/>
        <v>4.7221351651708862E-2</v>
      </c>
      <c r="G8934" s="24">
        <f t="shared" ca="1" si="978"/>
        <v>9654.8044219710464</v>
      </c>
      <c r="H8934" s="24">
        <f t="shared" ca="1" si="979"/>
        <v>10347.985725283528</v>
      </c>
      <c r="I8934" s="24">
        <f ca="1">H8934/'Option value'!$E$10</f>
        <v>502.32940413997704</v>
      </c>
    </row>
    <row r="8935" spans="2:9">
      <c r="B8935">
        <f t="shared" si="980"/>
        <v>8917</v>
      </c>
      <c r="C8935" s="38">
        <f t="shared" ca="1" si="975"/>
        <v>0.13941890595132644</v>
      </c>
      <c r="D8935" s="38">
        <f t="shared" ca="1" si="976"/>
        <v>5.2797676387264431E-2</v>
      </c>
      <c r="E8935" s="38">
        <f t="shared" ca="1" si="977"/>
        <v>0.1437452255885853</v>
      </c>
      <c r="F8935" s="38">
        <f t="shared" ca="1" si="981"/>
        <v>3.850670175944762E-2</v>
      </c>
      <c r="G8935" s="24">
        <f t="shared" ca="1" si="978"/>
        <v>7089.4878117420139</v>
      </c>
      <c r="H8935" s="24">
        <f t="shared" ca="1" si="979"/>
        <v>7782.6691150544966</v>
      </c>
      <c r="I8935" s="24">
        <f ca="1">H8935/'Option value'!$E$10</f>
        <v>377.79947160458721</v>
      </c>
    </row>
    <row r="8936" spans="2:9">
      <c r="B8936">
        <f t="shared" si="980"/>
        <v>8918</v>
      </c>
      <c r="C8936" s="38">
        <f t="shared" ca="1" si="975"/>
        <v>0.20403178647504819</v>
      </c>
      <c r="D8936" s="38">
        <f t="shared" ca="1" si="976"/>
        <v>6.2564822635329836E-2</v>
      </c>
      <c r="E8936" s="38">
        <f t="shared" ca="1" si="977"/>
        <v>0.14448794260779971</v>
      </c>
      <c r="F8936" s="38">
        <f t="shared" ca="1" si="981"/>
        <v>3.1499225048511978E-2</v>
      </c>
      <c r="G8936" s="24">
        <f t="shared" ca="1" si="978"/>
        <v>8268.4569135351012</v>
      </c>
      <c r="H8936" s="24">
        <f t="shared" ca="1" si="979"/>
        <v>8961.638216847583</v>
      </c>
      <c r="I8936" s="24">
        <f ca="1">H8936/'Option value'!$E$10</f>
        <v>435.03098140036809</v>
      </c>
    </row>
    <row r="8937" spans="2:9">
      <c r="B8937">
        <f t="shared" si="980"/>
        <v>8919</v>
      </c>
      <c r="C8937" s="38">
        <f t="shared" ca="1" si="975"/>
        <v>0.27271946650604006</v>
      </c>
      <c r="D8937" s="38">
        <f t="shared" ca="1" si="976"/>
        <v>6.3408211776352724E-2</v>
      </c>
      <c r="E8937" s="38">
        <f t="shared" ca="1" si="977"/>
        <v>0.14357659640995887</v>
      </c>
      <c r="F8937" s="38">
        <f t="shared" ca="1" si="981"/>
        <v>4.1852858700549875E-2</v>
      </c>
      <c r="G8937" s="24">
        <f t="shared" ca="1" si="978"/>
        <v>9838.916156779791</v>
      </c>
      <c r="H8937" s="24">
        <f t="shared" ca="1" si="979"/>
        <v>10532.097460092273</v>
      </c>
      <c r="I8937" s="24">
        <f ca="1">H8937/'Option value'!$E$10</f>
        <v>511.26686699477051</v>
      </c>
    </row>
    <row r="8938" spans="2:9">
      <c r="B8938">
        <f t="shared" si="980"/>
        <v>8920</v>
      </c>
      <c r="C8938" s="38">
        <f t="shared" ca="1" si="975"/>
        <v>0.23896959670561826</v>
      </c>
      <c r="D8938" s="38">
        <f t="shared" ca="1" si="976"/>
        <v>6.7935266229645602E-2</v>
      </c>
      <c r="E8938" s="38">
        <f t="shared" ca="1" si="977"/>
        <v>0.14253100218680781</v>
      </c>
      <c r="F8938" s="38">
        <f t="shared" ca="1" si="981"/>
        <v>2.6361941531246505E-2</v>
      </c>
      <c r="G8938" s="24">
        <f t="shared" ca="1" si="978"/>
        <v>8985.8016967978747</v>
      </c>
      <c r="H8938" s="24">
        <f t="shared" ca="1" si="979"/>
        <v>9678.9830001103564</v>
      </c>
      <c r="I8938" s="24">
        <f ca="1">H8938/'Option value'!$E$10</f>
        <v>469.85354369467746</v>
      </c>
    </row>
    <row r="8939" spans="2:9">
      <c r="B8939">
        <f t="shared" si="980"/>
        <v>8921</v>
      </c>
      <c r="C8939" s="38">
        <f t="shared" ca="1" si="975"/>
        <v>0.24834679186780034</v>
      </c>
      <c r="D8939" s="38">
        <f t="shared" ca="1" si="976"/>
        <v>5.4989332377300096E-2</v>
      </c>
      <c r="E8939" s="38">
        <f t="shared" ca="1" si="977"/>
        <v>0.14713887601397019</v>
      </c>
      <c r="F8939" s="38">
        <f t="shared" ca="1" si="981"/>
        <v>2.8278532686039495E-2</v>
      </c>
      <c r="G8939" s="24">
        <f t="shared" ca="1" si="978"/>
        <v>7162.557029579245</v>
      </c>
      <c r="H8939" s="24">
        <f t="shared" ca="1" si="979"/>
        <v>7855.7383328917276</v>
      </c>
      <c r="I8939" s="24">
        <f ca="1">H8939/'Option value'!$E$10</f>
        <v>381.34652101416151</v>
      </c>
    </row>
    <row r="8940" spans="2:9">
      <c r="B8940">
        <f t="shared" si="980"/>
        <v>8922</v>
      </c>
      <c r="C8940" s="38">
        <f t="shared" ca="1" si="975"/>
        <v>0.21884840037876799</v>
      </c>
      <c r="D8940" s="38">
        <f t="shared" ca="1" si="976"/>
        <v>5.1561900468973583E-2</v>
      </c>
      <c r="E8940" s="38">
        <f t="shared" ca="1" si="977"/>
        <v>0.14481512387355172</v>
      </c>
      <c r="F8940" s="38">
        <f t="shared" ca="1" si="981"/>
        <v>2.3079796011884521E-2</v>
      </c>
      <c r="G8940" s="24">
        <f t="shared" ca="1" si="978"/>
        <v>6402.5555469987321</v>
      </c>
      <c r="H8940" s="24">
        <f t="shared" ca="1" si="979"/>
        <v>7095.7368503112148</v>
      </c>
      <c r="I8940" s="24">
        <f ca="1">H8940/'Option value'!$E$10</f>
        <v>344.45324516073856</v>
      </c>
    </row>
    <row r="8941" spans="2:9">
      <c r="B8941">
        <f t="shared" si="980"/>
        <v>8923</v>
      </c>
      <c r="C8941" s="38">
        <f t="shared" ca="1" si="975"/>
        <v>0.22700381752000043</v>
      </c>
      <c r="D8941" s="38">
        <f t="shared" ca="1" si="976"/>
        <v>6.4102415878195526E-2</v>
      </c>
      <c r="E8941" s="38">
        <f t="shared" ca="1" si="977"/>
        <v>0.14539892199539084</v>
      </c>
      <c r="F8941" s="38">
        <f t="shared" ca="1" si="981"/>
        <v>5.0924529345419182E-2</v>
      </c>
      <c r="G8941" s="24">
        <f t="shared" ca="1" si="978"/>
        <v>10325.178764880049</v>
      </c>
      <c r="H8941" s="24">
        <f t="shared" ca="1" si="979"/>
        <v>11018.360068192531</v>
      </c>
      <c r="I8941" s="24">
        <f ca="1">H8941/'Option value'!$E$10</f>
        <v>534.87184797051123</v>
      </c>
    </row>
    <row r="8942" spans="2:9">
      <c r="B8942">
        <f t="shared" si="980"/>
        <v>8924</v>
      </c>
      <c r="C8942" s="38">
        <f t="shared" ca="1" si="975"/>
        <v>0.28952501538978681</v>
      </c>
      <c r="D8942" s="38">
        <f t="shared" ca="1" si="976"/>
        <v>6.2890661488126956E-2</v>
      </c>
      <c r="E8942" s="38">
        <f t="shared" ca="1" si="977"/>
        <v>0.14861990806366199</v>
      </c>
      <c r="F8942" s="38">
        <f t="shared" ca="1" si="981"/>
        <v>4.1806332151556783E-2</v>
      </c>
      <c r="G8942" s="24">
        <f t="shared" ca="1" si="978"/>
        <v>9416.3123531116398</v>
      </c>
      <c r="H8942" s="24">
        <f t="shared" ca="1" si="979"/>
        <v>10109.493656424122</v>
      </c>
      <c r="I8942" s="24">
        <f ca="1">H8942/'Option value'!$E$10</f>
        <v>490.75211924388935</v>
      </c>
    </row>
    <row r="8943" spans="2:9">
      <c r="B8943">
        <f t="shared" si="980"/>
        <v>8925</v>
      </c>
      <c r="C8943" s="38">
        <f t="shared" ca="1" si="975"/>
        <v>0.21920254868243075</v>
      </c>
      <c r="D8943" s="38">
        <f t="shared" ca="1" si="976"/>
        <v>7.1546353441762384E-2</v>
      </c>
      <c r="E8943" s="38">
        <f t="shared" ca="1" si="977"/>
        <v>0.14339233920260355</v>
      </c>
      <c r="F8943" s="38">
        <f t="shared" ca="1" si="981"/>
        <v>4.5514181273749232E-2</v>
      </c>
      <c r="G8943" s="24">
        <f t="shared" ca="1" si="978"/>
        <v>11052.714576544637</v>
      </c>
      <c r="H8943" s="24">
        <f t="shared" ca="1" si="979"/>
        <v>11745.895879857118</v>
      </c>
      <c r="I8943" s="24">
        <f ca="1">H8943/'Option value'!$E$10</f>
        <v>570.18912038141343</v>
      </c>
    </row>
    <row r="8944" spans="2:9">
      <c r="B8944">
        <f t="shared" si="980"/>
        <v>8926</v>
      </c>
      <c r="C8944" s="38">
        <f t="shared" ca="1" si="975"/>
        <v>6.3122052322165584E-2</v>
      </c>
      <c r="D8944" s="38">
        <f t="shared" ca="1" si="976"/>
        <v>5.6196432683290373E-2</v>
      </c>
      <c r="E8944" s="38">
        <f t="shared" ca="1" si="977"/>
        <v>0.14567685484945461</v>
      </c>
      <c r="F8944" s="38">
        <f t="shared" ca="1" si="981"/>
        <v>4.3842673056024767E-2</v>
      </c>
      <c r="G8944" s="24">
        <f t="shared" ca="1" si="978"/>
        <v>7275.9494479793348</v>
      </c>
      <c r="H8944" s="24">
        <f t="shared" ca="1" si="979"/>
        <v>7969.1307512918174</v>
      </c>
      <c r="I8944" s="24">
        <f ca="1">H8944/'Option value'!$E$10</f>
        <v>386.85100734426294</v>
      </c>
    </row>
    <row r="8945" spans="2:9">
      <c r="B8945">
        <f t="shared" si="980"/>
        <v>8927</v>
      </c>
      <c r="C8945" s="38">
        <f t="shared" ca="1" si="975"/>
        <v>0.34774701605393488</v>
      </c>
      <c r="D8945" s="38">
        <f t="shared" ca="1" si="976"/>
        <v>5.5053122126545229E-2</v>
      </c>
      <c r="E8945" s="38">
        <f t="shared" ca="1" si="977"/>
        <v>0.14619335977001049</v>
      </c>
      <c r="F8945" s="38">
        <f t="shared" ca="1" si="981"/>
        <v>3.7920543113511146E-2</v>
      </c>
      <c r="G8945" s="24">
        <f t="shared" ca="1" si="978"/>
        <v>8498.8912921602187</v>
      </c>
      <c r="H8945" s="24">
        <f t="shared" ca="1" si="979"/>
        <v>9192.0725954727004</v>
      </c>
      <c r="I8945" s="24">
        <f ca="1">H8945/'Option value'!$E$10</f>
        <v>446.21711628508251</v>
      </c>
    </row>
    <row r="8946" spans="2:9">
      <c r="B8946">
        <f t="shared" si="980"/>
        <v>8928</v>
      </c>
      <c r="C8946" s="38">
        <f t="shared" ca="1" si="975"/>
        <v>0.13708308248463918</v>
      </c>
      <c r="D8946" s="38">
        <f t="shared" ca="1" si="976"/>
        <v>6.2649532135461691E-2</v>
      </c>
      <c r="E8946" s="38">
        <f t="shared" ca="1" si="977"/>
        <v>0.14679564716475935</v>
      </c>
      <c r="F8946" s="38">
        <f t="shared" ca="1" si="981"/>
        <v>3.4152538472330872E-2</v>
      </c>
      <c r="G8946" s="24">
        <f t="shared" ca="1" si="978"/>
        <v>7843.2630275663496</v>
      </c>
      <c r="H8946" s="24">
        <f t="shared" ca="1" si="979"/>
        <v>8536.4443308788323</v>
      </c>
      <c r="I8946" s="24">
        <f ca="1">H8946/'Option value'!$E$10</f>
        <v>414.39050149897241</v>
      </c>
    </row>
    <row r="8947" spans="2:9">
      <c r="B8947">
        <f t="shared" si="980"/>
        <v>8929</v>
      </c>
      <c r="C8947" s="38">
        <f t="shared" ca="1" si="975"/>
        <v>0.32395811482478726</v>
      </c>
      <c r="D8947" s="38">
        <f t="shared" ca="1" si="976"/>
        <v>6.6752184540018952E-2</v>
      </c>
      <c r="E8947" s="38">
        <f t="shared" ca="1" si="977"/>
        <v>0.14343985683352817</v>
      </c>
      <c r="F8947" s="38">
        <f t="shared" ca="1" si="981"/>
        <v>4.7782915467567029E-2</v>
      </c>
      <c r="G8947" s="24">
        <f t="shared" ca="1" si="978"/>
        <v>11458.152959738683</v>
      </c>
      <c r="H8947" s="24">
        <f t="shared" ca="1" si="979"/>
        <v>12151.334263051165</v>
      </c>
      <c r="I8947" s="24">
        <f ca="1">H8947/'Option value'!$E$10</f>
        <v>589.87059529374585</v>
      </c>
    </row>
    <row r="8948" spans="2:9">
      <c r="B8948">
        <f t="shared" si="980"/>
        <v>8930</v>
      </c>
      <c r="C8948" s="38">
        <f t="shared" ca="1" si="975"/>
        <v>0.31195333938083286</v>
      </c>
      <c r="D8948" s="38">
        <f t="shared" ca="1" si="976"/>
        <v>6.5894114178813759E-2</v>
      </c>
      <c r="E8948" s="38">
        <f t="shared" ca="1" si="977"/>
        <v>0.14364181206826224</v>
      </c>
      <c r="F8948" s="38">
        <f t="shared" ca="1" si="981"/>
        <v>4.3636201014266664E-2</v>
      </c>
      <c r="G8948" s="24">
        <f t="shared" ca="1" si="978"/>
        <v>10720.919188160204</v>
      </c>
      <c r="H8948" s="24">
        <f t="shared" ca="1" si="979"/>
        <v>11414.100491472685</v>
      </c>
      <c r="I8948" s="24">
        <f ca="1">H8948/'Option value'!$E$10</f>
        <v>554.08254812974201</v>
      </c>
    </row>
    <row r="8949" spans="2:9">
      <c r="B8949">
        <f t="shared" si="980"/>
        <v>8931</v>
      </c>
      <c r="C8949" s="38">
        <f t="shared" ca="1" si="975"/>
        <v>0.13447233794595082</v>
      </c>
      <c r="D8949" s="38">
        <f t="shared" ca="1" si="976"/>
        <v>6.0890249114969819E-2</v>
      </c>
      <c r="E8949" s="38">
        <f t="shared" ca="1" si="977"/>
        <v>0.14488221562767303</v>
      </c>
      <c r="F8949" s="38">
        <f t="shared" ca="1" si="981"/>
        <v>5.2330423403820617E-2</v>
      </c>
      <c r="G8949" s="24">
        <f t="shared" ca="1" si="978"/>
        <v>9256.5298391942142</v>
      </c>
      <c r="H8949" s="24">
        <f t="shared" ca="1" si="979"/>
        <v>9949.711142506696</v>
      </c>
      <c r="I8949" s="24">
        <f ca="1">H8949/'Option value'!$E$10</f>
        <v>482.99568652945123</v>
      </c>
    </row>
    <row r="8950" spans="2:9">
      <c r="B8950">
        <f t="shared" si="980"/>
        <v>8932</v>
      </c>
      <c r="C8950" s="38">
        <f t="shared" ca="1" si="975"/>
        <v>0.14742202972661467</v>
      </c>
      <c r="D8950" s="38">
        <f t="shared" ca="1" si="976"/>
        <v>6.0912510448939153E-2</v>
      </c>
      <c r="E8950" s="38">
        <f t="shared" ca="1" si="977"/>
        <v>0.14178128788390118</v>
      </c>
      <c r="F8950" s="38">
        <f t="shared" ca="1" si="981"/>
        <v>3.8721563754856241E-2</v>
      </c>
      <c r="G8950" s="24">
        <f t="shared" ca="1" si="978"/>
        <v>8410.6988657823222</v>
      </c>
      <c r="H8950" s="24">
        <f t="shared" ca="1" si="979"/>
        <v>9103.8801690948039</v>
      </c>
      <c r="I8950" s="24">
        <f ca="1">H8950/'Option value'!$E$10</f>
        <v>441.93593053858268</v>
      </c>
    </row>
    <row r="8951" spans="2:9">
      <c r="B8951">
        <f t="shared" si="980"/>
        <v>8933</v>
      </c>
      <c r="C8951" s="38">
        <f t="shared" ca="1" si="975"/>
        <v>0.28575920339631855</v>
      </c>
      <c r="D8951" s="38">
        <f t="shared" ca="1" si="976"/>
        <v>6.8764713832652341E-2</v>
      </c>
      <c r="E8951" s="38">
        <f t="shared" ca="1" si="977"/>
        <v>0.14459763958081012</v>
      </c>
      <c r="F8951" s="38">
        <f t="shared" ca="1" si="981"/>
        <v>3.7703768283887842E-2</v>
      </c>
      <c r="G8951" s="24">
        <f t="shared" ca="1" si="978"/>
        <v>10258.027348972571</v>
      </c>
      <c r="H8951" s="24">
        <f t="shared" ca="1" si="979"/>
        <v>10951.208652285053</v>
      </c>
      <c r="I8951" s="24">
        <f ca="1">H8951/'Option value'!$E$10</f>
        <v>531.61207049927441</v>
      </c>
    </row>
    <row r="8952" spans="2:9">
      <c r="B8952">
        <f t="shared" si="980"/>
        <v>8934</v>
      </c>
      <c r="C8952" s="38">
        <f t="shared" ca="1" si="975"/>
        <v>0.27267485368165179</v>
      </c>
      <c r="D8952" s="38">
        <f t="shared" ca="1" si="976"/>
        <v>6.9259753454696343E-2</v>
      </c>
      <c r="E8952" s="38">
        <f t="shared" ca="1" si="977"/>
        <v>0.14748894873354043</v>
      </c>
      <c r="F8952" s="38">
        <f t="shared" ca="1" si="981"/>
        <v>3.0293963883096117E-2</v>
      </c>
      <c r="G8952" s="24">
        <f t="shared" ca="1" si="978"/>
        <v>9327.8328249467413</v>
      </c>
      <c r="H8952" s="24">
        <f t="shared" ca="1" si="979"/>
        <v>10021.014128259223</v>
      </c>
      <c r="I8952" s="24">
        <f ca="1">H8952/'Option value'!$E$10</f>
        <v>486.45699651743797</v>
      </c>
    </row>
    <row r="8953" spans="2:9">
      <c r="B8953">
        <f t="shared" si="980"/>
        <v>8935</v>
      </c>
      <c r="C8953" s="38">
        <f t="shared" ca="1" si="975"/>
        <v>0.41141833951397822</v>
      </c>
      <c r="D8953" s="38">
        <f t="shared" ca="1" si="976"/>
        <v>6.1783319796808393E-2</v>
      </c>
      <c r="E8953" s="38">
        <f t="shared" ca="1" si="977"/>
        <v>0.14338908136385103</v>
      </c>
      <c r="F8953" s="38">
        <f t="shared" ca="1" si="981"/>
        <v>5.3199411287384521E-2</v>
      </c>
      <c r="G8953" s="24">
        <f t="shared" ca="1" si="978"/>
        <v>11991.170421018538</v>
      </c>
      <c r="H8953" s="24">
        <f t="shared" ca="1" si="979"/>
        <v>12684.35172433102</v>
      </c>
      <c r="I8953" s="24">
        <f ca="1">H8953/'Option value'!$E$10</f>
        <v>615.74522933645721</v>
      </c>
    </row>
    <row r="8954" spans="2:9">
      <c r="B8954">
        <f t="shared" si="980"/>
        <v>8936</v>
      </c>
      <c r="C8954" s="38">
        <f t="shared" ca="1" si="975"/>
        <v>0.17081667111054294</v>
      </c>
      <c r="D8954" s="38">
        <f t="shared" ca="1" si="976"/>
        <v>6.3982100918480583E-2</v>
      </c>
      <c r="E8954" s="38">
        <f t="shared" ca="1" si="977"/>
        <v>0.14179936970385087</v>
      </c>
      <c r="F8954" s="38">
        <f t="shared" ca="1" si="981"/>
        <v>2.8596291478274968E-2</v>
      </c>
      <c r="G8954" s="24">
        <f t="shared" ca="1" si="978"/>
        <v>8206.9263232935391</v>
      </c>
      <c r="H8954" s="24">
        <f t="shared" ca="1" si="979"/>
        <v>8900.1076266060209</v>
      </c>
      <c r="I8954" s="24">
        <f ca="1">H8954/'Option value'!$E$10</f>
        <v>432.04405954398158</v>
      </c>
    </row>
    <row r="8955" spans="2:9">
      <c r="B8955">
        <f t="shared" si="980"/>
        <v>8937</v>
      </c>
      <c r="C8955" s="38">
        <f t="shared" ca="1" si="975"/>
        <v>0.16638533209543724</v>
      </c>
      <c r="D8955" s="38">
        <f t="shared" ca="1" si="976"/>
        <v>6.5040080581352272E-2</v>
      </c>
      <c r="E8955" s="38">
        <f t="shared" ca="1" si="977"/>
        <v>0.15124231255795412</v>
      </c>
      <c r="F8955" s="38">
        <f t="shared" ca="1" si="981"/>
        <v>4.3722172010800767E-2</v>
      </c>
      <c r="G8955" s="24">
        <f t="shared" ca="1" si="978"/>
        <v>8750.3348716094897</v>
      </c>
      <c r="H8955" s="24">
        <f t="shared" ca="1" si="979"/>
        <v>9443.5161749219715</v>
      </c>
      <c r="I8955" s="24">
        <f ca="1">H8955/'Option value'!$E$10</f>
        <v>458.42311528747433</v>
      </c>
    </row>
    <row r="8956" spans="2:9">
      <c r="B8956">
        <f t="shared" si="980"/>
        <v>8938</v>
      </c>
      <c r="C8956" s="38">
        <f t="shared" ca="1" si="975"/>
        <v>0.27278504908936851</v>
      </c>
      <c r="D8956" s="38">
        <f t="shared" ca="1" si="976"/>
        <v>7.597105529252221E-2</v>
      </c>
      <c r="E8956" s="38">
        <f t="shared" ca="1" si="977"/>
        <v>0.14299772319278256</v>
      </c>
      <c r="F8956" s="38">
        <f t="shared" ca="1" si="981"/>
        <v>4.9216092636440209E-2</v>
      </c>
      <c r="G8956" s="24">
        <f t="shared" ca="1" si="978"/>
        <v>12787.240155653903</v>
      </c>
      <c r="H8956" s="24">
        <f t="shared" ca="1" si="979"/>
        <v>13480.421458966384</v>
      </c>
      <c r="I8956" s="24">
        <f ca="1">H8956/'Option value'!$E$10</f>
        <v>654.3893912119604</v>
      </c>
    </row>
    <row r="8957" spans="2:9">
      <c r="B8957">
        <f t="shared" si="980"/>
        <v>8939</v>
      </c>
      <c r="C8957" s="38">
        <f t="shared" ca="1" si="975"/>
        <v>0.27534269432405079</v>
      </c>
      <c r="D8957" s="38">
        <f t="shared" ca="1" si="976"/>
        <v>6.5073993091665519E-2</v>
      </c>
      <c r="E8957" s="38">
        <f t="shared" ca="1" si="977"/>
        <v>0.14535730367708463</v>
      </c>
      <c r="F8957" s="38">
        <f t="shared" ca="1" si="981"/>
        <v>3.0610382762254917E-2</v>
      </c>
      <c r="G8957" s="24">
        <f t="shared" ca="1" si="978"/>
        <v>8969.8399050051994</v>
      </c>
      <c r="H8957" s="24">
        <f t="shared" ca="1" si="979"/>
        <v>9663.0212083176812</v>
      </c>
      <c r="I8957" s="24">
        <f ca="1">H8957/'Option value'!$E$10</f>
        <v>469.07869943289711</v>
      </c>
    </row>
    <row r="8958" spans="2:9">
      <c r="B8958">
        <f t="shared" si="980"/>
        <v>8940</v>
      </c>
      <c r="C8958" s="38">
        <f t="shared" ca="1" si="975"/>
        <v>0.25529378323592061</v>
      </c>
      <c r="D8958" s="38">
        <f t="shared" ca="1" si="976"/>
        <v>8.0606594484032942E-2</v>
      </c>
      <c r="E8958" s="38">
        <f t="shared" ca="1" si="977"/>
        <v>0.14751464225209676</v>
      </c>
      <c r="F8958" s="38">
        <f t="shared" ca="1" si="981"/>
        <v>2.2736892877605604E-2</v>
      </c>
      <c r="G8958" s="24">
        <f t="shared" ca="1" si="978"/>
        <v>10057.040060876559</v>
      </c>
      <c r="H8958" s="24">
        <f t="shared" ca="1" si="979"/>
        <v>10750.221364189041</v>
      </c>
      <c r="I8958" s="24">
        <f ca="1">H8958/'Option value'!$E$10</f>
        <v>521.85540602859419</v>
      </c>
    </row>
    <row r="8959" spans="2:9">
      <c r="B8959">
        <f t="shared" si="980"/>
        <v>8941</v>
      </c>
      <c r="C8959" s="38">
        <f t="shared" ca="1" si="975"/>
        <v>0.10970850341784834</v>
      </c>
      <c r="D8959" s="38">
        <f t="shared" ca="1" si="976"/>
        <v>5.8543340491721774E-2</v>
      </c>
      <c r="E8959" s="38">
        <f t="shared" ca="1" si="977"/>
        <v>0.14490148708612985</v>
      </c>
      <c r="F8959" s="38">
        <f t="shared" ca="1" si="981"/>
        <v>4.2099596084417823E-2</v>
      </c>
      <c r="G8959" s="24">
        <f t="shared" ca="1" si="978"/>
        <v>7837.4843577764523</v>
      </c>
      <c r="H8959" s="24">
        <f t="shared" ca="1" si="979"/>
        <v>8530.6656610889349</v>
      </c>
      <c r="I8959" s="24">
        <f ca="1">H8959/'Option value'!$E$10</f>
        <v>414.10998354800654</v>
      </c>
    </row>
    <row r="8960" spans="2:9">
      <c r="B8960">
        <f t="shared" si="980"/>
        <v>8942</v>
      </c>
      <c r="C8960" s="38">
        <f t="shared" ca="1" si="975"/>
        <v>0.14967850555089968</v>
      </c>
      <c r="D8960" s="38">
        <f t="shared" ca="1" si="976"/>
        <v>6.337863608101979E-2</v>
      </c>
      <c r="E8960" s="38">
        <f t="shared" ca="1" si="977"/>
        <v>0.14388490384536001</v>
      </c>
      <c r="F8960" s="38">
        <f t="shared" ca="1" si="981"/>
        <v>3.6975033681884803E-2</v>
      </c>
      <c r="G8960" s="24">
        <f t="shared" ca="1" si="978"/>
        <v>8452.6497851511594</v>
      </c>
      <c r="H8960" s="24">
        <f t="shared" ca="1" si="979"/>
        <v>9145.8310884636412</v>
      </c>
      <c r="I8960" s="24">
        <f ca="1">H8960/'Option value'!$E$10</f>
        <v>443.97238293512817</v>
      </c>
    </row>
    <row r="8961" spans="2:9">
      <c r="B8961">
        <f t="shared" si="980"/>
        <v>8943</v>
      </c>
      <c r="C8961" s="38">
        <f t="shared" ca="1" si="975"/>
        <v>0.15963288037410628</v>
      </c>
      <c r="D8961" s="38">
        <f t="shared" ca="1" si="976"/>
        <v>5.7370788831488523E-2</v>
      </c>
      <c r="E8961" s="38">
        <f t="shared" ca="1" si="977"/>
        <v>0.14448496659799695</v>
      </c>
      <c r="F8961" s="38">
        <f t="shared" ca="1" si="981"/>
        <v>4.6217119478334401E-2</v>
      </c>
      <c r="G8961" s="24">
        <f t="shared" ca="1" si="978"/>
        <v>8396.3643802602455</v>
      </c>
      <c r="H8961" s="24">
        <f t="shared" ca="1" si="979"/>
        <v>9089.5456835727273</v>
      </c>
      <c r="I8961" s="24">
        <f ca="1">H8961/'Option value'!$E$10</f>
        <v>441.24008172683136</v>
      </c>
    </row>
    <row r="8962" spans="2:9">
      <c r="B8962">
        <f t="shared" si="980"/>
        <v>8944</v>
      </c>
      <c r="C8962" s="38">
        <f t="shared" ca="1" si="975"/>
        <v>0.2101623309589121</v>
      </c>
      <c r="D8962" s="38">
        <f t="shared" ca="1" si="976"/>
        <v>6.5641760810573768E-2</v>
      </c>
      <c r="E8962" s="38">
        <f t="shared" ca="1" si="977"/>
        <v>0.1461231344804266</v>
      </c>
      <c r="F8962" s="38">
        <f t="shared" ca="1" si="981"/>
        <v>4.3894269084039914E-2</v>
      </c>
      <c r="G8962" s="24">
        <f t="shared" ca="1" si="978"/>
        <v>9636.9962235056209</v>
      </c>
      <c r="H8962" s="24">
        <f t="shared" ca="1" si="979"/>
        <v>10330.177526818103</v>
      </c>
      <c r="I8962" s="24">
        <f ca="1">H8962/'Option value'!$E$10</f>
        <v>501.46492848631561</v>
      </c>
    </row>
    <row r="8963" spans="2:9">
      <c r="B8963">
        <f t="shared" si="980"/>
        <v>8945</v>
      </c>
      <c r="C8963" s="38">
        <f t="shared" ca="1" si="975"/>
        <v>0.19286354485292267</v>
      </c>
      <c r="D8963" s="38">
        <f t="shared" ca="1" si="976"/>
        <v>6.1273963426897921E-2</v>
      </c>
      <c r="E8963" s="38">
        <f t="shared" ca="1" si="977"/>
        <v>0.14599313355289145</v>
      </c>
      <c r="F8963" s="38">
        <f t="shared" ca="1" si="981"/>
        <v>4.5752741983128536E-2</v>
      </c>
      <c r="G8963" s="24">
        <f t="shared" ca="1" si="978"/>
        <v>9043.0589443997887</v>
      </c>
      <c r="H8963" s="24">
        <f t="shared" ca="1" si="979"/>
        <v>9736.2402477122705</v>
      </c>
      <c r="I8963" s="24">
        <f ca="1">H8963/'Option value'!$E$10</f>
        <v>472.63302173360535</v>
      </c>
    </row>
    <row r="8964" spans="2:9">
      <c r="B8964">
        <f t="shared" si="980"/>
        <v>8946</v>
      </c>
      <c r="C8964" s="38">
        <f t="shared" ca="1" si="975"/>
        <v>0.1656774661413089</v>
      </c>
      <c r="D8964" s="38">
        <f t="shared" ca="1" si="976"/>
        <v>6.9655041825054248E-2</v>
      </c>
      <c r="E8964" s="38">
        <f t="shared" ca="1" si="977"/>
        <v>0.14519608016432262</v>
      </c>
      <c r="F8964" s="38">
        <f t="shared" ca="1" si="981"/>
        <v>2.902957280358251E-2</v>
      </c>
      <c r="G8964" s="24">
        <f t="shared" ca="1" si="978"/>
        <v>8668.4490953293916</v>
      </c>
      <c r="H8964" s="24">
        <f t="shared" ca="1" si="979"/>
        <v>9361.6303986418734</v>
      </c>
      <c r="I8964" s="24">
        <f ca="1">H8964/'Option value'!$E$10</f>
        <v>454.44807760397441</v>
      </c>
    </row>
    <row r="8965" spans="2:9">
      <c r="B8965">
        <f t="shared" si="980"/>
        <v>8947</v>
      </c>
      <c r="C8965" s="38">
        <f t="shared" ca="1" si="975"/>
        <v>0.32147295950732679</v>
      </c>
      <c r="D8965" s="38">
        <f t="shared" ca="1" si="976"/>
        <v>5.7445869036756414E-2</v>
      </c>
      <c r="E8965" s="38">
        <f t="shared" ca="1" si="977"/>
        <v>0.15085165662853611</v>
      </c>
      <c r="F8965" s="38">
        <f t="shared" ca="1" si="981"/>
        <v>2.4982975554974179E-2</v>
      </c>
      <c r="G8965" s="24">
        <f t="shared" ca="1" si="978"/>
        <v>7479.8136835957021</v>
      </c>
      <c r="H8965" s="24">
        <f t="shared" ca="1" si="979"/>
        <v>8172.9949869081847</v>
      </c>
      <c r="I8965" s="24">
        <f ca="1">H8965/'Option value'!$E$10</f>
        <v>396.74732946156234</v>
      </c>
    </row>
    <row r="8966" spans="2:9">
      <c r="B8966">
        <f t="shared" si="980"/>
        <v>8948</v>
      </c>
      <c r="C8966" s="38">
        <f t="shared" ca="1" si="975"/>
        <v>0.40725307758280715</v>
      </c>
      <c r="D8966" s="38">
        <f t="shared" ca="1" si="976"/>
        <v>6.1161832680871157E-2</v>
      </c>
      <c r="E8966" s="38">
        <f t="shared" ca="1" si="977"/>
        <v>0.14346270044883538</v>
      </c>
      <c r="F8966" s="38">
        <f t="shared" ca="1" si="981"/>
        <v>2.5296993259889926E-2</v>
      </c>
      <c r="G8966" s="24">
        <f t="shared" ca="1" si="978"/>
        <v>9033.4285911171792</v>
      </c>
      <c r="H8966" s="24">
        <f t="shared" ca="1" si="979"/>
        <v>9726.6098944296609</v>
      </c>
      <c r="I8966" s="24">
        <f ca="1">H8966/'Option value'!$E$10</f>
        <v>472.16552885580876</v>
      </c>
    </row>
    <row r="8967" spans="2:9">
      <c r="B8967">
        <f t="shared" si="980"/>
        <v>8949</v>
      </c>
      <c r="C8967" s="38">
        <f t="shared" ca="1" si="975"/>
        <v>0.2141917187366455</v>
      </c>
      <c r="D8967" s="38">
        <f t="shared" ca="1" si="976"/>
        <v>6.5001284996372755E-2</v>
      </c>
      <c r="E8967" s="38">
        <f t="shared" ca="1" si="977"/>
        <v>0.14419746026588021</v>
      </c>
      <c r="F8967" s="38">
        <f t="shared" ca="1" si="981"/>
        <v>5.8831516101950421E-2</v>
      </c>
      <c r="G8967" s="24">
        <f t="shared" ca="1" si="978"/>
        <v>11466.105606493555</v>
      </c>
      <c r="H8967" s="24">
        <f t="shared" ca="1" si="979"/>
        <v>12159.286909806036</v>
      </c>
      <c r="I8967" s="24">
        <f ca="1">H8967/'Option value'!$E$10</f>
        <v>590.25664610708907</v>
      </c>
    </row>
    <row r="8968" spans="2:9">
      <c r="B8968">
        <f t="shared" si="980"/>
        <v>8950</v>
      </c>
      <c r="C8968" s="38">
        <f t="shared" ca="1" si="975"/>
        <v>0.20078246368211655</v>
      </c>
      <c r="D8968" s="38">
        <f t="shared" ca="1" si="976"/>
        <v>5.9910565197840646E-2</v>
      </c>
      <c r="E8968" s="38">
        <f t="shared" ca="1" si="977"/>
        <v>0.14383334090436059</v>
      </c>
      <c r="F8968" s="38">
        <f t="shared" ca="1" si="981"/>
        <v>3.6479976295208424E-2</v>
      </c>
      <c r="G8968" s="24">
        <f t="shared" ca="1" si="978"/>
        <v>8310.8122259848515</v>
      </c>
      <c r="H8968" s="24">
        <f t="shared" ca="1" si="979"/>
        <v>9003.9935292973332</v>
      </c>
      <c r="I8968" s="24">
        <f ca="1">H8968/'Option value'!$E$10</f>
        <v>437.08706452899673</v>
      </c>
    </row>
    <row r="8969" spans="2:9">
      <c r="B8969">
        <f t="shared" si="980"/>
        <v>8951</v>
      </c>
      <c r="C8969" s="38">
        <f t="shared" ca="1" si="975"/>
        <v>0.1908849397393941</v>
      </c>
      <c r="D8969" s="38">
        <f t="shared" ca="1" si="976"/>
        <v>5.5840056122704533E-2</v>
      </c>
      <c r="E8969" s="38">
        <f t="shared" ca="1" si="977"/>
        <v>0.14803375644981351</v>
      </c>
      <c r="F8969" s="38">
        <f t="shared" ca="1" si="981"/>
        <v>2.506596317147871E-2</v>
      </c>
      <c r="G8969" s="24">
        <f t="shared" ca="1" si="978"/>
        <v>6706.8044923214547</v>
      </c>
      <c r="H8969" s="24">
        <f t="shared" ca="1" si="979"/>
        <v>7399.9857956339374</v>
      </c>
      <c r="I8969" s="24">
        <f ca="1">H8969/'Option value'!$E$10</f>
        <v>359.22261143854064</v>
      </c>
    </row>
    <row r="8970" spans="2:9">
      <c r="B8970">
        <f t="shared" si="980"/>
        <v>8952</v>
      </c>
      <c r="C8970" s="38">
        <f t="shared" ca="1" si="975"/>
        <v>0.3395824455320321</v>
      </c>
      <c r="D8970" s="38">
        <f t="shared" ca="1" si="976"/>
        <v>6.694853671388809E-2</v>
      </c>
      <c r="E8970" s="38">
        <f t="shared" ca="1" si="977"/>
        <v>0.1474426069372044</v>
      </c>
      <c r="F8970" s="38">
        <f t="shared" ca="1" si="981"/>
        <v>2.4837697852491993E-2</v>
      </c>
      <c r="G8970" s="24">
        <f t="shared" ca="1" si="978"/>
        <v>9071.8122617414865</v>
      </c>
      <c r="H8970" s="24">
        <f t="shared" ca="1" si="979"/>
        <v>9764.9935650539683</v>
      </c>
      <c r="I8970" s="24">
        <f ca="1">H8970/'Option value'!$E$10</f>
        <v>474.02881383757125</v>
      </c>
    </row>
    <row r="8971" spans="2:9">
      <c r="B8971">
        <f t="shared" si="980"/>
        <v>8953</v>
      </c>
      <c r="C8971" s="38">
        <f t="shared" ca="1" si="975"/>
        <v>0.12053173886865792</v>
      </c>
      <c r="D8971" s="38">
        <f t="shared" ca="1" si="976"/>
        <v>6.4464507198953053E-2</v>
      </c>
      <c r="E8971" s="38">
        <f t="shared" ca="1" si="977"/>
        <v>0.14708936821422786</v>
      </c>
      <c r="F8971" s="38">
        <f t="shared" ca="1" si="981"/>
        <v>5.9557507902193579E-2</v>
      </c>
      <c r="G8971" s="24">
        <f t="shared" ca="1" si="978"/>
        <v>10234.580531204523</v>
      </c>
      <c r="H8971" s="24">
        <f t="shared" ca="1" si="979"/>
        <v>10927.761834517005</v>
      </c>
      <c r="I8971" s="24">
        <f ca="1">H8971/'Option value'!$E$10</f>
        <v>530.47387546199047</v>
      </c>
    </row>
    <row r="8972" spans="2:9">
      <c r="B8972">
        <f t="shared" si="980"/>
        <v>8954</v>
      </c>
      <c r="C8972" s="38">
        <f t="shared" ca="1" si="975"/>
        <v>0.13101864666768614</v>
      </c>
      <c r="D8972" s="38">
        <f t="shared" ca="1" si="976"/>
        <v>6.4479291602749428E-2</v>
      </c>
      <c r="E8972" s="38">
        <f t="shared" ca="1" si="977"/>
        <v>0.14421763995116693</v>
      </c>
      <c r="F8972" s="38">
        <f t="shared" ca="1" si="981"/>
        <v>4.1401180982014729E-2</v>
      </c>
      <c r="G8972" s="24">
        <f t="shared" ca="1" si="978"/>
        <v>8796.6792508487997</v>
      </c>
      <c r="H8972" s="24">
        <f t="shared" ca="1" si="979"/>
        <v>9489.8605541612815</v>
      </c>
      <c r="I8972" s="24">
        <f ca="1">H8972/'Option value'!$E$10</f>
        <v>460.67284243501365</v>
      </c>
    </row>
    <row r="8973" spans="2:9">
      <c r="B8973">
        <f t="shared" si="980"/>
        <v>8955</v>
      </c>
      <c r="C8973" s="38">
        <f t="shared" ca="1" si="975"/>
        <v>0.31106212053925936</v>
      </c>
      <c r="D8973" s="38">
        <f t="shared" ca="1" si="976"/>
        <v>5.9649726552022622E-2</v>
      </c>
      <c r="E8973" s="38">
        <f t="shared" ca="1" si="977"/>
        <v>0.14781239911224117</v>
      </c>
      <c r="F8973" s="38">
        <f t="shared" ca="1" si="981"/>
        <v>5.264247183421672E-2</v>
      </c>
      <c r="G8973" s="24">
        <f t="shared" ca="1" si="978"/>
        <v>10191.154047048281</v>
      </c>
      <c r="H8973" s="24">
        <f t="shared" ca="1" si="979"/>
        <v>10884.335350360763</v>
      </c>
      <c r="I8973" s="24">
        <f ca="1">H8973/'Option value'!$E$10</f>
        <v>528.36579370683307</v>
      </c>
    </row>
    <row r="8974" spans="2:9">
      <c r="B8974">
        <f t="shared" si="980"/>
        <v>8956</v>
      </c>
      <c r="C8974" s="38">
        <f t="shared" ca="1" si="975"/>
        <v>0.18378974655774</v>
      </c>
      <c r="D8974" s="38">
        <f t="shared" ca="1" si="976"/>
        <v>5.8851871452840598E-2</v>
      </c>
      <c r="E8974" s="38">
        <f t="shared" ca="1" si="977"/>
        <v>0.14668598292241042</v>
      </c>
      <c r="F8974" s="38">
        <f t="shared" ca="1" si="981"/>
        <v>2.0759575337919962E-2</v>
      </c>
      <c r="G8974" s="24">
        <f t="shared" ca="1" si="978"/>
        <v>6861.3474891497262</v>
      </c>
      <c r="H8974" s="24">
        <f t="shared" ca="1" si="979"/>
        <v>7554.5287924622089</v>
      </c>
      <c r="I8974" s="24">
        <f ca="1">H8974/'Option value'!$E$10</f>
        <v>366.72469866321399</v>
      </c>
    </row>
    <row r="8975" spans="2:9">
      <c r="B8975">
        <f t="shared" si="980"/>
        <v>8957</v>
      </c>
      <c r="C8975" s="38">
        <f t="shared" ca="1" si="975"/>
        <v>0.26001312964208734</v>
      </c>
      <c r="D8975" s="38">
        <f t="shared" ca="1" si="976"/>
        <v>6.1774420237432223E-2</v>
      </c>
      <c r="E8975" s="38">
        <f t="shared" ca="1" si="977"/>
        <v>0.14450762990907723</v>
      </c>
      <c r="F8975" s="38">
        <f t="shared" ca="1" si="981"/>
        <v>5.4885488177745009E-2</v>
      </c>
      <c r="G8975" s="24">
        <f t="shared" ca="1" si="978"/>
        <v>10771.093786416946</v>
      </c>
      <c r="H8975" s="24">
        <f t="shared" ca="1" si="979"/>
        <v>11464.275089729428</v>
      </c>
      <c r="I8975" s="24">
        <f ca="1">H8975/'Option value'!$E$10</f>
        <v>556.51820823929256</v>
      </c>
    </row>
    <row r="8976" spans="2:9">
      <c r="B8976">
        <f t="shared" si="980"/>
        <v>8958</v>
      </c>
      <c r="C8976" s="38">
        <f t="shared" ca="1" si="975"/>
        <v>1.4243370055943089E-2</v>
      </c>
      <c r="D8976" s="38">
        <f t="shared" ca="1" si="976"/>
        <v>6.6696491601745511E-2</v>
      </c>
      <c r="E8976" s="38">
        <f t="shared" ca="1" si="977"/>
        <v>0.14559838587378585</v>
      </c>
      <c r="F8976" s="38">
        <f t="shared" ca="1" si="981"/>
        <v>2.9666311022274239E-2</v>
      </c>
      <c r="G8976" s="24">
        <f t="shared" ca="1" si="978"/>
        <v>7236.5727973091234</v>
      </c>
      <c r="H8976" s="24">
        <f t="shared" ca="1" si="979"/>
        <v>7929.7541006216061</v>
      </c>
      <c r="I8976" s="24">
        <f ca="1">H8976/'Option value'!$E$10</f>
        <v>384.93951944765075</v>
      </c>
    </row>
    <row r="8977" spans="2:9">
      <c r="B8977">
        <f t="shared" si="980"/>
        <v>8959</v>
      </c>
      <c r="C8977" s="38">
        <f t="shared" ca="1" si="975"/>
        <v>0.32512282898099831</v>
      </c>
      <c r="D8977" s="38">
        <f t="shared" ca="1" si="976"/>
        <v>6.7989145328632317E-2</v>
      </c>
      <c r="E8977" s="38">
        <f t="shared" ca="1" si="977"/>
        <v>0.14559522872107228</v>
      </c>
      <c r="F8977" s="38">
        <f t="shared" ca="1" si="981"/>
        <v>5.9930516185959848E-2</v>
      </c>
      <c r="G8977" s="24">
        <f t="shared" ca="1" si="978"/>
        <v>13043.22940619466</v>
      </c>
      <c r="H8977" s="24">
        <f t="shared" ca="1" si="979"/>
        <v>13736.410709507141</v>
      </c>
      <c r="I8977" s="24">
        <f ca="1">H8977/'Option value'!$E$10</f>
        <v>666.81605385956993</v>
      </c>
    </row>
    <row r="8978" spans="2:9">
      <c r="B8978">
        <f t="shared" si="980"/>
        <v>8960</v>
      </c>
      <c r="C8978" s="38">
        <f t="shared" ca="1" si="975"/>
        <v>0.11139653377995534</v>
      </c>
      <c r="D8978" s="38">
        <f t="shared" ca="1" si="976"/>
        <v>6.7647117912565891E-2</v>
      </c>
      <c r="E8978" s="38">
        <f t="shared" ca="1" si="977"/>
        <v>0.14220985205630723</v>
      </c>
      <c r="F8978" s="38">
        <f t="shared" ca="1" si="981"/>
        <v>3.6267184693466584E-2</v>
      </c>
      <c r="G8978" s="24">
        <f t="shared" ca="1" si="978"/>
        <v>8801.1375802881212</v>
      </c>
      <c r="H8978" s="24">
        <f t="shared" ca="1" si="979"/>
        <v>9494.3188836006029</v>
      </c>
      <c r="I8978" s="24">
        <f ca="1">H8978/'Option value'!$E$10</f>
        <v>460.88926619420397</v>
      </c>
    </row>
    <row r="8979" spans="2:9">
      <c r="B8979">
        <f t="shared" si="980"/>
        <v>8961</v>
      </c>
      <c r="C8979" s="38">
        <f t="shared" ref="C8979:C9042" ca="1" si="982">_xlfn.NORM.INV(RAND(),$F$6,$G$6)</f>
        <v>0.47572556966896173</v>
      </c>
      <c r="D8979" s="38">
        <f t="shared" ref="D8979:D9042" ca="1" si="983">_xlfn.NORM.INV(RAND(),$F$7,$G$7)</f>
        <v>5.8762496478264307E-2</v>
      </c>
      <c r="E8979" s="38">
        <f t="shared" ref="E8979:E9042" ca="1" si="984">_xlfn.NORM.INV(RAND(),$F$8,$G$8)</f>
        <v>0.14665994641967928</v>
      </c>
      <c r="F8979" s="38">
        <f t="shared" ca="1" si="981"/>
        <v>4.6820345160929575E-2</v>
      </c>
      <c r="G8979" s="24">
        <f t="shared" ref="G8979:G9042" ca="1" si="985">IF(E8979&gt;F8979,($C$12*(1+C8979)*D8979)/(E8979-F8979),0)</f>
        <v>10771.951254088668</v>
      </c>
      <c r="H8979" s="24">
        <f t="shared" ref="H8979:H9042" ca="1" si="986">G8979+$C$13</f>
        <v>11465.13255740115</v>
      </c>
      <c r="I8979" s="24">
        <f ca="1">H8979/'Option value'!$E$10</f>
        <v>556.55983288355094</v>
      </c>
    </row>
    <row r="8980" spans="2:9">
      <c r="B8980">
        <f t="shared" ref="B8980:B9043" si="987">B8979+1</f>
        <v>8962</v>
      </c>
      <c r="C8980" s="38">
        <f t="shared" ca="1" si="982"/>
        <v>0.1370493581895183</v>
      </c>
      <c r="D8980" s="38">
        <f t="shared" ca="1" si="983"/>
        <v>5.8887504610542721E-2</v>
      </c>
      <c r="E8980" s="38">
        <f t="shared" ca="1" si="984"/>
        <v>0.15188147100212215</v>
      </c>
      <c r="F8980" s="38">
        <f t="shared" ref="F8980:F9043" ca="1" si="988">RAND()*($E$9-$D$9)+$D$9</f>
        <v>5.6788791363665672E-2</v>
      </c>
      <c r="G8980" s="24">
        <f t="shared" ca="1" si="985"/>
        <v>8732.6641880175121</v>
      </c>
      <c r="H8980" s="24">
        <f t="shared" ca="1" si="986"/>
        <v>9425.8454913299938</v>
      </c>
      <c r="I8980" s="24">
        <f ca="1">H8980/'Option value'!$E$10</f>
        <v>457.56531511310646</v>
      </c>
    </row>
    <row r="8981" spans="2:9">
      <c r="B8981">
        <f t="shared" si="987"/>
        <v>8963</v>
      </c>
      <c r="C8981" s="38">
        <f t="shared" ca="1" si="982"/>
        <v>0.31702494733257136</v>
      </c>
      <c r="D8981" s="38">
        <f t="shared" ca="1" si="983"/>
        <v>6.3208678228179771E-2</v>
      </c>
      <c r="E8981" s="38">
        <f t="shared" ca="1" si="984"/>
        <v>0.14456886697991</v>
      </c>
      <c r="F8981" s="38">
        <f t="shared" ca="1" si="988"/>
        <v>4.8734229181016143E-2</v>
      </c>
      <c r="G8981" s="24">
        <f t="shared" ca="1" si="985"/>
        <v>10773.072470139969</v>
      </c>
      <c r="H8981" s="24">
        <f t="shared" ca="1" si="986"/>
        <v>11466.25377345245</v>
      </c>
      <c r="I8981" s="24">
        <f ca="1">H8981/'Option value'!$E$10</f>
        <v>556.61426084720631</v>
      </c>
    </row>
    <row r="8982" spans="2:9">
      <c r="B8982">
        <f t="shared" si="987"/>
        <v>8964</v>
      </c>
      <c r="C8982" s="38">
        <f t="shared" ca="1" si="982"/>
        <v>0.28789244890055155</v>
      </c>
      <c r="D8982" s="38">
        <f t="shared" ca="1" si="983"/>
        <v>5.9584976252708456E-2</v>
      </c>
      <c r="E8982" s="38">
        <f t="shared" ca="1" si="984"/>
        <v>0.14302715980394479</v>
      </c>
      <c r="F8982" s="38">
        <f t="shared" ca="1" si="988"/>
        <v>3.8697531171654219E-2</v>
      </c>
      <c r="G8982" s="24">
        <f t="shared" ca="1" si="985"/>
        <v>9122.2103573738987</v>
      </c>
      <c r="H8982" s="24">
        <f t="shared" ca="1" si="986"/>
        <v>9815.3916606863804</v>
      </c>
      <c r="I8982" s="24">
        <f ca="1">H8982/'Option value'!$E$10</f>
        <v>476.47532333429029</v>
      </c>
    </row>
    <row r="8983" spans="2:9">
      <c r="B8983">
        <f t="shared" si="987"/>
        <v>8965</v>
      </c>
      <c r="C8983" s="38">
        <f t="shared" ca="1" si="982"/>
        <v>0.25427667448961738</v>
      </c>
      <c r="D8983" s="38">
        <f t="shared" ca="1" si="983"/>
        <v>7.2946044608952432E-2</v>
      </c>
      <c r="E8983" s="38">
        <f t="shared" ca="1" si="984"/>
        <v>0.14386169463811727</v>
      </c>
      <c r="F8983" s="38">
        <f t="shared" ca="1" si="988"/>
        <v>2.8448315617000355E-2</v>
      </c>
      <c r="G8983" s="24">
        <f t="shared" ca="1" si="985"/>
        <v>9831.7383964889632</v>
      </c>
      <c r="H8983" s="24">
        <f t="shared" ca="1" si="986"/>
        <v>10524.919699801445</v>
      </c>
      <c r="I8983" s="24">
        <f ca="1">H8983/'Option value'!$E$10</f>
        <v>510.91843202919631</v>
      </c>
    </row>
    <row r="8984" spans="2:9">
      <c r="B8984">
        <f t="shared" si="987"/>
        <v>8966</v>
      </c>
      <c r="C8984" s="38">
        <f t="shared" ca="1" si="982"/>
        <v>0.40255733667415594</v>
      </c>
      <c r="D8984" s="38">
        <f t="shared" ca="1" si="983"/>
        <v>5.7450614301719556E-2</v>
      </c>
      <c r="E8984" s="38">
        <f t="shared" ca="1" si="984"/>
        <v>0.14390184168878425</v>
      </c>
      <c r="F8984" s="38">
        <f t="shared" ca="1" si="988"/>
        <v>2.5723960707124537E-2</v>
      </c>
      <c r="G8984" s="24">
        <f t="shared" ca="1" si="985"/>
        <v>8456.1071897739075</v>
      </c>
      <c r="H8984" s="24">
        <f t="shared" ca="1" si="986"/>
        <v>9149.2884930863893</v>
      </c>
      <c r="I8984" s="24">
        <f ca="1">H8984/'Option value'!$E$10</f>
        <v>444.14021811098974</v>
      </c>
    </row>
    <row r="8985" spans="2:9">
      <c r="B8985">
        <f t="shared" si="987"/>
        <v>8967</v>
      </c>
      <c r="C8985" s="38">
        <f t="shared" ca="1" si="982"/>
        <v>0.2387010413442156</v>
      </c>
      <c r="D8985" s="38">
        <f t="shared" ca="1" si="983"/>
        <v>6.0282821057056811E-2</v>
      </c>
      <c r="E8985" s="38">
        <f t="shared" ca="1" si="984"/>
        <v>0.14519382270584025</v>
      </c>
      <c r="F8985" s="38">
        <f t="shared" ca="1" si="988"/>
        <v>2.5369353544238468E-2</v>
      </c>
      <c r="G8985" s="24">
        <f t="shared" ca="1" si="985"/>
        <v>7728.6908129212861</v>
      </c>
      <c r="H8985" s="24">
        <f t="shared" ca="1" si="986"/>
        <v>8421.8721162337679</v>
      </c>
      <c r="I8985" s="24">
        <f ca="1">H8985/'Option value'!$E$10</f>
        <v>408.82874350649354</v>
      </c>
    </row>
    <row r="8986" spans="2:9">
      <c r="B8986">
        <f t="shared" si="987"/>
        <v>8968</v>
      </c>
      <c r="C8986" s="38">
        <f t="shared" ca="1" si="982"/>
        <v>0.34507021220094458</v>
      </c>
      <c r="D8986" s="38">
        <f t="shared" ca="1" si="983"/>
        <v>5.2287685851227242E-2</v>
      </c>
      <c r="E8986" s="38">
        <f t="shared" ca="1" si="984"/>
        <v>0.14687736644732638</v>
      </c>
      <c r="F8986" s="38">
        <f t="shared" ca="1" si="988"/>
        <v>5.3909531611185654E-2</v>
      </c>
      <c r="G8986" s="24">
        <f t="shared" ca="1" si="985"/>
        <v>9382.1643514761399</v>
      </c>
      <c r="H8986" s="24">
        <f t="shared" ca="1" si="986"/>
        <v>10075.345654788622</v>
      </c>
      <c r="I8986" s="24">
        <f ca="1">H8986/'Option value'!$E$10</f>
        <v>489.09444926158352</v>
      </c>
    </row>
    <row r="8987" spans="2:9">
      <c r="B8987">
        <f t="shared" si="987"/>
        <v>8969</v>
      </c>
      <c r="C8987" s="38">
        <f t="shared" ca="1" si="982"/>
        <v>7.8286111132469915E-2</v>
      </c>
      <c r="D8987" s="38">
        <f t="shared" ca="1" si="983"/>
        <v>6.1664242461531772E-2</v>
      </c>
      <c r="E8987" s="38">
        <f t="shared" ca="1" si="984"/>
        <v>0.14928702504613758</v>
      </c>
      <c r="F8987" s="38">
        <f t="shared" ca="1" si="988"/>
        <v>3.0043456677423301E-2</v>
      </c>
      <c r="G8987" s="24">
        <f t="shared" ca="1" si="985"/>
        <v>6915.5038098390369</v>
      </c>
      <c r="H8987" s="24">
        <f t="shared" ca="1" si="986"/>
        <v>7608.6851131515195</v>
      </c>
      <c r="I8987" s="24">
        <f ca="1">H8987/'Option value'!$E$10</f>
        <v>369.35364626949121</v>
      </c>
    </row>
    <row r="8988" spans="2:9">
      <c r="B8988">
        <f t="shared" si="987"/>
        <v>8970</v>
      </c>
      <c r="C8988" s="38">
        <f t="shared" ca="1" si="982"/>
        <v>0.18164359075325651</v>
      </c>
      <c r="D8988" s="38">
        <f t="shared" ca="1" si="983"/>
        <v>6.3210056819852298E-2</v>
      </c>
      <c r="E8988" s="38">
        <f t="shared" ca="1" si="984"/>
        <v>0.14465561585123438</v>
      </c>
      <c r="F8988" s="38">
        <f t="shared" ca="1" si="988"/>
        <v>5.1279768820267843E-2</v>
      </c>
      <c r="G8988" s="24">
        <f t="shared" ca="1" si="985"/>
        <v>9920.4073816337295</v>
      </c>
      <c r="H8988" s="24">
        <f t="shared" ca="1" si="986"/>
        <v>10613.588684946211</v>
      </c>
      <c r="I8988" s="24">
        <f ca="1">H8988/'Option value'!$E$10</f>
        <v>515.22275169641796</v>
      </c>
    </row>
    <row r="8989" spans="2:9">
      <c r="B8989">
        <f t="shared" si="987"/>
        <v>8971</v>
      </c>
      <c r="C8989" s="38">
        <f t="shared" ca="1" si="982"/>
        <v>0.11974009434084211</v>
      </c>
      <c r="D8989" s="38">
        <f t="shared" ca="1" si="983"/>
        <v>6.5743434757232364E-2</v>
      </c>
      <c r="E8989" s="38">
        <f t="shared" ca="1" si="984"/>
        <v>0.14720712219940232</v>
      </c>
      <c r="F8989" s="38">
        <f t="shared" ca="1" si="988"/>
        <v>4.0346432997260859E-2</v>
      </c>
      <c r="G8989" s="24">
        <f t="shared" ca="1" si="985"/>
        <v>8543.6416680810125</v>
      </c>
      <c r="H8989" s="24">
        <f t="shared" ca="1" si="986"/>
        <v>9236.8229713934943</v>
      </c>
      <c r="I8989" s="24">
        <f ca="1">H8989/'Option value'!$E$10</f>
        <v>448.38946463075212</v>
      </c>
    </row>
    <row r="8990" spans="2:9">
      <c r="B8990">
        <f t="shared" si="987"/>
        <v>8972</v>
      </c>
      <c r="C8990" s="38">
        <f t="shared" ca="1" si="982"/>
        <v>0.35255654179544216</v>
      </c>
      <c r="D8990" s="38">
        <f t="shared" ca="1" si="983"/>
        <v>6.7189886650059885E-2</v>
      </c>
      <c r="E8990" s="38">
        <f t="shared" ca="1" si="984"/>
        <v>0.14170013266885692</v>
      </c>
      <c r="F8990" s="38">
        <f t="shared" ca="1" si="988"/>
        <v>5.4363538427872629E-2</v>
      </c>
      <c r="G8990" s="24">
        <f t="shared" ca="1" si="985"/>
        <v>12904.894612849041</v>
      </c>
      <c r="H8990" s="24">
        <f t="shared" ca="1" si="986"/>
        <v>13598.075916161522</v>
      </c>
      <c r="I8990" s="24">
        <f ca="1">H8990/'Option value'!$E$10</f>
        <v>660.10077262920004</v>
      </c>
    </row>
    <row r="8991" spans="2:9">
      <c r="B8991">
        <f t="shared" si="987"/>
        <v>8973</v>
      </c>
      <c r="C8991" s="38">
        <f t="shared" ca="1" si="982"/>
        <v>0.33378759973334177</v>
      </c>
      <c r="D8991" s="38">
        <f t="shared" ca="1" si="983"/>
        <v>5.7480290278280138E-2</v>
      </c>
      <c r="E8991" s="38">
        <f t="shared" ca="1" si="984"/>
        <v>0.14499167363934881</v>
      </c>
      <c r="F8991" s="38">
        <f t="shared" ca="1" si="988"/>
        <v>4.4733093373683849E-2</v>
      </c>
      <c r="G8991" s="24">
        <f t="shared" ca="1" si="985"/>
        <v>9483.6486213963981</v>
      </c>
      <c r="H8991" s="24">
        <f t="shared" ca="1" si="986"/>
        <v>10176.82992470888</v>
      </c>
      <c r="I8991" s="24">
        <f ca="1">H8991/'Option value'!$E$10</f>
        <v>494.02087013149901</v>
      </c>
    </row>
    <row r="8992" spans="2:9">
      <c r="B8992">
        <f t="shared" si="987"/>
        <v>8974</v>
      </c>
      <c r="C8992" s="38">
        <f t="shared" ca="1" si="982"/>
        <v>0.35979250293433468</v>
      </c>
      <c r="D8992" s="38">
        <f t="shared" ca="1" si="983"/>
        <v>6.8591811721254906E-2</v>
      </c>
      <c r="E8992" s="38">
        <f t="shared" ca="1" si="984"/>
        <v>0.1427923805617598</v>
      </c>
      <c r="F8992" s="38">
        <f t="shared" ca="1" si="988"/>
        <v>2.0530554277256825E-2</v>
      </c>
      <c r="G8992" s="24">
        <f t="shared" ca="1" si="985"/>
        <v>9461.1823848932454</v>
      </c>
      <c r="H8992" s="24">
        <f t="shared" ca="1" si="986"/>
        <v>10154.363688205727</v>
      </c>
      <c r="I8992" s="24">
        <f ca="1">H8992/'Option value'!$E$10</f>
        <v>492.93027612649155</v>
      </c>
    </row>
    <row r="8993" spans="2:9">
      <c r="B8993">
        <f t="shared" si="987"/>
        <v>8975</v>
      </c>
      <c r="C8993" s="38">
        <f t="shared" ca="1" si="982"/>
        <v>0.14796817944416346</v>
      </c>
      <c r="D8993" s="38">
        <f t="shared" ca="1" si="983"/>
        <v>6.2806617719779356E-2</v>
      </c>
      <c r="E8993" s="38">
        <f t="shared" ca="1" si="984"/>
        <v>0.14547985815305325</v>
      </c>
      <c r="F8993" s="38">
        <f t="shared" ca="1" si="988"/>
        <v>2.9615968898032773E-2</v>
      </c>
      <c r="G8993" s="24">
        <f t="shared" ca="1" si="985"/>
        <v>7717.5336284393352</v>
      </c>
      <c r="H8993" s="24">
        <f t="shared" ca="1" si="986"/>
        <v>8410.7149317518179</v>
      </c>
      <c r="I8993" s="24">
        <f ca="1">H8993/'Option value'!$E$10</f>
        <v>408.28713260931153</v>
      </c>
    </row>
    <row r="8994" spans="2:9">
      <c r="B8994">
        <f t="shared" si="987"/>
        <v>8976</v>
      </c>
      <c r="C8994" s="38">
        <f t="shared" ca="1" si="982"/>
        <v>0.36046820436409571</v>
      </c>
      <c r="D8994" s="38">
        <f t="shared" ca="1" si="983"/>
        <v>6.7053284396942969E-2</v>
      </c>
      <c r="E8994" s="38">
        <f t="shared" ca="1" si="984"/>
        <v>0.14616217379132243</v>
      </c>
      <c r="F8994" s="38">
        <f t="shared" ca="1" si="988"/>
        <v>4.5746356631480092E-2</v>
      </c>
      <c r="G8994" s="24">
        <f t="shared" ca="1" si="985"/>
        <v>11266.725194240114</v>
      </c>
      <c r="H8994" s="24">
        <f t="shared" ca="1" si="986"/>
        <v>11959.906497552596</v>
      </c>
      <c r="I8994" s="24">
        <f ca="1">H8994/'Option value'!$E$10</f>
        <v>580.57798531808714</v>
      </c>
    </row>
    <row r="8995" spans="2:9">
      <c r="B8995">
        <f t="shared" si="987"/>
        <v>8977</v>
      </c>
      <c r="C8995" s="38">
        <f t="shared" ca="1" si="982"/>
        <v>0.17051650628671877</v>
      </c>
      <c r="D8995" s="38">
        <f t="shared" ca="1" si="983"/>
        <v>6.5302168228184285E-2</v>
      </c>
      <c r="E8995" s="38">
        <f t="shared" ca="1" si="984"/>
        <v>0.14911180420250669</v>
      </c>
      <c r="F8995" s="38">
        <f t="shared" ca="1" si="988"/>
        <v>2.7521141406613454E-2</v>
      </c>
      <c r="G8995" s="24">
        <f t="shared" ca="1" si="985"/>
        <v>7796.439170350156</v>
      </c>
      <c r="H8995" s="24">
        <f t="shared" ca="1" si="986"/>
        <v>8489.6204736626387</v>
      </c>
      <c r="I8995" s="24">
        <f ca="1">H8995/'Option value'!$E$10</f>
        <v>412.11749872148727</v>
      </c>
    </row>
    <row r="8996" spans="2:9">
      <c r="B8996">
        <f t="shared" si="987"/>
        <v>8978</v>
      </c>
      <c r="C8996" s="38">
        <f t="shared" ca="1" si="982"/>
        <v>0.23112849679333114</v>
      </c>
      <c r="D8996" s="38">
        <f t="shared" ca="1" si="983"/>
        <v>6.8580463066427927E-2</v>
      </c>
      <c r="E8996" s="38">
        <f t="shared" ca="1" si="984"/>
        <v>0.14309496527925952</v>
      </c>
      <c r="F8996" s="38">
        <f t="shared" ca="1" si="988"/>
        <v>2.6978889498260349E-2</v>
      </c>
      <c r="G8996" s="24">
        <f t="shared" ca="1" si="985"/>
        <v>9017.8461955620078</v>
      </c>
      <c r="H8996" s="24">
        <f t="shared" ca="1" si="986"/>
        <v>9711.0274988744895</v>
      </c>
      <c r="I8996" s="24">
        <f ca="1">H8996/'Option value'!$E$10</f>
        <v>471.40910188711109</v>
      </c>
    </row>
    <row r="8997" spans="2:9">
      <c r="B8997">
        <f t="shared" si="987"/>
        <v>8979</v>
      </c>
      <c r="C8997" s="38">
        <f t="shared" ca="1" si="982"/>
        <v>0.30078490228467458</v>
      </c>
      <c r="D8997" s="38">
        <f t="shared" ca="1" si="983"/>
        <v>6.5728343522426125E-2</v>
      </c>
      <c r="E8997" s="38">
        <f t="shared" ca="1" si="984"/>
        <v>0.14689750840058979</v>
      </c>
      <c r="F8997" s="38">
        <f t="shared" ca="1" si="988"/>
        <v>4.33870758891646E-2</v>
      </c>
      <c r="G8997" s="24">
        <f t="shared" ca="1" si="985"/>
        <v>10243.90231785281</v>
      </c>
      <c r="H8997" s="24">
        <f t="shared" ca="1" si="986"/>
        <v>10937.083621165291</v>
      </c>
      <c r="I8997" s="24">
        <f ca="1">H8997/'Option value'!$E$10</f>
        <v>530.92638937695585</v>
      </c>
    </row>
    <row r="8998" spans="2:9">
      <c r="B8998">
        <f t="shared" si="987"/>
        <v>8980</v>
      </c>
      <c r="C8998" s="38">
        <f t="shared" ca="1" si="982"/>
        <v>4.9326050416987149E-2</v>
      </c>
      <c r="D8998" s="38">
        <f t="shared" ca="1" si="983"/>
        <v>6.6698781499145932E-2</v>
      </c>
      <c r="E8998" s="38">
        <f t="shared" ca="1" si="984"/>
        <v>0.14632602363931904</v>
      </c>
      <c r="F8998" s="38">
        <f t="shared" ca="1" si="988"/>
        <v>2.3373442058864994E-2</v>
      </c>
      <c r="G8998" s="24">
        <f t="shared" ca="1" si="985"/>
        <v>7059.6322710230643</v>
      </c>
      <c r="H8998" s="24">
        <f t="shared" ca="1" si="986"/>
        <v>7752.8135743355469</v>
      </c>
      <c r="I8998" s="24">
        <f ca="1">H8998/'Option value'!$E$10</f>
        <v>376.35017351143426</v>
      </c>
    </row>
    <row r="8999" spans="2:9">
      <c r="B8999">
        <f t="shared" si="987"/>
        <v>8981</v>
      </c>
      <c r="C8999" s="38">
        <f t="shared" ca="1" si="982"/>
        <v>0.20811299883456233</v>
      </c>
      <c r="D8999" s="38">
        <f t="shared" ca="1" si="983"/>
        <v>5.9160092427551027E-2</v>
      </c>
      <c r="E8999" s="38">
        <f t="shared" ca="1" si="984"/>
        <v>0.14736300056550125</v>
      </c>
      <c r="F8999" s="38">
        <f t="shared" ca="1" si="988"/>
        <v>5.7777693406449365E-2</v>
      </c>
      <c r="G8999" s="24">
        <f t="shared" ca="1" si="985"/>
        <v>9894.4347940470489</v>
      </c>
      <c r="H8999" s="24">
        <f t="shared" ca="1" si="986"/>
        <v>10587.616097359531</v>
      </c>
      <c r="I8999" s="24">
        <f ca="1">H8999/'Option value'!$E$10</f>
        <v>513.96194647376353</v>
      </c>
    </row>
    <row r="9000" spans="2:9">
      <c r="B9000">
        <f t="shared" si="987"/>
        <v>8982</v>
      </c>
      <c r="C9000" s="38">
        <f t="shared" ca="1" si="982"/>
        <v>0.22089743588588834</v>
      </c>
      <c r="D9000" s="38">
        <f t="shared" ca="1" si="983"/>
        <v>6.3713057292425129E-2</v>
      </c>
      <c r="E9000" s="38">
        <f t="shared" ca="1" si="984"/>
        <v>0.14440483733280363</v>
      </c>
      <c r="F9000" s="38">
        <f t="shared" ca="1" si="988"/>
        <v>4.7408844113707688E-2</v>
      </c>
      <c r="G9000" s="24">
        <f t="shared" ca="1" si="985"/>
        <v>9945.9256718774595</v>
      </c>
      <c r="H9000" s="24">
        <f t="shared" ca="1" si="986"/>
        <v>10639.106975189941</v>
      </c>
      <c r="I9000" s="24">
        <f ca="1">H9000/'Option value'!$E$10</f>
        <v>516.4615036499971</v>
      </c>
    </row>
    <row r="9001" spans="2:9">
      <c r="B9001">
        <f t="shared" si="987"/>
        <v>8983</v>
      </c>
      <c r="C9001" s="38">
        <f t="shared" ca="1" si="982"/>
        <v>0.39119446265626728</v>
      </c>
      <c r="D9001" s="38">
        <f t="shared" ca="1" si="983"/>
        <v>6.5255492996585285E-2</v>
      </c>
      <c r="E9001" s="38">
        <f t="shared" ca="1" si="984"/>
        <v>0.14165365516099879</v>
      </c>
      <c r="F9001" s="38">
        <f t="shared" ca="1" si="988"/>
        <v>3.1753539832371502E-2</v>
      </c>
      <c r="G9001" s="24">
        <f t="shared" ca="1" si="985"/>
        <v>10244.67402373963</v>
      </c>
      <c r="H9001" s="24">
        <f t="shared" ca="1" si="986"/>
        <v>10937.855327052112</v>
      </c>
      <c r="I9001" s="24">
        <f ca="1">H9001/'Option value'!$E$10</f>
        <v>530.96385082777238</v>
      </c>
    </row>
    <row r="9002" spans="2:9">
      <c r="B9002">
        <f t="shared" si="987"/>
        <v>8984</v>
      </c>
      <c r="C9002" s="38">
        <f t="shared" ca="1" si="982"/>
        <v>0.15516245766766867</v>
      </c>
      <c r="D9002" s="38">
        <f t="shared" ca="1" si="983"/>
        <v>6.1544178422142215E-2</v>
      </c>
      <c r="E9002" s="38">
        <f t="shared" ca="1" si="984"/>
        <v>0.14145056938297085</v>
      </c>
      <c r="F9002" s="38">
        <f t="shared" ca="1" si="988"/>
        <v>4.4103616129611091E-2</v>
      </c>
      <c r="G9002" s="24">
        <f t="shared" ca="1" si="985"/>
        <v>9057.3063585710461</v>
      </c>
      <c r="H9002" s="24">
        <f t="shared" ca="1" si="986"/>
        <v>9750.4876618835278</v>
      </c>
      <c r="I9002" s="24">
        <f ca="1">H9002/'Option value'!$E$10</f>
        <v>473.32464378075372</v>
      </c>
    </row>
    <row r="9003" spans="2:9">
      <c r="B9003">
        <f t="shared" si="987"/>
        <v>8985</v>
      </c>
      <c r="C9003" s="38">
        <f t="shared" ca="1" si="982"/>
        <v>0.21465870927175584</v>
      </c>
      <c r="D9003" s="38">
        <f t="shared" ca="1" si="983"/>
        <v>6.3418950797984486E-2</v>
      </c>
      <c r="E9003" s="38">
        <f t="shared" ca="1" si="984"/>
        <v>0.14454255836162985</v>
      </c>
      <c r="F9003" s="38">
        <f t="shared" ca="1" si="988"/>
        <v>3.6121173346505428E-2</v>
      </c>
      <c r="G9003" s="24">
        <f t="shared" ca="1" si="985"/>
        <v>8811.4980057523389</v>
      </c>
      <c r="H9003" s="24">
        <f t="shared" ca="1" si="986"/>
        <v>9504.6793090648207</v>
      </c>
      <c r="I9003" s="24">
        <f ca="1">H9003/'Option value'!$E$10</f>
        <v>461.39219946916603</v>
      </c>
    </row>
    <row r="9004" spans="2:9">
      <c r="B9004">
        <f t="shared" si="987"/>
        <v>8986</v>
      </c>
      <c r="C9004" s="38">
        <f t="shared" ca="1" si="982"/>
        <v>0.33672676355471076</v>
      </c>
      <c r="D9004" s="38">
        <f t="shared" ca="1" si="983"/>
        <v>6.619283736562423E-2</v>
      </c>
      <c r="E9004" s="38">
        <f t="shared" ca="1" si="984"/>
        <v>0.14822207406366389</v>
      </c>
      <c r="F9004" s="38">
        <f t="shared" ca="1" si="988"/>
        <v>3.9609288269791765E-2</v>
      </c>
      <c r="G9004" s="24">
        <f t="shared" ca="1" si="985"/>
        <v>10103.318984853955</v>
      </c>
      <c r="H9004" s="24">
        <f t="shared" ca="1" si="986"/>
        <v>10796.500288166437</v>
      </c>
      <c r="I9004" s="24">
        <f ca="1">H9004/'Option value'!$E$10</f>
        <v>524.1019557362348</v>
      </c>
    </row>
    <row r="9005" spans="2:9">
      <c r="B9005">
        <f t="shared" si="987"/>
        <v>8987</v>
      </c>
      <c r="C9005" s="38">
        <f t="shared" ca="1" si="982"/>
        <v>0.3588626618240785</v>
      </c>
      <c r="D9005" s="38">
        <f t="shared" ca="1" si="983"/>
        <v>6.7412539855614406E-2</v>
      </c>
      <c r="E9005" s="38">
        <f t="shared" ca="1" si="984"/>
        <v>0.14060440108656985</v>
      </c>
      <c r="F9005" s="38">
        <f t="shared" ca="1" si="988"/>
        <v>5.389404173890161E-2</v>
      </c>
      <c r="G9005" s="24">
        <f t="shared" ca="1" si="985"/>
        <v>13101.971376792437</v>
      </c>
      <c r="H9005" s="24">
        <f t="shared" ca="1" si="986"/>
        <v>13795.152680104919</v>
      </c>
      <c r="I9005" s="24">
        <f ca="1">H9005/'Option value'!$E$10</f>
        <v>669.66760583033579</v>
      </c>
    </row>
    <row r="9006" spans="2:9">
      <c r="B9006">
        <f t="shared" si="987"/>
        <v>8988</v>
      </c>
      <c r="C9006" s="38">
        <f t="shared" ca="1" si="982"/>
        <v>0.27578948647006468</v>
      </c>
      <c r="D9006" s="38">
        <f t="shared" ca="1" si="983"/>
        <v>5.8839896292154054E-2</v>
      </c>
      <c r="E9006" s="38">
        <f t="shared" ca="1" si="984"/>
        <v>0.14505470956839989</v>
      </c>
      <c r="F9006" s="38">
        <f t="shared" ca="1" si="988"/>
        <v>3.054494918952173E-2</v>
      </c>
      <c r="G9006" s="24">
        <f t="shared" ca="1" si="985"/>
        <v>8130.1730281561149</v>
      </c>
      <c r="H9006" s="24">
        <f t="shared" ca="1" si="986"/>
        <v>8823.3543314685976</v>
      </c>
      <c r="I9006" s="24">
        <f ca="1">H9006/'Option value'!$E$10</f>
        <v>428.31817143051444</v>
      </c>
    </row>
    <row r="9007" spans="2:9">
      <c r="B9007">
        <f t="shared" si="987"/>
        <v>8989</v>
      </c>
      <c r="C9007" s="38">
        <f t="shared" ca="1" si="982"/>
        <v>0.28922266359747822</v>
      </c>
      <c r="D9007" s="38">
        <f t="shared" ca="1" si="983"/>
        <v>6.2657017345855021E-2</v>
      </c>
      <c r="E9007" s="38">
        <f t="shared" ca="1" si="984"/>
        <v>0.14172670683425001</v>
      </c>
      <c r="F9007" s="38">
        <f t="shared" ca="1" si="988"/>
        <v>2.4115123483057586E-2</v>
      </c>
      <c r="G9007" s="24">
        <f t="shared" ca="1" si="985"/>
        <v>8518.0253647321042</v>
      </c>
      <c r="H9007" s="24">
        <f t="shared" ca="1" si="986"/>
        <v>9211.206668044586</v>
      </c>
      <c r="I9007" s="24">
        <f ca="1">H9007/'Option value'!$E$10</f>
        <v>447.14595475944589</v>
      </c>
    </row>
    <row r="9008" spans="2:9">
      <c r="B9008">
        <f t="shared" si="987"/>
        <v>8990</v>
      </c>
      <c r="C9008" s="38">
        <f t="shared" ca="1" si="982"/>
        <v>0.17201704920605948</v>
      </c>
      <c r="D9008" s="38">
        <f t="shared" ca="1" si="983"/>
        <v>7.1065038671802333E-2</v>
      </c>
      <c r="E9008" s="38">
        <f t="shared" ca="1" si="984"/>
        <v>0.14514232551536166</v>
      </c>
      <c r="F9008" s="38">
        <f t="shared" ca="1" si="988"/>
        <v>2.2038012243608601E-2</v>
      </c>
      <c r="G9008" s="24">
        <f t="shared" ca="1" si="985"/>
        <v>8390.8901029296321</v>
      </c>
      <c r="H9008" s="24">
        <f t="shared" ca="1" si="986"/>
        <v>9084.0714062421139</v>
      </c>
      <c r="I9008" s="24">
        <f ca="1">H9008/'Option value'!$E$10</f>
        <v>440.97434010884047</v>
      </c>
    </row>
    <row r="9009" spans="2:9">
      <c r="B9009">
        <f t="shared" si="987"/>
        <v>8991</v>
      </c>
      <c r="C9009" s="38">
        <f t="shared" ca="1" si="982"/>
        <v>0.15823300598128892</v>
      </c>
      <c r="D9009" s="38">
        <f t="shared" ca="1" si="983"/>
        <v>6.5888169165907062E-2</v>
      </c>
      <c r="E9009" s="38">
        <f t="shared" ca="1" si="984"/>
        <v>0.14892613762699045</v>
      </c>
      <c r="F9009" s="38">
        <f t="shared" ca="1" si="988"/>
        <v>5.2594311362541044E-2</v>
      </c>
      <c r="G9009" s="24">
        <f t="shared" ca="1" si="985"/>
        <v>9824.8280857876653</v>
      </c>
      <c r="H9009" s="24">
        <f t="shared" ca="1" si="986"/>
        <v>10518.009389100147</v>
      </c>
      <c r="I9009" s="24">
        <f ca="1">H9009/'Option value'!$E$10</f>
        <v>510.58298005340515</v>
      </c>
    </row>
    <row r="9010" spans="2:9">
      <c r="B9010">
        <f t="shared" si="987"/>
        <v>8992</v>
      </c>
      <c r="C9010" s="38">
        <f t="shared" ca="1" si="982"/>
        <v>9.1663361470872506E-2</v>
      </c>
      <c r="D9010" s="38">
        <f t="shared" ca="1" si="983"/>
        <v>6.4192808510308341E-2</v>
      </c>
      <c r="E9010" s="38">
        <f t="shared" ca="1" si="984"/>
        <v>0.14121772266433219</v>
      </c>
      <c r="F9010" s="38">
        <f t="shared" ca="1" si="988"/>
        <v>4.0265096473605863E-2</v>
      </c>
      <c r="G9010" s="24">
        <f t="shared" ca="1" si="985"/>
        <v>8608.9238704756426</v>
      </c>
      <c r="H9010" s="24">
        <f t="shared" ca="1" si="986"/>
        <v>9302.1051737881244</v>
      </c>
      <c r="I9010" s="24">
        <f ca="1">H9010/'Option value'!$E$10</f>
        <v>451.55850358194778</v>
      </c>
    </row>
    <row r="9011" spans="2:9">
      <c r="B9011">
        <f t="shared" si="987"/>
        <v>8993</v>
      </c>
      <c r="C9011" s="38">
        <f t="shared" ca="1" si="982"/>
        <v>0.32198769846711728</v>
      </c>
      <c r="D9011" s="38">
        <f t="shared" ca="1" si="983"/>
        <v>6.5361347974342565E-2</v>
      </c>
      <c r="E9011" s="38">
        <f t="shared" ca="1" si="984"/>
        <v>0.14332971028700658</v>
      </c>
      <c r="F9011" s="38">
        <f t="shared" ca="1" si="988"/>
        <v>4.9476643301471668E-2</v>
      </c>
      <c r="G9011" s="24">
        <f t="shared" ca="1" si="985"/>
        <v>11418.033731500489</v>
      </c>
      <c r="H9011" s="24">
        <f t="shared" ca="1" si="986"/>
        <v>12111.215034812971</v>
      </c>
      <c r="I9011" s="24">
        <f ca="1">H9011/'Option value'!$E$10</f>
        <v>587.92305994237722</v>
      </c>
    </row>
    <row r="9012" spans="2:9">
      <c r="B9012">
        <f t="shared" si="987"/>
        <v>8994</v>
      </c>
      <c r="C9012" s="38">
        <f t="shared" ca="1" si="982"/>
        <v>0.27293493437951266</v>
      </c>
      <c r="D9012" s="38">
        <f t="shared" ca="1" si="983"/>
        <v>6.2493789373794219E-2</v>
      </c>
      <c r="E9012" s="38">
        <f t="shared" ca="1" si="984"/>
        <v>0.14473919559432555</v>
      </c>
      <c r="F9012" s="38">
        <f t="shared" ca="1" si="988"/>
        <v>3.1841216258651342E-2</v>
      </c>
      <c r="G9012" s="24">
        <f t="shared" ca="1" si="985"/>
        <v>8738.7290236157878</v>
      </c>
      <c r="H9012" s="24">
        <f t="shared" ca="1" si="986"/>
        <v>9431.9103269282696</v>
      </c>
      <c r="I9012" s="24">
        <f ca="1">H9012/'Option value'!$E$10</f>
        <v>457.85972460816839</v>
      </c>
    </row>
    <row r="9013" spans="2:9">
      <c r="B9013">
        <f t="shared" si="987"/>
        <v>8995</v>
      </c>
      <c r="C9013" s="38">
        <f t="shared" ca="1" si="982"/>
        <v>-9.0696003024007266E-4</v>
      </c>
      <c r="D9013" s="38">
        <f t="shared" ca="1" si="983"/>
        <v>6.0949690495210103E-2</v>
      </c>
      <c r="E9013" s="38">
        <f t="shared" ca="1" si="984"/>
        <v>0.14584266887456004</v>
      </c>
      <c r="F9013" s="38">
        <f t="shared" ca="1" si="988"/>
        <v>5.329050733311097E-2</v>
      </c>
      <c r="G9013" s="24">
        <f t="shared" ca="1" si="985"/>
        <v>8159.8513818667079</v>
      </c>
      <c r="H9013" s="24">
        <f t="shared" ca="1" si="986"/>
        <v>8853.0326851791906</v>
      </c>
      <c r="I9013" s="24">
        <f ca="1">H9013/'Option value'!$E$10</f>
        <v>429.75886821258206</v>
      </c>
    </row>
    <row r="9014" spans="2:9">
      <c r="B9014">
        <f t="shared" si="987"/>
        <v>8996</v>
      </c>
      <c r="C9014" s="38">
        <f t="shared" ca="1" si="982"/>
        <v>0.21769454910207353</v>
      </c>
      <c r="D9014" s="38">
        <f t="shared" ca="1" si="983"/>
        <v>6.4323284975582457E-2</v>
      </c>
      <c r="E9014" s="38">
        <f t="shared" ca="1" si="984"/>
        <v>0.14668122529425051</v>
      </c>
      <c r="F9014" s="38">
        <f t="shared" ca="1" si="988"/>
        <v>5.9154935217315255E-2</v>
      </c>
      <c r="G9014" s="24">
        <f t="shared" ca="1" si="985"/>
        <v>11098.375990246061</v>
      </c>
      <c r="H9014" s="24">
        <f t="shared" ca="1" si="986"/>
        <v>11791.557293558542</v>
      </c>
      <c r="I9014" s="24">
        <f ca="1">H9014/'Option value'!$E$10</f>
        <v>572.40569386206516</v>
      </c>
    </row>
    <row r="9015" spans="2:9">
      <c r="B9015">
        <f t="shared" si="987"/>
        <v>8997</v>
      </c>
      <c r="C9015" s="38">
        <f t="shared" ca="1" si="982"/>
        <v>0.31891445203443952</v>
      </c>
      <c r="D9015" s="38">
        <f t="shared" ca="1" si="983"/>
        <v>7.3225374793408432E-2</v>
      </c>
      <c r="E9015" s="38">
        <f t="shared" ca="1" si="984"/>
        <v>0.14681907727848173</v>
      </c>
      <c r="F9015" s="38">
        <f t="shared" ca="1" si="988"/>
        <v>4.5107991948032319E-2</v>
      </c>
      <c r="G9015" s="24">
        <f t="shared" ca="1" si="985"/>
        <v>11776.095488657207</v>
      </c>
      <c r="H9015" s="24">
        <f t="shared" ca="1" si="986"/>
        <v>12469.276791969689</v>
      </c>
      <c r="I9015" s="24">
        <f ca="1">H9015/'Option value'!$E$10</f>
        <v>605.30469863930523</v>
      </c>
    </row>
    <row r="9016" spans="2:9">
      <c r="B9016">
        <f t="shared" si="987"/>
        <v>8998</v>
      </c>
      <c r="C9016" s="38">
        <f t="shared" ca="1" si="982"/>
        <v>0.33329271778546493</v>
      </c>
      <c r="D9016" s="38">
        <f t="shared" ca="1" si="983"/>
        <v>6.6136914787644982E-2</v>
      </c>
      <c r="E9016" s="38">
        <f t="shared" ca="1" si="984"/>
        <v>0.14767730229815382</v>
      </c>
      <c r="F9016" s="38">
        <f t="shared" ca="1" si="988"/>
        <v>3.7337136204609433E-2</v>
      </c>
      <c r="G9016" s="24">
        <f t="shared" ca="1" si="985"/>
        <v>9911.2215048794042</v>
      </c>
      <c r="H9016" s="24">
        <f t="shared" ca="1" si="986"/>
        <v>10604.402808191886</v>
      </c>
      <c r="I9016" s="24">
        <f ca="1">H9016/'Option value'!$E$10</f>
        <v>514.77683534912069</v>
      </c>
    </row>
    <row r="9017" spans="2:9">
      <c r="B9017">
        <f t="shared" si="987"/>
        <v>8999</v>
      </c>
      <c r="C9017" s="38">
        <f t="shared" ca="1" si="982"/>
        <v>0.35127087438725391</v>
      </c>
      <c r="D9017" s="38">
        <f t="shared" ca="1" si="983"/>
        <v>6.7548706258256347E-2</v>
      </c>
      <c r="E9017" s="38">
        <f t="shared" ca="1" si="984"/>
        <v>0.14140710634919251</v>
      </c>
      <c r="F9017" s="38">
        <f t="shared" ca="1" si="988"/>
        <v>3.8550754377884758E-2</v>
      </c>
      <c r="G9017" s="24">
        <f t="shared" ca="1" si="985"/>
        <v>11005.751719914344</v>
      </c>
      <c r="H9017" s="24">
        <f t="shared" ca="1" si="986"/>
        <v>11698.933023226826</v>
      </c>
      <c r="I9017" s="24">
        <f ca="1">H9017/'Option value'!$E$10</f>
        <v>567.90937005955459</v>
      </c>
    </row>
    <row r="9018" spans="2:9">
      <c r="B9018">
        <f t="shared" si="987"/>
        <v>9000</v>
      </c>
      <c r="C9018" s="38">
        <f t="shared" ca="1" si="982"/>
        <v>0.19688815418033112</v>
      </c>
      <c r="D9018" s="38">
        <f t="shared" ca="1" si="983"/>
        <v>6.4693539419458254E-2</v>
      </c>
      <c r="E9018" s="38">
        <f t="shared" ca="1" si="984"/>
        <v>0.14779188334126353</v>
      </c>
      <c r="F9018" s="38">
        <f t="shared" ca="1" si="988"/>
        <v>3.5323757552615256E-2</v>
      </c>
      <c r="G9018" s="24">
        <f t="shared" ca="1" si="985"/>
        <v>8538.3981017723654</v>
      </c>
      <c r="H9018" s="24">
        <f t="shared" ca="1" si="986"/>
        <v>9231.5794050848472</v>
      </c>
      <c r="I9018" s="24">
        <f ca="1">H9018/'Option value'!$E$10</f>
        <v>448.13492257693429</v>
      </c>
    </row>
    <row r="9019" spans="2:9">
      <c r="B9019">
        <f t="shared" si="987"/>
        <v>9001</v>
      </c>
      <c r="C9019" s="38">
        <f t="shared" ca="1" si="982"/>
        <v>0.10764984787399323</v>
      </c>
      <c r="D9019" s="38">
        <f t="shared" ca="1" si="983"/>
        <v>6.3745989966256994E-2</v>
      </c>
      <c r="E9019" s="38">
        <f t="shared" ca="1" si="984"/>
        <v>0.14281809350554506</v>
      </c>
      <c r="F9019" s="38">
        <f t="shared" ca="1" si="988"/>
        <v>3.6790619274189404E-2</v>
      </c>
      <c r="G9019" s="24">
        <f t="shared" ca="1" si="985"/>
        <v>8259.0162996710351</v>
      </c>
      <c r="H9019" s="24">
        <f t="shared" ca="1" si="986"/>
        <v>8952.1976029835168</v>
      </c>
      <c r="I9019" s="24">
        <f ca="1">H9019/'Option value'!$E$10</f>
        <v>434.57269917395712</v>
      </c>
    </row>
    <row r="9020" spans="2:9">
      <c r="B9020">
        <f t="shared" si="987"/>
        <v>9002</v>
      </c>
      <c r="C9020" s="38">
        <f t="shared" ca="1" si="982"/>
        <v>0.19777728802457811</v>
      </c>
      <c r="D9020" s="38">
        <f t="shared" ca="1" si="983"/>
        <v>6.6914021053668435E-2</v>
      </c>
      <c r="E9020" s="38">
        <f t="shared" ca="1" si="984"/>
        <v>0.14322824568267659</v>
      </c>
      <c r="F9020" s="38">
        <f t="shared" ca="1" si="988"/>
        <v>2.6390820353229424E-2</v>
      </c>
      <c r="G9020" s="24">
        <f t="shared" ca="1" si="985"/>
        <v>8507.5126039006536</v>
      </c>
      <c r="H9020" s="24">
        <f t="shared" ca="1" si="986"/>
        <v>9200.6939072131354</v>
      </c>
      <c r="I9020" s="24">
        <f ca="1">H9020/'Option value'!$E$10</f>
        <v>446.63562656374438</v>
      </c>
    </row>
    <row r="9021" spans="2:9">
      <c r="B9021">
        <f t="shared" si="987"/>
        <v>9003</v>
      </c>
      <c r="C9021" s="38">
        <f t="shared" ca="1" si="982"/>
        <v>0.24414785580552839</v>
      </c>
      <c r="D9021" s="38">
        <f t="shared" ca="1" si="983"/>
        <v>6.0948741030672639E-2</v>
      </c>
      <c r="E9021" s="38">
        <f t="shared" ca="1" si="984"/>
        <v>0.14948034429828141</v>
      </c>
      <c r="F9021" s="38">
        <f t="shared" ca="1" si="988"/>
        <v>3.5186274528494862E-2</v>
      </c>
      <c r="G9021" s="24">
        <f t="shared" ca="1" si="985"/>
        <v>8228.1919428362035</v>
      </c>
      <c r="H9021" s="24">
        <f t="shared" ca="1" si="986"/>
        <v>8921.3732461486852</v>
      </c>
      <c r="I9021" s="24">
        <f ca="1">H9021/'Option value'!$E$10</f>
        <v>433.07637117226625</v>
      </c>
    </row>
    <row r="9022" spans="2:9">
      <c r="B9022">
        <f t="shared" si="987"/>
        <v>9004</v>
      </c>
      <c r="C9022" s="38">
        <f t="shared" ca="1" si="982"/>
        <v>0.27192227559047433</v>
      </c>
      <c r="D9022" s="38">
        <f t="shared" ca="1" si="983"/>
        <v>6.3276661008173377E-2</v>
      </c>
      <c r="E9022" s="38">
        <f t="shared" ca="1" si="984"/>
        <v>0.14977565046322733</v>
      </c>
      <c r="F9022" s="38">
        <f t="shared" ca="1" si="988"/>
        <v>2.3326067631565622E-2</v>
      </c>
      <c r="G9022" s="24">
        <f t="shared" ca="1" si="985"/>
        <v>7893.6543134989106</v>
      </c>
      <c r="H9022" s="24">
        <f t="shared" ca="1" si="986"/>
        <v>8586.8356168113933</v>
      </c>
      <c r="I9022" s="24">
        <f ca="1">H9022/'Option value'!$E$10</f>
        <v>416.83668042773752</v>
      </c>
    </row>
    <row r="9023" spans="2:9">
      <c r="B9023">
        <f t="shared" si="987"/>
        <v>9005</v>
      </c>
      <c r="C9023" s="38">
        <f t="shared" ca="1" si="982"/>
        <v>0.18797639295776136</v>
      </c>
      <c r="D9023" s="38">
        <f t="shared" ca="1" si="983"/>
        <v>6.34213109428306E-2</v>
      </c>
      <c r="E9023" s="38">
        <f t="shared" ca="1" si="984"/>
        <v>0.14435048994399835</v>
      </c>
      <c r="F9023" s="38">
        <f t="shared" ca="1" si="988"/>
        <v>3.6448418697636036E-2</v>
      </c>
      <c r="G9023" s="24">
        <f t="shared" ca="1" si="985"/>
        <v>8659.7353732644406</v>
      </c>
      <c r="H9023" s="24">
        <f t="shared" ca="1" si="986"/>
        <v>9352.9166765769223</v>
      </c>
      <c r="I9023" s="24">
        <f ca="1">H9023/'Option value'!$E$10</f>
        <v>454.02508138722919</v>
      </c>
    </row>
    <row r="9024" spans="2:9">
      <c r="B9024">
        <f t="shared" si="987"/>
        <v>9006</v>
      </c>
      <c r="C9024" s="38">
        <f t="shared" ca="1" si="982"/>
        <v>0.37599041240187348</v>
      </c>
      <c r="D9024" s="38">
        <f t="shared" ca="1" si="983"/>
        <v>5.8305258253378407E-2</v>
      </c>
      <c r="E9024" s="38">
        <f t="shared" ca="1" si="984"/>
        <v>0.14458994422207058</v>
      </c>
      <c r="F9024" s="38">
        <f t="shared" ca="1" si="988"/>
        <v>2.1630765182339026E-2</v>
      </c>
      <c r="G9024" s="24">
        <f t="shared" ca="1" si="985"/>
        <v>8091.956754910515</v>
      </c>
      <c r="H9024" s="24">
        <f t="shared" ca="1" si="986"/>
        <v>8785.1380582229976</v>
      </c>
      <c r="I9024" s="24">
        <f ca="1">H9024/'Option value'!$E$10</f>
        <v>426.46301253509694</v>
      </c>
    </row>
    <row r="9025" spans="2:9">
      <c r="B9025">
        <f t="shared" si="987"/>
        <v>9007</v>
      </c>
      <c r="C9025" s="38">
        <f t="shared" ca="1" si="982"/>
        <v>3.0237691663745431E-2</v>
      </c>
      <c r="D9025" s="38">
        <f t="shared" ca="1" si="983"/>
        <v>6.6758004144098604E-2</v>
      </c>
      <c r="E9025" s="38">
        <f t="shared" ca="1" si="984"/>
        <v>0.1447665806402936</v>
      </c>
      <c r="F9025" s="38">
        <f t="shared" ca="1" si="988"/>
        <v>2.7372028797536328E-2</v>
      </c>
      <c r="G9025" s="24">
        <f t="shared" ca="1" si="985"/>
        <v>7265.8129528045829</v>
      </c>
      <c r="H9025" s="24">
        <f t="shared" ca="1" si="986"/>
        <v>7958.9942561170656</v>
      </c>
      <c r="I9025" s="24">
        <f ca="1">H9025/'Option value'!$E$10</f>
        <v>386.35894447170216</v>
      </c>
    </row>
    <row r="9026" spans="2:9">
      <c r="B9026">
        <f t="shared" si="987"/>
        <v>9008</v>
      </c>
      <c r="C9026" s="38">
        <f t="shared" ca="1" si="982"/>
        <v>0.11627825121342023</v>
      </c>
      <c r="D9026" s="38">
        <f t="shared" ca="1" si="983"/>
        <v>6.301097377509092E-2</v>
      </c>
      <c r="E9026" s="38">
        <f t="shared" ca="1" si="984"/>
        <v>0.14717213557218534</v>
      </c>
      <c r="F9026" s="38">
        <f t="shared" ca="1" si="988"/>
        <v>3.4207260855707036E-2</v>
      </c>
      <c r="G9026" s="24">
        <f t="shared" ca="1" si="985"/>
        <v>7722.1210714475801</v>
      </c>
      <c r="H9026" s="24">
        <f t="shared" ca="1" si="986"/>
        <v>8415.3023747600619</v>
      </c>
      <c r="I9026" s="24">
        <f ca="1">H9026/'Option value'!$E$10</f>
        <v>408.50982401747871</v>
      </c>
    </row>
    <row r="9027" spans="2:9">
      <c r="B9027">
        <f t="shared" si="987"/>
        <v>9009</v>
      </c>
      <c r="C9027" s="38">
        <f t="shared" ca="1" si="982"/>
        <v>0.40689919303909483</v>
      </c>
      <c r="D9027" s="38">
        <f t="shared" ca="1" si="983"/>
        <v>6.1713134587967046E-2</v>
      </c>
      <c r="E9027" s="38">
        <f t="shared" ca="1" si="984"/>
        <v>0.14669932711206113</v>
      </c>
      <c r="F9027" s="38">
        <f t="shared" ca="1" si="988"/>
        <v>5.9162725579954153E-2</v>
      </c>
      <c r="G9027" s="24">
        <f t="shared" ca="1" si="985"/>
        <v>12301.05277051837</v>
      </c>
      <c r="H9027" s="24">
        <f t="shared" ca="1" si="986"/>
        <v>12994.234073830852</v>
      </c>
      <c r="I9027" s="24">
        <f ca="1">H9027/'Option value'!$E$10</f>
        <v>630.78806183644906</v>
      </c>
    </row>
    <row r="9028" spans="2:9">
      <c r="B9028">
        <f t="shared" si="987"/>
        <v>9010</v>
      </c>
      <c r="C9028" s="38">
        <f t="shared" ca="1" si="982"/>
        <v>0.31248524314255366</v>
      </c>
      <c r="D9028" s="38">
        <f t="shared" ca="1" si="983"/>
        <v>6.8360726128397248E-2</v>
      </c>
      <c r="E9028" s="38">
        <f t="shared" ca="1" si="984"/>
        <v>0.14544877359769337</v>
      </c>
      <c r="F9028" s="38">
        <f t="shared" ca="1" si="988"/>
        <v>4.2739854312391898E-2</v>
      </c>
      <c r="G9028" s="24">
        <f t="shared" ca="1" si="985"/>
        <v>10833.887301677527</v>
      </c>
      <c r="H9028" s="24">
        <f t="shared" ca="1" si="986"/>
        <v>11527.068604990009</v>
      </c>
      <c r="I9028" s="24">
        <f ca="1">H9028/'Option value'!$E$10</f>
        <v>559.56643713543724</v>
      </c>
    </row>
    <row r="9029" spans="2:9">
      <c r="B9029">
        <f t="shared" si="987"/>
        <v>9011</v>
      </c>
      <c r="C9029" s="38">
        <f t="shared" ca="1" si="982"/>
        <v>0.23929048332782096</v>
      </c>
      <c r="D9029" s="38">
        <f t="shared" ca="1" si="983"/>
        <v>7.0752786405219259E-2</v>
      </c>
      <c r="E9029" s="38">
        <f t="shared" ca="1" si="984"/>
        <v>0.14817287836699497</v>
      </c>
      <c r="F9029" s="38">
        <f t="shared" ca="1" si="988"/>
        <v>2.9490900813944051E-2</v>
      </c>
      <c r="G9029" s="24">
        <f t="shared" ca="1" si="985"/>
        <v>9162.6957384192592</v>
      </c>
      <c r="H9029" s="24">
        <f t="shared" ca="1" si="986"/>
        <v>9855.877041731741</v>
      </c>
      <c r="I9029" s="24">
        <f ca="1">H9029/'Option value'!$E$10</f>
        <v>478.44063309377378</v>
      </c>
    </row>
    <row r="9030" spans="2:9">
      <c r="B9030">
        <f t="shared" si="987"/>
        <v>9012</v>
      </c>
      <c r="C9030" s="38">
        <f t="shared" ca="1" si="982"/>
        <v>0.20359606110417552</v>
      </c>
      <c r="D9030" s="38">
        <f t="shared" ca="1" si="983"/>
        <v>7.2205116521373527E-2</v>
      </c>
      <c r="E9030" s="38">
        <f t="shared" ca="1" si="984"/>
        <v>0.14703230108577731</v>
      </c>
      <c r="F9030" s="38">
        <f t="shared" ca="1" si="988"/>
        <v>2.2179668519048148E-2</v>
      </c>
      <c r="G9030" s="24">
        <f t="shared" ca="1" si="985"/>
        <v>8632.6156200886162</v>
      </c>
      <c r="H9030" s="24">
        <f t="shared" ca="1" si="986"/>
        <v>9325.796923401098</v>
      </c>
      <c r="I9030" s="24">
        <f ca="1">H9030/'Option value'!$E$10</f>
        <v>452.70858851461639</v>
      </c>
    </row>
    <row r="9031" spans="2:9">
      <c r="B9031">
        <f t="shared" si="987"/>
        <v>9013</v>
      </c>
      <c r="C9031" s="38">
        <f t="shared" ca="1" si="982"/>
        <v>0.15753427226527389</v>
      </c>
      <c r="D9031" s="38">
        <f t="shared" ca="1" si="983"/>
        <v>7.4008495528923662E-2</v>
      </c>
      <c r="E9031" s="38">
        <f t="shared" ca="1" si="984"/>
        <v>0.14302098138157601</v>
      </c>
      <c r="F9031" s="38">
        <f t="shared" ca="1" si="988"/>
        <v>3.1946727430337836E-2</v>
      </c>
      <c r="G9031" s="24">
        <f t="shared" ca="1" si="985"/>
        <v>9565.1857063149491</v>
      </c>
      <c r="H9031" s="24">
        <f t="shared" ca="1" si="986"/>
        <v>10258.367009627431</v>
      </c>
      <c r="I9031" s="24">
        <f ca="1">H9031/'Option value'!$E$10</f>
        <v>497.97898104987524</v>
      </c>
    </row>
    <row r="9032" spans="2:9">
      <c r="B9032">
        <f t="shared" si="987"/>
        <v>9014</v>
      </c>
      <c r="C9032" s="38">
        <f t="shared" ca="1" si="982"/>
        <v>0.35187290856175391</v>
      </c>
      <c r="D9032" s="38">
        <f t="shared" ca="1" si="983"/>
        <v>5.7475655281193284E-2</v>
      </c>
      <c r="E9032" s="38">
        <f t="shared" ca="1" si="984"/>
        <v>0.14363641228321072</v>
      </c>
      <c r="F9032" s="38">
        <f t="shared" ca="1" si="988"/>
        <v>3.7618147306509135E-2</v>
      </c>
      <c r="G9032" s="24">
        <f t="shared" ca="1" si="985"/>
        <v>9089.3008917364605</v>
      </c>
      <c r="H9032" s="24">
        <f t="shared" ca="1" si="986"/>
        <v>9782.4821950489422</v>
      </c>
      <c r="I9032" s="24">
        <f ca="1">H9032/'Option value'!$E$10</f>
        <v>474.87777645868647</v>
      </c>
    </row>
    <row r="9033" spans="2:9">
      <c r="B9033">
        <f t="shared" si="987"/>
        <v>9015</v>
      </c>
      <c r="C9033" s="38">
        <f t="shared" ca="1" si="982"/>
        <v>0.26720085123092036</v>
      </c>
      <c r="D9033" s="38">
        <f t="shared" ca="1" si="983"/>
        <v>6.9418281049472813E-2</v>
      </c>
      <c r="E9033" s="38">
        <f t="shared" ca="1" si="984"/>
        <v>0.1460760208131302</v>
      </c>
      <c r="F9033" s="38">
        <f t="shared" ca="1" si="988"/>
        <v>5.6010528493345854E-2</v>
      </c>
      <c r="G9033" s="24">
        <f t="shared" ca="1" si="985"/>
        <v>12113.015162837006</v>
      </c>
      <c r="H9033" s="24">
        <f t="shared" ca="1" si="986"/>
        <v>12806.196466149488</v>
      </c>
      <c r="I9033" s="24">
        <f ca="1">H9033/'Option value'!$E$10</f>
        <v>621.66002262861582</v>
      </c>
    </row>
    <row r="9034" spans="2:9">
      <c r="B9034">
        <f t="shared" si="987"/>
        <v>9016</v>
      </c>
      <c r="C9034" s="38">
        <f t="shared" ca="1" si="982"/>
        <v>0.27657287935645336</v>
      </c>
      <c r="D9034" s="38">
        <f t="shared" ca="1" si="983"/>
        <v>6.7847353661928608E-2</v>
      </c>
      <c r="E9034" s="38">
        <f t="shared" ca="1" si="984"/>
        <v>0.14355175796537623</v>
      </c>
      <c r="F9034" s="38">
        <f t="shared" ca="1" si="988"/>
        <v>3.3174672754953602E-2</v>
      </c>
      <c r="G9034" s="24">
        <f t="shared" ca="1" si="985"/>
        <v>9731.7508621830366</v>
      </c>
      <c r="H9034" s="24">
        <f t="shared" ca="1" si="986"/>
        <v>10424.932165495518</v>
      </c>
      <c r="I9034" s="24">
        <f ca="1">H9034/'Option value'!$E$10</f>
        <v>506.06466822793777</v>
      </c>
    </row>
    <row r="9035" spans="2:9">
      <c r="B9035">
        <f t="shared" si="987"/>
        <v>9017</v>
      </c>
      <c r="C9035" s="38">
        <f t="shared" ca="1" si="982"/>
        <v>0.22039193566503792</v>
      </c>
      <c r="D9035" s="38">
        <f t="shared" ca="1" si="983"/>
        <v>6.4527952716168943E-2</v>
      </c>
      <c r="E9035" s="38">
        <f t="shared" ca="1" si="984"/>
        <v>0.14683281563494252</v>
      </c>
      <c r="F9035" s="38">
        <f t="shared" ca="1" si="988"/>
        <v>5.0259974727740318E-2</v>
      </c>
      <c r="G9035" s="24">
        <f t="shared" ca="1" si="985"/>
        <v>10113.083314139476</v>
      </c>
      <c r="H9035" s="24">
        <f t="shared" ca="1" si="986"/>
        <v>10806.264617451958</v>
      </c>
      <c r="I9035" s="24">
        <f ca="1">H9035/'Option value'!$E$10</f>
        <v>524.57595230349307</v>
      </c>
    </row>
    <row r="9036" spans="2:9">
      <c r="B9036">
        <f t="shared" si="987"/>
        <v>9018</v>
      </c>
      <c r="C9036" s="38">
        <f t="shared" ca="1" si="982"/>
        <v>0.24742452200263595</v>
      </c>
      <c r="D9036" s="38">
        <f t="shared" ca="1" si="983"/>
        <v>7.0167331547366374E-2</v>
      </c>
      <c r="E9036" s="38">
        <f t="shared" ca="1" si="984"/>
        <v>0.14830173702289104</v>
      </c>
      <c r="F9036" s="38">
        <f t="shared" ca="1" si="988"/>
        <v>4.6943481723707242E-2</v>
      </c>
      <c r="G9036" s="24">
        <f t="shared" ca="1" si="985"/>
        <v>10709.80314929148</v>
      </c>
      <c r="H9036" s="24">
        <f t="shared" ca="1" si="986"/>
        <v>11402.984452603961</v>
      </c>
      <c r="I9036" s="24">
        <f ca="1">H9036/'Option value'!$E$10</f>
        <v>553.54293459242524</v>
      </c>
    </row>
    <row r="9037" spans="2:9">
      <c r="B9037">
        <f t="shared" si="987"/>
        <v>9019</v>
      </c>
      <c r="C9037" s="38">
        <f t="shared" ca="1" si="982"/>
        <v>0.14933936072734155</v>
      </c>
      <c r="D9037" s="38">
        <f t="shared" ca="1" si="983"/>
        <v>5.9867506467753004E-2</v>
      </c>
      <c r="E9037" s="38">
        <f t="shared" ca="1" si="984"/>
        <v>0.14787835603205995</v>
      </c>
      <c r="F9037" s="38">
        <f t="shared" ca="1" si="988"/>
        <v>3.6975308139534036E-2</v>
      </c>
      <c r="G9037" s="24">
        <f t="shared" ca="1" si="985"/>
        <v>7694.6229728331909</v>
      </c>
      <c r="H9037" s="24">
        <f t="shared" ca="1" si="986"/>
        <v>8387.8042761456727</v>
      </c>
      <c r="I9037" s="24">
        <f ca="1">H9037/'Option value'!$E$10</f>
        <v>407.1749648614404</v>
      </c>
    </row>
    <row r="9038" spans="2:9">
      <c r="B9038">
        <f t="shared" si="987"/>
        <v>9020</v>
      </c>
      <c r="C9038" s="38">
        <f t="shared" ca="1" si="982"/>
        <v>0.27902044070148213</v>
      </c>
      <c r="D9038" s="38">
        <f t="shared" ca="1" si="983"/>
        <v>6.8594212882497091E-2</v>
      </c>
      <c r="E9038" s="38">
        <f t="shared" ca="1" si="984"/>
        <v>0.14472246652998716</v>
      </c>
      <c r="F9038" s="38">
        <f t="shared" ca="1" si="988"/>
        <v>4.0556718228418262E-2</v>
      </c>
      <c r="G9038" s="24">
        <f t="shared" ca="1" si="985"/>
        <v>10445.552132544117</v>
      </c>
      <c r="H9038" s="24">
        <f t="shared" ca="1" si="986"/>
        <v>11138.733435856599</v>
      </c>
      <c r="I9038" s="24">
        <f ca="1">H9038/'Option value'!$E$10</f>
        <v>540.71521533284454</v>
      </c>
    </row>
    <row r="9039" spans="2:9">
      <c r="B9039">
        <f t="shared" si="987"/>
        <v>9021</v>
      </c>
      <c r="C9039" s="38">
        <f t="shared" ca="1" si="982"/>
        <v>7.7846195885631131E-2</v>
      </c>
      <c r="D9039" s="38">
        <f t="shared" ca="1" si="983"/>
        <v>5.8895775152135156E-2</v>
      </c>
      <c r="E9039" s="38">
        <f t="shared" ca="1" si="984"/>
        <v>0.1427771085691199</v>
      </c>
      <c r="F9039" s="38">
        <f t="shared" ca="1" si="988"/>
        <v>2.3394759181788238E-2</v>
      </c>
      <c r="G9039" s="24">
        <f t="shared" ca="1" si="985"/>
        <v>6594.6566783701792</v>
      </c>
      <c r="H9039" s="24">
        <f t="shared" ca="1" si="986"/>
        <v>7287.8379816826618</v>
      </c>
      <c r="I9039" s="24">
        <f ca="1">H9039/'Option value'!$E$10</f>
        <v>353.77854280012917</v>
      </c>
    </row>
    <row r="9040" spans="2:9">
      <c r="B9040">
        <f t="shared" si="987"/>
        <v>9022</v>
      </c>
      <c r="C9040" s="38">
        <f t="shared" ca="1" si="982"/>
        <v>0.1247140573992386</v>
      </c>
      <c r="D9040" s="38">
        <f t="shared" ca="1" si="983"/>
        <v>6.8976748565089605E-2</v>
      </c>
      <c r="E9040" s="38">
        <f t="shared" ca="1" si="984"/>
        <v>0.14636205472358793</v>
      </c>
      <c r="F9040" s="38">
        <f t="shared" ca="1" si="988"/>
        <v>4.6453801844047474E-2</v>
      </c>
      <c r="G9040" s="24">
        <f t="shared" ca="1" si="985"/>
        <v>9630.1899708173132</v>
      </c>
      <c r="H9040" s="24">
        <f t="shared" ca="1" si="986"/>
        <v>10323.371274129795</v>
      </c>
      <c r="I9040" s="24">
        <f ca="1">H9040/'Option value'!$E$10</f>
        <v>501.13452787037835</v>
      </c>
    </row>
    <row r="9041" spans="2:9">
      <c r="B9041">
        <f t="shared" si="987"/>
        <v>9023</v>
      </c>
      <c r="C9041" s="38">
        <f t="shared" ca="1" si="982"/>
        <v>0.15255095029918037</v>
      </c>
      <c r="D9041" s="38">
        <f t="shared" ca="1" si="983"/>
        <v>5.9416700563182212E-2</v>
      </c>
      <c r="E9041" s="38">
        <f t="shared" ca="1" si="984"/>
        <v>0.14743374108771734</v>
      </c>
      <c r="F9041" s="38">
        <f t="shared" ca="1" si="988"/>
        <v>3.7779966564473903E-2</v>
      </c>
      <c r="G9041" s="24">
        <f t="shared" ca="1" si="985"/>
        <v>7745.2681103427676</v>
      </c>
      <c r="H9041" s="24">
        <f t="shared" ca="1" si="986"/>
        <v>8438.4494136552494</v>
      </c>
      <c r="I9041" s="24">
        <f ca="1">H9041/'Option value'!$E$10</f>
        <v>409.63346668229366</v>
      </c>
    </row>
    <row r="9042" spans="2:9">
      <c r="B9042">
        <f t="shared" si="987"/>
        <v>9024</v>
      </c>
      <c r="C9042" s="38">
        <f t="shared" ca="1" si="982"/>
        <v>0.15315474588076736</v>
      </c>
      <c r="D9042" s="38">
        <f t="shared" ca="1" si="983"/>
        <v>5.8334293651000499E-2</v>
      </c>
      <c r="E9042" s="38">
        <f t="shared" ca="1" si="984"/>
        <v>0.14961051686390314</v>
      </c>
      <c r="F9042" s="38">
        <f t="shared" ca="1" si="988"/>
        <v>2.556265463336414E-2</v>
      </c>
      <c r="G9042" s="24">
        <f t="shared" ca="1" si="985"/>
        <v>6725.3304259573606</v>
      </c>
      <c r="H9042" s="24">
        <f t="shared" ca="1" si="986"/>
        <v>7418.5117292698433</v>
      </c>
      <c r="I9042" s="24">
        <f ca="1">H9042/'Option value'!$E$10</f>
        <v>360.12192860533219</v>
      </c>
    </row>
    <row r="9043" spans="2:9">
      <c r="B9043">
        <f t="shared" si="987"/>
        <v>9025</v>
      </c>
      <c r="C9043" s="38">
        <f t="shared" ref="C9043:C9106" ca="1" si="989">_xlfn.NORM.INV(RAND(),$F$6,$G$6)</f>
        <v>0.17985290236871887</v>
      </c>
      <c r="D9043" s="38">
        <f t="shared" ref="D9043:D9106" ca="1" si="990">_xlfn.NORM.INV(RAND(),$F$7,$G$7)</f>
        <v>6.6860369245752144E-2</v>
      </c>
      <c r="E9043" s="38">
        <f t="shared" ref="E9043:E9106" ca="1" si="991">_xlfn.NORM.INV(RAND(),$F$8,$G$8)</f>
        <v>0.14857891146600205</v>
      </c>
      <c r="F9043" s="38">
        <f t="shared" ca="1" si="988"/>
        <v>2.1199910000694894E-2</v>
      </c>
      <c r="G9043" s="24">
        <f t="shared" ref="G9043:G9106" ca="1" si="992">IF(E9043&gt;F9043,($C$12*(1+C9043)*D9043)/(E9043-F9043),0)</f>
        <v>7680.5120111859605</v>
      </c>
      <c r="H9043" s="24">
        <f t="shared" ref="H9043:H9106" ca="1" si="993">G9043+$C$13</f>
        <v>8373.6933144984432</v>
      </c>
      <c r="I9043" s="24">
        <f ca="1">H9043/'Option value'!$E$10</f>
        <v>406.48996672322539</v>
      </c>
    </row>
    <row r="9044" spans="2:9">
      <c r="B9044">
        <f t="shared" ref="B9044:B9107" si="994">B9043+1</f>
        <v>9026</v>
      </c>
      <c r="C9044" s="38">
        <f t="shared" ca="1" si="989"/>
        <v>0.39129088186560146</v>
      </c>
      <c r="D9044" s="38">
        <f t="shared" ca="1" si="990"/>
        <v>6.6979370981538819E-2</v>
      </c>
      <c r="E9044" s="38">
        <f t="shared" ca="1" si="991"/>
        <v>0.14563762668111355</v>
      </c>
      <c r="F9044" s="38">
        <f t="shared" ref="F9044:F9107" ca="1" si="995">RAND()*($E$9-$D$9)+$D$9</f>
        <v>5.9293623317424798E-2</v>
      </c>
      <c r="G9044" s="24">
        <f t="shared" ca="1" si="992"/>
        <v>13384.994572405578</v>
      </c>
      <c r="H9044" s="24">
        <f t="shared" ca="1" si="993"/>
        <v>14078.17587571806</v>
      </c>
      <c r="I9044" s="24">
        <f ca="1">H9044/'Option value'!$E$10</f>
        <v>683.40659590864357</v>
      </c>
    </row>
    <row r="9045" spans="2:9">
      <c r="B9045">
        <f t="shared" si="994"/>
        <v>9027</v>
      </c>
      <c r="C9045" s="38">
        <f t="shared" ca="1" si="989"/>
        <v>0.11184386450992469</v>
      </c>
      <c r="D9045" s="38">
        <f t="shared" ca="1" si="990"/>
        <v>6.2655142353863241E-2</v>
      </c>
      <c r="E9045" s="38">
        <f t="shared" ca="1" si="991"/>
        <v>0.1444229649678023</v>
      </c>
      <c r="F9045" s="38">
        <f t="shared" ca="1" si="995"/>
        <v>4.298888177950589E-2</v>
      </c>
      <c r="G9045" s="24">
        <f t="shared" ca="1" si="992"/>
        <v>8517.4186348801286</v>
      </c>
      <c r="H9045" s="24">
        <f t="shared" ca="1" si="993"/>
        <v>9210.5999381926104</v>
      </c>
      <c r="I9045" s="24">
        <f ca="1">H9045/'Option value'!$E$10</f>
        <v>447.11650185401015</v>
      </c>
    </row>
    <row r="9046" spans="2:9">
      <c r="B9046">
        <f t="shared" si="994"/>
        <v>9028</v>
      </c>
      <c r="C9046" s="38">
        <f t="shared" ca="1" si="989"/>
        <v>0.28589415957937464</v>
      </c>
      <c r="D9046" s="38">
        <f t="shared" ca="1" si="990"/>
        <v>7.8618377315014823E-2</v>
      </c>
      <c r="E9046" s="38">
        <f t="shared" ca="1" si="991"/>
        <v>0.14596389017995939</v>
      </c>
      <c r="F9046" s="38">
        <f t="shared" ca="1" si="995"/>
        <v>4.3722492176730327E-2</v>
      </c>
      <c r="G9046" s="24">
        <f t="shared" ca="1" si="992"/>
        <v>12262.920059304606</v>
      </c>
      <c r="H9046" s="24">
        <f t="shared" ca="1" si="993"/>
        <v>12956.101362617088</v>
      </c>
      <c r="I9046" s="24">
        <f ca="1">H9046/'Option value'!$E$10</f>
        <v>628.93695935034407</v>
      </c>
    </row>
    <row r="9047" spans="2:9">
      <c r="B9047">
        <f t="shared" si="994"/>
        <v>9029</v>
      </c>
      <c r="C9047" s="38">
        <f t="shared" ca="1" si="989"/>
        <v>0.27891881229944665</v>
      </c>
      <c r="D9047" s="38">
        <f t="shared" ca="1" si="990"/>
        <v>7.5423610493569396E-2</v>
      </c>
      <c r="E9047" s="38">
        <f t="shared" ca="1" si="991"/>
        <v>0.14750843479595532</v>
      </c>
      <c r="F9047" s="38">
        <f t="shared" ca="1" si="995"/>
        <v>2.0591664466635188E-2</v>
      </c>
      <c r="G9047" s="24">
        <f t="shared" ca="1" si="992"/>
        <v>9425.8963224465406</v>
      </c>
      <c r="H9047" s="24">
        <f t="shared" ca="1" si="993"/>
        <v>10119.077625759022</v>
      </c>
      <c r="I9047" s="24">
        <f ca="1">H9047/'Option value'!$E$10</f>
        <v>491.21736047373889</v>
      </c>
    </row>
    <row r="9048" spans="2:9">
      <c r="B9048">
        <f t="shared" si="994"/>
        <v>9030</v>
      </c>
      <c r="C9048" s="38">
        <f t="shared" ca="1" si="989"/>
        <v>0.328249346228427</v>
      </c>
      <c r="D9048" s="38">
        <f t="shared" ca="1" si="990"/>
        <v>6.5065167122597314E-2</v>
      </c>
      <c r="E9048" s="38">
        <f t="shared" ca="1" si="991"/>
        <v>0.14707343658202277</v>
      </c>
      <c r="F9048" s="38">
        <f t="shared" ca="1" si="995"/>
        <v>3.9846900715546925E-2</v>
      </c>
      <c r="G9048" s="24">
        <f t="shared" ca="1" si="992"/>
        <v>9995.7931796802659</v>
      </c>
      <c r="H9048" s="24">
        <f t="shared" ca="1" si="993"/>
        <v>10688.974482992748</v>
      </c>
      <c r="I9048" s="24">
        <f ca="1">H9048/'Option value'!$E$10</f>
        <v>518.88225645595855</v>
      </c>
    </row>
    <row r="9049" spans="2:9">
      <c r="B9049">
        <f t="shared" si="994"/>
        <v>9031</v>
      </c>
      <c r="C9049" s="38">
        <f t="shared" ca="1" si="989"/>
        <v>0.18798536615820527</v>
      </c>
      <c r="D9049" s="38">
        <f t="shared" ca="1" si="990"/>
        <v>7.1456695407398338E-2</v>
      </c>
      <c r="E9049" s="38">
        <f t="shared" ca="1" si="991"/>
        <v>0.14297908817474733</v>
      </c>
      <c r="F9049" s="38">
        <f t="shared" ca="1" si="995"/>
        <v>3.460152436473006E-2</v>
      </c>
      <c r="G9049" s="24">
        <f t="shared" ca="1" si="992"/>
        <v>9714.1769752891323</v>
      </c>
      <c r="H9049" s="24">
        <f t="shared" ca="1" si="993"/>
        <v>10407.358278601614</v>
      </c>
      <c r="I9049" s="24">
        <f ca="1">H9049/'Option value'!$E$10</f>
        <v>505.21156692240839</v>
      </c>
    </row>
    <row r="9050" spans="2:9">
      <c r="B9050">
        <f t="shared" si="994"/>
        <v>9032</v>
      </c>
      <c r="C9050" s="38">
        <f t="shared" ca="1" si="989"/>
        <v>3.8914868409878206E-2</v>
      </c>
      <c r="D9050" s="38">
        <f t="shared" ca="1" si="990"/>
        <v>5.5182935755409133E-2</v>
      </c>
      <c r="E9050" s="38">
        <f t="shared" ca="1" si="991"/>
        <v>0.14585008663798224</v>
      </c>
      <c r="F9050" s="38">
        <f t="shared" ca="1" si="995"/>
        <v>3.5598011406180075E-2</v>
      </c>
      <c r="G9050" s="24">
        <f t="shared" ca="1" si="992"/>
        <v>6448.9553070761858</v>
      </c>
      <c r="H9050" s="24">
        <f t="shared" ca="1" si="993"/>
        <v>7142.1366103886685</v>
      </c>
      <c r="I9050" s="24">
        <f ca="1">H9050/'Option value'!$E$10</f>
        <v>346.70566069847905</v>
      </c>
    </row>
    <row r="9051" spans="2:9">
      <c r="B9051">
        <f t="shared" si="994"/>
        <v>9033</v>
      </c>
      <c r="C9051" s="38">
        <f t="shared" ca="1" si="989"/>
        <v>0.36202944663545156</v>
      </c>
      <c r="D9051" s="38">
        <f t="shared" ca="1" si="990"/>
        <v>6.5940482256272789E-2</v>
      </c>
      <c r="E9051" s="38">
        <f t="shared" ca="1" si="991"/>
        <v>0.14245673670940009</v>
      </c>
      <c r="F9051" s="38">
        <f t="shared" ca="1" si="995"/>
        <v>5.617184296702607E-2</v>
      </c>
      <c r="G9051" s="24">
        <f t="shared" ca="1" si="992"/>
        <v>12909.077979258245</v>
      </c>
      <c r="H9051" s="24">
        <f t="shared" ca="1" si="993"/>
        <v>13602.259282570727</v>
      </c>
      <c r="I9051" s="24">
        <f ca="1">H9051/'Option value'!$E$10</f>
        <v>660.30384866848181</v>
      </c>
    </row>
    <row r="9052" spans="2:9">
      <c r="B9052">
        <f t="shared" si="994"/>
        <v>9034</v>
      </c>
      <c r="C9052" s="38">
        <f t="shared" ca="1" si="989"/>
        <v>0.31960365135462998</v>
      </c>
      <c r="D9052" s="38">
        <f t="shared" ca="1" si="990"/>
        <v>6.1219142109266399E-2</v>
      </c>
      <c r="E9052" s="38">
        <f t="shared" ca="1" si="991"/>
        <v>0.14460192798147886</v>
      </c>
      <c r="F9052" s="38">
        <f t="shared" ca="1" si="995"/>
        <v>3.14324896073504E-2</v>
      </c>
      <c r="G9052" s="24">
        <f t="shared" ca="1" si="992"/>
        <v>8853.0509601983958</v>
      </c>
      <c r="H9052" s="24">
        <f t="shared" ca="1" si="993"/>
        <v>9546.2322635108776</v>
      </c>
      <c r="I9052" s="24">
        <f ca="1">H9052/'Option value'!$E$10</f>
        <v>463.40933318013964</v>
      </c>
    </row>
    <row r="9053" spans="2:9">
      <c r="B9053">
        <f t="shared" si="994"/>
        <v>9035</v>
      </c>
      <c r="C9053" s="38">
        <f t="shared" ca="1" si="989"/>
        <v>0.2768143828634273</v>
      </c>
      <c r="D9053" s="38">
        <f t="shared" ca="1" si="990"/>
        <v>7.4139516654364523E-2</v>
      </c>
      <c r="E9053" s="38">
        <f t="shared" ca="1" si="991"/>
        <v>0.14392039862539291</v>
      </c>
      <c r="F9053" s="38">
        <f t="shared" ca="1" si="995"/>
        <v>4.8371950320344817E-2</v>
      </c>
      <c r="G9053" s="24">
        <f t="shared" ca="1" si="992"/>
        <v>12286.982927712545</v>
      </c>
      <c r="H9053" s="24">
        <f t="shared" ca="1" si="993"/>
        <v>12980.164231025026</v>
      </c>
      <c r="I9053" s="24">
        <f ca="1">H9053/'Option value'!$E$10</f>
        <v>630.1050597584964</v>
      </c>
    </row>
    <row r="9054" spans="2:9">
      <c r="B9054">
        <f t="shared" si="994"/>
        <v>9036</v>
      </c>
      <c r="C9054" s="38">
        <f t="shared" ca="1" si="989"/>
        <v>0.25553514728466109</v>
      </c>
      <c r="D9054" s="38">
        <f t="shared" ca="1" si="990"/>
        <v>7.2551440555107205E-2</v>
      </c>
      <c r="E9054" s="38">
        <f t="shared" ca="1" si="991"/>
        <v>0.14002166097834715</v>
      </c>
      <c r="F9054" s="38">
        <f t="shared" ca="1" si="995"/>
        <v>3.9664523481078393E-2</v>
      </c>
      <c r="G9054" s="24">
        <f t="shared" ca="1" si="992"/>
        <v>11256.879736801919</v>
      </c>
      <c r="H9054" s="24">
        <f t="shared" ca="1" si="993"/>
        <v>11950.0610401144</v>
      </c>
      <c r="I9054" s="24">
        <f ca="1">H9054/'Option value'!$E$10</f>
        <v>580.10005049099027</v>
      </c>
    </row>
    <row r="9055" spans="2:9">
      <c r="B9055">
        <f t="shared" si="994"/>
        <v>9037</v>
      </c>
      <c r="C9055" s="38">
        <f t="shared" ca="1" si="989"/>
        <v>8.3794220593751967E-2</v>
      </c>
      <c r="D9055" s="38">
        <f t="shared" ca="1" si="990"/>
        <v>7.0310970820230689E-2</v>
      </c>
      <c r="E9055" s="38">
        <f t="shared" ca="1" si="991"/>
        <v>0.14508843894605905</v>
      </c>
      <c r="F9055" s="38">
        <f t="shared" ca="1" si="995"/>
        <v>3.9172140398528052E-2</v>
      </c>
      <c r="G9055" s="24">
        <f t="shared" ca="1" si="992"/>
        <v>8922.7455220844749</v>
      </c>
      <c r="H9055" s="24">
        <f t="shared" ca="1" si="993"/>
        <v>9615.9268253969567</v>
      </c>
      <c r="I9055" s="24">
        <f ca="1">H9055/'Option value'!$E$10</f>
        <v>466.79256433965804</v>
      </c>
    </row>
    <row r="9056" spans="2:9">
      <c r="B9056">
        <f t="shared" si="994"/>
        <v>9038</v>
      </c>
      <c r="C9056" s="38">
        <f t="shared" ca="1" si="989"/>
        <v>0.19684468054853813</v>
      </c>
      <c r="D9056" s="38">
        <f t="shared" ca="1" si="990"/>
        <v>6.56496354779567E-2</v>
      </c>
      <c r="E9056" s="38">
        <f t="shared" ca="1" si="991"/>
        <v>0.14523327079933382</v>
      </c>
      <c r="F9056" s="38">
        <f t="shared" ca="1" si="995"/>
        <v>5.3491538266463315E-2</v>
      </c>
      <c r="G9056" s="24">
        <f t="shared" ca="1" si="992"/>
        <v>10621.712747601605</v>
      </c>
      <c r="H9056" s="24">
        <f t="shared" ca="1" si="993"/>
        <v>11314.894050914087</v>
      </c>
      <c r="I9056" s="24">
        <f ca="1">H9056/'Option value'!$E$10</f>
        <v>549.26670150068378</v>
      </c>
    </row>
    <row r="9057" spans="2:9">
      <c r="B9057">
        <f t="shared" si="994"/>
        <v>9039</v>
      </c>
      <c r="C9057" s="38">
        <f t="shared" ca="1" si="989"/>
        <v>0.14206887195631646</v>
      </c>
      <c r="D9057" s="38">
        <f t="shared" ca="1" si="990"/>
        <v>6.4137045664804923E-2</v>
      </c>
      <c r="E9057" s="38">
        <f t="shared" ca="1" si="991"/>
        <v>0.14665294326770337</v>
      </c>
      <c r="F9057" s="38">
        <f t="shared" ca="1" si="995"/>
        <v>5.7734931443694945E-2</v>
      </c>
      <c r="G9057" s="24">
        <f t="shared" ca="1" si="992"/>
        <v>10216.517405145687</v>
      </c>
      <c r="H9057" s="24">
        <f t="shared" ca="1" si="993"/>
        <v>10909.698708458169</v>
      </c>
      <c r="I9057" s="24">
        <f ca="1">H9057/'Option value'!$E$10</f>
        <v>529.59702468243529</v>
      </c>
    </row>
    <row r="9058" spans="2:9">
      <c r="B9058">
        <f t="shared" si="994"/>
        <v>9040</v>
      </c>
      <c r="C9058" s="38">
        <f t="shared" ca="1" si="989"/>
        <v>0.22405834060430699</v>
      </c>
      <c r="D9058" s="38">
        <f t="shared" ca="1" si="990"/>
        <v>6.0792644494799403E-2</v>
      </c>
      <c r="E9058" s="38">
        <f t="shared" ca="1" si="991"/>
        <v>0.14421753012530752</v>
      </c>
      <c r="F9058" s="38">
        <f t="shared" ca="1" si="995"/>
        <v>2.975560699995513E-2</v>
      </c>
      <c r="G9058" s="24">
        <f t="shared" ca="1" si="992"/>
        <v>8062.75552657352</v>
      </c>
      <c r="H9058" s="24">
        <f t="shared" ca="1" si="993"/>
        <v>8755.9368298860027</v>
      </c>
      <c r="I9058" s="24">
        <f ca="1">H9058/'Option value'!$E$10</f>
        <v>425.04547717893212</v>
      </c>
    </row>
    <row r="9059" spans="2:9">
      <c r="B9059">
        <f t="shared" si="994"/>
        <v>9041</v>
      </c>
      <c r="C9059" s="38">
        <f t="shared" ca="1" si="989"/>
        <v>0.22679852212572779</v>
      </c>
      <c r="D9059" s="38">
        <f t="shared" ca="1" si="990"/>
        <v>6.1223437338579309E-2</v>
      </c>
      <c r="E9059" s="38">
        <f t="shared" ca="1" si="991"/>
        <v>0.1387189145996538</v>
      </c>
      <c r="F9059" s="38">
        <f t="shared" ca="1" si="995"/>
        <v>5.1912115048725768E-2</v>
      </c>
      <c r="G9059" s="24">
        <f t="shared" ca="1" si="992"/>
        <v>10730.713143569579</v>
      </c>
      <c r="H9059" s="24">
        <f t="shared" ca="1" si="993"/>
        <v>11423.894446882061</v>
      </c>
      <c r="I9059" s="24">
        <f ca="1">H9059/'Option value'!$E$10</f>
        <v>554.55798285835249</v>
      </c>
    </row>
    <row r="9060" spans="2:9">
      <c r="B9060">
        <f t="shared" si="994"/>
        <v>9042</v>
      </c>
      <c r="C9060" s="38">
        <f t="shared" ca="1" si="989"/>
        <v>0.23925961023108491</v>
      </c>
      <c r="D9060" s="38">
        <f t="shared" ca="1" si="990"/>
        <v>5.9626315281406786E-2</v>
      </c>
      <c r="E9060" s="38">
        <f t="shared" ca="1" si="991"/>
        <v>0.1437298895700066</v>
      </c>
      <c r="F9060" s="38">
        <f t="shared" ca="1" si="995"/>
        <v>5.9896694568695646E-2</v>
      </c>
      <c r="G9060" s="24">
        <f t="shared" ca="1" si="992"/>
        <v>10931.395976798709</v>
      </c>
      <c r="H9060" s="24">
        <f t="shared" ca="1" si="993"/>
        <v>11624.577280111191</v>
      </c>
      <c r="I9060" s="24">
        <f ca="1">H9060/'Option value'!$E$10</f>
        <v>564.2998679665626</v>
      </c>
    </row>
    <row r="9061" spans="2:9">
      <c r="B9061">
        <f t="shared" si="994"/>
        <v>9043</v>
      </c>
      <c r="C9061" s="38">
        <f t="shared" ca="1" si="989"/>
        <v>0.20041317911658585</v>
      </c>
      <c r="D9061" s="38">
        <f t="shared" ca="1" si="990"/>
        <v>6.253281644880615E-2</v>
      </c>
      <c r="E9061" s="38">
        <f t="shared" ca="1" si="991"/>
        <v>0.14450713893385853</v>
      </c>
      <c r="F9061" s="38">
        <f t="shared" ca="1" si="995"/>
        <v>2.9116749303327576E-2</v>
      </c>
      <c r="G9061" s="24">
        <f t="shared" ca="1" si="992"/>
        <v>8067.8995319170699</v>
      </c>
      <c r="H9061" s="24">
        <f t="shared" ca="1" si="993"/>
        <v>8761.0808352295517</v>
      </c>
      <c r="I9061" s="24">
        <f ca="1">H9061/'Option value'!$E$10</f>
        <v>425.29518617619181</v>
      </c>
    </row>
    <row r="9062" spans="2:9">
      <c r="B9062">
        <f t="shared" si="994"/>
        <v>9044</v>
      </c>
      <c r="C9062" s="38">
        <f t="shared" ca="1" si="989"/>
        <v>0.33715139121622373</v>
      </c>
      <c r="D9062" s="38">
        <f t="shared" ca="1" si="990"/>
        <v>6.3346593680539603E-2</v>
      </c>
      <c r="E9062" s="38">
        <f t="shared" ca="1" si="991"/>
        <v>0.14482734898984262</v>
      </c>
      <c r="F9062" s="38">
        <f t="shared" ca="1" si="995"/>
        <v>2.6625618396653481E-2</v>
      </c>
      <c r="G9062" s="24">
        <f t="shared" ca="1" si="992"/>
        <v>8887.3316865363631</v>
      </c>
      <c r="H9062" s="24">
        <f t="shared" ca="1" si="993"/>
        <v>9580.5129898488449</v>
      </c>
      <c r="I9062" s="24">
        <f ca="1">H9062/'Option value'!$E$10</f>
        <v>465.07344610916721</v>
      </c>
    </row>
    <row r="9063" spans="2:9">
      <c r="B9063">
        <f t="shared" si="994"/>
        <v>9045</v>
      </c>
      <c r="C9063" s="38">
        <f t="shared" ca="1" si="989"/>
        <v>0.16552092534477114</v>
      </c>
      <c r="D9063" s="38">
        <f t="shared" ca="1" si="990"/>
        <v>5.7642619354584701E-2</v>
      </c>
      <c r="E9063" s="38">
        <f t="shared" ca="1" si="991"/>
        <v>0.14453293141658635</v>
      </c>
      <c r="F9063" s="38">
        <f t="shared" ca="1" si="995"/>
        <v>5.6787919462777572E-2</v>
      </c>
      <c r="G9063" s="24">
        <f t="shared" ca="1" si="992"/>
        <v>9495.8254284942905</v>
      </c>
      <c r="H9063" s="24">
        <f t="shared" ca="1" si="993"/>
        <v>10189.006731806772</v>
      </c>
      <c r="I9063" s="24">
        <f ca="1">H9063/'Option value'!$E$10</f>
        <v>494.61197727217336</v>
      </c>
    </row>
    <row r="9064" spans="2:9">
      <c r="B9064">
        <f t="shared" si="994"/>
        <v>9046</v>
      </c>
      <c r="C9064" s="38">
        <f t="shared" ca="1" si="989"/>
        <v>0.25863953773145343</v>
      </c>
      <c r="D9064" s="38">
        <f t="shared" ca="1" si="990"/>
        <v>5.9750427049799965E-2</v>
      </c>
      <c r="E9064" s="38">
        <f t="shared" ca="1" si="991"/>
        <v>0.14611965618280215</v>
      </c>
      <c r="F9064" s="38">
        <f t="shared" ca="1" si="995"/>
        <v>5.8288356473822911E-2</v>
      </c>
      <c r="G9064" s="24">
        <f t="shared" ca="1" si="992"/>
        <v>10619.020304546462</v>
      </c>
      <c r="H9064" s="24">
        <f t="shared" ca="1" si="993"/>
        <v>11312.201607858944</v>
      </c>
      <c r="I9064" s="24">
        <f ca="1">H9064/'Option value'!$E$10</f>
        <v>549.13600038150207</v>
      </c>
    </row>
    <row r="9065" spans="2:9">
      <c r="B9065">
        <f t="shared" si="994"/>
        <v>9047</v>
      </c>
      <c r="C9065" s="38">
        <f t="shared" ca="1" si="989"/>
        <v>0.24758762233706499</v>
      </c>
      <c r="D9065" s="38">
        <f t="shared" ca="1" si="990"/>
        <v>5.7448578974026457E-2</v>
      </c>
      <c r="E9065" s="38">
        <f t="shared" ca="1" si="991"/>
        <v>0.14940764142551372</v>
      </c>
      <c r="F9065" s="38">
        <f t="shared" ca="1" si="995"/>
        <v>2.8433802051951486E-2</v>
      </c>
      <c r="G9065" s="24">
        <f t="shared" ca="1" si="992"/>
        <v>7347.6804502471477</v>
      </c>
      <c r="H9065" s="24">
        <f t="shared" ca="1" si="993"/>
        <v>8040.8617535596304</v>
      </c>
      <c r="I9065" s="24">
        <f ca="1">H9065/'Option value'!$E$10</f>
        <v>390.33309483299172</v>
      </c>
    </row>
    <row r="9066" spans="2:9">
      <c r="B9066">
        <f t="shared" si="994"/>
        <v>9048</v>
      </c>
      <c r="C9066" s="38">
        <f t="shared" ca="1" si="989"/>
        <v>0.36221893134736838</v>
      </c>
      <c r="D9066" s="38">
        <f t="shared" ca="1" si="990"/>
        <v>6.1385924457059218E-2</v>
      </c>
      <c r="E9066" s="38">
        <f t="shared" ca="1" si="991"/>
        <v>0.14394200841052621</v>
      </c>
      <c r="F9066" s="38">
        <f t="shared" ca="1" si="995"/>
        <v>2.5382864787781494E-2</v>
      </c>
      <c r="G9066" s="24">
        <f t="shared" ca="1" si="992"/>
        <v>8747.2599967113929</v>
      </c>
      <c r="H9066" s="24">
        <f t="shared" ca="1" si="993"/>
        <v>9440.4413000238746</v>
      </c>
      <c r="I9066" s="24">
        <f ca="1">H9066/'Option value'!$E$10</f>
        <v>458.27384951572202</v>
      </c>
    </row>
    <row r="9067" spans="2:9">
      <c r="B9067">
        <f t="shared" si="994"/>
        <v>9049</v>
      </c>
      <c r="C9067" s="38">
        <f t="shared" ca="1" si="989"/>
        <v>0.42264549338652968</v>
      </c>
      <c r="D9067" s="38">
        <f t="shared" ca="1" si="990"/>
        <v>5.7014293243964544E-2</v>
      </c>
      <c r="E9067" s="38">
        <f t="shared" ca="1" si="991"/>
        <v>0.14365311300162781</v>
      </c>
      <c r="F9067" s="38">
        <f t="shared" ca="1" si="995"/>
        <v>4.5738111371549553E-2</v>
      </c>
      <c r="G9067" s="24">
        <f t="shared" ca="1" si="992"/>
        <v>10273.598258073125</v>
      </c>
      <c r="H9067" s="24">
        <f t="shared" ca="1" si="993"/>
        <v>10966.779561385607</v>
      </c>
      <c r="I9067" s="24">
        <f ca="1">H9067/'Option value'!$E$10</f>
        <v>532.36793987308772</v>
      </c>
    </row>
    <row r="9068" spans="2:9">
      <c r="B9068">
        <f t="shared" si="994"/>
        <v>9050</v>
      </c>
      <c r="C9068" s="38">
        <f t="shared" ca="1" si="989"/>
        <v>0.26794459118153641</v>
      </c>
      <c r="D9068" s="38">
        <f t="shared" ca="1" si="990"/>
        <v>6.6361432895194625E-2</v>
      </c>
      <c r="E9068" s="38">
        <f t="shared" ca="1" si="991"/>
        <v>0.13930241400081522</v>
      </c>
      <c r="F9068" s="38">
        <f t="shared" ca="1" si="995"/>
        <v>2.5168803202449408E-2</v>
      </c>
      <c r="G9068" s="24">
        <f t="shared" ca="1" si="992"/>
        <v>9143.1080056548672</v>
      </c>
      <c r="H9068" s="24">
        <f t="shared" ca="1" si="993"/>
        <v>9836.2893089673489</v>
      </c>
      <c r="I9068" s="24">
        <f ca="1">H9068/'Option value'!$E$10</f>
        <v>477.48977227996835</v>
      </c>
    </row>
    <row r="9069" spans="2:9">
      <c r="B9069">
        <f t="shared" si="994"/>
        <v>9051</v>
      </c>
      <c r="C9069" s="38">
        <f t="shared" ca="1" si="989"/>
        <v>9.0473421313662594E-2</v>
      </c>
      <c r="D9069" s="38">
        <f t="shared" ca="1" si="990"/>
        <v>6.7068275275046885E-2</v>
      </c>
      <c r="E9069" s="38">
        <f t="shared" ca="1" si="991"/>
        <v>0.14385036815015004</v>
      </c>
      <c r="F9069" s="38">
        <f t="shared" ca="1" si="995"/>
        <v>4.5156483116218588E-2</v>
      </c>
      <c r="G9069" s="24">
        <f t="shared" ca="1" si="992"/>
        <v>9190.3775853934658</v>
      </c>
      <c r="H9069" s="24">
        <f t="shared" ca="1" si="993"/>
        <v>9883.5588887059475</v>
      </c>
      <c r="I9069" s="24">
        <f ca="1">H9069/'Option value'!$E$10</f>
        <v>479.78441207310419</v>
      </c>
    </row>
    <row r="9070" spans="2:9">
      <c r="B9070">
        <f t="shared" si="994"/>
        <v>9052</v>
      </c>
      <c r="C9070" s="38">
        <f t="shared" ca="1" si="989"/>
        <v>0.25360467660694164</v>
      </c>
      <c r="D9070" s="38">
        <f t="shared" ca="1" si="990"/>
        <v>6.7385841325182813E-2</v>
      </c>
      <c r="E9070" s="38">
        <f t="shared" ca="1" si="991"/>
        <v>0.14450269817780187</v>
      </c>
      <c r="F9070" s="38">
        <f t="shared" ca="1" si="995"/>
        <v>3.5016794927386595E-2</v>
      </c>
      <c r="G9070" s="24">
        <f t="shared" ca="1" si="992"/>
        <v>9568.9091175549092</v>
      </c>
      <c r="H9070" s="24">
        <f t="shared" ca="1" si="993"/>
        <v>10262.090420867391</v>
      </c>
      <c r="I9070" s="24">
        <f ca="1">H9070/'Option value'!$E$10</f>
        <v>498.15972916831993</v>
      </c>
    </row>
    <row r="9071" spans="2:9">
      <c r="B9071">
        <f t="shared" si="994"/>
        <v>9053</v>
      </c>
      <c r="C9071" s="38">
        <f t="shared" ca="1" si="989"/>
        <v>0.16684728658462653</v>
      </c>
      <c r="D9071" s="38">
        <f t="shared" ca="1" si="990"/>
        <v>5.8956679228778709E-2</v>
      </c>
      <c r="E9071" s="38">
        <f t="shared" ca="1" si="991"/>
        <v>0.14380481095663211</v>
      </c>
      <c r="F9071" s="38">
        <f t="shared" ca="1" si="995"/>
        <v>5.5459475577874506E-2</v>
      </c>
      <c r="G9071" s="24">
        <f t="shared" ca="1" si="992"/>
        <v>9657.2791984266332</v>
      </c>
      <c r="H9071" s="24">
        <f t="shared" ca="1" si="993"/>
        <v>10350.460501739115</v>
      </c>
      <c r="I9071" s="24">
        <f ca="1">H9071/'Option value'!$E$10</f>
        <v>502.4495389193745</v>
      </c>
    </row>
    <row r="9072" spans="2:9">
      <c r="B9072">
        <f t="shared" si="994"/>
        <v>9054</v>
      </c>
      <c r="C9072" s="38">
        <f t="shared" ca="1" si="989"/>
        <v>0.30385856820211393</v>
      </c>
      <c r="D9072" s="38">
        <f t="shared" ca="1" si="990"/>
        <v>6.4317974656287163E-2</v>
      </c>
      <c r="E9072" s="38">
        <f t="shared" ca="1" si="991"/>
        <v>0.14687656754923462</v>
      </c>
      <c r="F9072" s="38">
        <f t="shared" ca="1" si="995"/>
        <v>3.5396688774770847E-2</v>
      </c>
      <c r="G9072" s="24">
        <f t="shared" ca="1" si="992"/>
        <v>9329.4863699258531</v>
      </c>
      <c r="H9072" s="24">
        <f t="shared" ca="1" si="993"/>
        <v>10022.667673238335</v>
      </c>
      <c r="I9072" s="24">
        <f ca="1">H9072/'Option value'!$E$10</f>
        <v>486.53726569118129</v>
      </c>
    </row>
    <row r="9073" spans="2:9">
      <c r="B9073">
        <f t="shared" si="994"/>
        <v>9055</v>
      </c>
      <c r="C9073" s="38">
        <f t="shared" ca="1" si="989"/>
        <v>0.23810904615488129</v>
      </c>
      <c r="D9073" s="38">
        <f t="shared" ca="1" si="990"/>
        <v>6.467060100629822E-2</v>
      </c>
      <c r="E9073" s="38">
        <f t="shared" ca="1" si="991"/>
        <v>0.14438153437245749</v>
      </c>
      <c r="F9073" s="38">
        <f t="shared" ca="1" si="995"/>
        <v>2.7517715687000135E-2</v>
      </c>
      <c r="G9073" s="24">
        <f t="shared" ca="1" si="992"/>
        <v>8497.2245897333578</v>
      </c>
      <c r="H9073" s="24">
        <f t="shared" ca="1" si="993"/>
        <v>9190.4058930458395</v>
      </c>
      <c r="I9073" s="24">
        <f ca="1">H9073/'Option value'!$E$10</f>
        <v>446.13620840028346</v>
      </c>
    </row>
    <row r="9074" spans="2:9">
      <c r="B9074">
        <f t="shared" si="994"/>
        <v>9056</v>
      </c>
      <c r="C9074" s="38">
        <f t="shared" ca="1" si="989"/>
        <v>0.22915332321644621</v>
      </c>
      <c r="D9074" s="38">
        <f t="shared" ca="1" si="990"/>
        <v>7.2731154965619271E-2</v>
      </c>
      <c r="E9074" s="38">
        <f t="shared" ca="1" si="991"/>
        <v>0.14693442548813249</v>
      </c>
      <c r="F9074" s="38">
        <f t="shared" ca="1" si="995"/>
        <v>5.3260023610060589E-2</v>
      </c>
      <c r="G9074" s="24">
        <f t="shared" ca="1" si="992"/>
        <v>11835.782941071144</v>
      </c>
      <c r="H9074" s="24">
        <f t="shared" ca="1" si="993"/>
        <v>12528.964244383626</v>
      </c>
      <c r="I9074" s="24">
        <f ca="1">H9074/'Option value'!$E$10</f>
        <v>608.20214778561285</v>
      </c>
    </row>
    <row r="9075" spans="2:9">
      <c r="B9075">
        <f t="shared" si="994"/>
        <v>9057</v>
      </c>
      <c r="C9075" s="38">
        <f t="shared" ca="1" si="989"/>
        <v>0.41599081961495232</v>
      </c>
      <c r="D9075" s="38">
        <f t="shared" ca="1" si="990"/>
        <v>7.0265303451673242E-2</v>
      </c>
      <c r="E9075" s="38">
        <f t="shared" ca="1" si="991"/>
        <v>0.14303721312009751</v>
      </c>
      <c r="F9075" s="38">
        <f t="shared" ca="1" si="995"/>
        <v>3.2200607744196696E-2</v>
      </c>
      <c r="G9075" s="24">
        <f t="shared" ca="1" si="992"/>
        <v>11132.931185184485</v>
      </c>
      <c r="H9075" s="24">
        <f t="shared" ca="1" si="993"/>
        <v>11826.112488496967</v>
      </c>
      <c r="I9075" s="24">
        <f ca="1">H9075/'Option value'!$E$10</f>
        <v>574.08313050956144</v>
      </c>
    </row>
    <row r="9076" spans="2:9">
      <c r="B9076">
        <f t="shared" si="994"/>
        <v>9058</v>
      </c>
      <c r="C9076" s="38">
        <f t="shared" ca="1" si="989"/>
        <v>0.24699057204567401</v>
      </c>
      <c r="D9076" s="38">
        <f t="shared" ca="1" si="990"/>
        <v>4.6663425379178072E-2</v>
      </c>
      <c r="E9076" s="38">
        <f t="shared" ca="1" si="991"/>
        <v>0.14379897569889732</v>
      </c>
      <c r="F9076" s="38">
        <f t="shared" ca="1" si="995"/>
        <v>2.691616567410433E-2</v>
      </c>
      <c r="G9076" s="24">
        <f t="shared" ca="1" si="992"/>
        <v>6174.1975090314982</v>
      </c>
      <c r="H9076" s="24">
        <f t="shared" ca="1" si="993"/>
        <v>6867.3788123439808</v>
      </c>
      <c r="I9076" s="24">
        <f ca="1">H9076/'Option value'!$E$10</f>
        <v>333.36790351184368</v>
      </c>
    </row>
    <row r="9077" spans="2:9">
      <c r="B9077">
        <f t="shared" si="994"/>
        <v>9059</v>
      </c>
      <c r="C9077" s="38">
        <f t="shared" ca="1" si="989"/>
        <v>6.6831722506869473E-2</v>
      </c>
      <c r="D9077" s="38">
        <f t="shared" ca="1" si="990"/>
        <v>6.1946997055912396E-2</v>
      </c>
      <c r="E9077" s="38">
        <f t="shared" ca="1" si="991"/>
        <v>0.14404056486397082</v>
      </c>
      <c r="F9077" s="38">
        <f t="shared" ca="1" si="995"/>
        <v>3.5483569450453785E-2</v>
      </c>
      <c r="G9077" s="24">
        <f t="shared" ca="1" si="992"/>
        <v>7550.0485027207678</v>
      </c>
      <c r="H9077" s="24">
        <f t="shared" ca="1" si="993"/>
        <v>8243.2298060332505</v>
      </c>
      <c r="I9077" s="24">
        <f ca="1">H9077/'Option value'!$E$10</f>
        <v>400.15678670064318</v>
      </c>
    </row>
    <row r="9078" spans="2:9">
      <c r="B9078">
        <f t="shared" si="994"/>
        <v>9060</v>
      </c>
      <c r="C9078" s="38">
        <f t="shared" ca="1" si="989"/>
        <v>0.24791760847680563</v>
      </c>
      <c r="D9078" s="38">
        <f t="shared" ca="1" si="990"/>
        <v>6.5461526648680463E-2</v>
      </c>
      <c r="E9078" s="38">
        <f t="shared" ca="1" si="991"/>
        <v>0.14175928319011377</v>
      </c>
      <c r="F9078" s="38">
        <f t="shared" ca="1" si="995"/>
        <v>5.8092430866091213E-2</v>
      </c>
      <c r="G9078" s="24">
        <f t="shared" ca="1" si="992"/>
        <v>12109.047660345243</v>
      </c>
      <c r="H9078" s="24">
        <f t="shared" ca="1" si="993"/>
        <v>12802.228963657724</v>
      </c>
      <c r="I9078" s="24">
        <f ca="1">H9078/'Option value'!$E$10</f>
        <v>621.46742542027789</v>
      </c>
    </row>
    <row r="9079" spans="2:9">
      <c r="B9079">
        <f t="shared" si="994"/>
        <v>9061</v>
      </c>
      <c r="C9079" s="38">
        <f t="shared" ca="1" si="989"/>
        <v>0.25815731002642245</v>
      </c>
      <c r="D9079" s="38">
        <f t="shared" ca="1" si="990"/>
        <v>5.0824306306846097E-2</v>
      </c>
      <c r="E9079" s="38">
        <f t="shared" ca="1" si="991"/>
        <v>0.14549779438370619</v>
      </c>
      <c r="F9079" s="38">
        <f t="shared" ca="1" si="995"/>
        <v>5.8921743388170467E-2</v>
      </c>
      <c r="G9079" s="24">
        <f t="shared" ca="1" si="992"/>
        <v>9160.0956669037641</v>
      </c>
      <c r="H9079" s="24">
        <f t="shared" ca="1" si="993"/>
        <v>9853.2769702162459</v>
      </c>
      <c r="I9079" s="24">
        <f ca="1">H9079/'Option value'!$E$10</f>
        <v>478.31441602991481</v>
      </c>
    </row>
    <row r="9080" spans="2:9">
      <c r="B9080">
        <f t="shared" si="994"/>
        <v>9062</v>
      </c>
      <c r="C9080" s="38">
        <f t="shared" ca="1" si="989"/>
        <v>0.27166395220670359</v>
      </c>
      <c r="D9080" s="38">
        <f t="shared" ca="1" si="990"/>
        <v>5.7443972431907561E-2</v>
      </c>
      <c r="E9080" s="38">
        <f t="shared" ca="1" si="991"/>
        <v>0.14799385794342268</v>
      </c>
      <c r="F9080" s="38">
        <f t="shared" ca="1" si="995"/>
        <v>3.8122402376785089E-2</v>
      </c>
      <c r="G9080" s="24">
        <f t="shared" ca="1" si="992"/>
        <v>8245.6201517973241</v>
      </c>
      <c r="H9080" s="24">
        <f t="shared" ca="1" si="993"/>
        <v>8938.8014551098058</v>
      </c>
      <c r="I9080" s="24">
        <f ca="1">H9080/'Option value'!$E$10</f>
        <v>433.92240073348569</v>
      </c>
    </row>
    <row r="9081" spans="2:9">
      <c r="B9081">
        <f t="shared" si="994"/>
        <v>9063</v>
      </c>
      <c r="C9081" s="38">
        <f t="shared" ca="1" si="989"/>
        <v>0.40006240202228416</v>
      </c>
      <c r="D9081" s="38">
        <f t="shared" ca="1" si="990"/>
        <v>6.860980313947844E-2</v>
      </c>
      <c r="E9081" s="38">
        <f t="shared" ca="1" si="991"/>
        <v>0.14482210477061044</v>
      </c>
      <c r="F9081" s="38">
        <f t="shared" ca="1" si="995"/>
        <v>5.076238154329344E-2</v>
      </c>
      <c r="G9081" s="24">
        <f t="shared" ca="1" si="992"/>
        <v>12665.468133427756</v>
      </c>
      <c r="H9081" s="24">
        <f t="shared" ca="1" si="993"/>
        <v>13358.649436740237</v>
      </c>
      <c r="I9081" s="24">
        <f ca="1">H9081/'Option value'!$E$10</f>
        <v>648.47812799709891</v>
      </c>
    </row>
    <row r="9082" spans="2:9">
      <c r="B9082">
        <f t="shared" si="994"/>
        <v>9064</v>
      </c>
      <c r="C9082" s="38">
        <f t="shared" ca="1" si="989"/>
        <v>0.22781044779290854</v>
      </c>
      <c r="D9082" s="38">
        <f t="shared" ca="1" si="990"/>
        <v>5.5335685248683597E-2</v>
      </c>
      <c r="E9082" s="38">
        <f t="shared" ca="1" si="991"/>
        <v>0.14150931349168286</v>
      </c>
      <c r="F9082" s="38">
        <f t="shared" ca="1" si="995"/>
        <v>3.7913342211520928E-2</v>
      </c>
      <c r="G9082" s="24">
        <f t="shared" ca="1" si="992"/>
        <v>8133.6433882348128</v>
      </c>
      <c r="H9082" s="24">
        <f t="shared" ca="1" si="993"/>
        <v>8826.8246915472955</v>
      </c>
      <c r="I9082" s="24">
        <f ca="1">H9082/'Option value'!$E$10</f>
        <v>428.48663551200463</v>
      </c>
    </row>
    <row r="9083" spans="2:9">
      <c r="B9083">
        <f t="shared" si="994"/>
        <v>9065</v>
      </c>
      <c r="C9083" s="38">
        <f t="shared" ca="1" si="989"/>
        <v>0.14498178933328332</v>
      </c>
      <c r="D9083" s="38">
        <f t="shared" ca="1" si="990"/>
        <v>6.9478555903180084E-2</v>
      </c>
      <c r="E9083" s="38">
        <f t="shared" ca="1" si="991"/>
        <v>0.14486332698186211</v>
      </c>
      <c r="F9083" s="38">
        <f t="shared" ca="1" si="995"/>
        <v>3.3002315940548949E-2</v>
      </c>
      <c r="G9083" s="24">
        <f t="shared" ca="1" si="992"/>
        <v>8819.866245303665</v>
      </c>
      <c r="H9083" s="24">
        <f t="shared" ca="1" si="993"/>
        <v>9513.0475486161467</v>
      </c>
      <c r="I9083" s="24">
        <f ca="1">H9083/'Option value'!$E$10</f>
        <v>461.79842469010418</v>
      </c>
    </row>
    <row r="9084" spans="2:9">
      <c r="B9084">
        <f t="shared" si="994"/>
        <v>9066</v>
      </c>
      <c r="C9084" s="38">
        <f t="shared" ca="1" si="989"/>
        <v>0.38424238163356428</v>
      </c>
      <c r="D9084" s="38">
        <f t="shared" ca="1" si="990"/>
        <v>5.8607484049162557E-2</v>
      </c>
      <c r="E9084" s="38">
        <f t="shared" ca="1" si="991"/>
        <v>0.14243610095148895</v>
      </c>
      <c r="F9084" s="38">
        <f t="shared" ca="1" si="995"/>
        <v>5.3581248154236386E-2</v>
      </c>
      <c r="G9084" s="24">
        <f t="shared" ca="1" si="992"/>
        <v>11323.363394620954</v>
      </c>
      <c r="H9084" s="24">
        <f t="shared" ca="1" si="993"/>
        <v>12016.544697933436</v>
      </c>
      <c r="I9084" s="24">
        <f ca="1">H9084/'Option value'!$E$10</f>
        <v>583.32741252104051</v>
      </c>
    </row>
    <row r="9085" spans="2:9">
      <c r="B9085">
        <f t="shared" si="994"/>
        <v>9067</v>
      </c>
      <c r="C9085" s="38">
        <f t="shared" ca="1" si="989"/>
        <v>9.8371847969703552E-2</v>
      </c>
      <c r="D9085" s="38">
        <f t="shared" ca="1" si="990"/>
        <v>6.3980249816700169E-2</v>
      </c>
      <c r="E9085" s="38">
        <f t="shared" ca="1" si="991"/>
        <v>0.14390750958418944</v>
      </c>
      <c r="F9085" s="38">
        <f t="shared" ca="1" si="995"/>
        <v>4.9806663741634276E-2</v>
      </c>
      <c r="G9085" s="24">
        <f t="shared" ca="1" si="992"/>
        <v>9261.7525639917458</v>
      </c>
      <c r="H9085" s="24">
        <f t="shared" ca="1" si="993"/>
        <v>9954.9338673042275</v>
      </c>
      <c r="I9085" s="24">
        <f ca="1">H9085/'Option value'!$E$10</f>
        <v>483.24921685942849</v>
      </c>
    </row>
    <row r="9086" spans="2:9">
      <c r="B9086">
        <f t="shared" si="994"/>
        <v>9068</v>
      </c>
      <c r="C9086" s="38">
        <f t="shared" ca="1" si="989"/>
        <v>0.14532556023637505</v>
      </c>
      <c r="D9086" s="38">
        <f t="shared" ca="1" si="990"/>
        <v>6.6621046477362736E-2</v>
      </c>
      <c r="E9086" s="38">
        <f t="shared" ca="1" si="991"/>
        <v>0.14509660436945845</v>
      </c>
      <c r="F9086" s="38">
        <f t="shared" ca="1" si="995"/>
        <v>4.1468286974025437E-2</v>
      </c>
      <c r="G9086" s="24">
        <f t="shared" ca="1" si="992"/>
        <v>9131.7357055081102</v>
      </c>
      <c r="H9086" s="24">
        <f t="shared" ca="1" si="993"/>
        <v>9824.9170088205919</v>
      </c>
      <c r="I9086" s="24">
        <f ca="1">H9086/'Option value'!$E$10</f>
        <v>476.93771887478596</v>
      </c>
    </row>
    <row r="9087" spans="2:9">
      <c r="B9087">
        <f t="shared" si="994"/>
        <v>9069</v>
      </c>
      <c r="C9087" s="38">
        <f t="shared" ca="1" si="989"/>
        <v>0.48161334632615932</v>
      </c>
      <c r="D9087" s="38">
        <f t="shared" ca="1" si="990"/>
        <v>6.5373455251920023E-2</v>
      </c>
      <c r="E9087" s="38">
        <f t="shared" ca="1" si="991"/>
        <v>0.14609015480390822</v>
      </c>
      <c r="F9087" s="38">
        <f t="shared" ca="1" si="995"/>
        <v>3.4383617477818817E-2</v>
      </c>
      <c r="G9087" s="24">
        <f t="shared" ca="1" si="992"/>
        <v>10753.481896571971</v>
      </c>
      <c r="H9087" s="24">
        <f t="shared" ca="1" si="993"/>
        <v>11446.663199884453</v>
      </c>
      <c r="I9087" s="24">
        <f ca="1">H9087/'Option value'!$E$10</f>
        <v>555.66326213031323</v>
      </c>
    </row>
    <row r="9088" spans="2:9">
      <c r="B9088">
        <f t="shared" si="994"/>
        <v>9070</v>
      </c>
      <c r="C9088" s="38">
        <f t="shared" ca="1" si="989"/>
        <v>9.994611525465058E-2</v>
      </c>
      <c r="D9088" s="38">
        <f t="shared" ca="1" si="990"/>
        <v>5.5396717796443853E-2</v>
      </c>
      <c r="E9088" s="38">
        <f t="shared" ca="1" si="991"/>
        <v>0.14667312116892678</v>
      </c>
      <c r="F9088" s="38">
        <f t="shared" ca="1" si="995"/>
        <v>4.9153394448140514E-2</v>
      </c>
      <c r="G9088" s="24">
        <f t="shared" ca="1" si="992"/>
        <v>7749.1549572385775</v>
      </c>
      <c r="H9088" s="24">
        <f t="shared" ca="1" si="993"/>
        <v>8442.3362605510592</v>
      </c>
      <c r="I9088" s="24">
        <f ca="1">H9088/'Option value'!$E$10</f>
        <v>409.82214857043977</v>
      </c>
    </row>
    <row r="9089" spans="2:9">
      <c r="B9089">
        <f t="shared" si="994"/>
        <v>9071</v>
      </c>
      <c r="C9089" s="38">
        <f t="shared" ca="1" si="989"/>
        <v>0.11566626868425797</v>
      </c>
      <c r="D9089" s="38">
        <f t="shared" ca="1" si="990"/>
        <v>5.520453753948678E-2</v>
      </c>
      <c r="E9089" s="38">
        <f t="shared" ca="1" si="991"/>
        <v>0.14303507814083588</v>
      </c>
      <c r="F9089" s="38">
        <f t="shared" ca="1" si="995"/>
        <v>5.6286060829348103E-2</v>
      </c>
      <c r="G9089" s="24">
        <f t="shared" ca="1" si="992"/>
        <v>8805.1324217034744</v>
      </c>
      <c r="H9089" s="24">
        <f t="shared" ca="1" si="993"/>
        <v>9498.3137250159562</v>
      </c>
      <c r="I9089" s="24">
        <f ca="1">H9089/'Option value'!$E$10</f>
        <v>461.08319053475515</v>
      </c>
    </row>
    <row r="9090" spans="2:9">
      <c r="B9090">
        <f t="shared" si="994"/>
        <v>9072</v>
      </c>
      <c r="C9090" s="38">
        <f t="shared" ca="1" si="989"/>
        <v>0.18603041058921593</v>
      </c>
      <c r="D9090" s="38">
        <f t="shared" ca="1" si="990"/>
        <v>7.1754817698291229E-2</v>
      </c>
      <c r="E9090" s="38">
        <f t="shared" ca="1" si="991"/>
        <v>0.14845308063066678</v>
      </c>
      <c r="F9090" s="38">
        <f t="shared" ca="1" si="995"/>
        <v>5.8889298605853055E-2</v>
      </c>
      <c r="G9090" s="24">
        <f t="shared" ca="1" si="992"/>
        <v>11784.355696161954</v>
      </c>
      <c r="H9090" s="24">
        <f t="shared" ca="1" si="993"/>
        <v>12477.536999474436</v>
      </c>
      <c r="I9090" s="24">
        <f ca="1">H9090/'Option value'!$E$10</f>
        <v>605.70567958613765</v>
      </c>
    </row>
    <row r="9091" spans="2:9">
      <c r="B9091">
        <f t="shared" si="994"/>
        <v>9073</v>
      </c>
      <c r="C9091" s="38">
        <f t="shared" ca="1" si="989"/>
        <v>0.12851857452594539</v>
      </c>
      <c r="D9091" s="38">
        <f t="shared" ca="1" si="990"/>
        <v>5.8715551987464552E-2</v>
      </c>
      <c r="E9091" s="38">
        <f t="shared" ca="1" si="991"/>
        <v>0.1491439191052428</v>
      </c>
      <c r="F9091" s="38">
        <f t="shared" ca="1" si="995"/>
        <v>4.2195866065022847E-2</v>
      </c>
      <c r="G9091" s="24">
        <f t="shared" ca="1" si="992"/>
        <v>7683.8761061544219</v>
      </c>
      <c r="H9091" s="24">
        <f t="shared" ca="1" si="993"/>
        <v>8377.0574094669046</v>
      </c>
      <c r="I9091" s="24">
        <f ca="1">H9091/'Option value'!$E$10</f>
        <v>406.65327230421866</v>
      </c>
    </row>
    <row r="9092" spans="2:9">
      <c r="B9092">
        <f t="shared" si="994"/>
        <v>9074</v>
      </c>
      <c r="C9092" s="38">
        <f t="shared" ca="1" si="989"/>
        <v>0.11739391907805533</v>
      </c>
      <c r="D9092" s="38">
        <f t="shared" ca="1" si="990"/>
        <v>6.5475170142439407E-2</v>
      </c>
      <c r="E9092" s="38">
        <f t="shared" ca="1" si="991"/>
        <v>0.14599334353957069</v>
      </c>
      <c r="F9092" s="38">
        <f t="shared" ca="1" si="995"/>
        <v>3.648284530573255E-2</v>
      </c>
      <c r="G9092" s="24">
        <f t="shared" ca="1" si="992"/>
        <v>8285.4969389433318</v>
      </c>
      <c r="H9092" s="24">
        <f t="shared" ca="1" si="993"/>
        <v>8978.6782422558135</v>
      </c>
      <c r="I9092" s="24">
        <f ca="1">H9092/'Option value'!$E$10</f>
        <v>435.85816709979673</v>
      </c>
    </row>
    <row r="9093" spans="2:9">
      <c r="B9093">
        <f t="shared" si="994"/>
        <v>9075</v>
      </c>
      <c r="C9093" s="38">
        <f t="shared" ca="1" si="989"/>
        <v>0.18450406367309055</v>
      </c>
      <c r="D9093" s="38">
        <f t="shared" ca="1" si="990"/>
        <v>6.7700019127031857E-2</v>
      </c>
      <c r="E9093" s="38">
        <f t="shared" ca="1" si="991"/>
        <v>0.14359056600354833</v>
      </c>
      <c r="F9093" s="38">
        <f t="shared" ca="1" si="995"/>
        <v>4.3832183887714031E-2</v>
      </c>
      <c r="G9093" s="24">
        <f t="shared" ca="1" si="992"/>
        <v>9969.3610822450009</v>
      </c>
      <c r="H9093" s="24">
        <f t="shared" ca="1" si="993"/>
        <v>10662.542385557483</v>
      </c>
      <c r="I9093" s="24">
        <f ca="1">H9093/'Option value'!$E$10</f>
        <v>517.59914492997484</v>
      </c>
    </row>
    <row r="9094" spans="2:9">
      <c r="B9094">
        <f t="shared" si="994"/>
        <v>9076</v>
      </c>
      <c r="C9094" s="38">
        <f t="shared" ca="1" si="989"/>
        <v>0.3240446558281091</v>
      </c>
      <c r="D9094" s="38">
        <f t="shared" ca="1" si="990"/>
        <v>6.1843988603058078E-2</v>
      </c>
      <c r="E9094" s="38">
        <f t="shared" ca="1" si="991"/>
        <v>0.14540293814964245</v>
      </c>
      <c r="F9094" s="38">
        <f t="shared" ca="1" si="995"/>
        <v>2.4324805000648063E-2</v>
      </c>
      <c r="G9094" s="24">
        <f t="shared" ca="1" si="992"/>
        <v>8387.3696715755032</v>
      </c>
      <c r="H9094" s="24">
        <f t="shared" ca="1" si="993"/>
        <v>9080.5509748879849</v>
      </c>
      <c r="I9094" s="24">
        <f ca="1">H9094/'Option value'!$E$10</f>
        <v>440.80344538291183</v>
      </c>
    </row>
    <row r="9095" spans="2:9">
      <c r="B9095">
        <f t="shared" si="994"/>
        <v>9077</v>
      </c>
      <c r="C9095" s="38">
        <f t="shared" ca="1" si="989"/>
        <v>0.33685878040369577</v>
      </c>
      <c r="D9095" s="38">
        <f t="shared" ca="1" si="990"/>
        <v>5.9993835758089475E-2</v>
      </c>
      <c r="E9095" s="38">
        <f t="shared" ca="1" si="991"/>
        <v>0.1434643749685765</v>
      </c>
      <c r="F9095" s="38">
        <f t="shared" ca="1" si="995"/>
        <v>2.7334555225085544E-2</v>
      </c>
      <c r="G9095" s="24">
        <f t="shared" ca="1" si="992"/>
        <v>8565.2449510153165</v>
      </c>
      <c r="H9095" s="24">
        <f t="shared" ca="1" si="993"/>
        <v>9258.4262543277982</v>
      </c>
      <c r="I9095" s="24">
        <f ca="1">H9095/'Option value'!$E$10</f>
        <v>449.43816768581542</v>
      </c>
    </row>
    <row r="9096" spans="2:9">
      <c r="B9096">
        <f t="shared" si="994"/>
        <v>9078</v>
      </c>
      <c r="C9096" s="38">
        <f t="shared" ca="1" si="989"/>
        <v>0.28782453969587485</v>
      </c>
      <c r="D9096" s="38">
        <f t="shared" ca="1" si="990"/>
        <v>6.9212709237693126E-2</v>
      </c>
      <c r="E9096" s="38">
        <f t="shared" ca="1" si="991"/>
        <v>0.14626028728194632</v>
      </c>
      <c r="F9096" s="38">
        <f t="shared" ca="1" si="995"/>
        <v>3.3951044268338004E-2</v>
      </c>
      <c r="G9096" s="24">
        <f t="shared" ca="1" si="992"/>
        <v>9842.7946070861308</v>
      </c>
      <c r="H9096" s="24">
        <f t="shared" ca="1" si="993"/>
        <v>10535.975910398613</v>
      </c>
      <c r="I9096" s="24">
        <f ca="1">H9096/'Option value'!$E$10</f>
        <v>511.45514128148602</v>
      </c>
    </row>
    <row r="9097" spans="2:9">
      <c r="B9097">
        <f t="shared" si="994"/>
        <v>9079</v>
      </c>
      <c r="C9097" s="38">
        <f t="shared" ca="1" si="989"/>
        <v>0.168833528695714</v>
      </c>
      <c r="D9097" s="38">
        <f t="shared" ca="1" si="990"/>
        <v>6.9498918824761002E-2</v>
      </c>
      <c r="E9097" s="38">
        <f t="shared" ca="1" si="991"/>
        <v>0.14827986306010169</v>
      </c>
      <c r="F9097" s="38">
        <f t="shared" ca="1" si="995"/>
        <v>5.7023753492739623E-2</v>
      </c>
      <c r="G9097" s="24">
        <f t="shared" ca="1" si="992"/>
        <v>11039.772819163582</v>
      </c>
      <c r="H9097" s="24">
        <f t="shared" ca="1" si="993"/>
        <v>11732.954122476063</v>
      </c>
      <c r="I9097" s="24">
        <f ca="1">H9097/'Option value'!$E$10</f>
        <v>569.56087973184765</v>
      </c>
    </row>
    <row r="9098" spans="2:9">
      <c r="B9098">
        <f t="shared" si="994"/>
        <v>9080</v>
      </c>
      <c r="C9098" s="38">
        <f t="shared" ca="1" si="989"/>
        <v>0.18474138060624859</v>
      </c>
      <c r="D9098" s="38">
        <f t="shared" ca="1" si="990"/>
        <v>5.6028697747709716E-2</v>
      </c>
      <c r="E9098" s="38">
        <f t="shared" ca="1" si="991"/>
        <v>0.14587728469010661</v>
      </c>
      <c r="F9098" s="38">
        <f t="shared" ca="1" si="995"/>
        <v>3.2865090789505488E-2</v>
      </c>
      <c r="G9098" s="24">
        <f t="shared" ca="1" si="992"/>
        <v>7284.5068677272957</v>
      </c>
      <c r="H9098" s="24">
        <f t="shared" ca="1" si="993"/>
        <v>7977.6881710397784</v>
      </c>
      <c r="I9098" s="24">
        <f ca="1">H9098/'Option value'!$E$10</f>
        <v>387.2664160698921</v>
      </c>
    </row>
    <row r="9099" spans="2:9">
      <c r="B9099">
        <f t="shared" si="994"/>
        <v>9081</v>
      </c>
      <c r="C9099" s="38">
        <f t="shared" ca="1" si="989"/>
        <v>0.19993678113131644</v>
      </c>
      <c r="D9099" s="38">
        <f t="shared" ca="1" si="990"/>
        <v>5.9864365754994063E-2</v>
      </c>
      <c r="E9099" s="38">
        <f t="shared" ca="1" si="991"/>
        <v>0.14574691883351357</v>
      </c>
      <c r="F9099" s="38">
        <f t="shared" ca="1" si="995"/>
        <v>5.5197079689650111E-2</v>
      </c>
      <c r="G9099" s="24">
        <f t="shared" ca="1" si="992"/>
        <v>9838.5352300884661</v>
      </c>
      <c r="H9099" s="24">
        <f t="shared" ca="1" si="993"/>
        <v>10531.716533400948</v>
      </c>
      <c r="I9099" s="24">
        <f ca="1">H9099/'Option value'!$E$10</f>
        <v>511.24837540781294</v>
      </c>
    </row>
    <row r="9100" spans="2:9">
      <c r="B9100">
        <f t="shared" si="994"/>
        <v>9082</v>
      </c>
      <c r="C9100" s="38">
        <f t="shared" ca="1" si="989"/>
        <v>9.0693059258758146E-2</v>
      </c>
      <c r="D9100" s="38">
        <f t="shared" ca="1" si="990"/>
        <v>5.6257725538565159E-2</v>
      </c>
      <c r="E9100" s="38">
        <f t="shared" ca="1" si="991"/>
        <v>0.14872663514628764</v>
      </c>
      <c r="F9100" s="38">
        <f t="shared" ca="1" si="995"/>
        <v>3.3486049365861408E-2</v>
      </c>
      <c r="G9100" s="24">
        <f t="shared" ca="1" si="992"/>
        <v>6603.4461268479699</v>
      </c>
      <c r="H9100" s="24">
        <f t="shared" ca="1" si="993"/>
        <v>7296.6274301604526</v>
      </c>
      <c r="I9100" s="24">
        <f ca="1">H9100/'Option value'!$E$10</f>
        <v>354.20521505633263</v>
      </c>
    </row>
    <row r="9101" spans="2:9">
      <c r="B9101">
        <f t="shared" si="994"/>
        <v>9083</v>
      </c>
      <c r="C9101" s="38">
        <f t="shared" ca="1" si="989"/>
        <v>0.1417875203739252</v>
      </c>
      <c r="D9101" s="38">
        <f t="shared" ca="1" si="990"/>
        <v>7.455680169388898E-2</v>
      </c>
      <c r="E9101" s="38">
        <f t="shared" ca="1" si="991"/>
        <v>0.14578828525735862</v>
      </c>
      <c r="F9101" s="38">
        <f t="shared" ca="1" si="995"/>
        <v>4.5638286526961454E-2</v>
      </c>
      <c r="G9101" s="24">
        <f t="shared" ca="1" si="992"/>
        <v>10541.75673734593</v>
      </c>
      <c r="H9101" s="24">
        <f t="shared" ca="1" si="993"/>
        <v>11234.938040658411</v>
      </c>
      <c r="I9101" s="24">
        <f ca="1">H9101/'Option value'!$E$10</f>
        <v>545.38534177953454</v>
      </c>
    </row>
    <row r="9102" spans="2:9">
      <c r="B9102">
        <f t="shared" si="994"/>
        <v>9084</v>
      </c>
      <c r="C9102" s="38">
        <f t="shared" ca="1" si="989"/>
        <v>0.26947625428435451</v>
      </c>
      <c r="D9102" s="38">
        <f t="shared" ca="1" si="990"/>
        <v>5.8699304929363254E-2</v>
      </c>
      <c r="E9102" s="38">
        <f t="shared" ca="1" si="991"/>
        <v>0.14188302356172222</v>
      </c>
      <c r="F9102" s="38">
        <f t="shared" ca="1" si="995"/>
        <v>2.1270340192934008E-2</v>
      </c>
      <c r="G9102" s="24">
        <f t="shared" ca="1" si="992"/>
        <v>7662.2432920941401</v>
      </c>
      <c r="H9102" s="24">
        <f t="shared" ca="1" si="993"/>
        <v>8355.4245954066228</v>
      </c>
      <c r="I9102" s="24">
        <f ca="1">H9102/'Option value'!$E$10</f>
        <v>405.60313569935062</v>
      </c>
    </row>
    <row r="9103" spans="2:9">
      <c r="B9103">
        <f t="shared" si="994"/>
        <v>9085</v>
      </c>
      <c r="C9103" s="38">
        <f t="shared" ca="1" si="989"/>
        <v>0.2296734739168251</v>
      </c>
      <c r="D9103" s="38">
        <f t="shared" ca="1" si="990"/>
        <v>5.9672977630127966E-2</v>
      </c>
      <c r="E9103" s="38">
        <f t="shared" ca="1" si="991"/>
        <v>0.14348729926489132</v>
      </c>
      <c r="F9103" s="38">
        <f t="shared" ca="1" si="995"/>
        <v>5.3156167663131915E-2</v>
      </c>
      <c r="G9103" s="24">
        <f t="shared" ca="1" si="992"/>
        <v>10074.45218645159</v>
      </c>
      <c r="H9103" s="24">
        <f t="shared" ca="1" si="993"/>
        <v>10767.633489764072</v>
      </c>
      <c r="I9103" s="24">
        <f ca="1">H9103/'Option value'!$E$10</f>
        <v>522.70065484291604</v>
      </c>
    </row>
    <row r="9104" spans="2:9">
      <c r="B9104">
        <f t="shared" si="994"/>
        <v>9086</v>
      </c>
      <c r="C9104" s="38">
        <f t="shared" ca="1" si="989"/>
        <v>0.29957694189209944</v>
      </c>
      <c r="D9104" s="38">
        <f t="shared" ca="1" si="990"/>
        <v>6.8525482903687082E-2</v>
      </c>
      <c r="E9104" s="38">
        <f t="shared" ca="1" si="991"/>
        <v>0.14896937466026572</v>
      </c>
      <c r="F9104" s="38">
        <f t="shared" ca="1" si="995"/>
        <v>4.0268049632796066E-2</v>
      </c>
      <c r="G9104" s="24">
        <f t="shared" ca="1" si="992"/>
        <v>10160.396137064998</v>
      </c>
      <c r="H9104" s="24">
        <f t="shared" ca="1" si="993"/>
        <v>10853.577440377479</v>
      </c>
      <c r="I9104" s="24">
        <f ca="1">H9104/'Option value'!$E$10</f>
        <v>526.87269128046012</v>
      </c>
    </row>
    <row r="9105" spans="2:9">
      <c r="B9105">
        <f t="shared" si="994"/>
        <v>9087</v>
      </c>
      <c r="C9105" s="38">
        <f t="shared" ca="1" si="989"/>
        <v>0.24789596320096974</v>
      </c>
      <c r="D9105" s="38">
        <f t="shared" ca="1" si="990"/>
        <v>6.2780149310154687E-2</v>
      </c>
      <c r="E9105" s="38">
        <f t="shared" ca="1" si="991"/>
        <v>0.14900686444661121</v>
      </c>
      <c r="F9105" s="38">
        <f t="shared" ca="1" si="995"/>
        <v>4.371437392844596E-2</v>
      </c>
      <c r="G9105" s="24">
        <f t="shared" ca="1" si="992"/>
        <v>9227.7262571549345</v>
      </c>
      <c r="H9105" s="24">
        <f t="shared" ca="1" si="993"/>
        <v>9920.9075604674163</v>
      </c>
      <c r="I9105" s="24">
        <f ca="1">H9105/'Option value'!$E$10</f>
        <v>481.59745439162214</v>
      </c>
    </row>
    <row r="9106" spans="2:9">
      <c r="B9106">
        <f t="shared" si="994"/>
        <v>9088</v>
      </c>
      <c r="C9106" s="38">
        <f t="shared" ca="1" si="989"/>
        <v>0.28035425943490211</v>
      </c>
      <c r="D9106" s="38">
        <f t="shared" ca="1" si="990"/>
        <v>6.4995324134020122E-2</v>
      </c>
      <c r="E9106" s="38">
        <f t="shared" ca="1" si="991"/>
        <v>0.14377910023852808</v>
      </c>
      <c r="F9106" s="38">
        <f t="shared" ca="1" si="995"/>
        <v>3.4259677914526263E-2</v>
      </c>
      <c r="G9106" s="24">
        <f t="shared" ca="1" si="992"/>
        <v>9423.5056872016503</v>
      </c>
      <c r="H9106" s="24">
        <f t="shared" ca="1" si="993"/>
        <v>10116.686990514132</v>
      </c>
      <c r="I9106" s="24">
        <f ca="1">H9106/'Option value'!$E$10</f>
        <v>491.10131021913259</v>
      </c>
    </row>
    <row r="9107" spans="2:9">
      <c r="B9107">
        <f t="shared" si="994"/>
        <v>9089</v>
      </c>
      <c r="C9107" s="38">
        <f t="shared" ref="C9107:C9170" ca="1" si="996">_xlfn.NORM.INV(RAND(),$F$6,$G$6)</f>
        <v>0.38179794372836884</v>
      </c>
      <c r="D9107" s="38">
        <f t="shared" ref="D9107:D9170" ca="1" si="997">_xlfn.NORM.INV(RAND(),$F$7,$G$7)</f>
        <v>7.0896826262314611E-2</v>
      </c>
      <c r="E9107" s="38">
        <f t="shared" ref="E9107:E9170" ca="1" si="998">_xlfn.NORM.INV(RAND(),$F$8,$G$8)</f>
        <v>0.14568923569616654</v>
      </c>
      <c r="F9107" s="38">
        <f t="shared" ca="1" si="995"/>
        <v>5.4430116051735908E-2</v>
      </c>
      <c r="G9107" s="24">
        <f t="shared" ref="G9107:G9170" ca="1" si="999">IF(E9107&gt;F9107,($C$12*(1+C9107)*D9107)/(E9107-F9107),0)</f>
        <v>13313.322062633006</v>
      </c>
      <c r="H9107" s="24">
        <f t="shared" ref="H9107:H9170" ca="1" si="1000">G9107+$C$13</f>
        <v>14006.503365945488</v>
      </c>
      <c r="I9107" s="24">
        <f ca="1">H9107/'Option value'!$E$10</f>
        <v>679.92734786143137</v>
      </c>
    </row>
    <row r="9108" spans="2:9">
      <c r="B9108">
        <f t="shared" ref="B9108:B9171" si="1001">B9107+1</f>
        <v>9090</v>
      </c>
      <c r="C9108" s="38">
        <f t="shared" ca="1" si="996"/>
        <v>0.42717145467873885</v>
      </c>
      <c r="D9108" s="38">
        <f t="shared" ca="1" si="997"/>
        <v>6.4527746785721984E-2</v>
      </c>
      <c r="E9108" s="38">
        <f t="shared" ca="1" si="998"/>
        <v>0.14965445852444142</v>
      </c>
      <c r="F9108" s="38">
        <f t="shared" ref="F9108:F9171" ca="1" si="1002">RAND()*($E$9-$D$9)+$D$9</f>
        <v>5.0352995330491063E-2</v>
      </c>
      <c r="G9108" s="24">
        <f t="shared" ca="1" si="999"/>
        <v>11501.603188171983</v>
      </c>
      <c r="H9108" s="24">
        <f t="shared" ca="1" si="1000"/>
        <v>12194.784491484465</v>
      </c>
      <c r="I9108" s="24">
        <f ca="1">H9108/'Option value'!$E$10</f>
        <v>591.97982968371184</v>
      </c>
    </row>
    <row r="9109" spans="2:9">
      <c r="B9109">
        <f t="shared" si="1001"/>
        <v>9091</v>
      </c>
      <c r="C9109" s="38">
        <f t="shared" ca="1" si="996"/>
        <v>0.13391822970024478</v>
      </c>
      <c r="D9109" s="38">
        <f t="shared" ca="1" si="997"/>
        <v>6.3131027256697586E-2</v>
      </c>
      <c r="E9109" s="38">
        <f t="shared" ca="1" si="998"/>
        <v>0.14384228424996603</v>
      </c>
      <c r="F9109" s="38">
        <f t="shared" ca="1" si="1002"/>
        <v>5.1803950563547474E-2</v>
      </c>
      <c r="G9109" s="24">
        <f t="shared" ca="1" si="999"/>
        <v>9645.9992319636076</v>
      </c>
      <c r="H9109" s="24">
        <f t="shared" ca="1" si="1000"/>
        <v>10339.180535276089</v>
      </c>
      <c r="I9109" s="24">
        <f ca="1">H9109/'Option value'!$E$10</f>
        <v>501.90196773184897</v>
      </c>
    </row>
    <row r="9110" spans="2:9">
      <c r="B9110">
        <f t="shared" si="1001"/>
        <v>9092</v>
      </c>
      <c r="C9110" s="38">
        <f t="shared" ca="1" si="996"/>
        <v>0.14239803534879478</v>
      </c>
      <c r="D9110" s="38">
        <f t="shared" ca="1" si="997"/>
        <v>6.3797041026639217E-2</v>
      </c>
      <c r="E9110" s="38">
        <f t="shared" ca="1" si="998"/>
        <v>0.14885146285340284</v>
      </c>
      <c r="F9110" s="38">
        <f t="shared" ca="1" si="1002"/>
        <v>2.1049070666693592E-2</v>
      </c>
      <c r="G9110" s="24">
        <f t="shared" ca="1" si="999"/>
        <v>7072.458008319375</v>
      </c>
      <c r="H9110" s="24">
        <f t="shared" ca="1" si="1000"/>
        <v>7765.6393116318577</v>
      </c>
      <c r="I9110" s="24">
        <f ca="1">H9110/'Option value'!$E$10</f>
        <v>376.97278211805133</v>
      </c>
    </row>
    <row r="9111" spans="2:9">
      <c r="B9111">
        <f t="shared" si="1001"/>
        <v>9093</v>
      </c>
      <c r="C9111" s="38">
        <f t="shared" ca="1" si="996"/>
        <v>0.2965267533203082</v>
      </c>
      <c r="D9111" s="38">
        <f t="shared" ca="1" si="997"/>
        <v>5.9712316712305279E-2</v>
      </c>
      <c r="E9111" s="38">
        <f t="shared" ca="1" si="998"/>
        <v>0.1422860467045981</v>
      </c>
      <c r="F9111" s="38">
        <f t="shared" ca="1" si="1002"/>
        <v>5.3204809138411469E-2</v>
      </c>
      <c r="G9111" s="24">
        <f t="shared" ca="1" si="999"/>
        <v>10778.306736294102</v>
      </c>
      <c r="H9111" s="24">
        <f t="shared" ca="1" si="1000"/>
        <v>11471.488039606584</v>
      </c>
      <c r="I9111" s="24">
        <f ca="1">H9111/'Option value'!$E$10</f>
        <v>556.86835143721271</v>
      </c>
    </row>
    <row r="9112" spans="2:9">
      <c r="B9112">
        <f t="shared" si="1001"/>
        <v>9094</v>
      </c>
      <c r="C9112" s="38">
        <f t="shared" ca="1" si="996"/>
        <v>0.22526477285022545</v>
      </c>
      <c r="D9112" s="38">
        <f t="shared" ca="1" si="997"/>
        <v>6.5761247970305331E-2</v>
      </c>
      <c r="E9112" s="38">
        <f t="shared" ca="1" si="998"/>
        <v>0.1456401989364377</v>
      </c>
      <c r="F9112" s="38">
        <f t="shared" ca="1" si="1002"/>
        <v>5.7045427818485359E-2</v>
      </c>
      <c r="G9112" s="24">
        <f t="shared" ca="1" si="999"/>
        <v>11279.329405390754</v>
      </c>
      <c r="H9112" s="24">
        <f t="shared" ca="1" si="1000"/>
        <v>11972.510708703236</v>
      </c>
      <c r="I9112" s="24">
        <f ca="1">H9112/'Option value'!$E$10</f>
        <v>581.18984022831239</v>
      </c>
    </row>
    <row r="9113" spans="2:9">
      <c r="B9113">
        <f t="shared" si="1001"/>
        <v>9095</v>
      </c>
      <c r="C9113" s="38">
        <f t="shared" ca="1" si="996"/>
        <v>0.37077165284788904</v>
      </c>
      <c r="D9113" s="38">
        <f t="shared" ca="1" si="997"/>
        <v>6.1805768313223271E-2</v>
      </c>
      <c r="E9113" s="38">
        <f t="shared" ca="1" si="998"/>
        <v>0.14772717801883453</v>
      </c>
      <c r="F9113" s="38">
        <f t="shared" ca="1" si="1002"/>
        <v>3.8950370250376391E-2</v>
      </c>
      <c r="G9113" s="24">
        <f t="shared" ca="1" si="999"/>
        <v>9659.3786657214696</v>
      </c>
      <c r="H9113" s="24">
        <f t="shared" ca="1" si="1000"/>
        <v>10352.559969033951</v>
      </c>
      <c r="I9113" s="24">
        <f ca="1">H9113/'Option value'!$E$10</f>
        <v>502.55145480747331</v>
      </c>
    </row>
    <row r="9114" spans="2:9">
      <c r="B9114">
        <f t="shared" si="1001"/>
        <v>9096</v>
      </c>
      <c r="C9114" s="38">
        <f t="shared" ca="1" si="996"/>
        <v>0.25914707130006248</v>
      </c>
      <c r="D9114" s="38">
        <f t="shared" ca="1" si="997"/>
        <v>5.5631044269279298E-2</v>
      </c>
      <c r="E9114" s="38">
        <f t="shared" ca="1" si="998"/>
        <v>0.14389108284942162</v>
      </c>
      <c r="F9114" s="38">
        <f t="shared" ca="1" si="1002"/>
        <v>2.9012134427428084E-2</v>
      </c>
      <c r="G9114" s="24">
        <f t="shared" ca="1" si="999"/>
        <v>7562.1379805064789</v>
      </c>
      <c r="H9114" s="24">
        <f t="shared" ca="1" si="1000"/>
        <v>8255.3192838189607</v>
      </c>
      <c r="I9114" s="24">
        <f ca="1">H9114/'Option value'!$E$10</f>
        <v>400.74365455431843</v>
      </c>
    </row>
    <row r="9115" spans="2:9">
      <c r="B9115">
        <f t="shared" si="1001"/>
        <v>9097</v>
      </c>
      <c r="C9115" s="38">
        <f t="shared" ca="1" si="996"/>
        <v>0.26836847288664095</v>
      </c>
      <c r="D9115" s="38">
        <f t="shared" ca="1" si="997"/>
        <v>6.9626544992562434E-2</v>
      </c>
      <c r="E9115" s="38">
        <f t="shared" ca="1" si="998"/>
        <v>0.14653355572885074</v>
      </c>
      <c r="F9115" s="38">
        <f t="shared" ca="1" si="1002"/>
        <v>2.4645203316908608E-2</v>
      </c>
      <c r="G9115" s="24">
        <f t="shared" ca="1" si="999"/>
        <v>8985.6490779306387</v>
      </c>
      <c r="H9115" s="24">
        <f t="shared" ca="1" si="1000"/>
        <v>9678.8303812431204</v>
      </c>
      <c r="I9115" s="24">
        <f ca="1">H9115/'Option value'!$E$10</f>
        <v>469.84613501180195</v>
      </c>
    </row>
    <row r="9116" spans="2:9">
      <c r="B9116">
        <f t="shared" si="1001"/>
        <v>9098</v>
      </c>
      <c r="C9116" s="38">
        <f t="shared" ca="1" si="996"/>
        <v>0.21934069167439188</v>
      </c>
      <c r="D9116" s="38">
        <f t="shared" ca="1" si="997"/>
        <v>6.0608973199339451E-2</v>
      </c>
      <c r="E9116" s="38">
        <f t="shared" ca="1" si="998"/>
        <v>0.14395281938985718</v>
      </c>
      <c r="F9116" s="38">
        <f t="shared" ca="1" si="1002"/>
        <v>2.9869659192809931E-2</v>
      </c>
      <c r="G9116" s="24">
        <f t="shared" ca="1" si="999"/>
        <v>8034.0000041492904</v>
      </c>
      <c r="H9116" s="24">
        <f t="shared" ca="1" si="1000"/>
        <v>8727.181307461773</v>
      </c>
      <c r="I9116" s="24">
        <f ca="1">H9116/'Option value'!$E$10</f>
        <v>423.64957803212485</v>
      </c>
    </row>
    <row r="9117" spans="2:9">
      <c r="B9117">
        <f t="shared" si="1001"/>
        <v>9099</v>
      </c>
      <c r="C9117" s="38">
        <f t="shared" ca="1" si="996"/>
        <v>0.16200604772445176</v>
      </c>
      <c r="D9117" s="38">
        <f t="shared" ca="1" si="997"/>
        <v>5.013198616906181E-2</v>
      </c>
      <c r="E9117" s="38">
        <f t="shared" ca="1" si="998"/>
        <v>0.14609461237233315</v>
      </c>
      <c r="F9117" s="38">
        <f t="shared" ca="1" si="1002"/>
        <v>4.5547995848625081E-2</v>
      </c>
      <c r="G9117" s="24">
        <f t="shared" ca="1" si="999"/>
        <v>7185.3382200581591</v>
      </c>
      <c r="H9117" s="24">
        <f t="shared" ca="1" si="1000"/>
        <v>7878.5195233706418</v>
      </c>
      <c r="I9117" s="24">
        <f ca="1">H9117/'Option value'!$E$10</f>
        <v>382.45240404711848</v>
      </c>
    </row>
    <row r="9118" spans="2:9">
      <c r="B9118">
        <f t="shared" si="1001"/>
        <v>9100</v>
      </c>
      <c r="C9118" s="38">
        <f t="shared" ca="1" si="996"/>
        <v>0.16390135090958918</v>
      </c>
      <c r="D9118" s="38">
        <f t="shared" ca="1" si="997"/>
        <v>6.6378616339970276E-2</v>
      </c>
      <c r="E9118" s="38">
        <f t="shared" ca="1" si="998"/>
        <v>0.14287238066591026</v>
      </c>
      <c r="F9118" s="38">
        <f t="shared" ca="1" si="1002"/>
        <v>3.1437299347910674E-2</v>
      </c>
      <c r="G9118" s="24">
        <f t="shared" ca="1" si="999"/>
        <v>8598.3240794129488</v>
      </c>
      <c r="H9118" s="24">
        <f t="shared" ca="1" si="1000"/>
        <v>9291.5053827254305</v>
      </c>
      <c r="I9118" s="24">
        <f ca="1">H9118/'Option value'!$E$10</f>
        <v>451.04395061773931</v>
      </c>
    </row>
    <row r="9119" spans="2:9">
      <c r="B9119">
        <f t="shared" si="1001"/>
        <v>9101</v>
      </c>
      <c r="C9119" s="38">
        <f t="shared" ca="1" si="996"/>
        <v>0.22484699743954317</v>
      </c>
      <c r="D9119" s="38">
        <f t="shared" ca="1" si="997"/>
        <v>5.6594187418276959E-2</v>
      </c>
      <c r="E9119" s="38">
        <f t="shared" ca="1" si="998"/>
        <v>0.14221888521030138</v>
      </c>
      <c r="F9119" s="38">
        <f t="shared" ca="1" si="1002"/>
        <v>3.6650666962300252E-2</v>
      </c>
      <c r="G9119" s="24">
        <f t="shared" ca="1" si="999"/>
        <v>8143.5141571080439</v>
      </c>
      <c r="H9119" s="24">
        <f t="shared" ca="1" si="1000"/>
        <v>8836.6954604205257</v>
      </c>
      <c r="I9119" s="24">
        <f ca="1">H9119/'Option value'!$E$10</f>
        <v>428.96579904954007</v>
      </c>
    </row>
    <row r="9120" spans="2:9">
      <c r="B9120">
        <f t="shared" si="1001"/>
        <v>9102</v>
      </c>
      <c r="C9120" s="38">
        <f t="shared" ca="1" si="996"/>
        <v>0.23436888716851301</v>
      </c>
      <c r="D9120" s="38">
        <f t="shared" ca="1" si="997"/>
        <v>6.4655545947537862E-2</v>
      </c>
      <c r="E9120" s="38">
        <f t="shared" ca="1" si="998"/>
        <v>0.14476096821570814</v>
      </c>
      <c r="F9120" s="38">
        <f t="shared" ca="1" si="1002"/>
        <v>4.2022763056011457E-2</v>
      </c>
      <c r="G9120" s="24">
        <f t="shared" ca="1" si="999"/>
        <v>9634.0778709221304</v>
      </c>
      <c r="H9120" s="24">
        <f t="shared" ca="1" si="1000"/>
        <v>10327.259174234612</v>
      </c>
      <c r="I9120" s="24">
        <f ca="1">H9120/'Option value'!$E$10</f>
        <v>501.32326088517533</v>
      </c>
    </row>
    <row r="9121" spans="2:9">
      <c r="B9121">
        <f t="shared" si="1001"/>
        <v>9103</v>
      </c>
      <c r="C9121" s="38">
        <f t="shared" ca="1" si="996"/>
        <v>0.39582417580372597</v>
      </c>
      <c r="D9121" s="38">
        <f t="shared" ca="1" si="997"/>
        <v>5.4534663077661576E-2</v>
      </c>
      <c r="E9121" s="38">
        <f t="shared" ca="1" si="998"/>
        <v>0.14420588473021953</v>
      </c>
      <c r="F9121" s="38">
        <f t="shared" ca="1" si="1002"/>
        <v>2.6292261753173958E-2</v>
      </c>
      <c r="G9121" s="24">
        <f t="shared" ca="1" si="999"/>
        <v>8006.2794334852115</v>
      </c>
      <c r="H9121" s="24">
        <f t="shared" ca="1" si="1000"/>
        <v>8699.4607367976932</v>
      </c>
      <c r="I9121" s="24">
        <f ca="1">H9121/'Option value'!$E$10</f>
        <v>422.3039192620239</v>
      </c>
    </row>
    <row r="9122" spans="2:9">
      <c r="B9122">
        <f t="shared" si="1001"/>
        <v>9104</v>
      </c>
      <c r="C9122" s="38">
        <f t="shared" ca="1" si="996"/>
        <v>0.24572311947901537</v>
      </c>
      <c r="D9122" s="38">
        <f t="shared" ca="1" si="997"/>
        <v>5.3602814693772496E-2</v>
      </c>
      <c r="E9122" s="38">
        <f t="shared" ca="1" si="998"/>
        <v>0.14707622586164448</v>
      </c>
      <c r="F9122" s="38">
        <f t="shared" ca="1" si="1002"/>
        <v>5.7873338332933497E-2</v>
      </c>
      <c r="G9122" s="24">
        <f t="shared" ca="1" si="999"/>
        <v>9283.710385869761</v>
      </c>
      <c r="H9122" s="24">
        <f t="shared" ca="1" si="1000"/>
        <v>9976.8916891822428</v>
      </c>
      <c r="I9122" s="24">
        <f ca="1">H9122/'Option value'!$E$10</f>
        <v>484.31513054282726</v>
      </c>
    </row>
    <row r="9123" spans="2:9">
      <c r="B9123">
        <f t="shared" si="1001"/>
        <v>9105</v>
      </c>
      <c r="C9123" s="38">
        <f t="shared" ca="1" si="996"/>
        <v>-2.7966212103386956E-2</v>
      </c>
      <c r="D9123" s="38">
        <f t="shared" ca="1" si="997"/>
        <v>6.6031801321925376E-2</v>
      </c>
      <c r="E9123" s="38">
        <f t="shared" ca="1" si="998"/>
        <v>0.14344261841328998</v>
      </c>
      <c r="F9123" s="38">
        <f t="shared" ca="1" si="1002"/>
        <v>5.91039389129496E-2</v>
      </c>
      <c r="G9123" s="24">
        <f t="shared" ca="1" si="999"/>
        <v>9438.4153683669701</v>
      </c>
      <c r="H9123" s="24">
        <f t="shared" ca="1" si="1000"/>
        <v>10131.596671679452</v>
      </c>
      <c r="I9123" s="24">
        <f ca="1">H9123/'Option value'!$E$10</f>
        <v>491.82508114948791</v>
      </c>
    </row>
    <row r="9124" spans="2:9">
      <c r="B9124">
        <f t="shared" si="1001"/>
        <v>9106</v>
      </c>
      <c r="C9124" s="38">
        <f t="shared" ca="1" si="996"/>
        <v>9.0303713471407338E-2</v>
      </c>
      <c r="D9124" s="38">
        <f t="shared" ca="1" si="997"/>
        <v>6.2048065623907106E-2</v>
      </c>
      <c r="E9124" s="38">
        <f t="shared" ca="1" si="998"/>
        <v>0.14644596888901595</v>
      </c>
      <c r="F9124" s="38">
        <f t="shared" ca="1" si="1002"/>
        <v>3.9696503397457665E-2</v>
      </c>
      <c r="G9124" s="24">
        <f t="shared" ca="1" si="999"/>
        <v>7859.6174042076036</v>
      </c>
      <c r="H9124" s="24">
        <f t="shared" ca="1" si="1000"/>
        <v>8552.7987075200854</v>
      </c>
      <c r="I9124" s="24">
        <f ca="1">H9124/'Option value'!$E$10</f>
        <v>415.18440327767399</v>
      </c>
    </row>
    <row r="9125" spans="2:9">
      <c r="B9125">
        <f t="shared" si="1001"/>
        <v>9107</v>
      </c>
      <c r="C9125" s="38">
        <f t="shared" ca="1" si="996"/>
        <v>4.622215914953598E-2</v>
      </c>
      <c r="D9125" s="38">
        <f t="shared" ca="1" si="997"/>
        <v>7.0625359045739688E-2</v>
      </c>
      <c r="E9125" s="38">
        <f t="shared" ca="1" si="998"/>
        <v>0.14548258123642735</v>
      </c>
      <c r="F9125" s="38">
        <f t="shared" ca="1" si="1002"/>
        <v>2.9463957406918359E-2</v>
      </c>
      <c r="G9125" s="24">
        <f t="shared" ca="1" si="999"/>
        <v>7898.5659742947746</v>
      </c>
      <c r="H9125" s="24">
        <f t="shared" ca="1" si="1000"/>
        <v>8591.7472776072573</v>
      </c>
      <c r="I9125" s="24">
        <f ca="1">H9125/'Option value'!$E$10</f>
        <v>417.07511056345908</v>
      </c>
    </row>
    <row r="9126" spans="2:9">
      <c r="B9126">
        <f t="shared" si="1001"/>
        <v>9108</v>
      </c>
      <c r="C9126" s="38">
        <f t="shared" ca="1" si="996"/>
        <v>0.12853439483829721</v>
      </c>
      <c r="D9126" s="38">
        <f t="shared" ca="1" si="997"/>
        <v>6.7496708918729581E-2</v>
      </c>
      <c r="E9126" s="38">
        <f t="shared" ca="1" si="998"/>
        <v>0.14701761754434567</v>
      </c>
      <c r="F9126" s="38">
        <f t="shared" ca="1" si="1002"/>
        <v>5.4717254928171005E-2</v>
      </c>
      <c r="G9126" s="24">
        <f t="shared" ca="1" si="999"/>
        <v>10234.941552497829</v>
      </c>
      <c r="H9126" s="24">
        <f t="shared" ca="1" si="1000"/>
        <v>10928.12285581031</v>
      </c>
      <c r="I9126" s="24">
        <f ca="1">H9126/'Option value'!$E$10</f>
        <v>530.49140076749075</v>
      </c>
    </row>
    <row r="9127" spans="2:9">
      <c r="B9127">
        <f t="shared" si="1001"/>
        <v>9109</v>
      </c>
      <c r="C9127" s="38">
        <f t="shared" ca="1" si="996"/>
        <v>0.24880448016696893</v>
      </c>
      <c r="D9127" s="38">
        <f t="shared" ca="1" si="997"/>
        <v>6.0636805274225068E-2</v>
      </c>
      <c r="E9127" s="38">
        <f t="shared" ca="1" si="998"/>
        <v>0.14628140970411541</v>
      </c>
      <c r="F9127" s="38">
        <f t="shared" ca="1" si="1002"/>
        <v>5.0828363121013048E-2</v>
      </c>
      <c r="G9127" s="24">
        <f t="shared" ca="1" si="999"/>
        <v>9838.5782132662152</v>
      </c>
      <c r="H9127" s="24">
        <f t="shared" ca="1" si="1000"/>
        <v>10531.759516578697</v>
      </c>
      <c r="I9127" s="24">
        <f ca="1">H9127/'Option value'!$E$10</f>
        <v>511.25046196983965</v>
      </c>
    </row>
    <row r="9128" spans="2:9">
      <c r="B9128">
        <f t="shared" si="1001"/>
        <v>9110</v>
      </c>
      <c r="C9128" s="38">
        <f t="shared" ca="1" si="996"/>
        <v>0.14263415872890031</v>
      </c>
      <c r="D9128" s="38">
        <f t="shared" ca="1" si="997"/>
        <v>6.0179762779937078E-2</v>
      </c>
      <c r="E9128" s="38">
        <f t="shared" ca="1" si="998"/>
        <v>0.1471207266124073</v>
      </c>
      <c r="F9128" s="38">
        <f t="shared" ca="1" si="1002"/>
        <v>3.6779416079013166E-2</v>
      </c>
      <c r="G9128" s="24">
        <f t="shared" ca="1" si="999"/>
        <v>7728.7794353134195</v>
      </c>
      <c r="H9128" s="24">
        <f t="shared" ca="1" si="1000"/>
        <v>8421.9607386259013</v>
      </c>
      <c r="I9128" s="24">
        <f ca="1">H9128/'Option value'!$E$10</f>
        <v>408.83304556436411</v>
      </c>
    </row>
    <row r="9129" spans="2:9">
      <c r="B9129">
        <f t="shared" si="1001"/>
        <v>9111</v>
      </c>
      <c r="C9129" s="38">
        <f t="shared" ca="1" si="996"/>
        <v>0.56553026591536404</v>
      </c>
      <c r="D9129" s="38">
        <f t="shared" ca="1" si="997"/>
        <v>5.8599645508957847E-2</v>
      </c>
      <c r="E9129" s="38">
        <f t="shared" ca="1" si="998"/>
        <v>0.14565614777806121</v>
      </c>
      <c r="F9129" s="38">
        <f t="shared" ca="1" si="1002"/>
        <v>5.5122922320916395E-2</v>
      </c>
      <c r="G9129" s="24">
        <f t="shared" ca="1" si="999"/>
        <v>12567.238013863865</v>
      </c>
      <c r="H9129" s="24">
        <f t="shared" ca="1" si="1000"/>
        <v>13260.419317176347</v>
      </c>
      <c r="I9129" s="24">
        <f ca="1">H9129/'Option value'!$E$10</f>
        <v>643.70967559108476</v>
      </c>
    </row>
    <row r="9130" spans="2:9">
      <c r="B9130">
        <f t="shared" si="1001"/>
        <v>9112</v>
      </c>
      <c r="C9130" s="38">
        <f t="shared" ca="1" si="996"/>
        <v>0.14136220086872112</v>
      </c>
      <c r="D9130" s="38">
        <f t="shared" ca="1" si="997"/>
        <v>6.7509149157422982E-2</v>
      </c>
      <c r="E9130" s="38">
        <f t="shared" ca="1" si="998"/>
        <v>0.14689819774336604</v>
      </c>
      <c r="F9130" s="38">
        <f t="shared" ca="1" si="1002"/>
        <v>2.9487347235094434E-2</v>
      </c>
      <c r="G9130" s="24">
        <f t="shared" ca="1" si="999"/>
        <v>8138.9665374105998</v>
      </c>
      <c r="H9130" s="24">
        <f t="shared" ca="1" si="1000"/>
        <v>8832.1478407230825</v>
      </c>
      <c r="I9130" s="24">
        <f ca="1">H9130/'Option value'!$E$10</f>
        <v>428.7450408118001</v>
      </c>
    </row>
    <row r="9131" spans="2:9">
      <c r="B9131">
        <f t="shared" si="1001"/>
        <v>9113</v>
      </c>
      <c r="C9131" s="38">
        <f t="shared" ca="1" si="996"/>
        <v>0.29133825793479545</v>
      </c>
      <c r="D9131" s="38">
        <f t="shared" ca="1" si="997"/>
        <v>6.1115849054258244E-2</v>
      </c>
      <c r="E9131" s="38">
        <f t="shared" ca="1" si="998"/>
        <v>0.14614207178855956</v>
      </c>
      <c r="F9131" s="38">
        <f t="shared" ca="1" si="1002"/>
        <v>3.8641159143039061E-2</v>
      </c>
      <c r="G9131" s="24">
        <f t="shared" ca="1" si="999"/>
        <v>9104.856241568832</v>
      </c>
      <c r="H9131" s="24">
        <f t="shared" ca="1" si="1000"/>
        <v>9798.0375448813138</v>
      </c>
      <c r="I9131" s="24">
        <f ca="1">H9131/'Option value'!$E$10</f>
        <v>475.63289052821909</v>
      </c>
    </row>
    <row r="9132" spans="2:9">
      <c r="B9132">
        <f t="shared" si="1001"/>
        <v>9114</v>
      </c>
      <c r="C9132" s="38">
        <f t="shared" ca="1" si="996"/>
        <v>0.18707730332921502</v>
      </c>
      <c r="D9132" s="38">
        <f t="shared" ca="1" si="997"/>
        <v>6.6018190747804115E-2</v>
      </c>
      <c r="E9132" s="38">
        <f t="shared" ca="1" si="998"/>
        <v>0.14305119915072523</v>
      </c>
      <c r="F9132" s="38">
        <f t="shared" ca="1" si="1002"/>
        <v>4.8807891155691098E-2</v>
      </c>
      <c r="G9132" s="24">
        <f t="shared" ca="1" si="999"/>
        <v>10312.963358802057</v>
      </c>
      <c r="H9132" s="24">
        <f t="shared" ca="1" si="1000"/>
        <v>11006.144662114539</v>
      </c>
      <c r="I9132" s="24">
        <f ca="1">H9132/'Option value'!$E$10</f>
        <v>534.27886709293875</v>
      </c>
    </row>
    <row r="9133" spans="2:9">
      <c r="B9133">
        <f t="shared" si="1001"/>
        <v>9115</v>
      </c>
      <c r="C9133" s="38">
        <f t="shared" ca="1" si="996"/>
        <v>9.1467168416389327E-2</v>
      </c>
      <c r="D9133" s="38">
        <f t="shared" ca="1" si="997"/>
        <v>6.6030862109226998E-2</v>
      </c>
      <c r="E9133" s="38">
        <f t="shared" ca="1" si="998"/>
        <v>0.14669192865012323</v>
      </c>
      <c r="F9133" s="38">
        <f t="shared" ca="1" si="1002"/>
        <v>4.3728703254372753E-2</v>
      </c>
      <c r="G9133" s="24">
        <f t="shared" ca="1" si="999"/>
        <v>8680.9425527096082</v>
      </c>
      <c r="H9133" s="24">
        <f t="shared" ca="1" si="1000"/>
        <v>9374.12385602209</v>
      </c>
      <c r="I9133" s="24">
        <f ca="1">H9133/'Option value'!$E$10</f>
        <v>455.05455611757714</v>
      </c>
    </row>
    <row r="9134" spans="2:9">
      <c r="B9134">
        <f t="shared" si="1001"/>
        <v>9116</v>
      </c>
      <c r="C9134" s="38">
        <f t="shared" ca="1" si="996"/>
        <v>0.14698098230608259</v>
      </c>
      <c r="D9134" s="38">
        <f t="shared" ca="1" si="997"/>
        <v>5.6243264938982407E-2</v>
      </c>
      <c r="E9134" s="38">
        <f t="shared" ca="1" si="998"/>
        <v>0.14777852861661547</v>
      </c>
      <c r="F9134" s="38">
        <f t="shared" ca="1" si="1002"/>
        <v>5.4048251847189518E-2</v>
      </c>
      <c r="G9134" s="24">
        <f t="shared" ca="1" si="999"/>
        <v>8535.6818277620077</v>
      </c>
      <c r="H9134" s="24">
        <f t="shared" ca="1" si="1000"/>
        <v>9228.8631310744895</v>
      </c>
      <c r="I9134" s="24">
        <f ca="1">H9134/'Option value'!$E$10</f>
        <v>448.00306461526645</v>
      </c>
    </row>
    <row r="9135" spans="2:9">
      <c r="B9135">
        <f t="shared" si="1001"/>
        <v>9117</v>
      </c>
      <c r="C9135" s="38">
        <f t="shared" ca="1" si="996"/>
        <v>0.1814230985330329</v>
      </c>
      <c r="D9135" s="38">
        <f t="shared" ca="1" si="997"/>
        <v>7.2637423195476003E-2</v>
      </c>
      <c r="E9135" s="38">
        <f t="shared" ca="1" si="998"/>
        <v>0.15071914693522503</v>
      </c>
      <c r="F9135" s="38">
        <f t="shared" ca="1" si="1002"/>
        <v>2.1334302721562115E-2</v>
      </c>
      <c r="G9135" s="24">
        <f t="shared" ca="1" si="999"/>
        <v>8225.718755369915</v>
      </c>
      <c r="H9135" s="24">
        <f t="shared" ca="1" si="1000"/>
        <v>8918.9000586823968</v>
      </c>
      <c r="I9135" s="24">
        <f ca="1">H9135/'Option value'!$E$10</f>
        <v>432.95631352827166</v>
      </c>
    </row>
    <row r="9136" spans="2:9">
      <c r="B9136">
        <f t="shared" si="1001"/>
        <v>9118</v>
      </c>
      <c r="C9136" s="38">
        <f t="shared" ca="1" si="996"/>
        <v>0.26310987459020618</v>
      </c>
      <c r="D9136" s="38">
        <f t="shared" ca="1" si="997"/>
        <v>5.8095021850397638E-2</v>
      </c>
      <c r="E9136" s="38">
        <f t="shared" ca="1" si="998"/>
        <v>0.14788108358089366</v>
      </c>
      <c r="F9136" s="38">
        <f t="shared" ca="1" si="1002"/>
        <v>4.9892985022356395E-2</v>
      </c>
      <c r="G9136" s="24">
        <f t="shared" ca="1" si="999"/>
        <v>9287.4843766324011</v>
      </c>
      <c r="H9136" s="24">
        <f t="shared" ca="1" si="1000"/>
        <v>9980.6656799448829</v>
      </c>
      <c r="I9136" s="24">
        <f ca="1">H9136/'Option value'!$E$10</f>
        <v>484.4983339779069</v>
      </c>
    </row>
    <row r="9137" spans="2:9">
      <c r="B9137">
        <f t="shared" si="1001"/>
        <v>9119</v>
      </c>
      <c r="C9137" s="38">
        <f t="shared" ca="1" si="996"/>
        <v>0.18321815800148458</v>
      </c>
      <c r="D9137" s="38">
        <f t="shared" ca="1" si="997"/>
        <v>6.5664839231669062E-2</v>
      </c>
      <c r="E9137" s="38">
        <f t="shared" ca="1" si="998"/>
        <v>0.15042037442924061</v>
      </c>
      <c r="F9137" s="38">
        <f t="shared" ca="1" si="1002"/>
        <v>3.2312867327852844E-2</v>
      </c>
      <c r="G9137" s="24">
        <f t="shared" ca="1" si="999"/>
        <v>8158.5238047327457</v>
      </c>
      <c r="H9137" s="24">
        <f t="shared" ca="1" si="1000"/>
        <v>8851.7051080452275</v>
      </c>
      <c r="I9137" s="24">
        <f ca="1">H9137/'Option value'!$E$10</f>
        <v>429.69442272064208</v>
      </c>
    </row>
    <row r="9138" spans="2:9">
      <c r="B9138">
        <f t="shared" si="1001"/>
        <v>9120</v>
      </c>
      <c r="C9138" s="38">
        <f t="shared" ca="1" si="996"/>
        <v>0.27652544828700748</v>
      </c>
      <c r="D9138" s="38">
        <f t="shared" ca="1" si="997"/>
        <v>6.0082243885847056E-2</v>
      </c>
      <c r="E9138" s="38">
        <f t="shared" ca="1" si="998"/>
        <v>0.14407536478538774</v>
      </c>
      <c r="F9138" s="38">
        <f t="shared" ca="1" si="1002"/>
        <v>5.4980622896827189E-2</v>
      </c>
      <c r="G9138" s="24">
        <f t="shared" ca="1" si="999"/>
        <v>10676.156313478787</v>
      </c>
      <c r="H9138" s="24">
        <f t="shared" ca="1" si="1000"/>
        <v>11369.337616791268</v>
      </c>
      <c r="I9138" s="24">
        <f ca="1">H9138/'Option value'!$E$10</f>
        <v>551.90959304811975</v>
      </c>
    </row>
    <row r="9139" spans="2:9">
      <c r="B9139">
        <f t="shared" si="1001"/>
        <v>9121</v>
      </c>
      <c r="C9139" s="38">
        <f t="shared" ca="1" si="996"/>
        <v>0.18163529115034355</v>
      </c>
      <c r="D9139" s="38">
        <f t="shared" ca="1" si="997"/>
        <v>7.435554073005915E-2</v>
      </c>
      <c r="E9139" s="38">
        <f t="shared" ca="1" si="998"/>
        <v>0.14133714290417132</v>
      </c>
      <c r="F9139" s="38">
        <f t="shared" ca="1" si="1002"/>
        <v>2.8373418234321338E-2</v>
      </c>
      <c r="G9139" s="24">
        <f t="shared" ca="1" si="999"/>
        <v>9646.0423155619828</v>
      </c>
      <c r="H9139" s="24">
        <f t="shared" ca="1" si="1000"/>
        <v>10339.223618874465</v>
      </c>
      <c r="I9139" s="24">
        <f ca="1">H9139/'Option value'!$E$10</f>
        <v>501.90405916866331</v>
      </c>
    </row>
    <row r="9140" spans="2:9">
      <c r="B9140">
        <f t="shared" si="1001"/>
        <v>9122</v>
      </c>
      <c r="C9140" s="38">
        <f t="shared" ca="1" si="996"/>
        <v>0.24053898268124496</v>
      </c>
      <c r="D9140" s="38">
        <f t="shared" ca="1" si="997"/>
        <v>6.6955846159870255E-2</v>
      </c>
      <c r="E9140" s="38">
        <f t="shared" ca="1" si="998"/>
        <v>0.14608781749916008</v>
      </c>
      <c r="F9140" s="38">
        <f t="shared" ca="1" si="1002"/>
        <v>2.5239049750424413E-2</v>
      </c>
      <c r="G9140" s="24">
        <f t="shared" ca="1" si="999"/>
        <v>8524.0908411379605</v>
      </c>
      <c r="H9140" s="24">
        <f t="shared" ca="1" si="1000"/>
        <v>9217.2721444504423</v>
      </c>
      <c r="I9140" s="24">
        <f ca="1">H9140/'Option value'!$E$10</f>
        <v>447.4403953616719</v>
      </c>
    </row>
    <row r="9141" spans="2:9">
      <c r="B9141">
        <f t="shared" si="1001"/>
        <v>9123</v>
      </c>
      <c r="C9141" s="38">
        <f t="shared" ca="1" si="996"/>
        <v>0.20413626327965972</v>
      </c>
      <c r="D9141" s="38">
        <f t="shared" ca="1" si="997"/>
        <v>5.8307714464669542E-2</v>
      </c>
      <c r="E9141" s="38">
        <f t="shared" ca="1" si="998"/>
        <v>0.14136439923920188</v>
      </c>
      <c r="F9141" s="38">
        <f t="shared" ca="1" si="1002"/>
        <v>5.530409274355845E-2</v>
      </c>
      <c r="G9141" s="24">
        <f t="shared" ca="1" si="999"/>
        <v>10117.894399589401</v>
      </c>
      <c r="H9141" s="24">
        <f t="shared" ca="1" si="1000"/>
        <v>10811.075702901882</v>
      </c>
      <c r="I9141" s="24">
        <f ca="1">H9141/'Option value'!$E$10</f>
        <v>524.80950014086807</v>
      </c>
    </row>
    <row r="9142" spans="2:9">
      <c r="B9142">
        <f t="shared" si="1001"/>
        <v>9124</v>
      </c>
      <c r="C9142" s="38">
        <f t="shared" ca="1" si="996"/>
        <v>0.16364759334196516</v>
      </c>
      <c r="D9142" s="38">
        <f t="shared" ca="1" si="997"/>
        <v>6.7421127434860575E-2</v>
      </c>
      <c r="E9142" s="38">
        <f t="shared" ca="1" si="998"/>
        <v>0.14569176445808665</v>
      </c>
      <c r="F9142" s="38">
        <f t="shared" ca="1" si="1002"/>
        <v>5.7669727284984817E-2</v>
      </c>
      <c r="G9142" s="24">
        <f t="shared" ca="1" si="999"/>
        <v>11053.948770116451</v>
      </c>
      <c r="H9142" s="24">
        <f t="shared" ca="1" si="1000"/>
        <v>11747.130073428933</v>
      </c>
      <c r="I9142" s="24">
        <f ca="1">H9142/'Option value'!$E$10</f>
        <v>570.24903269072479</v>
      </c>
    </row>
    <row r="9143" spans="2:9">
      <c r="B9143">
        <f t="shared" si="1001"/>
        <v>9125</v>
      </c>
      <c r="C9143" s="38">
        <f t="shared" ca="1" si="996"/>
        <v>1.6907459362100336E-2</v>
      </c>
      <c r="D9143" s="38">
        <f t="shared" ca="1" si="997"/>
        <v>7.3187311433917698E-2</v>
      </c>
      <c r="E9143" s="38">
        <f t="shared" ca="1" si="998"/>
        <v>0.14752088113675485</v>
      </c>
      <c r="F9143" s="38">
        <f t="shared" ca="1" si="1002"/>
        <v>4.6156852201651881E-2</v>
      </c>
      <c r="G9143" s="24">
        <f t="shared" ca="1" si="999"/>
        <v>9105.9390515583636</v>
      </c>
      <c r="H9143" s="24">
        <f t="shared" ca="1" si="1000"/>
        <v>9799.1203548708454</v>
      </c>
      <c r="I9143" s="24">
        <f ca="1">H9143/'Option value'!$E$10</f>
        <v>475.68545411994393</v>
      </c>
    </row>
    <row r="9144" spans="2:9">
      <c r="B9144">
        <f t="shared" si="1001"/>
        <v>9126</v>
      </c>
      <c r="C9144" s="38">
        <f t="shared" ca="1" si="996"/>
        <v>0.45663980302902168</v>
      </c>
      <c r="D9144" s="38">
        <f t="shared" ca="1" si="997"/>
        <v>6.1718885052315223E-2</v>
      </c>
      <c r="E9144" s="38">
        <f t="shared" ca="1" si="998"/>
        <v>0.14734382803393001</v>
      </c>
      <c r="F9144" s="38">
        <f t="shared" ca="1" si="1002"/>
        <v>4.9939764005598797E-2</v>
      </c>
      <c r="G9144" s="24">
        <f t="shared" ca="1" si="999"/>
        <v>11446.811845947181</v>
      </c>
      <c r="H9144" s="24">
        <f t="shared" ca="1" si="1000"/>
        <v>12139.993149259662</v>
      </c>
      <c r="I9144" s="24">
        <f ca="1">H9144/'Option value'!$E$10</f>
        <v>589.32005578930398</v>
      </c>
    </row>
    <row r="9145" spans="2:9">
      <c r="B9145">
        <f t="shared" si="1001"/>
        <v>9127</v>
      </c>
      <c r="C9145" s="38">
        <f t="shared" ca="1" si="996"/>
        <v>0.33915935754547771</v>
      </c>
      <c r="D9145" s="38">
        <f t="shared" ca="1" si="997"/>
        <v>5.8866979048544425E-2</v>
      </c>
      <c r="E9145" s="38">
        <f t="shared" ca="1" si="998"/>
        <v>0.1473336512969568</v>
      </c>
      <c r="F9145" s="38">
        <f t="shared" ca="1" si="1002"/>
        <v>4.6618991663497665E-2</v>
      </c>
      <c r="G9145" s="24">
        <f t="shared" ca="1" si="999"/>
        <v>9707.3948938913563</v>
      </c>
      <c r="H9145" s="24">
        <f t="shared" ca="1" si="1000"/>
        <v>10400.576197203838</v>
      </c>
      <c r="I9145" s="24">
        <f ca="1">H9145/'Option value'!$E$10</f>
        <v>504.88233967008921</v>
      </c>
    </row>
    <row r="9146" spans="2:9">
      <c r="B9146">
        <f t="shared" si="1001"/>
        <v>9128</v>
      </c>
      <c r="C9146" s="38">
        <f t="shared" ca="1" si="996"/>
        <v>0.18693756776073997</v>
      </c>
      <c r="D9146" s="38">
        <f t="shared" ca="1" si="997"/>
        <v>6.6117006982844423E-2</v>
      </c>
      <c r="E9146" s="38">
        <f t="shared" ca="1" si="998"/>
        <v>0.14624101423588903</v>
      </c>
      <c r="F9146" s="38">
        <f t="shared" ca="1" si="1002"/>
        <v>4.4074323833001042E-2</v>
      </c>
      <c r="G9146" s="24">
        <f t="shared" ca="1" si="999"/>
        <v>9526.2749744136436</v>
      </c>
      <c r="H9146" s="24">
        <f t="shared" ca="1" si="1000"/>
        <v>10219.456277726125</v>
      </c>
      <c r="I9146" s="24">
        <f ca="1">H9146/'Option value'!$E$10</f>
        <v>496.09011056922935</v>
      </c>
    </row>
    <row r="9147" spans="2:9">
      <c r="B9147">
        <f t="shared" si="1001"/>
        <v>9129</v>
      </c>
      <c r="C9147" s="38">
        <f t="shared" ca="1" si="996"/>
        <v>0.15307959191510917</v>
      </c>
      <c r="D9147" s="38">
        <f t="shared" ca="1" si="997"/>
        <v>6.4531517379522146E-2</v>
      </c>
      <c r="E9147" s="38">
        <f t="shared" ca="1" si="998"/>
        <v>0.14572690824775622</v>
      </c>
      <c r="F9147" s="38">
        <f t="shared" ca="1" si="1002"/>
        <v>3.6520058587022411E-2</v>
      </c>
      <c r="G9147" s="24">
        <f t="shared" ca="1" si="999"/>
        <v>8450.310376286483</v>
      </c>
      <c r="H9147" s="24">
        <f t="shared" ca="1" si="1000"/>
        <v>9143.4916795989648</v>
      </c>
      <c r="I9147" s="24">
        <f ca="1">H9147/'Option value'!$E$10</f>
        <v>443.858819398008</v>
      </c>
    </row>
    <row r="9148" spans="2:9">
      <c r="B9148">
        <f t="shared" si="1001"/>
        <v>9130</v>
      </c>
      <c r="C9148" s="38">
        <f t="shared" ca="1" si="996"/>
        <v>0.17600039956132382</v>
      </c>
      <c r="D9148" s="38">
        <f t="shared" ca="1" si="997"/>
        <v>6.3865594637086534E-2</v>
      </c>
      <c r="E9148" s="38">
        <f t="shared" ca="1" si="998"/>
        <v>0.1430339611851707</v>
      </c>
      <c r="F9148" s="38">
        <f t="shared" ca="1" si="1002"/>
        <v>5.8229607512658932E-2</v>
      </c>
      <c r="G9148" s="24">
        <f t="shared" ca="1" si="999"/>
        <v>10983.674589736238</v>
      </c>
      <c r="H9148" s="24">
        <f t="shared" ca="1" si="1000"/>
        <v>11676.85589304872</v>
      </c>
      <c r="I9148" s="24">
        <f ca="1">H9148/'Option value'!$E$10</f>
        <v>566.83766471110289</v>
      </c>
    </row>
    <row r="9149" spans="2:9">
      <c r="B9149">
        <f t="shared" si="1001"/>
        <v>9131</v>
      </c>
      <c r="C9149" s="38">
        <f t="shared" ca="1" si="996"/>
        <v>9.0567257868686246E-2</v>
      </c>
      <c r="D9149" s="38">
        <f t="shared" ca="1" si="997"/>
        <v>5.5034066772080906E-2</v>
      </c>
      <c r="E9149" s="38">
        <f t="shared" ca="1" si="998"/>
        <v>0.14268116258347202</v>
      </c>
      <c r="F9149" s="38">
        <f t="shared" ca="1" si="1002"/>
        <v>4.0170046736653517E-2</v>
      </c>
      <c r="G9149" s="24">
        <f t="shared" ca="1" si="999"/>
        <v>7261.1344277514081</v>
      </c>
      <c r="H9149" s="24">
        <f t="shared" ca="1" si="1000"/>
        <v>7954.3157310638908</v>
      </c>
      <c r="I9149" s="24">
        <f ca="1">H9149/'Option value'!$E$10</f>
        <v>386.1318316050432</v>
      </c>
    </row>
    <row r="9150" spans="2:9">
      <c r="B9150">
        <f t="shared" si="1001"/>
        <v>9132</v>
      </c>
      <c r="C9150" s="38">
        <f t="shared" ca="1" si="996"/>
        <v>0.25046917065994589</v>
      </c>
      <c r="D9150" s="38">
        <f t="shared" ca="1" si="997"/>
        <v>4.4169569159886811E-2</v>
      </c>
      <c r="E9150" s="38">
        <f t="shared" ca="1" si="998"/>
        <v>0.14352508115963039</v>
      </c>
      <c r="F9150" s="38">
        <f t="shared" ca="1" si="1002"/>
        <v>5.1270390968596702E-2</v>
      </c>
      <c r="G9150" s="24">
        <f t="shared" ca="1" si="999"/>
        <v>7425.0447280166518</v>
      </c>
      <c r="H9150" s="24">
        <f t="shared" ca="1" si="1000"/>
        <v>8118.2260313291345</v>
      </c>
      <c r="I9150" s="24">
        <f ca="1">H9150/'Option value'!$E$10</f>
        <v>394.08864229753078</v>
      </c>
    </row>
    <row r="9151" spans="2:9">
      <c r="B9151">
        <f t="shared" si="1001"/>
        <v>9133</v>
      </c>
      <c r="C9151" s="38">
        <f t="shared" ca="1" si="996"/>
        <v>0.18250223931990617</v>
      </c>
      <c r="D9151" s="38">
        <f t="shared" ca="1" si="997"/>
        <v>5.9004395864064529E-2</v>
      </c>
      <c r="E9151" s="38">
        <f t="shared" ca="1" si="998"/>
        <v>0.14700228346341507</v>
      </c>
      <c r="F9151" s="38">
        <f t="shared" ca="1" si="1002"/>
        <v>5.5345530467145784E-2</v>
      </c>
      <c r="G9151" s="24">
        <f t="shared" ca="1" si="999"/>
        <v>9440.8967654645239</v>
      </c>
      <c r="H9151" s="24">
        <f t="shared" ca="1" si="1000"/>
        <v>10134.078068777006</v>
      </c>
      <c r="I9151" s="24">
        <f ca="1">H9151/'Option value'!$E$10</f>
        <v>491.94553731927209</v>
      </c>
    </row>
    <row r="9152" spans="2:9">
      <c r="B9152">
        <f t="shared" si="1001"/>
        <v>9134</v>
      </c>
      <c r="C9152" s="38">
        <f t="shared" ca="1" si="996"/>
        <v>0.14097307202136905</v>
      </c>
      <c r="D9152" s="38">
        <f t="shared" ca="1" si="997"/>
        <v>6.1757294959279459E-2</v>
      </c>
      <c r="E9152" s="38">
        <f t="shared" ca="1" si="998"/>
        <v>0.14169680419848787</v>
      </c>
      <c r="F9152" s="38">
        <f t="shared" ca="1" si="1002"/>
        <v>4.6364907462038862E-2</v>
      </c>
      <c r="G9152" s="24">
        <f t="shared" ca="1" si="999"/>
        <v>9166.7798807748641</v>
      </c>
      <c r="H9152" s="24">
        <f t="shared" ca="1" si="1000"/>
        <v>9859.9611840873458</v>
      </c>
      <c r="I9152" s="24">
        <f ca="1">H9152/'Option value'!$E$10</f>
        <v>478.63889243142449</v>
      </c>
    </row>
    <row r="9153" spans="2:9">
      <c r="B9153">
        <f t="shared" si="1001"/>
        <v>9135</v>
      </c>
      <c r="C9153" s="38">
        <f t="shared" ca="1" si="996"/>
        <v>0.21743558687396897</v>
      </c>
      <c r="D9153" s="38">
        <f t="shared" ca="1" si="997"/>
        <v>6.378383258248152E-2</v>
      </c>
      <c r="E9153" s="38">
        <f t="shared" ca="1" si="998"/>
        <v>0.14990602761705074</v>
      </c>
      <c r="F9153" s="38">
        <f t="shared" ca="1" si="1002"/>
        <v>2.1888565432322399E-2</v>
      </c>
      <c r="G9153" s="24">
        <f t="shared" ca="1" si="999"/>
        <v>7522.7870272674209</v>
      </c>
      <c r="H9153" s="24">
        <f t="shared" ca="1" si="1000"/>
        <v>8215.9683305799026</v>
      </c>
      <c r="I9153" s="24">
        <f ca="1">H9153/'Option value'!$E$10</f>
        <v>398.83341410582051</v>
      </c>
    </row>
    <row r="9154" spans="2:9">
      <c r="B9154">
        <f t="shared" si="1001"/>
        <v>9136</v>
      </c>
      <c r="C9154" s="38">
        <f t="shared" ca="1" si="996"/>
        <v>0.25840440280587779</v>
      </c>
      <c r="D9154" s="38">
        <f t="shared" ca="1" si="997"/>
        <v>6.0781453431560918E-2</v>
      </c>
      <c r="E9154" s="38">
        <f t="shared" ca="1" si="998"/>
        <v>0.14581087213812685</v>
      </c>
      <c r="F9154" s="38">
        <f t="shared" ca="1" si="1002"/>
        <v>3.1926534993848302E-2</v>
      </c>
      <c r="G9154" s="24">
        <f t="shared" ca="1" si="999"/>
        <v>8329.4953189958669</v>
      </c>
      <c r="H9154" s="24">
        <f t="shared" ca="1" si="1000"/>
        <v>9022.6766223083487</v>
      </c>
      <c r="I9154" s="24">
        <f ca="1">H9154/'Option value'!$E$10</f>
        <v>437.99401079166739</v>
      </c>
    </row>
    <row r="9155" spans="2:9">
      <c r="B9155">
        <f t="shared" si="1001"/>
        <v>9137</v>
      </c>
      <c r="C9155" s="38">
        <f t="shared" ca="1" si="996"/>
        <v>0.32459933500047244</v>
      </c>
      <c r="D9155" s="38">
        <f t="shared" ca="1" si="997"/>
        <v>4.7833696425387727E-2</v>
      </c>
      <c r="E9155" s="38">
        <f t="shared" ca="1" si="998"/>
        <v>0.14663760943422366</v>
      </c>
      <c r="F9155" s="38">
        <f t="shared" ca="1" si="1002"/>
        <v>5.6479119393448254E-2</v>
      </c>
      <c r="G9155" s="24">
        <f t="shared" ca="1" si="999"/>
        <v>8715.7190598823199</v>
      </c>
      <c r="H9155" s="24">
        <f t="shared" ca="1" si="1000"/>
        <v>9408.9003631948017</v>
      </c>
      <c r="I9155" s="24">
        <f ca="1">H9155/'Option value'!$E$10</f>
        <v>456.74273607741753</v>
      </c>
    </row>
    <row r="9156" spans="2:9">
      <c r="B9156">
        <f t="shared" si="1001"/>
        <v>9138</v>
      </c>
      <c r="C9156" s="38">
        <f t="shared" ca="1" si="996"/>
        <v>0.33314810981587628</v>
      </c>
      <c r="D9156" s="38">
        <f t="shared" ca="1" si="997"/>
        <v>6.9721745435127033E-2</v>
      </c>
      <c r="E9156" s="38">
        <f t="shared" ca="1" si="998"/>
        <v>0.1473595562431933</v>
      </c>
      <c r="F9156" s="38">
        <f t="shared" ca="1" si="1002"/>
        <v>5.8403621971214431E-2</v>
      </c>
      <c r="G9156" s="24">
        <f t="shared" ca="1" si="999"/>
        <v>12958.749764152253</v>
      </c>
      <c r="H9156" s="24">
        <f t="shared" ca="1" si="1000"/>
        <v>13651.931067464735</v>
      </c>
      <c r="I9156" s="24">
        <f ca="1">H9156/'Option value'!$E$10</f>
        <v>662.71510036236577</v>
      </c>
    </row>
    <row r="9157" spans="2:9">
      <c r="B9157">
        <f t="shared" si="1001"/>
        <v>9139</v>
      </c>
      <c r="C9157" s="38">
        <f t="shared" ca="1" si="996"/>
        <v>0.30978368157984615</v>
      </c>
      <c r="D9157" s="38">
        <f t="shared" ca="1" si="997"/>
        <v>7.2117580668741785E-2</v>
      </c>
      <c r="E9157" s="38">
        <f t="shared" ca="1" si="998"/>
        <v>0.14999843781308475</v>
      </c>
      <c r="F9157" s="38">
        <f t="shared" ca="1" si="1002"/>
        <v>2.324095422428249E-2</v>
      </c>
      <c r="G9157" s="24">
        <f t="shared" ca="1" si="999"/>
        <v>9241.8409944280629</v>
      </c>
      <c r="H9157" s="24">
        <f t="shared" ca="1" si="1000"/>
        <v>9935.0222977405447</v>
      </c>
      <c r="I9157" s="24">
        <f ca="1">H9157/'Option value'!$E$10</f>
        <v>482.28263581264775</v>
      </c>
    </row>
    <row r="9158" spans="2:9">
      <c r="B9158">
        <f t="shared" si="1001"/>
        <v>9140</v>
      </c>
      <c r="C9158" s="38">
        <f t="shared" ca="1" si="996"/>
        <v>0.16337121198343957</v>
      </c>
      <c r="D9158" s="38">
        <f t="shared" ca="1" si="997"/>
        <v>6.4969942077127515E-2</v>
      </c>
      <c r="E9158" s="38">
        <f t="shared" ca="1" si="998"/>
        <v>0.14874427052429795</v>
      </c>
      <c r="F9158" s="38">
        <f t="shared" ca="1" si="1002"/>
        <v>2.9464426640982037E-2</v>
      </c>
      <c r="G9158" s="24">
        <f t="shared" ca="1" si="999"/>
        <v>7858.7795653031753</v>
      </c>
      <c r="H9158" s="24">
        <f t="shared" ca="1" si="1000"/>
        <v>8551.9608686156571</v>
      </c>
      <c r="I9158" s="24">
        <f ca="1">H9158/'Option value'!$E$10</f>
        <v>415.14373148619694</v>
      </c>
    </row>
    <row r="9159" spans="2:9">
      <c r="B9159">
        <f t="shared" si="1001"/>
        <v>9141</v>
      </c>
      <c r="C9159" s="38">
        <f t="shared" ca="1" si="996"/>
        <v>0.33833544579233371</v>
      </c>
      <c r="D9159" s="38">
        <f t="shared" ca="1" si="997"/>
        <v>6.4405965546291341E-2</v>
      </c>
      <c r="E9159" s="38">
        <f t="shared" ca="1" si="998"/>
        <v>0.14576140022656123</v>
      </c>
      <c r="F9159" s="38">
        <f t="shared" ca="1" si="1002"/>
        <v>3.4000784586775565E-2</v>
      </c>
      <c r="G9159" s="24">
        <f t="shared" ca="1" si="999"/>
        <v>9565.1914537432931</v>
      </c>
      <c r="H9159" s="24">
        <f t="shared" ca="1" si="1000"/>
        <v>10258.372757055775</v>
      </c>
      <c r="I9159" s="24">
        <f ca="1">H9159/'Option value'!$E$10</f>
        <v>497.97926005125117</v>
      </c>
    </row>
    <row r="9160" spans="2:9">
      <c r="B9160">
        <f t="shared" si="1001"/>
        <v>9142</v>
      </c>
      <c r="C9160" s="38">
        <f t="shared" ca="1" si="996"/>
        <v>0.15262214547645708</v>
      </c>
      <c r="D9160" s="38">
        <f t="shared" ca="1" si="997"/>
        <v>6.1932539497094513E-2</v>
      </c>
      <c r="E9160" s="38">
        <f t="shared" ca="1" si="998"/>
        <v>0.14260368632601117</v>
      </c>
      <c r="F9160" s="38">
        <f t="shared" ca="1" si="1002"/>
        <v>5.0001582930036981E-2</v>
      </c>
      <c r="G9160" s="24">
        <f t="shared" ca="1" si="999"/>
        <v>9560.4068216312189</v>
      </c>
      <c r="H9160" s="24">
        <f t="shared" ca="1" si="1000"/>
        <v>10253.588124943701</v>
      </c>
      <c r="I9160" s="24">
        <f ca="1">H9160/'Option value'!$E$10</f>
        <v>497.74699635649029</v>
      </c>
    </row>
    <row r="9161" spans="2:9">
      <c r="B9161">
        <f t="shared" si="1001"/>
        <v>9143</v>
      </c>
      <c r="C9161" s="38">
        <f t="shared" ca="1" si="996"/>
        <v>0.13840308969846299</v>
      </c>
      <c r="D9161" s="38">
        <f t="shared" ca="1" si="997"/>
        <v>5.8723328360362592E-2</v>
      </c>
      <c r="E9161" s="38">
        <f t="shared" ca="1" si="998"/>
        <v>0.14350149052427608</v>
      </c>
      <c r="F9161" s="38">
        <f t="shared" ca="1" si="1002"/>
        <v>4.2092786742033934E-2</v>
      </c>
      <c r="G9161" s="24">
        <f t="shared" ca="1" si="999"/>
        <v>8175.6609728481599</v>
      </c>
      <c r="H9161" s="24">
        <f t="shared" ca="1" si="1000"/>
        <v>8868.8422761606416</v>
      </c>
      <c r="I9161" s="24">
        <f ca="1">H9161/'Option value'!$E$10</f>
        <v>430.52632408546799</v>
      </c>
    </row>
    <row r="9162" spans="2:9">
      <c r="B9162">
        <f t="shared" si="1001"/>
        <v>9144</v>
      </c>
      <c r="C9162" s="38">
        <f t="shared" ca="1" si="996"/>
        <v>0.30955832728470811</v>
      </c>
      <c r="D9162" s="38">
        <f t="shared" ca="1" si="997"/>
        <v>5.713395607330668E-2</v>
      </c>
      <c r="E9162" s="38">
        <f t="shared" ca="1" si="998"/>
        <v>0.14411626216798099</v>
      </c>
      <c r="F9162" s="38">
        <f t="shared" ca="1" si="1002"/>
        <v>3.7071663527098654E-2</v>
      </c>
      <c r="G9162" s="24">
        <f t="shared" ca="1" si="999"/>
        <v>8668.5360925426503</v>
      </c>
      <c r="H9162" s="24">
        <f t="shared" ca="1" si="1000"/>
        <v>9361.7173958551321</v>
      </c>
      <c r="I9162" s="24">
        <f ca="1">H9162/'Option value'!$E$10</f>
        <v>454.45230076966658</v>
      </c>
    </row>
    <row r="9163" spans="2:9">
      <c r="B9163">
        <f t="shared" si="1001"/>
        <v>9145</v>
      </c>
      <c r="C9163" s="38">
        <f t="shared" ca="1" si="996"/>
        <v>0.30573719566051166</v>
      </c>
      <c r="D9163" s="38">
        <f t="shared" ca="1" si="997"/>
        <v>6.4654282556638271E-2</v>
      </c>
      <c r="E9163" s="38">
        <f t="shared" ca="1" si="998"/>
        <v>0.14549684145716177</v>
      </c>
      <c r="F9163" s="38">
        <f t="shared" ca="1" si="1002"/>
        <v>4.605131495325733E-2</v>
      </c>
      <c r="G9163" s="24">
        <f t="shared" ca="1" si="999"/>
        <v>10528.322945724542</v>
      </c>
      <c r="H9163" s="24">
        <f t="shared" ca="1" si="1000"/>
        <v>11221.504249037023</v>
      </c>
      <c r="I9163" s="24">
        <f ca="1">H9163/'Option value'!$E$10</f>
        <v>544.73321597267102</v>
      </c>
    </row>
    <row r="9164" spans="2:9">
      <c r="B9164">
        <f t="shared" si="1001"/>
        <v>9146</v>
      </c>
      <c r="C9164" s="38">
        <f t="shared" ca="1" si="996"/>
        <v>0.30529989745634689</v>
      </c>
      <c r="D9164" s="38">
        <f t="shared" ca="1" si="997"/>
        <v>6.7696490309379034E-2</v>
      </c>
      <c r="E9164" s="38">
        <f t="shared" ca="1" si="998"/>
        <v>0.14575975070160824</v>
      </c>
      <c r="F9164" s="38">
        <f t="shared" ca="1" si="1002"/>
        <v>4.6915580029009266E-2</v>
      </c>
      <c r="G9164" s="24">
        <f t="shared" ca="1" si="999"/>
        <v>11087.06956005384</v>
      </c>
      <c r="H9164" s="24">
        <f t="shared" ca="1" si="1000"/>
        <v>11780.250863366322</v>
      </c>
      <c r="I9164" s="24">
        <f ca="1">H9164/'Option value'!$E$10</f>
        <v>571.85683802749134</v>
      </c>
    </row>
    <row r="9165" spans="2:9">
      <c r="B9165">
        <f t="shared" si="1001"/>
        <v>9147</v>
      </c>
      <c r="C9165" s="38">
        <f t="shared" ca="1" si="996"/>
        <v>0.20656831713625223</v>
      </c>
      <c r="D9165" s="38">
        <f t="shared" ca="1" si="997"/>
        <v>6.3589409444442579E-2</v>
      </c>
      <c r="E9165" s="38">
        <f t="shared" ca="1" si="998"/>
        <v>0.14522942328161692</v>
      </c>
      <c r="F9165" s="38">
        <f t="shared" ca="1" si="1002"/>
        <v>5.1720387159552697E-2</v>
      </c>
      <c r="G9165" s="24">
        <f t="shared" ca="1" si="999"/>
        <v>10175.939243250828</v>
      </c>
      <c r="H9165" s="24">
        <f t="shared" ca="1" si="1000"/>
        <v>10869.12054656331</v>
      </c>
      <c r="I9165" s="24">
        <f ca="1">H9165/'Option value'!$E$10</f>
        <v>527.62721099821886</v>
      </c>
    </row>
    <row r="9166" spans="2:9">
      <c r="B9166">
        <f t="shared" si="1001"/>
        <v>9148</v>
      </c>
      <c r="C9166" s="38">
        <f t="shared" ca="1" si="996"/>
        <v>0.33270304451390975</v>
      </c>
      <c r="D9166" s="38">
        <f t="shared" ca="1" si="997"/>
        <v>5.7587628469882787E-2</v>
      </c>
      <c r="E9166" s="38">
        <f t="shared" ca="1" si="998"/>
        <v>0.14451850115683076</v>
      </c>
      <c r="F9166" s="38">
        <f t="shared" ca="1" si="1002"/>
        <v>2.5299460717239829E-2</v>
      </c>
      <c r="G9166" s="24">
        <f t="shared" ca="1" si="999"/>
        <v>7983.7759137042767</v>
      </c>
      <c r="H9166" s="24">
        <f t="shared" ca="1" si="1000"/>
        <v>8676.9572170167594</v>
      </c>
      <c r="I9166" s="24">
        <f ca="1">H9166/'Option value'!$E$10</f>
        <v>421.21151538916303</v>
      </c>
    </row>
    <row r="9167" spans="2:9">
      <c r="B9167">
        <f t="shared" si="1001"/>
        <v>9149</v>
      </c>
      <c r="C9167" s="38">
        <f t="shared" ca="1" si="996"/>
        <v>0.36758698635131415</v>
      </c>
      <c r="D9167" s="38">
        <f t="shared" ca="1" si="997"/>
        <v>6.2330117934835512E-2</v>
      </c>
      <c r="E9167" s="38">
        <f t="shared" ca="1" si="998"/>
        <v>0.14565206884754203</v>
      </c>
      <c r="F9167" s="38">
        <f t="shared" ca="1" si="1002"/>
        <v>3.7661889239315391E-2</v>
      </c>
      <c r="G9167" s="24">
        <f t="shared" ca="1" si="999"/>
        <v>9789.4889714622586</v>
      </c>
      <c r="H9167" s="24">
        <f t="shared" ca="1" si="1000"/>
        <v>10482.67027477474</v>
      </c>
      <c r="I9167" s="24">
        <f ca="1">H9167/'Option value'!$E$10</f>
        <v>508.86748906673495</v>
      </c>
    </row>
    <row r="9168" spans="2:9">
      <c r="B9168">
        <f t="shared" si="1001"/>
        <v>9150</v>
      </c>
      <c r="C9168" s="38">
        <f t="shared" ca="1" si="996"/>
        <v>0.13398781331627782</v>
      </c>
      <c r="D9168" s="38">
        <f t="shared" ca="1" si="997"/>
        <v>5.9067351789424322E-2</v>
      </c>
      <c r="E9168" s="38">
        <f t="shared" ca="1" si="998"/>
        <v>0.14631856565800289</v>
      </c>
      <c r="F9168" s="38">
        <f t="shared" ca="1" si="1002"/>
        <v>5.5053255587733246E-2</v>
      </c>
      <c r="G9168" s="24">
        <f t="shared" ca="1" si="999"/>
        <v>9102.0984953046918</v>
      </c>
      <c r="H9168" s="24">
        <f t="shared" ca="1" si="1000"/>
        <v>9795.2797986171736</v>
      </c>
      <c r="I9168" s="24">
        <f ca="1">H9168/'Option value'!$E$10</f>
        <v>475.49901935034819</v>
      </c>
    </row>
    <row r="9169" spans="2:9">
      <c r="B9169">
        <f t="shared" si="1001"/>
        <v>9151</v>
      </c>
      <c r="C9169" s="38">
        <f t="shared" ca="1" si="996"/>
        <v>0.34687463901875382</v>
      </c>
      <c r="D9169" s="38">
        <f t="shared" ca="1" si="997"/>
        <v>5.5349897677797084E-2</v>
      </c>
      <c r="E9169" s="38">
        <f t="shared" ca="1" si="998"/>
        <v>0.14571702353363564</v>
      </c>
      <c r="F9169" s="38">
        <f t="shared" ca="1" si="1002"/>
        <v>5.1234021384840844E-2</v>
      </c>
      <c r="G9169" s="24">
        <f t="shared" ca="1" si="999"/>
        <v>9785.4700111353941</v>
      </c>
      <c r="H9169" s="24">
        <f t="shared" ca="1" si="1000"/>
        <v>10478.651314447876</v>
      </c>
      <c r="I9169" s="24">
        <f ca="1">H9169/'Option value'!$E$10</f>
        <v>508.67239390523667</v>
      </c>
    </row>
    <row r="9170" spans="2:9">
      <c r="B9170">
        <f t="shared" si="1001"/>
        <v>9152</v>
      </c>
      <c r="C9170" s="38">
        <f t="shared" ca="1" si="996"/>
        <v>0.19870198380873319</v>
      </c>
      <c r="D9170" s="38">
        <f t="shared" ca="1" si="997"/>
        <v>6.1890754811070828E-2</v>
      </c>
      <c r="E9170" s="38">
        <f t="shared" ca="1" si="998"/>
        <v>0.14421269552014418</v>
      </c>
      <c r="F9170" s="38">
        <f t="shared" ca="1" si="1002"/>
        <v>2.6739387729558757E-2</v>
      </c>
      <c r="G9170" s="24">
        <f t="shared" ca="1" si="999"/>
        <v>7832.297631233987</v>
      </c>
      <c r="H9170" s="24">
        <f t="shared" ca="1" si="1000"/>
        <v>8525.4789345464687</v>
      </c>
      <c r="I9170" s="24">
        <f ca="1">H9170/'Option value'!$E$10</f>
        <v>413.85820070613926</v>
      </c>
    </row>
    <row r="9171" spans="2:9">
      <c r="B9171">
        <f t="shared" si="1001"/>
        <v>9153</v>
      </c>
      <c r="C9171" s="38">
        <f t="shared" ref="C9171:C9234" ca="1" si="1003">_xlfn.NORM.INV(RAND(),$F$6,$G$6)</f>
        <v>0.35668062685880919</v>
      </c>
      <c r="D9171" s="38">
        <f t="shared" ref="D9171:D9234" ca="1" si="1004">_xlfn.NORM.INV(RAND(),$F$7,$G$7)</f>
        <v>6.5864988322261966E-2</v>
      </c>
      <c r="E9171" s="38">
        <f t="shared" ref="E9171:E9234" ca="1" si="1005">_xlfn.NORM.INV(RAND(),$F$8,$G$8)</f>
        <v>0.14254229165812835</v>
      </c>
      <c r="F9171" s="38">
        <f t="shared" ca="1" si="1002"/>
        <v>3.7712165390088093E-2</v>
      </c>
      <c r="G9171" s="24">
        <f t="shared" ref="G9171:G9234" ca="1" si="1006">IF(E9171&gt;F9171,($C$12*(1+C9171)*D9171)/(E9171-F9171),0)</f>
        <v>10571.521818979138</v>
      </c>
      <c r="H9171" s="24">
        <f t="shared" ref="H9171:H9234" ca="1" si="1007">G9171+$C$13</f>
        <v>11264.703122291619</v>
      </c>
      <c r="I9171" s="24">
        <f ca="1">H9171/'Option value'!$E$10</f>
        <v>546.83024865493292</v>
      </c>
    </row>
    <row r="9172" spans="2:9">
      <c r="B9172">
        <f t="shared" ref="B9172:B9235" si="1008">B9171+1</f>
        <v>9154</v>
      </c>
      <c r="C9172" s="38">
        <f t="shared" ca="1" si="1003"/>
        <v>0.24125825635205872</v>
      </c>
      <c r="D9172" s="38">
        <f t="shared" ca="1" si="1004"/>
        <v>6.295774545954777E-2</v>
      </c>
      <c r="E9172" s="38">
        <f t="shared" ca="1" si="1005"/>
        <v>0.14248456531033665</v>
      </c>
      <c r="F9172" s="38">
        <f t="shared" ref="F9172:F9235" ca="1" si="1009">RAND()*($E$9-$D$9)+$D$9</f>
        <v>3.6896263899774767E-2</v>
      </c>
      <c r="G9172" s="24">
        <f t="shared" ca="1" si="1006"/>
        <v>9178.8207974187262</v>
      </c>
      <c r="H9172" s="24">
        <f t="shared" ca="1" si="1007"/>
        <v>9872.002100731208</v>
      </c>
      <c r="I9172" s="24">
        <f ca="1">H9172/'Option value'!$E$10</f>
        <v>479.22340294811687</v>
      </c>
    </row>
    <row r="9173" spans="2:9">
      <c r="B9173">
        <f t="shared" si="1008"/>
        <v>9155</v>
      </c>
      <c r="C9173" s="38">
        <f t="shared" ca="1" si="1003"/>
        <v>0.26509079470213154</v>
      </c>
      <c r="D9173" s="38">
        <f t="shared" ca="1" si="1004"/>
        <v>4.9636516138934397E-2</v>
      </c>
      <c r="E9173" s="38">
        <f t="shared" ca="1" si="1005"/>
        <v>0.14343258713080417</v>
      </c>
      <c r="F9173" s="38">
        <f t="shared" ca="1" si="1009"/>
        <v>4.3927070163909551E-2</v>
      </c>
      <c r="G9173" s="24">
        <f t="shared" ca="1" si="1006"/>
        <v>7826.4930511559023</v>
      </c>
      <c r="H9173" s="24">
        <f t="shared" ca="1" si="1007"/>
        <v>8519.674354468385</v>
      </c>
      <c r="I9173" s="24">
        <f ca="1">H9173/'Option value'!$E$10</f>
        <v>413.5764249741934</v>
      </c>
    </row>
    <row r="9174" spans="2:9">
      <c r="B9174">
        <f t="shared" si="1008"/>
        <v>9156</v>
      </c>
      <c r="C9174" s="38">
        <f t="shared" ca="1" si="1003"/>
        <v>0.40939219435326768</v>
      </c>
      <c r="D9174" s="38">
        <f t="shared" ca="1" si="1004"/>
        <v>6.9134411166110521E-2</v>
      </c>
      <c r="E9174" s="38">
        <f t="shared" ca="1" si="1005"/>
        <v>0.14101098254491382</v>
      </c>
      <c r="F9174" s="38">
        <f t="shared" ca="1" si="1009"/>
        <v>5.9316411197243638E-2</v>
      </c>
      <c r="G9174" s="24">
        <f t="shared" ca="1" si="1006"/>
        <v>14791.911799982561</v>
      </c>
      <c r="H9174" s="24">
        <f t="shared" ca="1" si="1007"/>
        <v>15485.093103295043</v>
      </c>
      <c r="I9174" s="24">
        <f ca="1">H9174/'Option value'!$E$10</f>
        <v>751.70354870364281</v>
      </c>
    </row>
    <row r="9175" spans="2:9">
      <c r="B9175">
        <f t="shared" si="1008"/>
        <v>9157</v>
      </c>
      <c r="C9175" s="38">
        <f t="shared" ca="1" si="1003"/>
        <v>0.30373604768384826</v>
      </c>
      <c r="D9175" s="38">
        <f t="shared" ca="1" si="1004"/>
        <v>6.2213304522820985E-2</v>
      </c>
      <c r="E9175" s="38">
        <f t="shared" ca="1" si="1005"/>
        <v>0.14727155283432594</v>
      </c>
      <c r="F9175" s="38">
        <f t="shared" ca="1" si="1009"/>
        <v>4.0196829946950091E-2</v>
      </c>
      <c r="G9175" s="24">
        <f t="shared" ca="1" si="1006"/>
        <v>9394.5798350584409</v>
      </c>
      <c r="H9175" s="24">
        <f t="shared" ca="1" si="1007"/>
        <v>10087.761138370923</v>
      </c>
      <c r="I9175" s="24">
        <f ca="1">H9175/'Option value'!$E$10</f>
        <v>489.69714263936515</v>
      </c>
    </row>
    <row r="9176" spans="2:9">
      <c r="B9176">
        <f t="shared" si="1008"/>
        <v>9158</v>
      </c>
      <c r="C9176" s="38">
        <f t="shared" ca="1" si="1003"/>
        <v>0.18329135844331615</v>
      </c>
      <c r="D9176" s="38">
        <f t="shared" ca="1" si="1004"/>
        <v>6.5796688691024383E-2</v>
      </c>
      <c r="E9176" s="38">
        <f t="shared" ca="1" si="1005"/>
        <v>0.14623217396329813</v>
      </c>
      <c r="F9176" s="38">
        <f t="shared" ca="1" si="1009"/>
        <v>5.1332907764519028E-2</v>
      </c>
      <c r="G9176" s="24">
        <f t="shared" ca="1" si="1006"/>
        <v>10174.761854126706</v>
      </c>
      <c r="H9176" s="24">
        <f t="shared" ca="1" si="1007"/>
        <v>10867.943157439187</v>
      </c>
      <c r="I9176" s="24">
        <f ca="1">H9176/'Option value'!$E$10</f>
        <v>527.57005618636833</v>
      </c>
    </row>
    <row r="9177" spans="2:9">
      <c r="B9177">
        <f t="shared" si="1008"/>
        <v>9159</v>
      </c>
      <c r="C9177" s="38">
        <f t="shared" ca="1" si="1003"/>
        <v>0.26879883799290794</v>
      </c>
      <c r="D9177" s="38">
        <f t="shared" ca="1" si="1004"/>
        <v>5.4956475568835796E-2</v>
      </c>
      <c r="E9177" s="38">
        <f t="shared" ca="1" si="1005"/>
        <v>0.14726426641214108</v>
      </c>
      <c r="F9177" s="38">
        <f t="shared" ca="1" si="1009"/>
        <v>5.5682652489848189E-2</v>
      </c>
      <c r="G9177" s="24">
        <f t="shared" ca="1" si="1006"/>
        <v>9442.6681966009746</v>
      </c>
      <c r="H9177" s="24">
        <f t="shared" ca="1" si="1007"/>
        <v>10135.849499913456</v>
      </c>
      <c r="I9177" s="24">
        <f ca="1">H9177/'Option value'!$E$10</f>
        <v>492.03152912201239</v>
      </c>
    </row>
    <row r="9178" spans="2:9">
      <c r="B9178">
        <f t="shared" si="1008"/>
        <v>9160</v>
      </c>
      <c r="C9178" s="38">
        <f t="shared" ca="1" si="1003"/>
        <v>0.20578273676594516</v>
      </c>
      <c r="D9178" s="38">
        <f t="shared" ca="1" si="1004"/>
        <v>6.1414523298760695E-2</v>
      </c>
      <c r="E9178" s="38">
        <f t="shared" ca="1" si="1005"/>
        <v>0.14492371879520827</v>
      </c>
      <c r="F9178" s="38">
        <f t="shared" ca="1" si="1009"/>
        <v>3.3194231382373776E-2</v>
      </c>
      <c r="G9178" s="24">
        <f t="shared" ca="1" si="1006"/>
        <v>8219.8466890053278</v>
      </c>
      <c r="H9178" s="24">
        <f t="shared" ca="1" si="1007"/>
        <v>8913.0279923178095</v>
      </c>
      <c r="I9178" s="24">
        <f ca="1">H9178/'Option value'!$E$10</f>
        <v>432.67126176300042</v>
      </c>
    </row>
    <row r="9179" spans="2:9">
      <c r="B9179">
        <f t="shared" si="1008"/>
        <v>9161</v>
      </c>
      <c r="C9179" s="38">
        <f t="shared" ca="1" si="1003"/>
        <v>0.20878468459849317</v>
      </c>
      <c r="D9179" s="38">
        <f t="shared" ca="1" si="1004"/>
        <v>6.3435498327450462E-2</v>
      </c>
      <c r="E9179" s="38">
        <f t="shared" ca="1" si="1005"/>
        <v>0.14477381959245053</v>
      </c>
      <c r="F9179" s="38">
        <f t="shared" ca="1" si="1009"/>
        <v>3.2223721498340761E-2</v>
      </c>
      <c r="G9179" s="24">
        <f t="shared" ca="1" si="1006"/>
        <v>8449.4181579148735</v>
      </c>
      <c r="H9179" s="24">
        <f t="shared" ca="1" si="1007"/>
        <v>9142.5994612273553</v>
      </c>
      <c r="I9179" s="24">
        <f ca="1">H9179/'Option value'!$E$10</f>
        <v>443.81550782657064</v>
      </c>
    </row>
    <row r="9180" spans="2:9">
      <c r="B9180">
        <f t="shared" si="1008"/>
        <v>9162</v>
      </c>
      <c r="C9180" s="38">
        <f t="shared" ca="1" si="1003"/>
        <v>0.32084232952527292</v>
      </c>
      <c r="D9180" s="38">
        <f t="shared" ca="1" si="1004"/>
        <v>6.3304730407068896E-2</v>
      </c>
      <c r="E9180" s="38">
        <f t="shared" ca="1" si="1005"/>
        <v>0.14813503141113984</v>
      </c>
      <c r="F9180" s="38">
        <f t="shared" ca="1" si="1009"/>
        <v>5.6690231160627325E-2</v>
      </c>
      <c r="G9180" s="24">
        <f t="shared" ca="1" si="1006"/>
        <v>11340.168387279273</v>
      </c>
      <c r="H9180" s="24">
        <f t="shared" ca="1" si="1007"/>
        <v>12033.349690591755</v>
      </c>
      <c r="I9180" s="24">
        <f ca="1">H9180/'Option value'!$E$10</f>
        <v>584.14318886367732</v>
      </c>
    </row>
    <row r="9181" spans="2:9">
      <c r="B9181">
        <f t="shared" si="1008"/>
        <v>9163</v>
      </c>
      <c r="C9181" s="38">
        <f t="shared" ca="1" si="1003"/>
        <v>0.20458032502118295</v>
      </c>
      <c r="D9181" s="38">
        <f t="shared" ca="1" si="1004"/>
        <v>6.2188842051098793E-2</v>
      </c>
      <c r="E9181" s="38">
        <f t="shared" ca="1" si="1005"/>
        <v>0.14205788007541958</v>
      </c>
      <c r="F9181" s="38">
        <f t="shared" ca="1" si="1009"/>
        <v>4.7090760658591288E-2</v>
      </c>
      <c r="G9181" s="24">
        <f t="shared" ca="1" si="1006"/>
        <v>9782.871467273766</v>
      </c>
      <c r="H9181" s="24">
        <f t="shared" ca="1" si="1007"/>
        <v>10476.052770586248</v>
      </c>
      <c r="I9181" s="24">
        <f ca="1">H9181/'Option value'!$E$10</f>
        <v>508.54625099933236</v>
      </c>
    </row>
    <row r="9182" spans="2:9">
      <c r="B9182">
        <f t="shared" si="1008"/>
        <v>9164</v>
      </c>
      <c r="C9182" s="38">
        <f t="shared" ca="1" si="1003"/>
        <v>0.18462401792076868</v>
      </c>
      <c r="D9182" s="38">
        <f t="shared" ca="1" si="1004"/>
        <v>6.6537910422875088E-2</v>
      </c>
      <c r="E9182" s="38">
        <f t="shared" ca="1" si="1005"/>
        <v>0.14507309226459295</v>
      </c>
      <c r="F9182" s="38">
        <f t="shared" ca="1" si="1009"/>
        <v>2.3467960357817327E-2</v>
      </c>
      <c r="G9182" s="24">
        <f t="shared" ca="1" si="1006"/>
        <v>8038.7618963727637</v>
      </c>
      <c r="H9182" s="24">
        <f t="shared" ca="1" si="1007"/>
        <v>8731.9431996852454</v>
      </c>
      <c r="I9182" s="24">
        <f ca="1">H9182/'Option value'!$E$10</f>
        <v>423.88073784879828</v>
      </c>
    </row>
    <row r="9183" spans="2:9">
      <c r="B9183">
        <f t="shared" si="1008"/>
        <v>9165</v>
      </c>
      <c r="C9183" s="38">
        <f t="shared" ca="1" si="1003"/>
        <v>8.935458179781286E-2</v>
      </c>
      <c r="D9183" s="38">
        <f t="shared" ca="1" si="1004"/>
        <v>5.6577984411236147E-2</v>
      </c>
      <c r="E9183" s="38">
        <f t="shared" ca="1" si="1005"/>
        <v>0.14406933858769397</v>
      </c>
      <c r="F9183" s="38">
        <f t="shared" ca="1" si="1009"/>
        <v>2.9283506727481323E-2</v>
      </c>
      <c r="G9183" s="24">
        <f t="shared" ca="1" si="1006"/>
        <v>6659.1657823692585</v>
      </c>
      <c r="H9183" s="24">
        <f t="shared" ca="1" si="1007"/>
        <v>7352.3470856817412</v>
      </c>
      <c r="I9183" s="24">
        <f ca="1">H9183/'Option value'!$E$10</f>
        <v>356.91005270299712</v>
      </c>
    </row>
    <row r="9184" spans="2:9">
      <c r="B9184">
        <f t="shared" si="1008"/>
        <v>9166</v>
      </c>
      <c r="C9184" s="38">
        <f t="shared" ca="1" si="1003"/>
        <v>0.19045907115838689</v>
      </c>
      <c r="D9184" s="38">
        <f t="shared" ca="1" si="1004"/>
        <v>6.3435359548619411E-2</v>
      </c>
      <c r="E9184" s="38">
        <f t="shared" ca="1" si="1005"/>
        <v>0.1405960368491477</v>
      </c>
      <c r="F9184" s="38">
        <f t="shared" ca="1" si="1009"/>
        <v>2.0428815794751705E-2</v>
      </c>
      <c r="G9184" s="24">
        <f t="shared" ca="1" si="1006"/>
        <v>7793.8354667233298</v>
      </c>
      <c r="H9184" s="24">
        <f t="shared" ca="1" si="1007"/>
        <v>8487.0167700358124</v>
      </c>
      <c r="I9184" s="24">
        <f ca="1">H9184/'Option value'!$E$10</f>
        <v>411.99110534154426</v>
      </c>
    </row>
    <row r="9185" spans="2:9">
      <c r="B9185">
        <f t="shared" si="1008"/>
        <v>9167</v>
      </c>
      <c r="C9185" s="38">
        <f t="shared" ca="1" si="1003"/>
        <v>0.30654604175850242</v>
      </c>
      <c r="D9185" s="38">
        <f t="shared" ca="1" si="1004"/>
        <v>6.5536281274006847E-2</v>
      </c>
      <c r="E9185" s="38">
        <f t="shared" ca="1" si="1005"/>
        <v>0.14261359943142948</v>
      </c>
      <c r="F9185" s="38">
        <f t="shared" ca="1" si="1009"/>
        <v>5.0480943216070009E-2</v>
      </c>
      <c r="G9185" s="24">
        <f t="shared" ca="1" si="1006"/>
        <v>11526.150812708383</v>
      </c>
      <c r="H9185" s="24">
        <f t="shared" ca="1" si="1007"/>
        <v>12219.332116020865</v>
      </c>
      <c r="I9185" s="24">
        <f ca="1">H9185/'Option value'!$E$10</f>
        <v>593.1714619427604</v>
      </c>
    </row>
    <row r="9186" spans="2:9">
      <c r="B9186">
        <f t="shared" si="1008"/>
        <v>9168</v>
      </c>
      <c r="C9186" s="38">
        <f t="shared" ca="1" si="1003"/>
        <v>0.38304883506753817</v>
      </c>
      <c r="D9186" s="38">
        <f t="shared" ca="1" si="1004"/>
        <v>6.3751209211059437E-2</v>
      </c>
      <c r="E9186" s="38">
        <f t="shared" ca="1" si="1005"/>
        <v>0.14800423552779096</v>
      </c>
      <c r="F9186" s="38">
        <f t="shared" ca="1" si="1009"/>
        <v>2.603378868562805E-2</v>
      </c>
      <c r="G9186" s="24">
        <f t="shared" ca="1" si="1006"/>
        <v>8965.2561790758518</v>
      </c>
      <c r="H9186" s="24">
        <f t="shared" ca="1" si="1007"/>
        <v>9658.4374823883336</v>
      </c>
      <c r="I9186" s="24">
        <f ca="1">H9186/'Option value'!$E$10</f>
        <v>468.85618846545304</v>
      </c>
    </row>
    <row r="9187" spans="2:9">
      <c r="B9187">
        <f t="shared" si="1008"/>
        <v>9169</v>
      </c>
      <c r="C9187" s="38">
        <f t="shared" ca="1" si="1003"/>
        <v>0.18655148552156059</v>
      </c>
      <c r="D9187" s="38">
        <f t="shared" ca="1" si="1004"/>
        <v>5.5057606464134989E-2</v>
      </c>
      <c r="E9187" s="38">
        <f t="shared" ca="1" si="1005"/>
        <v>0.14813560706314688</v>
      </c>
      <c r="F9187" s="38">
        <f t="shared" ca="1" si="1009"/>
        <v>3.8350618571513742E-2</v>
      </c>
      <c r="G9187" s="24">
        <f t="shared" ca="1" si="1006"/>
        <v>7379.9315004843365</v>
      </c>
      <c r="H9187" s="24">
        <f t="shared" ca="1" si="1007"/>
        <v>8073.1128037968192</v>
      </c>
      <c r="I9187" s="24">
        <f ca="1">H9187/'Option value'!$E$10</f>
        <v>391.8986797959621</v>
      </c>
    </row>
    <row r="9188" spans="2:9">
      <c r="B9188">
        <f t="shared" si="1008"/>
        <v>9170</v>
      </c>
      <c r="C9188" s="38">
        <f t="shared" ca="1" si="1003"/>
        <v>0.11925539301195899</v>
      </c>
      <c r="D9188" s="38">
        <f t="shared" ca="1" si="1004"/>
        <v>5.8151998970738417E-2</v>
      </c>
      <c r="E9188" s="38">
        <f t="shared" ca="1" si="1005"/>
        <v>0.14277898634605768</v>
      </c>
      <c r="F9188" s="38">
        <f t="shared" ca="1" si="1009"/>
        <v>2.7904522660506047E-2</v>
      </c>
      <c r="G9188" s="24">
        <f t="shared" ca="1" si="1006"/>
        <v>7026.8668426709301</v>
      </c>
      <c r="H9188" s="24">
        <f t="shared" ca="1" si="1007"/>
        <v>7720.0481459834127</v>
      </c>
      <c r="I9188" s="24">
        <f ca="1">H9188/'Option value'!$E$10</f>
        <v>374.75961873705887</v>
      </c>
    </row>
    <row r="9189" spans="2:9">
      <c r="B9189">
        <f t="shared" si="1008"/>
        <v>9171</v>
      </c>
      <c r="C9189" s="38">
        <f t="shared" ca="1" si="1003"/>
        <v>0.18860632481600023</v>
      </c>
      <c r="D9189" s="38">
        <f t="shared" ca="1" si="1004"/>
        <v>6.3318842560684291E-2</v>
      </c>
      <c r="E9189" s="38">
        <f t="shared" ca="1" si="1005"/>
        <v>0.14455243219325151</v>
      </c>
      <c r="F9189" s="38">
        <f t="shared" ca="1" si="1009"/>
        <v>5.6750741839705479E-2</v>
      </c>
      <c r="G9189" s="24">
        <f t="shared" ca="1" si="1006"/>
        <v>10630.642276410219</v>
      </c>
      <c r="H9189" s="24">
        <f t="shared" ca="1" si="1007"/>
        <v>11323.823579722701</v>
      </c>
      <c r="I9189" s="24">
        <f ca="1">H9189/'Option value'!$E$10</f>
        <v>549.70017377294664</v>
      </c>
    </row>
    <row r="9190" spans="2:9">
      <c r="B9190">
        <f t="shared" si="1008"/>
        <v>9172</v>
      </c>
      <c r="C9190" s="38">
        <f t="shared" ca="1" si="1003"/>
        <v>0.3918524245236038</v>
      </c>
      <c r="D9190" s="38">
        <f t="shared" ca="1" si="1004"/>
        <v>5.2189385076259198E-2</v>
      </c>
      <c r="E9190" s="38">
        <f t="shared" ca="1" si="1005"/>
        <v>0.14583496617566391</v>
      </c>
      <c r="F9190" s="38">
        <f t="shared" ca="1" si="1009"/>
        <v>4.7297109547084402E-2</v>
      </c>
      <c r="G9190" s="24">
        <f t="shared" ca="1" si="1006"/>
        <v>9142.4719286857289</v>
      </c>
      <c r="H9190" s="24">
        <f t="shared" ca="1" si="1007"/>
        <v>9835.6532319982107</v>
      </c>
      <c r="I9190" s="24">
        <f ca="1">H9190/'Option value'!$E$10</f>
        <v>477.45889475719468</v>
      </c>
    </row>
    <row r="9191" spans="2:9">
      <c r="B9191">
        <f t="shared" si="1008"/>
        <v>9173</v>
      </c>
      <c r="C9191" s="38">
        <f t="shared" ca="1" si="1003"/>
        <v>0.29296824182497588</v>
      </c>
      <c r="D9191" s="38">
        <f t="shared" ca="1" si="1004"/>
        <v>6.5627409433771378E-2</v>
      </c>
      <c r="E9191" s="38">
        <f t="shared" ca="1" si="1005"/>
        <v>0.14302179366702039</v>
      </c>
      <c r="F9191" s="38">
        <f t="shared" ca="1" si="1009"/>
        <v>4.6392070843561853E-2</v>
      </c>
      <c r="G9191" s="24">
        <f t="shared" ca="1" si="1006"/>
        <v>10890.64902383349</v>
      </c>
      <c r="H9191" s="24">
        <f t="shared" ca="1" si="1007"/>
        <v>11583.830327145972</v>
      </c>
      <c r="I9191" s="24">
        <f ca="1">H9191/'Option value'!$E$10</f>
        <v>562.3218605410666</v>
      </c>
    </row>
    <row r="9192" spans="2:9">
      <c r="B9192">
        <f t="shared" si="1008"/>
        <v>9174</v>
      </c>
      <c r="C9192" s="38">
        <f t="shared" ca="1" si="1003"/>
        <v>2.9502726521919237E-2</v>
      </c>
      <c r="D9192" s="38">
        <f t="shared" ca="1" si="1004"/>
        <v>4.8979108754276787E-2</v>
      </c>
      <c r="E9192" s="38">
        <f t="shared" ca="1" si="1005"/>
        <v>0.14726139728066431</v>
      </c>
      <c r="F9192" s="38">
        <f t="shared" ca="1" si="1009"/>
        <v>4.6129477391889002E-2</v>
      </c>
      <c r="G9192" s="24">
        <f t="shared" ca="1" si="1006"/>
        <v>6183.601647850398</v>
      </c>
      <c r="H9192" s="24">
        <f t="shared" ca="1" si="1007"/>
        <v>6876.7829511628806</v>
      </c>
      <c r="I9192" s="24">
        <f ca="1">H9192/'Option value'!$E$10</f>
        <v>333.82441510499416</v>
      </c>
    </row>
    <row r="9193" spans="2:9">
      <c r="B9193">
        <f t="shared" si="1008"/>
        <v>9175</v>
      </c>
      <c r="C9193" s="38">
        <f t="shared" ca="1" si="1003"/>
        <v>0.225858270046634</v>
      </c>
      <c r="D9193" s="38">
        <f t="shared" ca="1" si="1004"/>
        <v>6.1789831728737282E-2</v>
      </c>
      <c r="E9193" s="38">
        <f t="shared" ca="1" si="1005"/>
        <v>0.14648101904877001</v>
      </c>
      <c r="F9193" s="38">
        <f t="shared" ca="1" si="1009"/>
        <v>4.6856509525813946E-2</v>
      </c>
      <c r="G9193" s="24">
        <f t="shared" ca="1" si="1006"/>
        <v>9429.3651576329266</v>
      </c>
      <c r="H9193" s="24">
        <f t="shared" ca="1" si="1007"/>
        <v>10122.546460945408</v>
      </c>
      <c r="I9193" s="24">
        <f ca="1">H9193/'Option value'!$E$10</f>
        <v>491.38575053133047</v>
      </c>
    </row>
    <row r="9194" spans="2:9">
      <c r="B9194">
        <f t="shared" si="1008"/>
        <v>9176</v>
      </c>
      <c r="C9194" s="38">
        <f t="shared" ca="1" si="1003"/>
        <v>0.330210145199683</v>
      </c>
      <c r="D9194" s="38">
        <f t="shared" ca="1" si="1004"/>
        <v>6.0351406164270954E-2</v>
      </c>
      <c r="E9194" s="38">
        <f t="shared" ca="1" si="1005"/>
        <v>0.1455930687205706</v>
      </c>
      <c r="F9194" s="38">
        <f t="shared" ca="1" si="1009"/>
        <v>5.4423731043127685E-2</v>
      </c>
      <c r="G9194" s="24">
        <f t="shared" ca="1" si="1006"/>
        <v>10920.693698703879</v>
      </c>
      <c r="H9194" s="24">
        <f t="shared" ca="1" si="1007"/>
        <v>11613.875002016361</v>
      </c>
      <c r="I9194" s="24">
        <f ca="1">H9194/'Option value'!$E$10</f>
        <v>563.78033990370682</v>
      </c>
    </row>
    <row r="9195" spans="2:9">
      <c r="B9195">
        <f t="shared" si="1008"/>
        <v>9177</v>
      </c>
      <c r="C9195" s="38">
        <f t="shared" ca="1" si="1003"/>
        <v>0.13971658905746792</v>
      </c>
      <c r="D9195" s="38">
        <f t="shared" ca="1" si="1004"/>
        <v>5.5917139160770117E-2</v>
      </c>
      <c r="E9195" s="38">
        <f t="shared" ca="1" si="1005"/>
        <v>0.14385452323798056</v>
      </c>
      <c r="F9195" s="38">
        <f t="shared" ca="1" si="1009"/>
        <v>2.1862962155864585E-2</v>
      </c>
      <c r="G9195" s="24">
        <f t="shared" ca="1" si="1006"/>
        <v>6478.9316973240093</v>
      </c>
      <c r="H9195" s="24">
        <f t="shared" ca="1" si="1007"/>
        <v>7172.113000636492</v>
      </c>
      <c r="I9195" s="24">
        <f ca="1">H9195/'Option value'!$E$10</f>
        <v>348.16082527361607</v>
      </c>
    </row>
    <row r="9196" spans="2:9">
      <c r="B9196">
        <f t="shared" si="1008"/>
        <v>9178</v>
      </c>
      <c r="C9196" s="38">
        <f t="shared" ca="1" si="1003"/>
        <v>0.30688325852535114</v>
      </c>
      <c r="D9196" s="38">
        <f t="shared" ca="1" si="1004"/>
        <v>5.7219606221157814E-2</v>
      </c>
      <c r="E9196" s="38">
        <f t="shared" ca="1" si="1005"/>
        <v>0.1473167342714567</v>
      </c>
      <c r="F9196" s="38">
        <f t="shared" ca="1" si="1009"/>
        <v>4.1049188280390045E-2</v>
      </c>
      <c r="G9196" s="24">
        <f t="shared" ca="1" si="1006"/>
        <v>8727.1488729535158</v>
      </c>
      <c r="H9196" s="24">
        <f t="shared" ca="1" si="1007"/>
        <v>9420.3301762659976</v>
      </c>
      <c r="I9196" s="24">
        <f ca="1">H9196/'Option value'!$E$10</f>
        <v>457.29758137213577</v>
      </c>
    </row>
    <row r="9197" spans="2:9">
      <c r="B9197">
        <f t="shared" si="1008"/>
        <v>9179</v>
      </c>
      <c r="C9197" s="38">
        <f t="shared" ca="1" si="1003"/>
        <v>0.10267383076112389</v>
      </c>
      <c r="D9197" s="38">
        <f t="shared" ca="1" si="1004"/>
        <v>6.2149762210664053E-2</v>
      </c>
      <c r="E9197" s="38">
        <f t="shared" ca="1" si="1005"/>
        <v>0.14747834304426241</v>
      </c>
      <c r="F9197" s="38">
        <f t="shared" ca="1" si="1009"/>
        <v>2.6571252783915485E-2</v>
      </c>
      <c r="G9197" s="24">
        <f t="shared" ca="1" si="1006"/>
        <v>7029.5276958305458</v>
      </c>
      <c r="H9197" s="24">
        <f t="shared" ca="1" si="1007"/>
        <v>7722.7089991430284</v>
      </c>
      <c r="I9197" s="24">
        <f ca="1">H9197/'Option value'!$E$10</f>
        <v>374.88878636616641</v>
      </c>
    </row>
    <row r="9198" spans="2:9">
      <c r="B9198">
        <f t="shared" si="1008"/>
        <v>9180</v>
      </c>
      <c r="C9198" s="38">
        <f t="shared" ca="1" si="1003"/>
        <v>0.18767877169621594</v>
      </c>
      <c r="D9198" s="38">
        <f t="shared" ca="1" si="1004"/>
        <v>6.8062591783395895E-2</v>
      </c>
      <c r="E9198" s="38">
        <f t="shared" ca="1" si="1005"/>
        <v>0.14744625181062657</v>
      </c>
      <c r="F9198" s="38">
        <f t="shared" ca="1" si="1009"/>
        <v>3.3065306057006479E-2</v>
      </c>
      <c r="G9198" s="24">
        <f t="shared" ca="1" si="1006"/>
        <v>8764.8637723421925</v>
      </c>
      <c r="H9198" s="24">
        <f t="shared" ca="1" si="1007"/>
        <v>9458.0450756546743</v>
      </c>
      <c r="I9198" s="24">
        <f ca="1">H9198/'Option value'!$E$10</f>
        <v>459.1284017308094</v>
      </c>
    </row>
    <row r="9199" spans="2:9">
      <c r="B9199">
        <f t="shared" si="1008"/>
        <v>9181</v>
      </c>
      <c r="C9199" s="38">
        <f t="shared" ca="1" si="1003"/>
        <v>0.24119814583817048</v>
      </c>
      <c r="D9199" s="38">
        <f t="shared" ca="1" si="1004"/>
        <v>6.6265944298103216E-2</v>
      </c>
      <c r="E9199" s="38">
        <f t="shared" ca="1" si="1005"/>
        <v>0.14534442332697775</v>
      </c>
      <c r="F9199" s="38">
        <f t="shared" ca="1" si="1009"/>
        <v>3.7211185316535104E-2</v>
      </c>
      <c r="G9199" s="24">
        <f t="shared" ca="1" si="1006"/>
        <v>9433.3006930068277</v>
      </c>
      <c r="H9199" s="24">
        <f t="shared" ca="1" si="1007"/>
        <v>10126.481996319309</v>
      </c>
      <c r="I9199" s="24">
        <f ca="1">H9199/'Option value'!$E$10</f>
        <v>491.57679593783052</v>
      </c>
    </row>
    <row r="9200" spans="2:9">
      <c r="B9200">
        <f t="shared" si="1008"/>
        <v>9182</v>
      </c>
      <c r="C9200" s="38">
        <f t="shared" ca="1" si="1003"/>
        <v>0.30490090606287212</v>
      </c>
      <c r="D9200" s="38">
        <f t="shared" ca="1" si="1004"/>
        <v>6.4151667794809727E-2</v>
      </c>
      <c r="E9200" s="38">
        <f t="shared" ca="1" si="1005"/>
        <v>0.14517028196533399</v>
      </c>
      <c r="F9200" s="38">
        <f t="shared" ca="1" si="1009"/>
        <v>5.2187749510786419E-2</v>
      </c>
      <c r="G9200" s="24">
        <f t="shared" ca="1" si="1006"/>
        <v>11165.430963861079</v>
      </c>
      <c r="H9200" s="24">
        <f t="shared" ca="1" si="1007"/>
        <v>11858.612267173561</v>
      </c>
      <c r="I9200" s="24">
        <f ca="1">H9200/'Option value'!$E$10</f>
        <v>575.66078966861949</v>
      </c>
    </row>
    <row r="9201" spans="2:9">
      <c r="B9201">
        <f t="shared" si="1008"/>
        <v>9183</v>
      </c>
      <c r="C9201" s="38">
        <f t="shared" ca="1" si="1003"/>
        <v>9.6321566390514174E-2</v>
      </c>
      <c r="D9201" s="38">
        <f t="shared" ca="1" si="1004"/>
        <v>6.5328645048410294E-2</v>
      </c>
      <c r="E9201" s="38">
        <f t="shared" ca="1" si="1005"/>
        <v>0.14176829964921162</v>
      </c>
      <c r="F9201" s="38">
        <f t="shared" ca="1" si="1009"/>
        <v>4.3519515721182074E-2</v>
      </c>
      <c r="G9201" s="24">
        <f t="shared" ca="1" si="1006"/>
        <v>9040.7779242047181</v>
      </c>
      <c r="H9201" s="24">
        <f t="shared" ca="1" si="1007"/>
        <v>9733.9592275171999</v>
      </c>
      <c r="I9201" s="24">
        <f ca="1">H9201/'Option value'!$E$10</f>
        <v>472.52229259792227</v>
      </c>
    </row>
    <row r="9202" spans="2:9">
      <c r="B9202">
        <f t="shared" si="1008"/>
        <v>9184</v>
      </c>
      <c r="C9202" s="38">
        <f t="shared" ca="1" si="1003"/>
        <v>0.30686939006768299</v>
      </c>
      <c r="D9202" s="38">
        <f t="shared" ca="1" si="1004"/>
        <v>7.0880459204978527E-2</v>
      </c>
      <c r="E9202" s="38">
        <f t="shared" ca="1" si="1005"/>
        <v>0.1503404418327953</v>
      </c>
      <c r="F9202" s="38">
        <f t="shared" ca="1" si="1009"/>
        <v>2.8668307045889206E-2</v>
      </c>
      <c r="G9202" s="24">
        <f t="shared" ca="1" si="1006"/>
        <v>9441.8904506332874</v>
      </c>
      <c r="H9202" s="24">
        <f t="shared" ca="1" si="1007"/>
        <v>10135.071753945769</v>
      </c>
      <c r="I9202" s="24">
        <f ca="1">H9202/'Option value'!$E$10</f>
        <v>491.99377446338684</v>
      </c>
    </row>
    <row r="9203" spans="2:9">
      <c r="B9203">
        <f t="shared" si="1008"/>
        <v>9185</v>
      </c>
      <c r="C9203" s="38">
        <f t="shared" ca="1" si="1003"/>
        <v>3.5108426025193262E-4</v>
      </c>
      <c r="D9203" s="38">
        <f t="shared" ca="1" si="1004"/>
        <v>6.9085360206013163E-2</v>
      </c>
      <c r="E9203" s="38">
        <f t="shared" ca="1" si="1005"/>
        <v>0.14340751826760934</v>
      </c>
      <c r="F9203" s="38">
        <f t="shared" ca="1" si="1009"/>
        <v>2.4749109906994238E-2</v>
      </c>
      <c r="G9203" s="24">
        <f t="shared" ca="1" si="1006"/>
        <v>7223.2281372560146</v>
      </c>
      <c r="H9203" s="24">
        <f t="shared" ca="1" si="1007"/>
        <v>7916.4094405684973</v>
      </c>
      <c r="I9203" s="24">
        <f ca="1">H9203/'Option value'!$E$10</f>
        <v>384.29172041594643</v>
      </c>
    </row>
    <row r="9204" spans="2:9">
      <c r="B9204">
        <f t="shared" si="1008"/>
        <v>9186</v>
      </c>
      <c r="C9204" s="38">
        <f t="shared" ca="1" si="1003"/>
        <v>0.30043635465312274</v>
      </c>
      <c r="D9204" s="38">
        <f t="shared" ca="1" si="1004"/>
        <v>6.5385092235613368E-2</v>
      </c>
      <c r="E9204" s="38">
        <f t="shared" ca="1" si="1005"/>
        <v>0.14312871440356534</v>
      </c>
      <c r="F9204" s="38">
        <f t="shared" ca="1" si="1009"/>
        <v>2.4806295271428348E-2</v>
      </c>
      <c r="G9204" s="24">
        <f t="shared" ca="1" si="1006"/>
        <v>8912.3488861186725</v>
      </c>
      <c r="H9204" s="24">
        <f t="shared" ca="1" si="1007"/>
        <v>9605.5301894311542</v>
      </c>
      <c r="I9204" s="24">
        <f ca="1">H9204/'Option value'!$E$10</f>
        <v>466.28787327335698</v>
      </c>
    </row>
    <row r="9205" spans="2:9">
      <c r="B9205">
        <f t="shared" si="1008"/>
        <v>9187</v>
      </c>
      <c r="C9205" s="38">
        <f t="shared" ca="1" si="1003"/>
        <v>0.22540376306097368</v>
      </c>
      <c r="D9205" s="38">
        <f t="shared" ca="1" si="1004"/>
        <v>7.3786450988622215E-2</v>
      </c>
      <c r="E9205" s="38">
        <f t="shared" ca="1" si="1005"/>
        <v>0.14647457415971388</v>
      </c>
      <c r="F9205" s="38">
        <f t="shared" ca="1" si="1009"/>
        <v>5.4030457084483979E-2</v>
      </c>
      <c r="G9205" s="24">
        <f t="shared" ca="1" si="1006"/>
        <v>12130.199108604369</v>
      </c>
      <c r="H9205" s="24">
        <f t="shared" ca="1" si="1007"/>
        <v>12823.380411916851</v>
      </c>
      <c r="I9205" s="24">
        <f ca="1">H9205/'Option value'!$E$10</f>
        <v>622.4941947532451</v>
      </c>
    </row>
    <row r="9206" spans="2:9">
      <c r="B9206">
        <f t="shared" si="1008"/>
        <v>9188</v>
      </c>
      <c r="C9206" s="38">
        <f t="shared" ca="1" si="1003"/>
        <v>0.3288904586216414</v>
      </c>
      <c r="D9206" s="38">
        <f t="shared" ca="1" si="1004"/>
        <v>5.0496888152280456E-2</v>
      </c>
      <c r="E9206" s="38">
        <f t="shared" ca="1" si="1005"/>
        <v>0.14212562071336432</v>
      </c>
      <c r="F9206" s="38">
        <f t="shared" ca="1" si="1009"/>
        <v>5.5155140866206626E-2</v>
      </c>
      <c r="G9206" s="24">
        <f t="shared" ca="1" si="1006"/>
        <v>9569.1488363639</v>
      </c>
      <c r="H9206" s="24">
        <f t="shared" ca="1" si="1007"/>
        <v>10262.330139676382</v>
      </c>
      <c r="I9206" s="24">
        <f ca="1">H9206/'Option value'!$E$10</f>
        <v>498.17136600370782</v>
      </c>
    </row>
    <row r="9207" spans="2:9">
      <c r="B9207">
        <f t="shared" si="1008"/>
        <v>9189</v>
      </c>
      <c r="C9207" s="38">
        <f t="shared" ca="1" si="1003"/>
        <v>0.16460409712951007</v>
      </c>
      <c r="D9207" s="38">
        <f t="shared" ca="1" si="1004"/>
        <v>6.8205304989993831E-2</v>
      </c>
      <c r="E9207" s="38">
        <f t="shared" ca="1" si="1005"/>
        <v>0.14489758333145744</v>
      </c>
      <c r="F9207" s="38">
        <f t="shared" ca="1" si="1009"/>
        <v>2.6484768534689982E-2</v>
      </c>
      <c r="G9207" s="24">
        <f t="shared" ca="1" si="1006"/>
        <v>8319.3451184059868</v>
      </c>
      <c r="H9207" s="24">
        <f t="shared" ca="1" si="1007"/>
        <v>9012.5264217184686</v>
      </c>
      <c r="I9207" s="24">
        <f ca="1">H9207/'Option value'!$E$10</f>
        <v>437.50128260769264</v>
      </c>
    </row>
    <row r="9208" spans="2:9">
      <c r="B9208">
        <f t="shared" si="1008"/>
        <v>9190</v>
      </c>
      <c r="C9208" s="38">
        <f t="shared" ca="1" si="1003"/>
        <v>0.11307549866574736</v>
      </c>
      <c r="D9208" s="38">
        <f t="shared" ca="1" si="1004"/>
        <v>7.1618116786363845E-2</v>
      </c>
      <c r="E9208" s="38">
        <f t="shared" ca="1" si="1005"/>
        <v>0.14856898228163756</v>
      </c>
      <c r="F9208" s="38">
        <f t="shared" ca="1" si="1009"/>
        <v>3.4666107593492347E-2</v>
      </c>
      <c r="G9208" s="24">
        <f t="shared" ca="1" si="1006"/>
        <v>8679.6899496452625</v>
      </c>
      <c r="H9208" s="24">
        <f t="shared" ca="1" si="1007"/>
        <v>9372.8712529577442</v>
      </c>
      <c r="I9208" s="24">
        <f ca="1">H9208/'Option value'!$E$10</f>
        <v>454.9937501435798</v>
      </c>
    </row>
    <row r="9209" spans="2:9">
      <c r="B9209">
        <f t="shared" si="1008"/>
        <v>9191</v>
      </c>
      <c r="C9209" s="38">
        <f t="shared" ca="1" si="1003"/>
        <v>0.41759541046137444</v>
      </c>
      <c r="D9209" s="38">
        <f t="shared" ca="1" si="1004"/>
        <v>5.887790686432668E-2</v>
      </c>
      <c r="E9209" s="38">
        <f t="shared" ca="1" si="1005"/>
        <v>0.14833334226707562</v>
      </c>
      <c r="F9209" s="38">
        <f t="shared" ca="1" si="1009"/>
        <v>4.2010716222005598E-2</v>
      </c>
      <c r="G9209" s="24">
        <f t="shared" ca="1" si="1006"/>
        <v>9735.7708397126844</v>
      </c>
      <c r="H9209" s="24">
        <f t="shared" ca="1" si="1007"/>
        <v>10428.952143025166</v>
      </c>
      <c r="I9209" s="24">
        <f ca="1">H9209/'Option value'!$E$10</f>
        <v>506.25981276821193</v>
      </c>
    </row>
    <row r="9210" spans="2:9">
      <c r="B9210">
        <f t="shared" si="1008"/>
        <v>9192</v>
      </c>
      <c r="C9210" s="38">
        <f t="shared" ca="1" si="1003"/>
        <v>8.4426251814209902E-2</v>
      </c>
      <c r="D9210" s="38">
        <f t="shared" ca="1" si="1004"/>
        <v>5.9156211385469511E-2</v>
      </c>
      <c r="E9210" s="38">
        <f t="shared" ca="1" si="1005"/>
        <v>0.14609040185416938</v>
      </c>
      <c r="F9210" s="38">
        <f t="shared" ca="1" si="1009"/>
        <v>3.8264465967656223E-2</v>
      </c>
      <c r="G9210" s="24">
        <f t="shared" ca="1" si="1006"/>
        <v>7378.5073646292412</v>
      </c>
      <c r="H9210" s="24">
        <f t="shared" ca="1" si="1007"/>
        <v>8071.6886679417239</v>
      </c>
      <c r="I9210" s="24">
        <f ca="1">H9210/'Option value'!$E$10</f>
        <v>391.82954698746232</v>
      </c>
    </row>
    <row r="9211" spans="2:9">
      <c r="B9211">
        <f t="shared" si="1008"/>
        <v>9193</v>
      </c>
      <c r="C9211" s="38">
        <f t="shared" ca="1" si="1003"/>
        <v>8.5514609206149894E-2</v>
      </c>
      <c r="D9211" s="38">
        <f t="shared" ca="1" si="1004"/>
        <v>6.0048830477417325E-2</v>
      </c>
      <c r="E9211" s="38">
        <f t="shared" ca="1" si="1005"/>
        <v>0.14169604106163836</v>
      </c>
      <c r="F9211" s="38">
        <f t="shared" ca="1" si="1009"/>
        <v>2.0629398243328753E-2</v>
      </c>
      <c r="G9211" s="24">
        <f t="shared" ca="1" si="1006"/>
        <v>6677.3955500462762</v>
      </c>
      <c r="H9211" s="24">
        <f t="shared" ca="1" si="1007"/>
        <v>7370.5768533587589</v>
      </c>
      <c r="I9211" s="24">
        <f ca="1">H9211/'Option value'!$E$10</f>
        <v>357.7949928814931</v>
      </c>
    </row>
    <row r="9212" spans="2:9">
      <c r="B9212">
        <f t="shared" si="1008"/>
        <v>9194</v>
      </c>
      <c r="C9212" s="38">
        <f t="shared" ca="1" si="1003"/>
        <v>0.21236967929109687</v>
      </c>
      <c r="D9212" s="38">
        <f t="shared" ca="1" si="1004"/>
        <v>6.9101546964733154E-2</v>
      </c>
      <c r="E9212" s="38">
        <f t="shared" ca="1" si="1005"/>
        <v>0.1446916052501038</v>
      </c>
      <c r="F9212" s="38">
        <f t="shared" ca="1" si="1009"/>
        <v>2.7891633104587726E-2</v>
      </c>
      <c r="G9212" s="24">
        <f t="shared" ca="1" si="1006"/>
        <v>8895.5227343608167</v>
      </c>
      <c r="H9212" s="24">
        <f t="shared" ca="1" si="1007"/>
        <v>9588.7040376732984</v>
      </c>
      <c r="I9212" s="24">
        <f ca="1">H9212/'Option value'!$E$10</f>
        <v>465.4710697899659</v>
      </c>
    </row>
    <row r="9213" spans="2:9">
      <c r="B9213">
        <f t="shared" si="1008"/>
        <v>9195</v>
      </c>
      <c r="C9213" s="38">
        <f t="shared" ca="1" si="1003"/>
        <v>0.11179566522645437</v>
      </c>
      <c r="D9213" s="38">
        <f t="shared" ca="1" si="1004"/>
        <v>5.9611795166542386E-2</v>
      </c>
      <c r="E9213" s="38">
        <f t="shared" ca="1" si="1005"/>
        <v>0.14691670746974539</v>
      </c>
      <c r="F9213" s="38">
        <f t="shared" ca="1" si="1009"/>
        <v>4.8597536127871259E-2</v>
      </c>
      <c r="G9213" s="24">
        <f t="shared" ca="1" si="1006"/>
        <v>8360.0782840900611</v>
      </c>
      <c r="H9213" s="24">
        <f t="shared" ca="1" si="1007"/>
        <v>9053.2595874025428</v>
      </c>
      <c r="I9213" s="24">
        <f ca="1">H9213/'Option value'!$E$10</f>
        <v>439.4786207476962</v>
      </c>
    </row>
    <row r="9214" spans="2:9">
      <c r="B9214">
        <f t="shared" si="1008"/>
        <v>9196</v>
      </c>
      <c r="C9214" s="38">
        <f t="shared" ca="1" si="1003"/>
        <v>0.15920657064934224</v>
      </c>
      <c r="D9214" s="38">
        <f t="shared" ca="1" si="1004"/>
        <v>6.1800654247259799E-2</v>
      </c>
      <c r="E9214" s="38">
        <f t="shared" ca="1" si="1005"/>
        <v>0.14579966737315461</v>
      </c>
      <c r="F9214" s="38">
        <f t="shared" ca="1" si="1009"/>
        <v>5.9119507129750254E-2</v>
      </c>
      <c r="G9214" s="24">
        <f t="shared" ca="1" si="1006"/>
        <v>10250.040424851084</v>
      </c>
      <c r="H9214" s="24">
        <f t="shared" ca="1" si="1007"/>
        <v>10943.221728163566</v>
      </c>
      <c r="I9214" s="24">
        <f ca="1">H9214/'Option value'!$E$10</f>
        <v>531.22435573609539</v>
      </c>
    </row>
    <row r="9215" spans="2:9">
      <c r="B9215">
        <f t="shared" si="1008"/>
        <v>9197</v>
      </c>
      <c r="C9215" s="38">
        <f t="shared" ca="1" si="1003"/>
        <v>0.12059011947465144</v>
      </c>
      <c r="D9215" s="38">
        <f t="shared" ca="1" si="1004"/>
        <v>6.3044945458665194E-2</v>
      </c>
      <c r="E9215" s="38">
        <f t="shared" ca="1" si="1005"/>
        <v>0.14631798686144312</v>
      </c>
      <c r="F9215" s="38">
        <f t="shared" ca="1" si="1009"/>
        <v>2.7618924688164737E-2</v>
      </c>
      <c r="G9215" s="24">
        <f t="shared" ca="1" si="1006"/>
        <v>7381.4409761936904</v>
      </c>
      <c r="H9215" s="24">
        <f t="shared" ca="1" si="1007"/>
        <v>8074.6222795061731</v>
      </c>
      <c r="I9215" s="24">
        <f ca="1">H9215/'Option value'!$E$10</f>
        <v>391.97195531583361</v>
      </c>
    </row>
    <row r="9216" spans="2:9">
      <c r="B9216">
        <f t="shared" si="1008"/>
        <v>9198</v>
      </c>
      <c r="C9216" s="38">
        <f t="shared" ca="1" si="1003"/>
        <v>0.28829972023410189</v>
      </c>
      <c r="D9216" s="38">
        <f t="shared" ca="1" si="1004"/>
        <v>6.6565551567069794E-2</v>
      </c>
      <c r="E9216" s="38">
        <f t="shared" ca="1" si="1005"/>
        <v>0.1461181934639611</v>
      </c>
      <c r="F9216" s="38">
        <f t="shared" ca="1" si="1009"/>
        <v>2.7630857458438823E-2</v>
      </c>
      <c r="G9216" s="24">
        <f t="shared" ca="1" si="1006"/>
        <v>8976.0629377893129</v>
      </c>
      <c r="H9216" s="24">
        <f t="shared" ca="1" si="1007"/>
        <v>9669.2442411017946</v>
      </c>
      <c r="I9216" s="24">
        <f ca="1">H9216/'Option value'!$E$10</f>
        <v>469.38078840299971</v>
      </c>
    </row>
    <row r="9217" spans="2:9">
      <c r="B9217">
        <f t="shared" si="1008"/>
        <v>9199</v>
      </c>
      <c r="C9217" s="38">
        <f t="shared" ca="1" si="1003"/>
        <v>0.1718597961304715</v>
      </c>
      <c r="D9217" s="38">
        <f t="shared" ca="1" si="1004"/>
        <v>7.1231834181840467E-2</v>
      </c>
      <c r="E9217" s="38">
        <f t="shared" ca="1" si="1005"/>
        <v>0.14846793099464484</v>
      </c>
      <c r="F9217" s="38">
        <f t="shared" ca="1" si="1009"/>
        <v>3.0024143089050773E-2</v>
      </c>
      <c r="G9217" s="24">
        <f t="shared" ca="1" si="1006"/>
        <v>8740.3509485375853</v>
      </c>
      <c r="H9217" s="24">
        <f t="shared" ca="1" si="1007"/>
        <v>9433.532251850067</v>
      </c>
      <c r="I9217" s="24">
        <f ca="1">H9217/'Option value'!$E$10</f>
        <v>457.93845882767312</v>
      </c>
    </row>
    <row r="9218" spans="2:9">
      <c r="B9218">
        <f t="shared" si="1008"/>
        <v>9200</v>
      </c>
      <c r="C9218" s="38">
        <f t="shared" ca="1" si="1003"/>
        <v>0.13523827749569367</v>
      </c>
      <c r="D9218" s="38">
        <f t="shared" ca="1" si="1004"/>
        <v>5.7125215371395685E-2</v>
      </c>
      <c r="E9218" s="38">
        <f t="shared" ca="1" si="1005"/>
        <v>0.14746093725239501</v>
      </c>
      <c r="F9218" s="38">
        <f t="shared" ca="1" si="1009"/>
        <v>3.3449856291309615E-2</v>
      </c>
      <c r="G9218" s="24">
        <f t="shared" ca="1" si="1006"/>
        <v>7054.3855194816533</v>
      </c>
      <c r="H9218" s="24">
        <f t="shared" ca="1" si="1007"/>
        <v>7747.566822794136</v>
      </c>
      <c r="I9218" s="24">
        <f ca="1">H9218/'Option value'!$E$10</f>
        <v>376.09547683466678</v>
      </c>
    </row>
    <row r="9219" spans="2:9">
      <c r="B9219">
        <f t="shared" si="1008"/>
        <v>9201</v>
      </c>
      <c r="C9219" s="38">
        <f t="shared" ca="1" si="1003"/>
        <v>0.31871426029168537</v>
      </c>
      <c r="D9219" s="38">
        <f t="shared" ca="1" si="1004"/>
        <v>6.8295510307438134E-2</v>
      </c>
      <c r="E9219" s="38">
        <f t="shared" ca="1" si="1005"/>
        <v>0.14805392187519781</v>
      </c>
      <c r="F9219" s="38">
        <f t="shared" ca="1" si="1009"/>
        <v>3.2275215432893738E-2</v>
      </c>
      <c r="G9219" s="24">
        <f t="shared" ca="1" si="1006"/>
        <v>9647.2946005750455</v>
      </c>
      <c r="H9219" s="24">
        <f t="shared" ca="1" si="1007"/>
        <v>10340.475903887527</v>
      </c>
      <c r="I9219" s="24">
        <f ca="1">H9219/'Option value'!$E$10</f>
        <v>501.96484970327799</v>
      </c>
    </row>
    <row r="9220" spans="2:9">
      <c r="B9220">
        <f t="shared" si="1008"/>
        <v>9202</v>
      </c>
      <c r="C9220" s="38">
        <f t="shared" ca="1" si="1003"/>
        <v>0.12694328563056032</v>
      </c>
      <c r="D9220" s="38">
        <f t="shared" ca="1" si="1004"/>
        <v>6.6622171513974135E-2</v>
      </c>
      <c r="E9220" s="38">
        <f t="shared" ca="1" si="1005"/>
        <v>0.14457668509649749</v>
      </c>
      <c r="F9220" s="38">
        <f t="shared" ca="1" si="1009"/>
        <v>4.3547037193809701E-2</v>
      </c>
      <c r="G9220" s="24">
        <f t="shared" ca="1" si="1006"/>
        <v>9216.4438582111725</v>
      </c>
      <c r="H9220" s="24">
        <f t="shared" ca="1" si="1007"/>
        <v>9909.6251615236542</v>
      </c>
      <c r="I9220" s="24">
        <f ca="1">H9220/'Option value'!$E$10</f>
        <v>481.04976512250744</v>
      </c>
    </row>
    <row r="9221" spans="2:9">
      <c r="B9221">
        <f t="shared" si="1008"/>
        <v>9203</v>
      </c>
      <c r="C9221" s="38">
        <f t="shared" ca="1" si="1003"/>
        <v>0.1578035353447258</v>
      </c>
      <c r="D9221" s="38">
        <f t="shared" ca="1" si="1004"/>
        <v>6.797746973652545E-2</v>
      </c>
      <c r="E9221" s="38">
        <f t="shared" ca="1" si="1005"/>
        <v>0.14505464094262835</v>
      </c>
      <c r="F9221" s="38">
        <f t="shared" ca="1" si="1009"/>
        <v>2.2988322189586633E-2</v>
      </c>
      <c r="G9221" s="24">
        <f t="shared" ca="1" si="1006"/>
        <v>7996.4163035796746</v>
      </c>
      <c r="H9221" s="24">
        <f t="shared" ca="1" si="1007"/>
        <v>8689.5976068921573</v>
      </c>
      <c r="I9221" s="24">
        <f ca="1">H9221/'Option value'!$E$10</f>
        <v>421.82512654816293</v>
      </c>
    </row>
    <row r="9222" spans="2:9">
      <c r="B9222">
        <f t="shared" si="1008"/>
        <v>9204</v>
      </c>
      <c r="C9222" s="38">
        <f t="shared" ca="1" si="1003"/>
        <v>0.26697371424786998</v>
      </c>
      <c r="D9222" s="38">
        <f t="shared" ca="1" si="1004"/>
        <v>6.0917847242737536E-2</v>
      </c>
      <c r="E9222" s="38">
        <f t="shared" ca="1" si="1005"/>
        <v>0.14218394862599651</v>
      </c>
      <c r="F9222" s="38">
        <f t="shared" ca="1" si="1009"/>
        <v>5.981137642122647E-2</v>
      </c>
      <c r="G9222" s="24">
        <f t="shared" ca="1" si="1006"/>
        <v>11620.395283094746</v>
      </c>
      <c r="H9222" s="24">
        <f t="shared" ca="1" si="1007"/>
        <v>12313.576586407227</v>
      </c>
      <c r="I9222" s="24">
        <f ca="1">H9222/'Option value'!$E$10</f>
        <v>597.74643623336055</v>
      </c>
    </row>
    <row r="9223" spans="2:9">
      <c r="B9223">
        <f t="shared" si="1008"/>
        <v>9205</v>
      </c>
      <c r="C9223" s="38">
        <f t="shared" ca="1" si="1003"/>
        <v>0.21833769191305841</v>
      </c>
      <c r="D9223" s="38">
        <f t="shared" ca="1" si="1004"/>
        <v>5.9699690573767533E-2</v>
      </c>
      <c r="E9223" s="38">
        <f t="shared" ca="1" si="1005"/>
        <v>0.14790669639296805</v>
      </c>
      <c r="F9223" s="38">
        <f t="shared" ca="1" si="1009"/>
        <v>5.5773292427118384E-2</v>
      </c>
      <c r="G9223" s="24">
        <f t="shared" ca="1" si="1006"/>
        <v>9790.7062427043984</v>
      </c>
      <c r="H9223" s="24">
        <f t="shared" ca="1" si="1007"/>
        <v>10483.88754601688</v>
      </c>
      <c r="I9223" s="24">
        <f ca="1">H9223/'Option value'!$E$10</f>
        <v>508.92657990373203</v>
      </c>
    </row>
    <row r="9224" spans="2:9">
      <c r="B9224">
        <f t="shared" si="1008"/>
        <v>9206</v>
      </c>
      <c r="C9224" s="38">
        <f t="shared" ca="1" si="1003"/>
        <v>5.436640801497214E-2</v>
      </c>
      <c r="D9224" s="38">
        <f t="shared" ca="1" si="1004"/>
        <v>6.894661985114596E-2</v>
      </c>
      <c r="E9224" s="38">
        <f t="shared" ca="1" si="1005"/>
        <v>0.14438912321264072</v>
      </c>
      <c r="F9224" s="38">
        <f t="shared" ca="1" si="1009"/>
        <v>5.2739413122773415E-2</v>
      </c>
      <c r="G9224" s="24">
        <f t="shared" ca="1" si="1006"/>
        <v>9837.0487057669397</v>
      </c>
      <c r="H9224" s="24">
        <f t="shared" ca="1" si="1007"/>
        <v>10530.230009079422</v>
      </c>
      <c r="I9224" s="24">
        <f ca="1">H9224/'Option value'!$E$10</f>
        <v>511.17621403298159</v>
      </c>
    </row>
    <row r="9225" spans="2:9">
      <c r="B9225">
        <f t="shared" si="1008"/>
        <v>9207</v>
      </c>
      <c r="C9225" s="38">
        <f t="shared" ca="1" si="1003"/>
        <v>0.27300620290374361</v>
      </c>
      <c r="D9225" s="38">
        <f t="shared" ca="1" si="1004"/>
        <v>5.9838714711863188E-2</v>
      </c>
      <c r="E9225" s="38">
        <f t="shared" ca="1" si="1005"/>
        <v>0.14419743066308133</v>
      </c>
      <c r="F9225" s="38">
        <f t="shared" ca="1" si="1009"/>
        <v>2.2549615593122789E-2</v>
      </c>
      <c r="G9225" s="24">
        <f t="shared" ca="1" si="1006"/>
        <v>7766.0438852997131</v>
      </c>
      <c r="H9225" s="24">
        <f t="shared" ca="1" si="1007"/>
        <v>8459.2251886121958</v>
      </c>
      <c r="I9225" s="24">
        <f ca="1">H9225/'Option value'!$E$10</f>
        <v>410.64199944719394</v>
      </c>
    </row>
    <row r="9226" spans="2:9">
      <c r="B9226">
        <f t="shared" si="1008"/>
        <v>9208</v>
      </c>
      <c r="C9226" s="38">
        <f t="shared" ca="1" si="1003"/>
        <v>0.27526191318506138</v>
      </c>
      <c r="D9226" s="38">
        <f t="shared" ca="1" si="1004"/>
        <v>6.1128497478292035E-2</v>
      </c>
      <c r="E9226" s="38">
        <f t="shared" ca="1" si="1005"/>
        <v>0.14821197840271166</v>
      </c>
      <c r="F9226" s="38">
        <f t="shared" ca="1" si="1009"/>
        <v>4.1311881952396892E-2</v>
      </c>
      <c r="G9226" s="24">
        <f t="shared" ca="1" si="1006"/>
        <v>9043.9132969299772</v>
      </c>
      <c r="H9226" s="24">
        <f t="shared" ca="1" si="1007"/>
        <v>9737.0946002424589</v>
      </c>
      <c r="I9226" s="24">
        <f ca="1">H9226/'Option value'!$E$10</f>
        <v>472.67449515740088</v>
      </c>
    </row>
    <row r="9227" spans="2:9">
      <c r="B9227">
        <f t="shared" si="1008"/>
        <v>9209</v>
      </c>
      <c r="C9227" s="38">
        <f t="shared" ca="1" si="1003"/>
        <v>0.14746184351225572</v>
      </c>
      <c r="D9227" s="38">
        <f t="shared" ca="1" si="1004"/>
        <v>6.0098404648953385E-2</v>
      </c>
      <c r="E9227" s="38">
        <f t="shared" ca="1" si="1005"/>
        <v>0.1458059399071667</v>
      </c>
      <c r="F9227" s="38">
        <f t="shared" ca="1" si="1009"/>
        <v>4.434056720122815E-2</v>
      </c>
      <c r="G9227" s="24">
        <f t="shared" ca="1" si="1006"/>
        <v>8428.9740785618742</v>
      </c>
      <c r="H9227" s="24">
        <f t="shared" ca="1" si="1007"/>
        <v>9122.155381874356</v>
      </c>
      <c r="I9227" s="24">
        <f ca="1">H9227/'Option value'!$E$10</f>
        <v>442.82307679001724</v>
      </c>
    </row>
    <row r="9228" spans="2:9">
      <c r="B9228">
        <f t="shared" si="1008"/>
        <v>9210</v>
      </c>
      <c r="C9228" s="38">
        <f t="shared" ca="1" si="1003"/>
        <v>0.18905069549619424</v>
      </c>
      <c r="D9228" s="38">
        <f t="shared" ca="1" si="1004"/>
        <v>5.3403413272561727E-2</v>
      </c>
      <c r="E9228" s="38">
        <f t="shared" ca="1" si="1005"/>
        <v>0.14647293297873221</v>
      </c>
      <c r="F9228" s="38">
        <f t="shared" ca="1" si="1009"/>
        <v>5.7203303970892655E-2</v>
      </c>
      <c r="G9228" s="24">
        <f t="shared" ca="1" si="1006"/>
        <v>8821.7964731245611</v>
      </c>
      <c r="H9228" s="24">
        <f t="shared" ca="1" si="1007"/>
        <v>9514.9777764370428</v>
      </c>
      <c r="I9228" s="24">
        <f ca="1">H9228/'Option value'!$E$10</f>
        <v>461.89212506975935</v>
      </c>
    </row>
    <row r="9229" spans="2:9">
      <c r="B9229">
        <f t="shared" si="1008"/>
        <v>9211</v>
      </c>
      <c r="C9229" s="38">
        <f t="shared" ca="1" si="1003"/>
        <v>0.25410267181648927</v>
      </c>
      <c r="D9229" s="38">
        <f t="shared" ca="1" si="1004"/>
        <v>6.7793274109116106E-2</v>
      </c>
      <c r="E9229" s="38">
        <f t="shared" ca="1" si="1005"/>
        <v>0.14145042977497368</v>
      </c>
      <c r="F9229" s="38">
        <f t="shared" ca="1" si="1009"/>
        <v>2.8161472486093991E-2</v>
      </c>
      <c r="G9229" s="24">
        <f t="shared" ca="1" si="1006"/>
        <v>9307.2954263332631</v>
      </c>
      <c r="H9229" s="24">
        <f t="shared" ca="1" si="1007"/>
        <v>10000.476729645745</v>
      </c>
      <c r="I9229" s="24">
        <f ca="1">H9229/'Option value'!$E$10</f>
        <v>485.46003541969634</v>
      </c>
    </row>
    <row r="9230" spans="2:9">
      <c r="B9230">
        <f t="shared" si="1008"/>
        <v>9212</v>
      </c>
      <c r="C9230" s="38">
        <f t="shared" ca="1" si="1003"/>
        <v>0.21138481729308931</v>
      </c>
      <c r="D9230" s="38">
        <f t="shared" ca="1" si="1004"/>
        <v>6.9775092016128304E-2</v>
      </c>
      <c r="E9230" s="38">
        <f t="shared" ca="1" si="1005"/>
        <v>0.15162459402334183</v>
      </c>
      <c r="F9230" s="38">
        <f t="shared" ca="1" si="1009"/>
        <v>2.0380468217410064E-2</v>
      </c>
      <c r="G9230" s="24">
        <f t="shared" ca="1" si="1006"/>
        <v>7987.1905675961107</v>
      </c>
      <c r="H9230" s="24">
        <f t="shared" ca="1" si="1007"/>
        <v>8680.3718709085933</v>
      </c>
      <c r="I9230" s="24">
        <f ca="1">H9230/'Option value'!$E$10</f>
        <v>421.3772752868249</v>
      </c>
    </row>
    <row r="9231" spans="2:9">
      <c r="B9231">
        <f t="shared" si="1008"/>
        <v>9213</v>
      </c>
      <c r="C9231" s="38">
        <f t="shared" ca="1" si="1003"/>
        <v>0.22233528460816343</v>
      </c>
      <c r="D9231" s="38">
        <f t="shared" ca="1" si="1004"/>
        <v>7.0034865039268743E-2</v>
      </c>
      <c r="E9231" s="38">
        <f t="shared" ca="1" si="1005"/>
        <v>0.14351744038308054</v>
      </c>
      <c r="F9231" s="38">
        <f t="shared" ca="1" si="1009"/>
        <v>3.4687836543115608E-2</v>
      </c>
      <c r="G9231" s="24">
        <f t="shared" ca="1" si="1006"/>
        <v>9755.4874189661477</v>
      </c>
      <c r="H9231" s="24">
        <f t="shared" ca="1" si="1007"/>
        <v>10448.66872227863</v>
      </c>
      <c r="I9231" s="24">
        <f ca="1">H9231/'Option value'!$E$10</f>
        <v>507.21692826595284</v>
      </c>
    </row>
    <row r="9232" spans="2:9">
      <c r="B9232">
        <f t="shared" si="1008"/>
        <v>9214</v>
      </c>
      <c r="C9232" s="38">
        <f t="shared" ca="1" si="1003"/>
        <v>0.17891301298261786</v>
      </c>
      <c r="D9232" s="38">
        <f t="shared" ca="1" si="1004"/>
        <v>5.8817531258097168E-2</v>
      </c>
      <c r="E9232" s="38">
        <f t="shared" ca="1" si="1005"/>
        <v>0.14428394281042972</v>
      </c>
      <c r="F9232" s="38">
        <f t="shared" ca="1" si="1009"/>
        <v>5.4316074409508197E-2</v>
      </c>
      <c r="G9232" s="24">
        <f t="shared" ca="1" si="1006"/>
        <v>9558.5606337040826</v>
      </c>
      <c r="H9232" s="24">
        <f t="shared" ca="1" si="1007"/>
        <v>10251.741937016564</v>
      </c>
      <c r="I9232" s="24">
        <f ca="1">H9232/'Option value'!$E$10</f>
        <v>497.65737558332836</v>
      </c>
    </row>
    <row r="9233" spans="2:9">
      <c r="B9233">
        <f t="shared" si="1008"/>
        <v>9215</v>
      </c>
      <c r="C9233" s="38">
        <f t="shared" ca="1" si="1003"/>
        <v>0.21684581456187596</v>
      </c>
      <c r="D9233" s="38">
        <f t="shared" ca="1" si="1004"/>
        <v>6.7679564786423632E-2</v>
      </c>
      <c r="E9233" s="38">
        <f t="shared" ca="1" si="1005"/>
        <v>0.14213199609035693</v>
      </c>
      <c r="F9233" s="38">
        <f t="shared" ca="1" si="1009"/>
        <v>5.0772661708098993E-2</v>
      </c>
      <c r="G9233" s="24">
        <f t="shared" ca="1" si="1006"/>
        <v>11179.736304975995</v>
      </c>
      <c r="H9233" s="24">
        <f t="shared" ca="1" si="1007"/>
        <v>11872.917608288477</v>
      </c>
      <c r="I9233" s="24">
        <f ca="1">H9233/'Option value'!$E$10</f>
        <v>576.3552237033241</v>
      </c>
    </row>
    <row r="9234" spans="2:9">
      <c r="B9234">
        <f t="shared" si="1008"/>
        <v>9216</v>
      </c>
      <c r="C9234" s="38">
        <f t="shared" ca="1" si="1003"/>
        <v>0.21979342613706826</v>
      </c>
      <c r="D9234" s="38">
        <f t="shared" ca="1" si="1004"/>
        <v>6.1175323605333898E-2</v>
      </c>
      <c r="E9234" s="38">
        <f t="shared" ca="1" si="1005"/>
        <v>0.14104243535492628</v>
      </c>
      <c r="F9234" s="38">
        <f t="shared" ca="1" si="1009"/>
        <v>2.9249920085522151E-2</v>
      </c>
      <c r="G9234" s="24">
        <f t="shared" ca="1" si="1006"/>
        <v>8278.3009936732687</v>
      </c>
      <c r="H9234" s="24">
        <f t="shared" ca="1" si="1007"/>
        <v>8971.4822969857505</v>
      </c>
      <c r="I9234" s="24">
        <f ca="1">H9234/'Option value'!$E$10</f>
        <v>435.50884936824031</v>
      </c>
    </row>
    <row r="9235" spans="2:9">
      <c r="B9235">
        <f t="shared" si="1008"/>
        <v>9217</v>
      </c>
      <c r="C9235" s="38">
        <f t="shared" ref="C9235:C9298" ca="1" si="1010">_xlfn.NORM.INV(RAND(),$F$6,$G$6)</f>
        <v>0.15757520397418934</v>
      </c>
      <c r="D9235" s="38">
        <f t="shared" ref="D9235:D9298" ca="1" si="1011">_xlfn.NORM.INV(RAND(),$F$7,$G$7)</f>
        <v>6.0390578395352168E-2</v>
      </c>
      <c r="E9235" s="38">
        <f t="shared" ref="E9235:E9298" ca="1" si="1012">_xlfn.NORM.INV(RAND(),$F$8,$G$8)</f>
        <v>0.14899559230912024</v>
      </c>
      <c r="F9235" s="38">
        <f t="shared" ca="1" si="1009"/>
        <v>2.4443757343755007E-2</v>
      </c>
      <c r="G9235" s="24">
        <f t="shared" ref="G9235:G9298" ca="1" si="1013">IF(E9235&gt;F9235,($C$12*(1+C9235)*D9235)/(E9235-F9235),0)</f>
        <v>6960.8079410312139</v>
      </c>
      <c r="H9235" s="24">
        <f t="shared" ref="H9235:H9298" ca="1" si="1014">G9235+$C$13</f>
        <v>7653.9892443436966</v>
      </c>
      <c r="I9235" s="24">
        <f ca="1">H9235/'Option value'!$E$10</f>
        <v>371.55287593901437</v>
      </c>
    </row>
    <row r="9236" spans="2:9">
      <c r="B9236">
        <f t="shared" ref="B9236:B9299" si="1015">B9235+1</f>
        <v>9218</v>
      </c>
      <c r="C9236" s="38">
        <f t="shared" ca="1" si="1010"/>
        <v>0.14952892480016622</v>
      </c>
      <c r="D9236" s="38">
        <f t="shared" ca="1" si="1011"/>
        <v>7.3009170210976901E-2</v>
      </c>
      <c r="E9236" s="38">
        <f t="shared" ca="1" si="1012"/>
        <v>0.14502407004614395</v>
      </c>
      <c r="F9236" s="38">
        <f t="shared" ref="F9236:F9299" ca="1" si="1016">RAND()*($E$9-$D$9)+$D$9</f>
        <v>2.8658384063829638E-2</v>
      </c>
      <c r="G9236" s="24">
        <f t="shared" ca="1" si="1013"/>
        <v>8944.6583898789504</v>
      </c>
      <c r="H9236" s="24">
        <f t="shared" ca="1" si="1014"/>
        <v>9637.8396931914322</v>
      </c>
      <c r="I9236" s="24">
        <f ca="1">H9236/'Option value'!$E$10</f>
        <v>467.85629578599185</v>
      </c>
    </row>
    <row r="9237" spans="2:9">
      <c r="B9237">
        <f t="shared" si="1015"/>
        <v>9219</v>
      </c>
      <c r="C9237" s="38">
        <f t="shared" ca="1" si="1010"/>
        <v>0.24119434026818851</v>
      </c>
      <c r="D9237" s="38">
        <f t="shared" ca="1" si="1011"/>
        <v>6.144255189166202E-2</v>
      </c>
      <c r="E9237" s="38">
        <f t="shared" ca="1" si="1012"/>
        <v>0.14555211193726109</v>
      </c>
      <c r="F9237" s="38">
        <f t="shared" ca="1" si="1016"/>
        <v>4.9789153772025627E-2</v>
      </c>
      <c r="G9237" s="24">
        <f t="shared" ca="1" si="1013"/>
        <v>9876.4951581853384</v>
      </c>
      <c r="H9237" s="24">
        <f t="shared" ca="1" si="1014"/>
        <v>10569.67646149782</v>
      </c>
      <c r="I9237" s="24">
        <f ca="1">H9237/'Option value'!$E$10</f>
        <v>513.09109036397183</v>
      </c>
    </row>
    <row r="9238" spans="2:9">
      <c r="B9238">
        <f t="shared" si="1015"/>
        <v>9220</v>
      </c>
      <c r="C9238" s="38">
        <f t="shared" ca="1" si="1010"/>
        <v>0.20999230589995188</v>
      </c>
      <c r="D9238" s="38">
        <f t="shared" ca="1" si="1011"/>
        <v>5.8301303778252322E-2</v>
      </c>
      <c r="E9238" s="38">
        <f t="shared" ca="1" si="1012"/>
        <v>0.1410599048129145</v>
      </c>
      <c r="F9238" s="38">
        <f t="shared" ca="1" si="1016"/>
        <v>5.8943881980037124E-2</v>
      </c>
      <c r="G9238" s="24">
        <f t="shared" ca="1" si="1013"/>
        <v>10654.285877227336</v>
      </c>
      <c r="H9238" s="24">
        <f t="shared" ca="1" si="1014"/>
        <v>11347.467180539817</v>
      </c>
      <c r="I9238" s="24">
        <f ca="1">H9238/'Option value'!$E$10</f>
        <v>550.84792138542798</v>
      </c>
    </row>
    <row r="9239" spans="2:9">
      <c r="B9239">
        <f t="shared" si="1015"/>
        <v>9221</v>
      </c>
      <c r="C9239" s="38">
        <f t="shared" ca="1" si="1010"/>
        <v>0.17922337971789107</v>
      </c>
      <c r="D9239" s="38">
        <f t="shared" ca="1" si="1011"/>
        <v>5.5684600357999811E-2</v>
      </c>
      <c r="E9239" s="38">
        <f t="shared" ca="1" si="1012"/>
        <v>0.14731651438216783</v>
      </c>
      <c r="F9239" s="38">
        <f t="shared" ca="1" si="1016"/>
        <v>2.7115465936908518E-2</v>
      </c>
      <c r="G9239" s="24">
        <f t="shared" ca="1" si="1013"/>
        <v>6775.0781519354105</v>
      </c>
      <c r="H9239" s="24">
        <f t="shared" ca="1" si="1014"/>
        <v>7468.2594552478931</v>
      </c>
      <c r="I9239" s="24">
        <f ca="1">H9239/'Option value'!$E$10</f>
        <v>362.53686675960643</v>
      </c>
    </row>
    <row r="9240" spans="2:9">
      <c r="B9240">
        <f t="shared" si="1015"/>
        <v>9222</v>
      </c>
      <c r="C9240" s="38">
        <f t="shared" ca="1" si="1010"/>
        <v>0.22293090614711777</v>
      </c>
      <c r="D9240" s="38">
        <f t="shared" ca="1" si="1011"/>
        <v>6.0146253725368241E-2</v>
      </c>
      <c r="E9240" s="38">
        <f t="shared" ca="1" si="1012"/>
        <v>0.14654275091947716</v>
      </c>
      <c r="F9240" s="38">
        <f t="shared" ca="1" si="1016"/>
        <v>2.312914348351618E-2</v>
      </c>
      <c r="G9240" s="24">
        <f t="shared" ca="1" si="1013"/>
        <v>7391.6063932891775</v>
      </c>
      <c r="H9240" s="24">
        <f t="shared" ca="1" si="1014"/>
        <v>8084.7876966016602</v>
      </c>
      <c r="I9240" s="24">
        <f ca="1">H9240/'Option value'!$E$10</f>
        <v>392.4654221651291</v>
      </c>
    </row>
    <row r="9241" spans="2:9">
      <c r="B9241">
        <f t="shared" si="1015"/>
        <v>9223</v>
      </c>
      <c r="C9241" s="38">
        <f t="shared" ca="1" si="1010"/>
        <v>0.34188960220076187</v>
      </c>
      <c r="D9241" s="38">
        <f t="shared" ca="1" si="1011"/>
        <v>6.9968172337114984E-2</v>
      </c>
      <c r="E9241" s="38">
        <f t="shared" ca="1" si="1012"/>
        <v>0.14794512749491687</v>
      </c>
      <c r="F9241" s="38">
        <f t="shared" ca="1" si="1016"/>
        <v>5.2080457664919463E-2</v>
      </c>
      <c r="G9241" s="24">
        <f t="shared" ca="1" si="1013"/>
        <v>12146.470882368278</v>
      </c>
      <c r="H9241" s="24">
        <f t="shared" ca="1" si="1014"/>
        <v>12839.652185680759</v>
      </c>
      <c r="I9241" s="24">
        <f ca="1">H9241/'Option value'!$E$10</f>
        <v>623.284086683532</v>
      </c>
    </row>
    <row r="9242" spans="2:9">
      <c r="B9242">
        <f t="shared" si="1015"/>
        <v>9224</v>
      </c>
      <c r="C9242" s="38">
        <f t="shared" ca="1" si="1010"/>
        <v>0.21651292933502123</v>
      </c>
      <c r="D9242" s="38">
        <f t="shared" ca="1" si="1011"/>
        <v>5.908899331529216E-2</v>
      </c>
      <c r="E9242" s="38">
        <f t="shared" ca="1" si="1012"/>
        <v>0.144133883029646</v>
      </c>
      <c r="F9242" s="38">
        <f t="shared" ca="1" si="1016"/>
        <v>4.9624428700058093E-2</v>
      </c>
      <c r="G9242" s="24">
        <f t="shared" ca="1" si="1013"/>
        <v>9432.7742603150273</v>
      </c>
      <c r="H9242" s="24">
        <f t="shared" ca="1" si="1014"/>
        <v>10125.955563627509</v>
      </c>
      <c r="I9242" s="24">
        <f ca="1">H9242/'Option value'!$E$10</f>
        <v>491.55124095279166</v>
      </c>
    </row>
    <row r="9243" spans="2:9">
      <c r="B9243">
        <f t="shared" si="1015"/>
        <v>9225</v>
      </c>
      <c r="C9243" s="38">
        <f t="shared" ca="1" si="1010"/>
        <v>0.15329334117582943</v>
      </c>
      <c r="D9243" s="38">
        <f t="shared" ca="1" si="1011"/>
        <v>5.4831269801673618E-2</v>
      </c>
      <c r="E9243" s="38">
        <f t="shared" ca="1" si="1012"/>
        <v>0.14378206060619372</v>
      </c>
      <c r="F9243" s="38">
        <f t="shared" ca="1" si="1016"/>
        <v>3.2599143785448065E-2</v>
      </c>
      <c r="G9243" s="24">
        <f t="shared" ca="1" si="1013"/>
        <v>7053.7717365497547</v>
      </c>
      <c r="H9243" s="24">
        <f t="shared" ca="1" si="1014"/>
        <v>7746.9530398622373</v>
      </c>
      <c r="I9243" s="24">
        <f ca="1">H9243/'Option value'!$E$10</f>
        <v>376.06568154671055</v>
      </c>
    </row>
    <row r="9244" spans="2:9">
      <c r="B9244">
        <f t="shared" si="1015"/>
        <v>9226</v>
      </c>
      <c r="C9244" s="38">
        <f t="shared" ca="1" si="1010"/>
        <v>0.1953544597778418</v>
      </c>
      <c r="D9244" s="38">
        <f t="shared" ca="1" si="1011"/>
        <v>5.8467014456733593E-2</v>
      </c>
      <c r="E9244" s="38">
        <f t="shared" ca="1" si="1012"/>
        <v>0.14770409965282669</v>
      </c>
      <c r="F9244" s="38">
        <f t="shared" ca="1" si="1016"/>
        <v>3.1015028185114625E-2</v>
      </c>
      <c r="G9244" s="24">
        <f t="shared" ca="1" si="1013"/>
        <v>7427.9473491744693</v>
      </c>
      <c r="H9244" s="24">
        <f t="shared" ca="1" si="1014"/>
        <v>8121.128652486952</v>
      </c>
      <c r="I9244" s="24">
        <f ca="1">H9244/'Option value'!$E$10</f>
        <v>394.22954623723064</v>
      </c>
    </row>
    <row r="9245" spans="2:9">
      <c r="B9245">
        <f t="shared" si="1015"/>
        <v>9227</v>
      </c>
      <c r="C9245" s="38">
        <f t="shared" ca="1" si="1010"/>
        <v>9.0776922801763776E-2</v>
      </c>
      <c r="D9245" s="38">
        <f t="shared" ca="1" si="1011"/>
        <v>7.0371363202015536E-2</v>
      </c>
      <c r="E9245" s="38">
        <f t="shared" ca="1" si="1012"/>
        <v>0.14303610716849405</v>
      </c>
      <c r="F9245" s="38">
        <f t="shared" ca="1" si="1016"/>
        <v>2.2470539591984941E-2</v>
      </c>
      <c r="G9245" s="24">
        <f t="shared" ca="1" si="1013"/>
        <v>7895.8699580987668</v>
      </c>
      <c r="H9245" s="24">
        <f t="shared" ca="1" si="1014"/>
        <v>8589.0512614112486</v>
      </c>
      <c r="I9245" s="24">
        <f ca="1">H9245/'Option value'!$E$10</f>
        <v>416.94423599083729</v>
      </c>
    </row>
    <row r="9246" spans="2:9">
      <c r="B9246">
        <f t="shared" si="1015"/>
        <v>9228</v>
      </c>
      <c r="C9246" s="38">
        <f t="shared" ca="1" si="1010"/>
        <v>0.19686061100080479</v>
      </c>
      <c r="D9246" s="38">
        <f t="shared" ca="1" si="1011"/>
        <v>6.723692093835551E-2</v>
      </c>
      <c r="E9246" s="38">
        <f t="shared" ca="1" si="1012"/>
        <v>0.14761806650496229</v>
      </c>
      <c r="F9246" s="38">
        <f t="shared" ca="1" si="1016"/>
        <v>2.0595695771703365E-2</v>
      </c>
      <c r="G9246" s="24">
        <f t="shared" ca="1" si="1013"/>
        <v>7857.1049506838062</v>
      </c>
      <c r="H9246" s="24">
        <f t="shared" ca="1" si="1014"/>
        <v>8550.286253996288</v>
      </c>
      <c r="I9246" s="24">
        <f ca="1">H9246/'Option value'!$E$10</f>
        <v>415.0624395143829</v>
      </c>
    </row>
    <row r="9247" spans="2:9">
      <c r="B9247">
        <f t="shared" si="1015"/>
        <v>9229</v>
      </c>
      <c r="C9247" s="38">
        <f t="shared" ca="1" si="1010"/>
        <v>0.3880535149599128</v>
      </c>
      <c r="D9247" s="38">
        <f t="shared" ca="1" si="1011"/>
        <v>6.6759209434937877E-2</v>
      </c>
      <c r="E9247" s="38">
        <f t="shared" ca="1" si="1012"/>
        <v>0.14351842941025836</v>
      </c>
      <c r="F9247" s="38">
        <f t="shared" ca="1" si="1016"/>
        <v>2.1321117030693677E-2</v>
      </c>
      <c r="G9247" s="24">
        <f t="shared" ca="1" si="1013"/>
        <v>9404.7470238750539</v>
      </c>
      <c r="H9247" s="24">
        <f t="shared" ca="1" si="1014"/>
        <v>10097.928327187536</v>
      </c>
      <c r="I9247" s="24">
        <f ca="1">H9247/'Option value'!$E$10</f>
        <v>490.19069549454053</v>
      </c>
    </row>
    <row r="9248" spans="2:9">
      <c r="B9248">
        <f t="shared" si="1015"/>
        <v>9230</v>
      </c>
      <c r="C9248" s="38">
        <f t="shared" ca="1" si="1010"/>
        <v>0.30472611469043753</v>
      </c>
      <c r="D9248" s="38">
        <f t="shared" ca="1" si="1011"/>
        <v>7.3136708149281582E-2</v>
      </c>
      <c r="E9248" s="38">
        <f t="shared" ca="1" si="1012"/>
        <v>0.14025226284219919</v>
      </c>
      <c r="F9248" s="38">
        <f t="shared" ca="1" si="1016"/>
        <v>4.6757700110367777E-2</v>
      </c>
      <c r="G9248" s="24">
        <f t="shared" ca="1" si="1013"/>
        <v>12657.845375576626</v>
      </c>
      <c r="H9248" s="24">
        <f t="shared" ca="1" si="1014"/>
        <v>13351.026678889108</v>
      </c>
      <c r="I9248" s="24">
        <f ca="1">H9248/'Option value'!$E$10</f>
        <v>648.10809120820909</v>
      </c>
    </row>
    <row r="9249" spans="2:9">
      <c r="B9249">
        <f t="shared" si="1015"/>
        <v>9231</v>
      </c>
      <c r="C9249" s="38">
        <f t="shared" ca="1" si="1010"/>
        <v>0.16151643843251967</v>
      </c>
      <c r="D9249" s="38">
        <f t="shared" ca="1" si="1011"/>
        <v>6.9621541848367788E-2</v>
      </c>
      <c r="E9249" s="38">
        <f t="shared" ca="1" si="1012"/>
        <v>0.14405027775967072</v>
      </c>
      <c r="F9249" s="38">
        <f t="shared" ca="1" si="1016"/>
        <v>3.0837330146389581E-2</v>
      </c>
      <c r="G9249" s="24">
        <f t="shared" ca="1" si="1013"/>
        <v>8858.5833656756276</v>
      </c>
      <c r="H9249" s="24">
        <f t="shared" ca="1" si="1014"/>
        <v>9551.7646689881094</v>
      </c>
      <c r="I9249" s="24">
        <f ca="1">H9249/'Option value'!$E$10</f>
        <v>463.67789655282081</v>
      </c>
    </row>
    <row r="9250" spans="2:9">
      <c r="B9250">
        <f t="shared" si="1015"/>
        <v>9232</v>
      </c>
      <c r="C9250" s="38">
        <f t="shared" ca="1" si="1010"/>
        <v>0.11430598288688708</v>
      </c>
      <c r="D9250" s="38">
        <f t="shared" ca="1" si="1011"/>
        <v>5.6389265641005527E-2</v>
      </c>
      <c r="E9250" s="38">
        <f t="shared" ca="1" si="1012"/>
        <v>0.14132951159012297</v>
      </c>
      <c r="F9250" s="38">
        <f t="shared" ca="1" si="1016"/>
        <v>2.4379160036161335E-2</v>
      </c>
      <c r="G9250" s="24">
        <f t="shared" ca="1" si="1013"/>
        <v>6663.3211650143494</v>
      </c>
      <c r="H9250" s="24">
        <f t="shared" ca="1" si="1014"/>
        <v>7356.5024683268321</v>
      </c>
      <c r="I9250" s="24">
        <f ca="1">H9250/'Option value'!$E$10</f>
        <v>357.11177030712776</v>
      </c>
    </row>
    <row r="9251" spans="2:9">
      <c r="B9251">
        <f t="shared" si="1015"/>
        <v>9233</v>
      </c>
      <c r="C9251" s="38">
        <f t="shared" ca="1" si="1010"/>
        <v>0.35207882259454659</v>
      </c>
      <c r="D9251" s="38">
        <f t="shared" ca="1" si="1011"/>
        <v>5.7840915721100138E-2</v>
      </c>
      <c r="E9251" s="38">
        <f t="shared" ca="1" si="1012"/>
        <v>0.14145141762402741</v>
      </c>
      <c r="F9251" s="38">
        <f t="shared" ca="1" si="1016"/>
        <v>5.800854657956811E-2</v>
      </c>
      <c r="G9251" s="24">
        <f t="shared" ca="1" si="1013"/>
        <v>11623.563934958565</v>
      </c>
      <c r="H9251" s="24">
        <f t="shared" ca="1" si="1014"/>
        <v>12316.745238271047</v>
      </c>
      <c r="I9251" s="24">
        <f ca="1">H9251/'Option value'!$E$10</f>
        <v>597.90025428500223</v>
      </c>
    </row>
    <row r="9252" spans="2:9">
      <c r="B9252">
        <f t="shared" si="1015"/>
        <v>9234</v>
      </c>
      <c r="C9252" s="38">
        <f t="shared" ca="1" si="1010"/>
        <v>0.22673065528546454</v>
      </c>
      <c r="D9252" s="38">
        <f t="shared" ca="1" si="1011"/>
        <v>6.4169073065825491E-2</v>
      </c>
      <c r="E9252" s="38">
        <f t="shared" ca="1" si="1012"/>
        <v>0.14711353225602691</v>
      </c>
      <c r="F9252" s="38">
        <f t="shared" ca="1" si="1016"/>
        <v>4.4156910204353764E-2</v>
      </c>
      <c r="G9252" s="24">
        <f t="shared" ca="1" si="1013"/>
        <v>9482.2647240707356</v>
      </c>
      <c r="H9252" s="24">
        <f t="shared" ca="1" si="1014"/>
        <v>10175.446027383217</v>
      </c>
      <c r="I9252" s="24">
        <f ca="1">H9252/'Option value'!$E$10</f>
        <v>493.9536906496707</v>
      </c>
    </row>
    <row r="9253" spans="2:9">
      <c r="B9253">
        <f t="shared" si="1015"/>
        <v>9235</v>
      </c>
      <c r="C9253" s="38">
        <f t="shared" ca="1" si="1010"/>
        <v>0.28241589242890974</v>
      </c>
      <c r="D9253" s="38">
        <f t="shared" ca="1" si="1011"/>
        <v>6.8710833539366578E-2</v>
      </c>
      <c r="E9253" s="38">
        <f t="shared" ca="1" si="1012"/>
        <v>0.14529903643201889</v>
      </c>
      <c r="F9253" s="38">
        <f t="shared" ca="1" si="1016"/>
        <v>4.7210433848749268E-2</v>
      </c>
      <c r="G9253" s="24">
        <f t="shared" ca="1" si="1013"/>
        <v>11141.070896220435</v>
      </c>
      <c r="H9253" s="24">
        <f t="shared" ca="1" si="1014"/>
        <v>11834.252199532917</v>
      </c>
      <c r="I9253" s="24">
        <f ca="1">H9253/'Option value'!$E$10</f>
        <v>574.47826211324832</v>
      </c>
    </row>
    <row r="9254" spans="2:9">
      <c r="B9254">
        <f t="shared" si="1015"/>
        <v>9236</v>
      </c>
      <c r="C9254" s="38">
        <f t="shared" ca="1" si="1010"/>
        <v>7.8225018531048657E-2</v>
      </c>
      <c r="D9254" s="38">
        <f t="shared" ca="1" si="1011"/>
        <v>7.0225538530610768E-2</v>
      </c>
      <c r="E9254" s="38">
        <f t="shared" ca="1" si="1012"/>
        <v>0.14695075057571491</v>
      </c>
      <c r="F9254" s="38">
        <f t="shared" ca="1" si="1016"/>
        <v>2.1489747583952213E-2</v>
      </c>
      <c r="G9254" s="24">
        <f t="shared" ca="1" si="1013"/>
        <v>7484.9189972851809</v>
      </c>
      <c r="H9254" s="24">
        <f t="shared" ca="1" si="1014"/>
        <v>8178.1003005976636</v>
      </c>
      <c r="I9254" s="24">
        <f ca="1">H9254/'Option value'!$E$10</f>
        <v>396.9951602231875</v>
      </c>
    </row>
    <row r="9255" spans="2:9">
      <c r="B9255">
        <f t="shared" si="1015"/>
        <v>9237</v>
      </c>
      <c r="C9255" s="38">
        <f t="shared" ca="1" si="1010"/>
        <v>0.40695260929721155</v>
      </c>
      <c r="D9255" s="38">
        <f t="shared" ca="1" si="1011"/>
        <v>6.6708185893456548E-2</v>
      </c>
      <c r="E9255" s="38">
        <f t="shared" ca="1" si="1012"/>
        <v>0.14224735721339102</v>
      </c>
      <c r="F9255" s="38">
        <f t="shared" ca="1" si="1016"/>
        <v>4.9977059526736554E-2</v>
      </c>
      <c r="G9255" s="24">
        <f t="shared" ca="1" si="1013"/>
        <v>12615.023231482422</v>
      </c>
      <c r="H9255" s="24">
        <f t="shared" ca="1" si="1014"/>
        <v>13308.204534794904</v>
      </c>
      <c r="I9255" s="24">
        <f ca="1">H9255/'Option value'!$E$10</f>
        <v>646.02934634926714</v>
      </c>
    </row>
    <row r="9256" spans="2:9">
      <c r="B9256">
        <f t="shared" si="1015"/>
        <v>9238</v>
      </c>
      <c r="C9256" s="38">
        <f t="shared" ca="1" si="1010"/>
        <v>0.26780601870062376</v>
      </c>
      <c r="D9256" s="38">
        <f t="shared" ca="1" si="1011"/>
        <v>7.1386771471243712E-2</v>
      </c>
      <c r="E9256" s="38">
        <f t="shared" ca="1" si="1012"/>
        <v>0.1435012535369011</v>
      </c>
      <c r="F9256" s="38">
        <f t="shared" ca="1" si="1016"/>
        <v>3.6481566551268579E-2</v>
      </c>
      <c r="G9256" s="24">
        <f t="shared" ca="1" si="1013"/>
        <v>10488.134561586607</v>
      </c>
      <c r="H9256" s="24">
        <f t="shared" ca="1" si="1014"/>
        <v>11181.315864899088</v>
      </c>
      <c r="I9256" s="24">
        <f ca="1">H9256/'Option value'!$E$10</f>
        <v>542.78232353879071</v>
      </c>
    </row>
    <row r="9257" spans="2:9">
      <c r="B9257">
        <f t="shared" si="1015"/>
        <v>9239</v>
      </c>
      <c r="C9257" s="38">
        <f t="shared" ca="1" si="1010"/>
        <v>0.15745842848346173</v>
      </c>
      <c r="D9257" s="38">
        <f t="shared" ca="1" si="1011"/>
        <v>6.1559600259735552E-2</v>
      </c>
      <c r="E9257" s="38">
        <f t="shared" ca="1" si="1012"/>
        <v>0.15112986092438344</v>
      </c>
      <c r="F9257" s="38">
        <f t="shared" ca="1" si="1016"/>
        <v>5.9376929389067357E-2</v>
      </c>
      <c r="G9257" s="24">
        <f t="shared" ca="1" si="1013"/>
        <v>9631.0274495781341</v>
      </c>
      <c r="H9257" s="24">
        <f t="shared" ca="1" si="1014"/>
        <v>10324.208752890616</v>
      </c>
      <c r="I9257" s="24">
        <f ca="1">H9257/'Option value'!$E$10</f>
        <v>501.17518217915608</v>
      </c>
    </row>
    <row r="9258" spans="2:9">
      <c r="B9258">
        <f t="shared" si="1015"/>
        <v>9240</v>
      </c>
      <c r="C9258" s="38">
        <f t="shared" ca="1" si="1010"/>
        <v>0.38495811137738434</v>
      </c>
      <c r="D9258" s="38">
        <f t="shared" ca="1" si="1011"/>
        <v>6.0887300364519843E-2</v>
      </c>
      <c r="E9258" s="38">
        <f t="shared" ca="1" si="1012"/>
        <v>0.14461463001239183</v>
      </c>
      <c r="F9258" s="38">
        <f t="shared" ca="1" si="1016"/>
        <v>4.3280603112180349E-2</v>
      </c>
      <c r="G9258" s="24">
        <f t="shared" ca="1" si="1013"/>
        <v>10320.468966774</v>
      </c>
      <c r="H9258" s="24">
        <f t="shared" ca="1" si="1014"/>
        <v>11013.650270086482</v>
      </c>
      <c r="I9258" s="24">
        <f ca="1">H9258/'Option value'!$E$10</f>
        <v>534.64321699448942</v>
      </c>
    </row>
    <row r="9259" spans="2:9">
      <c r="B9259">
        <f t="shared" si="1015"/>
        <v>9241</v>
      </c>
      <c r="C9259" s="38">
        <f t="shared" ca="1" si="1010"/>
        <v>0.29178605921694056</v>
      </c>
      <c r="D9259" s="38">
        <f t="shared" ca="1" si="1011"/>
        <v>5.8701701875640389E-2</v>
      </c>
      <c r="E9259" s="38">
        <f t="shared" ca="1" si="1012"/>
        <v>0.1397129955467393</v>
      </c>
      <c r="F9259" s="38">
        <f t="shared" ca="1" si="1016"/>
        <v>3.8751937069989709E-2</v>
      </c>
      <c r="G9259" s="24">
        <f t="shared" ca="1" si="1013"/>
        <v>9314.9122408783333</v>
      </c>
      <c r="H9259" s="24">
        <f t="shared" ca="1" si="1014"/>
        <v>10008.093544190815</v>
      </c>
      <c r="I9259" s="24">
        <f ca="1">H9259/'Option value'!$E$10</f>
        <v>485.82978369858324</v>
      </c>
    </row>
    <row r="9260" spans="2:9">
      <c r="B9260">
        <f t="shared" si="1015"/>
        <v>9242</v>
      </c>
      <c r="C9260" s="38">
        <f t="shared" ca="1" si="1010"/>
        <v>0.28771242280825765</v>
      </c>
      <c r="D9260" s="38">
        <f t="shared" ca="1" si="1011"/>
        <v>7.54312248038949E-2</v>
      </c>
      <c r="E9260" s="38">
        <f t="shared" ca="1" si="1012"/>
        <v>0.14551114375102306</v>
      </c>
      <c r="F9260" s="38">
        <f t="shared" ca="1" si="1016"/>
        <v>4.4964991948214468E-2</v>
      </c>
      <c r="G9260" s="24">
        <f t="shared" ca="1" si="1013"/>
        <v>11981.080007380788</v>
      </c>
      <c r="H9260" s="24">
        <f t="shared" ca="1" si="1014"/>
        <v>12674.261310693269</v>
      </c>
      <c r="I9260" s="24">
        <f ca="1">H9260/'Option value'!$E$10</f>
        <v>615.25540343171212</v>
      </c>
    </row>
    <row r="9261" spans="2:9">
      <c r="B9261">
        <f t="shared" si="1015"/>
        <v>9243</v>
      </c>
      <c r="C9261" s="38">
        <f t="shared" ca="1" si="1010"/>
        <v>0.24130210031703583</v>
      </c>
      <c r="D9261" s="38">
        <f t="shared" ca="1" si="1011"/>
        <v>6.8412000714224791E-2</v>
      </c>
      <c r="E9261" s="38">
        <f t="shared" ca="1" si="1012"/>
        <v>0.14635408984542803</v>
      </c>
      <c r="F9261" s="38">
        <f t="shared" ca="1" si="1016"/>
        <v>3.9532173150974334E-2</v>
      </c>
      <c r="G9261" s="24">
        <f t="shared" ca="1" si="1013"/>
        <v>9859.179927318266</v>
      </c>
      <c r="H9261" s="24">
        <f t="shared" ca="1" si="1014"/>
        <v>10552.361230630748</v>
      </c>
      <c r="I9261" s="24">
        <f ca="1">H9261/'Option value'!$E$10</f>
        <v>512.25054517624983</v>
      </c>
    </row>
    <row r="9262" spans="2:9">
      <c r="B9262">
        <f t="shared" si="1015"/>
        <v>9244</v>
      </c>
      <c r="C9262" s="38">
        <f t="shared" ca="1" si="1010"/>
        <v>0.14401489428899955</v>
      </c>
      <c r="D9262" s="38">
        <f t="shared" ca="1" si="1011"/>
        <v>6.974049908081989E-2</v>
      </c>
      <c r="E9262" s="38">
        <f t="shared" ca="1" si="1012"/>
        <v>0.14615685220051941</v>
      </c>
      <c r="F9262" s="38">
        <f t="shared" ca="1" si="1016"/>
        <v>2.2179403902861473E-2</v>
      </c>
      <c r="G9262" s="24">
        <f t="shared" ca="1" si="1013"/>
        <v>7981.1488957147703</v>
      </c>
      <c r="H9262" s="24">
        <f t="shared" ca="1" si="1014"/>
        <v>8674.3301990272521</v>
      </c>
      <c r="I9262" s="24">
        <f ca="1">H9262/'Option value'!$E$10</f>
        <v>421.08399024404133</v>
      </c>
    </row>
    <row r="9263" spans="2:9">
      <c r="B9263">
        <f t="shared" si="1015"/>
        <v>9245</v>
      </c>
      <c r="C9263" s="38">
        <f t="shared" ca="1" si="1010"/>
        <v>0.12069763393347724</v>
      </c>
      <c r="D9263" s="38">
        <f t="shared" ca="1" si="1011"/>
        <v>6.8427076156085703E-2</v>
      </c>
      <c r="E9263" s="38">
        <f t="shared" ca="1" si="1012"/>
        <v>0.146099845171934</v>
      </c>
      <c r="F9263" s="38">
        <f t="shared" ca="1" si="1016"/>
        <v>2.034521517885032E-2</v>
      </c>
      <c r="G9263" s="24">
        <f t="shared" ca="1" si="1013"/>
        <v>7562.8211732303735</v>
      </c>
      <c r="H9263" s="24">
        <f t="shared" ca="1" si="1014"/>
        <v>8256.0024765428552</v>
      </c>
      <c r="I9263" s="24">
        <f ca="1">H9263/'Option value'!$E$10</f>
        <v>400.77681924965316</v>
      </c>
    </row>
    <row r="9264" spans="2:9">
      <c r="B9264">
        <f t="shared" si="1015"/>
        <v>9246</v>
      </c>
      <c r="C9264" s="38">
        <f t="shared" ca="1" si="1010"/>
        <v>0.18049484969197743</v>
      </c>
      <c r="D9264" s="38">
        <f t="shared" ca="1" si="1011"/>
        <v>6.2140549713447221E-2</v>
      </c>
      <c r="E9264" s="38">
        <f t="shared" ca="1" si="1012"/>
        <v>0.14678554106435077</v>
      </c>
      <c r="F9264" s="38">
        <f t="shared" ca="1" si="1016"/>
        <v>3.7060810092254447E-2</v>
      </c>
      <c r="G9264" s="24">
        <f t="shared" ca="1" si="1013"/>
        <v>8291.365108433869</v>
      </c>
      <c r="H9264" s="24">
        <f t="shared" ca="1" si="1014"/>
        <v>8984.5464117463507</v>
      </c>
      <c r="I9264" s="24">
        <f ca="1">H9264/'Option value'!$E$10</f>
        <v>436.14302969642478</v>
      </c>
    </row>
    <row r="9265" spans="2:9">
      <c r="B9265">
        <f t="shared" si="1015"/>
        <v>9247</v>
      </c>
      <c r="C9265" s="38">
        <f t="shared" ca="1" si="1010"/>
        <v>0.38238992412360168</v>
      </c>
      <c r="D9265" s="38">
        <f t="shared" ca="1" si="1011"/>
        <v>6.3367425673867606E-2</v>
      </c>
      <c r="E9265" s="38">
        <f t="shared" ca="1" si="1012"/>
        <v>0.13918818914470371</v>
      </c>
      <c r="F9265" s="38">
        <f t="shared" ca="1" si="1016"/>
        <v>4.267577261387992E-2</v>
      </c>
      <c r="G9265" s="24">
        <f t="shared" ca="1" si="1013"/>
        <v>11256.537195789866</v>
      </c>
      <c r="H9265" s="24">
        <f t="shared" ca="1" si="1014"/>
        <v>11949.718499102348</v>
      </c>
      <c r="I9265" s="24">
        <f ca="1">H9265/'Option value'!$E$10</f>
        <v>580.08342228652168</v>
      </c>
    </row>
    <row r="9266" spans="2:9">
      <c r="B9266">
        <f t="shared" si="1015"/>
        <v>9248</v>
      </c>
      <c r="C9266" s="38">
        <f t="shared" ca="1" si="1010"/>
        <v>0.20011552505030039</v>
      </c>
      <c r="D9266" s="38">
        <f t="shared" ca="1" si="1011"/>
        <v>6.7349960838925929E-2</v>
      </c>
      <c r="E9266" s="38">
        <f t="shared" ca="1" si="1012"/>
        <v>0.14802743641928023</v>
      </c>
      <c r="F9266" s="38">
        <f t="shared" ca="1" si="1016"/>
        <v>2.6245179645625231E-2</v>
      </c>
      <c r="G9266" s="24">
        <f t="shared" ca="1" si="1013"/>
        <v>8231.2873037870377</v>
      </c>
      <c r="H9266" s="24">
        <f t="shared" ca="1" si="1014"/>
        <v>8924.4686070995194</v>
      </c>
      <c r="I9266" s="24">
        <f ca="1">H9266/'Option value'!$E$10</f>
        <v>433.22663141259801</v>
      </c>
    </row>
    <row r="9267" spans="2:9">
      <c r="B9267">
        <f t="shared" si="1015"/>
        <v>9249</v>
      </c>
      <c r="C9267" s="38">
        <f t="shared" ca="1" si="1010"/>
        <v>0.23032561149002509</v>
      </c>
      <c r="D9267" s="38">
        <f t="shared" ca="1" si="1011"/>
        <v>6.3748491661288487E-2</v>
      </c>
      <c r="E9267" s="38">
        <f t="shared" ca="1" si="1012"/>
        <v>0.14622687960679373</v>
      </c>
      <c r="F9267" s="38">
        <f t="shared" ca="1" si="1016"/>
        <v>4.7067914793923457E-2</v>
      </c>
      <c r="G9267" s="24">
        <f t="shared" ca="1" si="1013"/>
        <v>9809.5564524741076</v>
      </c>
      <c r="H9267" s="24">
        <f t="shared" ca="1" si="1014"/>
        <v>10502.737755786589</v>
      </c>
      <c r="I9267" s="24">
        <f ca="1">H9267/'Option value'!$E$10</f>
        <v>509.84163863041692</v>
      </c>
    </row>
    <row r="9268" spans="2:9">
      <c r="B9268">
        <f t="shared" si="1015"/>
        <v>9250</v>
      </c>
      <c r="C9268" s="38">
        <f t="shared" ca="1" si="1010"/>
        <v>0.16877697984470549</v>
      </c>
      <c r="D9268" s="38">
        <f t="shared" ca="1" si="1011"/>
        <v>6.0013442824909224E-2</v>
      </c>
      <c r="E9268" s="38">
        <f t="shared" ca="1" si="1012"/>
        <v>0.1489671165322963</v>
      </c>
      <c r="F9268" s="38">
        <f t="shared" ca="1" si="1016"/>
        <v>5.1033018935127142E-2</v>
      </c>
      <c r="G9268" s="24">
        <f t="shared" ca="1" si="1013"/>
        <v>8882.5496147166868</v>
      </c>
      <c r="H9268" s="24">
        <f t="shared" ca="1" si="1014"/>
        <v>9575.7309180291686</v>
      </c>
      <c r="I9268" s="24">
        <f ca="1">H9268/'Option value'!$E$10</f>
        <v>464.84130670044505</v>
      </c>
    </row>
    <row r="9269" spans="2:9">
      <c r="B9269">
        <f t="shared" si="1015"/>
        <v>9251</v>
      </c>
      <c r="C9269" s="38">
        <f t="shared" ca="1" si="1010"/>
        <v>0.31395268187760988</v>
      </c>
      <c r="D9269" s="38">
        <f t="shared" ca="1" si="1011"/>
        <v>7.0248625617211027E-2</v>
      </c>
      <c r="E9269" s="38">
        <f t="shared" ca="1" si="1012"/>
        <v>0.13909715598341346</v>
      </c>
      <c r="F9269" s="38">
        <f t="shared" ca="1" si="1016"/>
        <v>5.2366742981878711E-2</v>
      </c>
      <c r="G9269" s="24">
        <f t="shared" ca="1" si="1013"/>
        <v>13198.893357427989</v>
      </c>
      <c r="H9269" s="24">
        <f t="shared" ca="1" si="1014"/>
        <v>13892.074660740471</v>
      </c>
      <c r="I9269" s="24">
        <f ca="1">H9269/'Option value'!$E$10</f>
        <v>674.37255634662472</v>
      </c>
    </row>
    <row r="9270" spans="2:9">
      <c r="B9270">
        <f t="shared" si="1015"/>
        <v>9252</v>
      </c>
      <c r="C9270" s="38">
        <f t="shared" ca="1" si="1010"/>
        <v>0.27419175543118013</v>
      </c>
      <c r="D9270" s="38">
        <f t="shared" ca="1" si="1011"/>
        <v>6.2818320768779023E-2</v>
      </c>
      <c r="E9270" s="38">
        <f t="shared" ca="1" si="1012"/>
        <v>0.14401768443539073</v>
      </c>
      <c r="F9270" s="38">
        <f t="shared" ca="1" si="1016"/>
        <v>3.4035059904843942E-2</v>
      </c>
      <c r="G9270" s="24">
        <f t="shared" ca="1" si="1013"/>
        <v>9025.8562251349995</v>
      </c>
      <c r="H9270" s="24">
        <f t="shared" ca="1" si="1014"/>
        <v>9719.0375284474812</v>
      </c>
      <c r="I9270" s="24">
        <f ca="1">H9270/'Option value'!$E$10</f>
        <v>471.79793827414954</v>
      </c>
    </row>
    <row r="9271" spans="2:9">
      <c r="B9271">
        <f t="shared" si="1015"/>
        <v>9253</v>
      </c>
      <c r="C9271" s="38">
        <f t="shared" ca="1" si="1010"/>
        <v>0.4532006488038921</v>
      </c>
      <c r="D9271" s="38">
        <f t="shared" ca="1" si="1011"/>
        <v>6.4759851533069304E-2</v>
      </c>
      <c r="E9271" s="38">
        <f t="shared" ca="1" si="1012"/>
        <v>0.14353305953861123</v>
      </c>
      <c r="F9271" s="38">
        <f t="shared" ca="1" si="1016"/>
        <v>3.1514123362021237E-2</v>
      </c>
      <c r="G9271" s="24">
        <f t="shared" ca="1" si="1013"/>
        <v>10419.127688048678</v>
      </c>
      <c r="H9271" s="24">
        <f t="shared" ca="1" si="1014"/>
        <v>11112.30899136116</v>
      </c>
      <c r="I9271" s="24">
        <f ca="1">H9271/'Option value'!$E$10</f>
        <v>539.4324753087941</v>
      </c>
    </row>
    <row r="9272" spans="2:9">
      <c r="B9272">
        <f t="shared" si="1015"/>
        <v>9254</v>
      </c>
      <c r="C9272" s="38">
        <f t="shared" ca="1" si="1010"/>
        <v>0.27247693749136936</v>
      </c>
      <c r="D9272" s="38">
        <f t="shared" ca="1" si="1011"/>
        <v>6.4349211397483175E-2</v>
      </c>
      <c r="E9272" s="38">
        <f t="shared" ca="1" si="1012"/>
        <v>0.14619426688447984</v>
      </c>
      <c r="F9272" s="38">
        <f t="shared" ca="1" si="1016"/>
        <v>2.3169848037772195E-2</v>
      </c>
      <c r="G9272" s="24">
        <f t="shared" ca="1" si="1013"/>
        <v>8254.5462180126488</v>
      </c>
      <c r="H9272" s="24">
        <f t="shared" ca="1" si="1014"/>
        <v>8947.7275213251305</v>
      </c>
      <c r="I9272" s="24">
        <f ca="1">H9272/'Option value'!$E$10</f>
        <v>434.35570491869561</v>
      </c>
    </row>
    <row r="9273" spans="2:9">
      <c r="B9273">
        <f t="shared" si="1015"/>
        <v>9255</v>
      </c>
      <c r="C9273" s="38">
        <f t="shared" ca="1" si="1010"/>
        <v>0.24153455698344159</v>
      </c>
      <c r="D9273" s="38">
        <f t="shared" ca="1" si="1011"/>
        <v>5.6332326673158031E-2</v>
      </c>
      <c r="E9273" s="38">
        <f t="shared" ca="1" si="1012"/>
        <v>0.14080012390449309</v>
      </c>
      <c r="F9273" s="38">
        <f t="shared" ca="1" si="1016"/>
        <v>4.4057375450192074E-2</v>
      </c>
      <c r="G9273" s="24">
        <f t="shared" ca="1" si="1013"/>
        <v>8965.8084611993163</v>
      </c>
      <c r="H9273" s="24">
        <f t="shared" ca="1" si="1014"/>
        <v>9658.9897645117981</v>
      </c>
      <c r="I9273" s="24">
        <f ca="1">H9273/'Option value'!$E$10</f>
        <v>468.88299827727172</v>
      </c>
    </row>
    <row r="9274" spans="2:9">
      <c r="B9274">
        <f t="shared" si="1015"/>
        <v>9256</v>
      </c>
      <c r="C9274" s="38">
        <f t="shared" ca="1" si="1010"/>
        <v>0.260893041383709</v>
      </c>
      <c r="D9274" s="38">
        <f t="shared" ca="1" si="1011"/>
        <v>5.144185873868648E-2</v>
      </c>
      <c r="E9274" s="38">
        <f t="shared" ca="1" si="1012"/>
        <v>0.14552854377978383</v>
      </c>
      <c r="F9274" s="38">
        <f t="shared" ca="1" si="1016"/>
        <v>3.9644799273676562E-2</v>
      </c>
      <c r="G9274" s="24">
        <f t="shared" ca="1" si="1013"/>
        <v>7597.2599364527277</v>
      </c>
      <c r="H9274" s="24">
        <f t="shared" ca="1" si="1014"/>
        <v>8290.4412397652104</v>
      </c>
      <c r="I9274" s="24">
        <f ca="1">H9274/'Option value'!$E$10</f>
        <v>402.44860387209758</v>
      </c>
    </row>
    <row r="9275" spans="2:9">
      <c r="B9275">
        <f t="shared" si="1015"/>
        <v>9257</v>
      </c>
      <c r="C9275" s="38">
        <f t="shared" ca="1" si="1010"/>
        <v>0.12564259198678296</v>
      </c>
      <c r="D9275" s="38">
        <f t="shared" ca="1" si="1011"/>
        <v>7.1163154704650011E-2</v>
      </c>
      <c r="E9275" s="38">
        <f t="shared" ca="1" si="1012"/>
        <v>0.14787938362877831</v>
      </c>
      <c r="F9275" s="38">
        <f t="shared" ca="1" si="1016"/>
        <v>4.4469003685299033E-2</v>
      </c>
      <c r="G9275" s="24">
        <f t="shared" ca="1" si="1013"/>
        <v>9606.8929851210705</v>
      </c>
      <c r="H9275" s="24">
        <f t="shared" ca="1" si="1014"/>
        <v>10300.074288433552</v>
      </c>
      <c r="I9275" s="24">
        <f ca="1">H9275/'Option value'!$E$10</f>
        <v>500.00360623463843</v>
      </c>
    </row>
    <row r="9276" spans="2:9">
      <c r="B9276">
        <f t="shared" si="1015"/>
        <v>9258</v>
      </c>
      <c r="C9276" s="38">
        <f t="shared" ca="1" si="1010"/>
        <v>0.21351572052739623</v>
      </c>
      <c r="D9276" s="38">
        <f t="shared" ca="1" si="1011"/>
        <v>7.0213418250610046E-2</v>
      </c>
      <c r="E9276" s="38">
        <f t="shared" ca="1" si="1012"/>
        <v>0.14306701133501851</v>
      </c>
      <c r="F9276" s="38">
        <f t="shared" ca="1" si="1016"/>
        <v>5.3837053121957371E-2</v>
      </c>
      <c r="G9276" s="24">
        <f t="shared" ca="1" si="1013"/>
        <v>11842.57682161203</v>
      </c>
      <c r="H9276" s="24">
        <f t="shared" ca="1" si="1014"/>
        <v>12535.758124924512</v>
      </c>
      <c r="I9276" s="24">
        <f ca="1">H9276/'Option value'!$E$10</f>
        <v>608.53194781186949</v>
      </c>
    </row>
    <row r="9277" spans="2:9">
      <c r="B9277">
        <f t="shared" si="1015"/>
        <v>9259</v>
      </c>
      <c r="C9277" s="38">
        <f t="shared" ca="1" si="1010"/>
        <v>0.23548581693981691</v>
      </c>
      <c r="D9277" s="38">
        <f t="shared" ca="1" si="1011"/>
        <v>6.6673535818065524E-2</v>
      </c>
      <c r="E9277" s="38">
        <f t="shared" ca="1" si="1012"/>
        <v>0.14174690087950856</v>
      </c>
      <c r="F9277" s="38">
        <f t="shared" ca="1" si="1016"/>
        <v>4.1040898517048514E-2</v>
      </c>
      <c r="G9277" s="24">
        <f t="shared" ca="1" si="1013"/>
        <v>10144.421169311003</v>
      </c>
      <c r="H9277" s="24">
        <f t="shared" ca="1" si="1014"/>
        <v>10837.602472623485</v>
      </c>
      <c r="I9277" s="24">
        <f ca="1">H9277/'Option value'!$E$10</f>
        <v>526.09720740890702</v>
      </c>
    </row>
    <row r="9278" spans="2:9">
      <c r="B9278">
        <f t="shared" si="1015"/>
        <v>9260</v>
      </c>
      <c r="C9278" s="38">
        <f t="shared" ca="1" si="1010"/>
        <v>0.30208193881946405</v>
      </c>
      <c r="D9278" s="38">
        <f t="shared" ca="1" si="1011"/>
        <v>6.8114879711735452E-2</v>
      </c>
      <c r="E9278" s="38">
        <f t="shared" ca="1" si="1012"/>
        <v>0.14084254100980198</v>
      </c>
      <c r="F9278" s="38">
        <f t="shared" ca="1" si="1016"/>
        <v>3.7376404839666852E-2</v>
      </c>
      <c r="G9278" s="24">
        <f t="shared" ca="1" si="1013"/>
        <v>10630.983755826759</v>
      </c>
      <c r="H9278" s="24">
        <f t="shared" ca="1" si="1014"/>
        <v>11324.165059139241</v>
      </c>
      <c r="I9278" s="24">
        <f ca="1">H9278/'Option value'!$E$10</f>
        <v>549.71675044365247</v>
      </c>
    </row>
    <row r="9279" spans="2:9">
      <c r="B9279">
        <f t="shared" si="1015"/>
        <v>9261</v>
      </c>
      <c r="C9279" s="38">
        <f t="shared" ca="1" si="1010"/>
        <v>0.25443601448956749</v>
      </c>
      <c r="D9279" s="38">
        <f t="shared" ca="1" si="1011"/>
        <v>5.9830735354695061E-2</v>
      </c>
      <c r="E9279" s="38">
        <f t="shared" ca="1" si="1012"/>
        <v>0.14829002563435725</v>
      </c>
      <c r="F9279" s="38">
        <f t="shared" ca="1" si="1016"/>
        <v>2.5760328002036724E-2</v>
      </c>
      <c r="G9279" s="24">
        <f t="shared" ca="1" si="1013"/>
        <v>7596.6631536304285</v>
      </c>
      <c r="H9279" s="24">
        <f t="shared" ca="1" si="1014"/>
        <v>8289.8444569429103</v>
      </c>
      <c r="I9279" s="24">
        <f ca="1">H9279/'Option value'!$E$10</f>
        <v>402.41963383218007</v>
      </c>
    </row>
    <row r="9280" spans="2:9">
      <c r="B9280">
        <f t="shared" si="1015"/>
        <v>9262</v>
      </c>
      <c r="C9280" s="38">
        <f t="shared" ca="1" si="1010"/>
        <v>0.25415934621375552</v>
      </c>
      <c r="D9280" s="38">
        <f t="shared" ca="1" si="1011"/>
        <v>7.1384984790960199E-2</v>
      </c>
      <c r="E9280" s="38">
        <f t="shared" ca="1" si="1012"/>
        <v>0.14611330252382607</v>
      </c>
      <c r="F9280" s="38">
        <f t="shared" ca="1" si="1016"/>
        <v>4.792541860785491E-2</v>
      </c>
      <c r="G9280" s="24">
        <f t="shared" ca="1" si="1013"/>
        <v>11308.189211627612</v>
      </c>
      <c r="H9280" s="24">
        <f t="shared" ca="1" si="1014"/>
        <v>12001.370514940094</v>
      </c>
      <c r="I9280" s="24">
        <f ca="1">H9280/'Option value'!$E$10</f>
        <v>582.59080169612105</v>
      </c>
    </row>
    <row r="9281" spans="2:9">
      <c r="B9281">
        <f t="shared" si="1015"/>
        <v>9263</v>
      </c>
      <c r="C9281" s="38">
        <f t="shared" ca="1" si="1010"/>
        <v>0.13121523752392922</v>
      </c>
      <c r="D9281" s="38">
        <f t="shared" ca="1" si="1011"/>
        <v>6.1722358907818908E-2</v>
      </c>
      <c r="E9281" s="38">
        <f t="shared" ca="1" si="1012"/>
        <v>0.14095916392103705</v>
      </c>
      <c r="F9281" s="38">
        <f t="shared" ca="1" si="1016"/>
        <v>5.8482570557452526E-2</v>
      </c>
      <c r="G9281" s="24">
        <f t="shared" ca="1" si="1013"/>
        <v>10499.011815171643</v>
      </c>
      <c r="H9281" s="24">
        <f t="shared" ca="1" si="1014"/>
        <v>11192.193118484125</v>
      </c>
      <c r="I9281" s="24">
        <f ca="1">H9281/'Option value'!$E$10</f>
        <v>543.31034555748181</v>
      </c>
    </row>
    <row r="9282" spans="2:9">
      <c r="B9282">
        <f t="shared" si="1015"/>
        <v>9264</v>
      </c>
      <c r="C9282" s="38">
        <f t="shared" ca="1" si="1010"/>
        <v>0.16656843348148767</v>
      </c>
      <c r="D9282" s="38">
        <f t="shared" ca="1" si="1011"/>
        <v>7.1628912986033799E-2</v>
      </c>
      <c r="E9282" s="38">
        <f t="shared" ca="1" si="1012"/>
        <v>0.14415626651177132</v>
      </c>
      <c r="F9282" s="38">
        <f t="shared" ca="1" si="1016"/>
        <v>4.7653798935131345E-2</v>
      </c>
      <c r="G9282" s="24">
        <f t="shared" ca="1" si="1013"/>
        <v>10738.695784428073</v>
      </c>
      <c r="H9282" s="24">
        <f t="shared" ca="1" si="1014"/>
        <v>11431.877087740555</v>
      </c>
      <c r="I9282" s="24">
        <f ca="1">H9282/'Option value'!$E$10</f>
        <v>554.94548969614345</v>
      </c>
    </row>
    <row r="9283" spans="2:9">
      <c r="B9283">
        <f t="shared" si="1015"/>
        <v>9265</v>
      </c>
      <c r="C9283" s="38">
        <f t="shared" ca="1" si="1010"/>
        <v>0.21231685929768174</v>
      </c>
      <c r="D9283" s="38">
        <f t="shared" ca="1" si="1011"/>
        <v>5.7346380449513533E-2</v>
      </c>
      <c r="E9283" s="38">
        <f t="shared" ca="1" si="1012"/>
        <v>0.14594582321274688</v>
      </c>
      <c r="F9283" s="38">
        <f t="shared" ca="1" si="1016"/>
        <v>4.4614764542227396E-2</v>
      </c>
      <c r="G9283" s="24">
        <f t="shared" ca="1" si="1013"/>
        <v>8508.8516754821267</v>
      </c>
      <c r="H9283" s="24">
        <f t="shared" ca="1" si="1014"/>
        <v>9202.0329787946084</v>
      </c>
      <c r="I9283" s="24">
        <f ca="1">H9283/'Option value'!$E$10</f>
        <v>446.70063003857319</v>
      </c>
    </row>
    <row r="9284" spans="2:9">
      <c r="B9284">
        <f t="shared" si="1015"/>
        <v>9266</v>
      </c>
      <c r="C9284" s="38">
        <f t="shared" ca="1" si="1010"/>
        <v>0.18688310543955133</v>
      </c>
      <c r="D9284" s="38">
        <f t="shared" ca="1" si="1011"/>
        <v>6.2254115159885173E-2</v>
      </c>
      <c r="E9284" s="38">
        <f t="shared" ca="1" si="1012"/>
        <v>0.14558415090773805</v>
      </c>
      <c r="F9284" s="38">
        <f t="shared" ca="1" si="1016"/>
        <v>2.3596422427364011E-2</v>
      </c>
      <c r="G9284" s="24">
        <f t="shared" ca="1" si="1013"/>
        <v>7511.9250320176425</v>
      </c>
      <c r="H9284" s="24">
        <f t="shared" ca="1" si="1014"/>
        <v>8205.1063353301251</v>
      </c>
      <c r="I9284" s="24">
        <f ca="1">H9284/'Option value'!$E$10</f>
        <v>398.30613278301576</v>
      </c>
    </row>
    <row r="9285" spans="2:9">
      <c r="B9285">
        <f t="shared" si="1015"/>
        <v>9267</v>
      </c>
      <c r="C9285" s="38">
        <f t="shared" ca="1" si="1010"/>
        <v>0.26089809969469008</v>
      </c>
      <c r="D9285" s="38">
        <f t="shared" ca="1" si="1011"/>
        <v>6.3928950119839484E-2</v>
      </c>
      <c r="E9285" s="38">
        <f t="shared" ca="1" si="1012"/>
        <v>0.14653580691879445</v>
      </c>
      <c r="F9285" s="38">
        <f t="shared" ca="1" si="1016"/>
        <v>3.7889221700934159E-2</v>
      </c>
      <c r="G9285" s="24">
        <f t="shared" ca="1" si="1013"/>
        <v>9201.3777059585536</v>
      </c>
      <c r="H9285" s="24">
        <f t="shared" ca="1" si="1014"/>
        <v>9894.5590092710354</v>
      </c>
      <c r="I9285" s="24">
        <f ca="1">H9285/'Option value'!$E$10</f>
        <v>480.31839850830266</v>
      </c>
    </row>
    <row r="9286" spans="2:9">
      <c r="B9286">
        <f t="shared" si="1015"/>
        <v>9268</v>
      </c>
      <c r="C9286" s="38">
        <f t="shared" ca="1" si="1010"/>
        <v>0.31268083255629925</v>
      </c>
      <c r="D9286" s="38">
        <f t="shared" ca="1" si="1011"/>
        <v>6.4833499481532678E-2</v>
      </c>
      <c r="E9286" s="38">
        <f t="shared" ca="1" si="1012"/>
        <v>0.14225608389701877</v>
      </c>
      <c r="F9286" s="38">
        <f t="shared" ca="1" si="1016"/>
        <v>3.0380053184490653E-2</v>
      </c>
      <c r="G9286" s="24">
        <f t="shared" ca="1" si="1013"/>
        <v>9434.3706633068941</v>
      </c>
      <c r="H9286" s="24">
        <f t="shared" ca="1" si="1014"/>
        <v>10127.551966619376</v>
      </c>
      <c r="I9286" s="24">
        <f ca="1">H9286/'Option value'!$E$10</f>
        <v>491.62873624365898</v>
      </c>
    </row>
    <row r="9287" spans="2:9">
      <c r="B9287">
        <f t="shared" si="1015"/>
        <v>9269</v>
      </c>
      <c r="C9287" s="38">
        <f t="shared" ca="1" si="1010"/>
        <v>0.42683926514999393</v>
      </c>
      <c r="D9287" s="38">
        <f t="shared" ca="1" si="1011"/>
        <v>5.9483392671314916E-2</v>
      </c>
      <c r="E9287" s="38">
        <f t="shared" ca="1" si="1012"/>
        <v>0.14462677393998924</v>
      </c>
      <c r="F9287" s="38">
        <f t="shared" ca="1" si="1016"/>
        <v>2.4513631601529536E-2</v>
      </c>
      <c r="G9287" s="24">
        <f t="shared" ca="1" si="1013"/>
        <v>8763.3797336717635</v>
      </c>
      <c r="H9287" s="24">
        <f t="shared" ca="1" si="1014"/>
        <v>9456.5610369842452</v>
      </c>
      <c r="I9287" s="24">
        <f ca="1">H9287/'Option value'!$E$10</f>
        <v>459.05636101865264</v>
      </c>
    </row>
    <row r="9288" spans="2:9">
      <c r="B9288">
        <f t="shared" si="1015"/>
        <v>9270</v>
      </c>
      <c r="C9288" s="38">
        <f t="shared" ca="1" si="1010"/>
        <v>0.1549351001832191</v>
      </c>
      <c r="D9288" s="38">
        <f t="shared" ca="1" si="1011"/>
        <v>6.3679166665471729E-2</v>
      </c>
      <c r="E9288" s="38">
        <f t="shared" ca="1" si="1012"/>
        <v>0.14339221765502147</v>
      </c>
      <c r="F9288" s="38">
        <f t="shared" ca="1" si="1016"/>
        <v>5.3431191578856674E-2</v>
      </c>
      <c r="G9288" s="24">
        <f t="shared" ca="1" si="1013"/>
        <v>10138.925417164344</v>
      </c>
      <c r="H9288" s="24">
        <f t="shared" ca="1" si="1014"/>
        <v>10832.106720476826</v>
      </c>
      <c r="I9288" s="24">
        <f ca="1">H9288/'Option value'!$E$10</f>
        <v>525.83042332411776</v>
      </c>
    </row>
    <row r="9289" spans="2:9">
      <c r="B9289">
        <f t="shared" si="1015"/>
        <v>9271</v>
      </c>
      <c r="C9289" s="38">
        <f t="shared" ca="1" si="1010"/>
        <v>0.23432414737955454</v>
      </c>
      <c r="D9289" s="38">
        <f t="shared" ca="1" si="1011"/>
        <v>6.584351985239556E-2</v>
      </c>
      <c r="E9289" s="38">
        <f t="shared" ca="1" si="1012"/>
        <v>0.14853395281277568</v>
      </c>
      <c r="F9289" s="38">
        <f t="shared" ca="1" si="1016"/>
        <v>5.7200931369065483E-2</v>
      </c>
      <c r="G9289" s="24">
        <f t="shared" ca="1" si="1013"/>
        <v>11035.850697438924</v>
      </c>
      <c r="H9289" s="24">
        <f t="shared" ca="1" si="1014"/>
        <v>11729.032000751406</v>
      </c>
      <c r="I9289" s="24">
        <f ca="1">H9289/'Option value'!$E$10</f>
        <v>569.37048547336917</v>
      </c>
    </row>
    <row r="9290" spans="2:9">
      <c r="B9290">
        <f t="shared" si="1015"/>
        <v>9272</v>
      </c>
      <c r="C9290" s="38">
        <f t="shared" ca="1" si="1010"/>
        <v>0.39052330519258932</v>
      </c>
      <c r="D9290" s="38">
        <f t="shared" ca="1" si="1011"/>
        <v>6.1313627764305892E-2</v>
      </c>
      <c r="E9290" s="38">
        <f t="shared" ca="1" si="1012"/>
        <v>0.14308762348804313</v>
      </c>
      <c r="F9290" s="38">
        <f t="shared" ca="1" si="1016"/>
        <v>2.8775593397910859E-2</v>
      </c>
      <c r="G9290" s="24">
        <f t="shared" ca="1" si="1013"/>
        <v>9249.8507284105453</v>
      </c>
      <c r="H9290" s="24">
        <f t="shared" ca="1" si="1014"/>
        <v>9943.0320317230271</v>
      </c>
      <c r="I9290" s="24">
        <f ca="1">H9290/'Option value'!$E$10</f>
        <v>482.67145785063235</v>
      </c>
    </row>
    <row r="9291" spans="2:9">
      <c r="B9291">
        <f t="shared" si="1015"/>
        <v>9273</v>
      </c>
      <c r="C9291" s="38">
        <f t="shared" ca="1" si="1010"/>
        <v>0.30471345492637769</v>
      </c>
      <c r="D9291" s="38">
        <f t="shared" ca="1" si="1011"/>
        <v>5.4963149364257682E-2</v>
      </c>
      <c r="E9291" s="38">
        <f t="shared" ca="1" si="1012"/>
        <v>0.14480630464716235</v>
      </c>
      <c r="F9291" s="38">
        <f t="shared" ca="1" si="1016"/>
        <v>2.4256531596527287E-2</v>
      </c>
      <c r="G9291" s="24">
        <f t="shared" ca="1" si="1013"/>
        <v>7377.5426772824048</v>
      </c>
      <c r="H9291" s="24">
        <f t="shared" ca="1" si="1014"/>
        <v>8070.7239805948875</v>
      </c>
      <c r="I9291" s="24">
        <f ca="1">H9291/'Option value'!$E$10</f>
        <v>391.78271750460618</v>
      </c>
    </row>
    <row r="9292" spans="2:9">
      <c r="B9292">
        <f t="shared" si="1015"/>
        <v>9274</v>
      </c>
      <c r="C9292" s="38">
        <f t="shared" ca="1" si="1010"/>
        <v>0.2426444628321115</v>
      </c>
      <c r="D9292" s="38">
        <f t="shared" ca="1" si="1011"/>
        <v>5.4495640582060495E-2</v>
      </c>
      <c r="E9292" s="38">
        <f t="shared" ca="1" si="1012"/>
        <v>0.14176140977248078</v>
      </c>
      <c r="F9292" s="38">
        <f t="shared" ca="1" si="1016"/>
        <v>2.1210125201023527E-2</v>
      </c>
      <c r="G9292" s="24">
        <f t="shared" ca="1" si="1013"/>
        <v>6966.717259223431</v>
      </c>
      <c r="H9292" s="24">
        <f t="shared" ca="1" si="1014"/>
        <v>7659.8985625359137</v>
      </c>
      <c r="I9292" s="24">
        <f ca="1">H9292/'Option value'!$E$10</f>
        <v>371.83973604543269</v>
      </c>
    </row>
    <row r="9293" spans="2:9">
      <c r="B9293">
        <f t="shared" si="1015"/>
        <v>9275</v>
      </c>
      <c r="C9293" s="38">
        <f t="shared" ca="1" si="1010"/>
        <v>0.1690946108107457</v>
      </c>
      <c r="D9293" s="38">
        <f t="shared" ca="1" si="1011"/>
        <v>6.1727427036849851E-2</v>
      </c>
      <c r="E9293" s="38">
        <f t="shared" ca="1" si="1012"/>
        <v>0.14376729027177715</v>
      </c>
      <c r="F9293" s="38">
        <f t="shared" ca="1" si="1016"/>
        <v>3.277805508217007E-2</v>
      </c>
      <c r="G9293" s="24">
        <f t="shared" ca="1" si="1013"/>
        <v>8063.7740731769027</v>
      </c>
      <c r="H9293" s="24">
        <f t="shared" ca="1" si="1014"/>
        <v>8756.9553764893844</v>
      </c>
      <c r="I9293" s="24">
        <f ca="1">H9293/'Option value'!$E$10</f>
        <v>425.09492118880502</v>
      </c>
    </row>
    <row r="9294" spans="2:9">
      <c r="B9294">
        <f t="shared" si="1015"/>
        <v>9276</v>
      </c>
      <c r="C9294" s="38">
        <f t="shared" ca="1" si="1010"/>
        <v>8.8855122094472272E-2</v>
      </c>
      <c r="D9294" s="38">
        <f t="shared" ca="1" si="1011"/>
        <v>7.2456212377803211E-2</v>
      </c>
      <c r="E9294" s="38">
        <f t="shared" ca="1" si="1012"/>
        <v>0.14328321669710095</v>
      </c>
      <c r="F9294" s="38">
        <f t="shared" ca="1" si="1016"/>
        <v>2.7552550127937198E-2</v>
      </c>
      <c r="G9294" s="24">
        <f t="shared" ca="1" si="1013"/>
        <v>8454.5140159519433</v>
      </c>
      <c r="H9294" s="24">
        <f t="shared" ca="1" si="1014"/>
        <v>9147.6953192644251</v>
      </c>
      <c r="I9294" s="24">
        <f ca="1">H9294/'Option value'!$E$10</f>
        <v>444.06287957594293</v>
      </c>
    </row>
    <row r="9295" spans="2:9">
      <c r="B9295">
        <f t="shared" si="1015"/>
        <v>9277</v>
      </c>
      <c r="C9295" s="38">
        <f t="shared" ca="1" si="1010"/>
        <v>0.24274441456475732</v>
      </c>
      <c r="D9295" s="38">
        <f t="shared" ca="1" si="1011"/>
        <v>5.5846616811686657E-2</v>
      </c>
      <c r="E9295" s="38">
        <f t="shared" ca="1" si="1012"/>
        <v>0.14657667722651854</v>
      </c>
      <c r="F9295" s="38">
        <f t="shared" ca="1" si="1016"/>
        <v>5.7704414427970988E-2</v>
      </c>
      <c r="G9295" s="24">
        <f t="shared" ca="1" si="1013"/>
        <v>9685.0937157904027</v>
      </c>
      <c r="H9295" s="24">
        <f t="shared" ca="1" si="1014"/>
        <v>10378.275019102884</v>
      </c>
      <c r="I9295" s="24">
        <f ca="1">H9295/'Option value'!$E$10</f>
        <v>503.79975820887785</v>
      </c>
    </row>
    <row r="9296" spans="2:9">
      <c r="B9296">
        <f t="shared" si="1015"/>
        <v>9278</v>
      </c>
      <c r="C9296" s="38">
        <f t="shared" ca="1" si="1010"/>
        <v>0.29311147827628281</v>
      </c>
      <c r="D9296" s="38">
        <f t="shared" ca="1" si="1011"/>
        <v>6.5433640480392352E-2</v>
      </c>
      <c r="E9296" s="38">
        <f t="shared" ca="1" si="1012"/>
        <v>0.1434332725549062</v>
      </c>
      <c r="F9296" s="38">
        <f t="shared" ca="1" si="1016"/>
        <v>3.8088527515181783E-2</v>
      </c>
      <c r="G9296" s="24">
        <f t="shared" ca="1" si="1013"/>
        <v>9961.2892407015297</v>
      </c>
      <c r="H9296" s="24">
        <f t="shared" ca="1" si="1014"/>
        <v>10654.470544014011</v>
      </c>
      <c r="I9296" s="24">
        <f ca="1">H9296/'Option value'!$E$10</f>
        <v>517.20730796184523</v>
      </c>
    </row>
    <row r="9297" spans="2:9">
      <c r="B9297">
        <f t="shared" si="1015"/>
        <v>9279</v>
      </c>
      <c r="C9297" s="38">
        <f t="shared" ca="1" si="1010"/>
        <v>6.1013517860858735E-2</v>
      </c>
      <c r="D9297" s="38">
        <f t="shared" ca="1" si="1011"/>
        <v>5.7943532638354875E-2</v>
      </c>
      <c r="E9297" s="38">
        <f t="shared" ca="1" si="1012"/>
        <v>0.14546961905341954</v>
      </c>
      <c r="F9297" s="38">
        <f t="shared" ca="1" si="1016"/>
        <v>5.6353918191862501E-2</v>
      </c>
      <c r="G9297" s="24">
        <f t="shared" ca="1" si="1013"/>
        <v>8555.8475214398622</v>
      </c>
      <c r="H9297" s="24">
        <f t="shared" ca="1" si="1014"/>
        <v>9249.028824752344</v>
      </c>
      <c r="I9297" s="24">
        <f ca="1">H9297/'Option value'!$E$10</f>
        <v>448.98198178409433</v>
      </c>
    </row>
    <row r="9298" spans="2:9">
      <c r="B9298">
        <f t="shared" si="1015"/>
        <v>9280</v>
      </c>
      <c r="C9298" s="38">
        <f t="shared" ca="1" si="1010"/>
        <v>0.19234868298715391</v>
      </c>
      <c r="D9298" s="38">
        <f t="shared" ca="1" si="1011"/>
        <v>5.7348169290981472E-2</v>
      </c>
      <c r="E9298" s="38">
        <f t="shared" ca="1" si="1012"/>
        <v>0.14423304288667285</v>
      </c>
      <c r="F9298" s="38">
        <f t="shared" ca="1" si="1016"/>
        <v>5.8082785203824316E-2</v>
      </c>
      <c r="G9298" s="24">
        <f t="shared" ca="1" si="1013"/>
        <v>9843.6832600117414</v>
      </c>
      <c r="H9298" s="24">
        <f t="shared" ca="1" si="1014"/>
        <v>10536.864563324223</v>
      </c>
      <c r="I9298" s="24">
        <f ca="1">H9298/'Option value'!$E$10</f>
        <v>511.4982797730205</v>
      </c>
    </row>
    <row r="9299" spans="2:9">
      <c r="B9299">
        <f t="shared" si="1015"/>
        <v>9281</v>
      </c>
      <c r="C9299" s="38">
        <f t="shared" ref="C9299:C9362" ca="1" si="1017">_xlfn.NORM.INV(RAND(),$F$6,$G$6)</f>
        <v>0.21843557493512913</v>
      </c>
      <c r="D9299" s="38">
        <f t="shared" ref="D9299:D9362" ca="1" si="1018">_xlfn.NORM.INV(RAND(),$F$7,$G$7)</f>
        <v>6.6175288772203758E-2</v>
      </c>
      <c r="E9299" s="38">
        <f t="shared" ref="E9299:E9362" ca="1" si="1019">_xlfn.NORM.INV(RAND(),$F$8,$G$8)</f>
        <v>0.1470239962512756</v>
      </c>
      <c r="F9299" s="38">
        <f t="shared" ca="1" si="1016"/>
        <v>3.320774075838881E-2</v>
      </c>
      <c r="G9299" s="24">
        <f t="shared" ref="G9299:G9362" ca="1" si="1020">IF(E9299&gt;F9299,($C$12*(1+C9299)*D9299)/(E9299-F9299),0)</f>
        <v>8785.8846935958245</v>
      </c>
      <c r="H9299" s="24">
        <f t="shared" ref="H9299:H9362" ca="1" si="1021">G9299+$C$13</f>
        <v>9479.0659969083063</v>
      </c>
      <c r="I9299" s="24">
        <f ca="1">H9299/'Option value'!$E$10</f>
        <v>460.14883480137405</v>
      </c>
    </row>
    <row r="9300" spans="2:9">
      <c r="B9300">
        <f t="shared" ref="B9300:B9363" si="1022">B9299+1</f>
        <v>9282</v>
      </c>
      <c r="C9300" s="38">
        <f t="shared" ca="1" si="1017"/>
        <v>8.3699847003623012E-2</v>
      </c>
      <c r="D9300" s="38">
        <f t="shared" ca="1" si="1018"/>
        <v>6.2175741624305857E-2</v>
      </c>
      <c r="E9300" s="38">
        <f t="shared" ca="1" si="1019"/>
        <v>0.14326301604978459</v>
      </c>
      <c r="F9300" s="38">
        <f t="shared" ref="F9300:F9363" ca="1" si="1023">RAND()*($E$9-$D$9)+$D$9</f>
        <v>3.9357861981616837E-2</v>
      </c>
      <c r="G9300" s="24">
        <f t="shared" ca="1" si="1020"/>
        <v>8042.3741274482618</v>
      </c>
      <c r="H9300" s="24">
        <f t="shared" ca="1" si="1021"/>
        <v>8735.5554307607435</v>
      </c>
      <c r="I9300" s="24">
        <f ca="1">H9300/'Option value'!$E$10</f>
        <v>424.05608887188072</v>
      </c>
    </row>
    <row r="9301" spans="2:9">
      <c r="B9301">
        <f t="shared" si="1022"/>
        <v>9283</v>
      </c>
      <c r="C9301" s="38">
        <f t="shared" ca="1" si="1017"/>
        <v>0.47344112161002427</v>
      </c>
      <c r="D9301" s="38">
        <f t="shared" ca="1" si="1018"/>
        <v>5.274271651848067E-2</v>
      </c>
      <c r="E9301" s="38">
        <f t="shared" ca="1" si="1019"/>
        <v>0.15144786991127376</v>
      </c>
      <c r="F9301" s="38">
        <f t="shared" ca="1" si="1023"/>
        <v>5.6017960418773632E-2</v>
      </c>
      <c r="G9301" s="24">
        <f t="shared" ca="1" si="1020"/>
        <v>10099.552835436099</v>
      </c>
      <c r="H9301" s="24">
        <f t="shared" ca="1" si="1021"/>
        <v>10792.734138748581</v>
      </c>
      <c r="I9301" s="24">
        <f ca="1">H9301/'Option value'!$E$10</f>
        <v>523.91913294896017</v>
      </c>
    </row>
    <row r="9302" spans="2:9">
      <c r="B9302">
        <f t="shared" si="1022"/>
        <v>9284</v>
      </c>
      <c r="C9302" s="38">
        <f t="shared" ca="1" si="1017"/>
        <v>-4.2728053901770258E-2</v>
      </c>
      <c r="D9302" s="38">
        <f t="shared" ca="1" si="1018"/>
        <v>5.7015696350193455E-2</v>
      </c>
      <c r="E9302" s="38">
        <f t="shared" ca="1" si="1019"/>
        <v>0.15105397609690444</v>
      </c>
      <c r="F9302" s="38">
        <f t="shared" ca="1" si="1023"/>
        <v>5.8927701100678964E-2</v>
      </c>
      <c r="G9302" s="24">
        <f t="shared" ca="1" si="1020"/>
        <v>7347.4667587128324</v>
      </c>
      <c r="H9302" s="24">
        <f t="shared" ca="1" si="1021"/>
        <v>8040.6480620253151</v>
      </c>
      <c r="I9302" s="24">
        <f ca="1">H9302/'Option value'!$E$10</f>
        <v>390.32272145753956</v>
      </c>
    </row>
    <row r="9303" spans="2:9">
      <c r="B9303">
        <f t="shared" si="1022"/>
        <v>9285</v>
      </c>
      <c r="C9303" s="38">
        <f t="shared" ca="1" si="1017"/>
        <v>0.32487994342884124</v>
      </c>
      <c r="D9303" s="38">
        <f t="shared" ca="1" si="1018"/>
        <v>6.5271859079910552E-2</v>
      </c>
      <c r="E9303" s="38">
        <f t="shared" ca="1" si="1019"/>
        <v>0.14605034003724951</v>
      </c>
      <c r="F9303" s="38">
        <f t="shared" ca="1" si="1023"/>
        <v>5.42998428688969E-2</v>
      </c>
      <c r="G9303" s="24">
        <f t="shared" ca="1" si="1020"/>
        <v>11689.2180146099</v>
      </c>
      <c r="H9303" s="24">
        <f t="shared" ca="1" si="1021"/>
        <v>12382.399317922382</v>
      </c>
      <c r="I9303" s="24">
        <f ca="1">H9303/'Option value'!$E$10</f>
        <v>601.0873455302127</v>
      </c>
    </row>
    <row r="9304" spans="2:9">
      <c r="B9304">
        <f t="shared" si="1022"/>
        <v>9286</v>
      </c>
      <c r="C9304" s="38">
        <f t="shared" ca="1" si="1017"/>
        <v>2.3388122137094292E-2</v>
      </c>
      <c r="D9304" s="38">
        <f t="shared" ca="1" si="1018"/>
        <v>6.8978407753771342E-2</v>
      </c>
      <c r="E9304" s="38">
        <f t="shared" ca="1" si="1019"/>
        <v>0.14248256610963358</v>
      </c>
      <c r="F9304" s="38">
        <f t="shared" ca="1" si="1023"/>
        <v>2.8559151544081875E-2</v>
      </c>
      <c r="G9304" s="24">
        <f t="shared" ca="1" si="1020"/>
        <v>7684.7885240228397</v>
      </c>
      <c r="H9304" s="24">
        <f t="shared" ca="1" si="1021"/>
        <v>8377.9698273353224</v>
      </c>
      <c r="I9304" s="24">
        <f ca="1">H9304/'Option value'!$E$10</f>
        <v>406.69756443375348</v>
      </c>
    </row>
    <row r="9305" spans="2:9">
      <c r="B9305">
        <f t="shared" si="1022"/>
        <v>9287</v>
      </c>
      <c r="C9305" s="38">
        <f t="shared" ca="1" si="1017"/>
        <v>0.30719768198963315</v>
      </c>
      <c r="D9305" s="38">
        <f t="shared" ca="1" si="1018"/>
        <v>5.4688156424626516E-2</v>
      </c>
      <c r="E9305" s="38">
        <f t="shared" ca="1" si="1019"/>
        <v>0.14650796540633759</v>
      </c>
      <c r="F9305" s="38">
        <f t="shared" ca="1" si="1023"/>
        <v>5.0897004644945024E-2</v>
      </c>
      <c r="G9305" s="24">
        <f t="shared" ca="1" si="1020"/>
        <v>9272.9570205222262</v>
      </c>
      <c r="H9305" s="24">
        <f t="shared" ca="1" si="1021"/>
        <v>9966.138323834708</v>
      </c>
      <c r="I9305" s="24">
        <f ca="1">H9305/'Option value'!$E$10</f>
        <v>483.79312251624793</v>
      </c>
    </row>
    <row r="9306" spans="2:9">
      <c r="B9306">
        <f t="shared" si="1022"/>
        <v>9288</v>
      </c>
      <c r="C9306" s="38">
        <f t="shared" ca="1" si="1017"/>
        <v>0.19411087795406506</v>
      </c>
      <c r="D9306" s="38">
        <f t="shared" ca="1" si="1018"/>
        <v>6.049361516948288E-2</v>
      </c>
      <c r="E9306" s="38">
        <f t="shared" ca="1" si="1019"/>
        <v>0.1435695408296416</v>
      </c>
      <c r="F9306" s="38">
        <f t="shared" ca="1" si="1023"/>
        <v>2.1703101669820105E-2</v>
      </c>
      <c r="G9306" s="24">
        <f t="shared" ca="1" si="1020"/>
        <v>7351.254345325794</v>
      </c>
      <c r="H9306" s="24">
        <f t="shared" ca="1" si="1021"/>
        <v>8044.4356486382767</v>
      </c>
      <c r="I9306" s="24">
        <f ca="1">H9306/'Option value'!$E$10</f>
        <v>390.50658488535322</v>
      </c>
    </row>
    <row r="9307" spans="2:9">
      <c r="B9307">
        <f t="shared" si="1022"/>
        <v>9289</v>
      </c>
      <c r="C9307" s="38">
        <f t="shared" ca="1" si="1017"/>
        <v>0.20005533360986991</v>
      </c>
      <c r="D9307" s="38">
        <f t="shared" ca="1" si="1018"/>
        <v>6.0831122263061262E-2</v>
      </c>
      <c r="E9307" s="38">
        <f t="shared" ca="1" si="1019"/>
        <v>0.14127269487926861</v>
      </c>
      <c r="F9307" s="38">
        <f t="shared" ca="1" si="1023"/>
        <v>3.5913503545617481E-2</v>
      </c>
      <c r="G9307" s="24">
        <f t="shared" ca="1" si="1020"/>
        <v>8593.0244689794217</v>
      </c>
      <c r="H9307" s="24">
        <f t="shared" ca="1" si="1021"/>
        <v>9286.2057722919035</v>
      </c>
      <c r="I9307" s="24">
        <f ca="1">H9307/'Option value'!$E$10</f>
        <v>450.7866879753351</v>
      </c>
    </row>
    <row r="9308" spans="2:9">
      <c r="B9308">
        <f t="shared" si="1022"/>
        <v>9290</v>
      </c>
      <c r="C9308" s="38">
        <f t="shared" ca="1" si="1017"/>
        <v>0.21140574591507416</v>
      </c>
      <c r="D9308" s="38">
        <f t="shared" ca="1" si="1018"/>
        <v>7.096342354804959E-2</v>
      </c>
      <c r="E9308" s="38">
        <f t="shared" ca="1" si="1019"/>
        <v>0.13961652225440629</v>
      </c>
      <c r="F9308" s="38">
        <f t="shared" ca="1" si="1023"/>
        <v>5.8544212014702252E-2</v>
      </c>
      <c r="G9308" s="24">
        <f t="shared" ca="1" si="1020"/>
        <v>13150.522739960921</v>
      </c>
      <c r="H9308" s="24">
        <f t="shared" ca="1" si="1021"/>
        <v>13843.704043273403</v>
      </c>
      <c r="I9308" s="24">
        <f ca="1">H9308/'Option value'!$E$10</f>
        <v>672.02446812006804</v>
      </c>
    </row>
    <row r="9309" spans="2:9">
      <c r="B9309">
        <f t="shared" si="1022"/>
        <v>9291</v>
      </c>
      <c r="C9309" s="38">
        <f t="shared" ca="1" si="1017"/>
        <v>0.32347859596123069</v>
      </c>
      <c r="D9309" s="38">
        <f t="shared" ca="1" si="1018"/>
        <v>6.1543312763584553E-2</v>
      </c>
      <c r="E9309" s="38">
        <f t="shared" ca="1" si="1019"/>
        <v>0.14499226109002186</v>
      </c>
      <c r="F9309" s="38">
        <f t="shared" ca="1" si="1023"/>
        <v>3.8572911559828046E-2</v>
      </c>
      <c r="G9309" s="24">
        <f t="shared" ca="1" si="1020"/>
        <v>9492.236903664194</v>
      </c>
      <c r="H9309" s="24">
        <f t="shared" ca="1" si="1021"/>
        <v>10185.418206976676</v>
      </c>
      <c r="I9309" s="24">
        <f ca="1">H9309/'Option value'!$E$10</f>
        <v>494.43777703770269</v>
      </c>
    </row>
    <row r="9310" spans="2:9">
      <c r="B9310">
        <f t="shared" si="1022"/>
        <v>9292</v>
      </c>
      <c r="C9310" s="38">
        <f t="shared" ca="1" si="1017"/>
        <v>0.23375385877554092</v>
      </c>
      <c r="D9310" s="38">
        <f t="shared" ca="1" si="1018"/>
        <v>7.2881980583595268E-2</v>
      </c>
      <c r="E9310" s="38">
        <f t="shared" ca="1" si="1019"/>
        <v>0.144975285616112</v>
      </c>
      <c r="F9310" s="38">
        <f t="shared" ca="1" si="1023"/>
        <v>4.5405156830549923E-2</v>
      </c>
      <c r="G9310" s="24">
        <f t="shared" ca="1" si="1020"/>
        <v>11199.818846690869</v>
      </c>
      <c r="H9310" s="24">
        <f t="shared" ca="1" si="1021"/>
        <v>11893.00015000335</v>
      </c>
      <c r="I9310" s="24">
        <f ca="1">H9310/'Option value'!$E$10</f>
        <v>577.33010436909467</v>
      </c>
    </row>
    <row r="9311" spans="2:9">
      <c r="B9311">
        <f t="shared" si="1022"/>
        <v>9293</v>
      </c>
      <c r="C9311" s="38">
        <f t="shared" ca="1" si="1017"/>
        <v>0.25567834674097523</v>
      </c>
      <c r="D9311" s="38">
        <f t="shared" ca="1" si="1018"/>
        <v>5.7094513944351381E-2</v>
      </c>
      <c r="E9311" s="38">
        <f t="shared" ca="1" si="1019"/>
        <v>0.14712384379470378</v>
      </c>
      <c r="F9311" s="38">
        <f t="shared" ca="1" si="1023"/>
        <v>5.6718598928537589E-2</v>
      </c>
      <c r="G9311" s="24">
        <f t="shared" ca="1" si="1020"/>
        <v>9834.9132903192931</v>
      </c>
      <c r="H9311" s="24">
        <f t="shared" ca="1" si="1021"/>
        <v>10528.094593631775</v>
      </c>
      <c r="I9311" s="24">
        <f ca="1">H9311/'Option value'!$E$10</f>
        <v>511.0725530889211</v>
      </c>
    </row>
    <row r="9312" spans="2:9">
      <c r="B9312">
        <f t="shared" si="1022"/>
        <v>9294</v>
      </c>
      <c r="C9312" s="38">
        <f t="shared" ca="1" si="1017"/>
        <v>0.24683405389889515</v>
      </c>
      <c r="D9312" s="38">
        <f t="shared" ca="1" si="1018"/>
        <v>6.7001907052723644E-2</v>
      </c>
      <c r="E9312" s="38">
        <f t="shared" ca="1" si="1019"/>
        <v>0.14139493444483664</v>
      </c>
      <c r="F9312" s="38">
        <f t="shared" ca="1" si="1023"/>
        <v>4.2925071617849003E-2</v>
      </c>
      <c r="G9312" s="24">
        <f t="shared" ca="1" si="1020"/>
        <v>10521.650297882665</v>
      </c>
      <c r="H9312" s="24">
        <f t="shared" ca="1" si="1021"/>
        <v>11214.831601195147</v>
      </c>
      <c r="I9312" s="24">
        <f ca="1">H9312/'Option value'!$E$10</f>
        <v>544.40930102889058</v>
      </c>
    </row>
    <row r="9313" spans="2:9">
      <c r="B9313">
        <f t="shared" si="1022"/>
        <v>9295</v>
      </c>
      <c r="C9313" s="38">
        <f t="shared" ca="1" si="1017"/>
        <v>0.25997095926994229</v>
      </c>
      <c r="D9313" s="38">
        <f t="shared" ca="1" si="1018"/>
        <v>6.9202698950561387E-2</v>
      </c>
      <c r="E9313" s="38">
        <f t="shared" ca="1" si="1019"/>
        <v>0.14788289193146059</v>
      </c>
      <c r="F9313" s="38">
        <f t="shared" ca="1" si="1023"/>
        <v>3.5363480483318839E-2</v>
      </c>
      <c r="G9313" s="24">
        <f t="shared" ca="1" si="1020"/>
        <v>9610.5334101259014</v>
      </c>
      <c r="H9313" s="24">
        <f t="shared" ca="1" si="1021"/>
        <v>10303.714713438383</v>
      </c>
      <c r="I9313" s="24">
        <f ca="1">H9313/'Option value'!$E$10</f>
        <v>500.18032589506709</v>
      </c>
    </row>
    <row r="9314" spans="2:9">
      <c r="B9314">
        <f t="shared" si="1022"/>
        <v>9296</v>
      </c>
      <c r="C9314" s="38">
        <f t="shared" ca="1" si="1017"/>
        <v>0.17996530999087235</v>
      </c>
      <c r="D9314" s="38">
        <f t="shared" ca="1" si="1018"/>
        <v>6.1613554211618092E-2</v>
      </c>
      <c r="E9314" s="38">
        <f t="shared" ca="1" si="1019"/>
        <v>0.14375756906602891</v>
      </c>
      <c r="F9314" s="38">
        <f t="shared" ca="1" si="1023"/>
        <v>5.8416342928565582E-2</v>
      </c>
      <c r="G9314" s="24">
        <f t="shared" ca="1" si="1020"/>
        <v>10565.206750365787</v>
      </c>
      <c r="H9314" s="24">
        <f t="shared" ca="1" si="1021"/>
        <v>11258.388053678269</v>
      </c>
      <c r="I9314" s="24">
        <f ca="1">H9314/'Option value'!$E$10</f>
        <v>546.52369192612957</v>
      </c>
    </row>
    <row r="9315" spans="2:9">
      <c r="B9315">
        <f t="shared" si="1022"/>
        <v>9297</v>
      </c>
      <c r="C9315" s="38">
        <f t="shared" ca="1" si="1017"/>
        <v>0.21261792299949059</v>
      </c>
      <c r="D9315" s="38">
        <f t="shared" ca="1" si="1018"/>
        <v>6.2860470956823941E-2</v>
      </c>
      <c r="E9315" s="38">
        <f t="shared" ca="1" si="1019"/>
        <v>0.14524018643657041</v>
      </c>
      <c r="F9315" s="38">
        <f t="shared" ca="1" si="1023"/>
        <v>5.2896883934242564E-2</v>
      </c>
      <c r="G9315" s="24">
        <f t="shared" ca="1" si="1020"/>
        <v>10237.350861949841</v>
      </c>
      <c r="H9315" s="24">
        <f t="shared" ca="1" si="1021"/>
        <v>10930.532165262322</v>
      </c>
      <c r="I9315" s="24">
        <f ca="1">H9315/'Option value'!$E$10</f>
        <v>530.60835753700587</v>
      </c>
    </row>
    <row r="9316" spans="2:9">
      <c r="B9316">
        <f t="shared" si="1022"/>
        <v>9298</v>
      </c>
      <c r="C9316" s="38">
        <f t="shared" ca="1" si="1017"/>
        <v>0.15888888421607827</v>
      </c>
      <c r="D9316" s="38">
        <f t="shared" ca="1" si="1018"/>
        <v>6.586473956543154E-2</v>
      </c>
      <c r="E9316" s="38">
        <f t="shared" ca="1" si="1019"/>
        <v>0.14610710988232695</v>
      </c>
      <c r="F9316" s="38">
        <f t="shared" ca="1" si="1023"/>
        <v>5.7599223757638804E-2</v>
      </c>
      <c r="G9316" s="24">
        <f t="shared" ca="1" si="1020"/>
        <v>10695.576160795255</v>
      </c>
      <c r="H9316" s="24">
        <f t="shared" ca="1" si="1021"/>
        <v>11388.757464107737</v>
      </c>
      <c r="I9316" s="24">
        <f ca="1">H9316/'Option value'!$E$10</f>
        <v>552.85230408289988</v>
      </c>
    </row>
    <row r="9317" spans="2:9">
      <c r="B9317">
        <f t="shared" si="1022"/>
        <v>9299</v>
      </c>
      <c r="C9317" s="38">
        <f t="shared" ca="1" si="1017"/>
        <v>0.29624769471656542</v>
      </c>
      <c r="D9317" s="38">
        <f t="shared" ca="1" si="1018"/>
        <v>7.2937387479810156E-2</v>
      </c>
      <c r="E9317" s="38">
        <f t="shared" ca="1" si="1019"/>
        <v>0.14193279814435752</v>
      </c>
      <c r="F9317" s="38">
        <f t="shared" ca="1" si="1023"/>
        <v>4.8284115583591108E-2</v>
      </c>
      <c r="G9317" s="24">
        <f t="shared" ca="1" si="1020"/>
        <v>12520.679683183933</v>
      </c>
      <c r="H9317" s="24">
        <f t="shared" ca="1" si="1021"/>
        <v>13213.860986496415</v>
      </c>
      <c r="I9317" s="24">
        <f ca="1">H9317/'Option value'!$E$10</f>
        <v>641.44956245128219</v>
      </c>
    </row>
    <row r="9318" spans="2:9">
      <c r="B9318">
        <f t="shared" si="1022"/>
        <v>9300</v>
      </c>
      <c r="C9318" s="38">
        <f t="shared" ca="1" si="1017"/>
        <v>0.2746252209374434</v>
      </c>
      <c r="D9318" s="38">
        <f t="shared" ca="1" si="1018"/>
        <v>6.4356922870053082E-2</v>
      </c>
      <c r="E9318" s="38">
        <f t="shared" ca="1" si="1019"/>
        <v>0.14149644595380995</v>
      </c>
      <c r="F9318" s="38">
        <f t="shared" ca="1" si="1023"/>
        <v>4.2824765813090845E-2</v>
      </c>
      <c r="G9318" s="24">
        <f t="shared" ca="1" si="1020"/>
        <v>10310.426531215471</v>
      </c>
      <c r="H9318" s="24">
        <f t="shared" ca="1" si="1021"/>
        <v>11003.607834527953</v>
      </c>
      <c r="I9318" s="24">
        <f ca="1">H9318/'Option value'!$E$10</f>
        <v>534.15572012271616</v>
      </c>
    </row>
    <row r="9319" spans="2:9">
      <c r="B9319">
        <f t="shared" si="1022"/>
        <v>9301</v>
      </c>
      <c r="C9319" s="38">
        <f t="shared" ca="1" si="1017"/>
        <v>0.17428764489877094</v>
      </c>
      <c r="D9319" s="38">
        <f t="shared" ca="1" si="1018"/>
        <v>7.2922140991994455E-2</v>
      </c>
      <c r="E9319" s="38">
        <f t="shared" ca="1" si="1019"/>
        <v>0.14228961621907962</v>
      </c>
      <c r="F9319" s="38">
        <f t="shared" ca="1" si="1023"/>
        <v>5.168453253383061E-2</v>
      </c>
      <c r="G9319" s="24">
        <f t="shared" ca="1" si="1020"/>
        <v>11721.217196511348</v>
      </c>
      <c r="H9319" s="24">
        <f t="shared" ca="1" si="1021"/>
        <v>12414.39849982383</v>
      </c>
      <c r="I9319" s="24">
        <f ca="1">H9319/'Option value'!$E$10</f>
        <v>602.64070387494314</v>
      </c>
    </row>
    <row r="9320" spans="2:9">
      <c r="B9320">
        <f t="shared" si="1022"/>
        <v>9302</v>
      </c>
      <c r="C9320" s="38">
        <f t="shared" ca="1" si="1017"/>
        <v>0.14460053312889221</v>
      </c>
      <c r="D9320" s="38">
        <f t="shared" ca="1" si="1018"/>
        <v>6.3036394463677023E-2</v>
      </c>
      <c r="E9320" s="38">
        <f t="shared" ca="1" si="1019"/>
        <v>0.14362142365904632</v>
      </c>
      <c r="F9320" s="38">
        <f t="shared" ca="1" si="1023"/>
        <v>2.6119649016389378E-2</v>
      </c>
      <c r="G9320" s="24">
        <f t="shared" ca="1" si="1020"/>
        <v>7615.3919290789718</v>
      </c>
      <c r="H9320" s="24">
        <f t="shared" ca="1" si="1021"/>
        <v>8308.5732323914544</v>
      </c>
      <c r="I9320" s="24">
        <f ca="1">H9320/'Option value'!$E$10</f>
        <v>403.32879768890552</v>
      </c>
    </row>
    <row r="9321" spans="2:9">
      <c r="B9321">
        <f t="shared" si="1022"/>
        <v>9303</v>
      </c>
      <c r="C9321" s="38">
        <f t="shared" ca="1" si="1017"/>
        <v>0.20868863911721772</v>
      </c>
      <c r="D9321" s="38">
        <f t="shared" ca="1" si="1018"/>
        <v>5.6964931476425514E-2</v>
      </c>
      <c r="E9321" s="38">
        <f t="shared" ca="1" si="1019"/>
        <v>0.14282973639122876</v>
      </c>
      <c r="F9321" s="38">
        <f t="shared" ca="1" si="1023"/>
        <v>2.2174468511117155E-2</v>
      </c>
      <c r="G9321" s="24">
        <f t="shared" ca="1" si="1020"/>
        <v>7077.291894922083</v>
      </c>
      <c r="H9321" s="24">
        <f t="shared" ca="1" si="1021"/>
        <v>7770.4731982345656</v>
      </c>
      <c r="I9321" s="24">
        <f ca="1">H9321/'Option value'!$E$10</f>
        <v>377.20743680750314</v>
      </c>
    </row>
    <row r="9322" spans="2:9">
      <c r="B9322">
        <f t="shared" si="1022"/>
        <v>9304</v>
      </c>
      <c r="C9322" s="38">
        <f t="shared" ca="1" si="1017"/>
        <v>0.10138204219578606</v>
      </c>
      <c r="D9322" s="38">
        <f t="shared" ca="1" si="1018"/>
        <v>7.1433572384324295E-2</v>
      </c>
      <c r="E9322" s="38">
        <f t="shared" ca="1" si="1019"/>
        <v>0.14439952621362548</v>
      </c>
      <c r="F9322" s="38">
        <f t="shared" ca="1" si="1023"/>
        <v>3.9098378273069875E-2</v>
      </c>
      <c r="G9322" s="24">
        <f t="shared" ca="1" si="1020"/>
        <v>9266.1351863267028</v>
      </c>
      <c r="H9322" s="24">
        <f t="shared" ca="1" si="1021"/>
        <v>9959.3164896391845</v>
      </c>
      <c r="I9322" s="24">
        <f ca="1">H9322/'Option value'!$E$10</f>
        <v>483.46196551646523</v>
      </c>
    </row>
    <row r="9323" spans="2:9">
      <c r="B9323">
        <f t="shared" si="1022"/>
        <v>9305</v>
      </c>
      <c r="C9323" s="38">
        <f t="shared" ca="1" si="1017"/>
        <v>0.16673916413738848</v>
      </c>
      <c r="D9323" s="38">
        <f t="shared" ca="1" si="1018"/>
        <v>6.0391037001662373E-2</v>
      </c>
      <c r="E9323" s="38">
        <f t="shared" ca="1" si="1019"/>
        <v>0.14601702760157662</v>
      </c>
      <c r="F9323" s="38">
        <f t="shared" ca="1" si="1023"/>
        <v>3.2635406357689745E-2</v>
      </c>
      <c r="G9323" s="24">
        <f t="shared" ca="1" si="1020"/>
        <v>7707.1706912366963</v>
      </c>
      <c r="H9323" s="24">
        <f t="shared" ca="1" si="1021"/>
        <v>8400.3519945491789</v>
      </c>
      <c r="I9323" s="24">
        <f ca="1">H9323/'Option value'!$E$10</f>
        <v>407.78407740529991</v>
      </c>
    </row>
    <row r="9324" spans="2:9">
      <c r="B9324">
        <f t="shared" si="1022"/>
        <v>9306</v>
      </c>
      <c r="C9324" s="38">
        <f t="shared" ca="1" si="1017"/>
        <v>0.161499123662984</v>
      </c>
      <c r="D9324" s="38">
        <f t="shared" ca="1" si="1018"/>
        <v>5.9227311571742519E-2</v>
      </c>
      <c r="E9324" s="38">
        <f t="shared" ca="1" si="1019"/>
        <v>0.14382418692637633</v>
      </c>
      <c r="F9324" s="38">
        <f t="shared" ca="1" si="1023"/>
        <v>3.4768336877915335E-2</v>
      </c>
      <c r="G9324" s="24">
        <f t="shared" ca="1" si="1020"/>
        <v>7823.1798723504489</v>
      </c>
      <c r="H9324" s="24">
        <f t="shared" ca="1" si="1021"/>
        <v>8516.3611756629307</v>
      </c>
      <c r="I9324" s="24">
        <f ca="1">H9324/'Option value'!$E$10</f>
        <v>413.41559105159854</v>
      </c>
    </row>
    <row r="9325" spans="2:9">
      <c r="B9325">
        <f t="shared" si="1022"/>
        <v>9307</v>
      </c>
      <c r="C9325" s="38">
        <f t="shared" ca="1" si="1017"/>
        <v>0.22902497297746582</v>
      </c>
      <c r="D9325" s="38">
        <f t="shared" ca="1" si="1018"/>
        <v>6.2443164568662446E-2</v>
      </c>
      <c r="E9325" s="38">
        <f t="shared" ca="1" si="1019"/>
        <v>0.14007859059921124</v>
      </c>
      <c r="F9325" s="38">
        <f t="shared" ca="1" si="1023"/>
        <v>4.7243789285638604E-2</v>
      </c>
      <c r="G9325" s="24">
        <f t="shared" ca="1" si="1020"/>
        <v>10252.414985825357</v>
      </c>
      <c r="H9325" s="24">
        <f t="shared" ca="1" si="1021"/>
        <v>10945.596289137839</v>
      </c>
      <c r="I9325" s="24">
        <f ca="1">H9325/'Option value'!$E$10</f>
        <v>531.33962568630284</v>
      </c>
    </row>
    <row r="9326" spans="2:9">
      <c r="B9326">
        <f t="shared" si="1022"/>
        <v>9308</v>
      </c>
      <c r="C9326" s="38">
        <f t="shared" ca="1" si="1017"/>
        <v>0.22880399954441541</v>
      </c>
      <c r="D9326" s="38">
        <f t="shared" ca="1" si="1018"/>
        <v>6.073216860726937E-2</v>
      </c>
      <c r="E9326" s="38">
        <f t="shared" ca="1" si="1019"/>
        <v>0.14517436242958523</v>
      </c>
      <c r="F9326" s="38">
        <f t="shared" ca="1" si="1023"/>
        <v>2.1890786471158278E-2</v>
      </c>
      <c r="G9326" s="24">
        <f t="shared" ca="1" si="1020"/>
        <v>7507.3654806851673</v>
      </c>
      <c r="H9326" s="24">
        <f t="shared" ca="1" si="1021"/>
        <v>8200.54678399765</v>
      </c>
      <c r="I9326" s="24">
        <f ca="1">H9326/'Option value'!$E$10</f>
        <v>398.08479533969171</v>
      </c>
    </row>
    <row r="9327" spans="2:9">
      <c r="B9327">
        <f t="shared" si="1022"/>
        <v>9309</v>
      </c>
      <c r="C9327" s="38">
        <f t="shared" ca="1" si="1017"/>
        <v>0.2341535838441661</v>
      </c>
      <c r="D9327" s="38">
        <f t="shared" ca="1" si="1018"/>
        <v>6.1978046427575033E-2</v>
      </c>
      <c r="E9327" s="38">
        <f t="shared" ca="1" si="1019"/>
        <v>0.14288704384578679</v>
      </c>
      <c r="F9327" s="38">
        <f t="shared" ca="1" si="1023"/>
        <v>5.9566022496287507E-2</v>
      </c>
      <c r="G9327" s="24">
        <f t="shared" ca="1" si="1020"/>
        <v>11385.284400669183</v>
      </c>
      <c r="H9327" s="24">
        <f t="shared" ca="1" si="1021"/>
        <v>12078.465703981665</v>
      </c>
      <c r="I9327" s="24">
        <f ca="1">H9327/'Option value'!$E$10</f>
        <v>586.33328660105167</v>
      </c>
    </row>
    <row r="9328" spans="2:9">
      <c r="B9328">
        <f t="shared" si="1022"/>
        <v>9310</v>
      </c>
      <c r="C9328" s="38">
        <f t="shared" ca="1" si="1017"/>
        <v>0.14572212630995418</v>
      </c>
      <c r="D9328" s="38">
        <f t="shared" ca="1" si="1018"/>
        <v>5.5787120092135697E-2</v>
      </c>
      <c r="E9328" s="38">
        <f t="shared" ca="1" si="1019"/>
        <v>0.15096036689936934</v>
      </c>
      <c r="F9328" s="38">
        <f t="shared" ca="1" si="1023"/>
        <v>4.309549778475915E-2</v>
      </c>
      <c r="G9328" s="24">
        <f t="shared" ca="1" si="1020"/>
        <v>7348.9382575635218</v>
      </c>
      <c r="H9328" s="24">
        <f t="shared" ca="1" si="1021"/>
        <v>8042.1195608760045</v>
      </c>
      <c r="I9328" s="24">
        <f ca="1">H9328/'Option value'!$E$10</f>
        <v>390.39415344058273</v>
      </c>
    </row>
    <row r="9329" spans="2:9">
      <c r="B9329">
        <f t="shared" si="1022"/>
        <v>9311</v>
      </c>
      <c r="C9329" s="38">
        <f t="shared" ca="1" si="1017"/>
        <v>0.32816726056236134</v>
      </c>
      <c r="D9329" s="38">
        <f t="shared" ca="1" si="1018"/>
        <v>6.5023452775738899E-2</v>
      </c>
      <c r="E9329" s="38">
        <f t="shared" ca="1" si="1019"/>
        <v>0.14407189548798366</v>
      </c>
      <c r="F9329" s="38">
        <f t="shared" ca="1" si="1023"/>
        <v>4.1550317368346412E-2</v>
      </c>
      <c r="G9329" s="24">
        <f t="shared" ca="1" si="1020"/>
        <v>10447.175533875436</v>
      </c>
      <c r="H9329" s="24">
        <f t="shared" ca="1" si="1021"/>
        <v>11140.356837187917</v>
      </c>
      <c r="I9329" s="24">
        <f ca="1">H9329/'Option value'!$E$10</f>
        <v>540.79402122271438</v>
      </c>
    </row>
    <row r="9330" spans="2:9">
      <c r="B9330">
        <f t="shared" si="1022"/>
        <v>9312</v>
      </c>
      <c r="C9330" s="38">
        <f t="shared" ca="1" si="1017"/>
        <v>0.21198197120460988</v>
      </c>
      <c r="D9330" s="38">
        <f t="shared" ca="1" si="1018"/>
        <v>5.5649564956700683E-2</v>
      </c>
      <c r="E9330" s="38">
        <f t="shared" ca="1" si="1019"/>
        <v>0.14866785453382253</v>
      </c>
      <c r="F9330" s="38">
        <f t="shared" ca="1" si="1023"/>
        <v>3.0624586367915381E-2</v>
      </c>
      <c r="G9330" s="24">
        <f t="shared" ca="1" si="1020"/>
        <v>7086.1131857897044</v>
      </c>
      <c r="H9330" s="24">
        <f t="shared" ca="1" si="1021"/>
        <v>7779.2944891021871</v>
      </c>
      <c r="I9330" s="24">
        <f ca="1">H9330/'Option value'!$E$10</f>
        <v>377.63565481078575</v>
      </c>
    </row>
    <row r="9331" spans="2:9">
      <c r="B9331">
        <f t="shared" si="1022"/>
        <v>9313</v>
      </c>
      <c r="C9331" s="38">
        <f t="shared" ca="1" si="1017"/>
        <v>0.35079425207323511</v>
      </c>
      <c r="D9331" s="38">
        <f t="shared" ca="1" si="1018"/>
        <v>6.1386171882097385E-2</v>
      </c>
      <c r="E9331" s="38">
        <f t="shared" ca="1" si="1019"/>
        <v>0.14677473583118283</v>
      </c>
      <c r="F9331" s="38">
        <f t="shared" ca="1" si="1023"/>
        <v>4.6260736891712506E-2</v>
      </c>
      <c r="G9331" s="24">
        <f t="shared" ca="1" si="1020"/>
        <v>10231.15302048748</v>
      </c>
      <c r="H9331" s="24">
        <f t="shared" ca="1" si="1021"/>
        <v>10924.334323799962</v>
      </c>
      <c r="I9331" s="24">
        <f ca="1">H9331/'Option value'!$E$10</f>
        <v>530.30749144660001</v>
      </c>
    </row>
    <row r="9332" spans="2:9">
      <c r="B9332">
        <f t="shared" si="1022"/>
        <v>9314</v>
      </c>
      <c r="C9332" s="38">
        <f t="shared" ca="1" si="1017"/>
        <v>0.15868061241188491</v>
      </c>
      <c r="D9332" s="38">
        <f t="shared" ca="1" si="1018"/>
        <v>6.7896357875060653E-2</v>
      </c>
      <c r="E9332" s="38">
        <f t="shared" ca="1" si="1019"/>
        <v>0.14507941196552568</v>
      </c>
      <c r="F9332" s="38">
        <f t="shared" ca="1" si="1023"/>
        <v>5.011785343108472E-2</v>
      </c>
      <c r="G9332" s="24">
        <f t="shared" ca="1" si="1020"/>
        <v>10274.335935831121</v>
      </c>
      <c r="H9332" s="24">
        <f t="shared" ca="1" si="1021"/>
        <v>10967.517239143603</v>
      </c>
      <c r="I9332" s="24">
        <f ca="1">H9332/'Option value'!$E$10</f>
        <v>532.4037494729904</v>
      </c>
    </row>
    <row r="9333" spans="2:9">
      <c r="B9333">
        <f t="shared" si="1022"/>
        <v>9315</v>
      </c>
      <c r="C9333" s="38">
        <f t="shared" ca="1" si="1017"/>
        <v>0.13526743343562897</v>
      </c>
      <c r="D9333" s="38">
        <f t="shared" ca="1" si="1018"/>
        <v>6.1702648258373911E-2</v>
      </c>
      <c r="E9333" s="38">
        <f t="shared" ca="1" si="1019"/>
        <v>0.14475587740374049</v>
      </c>
      <c r="F9333" s="38">
        <f t="shared" ca="1" si="1023"/>
        <v>2.9440473516821879E-2</v>
      </c>
      <c r="G9333" s="24">
        <f t="shared" ca="1" si="1020"/>
        <v>7533.6603487897164</v>
      </c>
      <c r="H9333" s="24">
        <f t="shared" ca="1" si="1021"/>
        <v>8226.8416521021991</v>
      </c>
      <c r="I9333" s="24">
        <f ca="1">H9333/'Option value'!$E$10</f>
        <v>399.36124524767956</v>
      </c>
    </row>
    <row r="9334" spans="2:9">
      <c r="B9334">
        <f t="shared" si="1022"/>
        <v>9316</v>
      </c>
      <c r="C9334" s="38">
        <f t="shared" ca="1" si="1017"/>
        <v>0.16787399519686338</v>
      </c>
      <c r="D9334" s="38">
        <f t="shared" ca="1" si="1018"/>
        <v>5.3921831015265501E-2</v>
      </c>
      <c r="E9334" s="38">
        <f t="shared" ca="1" si="1019"/>
        <v>0.14448699588262245</v>
      </c>
      <c r="F9334" s="38">
        <f t="shared" ca="1" si="1023"/>
        <v>2.4065538619447002E-2</v>
      </c>
      <c r="G9334" s="24">
        <f t="shared" ca="1" si="1020"/>
        <v>6485.5694998154513</v>
      </c>
      <c r="H9334" s="24">
        <f t="shared" ca="1" si="1021"/>
        <v>7178.750803127934</v>
      </c>
      <c r="I9334" s="24">
        <f ca="1">H9334/'Option value'!$E$10</f>
        <v>348.48304869553073</v>
      </c>
    </row>
    <row r="9335" spans="2:9">
      <c r="B9335">
        <f t="shared" si="1022"/>
        <v>9317</v>
      </c>
      <c r="C9335" s="38">
        <f t="shared" ca="1" si="1017"/>
        <v>0.4240666487674008</v>
      </c>
      <c r="D9335" s="38">
        <f t="shared" ca="1" si="1018"/>
        <v>6.5495230058047402E-2</v>
      </c>
      <c r="E9335" s="38">
        <f t="shared" ca="1" si="1019"/>
        <v>0.14224644151417265</v>
      </c>
      <c r="F9335" s="38">
        <f t="shared" ca="1" si="1023"/>
        <v>2.3127297480604585E-2</v>
      </c>
      <c r="G9335" s="24">
        <f t="shared" ca="1" si="1020"/>
        <v>9710.6835202209695</v>
      </c>
      <c r="H9335" s="24">
        <f t="shared" ca="1" si="1021"/>
        <v>10403.864823533451</v>
      </c>
      <c r="I9335" s="24">
        <f ca="1">H9335/'Option value'!$E$10</f>
        <v>505.04198172492477</v>
      </c>
    </row>
    <row r="9336" spans="2:9">
      <c r="B9336">
        <f t="shared" si="1022"/>
        <v>9318</v>
      </c>
      <c r="C9336" s="38">
        <f t="shared" ca="1" si="1017"/>
        <v>0.42568776096777772</v>
      </c>
      <c r="D9336" s="38">
        <f t="shared" ca="1" si="1018"/>
        <v>7.1059094391236449E-2</v>
      </c>
      <c r="E9336" s="38">
        <f t="shared" ca="1" si="1019"/>
        <v>0.14553202786334651</v>
      </c>
      <c r="F9336" s="38">
        <f t="shared" ca="1" si="1023"/>
        <v>4.8447249598629755E-2</v>
      </c>
      <c r="G9336" s="24">
        <f t="shared" ca="1" si="1020"/>
        <v>12941.491263190723</v>
      </c>
      <c r="H9336" s="24">
        <f t="shared" ca="1" si="1021"/>
        <v>13634.672566503205</v>
      </c>
      <c r="I9336" s="24">
        <f ca="1">H9336/'Option value'!$E$10</f>
        <v>661.87730905355352</v>
      </c>
    </row>
    <row r="9337" spans="2:9">
      <c r="B9337">
        <f t="shared" si="1022"/>
        <v>9319</v>
      </c>
      <c r="C9337" s="38">
        <f t="shared" ca="1" si="1017"/>
        <v>3.0055834762722305E-2</v>
      </c>
      <c r="D9337" s="38">
        <f t="shared" ca="1" si="1018"/>
        <v>5.6241611021480564E-2</v>
      </c>
      <c r="E9337" s="38">
        <f t="shared" ca="1" si="1019"/>
        <v>0.14689468772985975</v>
      </c>
      <c r="F9337" s="38">
        <f t="shared" ca="1" si="1023"/>
        <v>3.5832252648481985E-2</v>
      </c>
      <c r="G9337" s="24">
        <f t="shared" ca="1" si="1020"/>
        <v>6469.0827196249866</v>
      </c>
      <c r="H9337" s="24">
        <f t="shared" ca="1" si="1021"/>
        <v>7162.2640229374692</v>
      </c>
      <c r="I9337" s="24">
        <f ca="1">H9337/'Option value'!$E$10</f>
        <v>347.68271956007129</v>
      </c>
    </row>
    <row r="9338" spans="2:9">
      <c r="B9338">
        <f t="shared" si="1022"/>
        <v>9320</v>
      </c>
      <c r="C9338" s="38">
        <f t="shared" ca="1" si="1017"/>
        <v>0.32496064310209072</v>
      </c>
      <c r="D9338" s="38">
        <f t="shared" ca="1" si="1018"/>
        <v>6.2277393117564028E-2</v>
      </c>
      <c r="E9338" s="38">
        <f t="shared" ca="1" si="1019"/>
        <v>0.14365594127275957</v>
      </c>
      <c r="F9338" s="38">
        <f t="shared" ca="1" si="1023"/>
        <v>4.1250322657190266E-2</v>
      </c>
      <c r="G9338" s="24">
        <f t="shared" ca="1" si="1020"/>
        <v>9993.1175148106286</v>
      </c>
      <c r="H9338" s="24">
        <f t="shared" ca="1" si="1021"/>
        <v>10686.29881812311</v>
      </c>
      <c r="I9338" s="24">
        <f ca="1">H9338/'Option value'!$E$10</f>
        <v>518.75236981180149</v>
      </c>
    </row>
    <row r="9339" spans="2:9">
      <c r="B9339">
        <f t="shared" si="1022"/>
        <v>9321</v>
      </c>
      <c r="C9339" s="38">
        <f t="shared" ca="1" si="1017"/>
        <v>0.15078598916554481</v>
      </c>
      <c r="D9339" s="38">
        <f t="shared" ca="1" si="1018"/>
        <v>5.8583534500791637E-2</v>
      </c>
      <c r="E9339" s="38">
        <f t="shared" ca="1" si="1019"/>
        <v>0.14443134158411058</v>
      </c>
      <c r="F9339" s="38">
        <f t="shared" ca="1" si="1023"/>
        <v>5.7988538277774671E-2</v>
      </c>
      <c r="G9339" s="24">
        <f t="shared" ca="1" si="1020"/>
        <v>9672.3648556226217</v>
      </c>
      <c r="H9339" s="24">
        <f t="shared" ca="1" si="1021"/>
        <v>10365.546158935103</v>
      </c>
      <c r="I9339" s="24">
        <f ca="1">H9339/'Option value'!$E$10</f>
        <v>503.18185237549045</v>
      </c>
    </row>
    <row r="9340" spans="2:9">
      <c r="B9340">
        <f t="shared" si="1022"/>
        <v>9322</v>
      </c>
      <c r="C9340" s="38">
        <f t="shared" ca="1" si="1017"/>
        <v>0.19086711755482749</v>
      </c>
      <c r="D9340" s="38">
        <f t="shared" ca="1" si="1018"/>
        <v>7.480449102467325E-2</v>
      </c>
      <c r="E9340" s="38">
        <f t="shared" ca="1" si="1019"/>
        <v>0.14211788894806723</v>
      </c>
      <c r="F9340" s="38">
        <f t="shared" ca="1" si="1023"/>
        <v>2.8528305822510286E-2</v>
      </c>
      <c r="G9340" s="24">
        <f t="shared" ca="1" si="1020"/>
        <v>9726.2145869231699</v>
      </c>
      <c r="H9340" s="24">
        <f t="shared" ca="1" si="1021"/>
        <v>10419.395890235652</v>
      </c>
      <c r="I9340" s="24">
        <f ca="1">H9340/'Option value'!$E$10</f>
        <v>505.79591700173063</v>
      </c>
    </row>
    <row r="9341" spans="2:9">
      <c r="B9341">
        <f t="shared" si="1022"/>
        <v>9323</v>
      </c>
      <c r="C9341" s="38">
        <f t="shared" ca="1" si="1017"/>
        <v>0.40911157560935985</v>
      </c>
      <c r="D9341" s="38">
        <f t="shared" ca="1" si="1018"/>
        <v>5.9924061696892635E-2</v>
      </c>
      <c r="E9341" s="38">
        <f t="shared" ca="1" si="1019"/>
        <v>0.14857364814317658</v>
      </c>
      <c r="F9341" s="38">
        <f t="shared" ca="1" si="1023"/>
        <v>2.0037295439627525E-2</v>
      </c>
      <c r="G9341" s="24">
        <f t="shared" ca="1" si="1020"/>
        <v>8147.2685079968269</v>
      </c>
      <c r="H9341" s="24">
        <f t="shared" ca="1" si="1021"/>
        <v>8840.4498113093086</v>
      </c>
      <c r="I9341" s="24">
        <f ca="1">H9341/'Option value'!$E$10</f>
        <v>429.14804909268486</v>
      </c>
    </row>
    <row r="9342" spans="2:9">
      <c r="B9342">
        <f t="shared" si="1022"/>
        <v>9324</v>
      </c>
      <c r="C9342" s="38">
        <f t="shared" ca="1" si="1017"/>
        <v>4.5145540226332381E-2</v>
      </c>
      <c r="D9342" s="38">
        <f t="shared" ca="1" si="1018"/>
        <v>6.5582552309721279E-2</v>
      </c>
      <c r="E9342" s="38">
        <f t="shared" ca="1" si="1019"/>
        <v>0.1475781063488226</v>
      </c>
      <c r="F9342" s="38">
        <f t="shared" ca="1" si="1023"/>
        <v>2.517378312684343E-2</v>
      </c>
      <c r="G9342" s="24">
        <f t="shared" ca="1" si="1020"/>
        <v>6944.7994024905092</v>
      </c>
      <c r="H9342" s="24">
        <f t="shared" ca="1" si="1021"/>
        <v>7637.9807058029919</v>
      </c>
      <c r="I9342" s="24">
        <f ca="1">H9342/'Option value'!$E$10</f>
        <v>370.77576241762097</v>
      </c>
    </row>
    <row r="9343" spans="2:9">
      <c r="B9343">
        <f t="shared" si="1022"/>
        <v>9325</v>
      </c>
      <c r="C9343" s="38">
        <f t="shared" ca="1" si="1017"/>
        <v>5.2464040150332375E-2</v>
      </c>
      <c r="D9343" s="38">
        <f t="shared" ca="1" si="1018"/>
        <v>6.1705860516451154E-2</v>
      </c>
      <c r="E9343" s="38">
        <f t="shared" ca="1" si="1019"/>
        <v>0.14628708532008</v>
      </c>
      <c r="F9343" s="38">
        <f t="shared" ca="1" si="1023"/>
        <v>2.6646819168981345E-2</v>
      </c>
      <c r="G9343" s="24">
        <f t="shared" ca="1" si="1020"/>
        <v>6732.0554667984989</v>
      </c>
      <c r="H9343" s="24">
        <f t="shared" ca="1" si="1021"/>
        <v>7425.2367701109815</v>
      </c>
      <c r="I9343" s="24">
        <f ca="1">H9343/'Option value'!$E$10</f>
        <v>360.44838689859131</v>
      </c>
    </row>
    <row r="9344" spans="2:9">
      <c r="B9344">
        <f t="shared" si="1022"/>
        <v>9326</v>
      </c>
      <c r="C9344" s="38">
        <f t="shared" ca="1" si="1017"/>
        <v>0.35759050725084762</v>
      </c>
      <c r="D9344" s="38">
        <f t="shared" ca="1" si="1018"/>
        <v>5.9059644036815448E-2</v>
      </c>
      <c r="E9344" s="38">
        <f t="shared" ca="1" si="1019"/>
        <v>0.14423712053634477</v>
      </c>
      <c r="F9344" s="38">
        <f t="shared" ca="1" si="1023"/>
        <v>5.705740804786974E-2</v>
      </c>
      <c r="G9344" s="24">
        <f t="shared" ca="1" si="1020"/>
        <v>11406.057643077003</v>
      </c>
      <c r="H9344" s="24">
        <f t="shared" ca="1" si="1021"/>
        <v>12099.238946389485</v>
      </c>
      <c r="I9344" s="24">
        <f ca="1">H9344/'Option value'!$E$10</f>
        <v>587.34169642667405</v>
      </c>
    </row>
    <row r="9345" spans="2:9">
      <c r="B9345">
        <f t="shared" si="1022"/>
        <v>9327</v>
      </c>
      <c r="C9345" s="38">
        <f t="shared" ca="1" si="1017"/>
        <v>0.2352425201897583</v>
      </c>
      <c r="D9345" s="38">
        <f t="shared" ca="1" si="1018"/>
        <v>6.1097517934154438E-2</v>
      </c>
      <c r="E9345" s="38">
        <f t="shared" ca="1" si="1019"/>
        <v>0.14588822077124053</v>
      </c>
      <c r="F9345" s="38">
        <f t="shared" ca="1" si="1023"/>
        <v>5.3885029748152471E-2</v>
      </c>
      <c r="G9345" s="24">
        <f t="shared" ca="1" si="1020"/>
        <v>10173.357038699598</v>
      </c>
      <c r="H9345" s="24">
        <f t="shared" ca="1" si="1021"/>
        <v>10866.53834201208</v>
      </c>
      <c r="I9345" s="24">
        <f ca="1">H9345/'Option value'!$E$10</f>
        <v>527.50186126272229</v>
      </c>
    </row>
    <row r="9346" spans="2:9">
      <c r="B9346">
        <f t="shared" si="1022"/>
        <v>9328</v>
      </c>
      <c r="C9346" s="38">
        <f t="shared" ca="1" si="1017"/>
        <v>0.21070075311374908</v>
      </c>
      <c r="D9346" s="38">
        <f t="shared" ca="1" si="1018"/>
        <v>6.8092980100987674E-2</v>
      </c>
      <c r="E9346" s="38">
        <f t="shared" ca="1" si="1019"/>
        <v>0.14780472825076174</v>
      </c>
      <c r="F9346" s="38">
        <f t="shared" ca="1" si="1023"/>
        <v>3.1530266027834361E-2</v>
      </c>
      <c r="G9346" s="24">
        <f t="shared" ca="1" si="1020"/>
        <v>8793.1846158826283</v>
      </c>
      <c r="H9346" s="24">
        <f t="shared" ca="1" si="1021"/>
        <v>9486.3659191951101</v>
      </c>
      <c r="I9346" s="24">
        <f ca="1">H9346/'Option value'!$E$10</f>
        <v>460.50319996092765</v>
      </c>
    </row>
    <row r="9347" spans="2:9">
      <c r="B9347">
        <f t="shared" si="1022"/>
        <v>9329</v>
      </c>
      <c r="C9347" s="38">
        <f t="shared" ca="1" si="1017"/>
        <v>7.7091557327969379E-2</v>
      </c>
      <c r="D9347" s="38">
        <f t="shared" ca="1" si="1018"/>
        <v>6.8124720291026716E-2</v>
      </c>
      <c r="E9347" s="38">
        <f t="shared" ca="1" si="1019"/>
        <v>0.1507255207740377</v>
      </c>
      <c r="F9347" s="38">
        <f t="shared" ca="1" si="1023"/>
        <v>2.7265213977228496E-2</v>
      </c>
      <c r="G9347" s="24">
        <f t="shared" ca="1" si="1020"/>
        <v>7370.914589837218</v>
      </c>
      <c r="H9347" s="24">
        <f t="shared" ca="1" si="1021"/>
        <v>8064.0958931497007</v>
      </c>
      <c r="I9347" s="24">
        <f ca="1">H9347/'Option value'!$E$10</f>
        <v>391.46096568687864</v>
      </c>
    </row>
    <row r="9348" spans="2:9">
      <c r="B9348">
        <f t="shared" si="1022"/>
        <v>9330</v>
      </c>
      <c r="C9348" s="38">
        <f t="shared" ca="1" si="1017"/>
        <v>0.30257102398786029</v>
      </c>
      <c r="D9348" s="38">
        <f t="shared" ca="1" si="1018"/>
        <v>5.753857932939533E-2</v>
      </c>
      <c r="E9348" s="38">
        <f t="shared" ca="1" si="1019"/>
        <v>0.14185958768765883</v>
      </c>
      <c r="F9348" s="38">
        <f t="shared" ca="1" si="1023"/>
        <v>4.3046535836879493E-2</v>
      </c>
      <c r="G9348" s="24">
        <f t="shared" ca="1" si="1020"/>
        <v>9406.7068885224817</v>
      </c>
      <c r="H9348" s="24">
        <f t="shared" ca="1" si="1021"/>
        <v>10099.888191834963</v>
      </c>
      <c r="I9348" s="24">
        <f ca="1">H9348/'Option value'!$E$10</f>
        <v>490.28583455509528</v>
      </c>
    </row>
    <row r="9349" spans="2:9">
      <c r="B9349">
        <f t="shared" si="1022"/>
        <v>9331</v>
      </c>
      <c r="C9349" s="38">
        <f t="shared" ca="1" si="1017"/>
        <v>0.10868905921009592</v>
      </c>
      <c r="D9349" s="38">
        <f t="shared" ca="1" si="1018"/>
        <v>7.2481429467199043E-2</v>
      </c>
      <c r="E9349" s="38">
        <f t="shared" ca="1" si="1019"/>
        <v>0.14472195904145513</v>
      </c>
      <c r="F9349" s="38">
        <f t="shared" ca="1" si="1023"/>
        <v>2.4832491139218472E-2</v>
      </c>
      <c r="G9349" s="24">
        <f t="shared" ca="1" si="1020"/>
        <v>8312.7908887499507</v>
      </c>
      <c r="H9349" s="24">
        <f t="shared" ca="1" si="1021"/>
        <v>9005.9721920624324</v>
      </c>
      <c r="I9349" s="24">
        <f ca="1">H9349/'Option value'!$E$10</f>
        <v>437.1831161195355</v>
      </c>
    </row>
    <row r="9350" spans="2:9">
      <c r="B9350">
        <f t="shared" si="1022"/>
        <v>9332</v>
      </c>
      <c r="C9350" s="38">
        <f t="shared" ca="1" si="1017"/>
        <v>0.19227086300635204</v>
      </c>
      <c r="D9350" s="38">
        <f t="shared" ca="1" si="1018"/>
        <v>6.6321253229454549E-2</v>
      </c>
      <c r="E9350" s="38">
        <f t="shared" ca="1" si="1019"/>
        <v>0.14465737325312963</v>
      </c>
      <c r="F9350" s="38">
        <f t="shared" ca="1" si="1023"/>
        <v>5.6196144274665072E-2</v>
      </c>
      <c r="G9350" s="24">
        <f t="shared" ca="1" si="1020"/>
        <v>11085.775083651153</v>
      </c>
      <c r="H9350" s="24">
        <f t="shared" ca="1" si="1021"/>
        <v>11778.956386963635</v>
      </c>
      <c r="I9350" s="24">
        <f ca="1">H9350/'Option value'!$E$10</f>
        <v>571.79399936716675</v>
      </c>
    </row>
    <row r="9351" spans="2:9">
      <c r="B9351">
        <f t="shared" si="1022"/>
        <v>9333</v>
      </c>
      <c r="C9351" s="38">
        <f t="shared" ca="1" si="1017"/>
        <v>0.18515130997664628</v>
      </c>
      <c r="D9351" s="38">
        <f t="shared" ca="1" si="1018"/>
        <v>6.6295793522585952E-2</v>
      </c>
      <c r="E9351" s="38">
        <f t="shared" ca="1" si="1019"/>
        <v>0.14426805778276758</v>
      </c>
      <c r="F9351" s="38">
        <f t="shared" ca="1" si="1023"/>
        <v>2.3497972016338145E-2</v>
      </c>
      <c r="G9351" s="24">
        <f t="shared" ca="1" si="1020"/>
        <v>8068.4809180203301</v>
      </c>
      <c r="H9351" s="24">
        <f t="shared" ca="1" si="1021"/>
        <v>8761.6622213328119</v>
      </c>
      <c r="I9351" s="24">
        <f ca="1">H9351/'Option value'!$E$10</f>
        <v>425.32340880256368</v>
      </c>
    </row>
    <row r="9352" spans="2:9">
      <c r="B9352">
        <f t="shared" si="1022"/>
        <v>9334</v>
      </c>
      <c r="C9352" s="38">
        <f t="shared" ca="1" si="1017"/>
        <v>0.17072226618785624</v>
      </c>
      <c r="D9352" s="38">
        <f t="shared" ca="1" si="1018"/>
        <v>6.6398074968340076E-2</v>
      </c>
      <c r="E9352" s="38">
        <f t="shared" ca="1" si="1019"/>
        <v>0.1432021064204492</v>
      </c>
      <c r="F9352" s="38">
        <f t="shared" ca="1" si="1023"/>
        <v>2.2094700385887713E-2</v>
      </c>
      <c r="G9352" s="24">
        <f t="shared" ca="1" si="1020"/>
        <v>7960.3111083541862</v>
      </c>
      <c r="H9352" s="24">
        <f t="shared" ca="1" si="1021"/>
        <v>8653.492411666668</v>
      </c>
      <c r="I9352" s="24">
        <f ca="1">H9352/'Option value'!$E$10</f>
        <v>420.07244716828484</v>
      </c>
    </row>
    <row r="9353" spans="2:9">
      <c r="B9353">
        <f t="shared" si="1022"/>
        <v>9335</v>
      </c>
      <c r="C9353" s="38">
        <f t="shared" ca="1" si="1017"/>
        <v>0.43592126144998805</v>
      </c>
      <c r="D9353" s="38">
        <f t="shared" ca="1" si="1018"/>
        <v>6.5454700030909155E-2</v>
      </c>
      <c r="E9353" s="38">
        <f t="shared" ca="1" si="1019"/>
        <v>0.14470139752000707</v>
      </c>
      <c r="F9353" s="38">
        <f t="shared" ca="1" si="1023"/>
        <v>3.8792690669107982E-2</v>
      </c>
      <c r="G9353" s="24">
        <f t="shared" ca="1" si="1020"/>
        <v>11006.042220522795</v>
      </c>
      <c r="H9353" s="24">
        <f t="shared" ca="1" si="1021"/>
        <v>11699.223523835277</v>
      </c>
      <c r="I9353" s="24">
        <f ca="1">H9353/'Option value'!$E$10</f>
        <v>567.92347203083864</v>
      </c>
    </row>
    <row r="9354" spans="2:9">
      <c r="B9354">
        <f t="shared" si="1022"/>
        <v>9336</v>
      </c>
      <c r="C9354" s="38">
        <f t="shared" ca="1" si="1017"/>
        <v>0.26670061554352353</v>
      </c>
      <c r="D9354" s="38">
        <f t="shared" ca="1" si="1018"/>
        <v>5.7045755337302106E-2</v>
      </c>
      <c r="E9354" s="38">
        <f t="shared" ca="1" si="1019"/>
        <v>0.1502491499081198</v>
      </c>
      <c r="F9354" s="38">
        <f t="shared" ca="1" si="1023"/>
        <v>2.899286410390756E-2</v>
      </c>
      <c r="G9354" s="24">
        <f t="shared" ca="1" si="1020"/>
        <v>7390.680568871313</v>
      </c>
      <c r="H9354" s="24">
        <f t="shared" ca="1" si="1021"/>
        <v>8083.8618721837956</v>
      </c>
      <c r="I9354" s="24">
        <f ca="1">H9354/'Option value'!$E$10</f>
        <v>392.42047923222304</v>
      </c>
    </row>
    <row r="9355" spans="2:9">
      <c r="B9355">
        <f t="shared" si="1022"/>
        <v>9337</v>
      </c>
      <c r="C9355" s="38">
        <f t="shared" ca="1" si="1017"/>
        <v>5.9116318720731198E-2</v>
      </c>
      <c r="D9355" s="38">
        <f t="shared" ca="1" si="1018"/>
        <v>6.5762023599904157E-2</v>
      </c>
      <c r="E9355" s="38">
        <f t="shared" ca="1" si="1019"/>
        <v>0.14513980554680828</v>
      </c>
      <c r="F9355" s="38">
        <f t="shared" ca="1" si="1023"/>
        <v>5.4119772176461647E-2</v>
      </c>
      <c r="G9355" s="24">
        <f t="shared" ca="1" si="1020"/>
        <v>9490.1530122879904</v>
      </c>
      <c r="H9355" s="24">
        <f t="shared" ca="1" si="1021"/>
        <v>10183.334315600472</v>
      </c>
      <c r="I9355" s="24">
        <f ca="1">H9355/'Option value'!$E$10</f>
        <v>494.33661726215882</v>
      </c>
    </row>
    <row r="9356" spans="2:9">
      <c r="B9356">
        <f t="shared" si="1022"/>
        <v>9338</v>
      </c>
      <c r="C9356" s="38">
        <f t="shared" ca="1" si="1017"/>
        <v>0.11150620265214371</v>
      </c>
      <c r="D9356" s="38">
        <f t="shared" ca="1" si="1018"/>
        <v>6.4324726292000894E-2</v>
      </c>
      <c r="E9356" s="38">
        <f t="shared" ca="1" si="1019"/>
        <v>0.14563227426557102</v>
      </c>
      <c r="F9356" s="38">
        <f t="shared" ca="1" si="1023"/>
        <v>5.926411687415005E-2</v>
      </c>
      <c r="G9356" s="24">
        <f t="shared" ca="1" si="1020"/>
        <v>10266.621709493356</v>
      </c>
      <c r="H9356" s="24">
        <f t="shared" ca="1" si="1021"/>
        <v>10959.803012805838</v>
      </c>
      <c r="I9356" s="24">
        <f ca="1">H9356/'Option value'!$E$10</f>
        <v>532.02927246630281</v>
      </c>
    </row>
    <row r="9357" spans="2:9">
      <c r="B9357">
        <f t="shared" si="1022"/>
        <v>9339</v>
      </c>
      <c r="C9357" s="38">
        <f t="shared" ca="1" si="1017"/>
        <v>0.31291445134948181</v>
      </c>
      <c r="D9357" s="38">
        <f t="shared" ca="1" si="1018"/>
        <v>5.4807249975186462E-2</v>
      </c>
      <c r="E9357" s="38">
        <f t="shared" ca="1" si="1019"/>
        <v>0.14654731094151521</v>
      </c>
      <c r="F9357" s="38">
        <f t="shared" ca="1" si="1023"/>
        <v>2.8658319308465189E-2</v>
      </c>
      <c r="G9357" s="24">
        <f t="shared" ca="1" si="1020"/>
        <v>7569.9422067562982</v>
      </c>
      <c r="H9357" s="24">
        <f t="shared" ca="1" si="1021"/>
        <v>8263.1235100687809</v>
      </c>
      <c r="I9357" s="24">
        <f ca="1">H9357/'Option value'!$E$10</f>
        <v>401.12250048877576</v>
      </c>
    </row>
    <row r="9358" spans="2:9">
      <c r="B9358">
        <f t="shared" si="1022"/>
        <v>9340</v>
      </c>
      <c r="C9358" s="38">
        <f t="shared" ca="1" si="1017"/>
        <v>0.34010492897087119</v>
      </c>
      <c r="D9358" s="38">
        <f t="shared" ca="1" si="1018"/>
        <v>6.0864399057917427E-2</v>
      </c>
      <c r="E9358" s="38">
        <f t="shared" ca="1" si="1019"/>
        <v>0.14814221792678611</v>
      </c>
      <c r="F9358" s="38">
        <f t="shared" ca="1" si="1023"/>
        <v>3.4937205495074494E-2</v>
      </c>
      <c r="G9358" s="24">
        <f t="shared" ca="1" si="1020"/>
        <v>8935.6852543315836</v>
      </c>
      <c r="H9358" s="24">
        <f t="shared" ca="1" si="1021"/>
        <v>9628.8665576440653</v>
      </c>
      <c r="I9358" s="24">
        <f ca="1">H9358/'Option value'!$E$10</f>
        <v>467.42070668175069</v>
      </c>
    </row>
    <row r="9359" spans="2:9">
      <c r="B9359">
        <f t="shared" si="1022"/>
        <v>9341</v>
      </c>
      <c r="C9359" s="38">
        <f t="shared" ca="1" si="1017"/>
        <v>9.6586098666628789E-2</v>
      </c>
      <c r="D9359" s="38">
        <f t="shared" ca="1" si="1018"/>
        <v>5.8619987303208616E-2</v>
      </c>
      <c r="E9359" s="38">
        <f t="shared" ca="1" si="1019"/>
        <v>0.14486866370842943</v>
      </c>
      <c r="F9359" s="38">
        <f t="shared" ca="1" si="1023"/>
        <v>4.8085709303571089E-2</v>
      </c>
      <c r="G9359" s="24">
        <f t="shared" ca="1" si="1020"/>
        <v>8237.2255450444227</v>
      </c>
      <c r="H9359" s="24">
        <f t="shared" ca="1" si="1021"/>
        <v>8930.4068483569044</v>
      </c>
      <c r="I9359" s="24">
        <f ca="1">H9359/'Option value'!$E$10</f>
        <v>433.51489555130598</v>
      </c>
    </row>
    <row r="9360" spans="2:9">
      <c r="B9360">
        <f t="shared" si="1022"/>
        <v>9342</v>
      </c>
      <c r="C9360" s="38">
        <f t="shared" ca="1" si="1017"/>
        <v>9.2011616239310173E-2</v>
      </c>
      <c r="D9360" s="38">
        <f t="shared" ca="1" si="1018"/>
        <v>6.3583585089210679E-2</v>
      </c>
      <c r="E9360" s="38">
        <f t="shared" ca="1" si="1019"/>
        <v>0.14335365294488514</v>
      </c>
      <c r="F9360" s="38">
        <f t="shared" ca="1" si="1023"/>
        <v>3.8751771664887941E-2</v>
      </c>
      <c r="G9360" s="24">
        <f t="shared" ca="1" si="1020"/>
        <v>8232.3561564289121</v>
      </c>
      <c r="H9360" s="24">
        <f t="shared" ca="1" si="1021"/>
        <v>8925.5374597413938</v>
      </c>
      <c r="I9360" s="24">
        <f ca="1">H9360/'Option value'!$E$10</f>
        <v>433.27851746317441</v>
      </c>
    </row>
    <row r="9361" spans="2:9">
      <c r="B9361">
        <f t="shared" si="1022"/>
        <v>9343</v>
      </c>
      <c r="C9361" s="38">
        <f t="shared" ca="1" si="1017"/>
        <v>0.20894222268037935</v>
      </c>
      <c r="D9361" s="38">
        <f t="shared" ca="1" si="1018"/>
        <v>6.5019080206199259E-2</v>
      </c>
      <c r="E9361" s="38">
        <f t="shared" ca="1" si="1019"/>
        <v>0.15082973192384208</v>
      </c>
      <c r="F9361" s="38">
        <f t="shared" ca="1" si="1023"/>
        <v>3.903468297663882E-2</v>
      </c>
      <c r="G9361" s="24">
        <f t="shared" ca="1" si="1020"/>
        <v>8719.973669583509</v>
      </c>
      <c r="H9361" s="24">
        <f t="shared" ca="1" si="1021"/>
        <v>9413.1549728959908</v>
      </c>
      <c r="I9361" s="24">
        <f ca="1">H9361/'Option value'!$E$10</f>
        <v>456.94927052893155</v>
      </c>
    </row>
    <row r="9362" spans="2:9">
      <c r="B9362">
        <f t="shared" si="1022"/>
        <v>9344</v>
      </c>
      <c r="C9362" s="38">
        <f t="shared" ca="1" si="1017"/>
        <v>0.16653801550253935</v>
      </c>
      <c r="D9362" s="38">
        <f t="shared" ca="1" si="1018"/>
        <v>6.2149221946706662E-2</v>
      </c>
      <c r="E9362" s="38">
        <f t="shared" ca="1" si="1019"/>
        <v>0.14798923689441307</v>
      </c>
      <c r="F9362" s="38">
        <f t="shared" ca="1" si="1023"/>
        <v>4.2680087180952092E-2</v>
      </c>
      <c r="G9362" s="24">
        <f t="shared" ca="1" si="1020"/>
        <v>8538.0729855194168</v>
      </c>
      <c r="H9362" s="24">
        <f t="shared" ca="1" si="1021"/>
        <v>9231.2542888318985</v>
      </c>
      <c r="I9362" s="24">
        <f ca="1">H9362/'Option value'!$E$10</f>
        <v>448.11914023455813</v>
      </c>
    </row>
    <row r="9363" spans="2:9">
      <c r="B9363">
        <f t="shared" si="1022"/>
        <v>9345</v>
      </c>
      <c r="C9363" s="38">
        <f t="shared" ref="C9363:C9426" ca="1" si="1024">_xlfn.NORM.INV(RAND(),$F$6,$G$6)</f>
        <v>0.20813447492597989</v>
      </c>
      <c r="D9363" s="38">
        <f t="shared" ref="D9363:D9426" ca="1" si="1025">_xlfn.NORM.INV(RAND(),$F$7,$G$7)</f>
        <v>6.2312038313289547E-2</v>
      </c>
      <c r="E9363" s="38">
        <f t="shared" ref="E9363:E9426" ca="1" si="1026">_xlfn.NORM.INV(RAND(),$F$8,$G$8)</f>
        <v>0.14237337848262779</v>
      </c>
      <c r="F9363" s="38">
        <f t="shared" ca="1" si="1023"/>
        <v>4.9228394112127385E-2</v>
      </c>
      <c r="G9363" s="24">
        <f t="shared" ref="G9363:G9426" ca="1" si="1027">IF(E9363&gt;F9363,($C$12*(1+C9363)*D9363)/(E9363-F9363),0)</f>
        <v>10023.494073094194</v>
      </c>
      <c r="H9363" s="24">
        <f t="shared" ref="H9363:H9426" ca="1" si="1028">G9363+$C$13</f>
        <v>10716.675376406676</v>
      </c>
      <c r="I9363" s="24">
        <f ca="1">H9363/'Option value'!$E$10</f>
        <v>520.22696001974157</v>
      </c>
    </row>
    <row r="9364" spans="2:9">
      <c r="B9364">
        <f t="shared" ref="B9364:B9427" si="1029">B9363+1</f>
        <v>9346</v>
      </c>
      <c r="C9364" s="38">
        <f t="shared" ca="1" si="1024"/>
        <v>0.21824143832298246</v>
      </c>
      <c r="D9364" s="38">
        <f t="shared" ca="1" si="1025"/>
        <v>5.8316207646259235E-2</v>
      </c>
      <c r="E9364" s="38">
        <f t="shared" ca="1" si="1026"/>
        <v>0.14407107299545305</v>
      </c>
      <c r="F9364" s="38">
        <f t="shared" ref="F9364:F9427" ca="1" si="1030">RAND()*($E$9-$D$9)+$D$9</f>
        <v>2.254391611491673E-2</v>
      </c>
      <c r="G9364" s="24">
        <f t="shared" ca="1" si="1027"/>
        <v>7250.0446407524059</v>
      </c>
      <c r="H9364" s="24">
        <f t="shared" ca="1" si="1028"/>
        <v>7943.2259440648886</v>
      </c>
      <c r="I9364" s="24">
        <f ca="1">H9364/'Option value'!$E$10</f>
        <v>385.59349243033438</v>
      </c>
    </row>
    <row r="9365" spans="2:9">
      <c r="B9365">
        <f t="shared" si="1029"/>
        <v>9347</v>
      </c>
      <c r="C9365" s="38">
        <f t="shared" ca="1" si="1024"/>
        <v>0.23813286860344748</v>
      </c>
      <c r="D9365" s="38">
        <f t="shared" ca="1" si="1025"/>
        <v>6.5541685912278436E-2</v>
      </c>
      <c r="E9365" s="38">
        <f t="shared" ca="1" si="1026"/>
        <v>0.14415425393823247</v>
      </c>
      <c r="F9365" s="38">
        <f t="shared" ca="1" si="1030"/>
        <v>3.4496135376691106E-2</v>
      </c>
      <c r="G9365" s="24">
        <f t="shared" ca="1" si="1027"/>
        <v>9177.7336113056954</v>
      </c>
      <c r="H9365" s="24">
        <f t="shared" ca="1" si="1028"/>
        <v>9870.9149146181771</v>
      </c>
      <c r="I9365" s="24">
        <f ca="1">H9365/'Option value'!$E$10</f>
        <v>479.17062692321247</v>
      </c>
    </row>
    <row r="9366" spans="2:9">
      <c r="B9366">
        <f t="shared" si="1029"/>
        <v>9348</v>
      </c>
      <c r="C9366" s="38">
        <f t="shared" ca="1" si="1024"/>
        <v>0.2230770397407921</v>
      </c>
      <c r="D9366" s="38">
        <f t="shared" ca="1" si="1025"/>
        <v>6.3900099613946007E-2</v>
      </c>
      <c r="E9366" s="38">
        <f t="shared" ca="1" si="1026"/>
        <v>0.14668334692574339</v>
      </c>
      <c r="F9366" s="38">
        <f t="shared" ca="1" si="1030"/>
        <v>2.2696141667923872E-2</v>
      </c>
      <c r="G9366" s="24">
        <f t="shared" ca="1" si="1027"/>
        <v>7817.5353650078532</v>
      </c>
      <c r="H9366" s="24">
        <f t="shared" ca="1" si="1028"/>
        <v>8510.7166683203359</v>
      </c>
      <c r="I9366" s="24">
        <f ca="1">H9366/'Option value'!$E$10</f>
        <v>413.14158584079297</v>
      </c>
    </row>
    <row r="9367" spans="2:9">
      <c r="B9367">
        <f t="shared" si="1029"/>
        <v>9349</v>
      </c>
      <c r="C9367" s="38">
        <f t="shared" ca="1" si="1024"/>
        <v>0.45160930347883016</v>
      </c>
      <c r="D9367" s="38">
        <f t="shared" ca="1" si="1025"/>
        <v>7.2565585169974439E-2</v>
      </c>
      <c r="E9367" s="38">
        <f t="shared" ca="1" si="1026"/>
        <v>0.14823559017774171</v>
      </c>
      <c r="F9367" s="38">
        <f t="shared" ca="1" si="1030"/>
        <v>2.6340868448327899E-2</v>
      </c>
      <c r="G9367" s="24">
        <f t="shared" ca="1" si="1027"/>
        <v>10717.337845421727</v>
      </c>
      <c r="H9367" s="24">
        <f t="shared" ca="1" si="1028"/>
        <v>11410.519148734209</v>
      </c>
      <c r="I9367" s="24">
        <f ca="1">H9367/'Option value'!$E$10</f>
        <v>553.9086965404955</v>
      </c>
    </row>
    <row r="9368" spans="2:9">
      <c r="B9368">
        <f t="shared" si="1029"/>
        <v>9350</v>
      </c>
      <c r="C9368" s="38">
        <f t="shared" ca="1" si="1024"/>
        <v>0.13000847915688252</v>
      </c>
      <c r="D9368" s="38">
        <f t="shared" ca="1" si="1025"/>
        <v>5.8610037962435559E-2</v>
      </c>
      <c r="E9368" s="38">
        <f t="shared" ca="1" si="1026"/>
        <v>0.14424081607760278</v>
      </c>
      <c r="F9368" s="38">
        <f t="shared" ca="1" si="1030"/>
        <v>2.2045763690305104E-2</v>
      </c>
      <c r="G9368" s="24">
        <f t="shared" ca="1" si="1027"/>
        <v>6721.89090813237</v>
      </c>
      <c r="H9368" s="24">
        <f t="shared" ca="1" si="1028"/>
        <v>7415.0722114448527</v>
      </c>
      <c r="I9368" s="24">
        <f ca="1">H9368/'Option value'!$E$10</f>
        <v>359.95496172062388</v>
      </c>
    </row>
    <row r="9369" spans="2:9">
      <c r="B9369">
        <f t="shared" si="1029"/>
        <v>9351</v>
      </c>
      <c r="C9369" s="38">
        <f t="shared" ca="1" si="1024"/>
        <v>0.26232941469079901</v>
      </c>
      <c r="D9369" s="38">
        <f t="shared" ca="1" si="1025"/>
        <v>6.6431316699410478E-2</v>
      </c>
      <c r="E9369" s="38">
        <f t="shared" ca="1" si="1026"/>
        <v>0.14497973432724776</v>
      </c>
      <c r="F9369" s="38">
        <f t="shared" ca="1" si="1030"/>
        <v>4.6535863138667893E-2</v>
      </c>
      <c r="G9369" s="24">
        <f t="shared" ca="1" si="1027"/>
        <v>10564.483180493238</v>
      </c>
      <c r="H9369" s="24">
        <f t="shared" ca="1" si="1028"/>
        <v>11257.66448380572</v>
      </c>
      <c r="I9369" s="24">
        <f ca="1">H9369/'Option value'!$E$10</f>
        <v>546.48856717503486</v>
      </c>
    </row>
    <row r="9370" spans="2:9">
      <c r="B9370">
        <f t="shared" si="1029"/>
        <v>9352</v>
      </c>
      <c r="C9370" s="38">
        <f t="shared" ca="1" si="1024"/>
        <v>0.24886348428554972</v>
      </c>
      <c r="D9370" s="38">
        <f t="shared" ca="1" si="1025"/>
        <v>7.1551712003329715E-2</v>
      </c>
      <c r="E9370" s="38">
        <f t="shared" ca="1" si="1026"/>
        <v>0.14380278319455117</v>
      </c>
      <c r="F9370" s="38">
        <f t="shared" ca="1" si="1030"/>
        <v>3.3304823880174493E-2</v>
      </c>
      <c r="G9370" s="24">
        <f t="shared" ca="1" si="1027"/>
        <v>10029.334499807821</v>
      </c>
      <c r="H9370" s="24">
        <f t="shared" ca="1" si="1028"/>
        <v>10722.515803120303</v>
      </c>
      <c r="I9370" s="24">
        <f ca="1">H9370/'Option value'!$E$10</f>
        <v>520.51047587962626</v>
      </c>
    </row>
    <row r="9371" spans="2:9">
      <c r="B9371">
        <f t="shared" si="1029"/>
        <v>9353</v>
      </c>
      <c r="C9371" s="38">
        <f t="shared" ca="1" si="1024"/>
        <v>0.19848453923234924</v>
      </c>
      <c r="D9371" s="38">
        <f t="shared" ca="1" si="1025"/>
        <v>6.2547734441332561E-2</v>
      </c>
      <c r="E9371" s="38">
        <f t="shared" ca="1" si="1026"/>
        <v>0.14454419186553941</v>
      </c>
      <c r="F9371" s="38">
        <f t="shared" ca="1" si="1030"/>
        <v>3.6419000538165824E-2</v>
      </c>
      <c r="G9371" s="24">
        <f t="shared" ca="1" si="1027"/>
        <v>8598.2190951762568</v>
      </c>
      <c r="H9371" s="24">
        <f t="shared" ca="1" si="1028"/>
        <v>9291.4003984887386</v>
      </c>
      <c r="I9371" s="24">
        <f ca="1">H9371/'Option value'!$E$10</f>
        <v>451.03885429556982</v>
      </c>
    </row>
    <row r="9372" spans="2:9">
      <c r="B9372">
        <f t="shared" si="1029"/>
        <v>9354</v>
      </c>
      <c r="C9372" s="38">
        <f t="shared" ca="1" si="1024"/>
        <v>0.22815836119078256</v>
      </c>
      <c r="D9372" s="38">
        <f t="shared" ca="1" si="1025"/>
        <v>5.4796490429820925E-2</v>
      </c>
      <c r="E9372" s="38">
        <f t="shared" ca="1" si="1026"/>
        <v>0.14244436570450786</v>
      </c>
      <c r="F9372" s="38">
        <f t="shared" ca="1" si="1030"/>
        <v>3.3517172707205244E-2</v>
      </c>
      <c r="G9372" s="24">
        <f t="shared" ca="1" si="1027"/>
        <v>7662.3533881610392</v>
      </c>
      <c r="H9372" s="24">
        <f t="shared" ca="1" si="1028"/>
        <v>8355.5346914735219</v>
      </c>
      <c r="I9372" s="24">
        <f ca="1">H9372/'Option value'!$E$10</f>
        <v>405.60848016861752</v>
      </c>
    </row>
    <row r="9373" spans="2:9">
      <c r="B9373">
        <f t="shared" si="1029"/>
        <v>9355</v>
      </c>
      <c r="C9373" s="38">
        <f t="shared" ca="1" si="1024"/>
        <v>0.20623980584109927</v>
      </c>
      <c r="D9373" s="38">
        <f t="shared" ca="1" si="1025"/>
        <v>6.0159280224910419E-2</v>
      </c>
      <c r="E9373" s="38">
        <f t="shared" ca="1" si="1026"/>
        <v>0.1434275150617432</v>
      </c>
      <c r="F9373" s="38">
        <f t="shared" ca="1" si="1030"/>
        <v>2.5431444158720656E-2</v>
      </c>
      <c r="G9373" s="24">
        <f t="shared" ca="1" si="1027"/>
        <v>7627.1119017777992</v>
      </c>
      <c r="H9373" s="24">
        <f t="shared" ca="1" si="1028"/>
        <v>8320.2932050902818</v>
      </c>
      <c r="I9373" s="24">
        <f ca="1">H9373/'Option value'!$E$10</f>
        <v>403.89772840244086</v>
      </c>
    </row>
    <row r="9374" spans="2:9">
      <c r="B9374">
        <f t="shared" si="1029"/>
        <v>9356</v>
      </c>
      <c r="C9374" s="38">
        <f t="shared" ca="1" si="1024"/>
        <v>0.12783941112824565</v>
      </c>
      <c r="D9374" s="38">
        <f t="shared" ca="1" si="1025"/>
        <v>6.3917367763536931E-2</v>
      </c>
      <c r="E9374" s="38">
        <f t="shared" ca="1" si="1026"/>
        <v>0.1464219026960662</v>
      </c>
      <c r="F9374" s="38">
        <f t="shared" ca="1" si="1030"/>
        <v>4.1877521434912877E-2</v>
      </c>
      <c r="G9374" s="24">
        <f t="shared" ca="1" si="1027"/>
        <v>8551.7860738350464</v>
      </c>
      <c r="H9374" s="24">
        <f t="shared" ca="1" si="1028"/>
        <v>9244.9673771475282</v>
      </c>
      <c r="I9374" s="24">
        <f ca="1">H9374/'Option value'!$E$10</f>
        <v>448.78482413337514</v>
      </c>
    </row>
    <row r="9375" spans="2:9">
      <c r="B9375">
        <f t="shared" si="1029"/>
        <v>9357</v>
      </c>
      <c r="C9375" s="38">
        <f t="shared" ca="1" si="1024"/>
        <v>0.15888998664498841</v>
      </c>
      <c r="D9375" s="38">
        <f t="shared" ca="1" si="1025"/>
        <v>5.6949998824956931E-2</v>
      </c>
      <c r="E9375" s="38">
        <f t="shared" ca="1" si="1026"/>
        <v>0.14474151514581093</v>
      </c>
      <c r="F9375" s="38">
        <f t="shared" ca="1" si="1030"/>
        <v>3.3864004287683595E-2</v>
      </c>
      <c r="G9375" s="24">
        <f t="shared" ca="1" si="1027"/>
        <v>7382.1665469164536</v>
      </c>
      <c r="H9375" s="24">
        <f t="shared" ca="1" si="1028"/>
        <v>8075.3478502289363</v>
      </c>
      <c r="I9375" s="24">
        <f ca="1">H9375/'Option value'!$E$10</f>
        <v>392.0071771955794</v>
      </c>
    </row>
    <row r="9376" spans="2:9">
      <c r="B9376">
        <f t="shared" si="1029"/>
        <v>9358</v>
      </c>
      <c r="C9376" s="38">
        <f t="shared" ca="1" si="1024"/>
        <v>0.12130768961350312</v>
      </c>
      <c r="D9376" s="38">
        <f t="shared" ca="1" si="1025"/>
        <v>6.00053943013453E-2</v>
      </c>
      <c r="E9376" s="38">
        <f t="shared" ca="1" si="1026"/>
        <v>0.14889461468961934</v>
      </c>
      <c r="F9376" s="38">
        <f t="shared" ca="1" si="1030"/>
        <v>3.4820909384154809E-2</v>
      </c>
      <c r="G9376" s="24">
        <f t="shared" ca="1" si="1027"/>
        <v>7315.1110375569015</v>
      </c>
      <c r="H9376" s="24">
        <f t="shared" ca="1" si="1028"/>
        <v>8008.2923408693841</v>
      </c>
      <c r="I9376" s="24">
        <f ca="1">H9376/'Option value'!$E$10</f>
        <v>388.7520553820089</v>
      </c>
    </row>
    <row r="9377" spans="2:9">
      <c r="B9377">
        <f t="shared" si="1029"/>
        <v>9359</v>
      </c>
      <c r="C9377" s="38">
        <f t="shared" ca="1" si="1024"/>
        <v>0.27471260612401111</v>
      </c>
      <c r="D9377" s="38">
        <f t="shared" ca="1" si="1025"/>
        <v>6.6717430101845762E-2</v>
      </c>
      <c r="E9377" s="38">
        <f t="shared" ca="1" si="1026"/>
        <v>0.14820886301891967</v>
      </c>
      <c r="F9377" s="38">
        <f t="shared" ca="1" si="1030"/>
        <v>4.4893067183668325E-2</v>
      </c>
      <c r="G9377" s="24">
        <f t="shared" ca="1" si="1027"/>
        <v>10208.836337017143</v>
      </c>
      <c r="H9377" s="24">
        <f t="shared" ca="1" si="1028"/>
        <v>10902.017640329625</v>
      </c>
      <c r="I9377" s="24">
        <f ca="1">H9377/'Option value'!$E$10</f>
        <v>529.2241572975546</v>
      </c>
    </row>
    <row r="9378" spans="2:9">
      <c r="B9378">
        <f t="shared" si="1029"/>
        <v>9360</v>
      </c>
      <c r="C9378" s="38">
        <f t="shared" ca="1" si="1024"/>
        <v>0.11963547743455753</v>
      </c>
      <c r="D9378" s="38">
        <f t="shared" ca="1" si="1025"/>
        <v>6.7486162077264156E-2</v>
      </c>
      <c r="E9378" s="38">
        <f t="shared" ca="1" si="1026"/>
        <v>0.145640219049124</v>
      </c>
      <c r="F9378" s="38">
        <f t="shared" ca="1" si="1030"/>
        <v>5.4982867357847895E-2</v>
      </c>
      <c r="G9378" s="24">
        <f t="shared" ca="1" si="1027"/>
        <v>10336.648079959768</v>
      </c>
      <c r="H9378" s="24">
        <f t="shared" ca="1" si="1028"/>
        <v>11029.82938327225</v>
      </c>
      <c r="I9378" s="24">
        <f ca="1">H9378/'Option value'!$E$10</f>
        <v>535.42861083845867</v>
      </c>
    </row>
    <row r="9379" spans="2:9">
      <c r="B9379">
        <f t="shared" si="1029"/>
        <v>9361</v>
      </c>
      <c r="C9379" s="38">
        <f t="shared" ca="1" si="1024"/>
        <v>0.19236973267075166</v>
      </c>
      <c r="D9379" s="38">
        <f t="shared" ca="1" si="1025"/>
        <v>5.847128333987054E-2</v>
      </c>
      <c r="E9379" s="38">
        <f t="shared" ca="1" si="1026"/>
        <v>0.14655894534065919</v>
      </c>
      <c r="F9379" s="38">
        <f t="shared" ca="1" si="1030"/>
        <v>4.950260200243109E-2</v>
      </c>
      <c r="G9379" s="24">
        <f t="shared" ca="1" si="1027"/>
        <v>8908.8371666995863</v>
      </c>
      <c r="H9379" s="24">
        <f t="shared" ca="1" si="1028"/>
        <v>9602.0184700120681</v>
      </c>
      <c r="I9379" s="24">
        <f ca="1">H9379/'Option value'!$E$10</f>
        <v>466.11740145689646</v>
      </c>
    </row>
    <row r="9380" spans="2:9">
      <c r="B9380">
        <f t="shared" si="1029"/>
        <v>9362</v>
      </c>
      <c r="C9380" s="38">
        <f t="shared" ca="1" si="1024"/>
        <v>0.41835116576055076</v>
      </c>
      <c r="D9380" s="38">
        <f t="shared" ca="1" si="1025"/>
        <v>6.2484618413812691E-2</v>
      </c>
      <c r="E9380" s="38">
        <f t="shared" ca="1" si="1026"/>
        <v>0.14409911621977087</v>
      </c>
      <c r="F9380" s="38">
        <f t="shared" ca="1" si="1030"/>
        <v>4.3745375857313466E-2</v>
      </c>
      <c r="G9380" s="24">
        <f t="shared" ca="1" si="1027"/>
        <v>10952.536387994545</v>
      </c>
      <c r="H9380" s="24">
        <f t="shared" ca="1" si="1028"/>
        <v>11645.717691307027</v>
      </c>
      <c r="I9380" s="24">
        <f ca="1">H9380/'Option value'!$E$10</f>
        <v>565.32610151975859</v>
      </c>
    </row>
    <row r="9381" spans="2:9">
      <c r="B9381">
        <f t="shared" si="1029"/>
        <v>9363</v>
      </c>
      <c r="C9381" s="38">
        <f t="shared" ca="1" si="1024"/>
        <v>0.32299789516501565</v>
      </c>
      <c r="D9381" s="38">
        <f t="shared" ca="1" si="1025"/>
        <v>5.5946765925370623E-2</v>
      </c>
      <c r="E9381" s="38">
        <f t="shared" ca="1" si="1026"/>
        <v>0.1488480765658598</v>
      </c>
      <c r="F9381" s="38">
        <f t="shared" ca="1" si="1030"/>
        <v>5.7026712406543278E-2</v>
      </c>
      <c r="G9381" s="24">
        <f t="shared" ca="1" si="1027"/>
        <v>9997.2781638349206</v>
      </c>
      <c r="H9381" s="24">
        <f t="shared" ca="1" si="1028"/>
        <v>10690.459467147402</v>
      </c>
      <c r="I9381" s="24">
        <f ca="1">H9381/'Option value'!$E$10</f>
        <v>518.9543430654079</v>
      </c>
    </row>
    <row r="9382" spans="2:9">
      <c r="B9382">
        <f t="shared" si="1029"/>
        <v>9364</v>
      </c>
      <c r="C9382" s="38">
        <f t="shared" ca="1" si="1024"/>
        <v>0.1387915491833065</v>
      </c>
      <c r="D9382" s="38">
        <f t="shared" ca="1" si="1025"/>
        <v>6.9346119857541466E-2</v>
      </c>
      <c r="E9382" s="38">
        <f t="shared" ca="1" si="1026"/>
        <v>0.14719179424522438</v>
      </c>
      <c r="F9382" s="38">
        <f t="shared" ca="1" si="1030"/>
        <v>2.971494110834072E-2</v>
      </c>
      <c r="G9382" s="24">
        <f t="shared" ca="1" si="1027"/>
        <v>8336.916924013989</v>
      </c>
      <c r="H9382" s="24">
        <f t="shared" ca="1" si="1028"/>
        <v>9030.0982273264708</v>
      </c>
      <c r="I9382" s="24">
        <f ca="1">H9382/'Option value'!$E$10</f>
        <v>438.35428287992573</v>
      </c>
    </row>
    <row r="9383" spans="2:9">
      <c r="B9383">
        <f t="shared" si="1029"/>
        <v>9365</v>
      </c>
      <c r="C9383" s="38">
        <f t="shared" ca="1" si="1024"/>
        <v>0.2098656053448775</v>
      </c>
      <c r="D9383" s="38">
        <f t="shared" ca="1" si="1025"/>
        <v>7.0695364233677338E-2</v>
      </c>
      <c r="E9383" s="38">
        <f t="shared" ca="1" si="1026"/>
        <v>0.14339222167093954</v>
      </c>
      <c r="F9383" s="38">
        <f t="shared" ca="1" si="1030"/>
        <v>4.4812439130914733E-2</v>
      </c>
      <c r="G9383" s="24">
        <f t="shared" ca="1" si="1027"/>
        <v>10760.478596217457</v>
      </c>
      <c r="H9383" s="24">
        <f t="shared" ca="1" si="1028"/>
        <v>11453.659899529939</v>
      </c>
      <c r="I9383" s="24">
        <f ca="1">H9383/'Option value'!$E$10</f>
        <v>556.00290774417181</v>
      </c>
    </row>
    <row r="9384" spans="2:9">
      <c r="B9384">
        <f t="shared" si="1029"/>
        <v>9366</v>
      </c>
      <c r="C9384" s="38">
        <f t="shared" ca="1" si="1024"/>
        <v>0.25275822836068595</v>
      </c>
      <c r="D9384" s="38">
        <f t="shared" ca="1" si="1025"/>
        <v>5.972740750102519E-2</v>
      </c>
      <c r="E9384" s="38">
        <f t="shared" ca="1" si="1026"/>
        <v>0.14621689518978109</v>
      </c>
      <c r="F9384" s="38">
        <f t="shared" ca="1" si="1030"/>
        <v>4.3269372196674344E-2</v>
      </c>
      <c r="G9384" s="24">
        <f t="shared" ca="1" si="1027"/>
        <v>9013.9761281433821</v>
      </c>
      <c r="H9384" s="24">
        <f t="shared" ca="1" si="1028"/>
        <v>9707.1574314558638</v>
      </c>
      <c r="I9384" s="24">
        <f ca="1">H9384/'Option value'!$E$10</f>
        <v>471.22123453669241</v>
      </c>
    </row>
    <row r="9385" spans="2:9">
      <c r="B9385">
        <f t="shared" si="1029"/>
        <v>9367</v>
      </c>
      <c r="C9385" s="38">
        <f t="shared" ca="1" si="1024"/>
        <v>0.24816174741669497</v>
      </c>
      <c r="D9385" s="38">
        <f t="shared" ca="1" si="1025"/>
        <v>5.8125316927342296E-2</v>
      </c>
      <c r="E9385" s="38">
        <f t="shared" ca="1" si="1026"/>
        <v>0.14578249623422498</v>
      </c>
      <c r="F9385" s="38">
        <f t="shared" ca="1" si="1030"/>
        <v>5.405759700984257E-2</v>
      </c>
      <c r="G9385" s="24">
        <f t="shared" ca="1" si="1027"/>
        <v>9809.3523820125902</v>
      </c>
      <c r="H9385" s="24">
        <f t="shared" ca="1" si="1028"/>
        <v>10502.533685325072</v>
      </c>
      <c r="I9385" s="24">
        <f ca="1">H9385/'Option value'!$E$10</f>
        <v>509.83173229733353</v>
      </c>
    </row>
    <row r="9386" spans="2:9">
      <c r="B9386">
        <f t="shared" si="1029"/>
        <v>9368</v>
      </c>
      <c r="C9386" s="38">
        <f t="shared" ca="1" si="1024"/>
        <v>0.10118637646026002</v>
      </c>
      <c r="D9386" s="38">
        <f t="shared" ca="1" si="1025"/>
        <v>6.0011903293096497E-2</v>
      </c>
      <c r="E9386" s="38">
        <f t="shared" ca="1" si="1026"/>
        <v>0.14721068530686107</v>
      </c>
      <c r="F9386" s="38">
        <f t="shared" ca="1" si="1030"/>
        <v>4.9609326009462107E-2</v>
      </c>
      <c r="G9386" s="24">
        <f t="shared" ca="1" si="1027"/>
        <v>8397.1853850402968</v>
      </c>
      <c r="H9386" s="24">
        <f t="shared" ca="1" si="1028"/>
        <v>9090.3666883527785</v>
      </c>
      <c r="I9386" s="24">
        <f ca="1">H9386/'Option value'!$E$10</f>
        <v>441.27993632780476</v>
      </c>
    </row>
    <row r="9387" spans="2:9">
      <c r="B9387">
        <f t="shared" si="1029"/>
        <v>9369</v>
      </c>
      <c r="C9387" s="38">
        <f t="shared" ca="1" si="1024"/>
        <v>9.8006679900616539E-2</v>
      </c>
      <c r="D9387" s="38">
        <f t="shared" ca="1" si="1025"/>
        <v>5.507127075622803E-2</v>
      </c>
      <c r="E9387" s="38">
        <f t="shared" ca="1" si="1026"/>
        <v>0.14375306230451593</v>
      </c>
      <c r="F9387" s="38">
        <f t="shared" ca="1" si="1030"/>
        <v>3.2910870350221166E-2</v>
      </c>
      <c r="G9387" s="24">
        <f t="shared" ca="1" si="1027"/>
        <v>6765.7563111450245</v>
      </c>
      <c r="H9387" s="24">
        <f t="shared" ca="1" si="1028"/>
        <v>7458.9376144575072</v>
      </c>
      <c r="I9387" s="24">
        <f ca="1">H9387/'Option value'!$E$10</f>
        <v>362.08435021638383</v>
      </c>
    </row>
    <row r="9388" spans="2:9">
      <c r="B9388">
        <f t="shared" si="1029"/>
        <v>9370</v>
      </c>
      <c r="C9388" s="38">
        <f t="shared" ca="1" si="1024"/>
        <v>0.10003740987063806</v>
      </c>
      <c r="D9388" s="38">
        <f t="shared" ca="1" si="1025"/>
        <v>5.9494775720253995E-2</v>
      </c>
      <c r="E9388" s="38">
        <f t="shared" ca="1" si="1026"/>
        <v>0.14759123133027124</v>
      </c>
      <c r="F9388" s="38">
        <f t="shared" ca="1" si="1030"/>
        <v>4.2456768348294982E-2</v>
      </c>
      <c r="G9388" s="24">
        <f t="shared" ca="1" si="1027"/>
        <v>7720.2713066189954</v>
      </c>
      <c r="H9388" s="24">
        <f t="shared" ca="1" si="1028"/>
        <v>8413.4526099314771</v>
      </c>
      <c r="I9388" s="24">
        <f ca="1">H9388/'Option value'!$E$10</f>
        <v>408.42002960832411</v>
      </c>
    </row>
    <row r="9389" spans="2:9">
      <c r="B9389">
        <f t="shared" si="1029"/>
        <v>9371</v>
      </c>
      <c r="C9389" s="38">
        <f t="shared" ca="1" si="1024"/>
        <v>0.12786165353116652</v>
      </c>
      <c r="D9389" s="38">
        <f t="shared" ca="1" si="1025"/>
        <v>6.8595173757901848E-2</v>
      </c>
      <c r="E9389" s="38">
        <f t="shared" ca="1" si="1026"/>
        <v>0.14220791944620084</v>
      </c>
      <c r="F9389" s="38">
        <f t="shared" ca="1" si="1030"/>
        <v>5.2523347119849628E-2</v>
      </c>
      <c r="G9389" s="24">
        <f t="shared" ca="1" si="1027"/>
        <v>10698.503352480106</v>
      </c>
      <c r="H9389" s="24">
        <f t="shared" ca="1" si="1028"/>
        <v>11391.684655792587</v>
      </c>
      <c r="I9389" s="24">
        <f ca="1">H9389/'Option value'!$E$10</f>
        <v>552.99440076663041</v>
      </c>
    </row>
    <row r="9390" spans="2:9">
      <c r="B9390">
        <f t="shared" si="1029"/>
        <v>9372</v>
      </c>
      <c r="C9390" s="38">
        <f t="shared" ca="1" si="1024"/>
        <v>0.13461867586741433</v>
      </c>
      <c r="D9390" s="38">
        <f t="shared" ca="1" si="1025"/>
        <v>8.0589237573943096E-2</v>
      </c>
      <c r="E9390" s="38">
        <f t="shared" ca="1" si="1026"/>
        <v>0.14223030101678402</v>
      </c>
      <c r="F9390" s="38">
        <f t="shared" ca="1" si="1030"/>
        <v>4.0418873734744128E-2</v>
      </c>
      <c r="G9390" s="24">
        <f t="shared" ca="1" si="1027"/>
        <v>11138.37475728447</v>
      </c>
      <c r="H9390" s="24">
        <f t="shared" ca="1" si="1028"/>
        <v>11831.556060596951</v>
      </c>
      <c r="I9390" s="24">
        <f ca="1">H9390/'Option value'!$E$10</f>
        <v>574.34738158237622</v>
      </c>
    </row>
    <row r="9391" spans="2:9">
      <c r="B9391">
        <f t="shared" si="1029"/>
        <v>9373</v>
      </c>
      <c r="C9391" s="38">
        <f t="shared" ca="1" si="1024"/>
        <v>0.2361376082632079</v>
      </c>
      <c r="D9391" s="38">
        <f t="shared" ca="1" si="1025"/>
        <v>5.5607726236396045E-2</v>
      </c>
      <c r="E9391" s="38">
        <f t="shared" ca="1" si="1026"/>
        <v>0.14162420934873465</v>
      </c>
      <c r="F9391" s="38">
        <f t="shared" ca="1" si="1030"/>
        <v>4.4976413387317754E-2</v>
      </c>
      <c r="G9391" s="24">
        <f t="shared" ca="1" si="1027"/>
        <v>8820.6660374316743</v>
      </c>
      <c r="H9391" s="24">
        <f t="shared" ca="1" si="1028"/>
        <v>9513.8473407441561</v>
      </c>
      <c r="I9391" s="24">
        <f ca="1">H9391/'Option value'!$E$10</f>
        <v>461.83724955068715</v>
      </c>
    </row>
    <row r="9392" spans="2:9">
      <c r="B9392">
        <f t="shared" si="1029"/>
        <v>9374</v>
      </c>
      <c r="C9392" s="38">
        <f t="shared" ca="1" si="1024"/>
        <v>0.31434014844406344</v>
      </c>
      <c r="D9392" s="38">
        <f t="shared" ca="1" si="1025"/>
        <v>7.041077644403107E-2</v>
      </c>
      <c r="E9392" s="38">
        <f t="shared" ca="1" si="1026"/>
        <v>0.14398427981706688</v>
      </c>
      <c r="F9392" s="38">
        <f t="shared" ca="1" si="1030"/>
        <v>4.4249120407126613E-2</v>
      </c>
      <c r="G9392" s="24">
        <f t="shared" ca="1" si="1027"/>
        <v>11507.738868433109</v>
      </c>
      <c r="H9392" s="24">
        <f t="shared" ca="1" si="1028"/>
        <v>12200.920171745591</v>
      </c>
      <c r="I9392" s="24">
        <f ca="1">H9392/'Option value'!$E$10</f>
        <v>592.27767824007719</v>
      </c>
    </row>
    <row r="9393" spans="2:9">
      <c r="B9393">
        <f t="shared" si="1029"/>
        <v>9375</v>
      </c>
      <c r="C9393" s="38">
        <f t="shared" ca="1" si="1024"/>
        <v>0.18258231365340605</v>
      </c>
      <c r="D9393" s="38">
        <f t="shared" ca="1" si="1025"/>
        <v>6.1268410666613628E-2</v>
      </c>
      <c r="E9393" s="38">
        <f t="shared" ca="1" si="1026"/>
        <v>0.14412014949802823</v>
      </c>
      <c r="F9393" s="38">
        <f t="shared" ca="1" si="1030"/>
        <v>5.7361494163291865E-2</v>
      </c>
      <c r="G9393" s="24">
        <f t="shared" ca="1" si="1027"/>
        <v>10357.300069684281</v>
      </c>
      <c r="H9393" s="24">
        <f t="shared" ca="1" si="1028"/>
        <v>11050.481372996763</v>
      </c>
      <c r="I9393" s="24">
        <f ca="1">H9393/'Option value'!$E$10</f>
        <v>536.43113461149335</v>
      </c>
    </row>
    <row r="9394" spans="2:9">
      <c r="B9394">
        <f t="shared" si="1029"/>
        <v>9376</v>
      </c>
      <c r="C9394" s="38">
        <f t="shared" ca="1" si="1024"/>
        <v>1.7986869320981008E-2</v>
      </c>
      <c r="D9394" s="38">
        <f t="shared" ca="1" si="1025"/>
        <v>6.6019831820360531E-2</v>
      </c>
      <c r="E9394" s="38">
        <f t="shared" ca="1" si="1026"/>
        <v>0.14169657932460256</v>
      </c>
      <c r="F9394" s="38">
        <f t="shared" ca="1" si="1030"/>
        <v>5.6400058229510386E-2</v>
      </c>
      <c r="G9394" s="24">
        <f t="shared" ca="1" si="1027"/>
        <v>9771.8467708596363</v>
      </c>
      <c r="H9394" s="24">
        <f t="shared" ca="1" si="1028"/>
        <v>10465.028074172118</v>
      </c>
      <c r="I9394" s="24">
        <f ca="1">H9394/'Option value'!$E$10</f>
        <v>508.01107156175328</v>
      </c>
    </row>
    <row r="9395" spans="2:9">
      <c r="B9395">
        <f t="shared" si="1029"/>
        <v>9377</v>
      </c>
      <c r="C9395" s="38">
        <f t="shared" ca="1" si="1024"/>
        <v>-3.4513471620107317E-2</v>
      </c>
      <c r="D9395" s="38">
        <f t="shared" ca="1" si="1025"/>
        <v>6.7699879273122071E-2</v>
      </c>
      <c r="E9395" s="38">
        <f t="shared" ca="1" si="1026"/>
        <v>0.14517902022352461</v>
      </c>
      <c r="F9395" s="38">
        <f t="shared" ca="1" si="1030"/>
        <v>4.992793178755181E-2</v>
      </c>
      <c r="G9395" s="24">
        <f t="shared" ca="1" si="1027"/>
        <v>8510.5091376746204</v>
      </c>
      <c r="H9395" s="24">
        <f t="shared" ca="1" si="1028"/>
        <v>9203.6904409871022</v>
      </c>
      <c r="I9395" s="24">
        <f ca="1">H9395/'Option value'!$E$10</f>
        <v>446.78108936830591</v>
      </c>
    </row>
    <row r="9396" spans="2:9">
      <c r="B9396">
        <f t="shared" si="1029"/>
        <v>9378</v>
      </c>
      <c r="C9396" s="38">
        <f t="shared" ca="1" si="1024"/>
        <v>0.24569727238276051</v>
      </c>
      <c r="D9396" s="38">
        <f t="shared" ca="1" si="1025"/>
        <v>6.6792242310186517E-2</v>
      </c>
      <c r="E9396" s="38">
        <f t="shared" ca="1" si="1026"/>
        <v>0.14468624732898255</v>
      </c>
      <c r="F9396" s="38">
        <f t="shared" ca="1" si="1030"/>
        <v>2.2894667003071602E-2</v>
      </c>
      <c r="G9396" s="24">
        <f t="shared" ca="1" si="1027"/>
        <v>8472.5208869782346</v>
      </c>
      <c r="H9396" s="24">
        <f t="shared" ca="1" si="1028"/>
        <v>9165.7021902907163</v>
      </c>
      <c r="I9396" s="24">
        <f ca="1">H9396/'Option value'!$E$10</f>
        <v>444.93699952867553</v>
      </c>
    </row>
    <row r="9397" spans="2:9">
      <c r="B9397">
        <f t="shared" si="1029"/>
        <v>9379</v>
      </c>
      <c r="C9397" s="38">
        <f t="shared" ca="1" si="1024"/>
        <v>0.34666449998187787</v>
      </c>
      <c r="D9397" s="38">
        <f t="shared" ca="1" si="1025"/>
        <v>6.7358539898536615E-2</v>
      </c>
      <c r="E9397" s="38">
        <f t="shared" ca="1" si="1026"/>
        <v>0.14616414650181195</v>
      </c>
      <c r="F9397" s="38">
        <f t="shared" ca="1" si="1030"/>
        <v>3.6669380598094811E-2</v>
      </c>
      <c r="G9397" s="24">
        <f t="shared" ca="1" si="1027"/>
        <v>10274.249161910155</v>
      </c>
      <c r="H9397" s="24">
        <f t="shared" ca="1" si="1028"/>
        <v>10967.430465222636</v>
      </c>
      <c r="I9397" s="24">
        <f ca="1">H9397/'Option value'!$E$10</f>
        <v>532.39953714672993</v>
      </c>
    </row>
    <row r="9398" spans="2:9">
      <c r="B9398">
        <f t="shared" si="1029"/>
        <v>9380</v>
      </c>
      <c r="C9398" s="38">
        <f t="shared" ca="1" si="1024"/>
        <v>0.1310084498683548</v>
      </c>
      <c r="D9398" s="38">
        <f t="shared" ca="1" si="1025"/>
        <v>6.990568282137298E-2</v>
      </c>
      <c r="E9398" s="38">
        <f t="shared" ca="1" si="1026"/>
        <v>0.1453650464455086</v>
      </c>
      <c r="F9398" s="38">
        <f t="shared" ca="1" si="1030"/>
        <v>3.4660345372368478E-2</v>
      </c>
      <c r="G9398" s="24">
        <f t="shared" ca="1" si="1027"/>
        <v>8857.3467111601494</v>
      </c>
      <c r="H9398" s="24">
        <f t="shared" ca="1" si="1028"/>
        <v>9550.5280144726312</v>
      </c>
      <c r="I9398" s="24">
        <f ca="1">H9398/'Option value'!$E$10</f>
        <v>463.61786478022481</v>
      </c>
    </row>
    <row r="9399" spans="2:9">
      <c r="B9399">
        <f t="shared" si="1029"/>
        <v>9381</v>
      </c>
      <c r="C9399" s="38">
        <f t="shared" ca="1" si="1024"/>
        <v>0.21102108433646341</v>
      </c>
      <c r="D9399" s="38">
        <f t="shared" ca="1" si="1025"/>
        <v>5.5236426654403231E-2</v>
      </c>
      <c r="E9399" s="38">
        <f t="shared" ca="1" si="1026"/>
        <v>0.14708654644128927</v>
      </c>
      <c r="F9399" s="38">
        <f t="shared" ca="1" si="1030"/>
        <v>2.8987868587286272E-2</v>
      </c>
      <c r="G9399" s="24">
        <f t="shared" ca="1" si="1027"/>
        <v>7024.6327024829534</v>
      </c>
      <c r="H9399" s="24">
        <f t="shared" ca="1" si="1028"/>
        <v>7717.8140057954361</v>
      </c>
      <c r="I9399" s="24">
        <f ca="1">H9399/'Option value'!$E$10</f>
        <v>374.65116532987554</v>
      </c>
    </row>
    <row r="9400" spans="2:9">
      <c r="B9400">
        <f t="shared" si="1029"/>
        <v>9382</v>
      </c>
      <c r="C9400" s="38">
        <f t="shared" ca="1" si="1024"/>
        <v>0.27889220061442893</v>
      </c>
      <c r="D9400" s="38">
        <f t="shared" ca="1" si="1025"/>
        <v>6.447282866186238E-2</v>
      </c>
      <c r="E9400" s="38">
        <f t="shared" ca="1" si="1026"/>
        <v>0.14923975844630533</v>
      </c>
      <c r="F9400" s="38">
        <f t="shared" ca="1" si="1030"/>
        <v>5.1880804890185248E-2</v>
      </c>
      <c r="G9400" s="24">
        <f t="shared" ca="1" si="1027"/>
        <v>10503.309018059521</v>
      </c>
      <c r="H9400" s="24">
        <f t="shared" ca="1" si="1028"/>
        <v>11196.490321372003</v>
      </c>
      <c r="I9400" s="24">
        <f ca="1">H9400/'Option value'!$E$10</f>
        <v>543.51894763941755</v>
      </c>
    </row>
    <row r="9401" spans="2:9">
      <c r="B9401">
        <f t="shared" si="1029"/>
        <v>9383</v>
      </c>
      <c r="C9401" s="38">
        <f t="shared" ca="1" si="1024"/>
        <v>-2.4884889724480219E-3</v>
      </c>
      <c r="D9401" s="38">
        <f t="shared" ca="1" si="1025"/>
        <v>5.1477455631238483E-2</v>
      </c>
      <c r="E9401" s="38">
        <f t="shared" ca="1" si="1026"/>
        <v>0.14515378926087671</v>
      </c>
      <c r="F9401" s="38">
        <f t="shared" ca="1" si="1030"/>
        <v>4.1379279899000809E-2</v>
      </c>
      <c r="G9401" s="24">
        <f t="shared" ca="1" si="1027"/>
        <v>6136.7110821203842</v>
      </c>
      <c r="H9401" s="24">
        <f t="shared" ca="1" si="1028"/>
        <v>6829.8923854328668</v>
      </c>
      <c r="I9401" s="24">
        <f ca="1">H9401/'Option value'!$E$10</f>
        <v>331.54817405013915</v>
      </c>
    </row>
    <row r="9402" spans="2:9">
      <c r="B9402">
        <f t="shared" si="1029"/>
        <v>9384</v>
      </c>
      <c r="C9402" s="38">
        <f t="shared" ca="1" si="1024"/>
        <v>5.5057835699908492E-2</v>
      </c>
      <c r="D9402" s="38">
        <f t="shared" ca="1" si="1025"/>
        <v>6.996889308629077E-2</v>
      </c>
      <c r="E9402" s="38">
        <f t="shared" ca="1" si="1026"/>
        <v>0.14715382447550787</v>
      </c>
      <c r="F9402" s="38">
        <f t="shared" ca="1" si="1030"/>
        <v>4.1046035826971888E-2</v>
      </c>
      <c r="G9402" s="24">
        <f t="shared" ca="1" si="1027"/>
        <v>8628.3029204549694</v>
      </c>
      <c r="H9402" s="24">
        <f t="shared" ca="1" si="1028"/>
        <v>9321.4842237674511</v>
      </c>
      <c r="I9402" s="24">
        <f ca="1">H9402/'Option value'!$E$10</f>
        <v>452.49923416346849</v>
      </c>
    </row>
    <row r="9403" spans="2:9">
      <c r="B9403">
        <f t="shared" si="1029"/>
        <v>9385</v>
      </c>
      <c r="C9403" s="38">
        <f t="shared" ca="1" si="1024"/>
        <v>0.2279190018979918</v>
      </c>
      <c r="D9403" s="38">
        <f t="shared" ca="1" si="1025"/>
        <v>5.6364178819645464E-2</v>
      </c>
      <c r="E9403" s="38">
        <f t="shared" ca="1" si="1026"/>
        <v>0.14719645443350624</v>
      </c>
      <c r="F9403" s="38">
        <f t="shared" ca="1" si="1030"/>
        <v>3.8304077321285532E-2</v>
      </c>
      <c r="G9403" s="24">
        <f t="shared" ca="1" si="1027"/>
        <v>7882.5512383588239</v>
      </c>
      <c r="H9403" s="24">
        <f t="shared" ca="1" si="1028"/>
        <v>8575.7325416713065</v>
      </c>
      <c r="I9403" s="24">
        <f ca="1">H9403/'Option value'!$E$10</f>
        <v>416.29769619763618</v>
      </c>
    </row>
    <row r="9404" spans="2:9">
      <c r="B9404">
        <f t="shared" si="1029"/>
        <v>9386</v>
      </c>
      <c r="C9404" s="38">
        <f t="shared" ca="1" si="1024"/>
        <v>0.24002327103046814</v>
      </c>
      <c r="D9404" s="38">
        <f t="shared" ca="1" si="1025"/>
        <v>5.8322683042926801E-2</v>
      </c>
      <c r="E9404" s="38">
        <f t="shared" ca="1" si="1026"/>
        <v>0.14691160882487353</v>
      </c>
      <c r="F9404" s="38">
        <f t="shared" ca="1" si="1030"/>
        <v>5.4484347514991607E-2</v>
      </c>
      <c r="G9404" s="24">
        <f t="shared" ca="1" si="1027"/>
        <v>9704.1750577596249</v>
      </c>
      <c r="H9404" s="24">
        <f t="shared" ca="1" si="1028"/>
        <v>10397.356361072107</v>
      </c>
      <c r="I9404" s="24">
        <f ca="1">H9404/'Option value'!$E$10</f>
        <v>504.72603694524787</v>
      </c>
    </row>
    <row r="9405" spans="2:9">
      <c r="B9405">
        <f t="shared" si="1029"/>
        <v>9387</v>
      </c>
      <c r="C9405" s="38">
        <f t="shared" ca="1" si="1024"/>
        <v>0.24366013800026043</v>
      </c>
      <c r="D9405" s="38">
        <f t="shared" ca="1" si="1025"/>
        <v>6.2250716385135962E-2</v>
      </c>
      <c r="E9405" s="38">
        <f t="shared" ca="1" si="1026"/>
        <v>0.1437400295825792</v>
      </c>
      <c r="F9405" s="38">
        <f t="shared" ca="1" si="1030"/>
        <v>3.6139494886170034E-2</v>
      </c>
      <c r="G9405" s="24">
        <f t="shared" ca="1" si="1027"/>
        <v>8923.2490727358563</v>
      </c>
      <c r="H9405" s="24">
        <f t="shared" ca="1" si="1028"/>
        <v>9616.4303760483381</v>
      </c>
      <c r="I9405" s="24">
        <f ca="1">H9405/'Option value'!$E$10</f>
        <v>466.81700854603582</v>
      </c>
    </row>
    <row r="9406" spans="2:9">
      <c r="B9406">
        <f t="shared" si="1029"/>
        <v>9388</v>
      </c>
      <c r="C9406" s="38">
        <f t="shared" ca="1" si="1024"/>
        <v>0.19166243831863752</v>
      </c>
      <c r="D9406" s="38">
        <f t="shared" ca="1" si="1025"/>
        <v>6.2252059735691978E-2</v>
      </c>
      <c r="E9406" s="38">
        <f t="shared" ca="1" si="1026"/>
        <v>0.14729337808886953</v>
      </c>
      <c r="F9406" s="38">
        <f t="shared" ca="1" si="1030"/>
        <v>3.9033890201210591E-2</v>
      </c>
      <c r="G9406" s="24">
        <f t="shared" ca="1" si="1027"/>
        <v>8498.306384571013</v>
      </c>
      <c r="H9406" s="24">
        <f t="shared" ca="1" si="1028"/>
        <v>9191.4876878834948</v>
      </c>
      <c r="I9406" s="24">
        <f ca="1">H9406/'Option value'!$E$10</f>
        <v>446.18872271279099</v>
      </c>
    </row>
    <row r="9407" spans="2:9">
      <c r="B9407">
        <f t="shared" si="1029"/>
        <v>9389</v>
      </c>
      <c r="C9407" s="38">
        <f t="shared" ca="1" si="1024"/>
        <v>0.24317559745153916</v>
      </c>
      <c r="D9407" s="38">
        <f t="shared" ca="1" si="1025"/>
        <v>6.2397136239888948E-2</v>
      </c>
      <c r="E9407" s="38">
        <f t="shared" ca="1" si="1026"/>
        <v>0.14057980037859535</v>
      </c>
      <c r="F9407" s="38">
        <f t="shared" ca="1" si="1030"/>
        <v>3.9093463215495075E-2</v>
      </c>
      <c r="G9407" s="24">
        <f t="shared" ca="1" si="1027"/>
        <v>9479.4018261134825</v>
      </c>
      <c r="H9407" s="24">
        <f t="shared" ca="1" si="1028"/>
        <v>10172.583129425964</v>
      </c>
      <c r="I9407" s="24">
        <f ca="1">H9407/'Option value'!$E$10</f>
        <v>493.81471502067785</v>
      </c>
    </row>
    <row r="9408" spans="2:9">
      <c r="B9408">
        <f t="shared" si="1029"/>
        <v>9390</v>
      </c>
      <c r="C9408" s="38">
        <f t="shared" ca="1" si="1024"/>
        <v>0.23552296785765892</v>
      </c>
      <c r="D9408" s="38">
        <f t="shared" ca="1" si="1025"/>
        <v>6.6577915264631651E-2</v>
      </c>
      <c r="E9408" s="38">
        <f t="shared" ca="1" si="1026"/>
        <v>0.14412299986644189</v>
      </c>
      <c r="F9408" s="38">
        <f t="shared" ca="1" si="1030"/>
        <v>4.5812969328499195E-2</v>
      </c>
      <c r="G9408" s="24">
        <f t="shared" ca="1" si="1027"/>
        <v>10377.065573494752</v>
      </c>
      <c r="H9408" s="24">
        <f t="shared" ca="1" si="1028"/>
        <v>11070.246876807234</v>
      </c>
      <c r="I9408" s="24">
        <f ca="1">H9408/'Option value'!$E$10</f>
        <v>537.39062508772975</v>
      </c>
    </row>
    <row r="9409" spans="2:9">
      <c r="B9409">
        <f t="shared" si="1029"/>
        <v>9391</v>
      </c>
      <c r="C9409" s="38">
        <f t="shared" ca="1" si="1024"/>
        <v>0.28942192828947366</v>
      </c>
      <c r="D9409" s="38">
        <f t="shared" ca="1" si="1025"/>
        <v>5.7862916447528848E-2</v>
      </c>
      <c r="E9409" s="38">
        <f t="shared" ca="1" si="1026"/>
        <v>0.14472614900778957</v>
      </c>
      <c r="F9409" s="38">
        <f t="shared" ca="1" si="1030"/>
        <v>5.2856124651331229E-2</v>
      </c>
      <c r="G9409" s="24">
        <f t="shared" ca="1" si="1027"/>
        <v>10071.935049095453</v>
      </c>
      <c r="H9409" s="24">
        <f t="shared" ca="1" si="1028"/>
        <v>10765.116352407935</v>
      </c>
      <c r="I9409" s="24">
        <f ca="1">H9409/'Option value'!$E$10</f>
        <v>522.57846370912296</v>
      </c>
    </row>
    <row r="9410" spans="2:9">
      <c r="B9410">
        <f t="shared" si="1029"/>
        <v>9392</v>
      </c>
      <c r="C9410" s="38">
        <f t="shared" ca="1" si="1024"/>
        <v>0.10517280401907558</v>
      </c>
      <c r="D9410" s="38">
        <f t="shared" ca="1" si="1025"/>
        <v>5.7277418268929986E-2</v>
      </c>
      <c r="E9410" s="38">
        <f t="shared" ca="1" si="1026"/>
        <v>0.14551550656643972</v>
      </c>
      <c r="F9410" s="38">
        <f t="shared" ca="1" si="1030"/>
        <v>5.3021698080442076E-2</v>
      </c>
      <c r="G9410" s="24">
        <f t="shared" ca="1" si="1027"/>
        <v>8487.7452898846677</v>
      </c>
      <c r="H9410" s="24">
        <f t="shared" ca="1" si="1028"/>
        <v>9180.9265931971495</v>
      </c>
      <c r="I9410" s="24">
        <f ca="1">H9410/'Option value'!$E$10</f>
        <v>445.67604821345384</v>
      </c>
    </row>
    <row r="9411" spans="2:9">
      <c r="B9411">
        <f t="shared" si="1029"/>
        <v>9393</v>
      </c>
      <c r="C9411" s="38">
        <f t="shared" ca="1" si="1024"/>
        <v>0.12585946353544719</v>
      </c>
      <c r="D9411" s="38">
        <f t="shared" ca="1" si="1025"/>
        <v>5.7679012098062928E-2</v>
      </c>
      <c r="E9411" s="38">
        <f t="shared" ca="1" si="1026"/>
        <v>0.14579611635109468</v>
      </c>
      <c r="F9411" s="38">
        <f t="shared" ca="1" si="1030"/>
        <v>5.644222481924055E-2</v>
      </c>
      <c r="G9411" s="24">
        <f t="shared" ca="1" si="1027"/>
        <v>9013.2185380472165</v>
      </c>
      <c r="H9411" s="24">
        <f t="shared" ca="1" si="1028"/>
        <v>9706.3998413596983</v>
      </c>
      <c r="I9411" s="24">
        <f ca="1">H9411/'Option value'!$E$10</f>
        <v>471.18445831843189</v>
      </c>
    </row>
    <row r="9412" spans="2:9">
      <c r="B9412">
        <f t="shared" si="1029"/>
        <v>9394</v>
      </c>
      <c r="C9412" s="38">
        <f t="shared" ca="1" si="1024"/>
        <v>0.29467998388691563</v>
      </c>
      <c r="D9412" s="38">
        <f t="shared" ca="1" si="1025"/>
        <v>5.3011161289186731E-2</v>
      </c>
      <c r="E9412" s="38">
        <f t="shared" ca="1" si="1026"/>
        <v>0.14417536804100983</v>
      </c>
      <c r="F9412" s="38">
        <f t="shared" ca="1" si="1030"/>
        <v>2.4023787819666676E-2</v>
      </c>
      <c r="G9412" s="24">
        <f t="shared" ca="1" si="1027"/>
        <v>7084.2135092020153</v>
      </c>
      <c r="H9412" s="24">
        <f t="shared" ca="1" si="1028"/>
        <v>7777.394812514498</v>
      </c>
      <c r="I9412" s="24">
        <f ca="1">H9412/'Option value'!$E$10</f>
        <v>377.54343750070376</v>
      </c>
    </row>
    <row r="9413" spans="2:9">
      <c r="B9413">
        <f t="shared" si="1029"/>
        <v>9395</v>
      </c>
      <c r="C9413" s="38">
        <f t="shared" ca="1" si="1024"/>
        <v>0.29459570540142249</v>
      </c>
      <c r="D9413" s="38">
        <f t="shared" ca="1" si="1025"/>
        <v>6.2918701040789379E-2</v>
      </c>
      <c r="E9413" s="38">
        <f t="shared" ca="1" si="1026"/>
        <v>0.14554271263570376</v>
      </c>
      <c r="F9413" s="38">
        <f t="shared" ca="1" si="1030"/>
        <v>4.1885273194401301E-2</v>
      </c>
      <c r="G9413" s="24">
        <f t="shared" ca="1" si="1027"/>
        <v>9745.5153571914161</v>
      </c>
      <c r="H9413" s="24">
        <f t="shared" ca="1" si="1028"/>
        <v>10438.696660503898</v>
      </c>
      <c r="I9413" s="24">
        <f ca="1">H9413/'Option value'!$E$10</f>
        <v>506.73284759727659</v>
      </c>
    </row>
    <row r="9414" spans="2:9">
      <c r="B9414">
        <f t="shared" si="1029"/>
        <v>9396</v>
      </c>
      <c r="C9414" s="38">
        <f t="shared" ca="1" si="1024"/>
        <v>0.23674757635009774</v>
      </c>
      <c r="D9414" s="38">
        <f t="shared" ca="1" si="1025"/>
        <v>5.5742257690560772E-2</v>
      </c>
      <c r="E9414" s="38">
        <f t="shared" ca="1" si="1026"/>
        <v>0.14497797571161014</v>
      </c>
      <c r="F9414" s="38">
        <f t="shared" ca="1" si="1030"/>
        <v>5.3337233780386906E-2</v>
      </c>
      <c r="G9414" s="24">
        <f t="shared" ca="1" si="1027"/>
        <v>9329.7155481726877</v>
      </c>
      <c r="H9414" s="24">
        <f t="shared" ca="1" si="1028"/>
        <v>10022.896851485169</v>
      </c>
      <c r="I9414" s="24">
        <f ca="1">H9414/'Option value'!$E$10</f>
        <v>486.54839084879461</v>
      </c>
    </row>
    <row r="9415" spans="2:9">
      <c r="B9415">
        <f t="shared" si="1029"/>
        <v>9397</v>
      </c>
      <c r="C9415" s="38">
        <f t="shared" ca="1" si="1024"/>
        <v>-1.6738825143402997E-2</v>
      </c>
      <c r="D9415" s="38">
        <f t="shared" ca="1" si="1025"/>
        <v>5.6452085012986125E-2</v>
      </c>
      <c r="E9415" s="38">
        <f t="shared" ca="1" si="1026"/>
        <v>0.13989071567520855</v>
      </c>
      <c r="F9415" s="38">
        <f t="shared" ca="1" si="1030"/>
        <v>5.8261980754817089E-2</v>
      </c>
      <c r="G9415" s="24">
        <f t="shared" ca="1" si="1027"/>
        <v>8433.29298752041</v>
      </c>
      <c r="H9415" s="24">
        <f t="shared" ca="1" si="1028"/>
        <v>9126.4742908328917</v>
      </c>
      <c r="I9415" s="24">
        <f ca="1">H9415/'Option value'!$E$10</f>
        <v>443.03273256470345</v>
      </c>
    </row>
    <row r="9416" spans="2:9">
      <c r="B9416">
        <f t="shared" si="1029"/>
        <v>9398</v>
      </c>
      <c r="C9416" s="38">
        <f t="shared" ca="1" si="1024"/>
        <v>0.22876756999663264</v>
      </c>
      <c r="D9416" s="38">
        <f t="shared" ca="1" si="1025"/>
        <v>4.8754556210304112E-2</v>
      </c>
      <c r="E9416" s="38">
        <f t="shared" ca="1" si="1026"/>
        <v>0.14469498799565603</v>
      </c>
      <c r="F9416" s="38">
        <f t="shared" ca="1" si="1030"/>
        <v>4.6782877183510908E-2</v>
      </c>
      <c r="G9416" s="24">
        <f t="shared" ca="1" si="1027"/>
        <v>7588.2199714225899</v>
      </c>
      <c r="H9416" s="24">
        <f t="shared" ca="1" si="1028"/>
        <v>8281.4012747350716</v>
      </c>
      <c r="I9416" s="24">
        <f ca="1">H9416/'Option value'!$E$10</f>
        <v>402.00977061820731</v>
      </c>
    </row>
    <row r="9417" spans="2:9">
      <c r="B9417">
        <f t="shared" si="1029"/>
        <v>9399</v>
      </c>
      <c r="C9417" s="38">
        <f t="shared" ca="1" si="1024"/>
        <v>0.2019931207351981</v>
      </c>
      <c r="D9417" s="38">
        <f t="shared" ca="1" si="1025"/>
        <v>6.4193904036068186E-2</v>
      </c>
      <c r="E9417" s="38">
        <f t="shared" ca="1" si="1026"/>
        <v>0.14917559645877965</v>
      </c>
      <c r="F9417" s="38">
        <f t="shared" ca="1" si="1030"/>
        <v>4.4786780979332086E-2</v>
      </c>
      <c r="G9417" s="24">
        <f t="shared" ca="1" si="1027"/>
        <v>9167.1255221384727</v>
      </c>
      <c r="H9417" s="24">
        <f t="shared" ca="1" si="1028"/>
        <v>9860.3068254509544</v>
      </c>
      <c r="I9417" s="24">
        <f ca="1">H9417/'Option value'!$E$10</f>
        <v>478.6556711383958</v>
      </c>
    </row>
    <row r="9418" spans="2:9">
      <c r="B9418">
        <f t="shared" si="1029"/>
        <v>9400</v>
      </c>
      <c r="C9418" s="38">
        <f t="shared" ca="1" si="1024"/>
        <v>0.24631126850110838</v>
      </c>
      <c r="D9418" s="38">
        <f t="shared" ca="1" si="1025"/>
        <v>6.5366616706675956E-2</v>
      </c>
      <c r="E9418" s="38">
        <f t="shared" ca="1" si="1026"/>
        <v>0.14315026624799407</v>
      </c>
      <c r="F9418" s="38">
        <f t="shared" ca="1" si="1030"/>
        <v>4.9223134531093601E-2</v>
      </c>
      <c r="G9418" s="24">
        <f t="shared" ca="1" si="1027"/>
        <v>10756.793839864184</v>
      </c>
      <c r="H9418" s="24">
        <f t="shared" ca="1" si="1028"/>
        <v>11449.975143176665</v>
      </c>
      <c r="I9418" s="24">
        <f ca="1">H9418/'Option value'!$E$10</f>
        <v>555.82403607653714</v>
      </c>
    </row>
    <row r="9419" spans="2:9">
      <c r="B9419">
        <f t="shared" si="1029"/>
        <v>9401</v>
      </c>
      <c r="C9419" s="38">
        <f t="shared" ca="1" si="1024"/>
        <v>0.43619780957357968</v>
      </c>
      <c r="D9419" s="38">
        <f t="shared" ca="1" si="1025"/>
        <v>5.7122221854111858E-2</v>
      </c>
      <c r="E9419" s="38">
        <f t="shared" ca="1" si="1026"/>
        <v>0.14719869174145084</v>
      </c>
      <c r="F9419" s="38">
        <f t="shared" ca="1" si="1030"/>
        <v>5.0777902151166482E-2</v>
      </c>
      <c r="G9419" s="24">
        <f t="shared" ca="1" si="1027"/>
        <v>10552.127859305459</v>
      </c>
      <c r="H9419" s="24">
        <f t="shared" ca="1" si="1028"/>
        <v>11245.309162617941</v>
      </c>
      <c r="I9419" s="24">
        <f ca="1">H9419/'Option value'!$E$10</f>
        <v>545.88879430184181</v>
      </c>
    </row>
    <row r="9420" spans="2:9">
      <c r="B9420">
        <f t="shared" si="1029"/>
        <v>9402</v>
      </c>
      <c r="C9420" s="38">
        <f t="shared" ca="1" si="1024"/>
        <v>0.28142588352597897</v>
      </c>
      <c r="D9420" s="38">
        <f t="shared" ca="1" si="1025"/>
        <v>6.3031862391157684E-2</v>
      </c>
      <c r="E9420" s="38">
        <f t="shared" ca="1" si="1026"/>
        <v>0.14106381300225687</v>
      </c>
      <c r="F9420" s="38">
        <f t="shared" ca="1" si="1030"/>
        <v>3.4981623548680167E-2</v>
      </c>
      <c r="G9420" s="24">
        <f t="shared" ca="1" si="1027"/>
        <v>9442.8378808315865</v>
      </c>
      <c r="H9420" s="24">
        <f t="shared" ca="1" si="1028"/>
        <v>10136.019184144068</v>
      </c>
      <c r="I9420" s="24">
        <f ca="1">H9420/'Option value'!$E$10</f>
        <v>492.03976622058582</v>
      </c>
    </row>
    <row r="9421" spans="2:9">
      <c r="B9421">
        <f t="shared" si="1029"/>
        <v>9403</v>
      </c>
      <c r="C9421" s="38">
        <f t="shared" ca="1" si="1024"/>
        <v>9.4492552804876145E-2</v>
      </c>
      <c r="D9421" s="38">
        <f t="shared" ca="1" si="1025"/>
        <v>5.83068047796634E-2</v>
      </c>
      <c r="E9421" s="38">
        <f t="shared" ca="1" si="1026"/>
        <v>0.14811602949157718</v>
      </c>
      <c r="F9421" s="38">
        <f t="shared" ca="1" si="1030"/>
        <v>3.0566453803193616E-2</v>
      </c>
      <c r="G9421" s="24">
        <f t="shared" ca="1" si="1027"/>
        <v>6732.9031064783549</v>
      </c>
      <c r="H9421" s="24">
        <f t="shared" ca="1" si="1028"/>
        <v>7426.0844097908375</v>
      </c>
      <c r="I9421" s="24">
        <f ca="1">H9421/'Option value'!$E$10</f>
        <v>360.48953445586585</v>
      </c>
    </row>
    <row r="9422" spans="2:9">
      <c r="B9422">
        <f t="shared" si="1029"/>
        <v>9404</v>
      </c>
      <c r="C9422" s="38">
        <f t="shared" ca="1" si="1024"/>
        <v>0.16234477318506105</v>
      </c>
      <c r="D9422" s="38">
        <f t="shared" ca="1" si="1025"/>
        <v>5.9956857515225767E-2</v>
      </c>
      <c r="E9422" s="38">
        <f t="shared" ca="1" si="1026"/>
        <v>0.14373693032645848</v>
      </c>
      <c r="F9422" s="38">
        <f t="shared" ca="1" si="1030"/>
        <v>2.596355187694107E-2</v>
      </c>
      <c r="G9422" s="24">
        <f t="shared" ca="1" si="1027"/>
        <v>7338.6820597817368</v>
      </c>
      <c r="H9422" s="24">
        <f t="shared" ca="1" si="1028"/>
        <v>8031.8633630942195</v>
      </c>
      <c r="I9422" s="24">
        <f ca="1">H9422/'Option value'!$E$10</f>
        <v>389.89627976185528</v>
      </c>
    </row>
    <row r="9423" spans="2:9">
      <c r="B9423">
        <f t="shared" si="1029"/>
        <v>9405</v>
      </c>
      <c r="C9423" s="38">
        <f t="shared" ca="1" si="1024"/>
        <v>0.23747524829404296</v>
      </c>
      <c r="D9423" s="38">
        <f t="shared" ca="1" si="1025"/>
        <v>6.0964560195888182E-2</v>
      </c>
      <c r="E9423" s="38">
        <f t="shared" ca="1" si="1026"/>
        <v>0.14708726560744484</v>
      </c>
      <c r="F9423" s="38">
        <f t="shared" ca="1" si="1030"/>
        <v>3.7220892625020909E-2</v>
      </c>
      <c r="G9423" s="24">
        <f t="shared" ca="1" si="1027"/>
        <v>8516.0961388031956</v>
      </c>
      <c r="H9423" s="24">
        <f t="shared" ca="1" si="1028"/>
        <v>9209.2774421156773</v>
      </c>
      <c r="I9423" s="24">
        <f ca="1">H9423/'Option value'!$E$10</f>
        <v>447.05230301532413</v>
      </c>
    </row>
    <row r="9424" spans="2:9">
      <c r="B9424">
        <f t="shared" si="1029"/>
        <v>9406</v>
      </c>
      <c r="C9424" s="38">
        <f t="shared" ca="1" si="1024"/>
        <v>7.3466163676011303E-2</v>
      </c>
      <c r="D9424" s="38">
        <f t="shared" ca="1" si="1025"/>
        <v>5.0326542801516203E-2</v>
      </c>
      <c r="E9424" s="38">
        <f t="shared" ca="1" si="1026"/>
        <v>0.14327800586573344</v>
      </c>
      <c r="F9424" s="38">
        <f t="shared" ca="1" si="1030"/>
        <v>4.971695099845283E-2</v>
      </c>
      <c r="G9424" s="24">
        <f t="shared" ca="1" si="1027"/>
        <v>7161.1327460256553</v>
      </c>
      <c r="H9424" s="24">
        <f t="shared" ca="1" si="1028"/>
        <v>7854.3140493381379</v>
      </c>
      <c r="I9424" s="24">
        <f ca="1">H9424/'Option value'!$E$10</f>
        <v>381.27738103583192</v>
      </c>
    </row>
    <row r="9425" spans="2:9">
      <c r="B9425">
        <f t="shared" si="1029"/>
        <v>9407</v>
      </c>
      <c r="C9425" s="38">
        <f t="shared" ca="1" si="1024"/>
        <v>9.8153152277248967E-2</v>
      </c>
      <c r="D9425" s="38">
        <f t="shared" ca="1" si="1025"/>
        <v>4.9929981706561162E-2</v>
      </c>
      <c r="E9425" s="38">
        <f t="shared" ca="1" si="1026"/>
        <v>0.14637690150338964</v>
      </c>
      <c r="F9425" s="38">
        <f t="shared" ca="1" si="1030"/>
        <v>2.6553979178401042E-2</v>
      </c>
      <c r="G9425" s="24">
        <f t="shared" ca="1" si="1027"/>
        <v>5675.1296697115795</v>
      </c>
      <c r="H9425" s="24">
        <f t="shared" ca="1" si="1028"/>
        <v>6368.3109730240622</v>
      </c>
      <c r="I9425" s="24">
        <f ca="1">H9425/'Option value'!$E$10</f>
        <v>309.14130937010009</v>
      </c>
    </row>
    <row r="9426" spans="2:9">
      <c r="B9426">
        <f t="shared" si="1029"/>
        <v>9408</v>
      </c>
      <c r="C9426" s="38">
        <f t="shared" ca="1" si="1024"/>
        <v>0.19843097129301646</v>
      </c>
      <c r="D9426" s="38">
        <f t="shared" ca="1" si="1025"/>
        <v>6.2948356246442252E-2</v>
      </c>
      <c r="E9426" s="38">
        <f t="shared" ca="1" si="1026"/>
        <v>0.14587357244631854</v>
      </c>
      <c r="F9426" s="38">
        <f t="shared" ca="1" si="1030"/>
        <v>3.4903035867589624E-2</v>
      </c>
      <c r="G9426" s="24">
        <f t="shared" ca="1" si="1027"/>
        <v>8431.0392061845341</v>
      </c>
      <c r="H9426" s="24">
        <f t="shared" ca="1" si="1028"/>
        <v>9124.2205094970159</v>
      </c>
      <c r="I9426" s="24">
        <f ca="1">H9426/'Option value'!$E$10</f>
        <v>442.92332570373861</v>
      </c>
    </row>
    <row r="9427" spans="2:9">
      <c r="B9427">
        <f t="shared" si="1029"/>
        <v>9409</v>
      </c>
      <c r="C9427" s="38">
        <f t="shared" ref="C9427:C9490" ca="1" si="1031">_xlfn.NORM.INV(RAND(),$F$6,$G$6)</f>
        <v>0.19155091207971797</v>
      </c>
      <c r="D9427" s="38">
        <f t="shared" ref="D9427:D9490" ca="1" si="1032">_xlfn.NORM.INV(RAND(),$F$7,$G$7)</f>
        <v>5.9076908039744983E-2</v>
      </c>
      <c r="E9427" s="38">
        <f t="shared" ref="E9427:E9490" ca="1" si="1033">_xlfn.NORM.INV(RAND(),$F$8,$G$8)</f>
        <v>0.14607065163157712</v>
      </c>
      <c r="F9427" s="38">
        <f t="shared" ca="1" si="1030"/>
        <v>4.3909157862108576E-2</v>
      </c>
      <c r="G9427" s="24">
        <f t="shared" ref="G9427:G9490" ca="1" si="1034">IF(E9427&gt;F9427,($C$12*(1+C9427)*D9427)/(E9427-F9427),0)</f>
        <v>8545.4414525320844</v>
      </c>
      <c r="H9427" s="24">
        <f t="shared" ref="H9427:H9490" ca="1" si="1035">G9427+$C$13</f>
        <v>9238.6227558445662</v>
      </c>
      <c r="I9427" s="24">
        <f ca="1">H9427/'Option value'!$E$10</f>
        <v>448.47683280798861</v>
      </c>
    </row>
    <row r="9428" spans="2:9">
      <c r="B9428">
        <f t="shared" ref="B9428:B9491" si="1036">B9427+1</f>
        <v>9410</v>
      </c>
      <c r="C9428" s="38">
        <f t="shared" ca="1" si="1031"/>
        <v>0.15664425556565018</v>
      </c>
      <c r="D9428" s="38">
        <f t="shared" ca="1" si="1032"/>
        <v>6.6014276345314732E-2</v>
      </c>
      <c r="E9428" s="38">
        <f t="shared" ca="1" si="1033"/>
        <v>0.14603239434033555</v>
      </c>
      <c r="F9428" s="38">
        <f t="shared" ref="F9428:F9491" ca="1" si="1037">RAND()*($E$9-$D$9)+$D$9</f>
        <v>3.6672807207749764E-2</v>
      </c>
      <c r="G9428" s="24">
        <f t="shared" ca="1" si="1034"/>
        <v>8659.0886724751963</v>
      </c>
      <c r="H9428" s="24">
        <f t="shared" ca="1" si="1035"/>
        <v>9352.269975787678</v>
      </c>
      <c r="I9428" s="24">
        <f ca="1">H9428/'Option value'!$E$10</f>
        <v>453.99368814503288</v>
      </c>
    </row>
    <row r="9429" spans="2:9">
      <c r="B9429">
        <f t="shared" si="1036"/>
        <v>9411</v>
      </c>
      <c r="C9429" s="38">
        <f t="shared" ca="1" si="1031"/>
        <v>0.32373196459663189</v>
      </c>
      <c r="D9429" s="38">
        <f t="shared" ca="1" si="1032"/>
        <v>6.0981790907267214E-2</v>
      </c>
      <c r="E9429" s="38">
        <f t="shared" ca="1" si="1033"/>
        <v>0.14826770087413668</v>
      </c>
      <c r="F9429" s="38">
        <f t="shared" ca="1" si="1037"/>
        <v>5.2380036120495452E-2</v>
      </c>
      <c r="G9429" s="24">
        <f t="shared" ca="1" si="1034"/>
        <v>10440.681930975716</v>
      </c>
      <c r="H9429" s="24">
        <f t="shared" ca="1" si="1035"/>
        <v>11133.863234288197</v>
      </c>
      <c r="I9429" s="24">
        <f ca="1">H9429/'Option value'!$E$10</f>
        <v>540.47879778098047</v>
      </c>
    </row>
    <row r="9430" spans="2:9">
      <c r="B9430">
        <f t="shared" si="1036"/>
        <v>9412</v>
      </c>
      <c r="C9430" s="38">
        <f t="shared" ca="1" si="1031"/>
        <v>0.16127558843755813</v>
      </c>
      <c r="D9430" s="38">
        <f t="shared" ca="1" si="1032"/>
        <v>6.2486330305308237E-2</v>
      </c>
      <c r="E9430" s="38">
        <f t="shared" ca="1" si="1033"/>
        <v>0.14258307861252748</v>
      </c>
      <c r="F9430" s="38">
        <f t="shared" ca="1" si="1037"/>
        <v>2.4862198910866905E-2</v>
      </c>
      <c r="G9430" s="24">
        <f t="shared" ca="1" si="1034"/>
        <v>7644.6603548600579</v>
      </c>
      <c r="H9430" s="24">
        <f t="shared" ca="1" si="1035"/>
        <v>8337.8416581725396</v>
      </c>
      <c r="I9430" s="24">
        <f ca="1">H9430/'Option value'!$E$10</f>
        <v>404.74959505691936</v>
      </c>
    </row>
    <row r="9431" spans="2:9">
      <c r="B9431">
        <f t="shared" si="1036"/>
        <v>9413</v>
      </c>
      <c r="C9431" s="38">
        <f t="shared" ca="1" si="1031"/>
        <v>0.20504630262417123</v>
      </c>
      <c r="D9431" s="38">
        <f t="shared" ca="1" si="1032"/>
        <v>6.9235875149622872E-2</v>
      </c>
      <c r="E9431" s="38">
        <f t="shared" ca="1" si="1033"/>
        <v>0.14393246069745988</v>
      </c>
      <c r="F9431" s="38">
        <f t="shared" ca="1" si="1037"/>
        <v>3.0583733951629492E-2</v>
      </c>
      <c r="G9431" s="24">
        <f t="shared" ca="1" si="1034"/>
        <v>9128.7150609624987</v>
      </c>
      <c r="H9431" s="24">
        <f t="shared" ca="1" si="1035"/>
        <v>9821.8963642749804</v>
      </c>
      <c r="I9431" s="24">
        <f ca="1">H9431/'Option value'!$E$10</f>
        <v>476.79108564441651</v>
      </c>
    </row>
    <row r="9432" spans="2:9">
      <c r="B9432">
        <f t="shared" si="1036"/>
        <v>9414</v>
      </c>
      <c r="C9432" s="38">
        <f t="shared" ca="1" si="1031"/>
        <v>0.2836774612885784</v>
      </c>
      <c r="D9432" s="38">
        <f t="shared" ca="1" si="1032"/>
        <v>6.1192825941976496E-2</v>
      </c>
      <c r="E9432" s="38">
        <f t="shared" ca="1" si="1033"/>
        <v>0.14238756613761416</v>
      </c>
      <c r="F9432" s="38">
        <f t="shared" ca="1" si="1037"/>
        <v>2.574038271462736E-2</v>
      </c>
      <c r="G9432" s="24">
        <f t="shared" ca="1" si="1034"/>
        <v>8351.6742336134866</v>
      </c>
      <c r="H9432" s="24">
        <f t="shared" ca="1" si="1035"/>
        <v>9044.8555369259684</v>
      </c>
      <c r="I9432" s="24">
        <f ca="1">H9432/'Option value'!$E$10</f>
        <v>439.07065713232851</v>
      </c>
    </row>
    <row r="9433" spans="2:9">
      <c r="B9433">
        <f t="shared" si="1036"/>
        <v>9415</v>
      </c>
      <c r="C9433" s="38">
        <f t="shared" ca="1" si="1031"/>
        <v>0.29560149376570843</v>
      </c>
      <c r="D9433" s="38">
        <f t="shared" ca="1" si="1032"/>
        <v>6.9210875665932425E-2</v>
      </c>
      <c r="E9433" s="38">
        <f t="shared" ca="1" si="1033"/>
        <v>0.14509267136466597</v>
      </c>
      <c r="F9433" s="38">
        <f t="shared" ca="1" si="1037"/>
        <v>3.3601168498265443E-2</v>
      </c>
      <c r="G9433" s="24">
        <f t="shared" ca="1" si="1034"/>
        <v>9974.5977627880784</v>
      </c>
      <c r="H9433" s="24">
        <f t="shared" ca="1" si="1035"/>
        <v>10667.77906610056</v>
      </c>
      <c r="I9433" s="24">
        <f ca="1">H9433/'Option value'!$E$10</f>
        <v>517.85335272332816</v>
      </c>
    </row>
    <row r="9434" spans="2:9">
      <c r="B9434">
        <f t="shared" si="1036"/>
        <v>9416</v>
      </c>
      <c r="C9434" s="38">
        <f t="shared" ca="1" si="1031"/>
        <v>0.19304443970229951</v>
      </c>
      <c r="D9434" s="38">
        <f t="shared" ca="1" si="1032"/>
        <v>6.0614255209875206E-2</v>
      </c>
      <c r="E9434" s="38">
        <f t="shared" ca="1" si="1033"/>
        <v>0.1454374987594215</v>
      </c>
      <c r="F9434" s="38">
        <f t="shared" ca="1" si="1037"/>
        <v>5.617234088114996E-2</v>
      </c>
      <c r="G9434" s="24">
        <f t="shared" ca="1" si="1034"/>
        <v>10047.101589897982</v>
      </c>
      <c r="H9434" s="24">
        <f t="shared" ca="1" si="1035"/>
        <v>10740.282893210464</v>
      </c>
      <c r="I9434" s="24">
        <f ca="1">H9434/'Option value'!$E$10</f>
        <v>521.3729559810904</v>
      </c>
    </row>
    <row r="9435" spans="2:9">
      <c r="B9435">
        <f t="shared" si="1036"/>
        <v>9417</v>
      </c>
      <c r="C9435" s="38">
        <f t="shared" ca="1" si="1031"/>
        <v>0.26214281342913348</v>
      </c>
      <c r="D9435" s="38">
        <f t="shared" ca="1" si="1032"/>
        <v>6.6471218310670585E-2</v>
      </c>
      <c r="E9435" s="38">
        <f t="shared" ca="1" si="1033"/>
        <v>0.14477249391742211</v>
      </c>
      <c r="F9435" s="38">
        <f t="shared" ca="1" si="1037"/>
        <v>5.1691379862757916E-2</v>
      </c>
      <c r="G9435" s="24">
        <f t="shared" ca="1" si="1034"/>
        <v>11178.201701075566</v>
      </c>
      <c r="H9435" s="24">
        <f t="shared" ca="1" si="1035"/>
        <v>11871.383004388048</v>
      </c>
      <c r="I9435" s="24">
        <f ca="1">H9435/'Option value'!$E$10</f>
        <v>576.28072836835179</v>
      </c>
    </row>
    <row r="9436" spans="2:9">
      <c r="B9436">
        <f t="shared" si="1036"/>
        <v>9418</v>
      </c>
      <c r="C9436" s="38">
        <f t="shared" ca="1" si="1031"/>
        <v>4.8744626714906814E-2</v>
      </c>
      <c r="D9436" s="38">
        <f t="shared" ca="1" si="1032"/>
        <v>7.0354270302352959E-2</v>
      </c>
      <c r="E9436" s="38">
        <f t="shared" ca="1" si="1033"/>
        <v>0.14379940420755577</v>
      </c>
      <c r="F9436" s="38">
        <f t="shared" ca="1" si="1037"/>
        <v>3.4300942478809798E-2</v>
      </c>
      <c r="G9436" s="24">
        <f t="shared" ca="1" si="1034"/>
        <v>8356.8685401901148</v>
      </c>
      <c r="H9436" s="24">
        <f t="shared" ca="1" si="1035"/>
        <v>9050.0498435025966</v>
      </c>
      <c r="I9436" s="24">
        <f ca="1">H9436/'Option value'!$E$10</f>
        <v>439.32280793701921</v>
      </c>
    </row>
    <row r="9437" spans="2:9">
      <c r="B9437">
        <f t="shared" si="1036"/>
        <v>9419</v>
      </c>
      <c r="C9437" s="38">
        <f t="shared" ca="1" si="1031"/>
        <v>0.19068922225306412</v>
      </c>
      <c r="D9437" s="38">
        <f t="shared" ca="1" si="1032"/>
        <v>6.6579631650270199E-2</v>
      </c>
      <c r="E9437" s="38">
        <f t="shared" ca="1" si="1033"/>
        <v>0.14455200665306248</v>
      </c>
      <c r="F9437" s="38">
        <f t="shared" ca="1" si="1037"/>
        <v>3.4769874505059813E-2</v>
      </c>
      <c r="G9437" s="24">
        <f t="shared" ca="1" si="1034"/>
        <v>8955.6997770764756</v>
      </c>
      <c r="H9437" s="24">
        <f t="shared" ca="1" si="1035"/>
        <v>9648.8810803889573</v>
      </c>
      <c r="I9437" s="24">
        <f ca="1">H9437/'Option value'!$E$10</f>
        <v>468.39228545577458</v>
      </c>
    </row>
    <row r="9438" spans="2:9">
      <c r="B9438">
        <f t="shared" si="1036"/>
        <v>9420</v>
      </c>
      <c r="C9438" s="38">
        <f t="shared" ca="1" si="1031"/>
        <v>0.40505942479464385</v>
      </c>
      <c r="D9438" s="38">
        <f t="shared" ca="1" si="1032"/>
        <v>5.8041721562871143E-2</v>
      </c>
      <c r="E9438" s="38">
        <f t="shared" ca="1" si="1033"/>
        <v>0.14669001679616125</v>
      </c>
      <c r="F9438" s="38">
        <f t="shared" ca="1" si="1037"/>
        <v>2.0468273882998912E-2</v>
      </c>
      <c r="G9438" s="24">
        <f t="shared" ca="1" si="1034"/>
        <v>8012.9453721367427</v>
      </c>
      <c r="H9438" s="24">
        <f t="shared" ca="1" si="1035"/>
        <v>8706.1266754492244</v>
      </c>
      <c r="I9438" s="24">
        <f ca="1">H9438/'Option value'!$E$10</f>
        <v>422.62750851695262</v>
      </c>
    </row>
    <row r="9439" spans="2:9">
      <c r="B9439">
        <f t="shared" si="1036"/>
        <v>9421</v>
      </c>
      <c r="C9439" s="38">
        <f t="shared" ca="1" si="1031"/>
        <v>0.20541240973830732</v>
      </c>
      <c r="D9439" s="38">
        <f t="shared" ca="1" si="1032"/>
        <v>6.2859316058011372E-2</v>
      </c>
      <c r="E9439" s="38">
        <f t="shared" ca="1" si="1033"/>
        <v>0.14594849490829423</v>
      </c>
      <c r="F9439" s="38">
        <f t="shared" ca="1" si="1037"/>
        <v>3.5527964071849813E-2</v>
      </c>
      <c r="G9439" s="24">
        <f t="shared" ca="1" si="1034"/>
        <v>8510.3389157100955</v>
      </c>
      <c r="H9439" s="24">
        <f t="shared" ca="1" si="1035"/>
        <v>9203.5202190225773</v>
      </c>
      <c r="I9439" s="24">
        <f ca="1">H9439/'Option value'!$E$10</f>
        <v>446.77282616614451</v>
      </c>
    </row>
    <row r="9440" spans="2:9">
      <c r="B9440">
        <f t="shared" si="1036"/>
        <v>9422</v>
      </c>
      <c r="C9440" s="38">
        <f t="shared" ca="1" si="1031"/>
        <v>0.28032549343116336</v>
      </c>
      <c r="D9440" s="38">
        <f t="shared" ca="1" si="1032"/>
        <v>5.5741751861607805E-2</v>
      </c>
      <c r="E9440" s="38">
        <f t="shared" ca="1" si="1033"/>
        <v>0.14669005635524932</v>
      </c>
      <c r="F9440" s="38">
        <f t="shared" ca="1" si="1037"/>
        <v>2.335165616157198E-2</v>
      </c>
      <c r="G9440" s="24">
        <f t="shared" ca="1" si="1034"/>
        <v>7176.1923778168557</v>
      </c>
      <c r="H9440" s="24">
        <f t="shared" ca="1" si="1035"/>
        <v>7869.3736811293384</v>
      </c>
      <c r="I9440" s="24">
        <f ca="1">H9440/'Option value'!$E$10</f>
        <v>382.00843112278341</v>
      </c>
    </row>
    <row r="9441" spans="2:9">
      <c r="B9441">
        <f t="shared" si="1036"/>
        <v>9423</v>
      </c>
      <c r="C9441" s="38">
        <f t="shared" ca="1" si="1031"/>
        <v>0.22764192404893929</v>
      </c>
      <c r="D9441" s="38">
        <f t="shared" ca="1" si="1032"/>
        <v>6.1960342397958321E-2</v>
      </c>
      <c r="E9441" s="38">
        <f t="shared" ca="1" si="1033"/>
        <v>0.14610008001418198</v>
      </c>
      <c r="F9441" s="38">
        <f t="shared" ca="1" si="1037"/>
        <v>5.6830883603834967E-2</v>
      </c>
      <c r="G9441" s="24">
        <f t="shared" ca="1" si="1034"/>
        <v>10567.57336872164</v>
      </c>
      <c r="H9441" s="24">
        <f t="shared" ca="1" si="1035"/>
        <v>11260.754672034122</v>
      </c>
      <c r="I9441" s="24">
        <f ca="1">H9441/'Option value'!$E$10</f>
        <v>546.638576312336</v>
      </c>
    </row>
    <row r="9442" spans="2:9">
      <c r="B9442">
        <f t="shared" si="1036"/>
        <v>9424</v>
      </c>
      <c r="C9442" s="38">
        <f t="shared" ca="1" si="1031"/>
        <v>0.27714363194320391</v>
      </c>
      <c r="D9442" s="38">
        <f t="shared" ca="1" si="1032"/>
        <v>6.2006214090388305E-2</v>
      </c>
      <c r="E9442" s="38">
        <f t="shared" ca="1" si="1033"/>
        <v>0.14011884227789767</v>
      </c>
      <c r="F9442" s="38">
        <f t="shared" ca="1" si="1037"/>
        <v>4.3353390340460679E-2</v>
      </c>
      <c r="G9442" s="24">
        <f t="shared" ca="1" si="1034"/>
        <v>10149.53172123289</v>
      </c>
      <c r="H9442" s="24">
        <f t="shared" ca="1" si="1035"/>
        <v>10842.713024545372</v>
      </c>
      <c r="I9442" s="24">
        <f ca="1">H9442/'Option value'!$E$10</f>
        <v>526.34529245365877</v>
      </c>
    </row>
    <row r="9443" spans="2:9">
      <c r="B9443">
        <f t="shared" si="1036"/>
        <v>9425</v>
      </c>
      <c r="C9443" s="38">
        <f t="shared" ca="1" si="1031"/>
        <v>0.27674948569254432</v>
      </c>
      <c r="D9443" s="38">
        <f t="shared" ca="1" si="1032"/>
        <v>7.2824352225795197E-2</v>
      </c>
      <c r="E9443" s="38">
        <f t="shared" ca="1" si="1033"/>
        <v>0.14536517285387976</v>
      </c>
      <c r="F9443" s="38">
        <f t="shared" ca="1" si="1037"/>
        <v>3.7142687662967362E-2</v>
      </c>
      <c r="G9443" s="24">
        <f t="shared" ca="1" si="1034"/>
        <v>10655.06726991128</v>
      </c>
      <c r="H9443" s="24">
        <f t="shared" ca="1" si="1035"/>
        <v>11348.248573223762</v>
      </c>
      <c r="I9443" s="24">
        <f ca="1">H9443/'Option value'!$E$10</f>
        <v>550.88585306911466</v>
      </c>
    </row>
    <row r="9444" spans="2:9">
      <c r="B9444">
        <f t="shared" si="1036"/>
        <v>9426</v>
      </c>
      <c r="C9444" s="38">
        <f t="shared" ca="1" si="1031"/>
        <v>0.14410831651035869</v>
      </c>
      <c r="D9444" s="38">
        <f t="shared" ca="1" si="1032"/>
        <v>6.5948908248101928E-2</v>
      </c>
      <c r="E9444" s="38">
        <f t="shared" ca="1" si="1033"/>
        <v>0.14551633831923463</v>
      </c>
      <c r="F9444" s="38">
        <f t="shared" ca="1" si="1037"/>
        <v>4.5801561093716997E-2</v>
      </c>
      <c r="G9444" s="24">
        <f t="shared" ca="1" si="1034"/>
        <v>9384.4020650946022</v>
      </c>
      <c r="H9444" s="24">
        <f t="shared" ca="1" si="1035"/>
        <v>10077.583368407084</v>
      </c>
      <c r="I9444" s="24">
        <f ca="1">H9444/'Option value'!$E$10</f>
        <v>489.20307613626619</v>
      </c>
    </row>
    <row r="9445" spans="2:9">
      <c r="B9445">
        <f t="shared" si="1036"/>
        <v>9427</v>
      </c>
      <c r="C9445" s="38">
        <f t="shared" ca="1" si="1031"/>
        <v>0.26346737240398199</v>
      </c>
      <c r="D9445" s="38">
        <f t="shared" ca="1" si="1032"/>
        <v>6.9941301365924149E-2</v>
      </c>
      <c r="E9445" s="38">
        <f t="shared" ca="1" si="1033"/>
        <v>0.14597051865294305</v>
      </c>
      <c r="F9445" s="38">
        <f t="shared" ca="1" si="1037"/>
        <v>3.4793971501796701E-2</v>
      </c>
      <c r="G9445" s="24">
        <f t="shared" ca="1" si="1034"/>
        <v>9857.7076687279896</v>
      </c>
      <c r="H9445" s="24">
        <f t="shared" ca="1" si="1035"/>
        <v>10550.888972040471</v>
      </c>
      <c r="I9445" s="24">
        <f ca="1">H9445/'Option value'!$E$10</f>
        <v>512.17907631264416</v>
      </c>
    </row>
    <row r="9446" spans="2:9">
      <c r="B9446">
        <f t="shared" si="1036"/>
        <v>9428</v>
      </c>
      <c r="C9446" s="38">
        <f t="shared" ca="1" si="1031"/>
        <v>0.15348256251127529</v>
      </c>
      <c r="D9446" s="38">
        <f t="shared" ca="1" si="1032"/>
        <v>6.6576870659789456E-2</v>
      </c>
      <c r="E9446" s="38">
        <f t="shared" ca="1" si="1033"/>
        <v>0.15154281044399659</v>
      </c>
      <c r="F9446" s="38">
        <f t="shared" ca="1" si="1037"/>
        <v>4.9636440917008397E-2</v>
      </c>
      <c r="G9446" s="24">
        <f t="shared" ca="1" si="1034"/>
        <v>9345.9716326623038</v>
      </c>
      <c r="H9446" s="24">
        <f t="shared" ca="1" si="1035"/>
        <v>10039.152935974786</v>
      </c>
      <c r="I9446" s="24">
        <f ca="1">H9446/'Option value'!$E$10</f>
        <v>487.33752116382453</v>
      </c>
    </row>
    <row r="9447" spans="2:9">
      <c r="B9447">
        <f t="shared" si="1036"/>
        <v>9429</v>
      </c>
      <c r="C9447" s="38">
        <f t="shared" ca="1" si="1031"/>
        <v>0.26134699263910027</v>
      </c>
      <c r="D9447" s="38">
        <f t="shared" ca="1" si="1032"/>
        <v>6.3371884675634885E-2</v>
      </c>
      <c r="E9447" s="38">
        <f t="shared" ca="1" si="1033"/>
        <v>0.1458397834923385</v>
      </c>
      <c r="F9447" s="38">
        <f t="shared" ca="1" si="1037"/>
        <v>5.4977514311274206E-2</v>
      </c>
      <c r="G9447" s="24">
        <f t="shared" ca="1" si="1034"/>
        <v>10910.357905113178</v>
      </c>
      <c r="H9447" s="24">
        <f t="shared" ca="1" si="1035"/>
        <v>11603.53920842566</v>
      </c>
      <c r="I9447" s="24">
        <f ca="1">H9447/'Option value'!$E$10</f>
        <v>563.27860235076014</v>
      </c>
    </row>
    <row r="9448" spans="2:9">
      <c r="B9448">
        <f t="shared" si="1036"/>
        <v>9430</v>
      </c>
      <c r="C9448" s="38">
        <f t="shared" ca="1" si="1031"/>
        <v>0.27367558785347801</v>
      </c>
      <c r="D9448" s="38">
        <f t="shared" ca="1" si="1032"/>
        <v>7.1678798188246406E-2</v>
      </c>
      <c r="E9448" s="38">
        <f t="shared" ca="1" si="1033"/>
        <v>0.14730246410481071</v>
      </c>
      <c r="F9448" s="38">
        <f t="shared" ca="1" si="1037"/>
        <v>4.0957001167531967E-2</v>
      </c>
      <c r="G9448" s="24">
        <f t="shared" ca="1" si="1034"/>
        <v>10646.869984283521</v>
      </c>
      <c r="H9448" s="24">
        <f t="shared" ca="1" si="1035"/>
        <v>11340.051287596003</v>
      </c>
      <c r="I9448" s="24">
        <f ca="1">H9448/'Option value'!$E$10</f>
        <v>550.48792658233026</v>
      </c>
    </row>
    <row r="9449" spans="2:9">
      <c r="B9449">
        <f t="shared" si="1036"/>
        <v>9431</v>
      </c>
      <c r="C9449" s="38">
        <f t="shared" ca="1" si="1031"/>
        <v>0.18638778195586664</v>
      </c>
      <c r="D9449" s="38">
        <f t="shared" ca="1" si="1032"/>
        <v>5.7946893949021659E-2</v>
      </c>
      <c r="E9449" s="38">
        <f t="shared" ca="1" si="1033"/>
        <v>0.14526043905575423</v>
      </c>
      <c r="F9449" s="38">
        <f t="shared" ca="1" si="1037"/>
        <v>4.6149117901572605E-2</v>
      </c>
      <c r="G9449" s="24">
        <f t="shared" ca="1" si="1034"/>
        <v>8602.5051040037397</v>
      </c>
      <c r="H9449" s="24">
        <f t="shared" ca="1" si="1035"/>
        <v>9295.6864073162214</v>
      </c>
      <c r="I9449" s="24">
        <f ca="1">H9449/'Option value'!$E$10</f>
        <v>451.24691297651555</v>
      </c>
    </row>
    <row r="9450" spans="2:9">
      <c r="B9450">
        <f t="shared" si="1036"/>
        <v>9432</v>
      </c>
      <c r="C9450" s="38">
        <f t="shared" ca="1" si="1031"/>
        <v>0.28822810101451429</v>
      </c>
      <c r="D9450" s="38">
        <f t="shared" ca="1" si="1032"/>
        <v>6.2359680002044754E-2</v>
      </c>
      <c r="E9450" s="38">
        <f t="shared" ca="1" si="1033"/>
        <v>0.14646002340565445</v>
      </c>
      <c r="F9450" s="38">
        <f t="shared" ca="1" si="1037"/>
        <v>5.255545508885115E-2</v>
      </c>
      <c r="G9450" s="24">
        <f t="shared" ca="1" si="1034"/>
        <v>10609.655996017656</v>
      </c>
      <c r="H9450" s="24">
        <f t="shared" ca="1" si="1035"/>
        <v>11302.837299330138</v>
      </c>
      <c r="I9450" s="24">
        <f ca="1">H9450/'Option value'!$E$10</f>
        <v>548.6814222975795</v>
      </c>
    </row>
    <row r="9451" spans="2:9">
      <c r="B9451">
        <f t="shared" si="1036"/>
        <v>9433</v>
      </c>
      <c r="C9451" s="38">
        <f t="shared" ca="1" si="1031"/>
        <v>0.16624102279441855</v>
      </c>
      <c r="D9451" s="38">
        <f t="shared" ca="1" si="1032"/>
        <v>5.7648104910671565E-2</v>
      </c>
      <c r="E9451" s="38">
        <f t="shared" ca="1" si="1033"/>
        <v>0.14635524524913895</v>
      </c>
      <c r="F9451" s="38">
        <f t="shared" ca="1" si="1037"/>
        <v>3.4919515476131383E-2</v>
      </c>
      <c r="G9451" s="24">
        <f t="shared" ca="1" si="1034"/>
        <v>7482.3886780632647</v>
      </c>
      <c r="H9451" s="24">
        <f t="shared" ca="1" si="1035"/>
        <v>8175.5699813757474</v>
      </c>
      <c r="I9451" s="24">
        <f ca="1">H9451/'Option value'!$E$10</f>
        <v>396.87232919299743</v>
      </c>
    </row>
    <row r="9452" spans="2:9">
      <c r="B9452">
        <f t="shared" si="1036"/>
        <v>9434</v>
      </c>
      <c r="C9452" s="38">
        <f t="shared" ca="1" si="1031"/>
        <v>3.3058254201067838E-2</v>
      </c>
      <c r="D9452" s="38">
        <f t="shared" ca="1" si="1032"/>
        <v>5.8984160705425143E-2</v>
      </c>
      <c r="E9452" s="38">
        <f t="shared" ca="1" si="1033"/>
        <v>0.14849809109507889</v>
      </c>
      <c r="F9452" s="38">
        <f t="shared" ca="1" si="1037"/>
        <v>5.7094656045112754E-2</v>
      </c>
      <c r="G9452" s="24">
        <f t="shared" ca="1" si="1034"/>
        <v>8267.7831203411879</v>
      </c>
      <c r="H9452" s="24">
        <f t="shared" ca="1" si="1035"/>
        <v>8960.9644236536697</v>
      </c>
      <c r="I9452" s="24">
        <f ca="1">H9452/'Option value'!$E$10</f>
        <v>434.99827299289655</v>
      </c>
    </row>
    <row r="9453" spans="2:9">
      <c r="B9453">
        <f t="shared" si="1036"/>
        <v>9435</v>
      </c>
      <c r="C9453" s="38">
        <f t="shared" ca="1" si="1031"/>
        <v>0.28385837925929119</v>
      </c>
      <c r="D9453" s="38">
        <f t="shared" ca="1" si="1032"/>
        <v>5.9363776032545966E-2</v>
      </c>
      <c r="E9453" s="38">
        <f t="shared" ca="1" si="1033"/>
        <v>0.14544826329891158</v>
      </c>
      <c r="F9453" s="38">
        <f t="shared" ca="1" si="1037"/>
        <v>5.5095369975214734E-2</v>
      </c>
      <c r="G9453" s="24">
        <f t="shared" ca="1" si="1034"/>
        <v>10461.355252335548</v>
      </c>
      <c r="H9453" s="24">
        <f t="shared" ca="1" si="1035"/>
        <v>11154.53655564803</v>
      </c>
      <c r="I9453" s="24">
        <f ca="1">H9453/'Option value'!$E$10</f>
        <v>541.48235707029266</v>
      </c>
    </row>
    <row r="9454" spans="2:9">
      <c r="B9454">
        <f t="shared" si="1036"/>
        <v>9436</v>
      </c>
      <c r="C9454" s="38">
        <f t="shared" ca="1" si="1031"/>
        <v>0.12623613222785371</v>
      </c>
      <c r="D9454" s="38">
        <f t="shared" ca="1" si="1032"/>
        <v>6.6012508157208855E-2</v>
      </c>
      <c r="E9454" s="38">
        <f t="shared" ca="1" si="1033"/>
        <v>0.14333068841676153</v>
      </c>
      <c r="F9454" s="38">
        <f t="shared" ca="1" si="1037"/>
        <v>2.6676169839162614E-2</v>
      </c>
      <c r="G9454" s="24">
        <f t="shared" ca="1" si="1034"/>
        <v>7903.973976006263</v>
      </c>
      <c r="H9454" s="24">
        <f t="shared" ca="1" si="1035"/>
        <v>8597.1552793187457</v>
      </c>
      <c r="I9454" s="24">
        <f ca="1">H9454/'Option value'!$E$10</f>
        <v>417.33763491838567</v>
      </c>
    </row>
    <row r="9455" spans="2:9">
      <c r="B9455">
        <f t="shared" si="1036"/>
        <v>9437</v>
      </c>
      <c r="C9455" s="38">
        <f t="shared" ca="1" si="1031"/>
        <v>0.24363941350561658</v>
      </c>
      <c r="D9455" s="38">
        <f t="shared" ca="1" si="1032"/>
        <v>5.5547834856835718E-2</v>
      </c>
      <c r="E9455" s="38">
        <f t="shared" ca="1" si="1033"/>
        <v>0.143933565212499</v>
      </c>
      <c r="F9455" s="38">
        <f t="shared" ca="1" si="1037"/>
        <v>2.0026441659605491E-2</v>
      </c>
      <c r="G9455" s="24">
        <f t="shared" ca="1" si="1034"/>
        <v>6914.4352595072414</v>
      </c>
      <c r="H9455" s="24">
        <f t="shared" ca="1" si="1035"/>
        <v>7607.6165628197241</v>
      </c>
      <c r="I9455" s="24">
        <f ca="1">H9455/'Option value'!$E$10</f>
        <v>369.30177489416133</v>
      </c>
    </row>
    <row r="9456" spans="2:9">
      <c r="B9456">
        <f t="shared" si="1036"/>
        <v>9438</v>
      </c>
      <c r="C9456" s="38">
        <f t="shared" ca="1" si="1031"/>
        <v>0.18332053352337782</v>
      </c>
      <c r="D9456" s="38">
        <f t="shared" ca="1" si="1032"/>
        <v>7.2703974679844741E-2</v>
      </c>
      <c r="E9456" s="38">
        <f t="shared" ca="1" si="1033"/>
        <v>0.14301255502440718</v>
      </c>
      <c r="F9456" s="38">
        <f t="shared" ca="1" si="1037"/>
        <v>5.0346318606214899E-2</v>
      </c>
      <c r="G9456" s="24">
        <f t="shared" ca="1" si="1034"/>
        <v>11514.110865667399</v>
      </c>
      <c r="H9456" s="24">
        <f t="shared" ca="1" si="1035"/>
        <v>12207.29216897988</v>
      </c>
      <c r="I9456" s="24">
        <f ca="1">H9456/'Option value'!$E$10</f>
        <v>592.58699849416894</v>
      </c>
    </row>
    <row r="9457" spans="2:9">
      <c r="B9457">
        <f t="shared" si="1036"/>
        <v>9439</v>
      </c>
      <c r="C9457" s="38">
        <f t="shared" ca="1" si="1031"/>
        <v>0.30789394265202774</v>
      </c>
      <c r="D9457" s="38">
        <f t="shared" ca="1" si="1032"/>
        <v>6.0698942765151809E-2</v>
      </c>
      <c r="E9457" s="38">
        <f t="shared" ca="1" si="1033"/>
        <v>0.14981360550737444</v>
      </c>
      <c r="F9457" s="38">
        <f t="shared" ca="1" si="1037"/>
        <v>4.102012418101128E-2</v>
      </c>
      <c r="G9457" s="24">
        <f t="shared" ca="1" si="1034"/>
        <v>9049.8661897770962</v>
      </c>
      <c r="H9457" s="24">
        <f t="shared" ca="1" si="1035"/>
        <v>9743.047493089578</v>
      </c>
      <c r="I9457" s="24">
        <f ca="1">H9457/'Option value'!$E$10</f>
        <v>472.96347053832898</v>
      </c>
    </row>
    <row r="9458" spans="2:9">
      <c r="B9458">
        <f t="shared" si="1036"/>
        <v>9440</v>
      </c>
      <c r="C9458" s="38">
        <f t="shared" ca="1" si="1031"/>
        <v>0.28759434813147483</v>
      </c>
      <c r="D9458" s="38">
        <f t="shared" ca="1" si="1032"/>
        <v>5.3236917571966212E-2</v>
      </c>
      <c r="E9458" s="38">
        <f t="shared" ca="1" si="1033"/>
        <v>0.14399722898427211</v>
      </c>
      <c r="F9458" s="38">
        <f t="shared" ca="1" si="1037"/>
        <v>5.1896790908216292E-2</v>
      </c>
      <c r="G9458" s="24">
        <f t="shared" ca="1" si="1034"/>
        <v>9230.4238632729048</v>
      </c>
      <c r="H9458" s="24">
        <f t="shared" ca="1" si="1035"/>
        <v>9923.6051665853865</v>
      </c>
      <c r="I9458" s="24">
        <f ca="1">H9458/'Option value'!$E$10</f>
        <v>481.72840614492162</v>
      </c>
    </row>
    <row r="9459" spans="2:9">
      <c r="B9459">
        <f t="shared" si="1036"/>
        <v>9441</v>
      </c>
      <c r="C9459" s="38">
        <f t="shared" ca="1" si="1031"/>
        <v>0.20882750104940065</v>
      </c>
      <c r="D9459" s="38">
        <f t="shared" ca="1" si="1032"/>
        <v>6.4034500569821906E-2</v>
      </c>
      <c r="E9459" s="38">
        <f t="shared" ca="1" si="1033"/>
        <v>0.13891727663028777</v>
      </c>
      <c r="F9459" s="38">
        <f t="shared" ca="1" si="1037"/>
        <v>5.0996087659074638E-2</v>
      </c>
      <c r="G9459" s="24">
        <f t="shared" ca="1" si="1034"/>
        <v>10918.831970724963</v>
      </c>
      <c r="H9459" s="24">
        <f t="shared" ca="1" si="1035"/>
        <v>11612.013274037445</v>
      </c>
      <c r="I9459" s="24">
        <f ca="1">H9459/'Option value'!$E$10</f>
        <v>563.68996475909921</v>
      </c>
    </row>
    <row r="9460" spans="2:9">
      <c r="B9460">
        <f t="shared" si="1036"/>
        <v>9442</v>
      </c>
      <c r="C9460" s="38">
        <f t="shared" ca="1" si="1031"/>
        <v>0.20369817082296804</v>
      </c>
      <c r="D9460" s="38">
        <f t="shared" ca="1" si="1032"/>
        <v>5.6662118186413653E-2</v>
      </c>
      <c r="E9460" s="38">
        <f t="shared" ca="1" si="1033"/>
        <v>0.1445258638183389</v>
      </c>
      <c r="F9460" s="38">
        <f t="shared" ca="1" si="1037"/>
        <v>2.3635499930574667E-2</v>
      </c>
      <c r="G9460" s="24">
        <f t="shared" ca="1" si="1034"/>
        <v>6996.9713906902434</v>
      </c>
      <c r="H9460" s="24">
        <f t="shared" ca="1" si="1035"/>
        <v>7690.1526940027261</v>
      </c>
      <c r="I9460" s="24">
        <f ca="1">H9460/'Option value'!$E$10</f>
        <v>373.3083832040158</v>
      </c>
    </row>
    <row r="9461" spans="2:9">
      <c r="B9461">
        <f t="shared" si="1036"/>
        <v>9443</v>
      </c>
      <c r="C9461" s="38">
        <f t="shared" ca="1" si="1031"/>
        <v>0.28431055305809977</v>
      </c>
      <c r="D9461" s="38">
        <f t="shared" ca="1" si="1032"/>
        <v>5.9042419327744913E-2</v>
      </c>
      <c r="E9461" s="38">
        <f t="shared" ca="1" si="1033"/>
        <v>0.14564451002486081</v>
      </c>
      <c r="F9461" s="38">
        <f t="shared" ca="1" si="1037"/>
        <v>5.0309515019534838E-2</v>
      </c>
      <c r="G9461" s="24">
        <f t="shared" ca="1" si="1034"/>
        <v>9864.4579233534841</v>
      </c>
      <c r="H9461" s="24">
        <f t="shared" ca="1" si="1035"/>
        <v>10557.639226665966</v>
      </c>
      <c r="I9461" s="24">
        <f ca="1">H9461/'Option value'!$E$10</f>
        <v>512.50675857601777</v>
      </c>
    </row>
    <row r="9462" spans="2:9">
      <c r="B9462">
        <f t="shared" si="1036"/>
        <v>9444</v>
      </c>
      <c r="C9462" s="38">
        <f t="shared" ca="1" si="1031"/>
        <v>0.17047100639382523</v>
      </c>
      <c r="D9462" s="38">
        <f t="shared" ca="1" si="1032"/>
        <v>6.1149554335284517E-2</v>
      </c>
      <c r="E9462" s="38">
        <f t="shared" ca="1" si="1033"/>
        <v>0.14633474682311576</v>
      </c>
      <c r="F9462" s="38">
        <f t="shared" ca="1" si="1037"/>
        <v>5.5563316350123251E-2</v>
      </c>
      <c r="G9462" s="24">
        <f t="shared" ca="1" si="1034"/>
        <v>9779.0384507458457</v>
      </c>
      <c r="H9462" s="24">
        <f t="shared" ca="1" si="1035"/>
        <v>10472.219754058327</v>
      </c>
      <c r="I9462" s="24">
        <f ca="1">H9462/'Option value'!$E$10</f>
        <v>508.36018223584108</v>
      </c>
    </row>
    <row r="9463" spans="2:9">
      <c r="B9463">
        <f t="shared" si="1036"/>
        <v>9445</v>
      </c>
      <c r="C9463" s="38">
        <f t="shared" ca="1" si="1031"/>
        <v>0.11719882968664666</v>
      </c>
      <c r="D9463" s="38">
        <f t="shared" ca="1" si="1032"/>
        <v>5.8947017794946918E-2</v>
      </c>
      <c r="E9463" s="38">
        <f t="shared" ca="1" si="1033"/>
        <v>0.14710409352791026</v>
      </c>
      <c r="F9463" s="38">
        <f t="shared" ca="1" si="1037"/>
        <v>5.3658814815311512E-2</v>
      </c>
      <c r="G9463" s="24">
        <f t="shared" ca="1" si="1034"/>
        <v>8740.2996814977978</v>
      </c>
      <c r="H9463" s="24">
        <f t="shared" ca="1" si="1035"/>
        <v>9433.4809848102796</v>
      </c>
      <c r="I9463" s="24">
        <f ca="1">H9463/'Option value'!$E$10</f>
        <v>457.9359701364213</v>
      </c>
    </row>
    <row r="9464" spans="2:9">
      <c r="B9464">
        <f t="shared" si="1036"/>
        <v>9446</v>
      </c>
      <c r="C9464" s="38">
        <f t="shared" ca="1" si="1031"/>
        <v>0.26180557963823575</v>
      </c>
      <c r="D9464" s="38">
        <f t="shared" ca="1" si="1032"/>
        <v>5.8179070399327057E-2</v>
      </c>
      <c r="E9464" s="38">
        <f t="shared" ca="1" si="1033"/>
        <v>0.14405789999239688</v>
      </c>
      <c r="F9464" s="38">
        <f t="shared" ca="1" si="1037"/>
        <v>5.8588146462665122E-2</v>
      </c>
      <c r="G9464" s="24">
        <f t="shared" ca="1" si="1034"/>
        <v>10652.17141363916</v>
      </c>
      <c r="H9464" s="24">
        <f t="shared" ca="1" si="1035"/>
        <v>11345.352716951642</v>
      </c>
      <c r="I9464" s="24">
        <f ca="1">H9464/'Option value'!$E$10</f>
        <v>550.74527752192432</v>
      </c>
    </row>
    <row r="9465" spans="2:9">
      <c r="B9465">
        <f t="shared" si="1036"/>
        <v>9447</v>
      </c>
      <c r="C9465" s="38">
        <f t="shared" ca="1" si="1031"/>
        <v>0.26405214722076759</v>
      </c>
      <c r="D9465" s="38">
        <f t="shared" ca="1" si="1032"/>
        <v>6.5632407084184274E-2</v>
      </c>
      <c r="E9465" s="38">
        <f t="shared" ca="1" si="1033"/>
        <v>0.14252163771653123</v>
      </c>
      <c r="F9465" s="38">
        <f t="shared" ca="1" si="1037"/>
        <v>3.1858324605594415E-2</v>
      </c>
      <c r="G9465" s="24">
        <f t="shared" ca="1" si="1034"/>
        <v>9297.6037160218257</v>
      </c>
      <c r="H9465" s="24">
        <f t="shared" ca="1" si="1035"/>
        <v>9990.7850193343074</v>
      </c>
      <c r="I9465" s="24">
        <f ca="1">H9465/'Option value'!$E$10</f>
        <v>484.98956404535471</v>
      </c>
    </row>
    <row r="9466" spans="2:9">
      <c r="B9466">
        <f t="shared" si="1036"/>
        <v>9448</v>
      </c>
      <c r="C9466" s="38">
        <f t="shared" ca="1" si="1031"/>
        <v>0.19483723957773577</v>
      </c>
      <c r="D9466" s="38">
        <f t="shared" ca="1" si="1032"/>
        <v>6.4361841753769328E-2</v>
      </c>
      <c r="E9466" s="38">
        <f t="shared" ca="1" si="1033"/>
        <v>0.14296759020360572</v>
      </c>
      <c r="F9466" s="38">
        <f t="shared" ca="1" si="1037"/>
        <v>3.7683131342171286E-2</v>
      </c>
      <c r="G9466" s="24">
        <f t="shared" ca="1" si="1034"/>
        <v>9058.667530820243</v>
      </c>
      <c r="H9466" s="24">
        <f t="shared" ca="1" si="1035"/>
        <v>9751.8488341327247</v>
      </c>
      <c r="I9466" s="24">
        <f ca="1">H9466/'Option value'!$E$10</f>
        <v>473.39072010353027</v>
      </c>
    </row>
    <row r="9467" spans="2:9">
      <c r="B9467">
        <f t="shared" si="1036"/>
        <v>9449</v>
      </c>
      <c r="C9467" s="38">
        <f t="shared" ca="1" si="1031"/>
        <v>0.1959744572813068</v>
      </c>
      <c r="D9467" s="38">
        <f t="shared" ca="1" si="1032"/>
        <v>5.7859858655677915E-2</v>
      </c>
      <c r="E9467" s="38">
        <f t="shared" ca="1" si="1033"/>
        <v>0.14778275359405135</v>
      </c>
      <c r="F9467" s="38">
        <f t="shared" ca="1" si="1037"/>
        <v>4.8934720500887582E-2</v>
      </c>
      <c r="G9467" s="24">
        <f t="shared" ca="1" si="1034"/>
        <v>8682.056697060767</v>
      </c>
      <c r="H9467" s="24">
        <f t="shared" ca="1" si="1035"/>
        <v>9375.2380003732487</v>
      </c>
      <c r="I9467" s="24">
        <f ca="1">H9467/'Option value'!$E$10</f>
        <v>455.10864079481786</v>
      </c>
    </row>
    <row r="9468" spans="2:9">
      <c r="B9468">
        <f t="shared" si="1036"/>
        <v>9450</v>
      </c>
      <c r="C9468" s="38">
        <f t="shared" ca="1" si="1031"/>
        <v>0.24098575857788559</v>
      </c>
      <c r="D9468" s="38">
        <f t="shared" ca="1" si="1032"/>
        <v>6.7751394330552037E-2</v>
      </c>
      <c r="E9468" s="38">
        <f t="shared" ca="1" si="1033"/>
        <v>0.14745909332796966</v>
      </c>
      <c r="F9468" s="38">
        <f t="shared" ca="1" si="1037"/>
        <v>3.7196888408792483E-2</v>
      </c>
      <c r="G9468" s="24">
        <f t="shared" ca="1" si="1034"/>
        <v>9456.9205201498989</v>
      </c>
      <c r="H9468" s="24">
        <f t="shared" ca="1" si="1035"/>
        <v>10150.101823462381</v>
      </c>
      <c r="I9468" s="24">
        <f ca="1">H9468/'Option value'!$E$10</f>
        <v>492.72338948846505</v>
      </c>
    </row>
    <row r="9469" spans="2:9">
      <c r="B9469">
        <f t="shared" si="1036"/>
        <v>9451</v>
      </c>
      <c r="C9469" s="38">
        <f t="shared" ca="1" si="1031"/>
        <v>0.31158572785609362</v>
      </c>
      <c r="D9469" s="38">
        <f t="shared" ca="1" si="1032"/>
        <v>6.0690477359213221E-2</v>
      </c>
      <c r="E9469" s="38">
        <f t="shared" ca="1" si="1033"/>
        <v>0.1459636361574409</v>
      </c>
      <c r="F9469" s="38">
        <f t="shared" ca="1" si="1037"/>
        <v>4.5183037023207973E-2</v>
      </c>
      <c r="G9469" s="24">
        <f t="shared" ca="1" si="1034"/>
        <v>9795.6143009942352</v>
      </c>
      <c r="H9469" s="24">
        <f t="shared" ca="1" si="1035"/>
        <v>10488.795604306717</v>
      </c>
      <c r="I9469" s="24">
        <f ca="1">H9469/'Option value'!$E$10</f>
        <v>509.16483516052023</v>
      </c>
    </row>
    <row r="9470" spans="2:9">
      <c r="B9470">
        <f t="shared" si="1036"/>
        <v>9452</v>
      </c>
      <c r="C9470" s="38">
        <f t="shared" ca="1" si="1031"/>
        <v>0.25821669900377825</v>
      </c>
      <c r="D9470" s="38">
        <f t="shared" ca="1" si="1032"/>
        <v>6.1472374374700448E-2</v>
      </c>
      <c r="E9470" s="38">
        <f t="shared" ca="1" si="1033"/>
        <v>0.14658693403477491</v>
      </c>
      <c r="F9470" s="38">
        <f t="shared" ca="1" si="1037"/>
        <v>4.8317145825888808E-2</v>
      </c>
      <c r="G9470" s="24">
        <f t="shared" ca="1" si="1034"/>
        <v>9761.2804294992511</v>
      </c>
      <c r="H9470" s="24">
        <f t="shared" ca="1" si="1035"/>
        <v>10454.461732811733</v>
      </c>
      <c r="I9470" s="24">
        <f ca="1">H9470/'Option value'!$E$10</f>
        <v>507.49814236950158</v>
      </c>
    </row>
    <row r="9471" spans="2:9">
      <c r="B9471">
        <f t="shared" si="1036"/>
        <v>9453</v>
      </c>
      <c r="C9471" s="38">
        <f t="shared" ca="1" si="1031"/>
        <v>0.28656591347287652</v>
      </c>
      <c r="D9471" s="38">
        <f t="shared" ca="1" si="1032"/>
        <v>5.6854109034701242E-2</v>
      </c>
      <c r="E9471" s="38">
        <f t="shared" ca="1" si="1033"/>
        <v>0.1442748491601531</v>
      </c>
      <c r="F9471" s="38">
        <f t="shared" ca="1" si="1037"/>
        <v>5.2337901118897412E-2</v>
      </c>
      <c r="G9471" s="24">
        <f t="shared" ca="1" si="1034"/>
        <v>9867.2286732180091</v>
      </c>
      <c r="H9471" s="24">
        <f t="shared" ca="1" si="1035"/>
        <v>10560.409976530491</v>
      </c>
      <c r="I9471" s="24">
        <f ca="1">H9471/'Option value'!$E$10</f>
        <v>512.64126099662576</v>
      </c>
    </row>
    <row r="9472" spans="2:9">
      <c r="B9472">
        <f t="shared" si="1036"/>
        <v>9454</v>
      </c>
      <c r="C9472" s="38">
        <f t="shared" ca="1" si="1031"/>
        <v>0.33155615667020694</v>
      </c>
      <c r="D9472" s="38">
        <f t="shared" ca="1" si="1032"/>
        <v>6.2239292635686477E-2</v>
      </c>
      <c r="E9472" s="38">
        <f t="shared" ca="1" si="1033"/>
        <v>0.14170026444738265</v>
      </c>
      <c r="F9472" s="38">
        <f t="shared" ca="1" si="1037"/>
        <v>5.9045915689862519E-2</v>
      </c>
      <c r="G9472" s="24">
        <f t="shared" ca="1" si="1034"/>
        <v>12435.114930966627</v>
      </c>
      <c r="H9472" s="24">
        <f t="shared" ca="1" si="1035"/>
        <v>13128.296234279109</v>
      </c>
      <c r="I9472" s="24">
        <f ca="1">H9472/'Option value'!$E$10</f>
        <v>637.29593370286932</v>
      </c>
    </row>
    <row r="9473" spans="2:9">
      <c r="B9473">
        <f t="shared" si="1036"/>
        <v>9455</v>
      </c>
      <c r="C9473" s="38">
        <f t="shared" ca="1" si="1031"/>
        <v>0.10641099113245944</v>
      </c>
      <c r="D9473" s="38">
        <f t="shared" ca="1" si="1032"/>
        <v>5.7681648585585721E-2</v>
      </c>
      <c r="E9473" s="38">
        <f t="shared" ca="1" si="1033"/>
        <v>0.14341364299712445</v>
      </c>
      <c r="F9473" s="38">
        <f t="shared" ca="1" si="1037"/>
        <v>3.5907626236912946E-2</v>
      </c>
      <c r="G9473" s="24">
        <f t="shared" ca="1" si="1034"/>
        <v>7362.2871412186523</v>
      </c>
      <c r="H9473" s="24">
        <f t="shared" ca="1" si="1035"/>
        <v>8055.468444531135</v>
      </c>
      <c r="I9473" s="24">
        <f ca="1">H9473/'Option value'!$E$10</f>
        <v>391.04215750151138</v>
      </c>
    </row>
    <row r="9474" spans="2:9">
      <c r="B9474">
        <f t="shared" si="1036"/>
        <v>9456</v>
      </c>
      <c r="C9474" s="38">
        <f t="shared" ca="1" si="1031"/>
        <v>0.35687333989203474</v>
      </c>
      <c r="D9474" s="38">
        <f t="shared" ca="1" si="1032"/>
        <v>6.4797882966660281E-2</v>
      </c>
      <c r="E9474" s="38">
        <f t="shared" ca="1" si="1033"/>
        <v>0.14650969065681183</v>
      </c>
      <c r="F9474" s="38">
        <f t="shared" ca="1" si="1037"/>
        <v>4.1300956818074594E-2</v>
      </c>
      <c r="G9474" s="24">
        <f t="shared" ca="1" si="1034"/>
        <v>10364.293652505716</v>
      </c>
      <c r="H9474" s="24">
        <f t="shared" ca="1" si="1035"/>
        <v>11057.474955818197</v>
      </c>
      <c r="I9474" s="24">
        <f ca="1">H9474/'Option value'!$E$10</f>
        <v>536.77062892321339</v>
      </c>
    </row>
    <row r="9475" spans="2:9">
      <c r="B9475">
        <f t="shared" si="1036"/>
        <v>9457</v>
      </c>
      <c r="C9475" s="38">
        <f t="shared" ca="1" si="1031"/>
        <v>0.22278422310593993</v>
      </c>
      <c r="D9475" s="38">
        <f t="shared" ca="1" si="1032"/>
        <v>4.9335451634903028E-2</v>
      </c>
      <c r="E9475" s="38">
        <f t="shared" ca="1" si="1033"/>
        <v>0.14254744292010615</v>
      </c>
      <c r="F9475" s="38">
        <f t="shared" ca="1" si="1037"/>
        <v>2.2881570672471659E-2</v>
      </c>
      <c r="G9475" s="24">
        <f t="shared" ca="1" si="1034"/>
        <v>6252.1588106306681</v>
      </c>
      <c r="H9475" s="24">
        <f t="shared" ca="1" si="1035"/>
        <v>6945.3401139431508</v>
      </c>
      <c r="I9475" s="24">
        <f ca="1">H9475/'Option value'!$E$10</f>
        <v>337.15243271568693</v>
      </c>
    </row>
    <row r="9476" spans="2:9">
      <c r="B9476">
        <f t="shared" si="1036"/>
        <v>9458</v>
      </c>
      <c r="C9476" s="38">
        <f t="shared" ca="1" si="1031"/>
        <v>0.22802351906807908</v>
      </c>
      <c r="D9476" s="38">
        <f t="shared" ca="1" si="1032"/>
        <v>6.4319786935012682E-2</v>
      </c>
      <c r="E9476" s="38">
        <f t="shared" ca="1" si="1033"/>
        <v>0.14688160737163122</v>
      </c>
      <c r="F9476" s="38">
        <f t="shared" ca="1" si="1037"/>
        <v>4.2703103263659843E-2</v>
      </c>
      <c r="G9476" s="24">
        <f t="shared" ca="1" si="1034"/>
        <v>9402.9589746807178</v>
      </c>
      <c r="H9476" s="24">
        <f t="shared" ca="1" si="1035"/>
        <v>10096.1402779932</v>
      </c>
      <c r="I9476" s="24">
        <f ca="1">H9476/'Option value'!$E$10</f>
        <v>490.10389698996113</v>
      </c>
    </row>
    <row r="9477" spans="2:9">
      <c r="B9477">
        <f t="shared" si="1036"/>
        <v>9459</v>
      </c>
      <c r="C9477" s="38">
        <f t="shared" ca="1" si="1031"/>
        <v>0.3095565926520949</v>
      </c>
      <c r="D9477" s="38">
        <f t="shared" ca="1" si="1032"/>
        <v>6.5359693318576467E-2</v>
      </c>
      <c r="E9477" s="38">
        <f t="shared" ca="1" si="1033"/>
        <v>0.14629521477009169</v>
      </c>
      <c r="F9477" s="38">
        <f t="shared" ca="1" si="1037"/>
        <v>3.6318307364430064E-2</v>
      </c>
      <c r="G9477" s="24">
        <f t="shared" ca="1" si="1034"/>
        <v>9652.1519636593603</v>
      </c>
      <c r="H9477" s="24">
        <f t="shared" ca="1" si="1035"/>
        <v>10345.333266971842</v>
      </c>
      <c r="I9477" s="24">
        <f ca="1">H9477/'Option value'!$E$10</f>
        <v>502.20064402775927</v>
      </c>
    </row>
    <row r="9478" spans="2:9">
      <c r="B9478">
        <f t="shared" si="1036"/>
        <v>9460</v>
      </c>
      <c r="C9478" s="38">
        <f t="shared" ca="1" si="1031"/>
        <v>0.17685209505204166</v>
      </c>
      <c r="D9478" s="38">
        <f t="shared" ca="1" si="1032"/>
        <v>5.2215132572812233E-2</v>
      </c>
      <c r="E9478" s="38">
        <f t="shared" ca="1" si="1033"/>
        <v>0.14826585660958644</v>
      </c>
      <c r="F9478" s="38">
        <f t="shared" ca="1" si="1037"/>
        <v>3.1057087967205639E-2</v>
      </c>
      <c r="G9478" s="24">
        <f t="shared" ca="1" si="1034"/>
        <v>6502.0385975745503</v>
      </c>
      <c r="H9478" s="24">
        <f t="shared" ca="1" si="1035"/>
        <v>7195.219900887033</v>
      </c>
      <c r="I9478" s="24">
        <f ca="1">H9478/'Option value'!$E$10</f>
        <v>349.28251946053558</v>
      </c>
    </row>
    <row r="9479" spans="2:9">
      <c r="B9479">
        <f t="shared" si="1036"/>
        <v>9461</v>
      </c>
      <c r="C9479" s="38">
        <f t="shared" ca="1" si="1031"/>
        <v>0.16468642269072276</v>
      </c>
      <c r="D9479" s="38">
        <f t="shared" ca="1" si="1032"/>
        <v>7.0493609203195917E-2</v>
      </c>
      <c r="E9479" s="38">
        <f t="shared" ca="1" si="1033"/>
        <v>0.14827119586930856</v>
      </c>
      <c r="F9479" s="38">
        <f t="shared" ca="1" si="1037"/>
        <v>3.8351151585290663E-2</v>
      </c>
      <c r="G9479" s="24">
        <f t="shared" ca="1" si="1034"/>
        <v>9263.4602325475316</v>
      </c>
      <c r="H9479" s="24">
        <f t="shared" ca="1" si="1035"/>
        <v>9956.6415358600134</v>
      </c>
      <c r="I9479" s="24">
        <f ca="1">H9479/'Option value'!$E$10</f>
        <v>483.33211339126274</v>
      </c>
    </row>
    <row r="9480" spans="2:9">
      <c r="B9480">
        <f t="shared" si="1036"/>
        <v>9462</v>
      </c>
      <c r="C9480" s="38">
        <f t="shared" ca="1" si="1031"/>
        <v>0.16190285189110565</v>
      </c>
      <c r="D9480" s="38">
        <f t="shared" ca="1" si="1032"/>
        <v>6.5097148128065052E-2</v>
      </c>
      <c r="E9480" s="38">
        <f t="shared" ca="1" si="1033"/>
        <v>0.14104137363407393</v>
      </c>
      <c r="F9480" s="38">
        <f t="shared" ca="1" si="1037"/>
        <v>5.8356908248598113E-2</v>
      </c>
      <c r="G9480" s="24">
        <f t="shared" ca="1" si="1034"/>
        <v>11344.862447003054</v>
      </c>
      <c r="H9480" s="24">
        <f t="shared" ca="1" si="1035"/>
        <v>12038.043750315535</v>
      </c>
      <c r="I9480" s="24">
        <f ca="1">H9480/'Option value'!$E$10</f>
        <v>584.37105584055996</v>
      </c>
    </row>
    <row r="9481" spans="2:9">
      <c r="B9481">
        <f t="shared" si="1036"/>
        <v>9463</v>
      </c>
      <c r="C9481" s="38">
        <f t="shared" ca="1" si="1031"/>
        <v>0.2215716811666204</v>
      </c>
      <c r="D9481" s="38">
        <f t="shared" ca="1" si="1032"/>
        <v>6.9992538930832002E-2</v>
      </c>
      <c r="E9481" s="38">
        <f t="shared" ca="1" si="1033"/>
        <v>0.1461445066689141</v>
      </c>
      <c r="F9481" s="38">
        <f t="shared" ca="1" si="1037"/>
        <v>5.9992111755098068E-2</v>
      </c>
      <c r="G9481" s="24">
        <f t="shared" ca="1" si="1034"/>
        <v>12308.205136366305</v>
      </c>
      <c r="H9481" s="24">
        <f t="shared" ca="1" si="1035"/>
        <v>13001.386439678787</v>
      </c>
      <c r="I9481" s="24">
        <f ca="1">H9481/'Option value'!$E$10</f>
        <v>631.135264062077</v>
      </c>
    </row>
    <row r="9482" spans="2:9">
      <c r="B9482">
        <f t="shared" si="1036"/>
        <v>9464</v>
      </c>
      <c r="C9482" s="38">
        <f t="shared" ca="1" si="1031"/>
        <v>0.26697878317758389</v>
      </c>
      <c r="D9482" s="38">
        <f t="shared" ca="1" si="1032"/>
        <v>5.3373006964963401E-2</v>
      </c>
      <c r="E9482" s="38">
        <f t="shared" ca="1" si="1033"/>
        <v>0.14471649425254804</v>
      </c>
      <c r="F9482" s="38">
        <f t="shared" ca="1" si="1037"/>
        <v>2.7133375962211072E-2</v>
      </c>
      <c r="G9482" s="24">
        <f t="shared" ca="1" si="1034"/>
        <v>7132.428335800143</v>
      </c>
      <c r="H9482" s="24">
        <f t="shared" ca="1" si="1035"/>
        <v>7825.6096391126257</v>
      </c>
      <c r="I9482" s="24">
        <f ca="1">H9482/'Option value'!$E$10</f>
        <v>379.88396306371965</v>
      </c>
    </row>
    <row r="9483" spans="2:9">
      <c r="B9483">
        <f t="shared" si="1036"/>
        <v>9465</v>
      </c>
      <c r="C9483" s="38">
        <f t="shared" ca="1" si="1031"/>
        <v>0.2834644075831208</v>
      </c>
      <c r="D9483" s="38">
        <f t="shared" ca="1" si="1032"/>
        <v>5.6036780079328552E-2</v>
      </c>
      <c r="E9483" s="38">
        <f t="shared" ca="1" si="1033"/>
        <v>0.14836101045007952</v>
      </c>
      <c r="F9483" s="38">
        <f t="shared" ca="1" si="1037"/>
        <v>5.4547401604459492E-2</v>
      </c>
      <c r="G9483" s="24">
        <f t="shared" ca="1" si="1034"/>
        <v>9507.8546946074166</v>
      </c>
      <c r="H9483" s="24">
        <f t="shared" ca="1" si="1035"/>
        <v>10201.035997919898</v>
      </c>
      <c r="I9483" s="24">
        <f ca="1">H9483/'Option value'!$E$10</f>
        <v>495.19592222912127</v>
      </c>
    </row>
    <row r="9484" spans="2:9">
      <c r="B9484">
        <f t="shared" si="1036"/>
        <v>9466</v>
      </c>
      <c r="C9484" s="38">
        <f t="shared" ca="1" si="1031"/>
        <v>0.11334007624251619</v>
      </c>
      <c r="D9484" s="38">
        <f t="shared" ca="1" si="1032"/>
        <v>6.8946765785156447E-2</v>
      </c>
      <c r="E9484" s="38">
        <f t="shared" ca="1" si="1033"/>
        <v>0.14364665050225228</v>
      </c>
      <c r="F9484" s="38">
        <f t="shared" ca="1" si="1037"/>
        <v>2.1387228745934666E-2</v>
      </c>
      <c r="G9484" s="24">
        <f t="shared" ca="1" si="1034"/>
        <v>7786.6522662103489</v>
      </c>
      <c r="H9484" s="24">
        <f t="shared" ca="1" si="1035"/>
        <v>8479.8335695228307</v>
      </c>
      <c r="I9484" s="24">
        <f ca="1">H9484/'Option value'!$E$10</f>
        <v>411.642406287516</v>
      </c>
    </row>
    <row r="9485" spans="2:9">
      <c r="B9485">
        <f t="shared" si="1036"/>
        <v>9467</v>
      </c>
      <c r="C9485" s="38">
        <f t="shared" ca="1" si="1031"/>
        <v>8.6759979251017721E-2</v>
      </c>
      <c r="D9485" s="38">
        <f t="shared" ca="1" si="1032"/>
        <v>6.6917045355674359E-2</v>
      </c>
      <c r="E9485" s="38">
        <f t="shared" ca="1" si="1033"/>
        <v>0.14455914524541219</v>
      </c>
      <c r="F9485" s="38">
        <f t="shared" ca="1" si="1037"/>
        <v>5.3055773427571243E-2</v>
      </c>
      <c r="G9485" s="24">
        <f t="shared" ca="1" si="1034"/>
        <v>9856.5441795697843</v>
      </c>
      <c r="H9485" s="24">
        <f t="shared" ca="1" si="1035"/>
        <v>10549.725482882266</v>
      </c>
      <c r="I9485" s="24">
        <f ca="1">H9485/'Option value'!$E$10</f>
        <v>512.12259625642059</v>
      </c>
    </row>
    <row r="9486" spans="2:9">
      <c r="B9486">
        <f t="shared" si="1036"/>
        <v>9468</v>
      </c>
      <c r="C9486" s="38">
        <f t="shared" ca="1" si="1031"/>
        <v>0.2221485015713045</v>
      </c>
      <c r="D9486" s="38">
        <f t="shared" ca="1" si="1032"/>
        <v>4.8854246859824133E-2</v>
      </c>
      <c r="E9486" s="38">
        <f t="shared" ca="1" si="1033"/>
        <v>0.14342850120042452</v>
      </c>
      <c r="F9486" s="38">
        <f t="shared" ca="1" si="1037"/>
        <v>2.2113094219933224E-2</v>
      </c>
      <c r="G9486" s="24">
        <f t="shared" ca="1" si="1034"/>
        <v>6103.8200227644402</v>
      </c>
      <c r="H9486" s="24">
        <f t="shared" ca="1" si="1035"/>
        <v>6797.0013260769229</v>
      </c>
      <c r="I9486" s="24">
        <f ca="1">H9486/'Option value'!$E$10</f>
        <v>329.95152068334573</v>
      </c>
    </row>
    <row r="9487" spans="2:9">
      <c r="B9487">
        <f t="shared" si="1036"/>
        <v>9469</v>
      </c>
      <c r="C9487" s="38">
        <f t="shared" ca="1" si="1031"/>
        <v>0.14508049055761257</v>
      </c>
      <c r="D9487" s="38">
        <f t="shared" ca="1" si="1032"/>
        <v>6.0508264677123461E-2</v>
      </c>
      <c r="E9487" s="38">
        <f t="shared" ca="1" si="1033"/>
        <v>0.14375378524627391</v>
      </c>
      <c r="F9487" s="38">
        <f t="shared" ca="1" si="1037"/>
        <v>2.105717821724018E-2</v>
      </c>
      <c r="G9487" s="24">
        <f t="shared" ca="1" si="1034"/>
        <v>7003.4097580716498</v>
      </c>
      <c r="H9487" s="24">
        <f t="shared" ca="1" si="1035"/>
        <v>7696.5910613841324</v>
      </c>
      <c r="I9487" s="24">
        <f ca="1">H9487/'Option value'!$E$10</f>
        <v>373.6209253099093</v>
      </c>
    </row>
    <row r="9488" spans="2:9">
      <c r="B9488">
        <f t="shared" si="1036"/>
        <v>9470</v>
      </c>
      <c r="C9488" s="38">
        <f t="shared" ca="1" si="1031"/>
        <v>0.1571261097266799</v>
      </c>
      <c r="D9488" s="38">
        <f t="shared" ca="1" si="1032"/>
        <v>6.0675570127169259E-2</v>
      </c>
      <c r="E9488" s="38">
        <f t="shared" ca="1" si="1033"/>
        <v>0.14452643609885826</v>
      </c>
      <c r="F9488" s="38">
        <f t="shared" ca="1" si="1037"/>
        <v>4.5966160459982378E-2</v>
      </c>
      <c r="G9488" s="24">
        <f t="shared" ca="1" si="1034"/>
        <v>8834.541729950226</v>
      </c>
      <c r="H9488" s="24">
        <f t="shared" ca="1" si="1035"/>
        <v>9527.7230332627078</v>
      </c>
      <c r="I9488" s="24">
        <f ca="1">H9488/'Option value'!$E$10</f>
        <v>462.51082685741295</v>
      </c>
    </row>
    <row r="9489" spans="2:9">
      <c r="B9489">
        <f t="shared" si="1036"/>
        <v>9471</v>
      </c>
      <c r="C9489" s="38">
        <f t="shared" ca="1" si="1031"/>
        <v>0.18982438631060941</v>
      </c>
      <c r="D9489" s="38">
        <f t="shared" ca="1" si="1032"/>
        <v>5.4883263018855176E-2</v>
      </c>
      <c r="E9489" s="38">
        <f t="shared" ca="1" si="1033"/>
        <v>0.14611281105304808</v>
      </c>
      <c r="F9489" s="38">
        <f t="shared" ca="1" si="1037"/>
        <v>2.4489894890273915E-2</v>
      </c>
      <c r="G9489" s="24">
        <f t="shared" ca="1" si="1034"/>
        <v>6658.8426770559936</v>
      </c>
      <c r="H9489" s="24">
        <f t="shared" ca="1" si="1035"/>
        <v>7352.0239803684763</v>
      </c>
      <c r="I9489" s="24">
        <f ca="1">H9489/'Option value'!$E$10</f>
        <v>356.89436797905222</v>
      </c>
    </row>
    <row r="9490" spans="2:9">
      <c r="B9490">
        <f t="shared" si="1036"/>
        <v>9472</v>
      </c>
      <c r="C9490" s="38">
        <f t="shared" ca="1" si="1031"/>
        <v>0.28788663125200453</v>
      </c>
      <c r="D9490" s="38">
        <f t="shared" ca="1" si="1032"/>
        <v>6.4892681884641271E-2</v>
      </c>
      <c r="E9490" s="38">
        <f t="shared" ca="1" si="1033"/>
        <v>0.14430738020836631</v>
      </c>
      <c r="F9490" s="38">
        <f t="shared" ca="1" si="1037"/>
        <v>5.6709761868800737E-2</v>
      </c>
      <c r="G9490" s="24">
        <f t="shared" ca="1" si="1034"/>
        <v>11832.38893143002</v>
      </c>
      <c r="H9490" s="24">
        <f t="shared" ca="1" si="1035"/>
        <v>12525.570234742501</v>
      </c>
      <c r="I9490" s="24">
        <f ca="1">H9490/'Option value'!$E$10</f>
        <v>608.03739003604369</v>
      </c>
    </row>
    <row r="9491" spans="2:9">
      <c r="B9491">
        <f t="shared" si="1036"/>
        <v>9473</v>
      </c>
      <c r="C9491" s="38">
        <f t="shared" ref="C9491:C9554" ca="1" si="1038">_xlfn.NORM.INV(RAND(),$F$6,$G$6)</f>
        <v>0.34967208966960095</v>
      </c>
      <c r="D9491" s="38">
        <f t="shared" ref="D9491:D9554" ca="1" si="1039">_xlfn.NORM.INV(RAND(),$F$7,$G$7)</f>
        <v>6.8858673578053795E-2</v>
      </c>
      <c r="E9491" s="38">
        <f t="shared" ref="E9491:E9554" ca="1" si="1040">_xlfn.NORM.INV(RAND(),$F$8,$G$8)</f>
        <v>0.14242127454322745</v>
      </c>
      <c r="F9491" s="38">
        <f t="shared" ca="1" si="1037"/>
        <v>5.0127488529042759E-2</v>
      </c>
      <c r="G9491" s="24">
        <f t="shared" ref="G9491:G9554" ca="1" si="1041">IF(E9491&gt;F9491,($C$12*(1+C9491)*D9491)/(E9491-F9491),0)</f>
        <v>12488.372228872386</v>
      </c>
      <c r="H9491" s="24">
        <f t="shared" ref="H9491:H9554" ca="1" si="1042">G9491+$C$13</f>
        <v>13181.553532184867</v>
      </c>
      <c r="I9491" s="24">
        <f ca="1">H9491/'Option value'!$E$10</f>
        <v>639.88123942644984</v>
      </c>
    </row>
    <row r="9492" spans="2:9">
      <c r="B9492">
        <f t="shared" ref="B9492:B9555" si="1043">B9491+1</f>
        <v>9474</v>
      </c>
      <c r="C9492" s="38">
        <f t="shared" ca="1" si="1038"/>
        <v>0.20351458895397853</v>
      </c>
      <c r="D9492" s="38">
        <f t="shared" ca="1" si="1039"/>
        <v>6.7673664589771226E-2</v>
      </c>
      <c r="E9492" s="38">
        <f t="shared" ca="1" si="1040"/>
        <v>0.14288718021001506</v>
      </c>
      <c r="F9492" s="38">
        <f t="shared" ref="F9492:F9555" ca="1" si="1044">RAND()*($E$9-$D$9)+$D$9</f>
        <v>3.7400925484242967E-2</v>
      </c>
      <c r="G9492" s="24">
        <f t="shared" ca="1" si="1041"/>
        <v>9575.6123786804219</v>
      </c>
      <c r="H9492" s="24">
        <f t="shared" ca="1" si="1042"/>
        <v>10268.793681992904</v>
      </c>
      <c r="I9492" s="24">
        <f ca="1">H9492/'Option value'!$E$10</f>
        <v>498.48513019383023</v>
      </c>
    </row>
    <row r="9493" spans="2:9">
      <c r="B9493">
        <f t="shared" si="1043"/>
        <v>9475</v>
      </c>
      <c r="C9493" s="38">
        <f t="shared" ca="1" si="1038"/>
        <v>0.21319017725769041</v>
      </c>
      <c r="D9493" s="38">
        <f t="shared" ca="1" si="1039"/>
        <v>7.4972766308526478E-2</v>
      </c>
      <c r="E9493" s="38">
        <f t="shared" ca="1" si="1040"/>
        <v>0.14350502567997506</v>
      </c>
      <c r="F9493" s="38">
        <f t="shared" ca="1" si="1044"/>
        <v>2.902682716661328E-2</v>
      </c>
      <c r="G9493" s="24">
        <f t="shared" ca="1" si="1041"/>
        <v>9853.7380109140922</v>
      </c>
      <c r="H9493" s="24">
        <f t="shared" ca="1" si="1042"/>
        <v>10546.919314226574</v>
      </c>
      <c r="I9493" s="24">
        <f ca="1">H9493/'Option value'!$E$10</f>
        <v>511.9863744770181</v>
      </c>
    </row>
    <row r="9494" spans="2:9">
      <c r="B9494">
        <f t="shared" si="1043"/>
        <v>9476</v>
      </c>
      <c r="C9494" s="38">
        <f t="shared" ca="1" si="1038"/>
        <v>0.30358530903381609</v>
      </c>
      <c r="D9494" s="38">
        <f t="shared" ca="1" si="1039"/>
        <v>5.3885398221483118E-2</v>
      </c>
      <c r="E9494" s="38">
        <f t="shared" ca="1" si="1040"/>
        <v>0.14304749665731198</v>
      </c>
      <c r="F9494" s="38">
        <f t="shared" ca="1" si="1044"/>
        <v>5.3130719779035426E-2</v>
      </c>
      <c r="G9494" s="24">
        <f t="shared" ca="1" si="1041"/>
        <v>9688.6038795286659</v>
      </c>
      <c r="H9494" s="24">
        <f t="shared" ca="1" si="1042"/>
        <v>10381.785182841148</v>
      </c>
      <c r="I9494" s="24">
        <f ca="1">H9494/'Option value'!$E$10</f>
        <v>503.97015450685177</v>
      </c>
    </row>
    <row r="9495" spans="2:9">
      <c r="B9495">
        <f t="shared" si="1043"/>
        <v>9477</v>
      </c>
      <c r="C9495" s="38">
        <f t="shared" ca="1" si="1038"/>
        <v>0.27492576079596398</v>
      </c>
      <c r="D9495" s="38">
        <f t="shared" ca="1" si="1039"/>
        <v>7.6902315402297972E-2</v>
      </c>
      <c r="E9495" s="38">
        <f t="shared" ca="1" si="1040"/>
        <v>0.13968120478616222</v>
      </c>
      <c r="F9495" s="38">
        <f t="shared" ca="1" si="1044"/>
        <v>2.4540254516670936E-2</v>
      </c>
      <c r="G9495" s="24">
        <f t="shared" ca="1" si="1041"/>
        <v>10560.53401536109</v>
      </c>
      <c r="H9495" s="24">
        <f t="shared" ca="1" si="1042"/>
        <v>11253.715318673572</v>
      </c>
      <c r="I9495" s="24">
        <f ca="1">H9495/'Option value'!$E$10</f>
        <v>546.29686012978505</v>
      </c>
    </row>
    <row r="9496" spans="2:9">
      <c r="B9496">
        <f t="shared" si="1043"/>
        <v>9478</v>
      </c>
      <c r="C9496" s="38">
        <f t="shared" ca="1" si="1038"/>
        <v>0.24224411521544748</v>
      </c>
      <c r="D9496" s="38">
        <f t="shared" ca="1" si="1039"/>
        <v>6.6030105773806802E-2</v>
      </c>
      <c r="E9496" s="38">
        <f t="shared" ca="1" si="1040"/>
        <v>0.14490862201390434</v>
      </c>
      <c r="F9496" s="38">
        <f t="shared" ca="1" si="1044"/>
        <v>2.0037735399329959E-2</v>
      </c>
      <c r="G9496" s="24">
        <f t="shared" ca="1" si="1041"/>
        <v>8146.6512040559192</v>
      </c>
      <c r="H9496" s="24">
        <f t="shared" ca="1" si="1042"/>
        <v>8839.8325073684009</v>
      </c>
      <c r="I9496" s="24">
        <f ca="1">H9496/'Option value'!$E$10</f>
        <v>429.11808288196119</v>
      </c>
    </row>
    <row r="9497" spans="2:9">
      <c r="B9497">
        <f t="shared" si="1043"/>
        <v>9479</v>
      </c>
      <c r="C9497" s="38">
        <f t="shared" ca="1" si="1038"/>
        <v>1.6798571219927005E-2</v>
      </c>
      <c r="D9497" s="38">
        <f t="shared" ca="1" si="1039"/>
        <v>6.1649005780095578E-2</v>
      </c>
      <c r="E9497" s="38">
        <f t="shared" ca="1" si="1040"/>
        <v>0.14589824019306721</v>
      </c>
      <c r="F9497" s="38">
        <f t="shared" ca="1" si="1044"/>
        <v>5.3868822152066079E-2</v>
      </c>
      <c r="G9497" s="24">
        <f t="shared" ca="1" si="1041"/>
        <v>8447.4514701279331</v>
      </c>
      <c r="H9497" s="24">
        <f t="shared" ca="1" si="1042"/>
        <v>9140.6327734404149</v>
      </c>
      <c r="I9497" s="24">
        <f ca="1">H9497/'Option value'!$E$10</f>
        <v>443.72003754565117</v>
      </c>
    </row>
    <row r="9498" spans="2:9">
      <c r="B9498">
        <f t="shared" si="1043"/>
        <v>9480</v>
      </c>
      <c r="C9498" s="38">
        <f t="shared" ca="1" si="1038"/>
        <v>0.18817158198823736</v>
      </c>
      <c r="D9498" s="38">
        <f t="shared" ca="1" si="1039"/>
        <v>5.8922936673407741E-2</v>
      </c>
      <c r="E9498" s="38">
        <f t="shared" ca="1" si="1040"/>
        <v>0.1428606827252257</v>
      </c>
      <c r="F9498" s="38">
        <f t="shared" ca="1" si="1044"/>
        <v>3.4993794941197157E-2</v>
      </c>
      <c r="G9498" s="24">
        <f t="shared" ca="1" si="1041"/>
        <v>8049.4604877755582</v>
      </c>
      <c r="H9498" s="24">
        <f t="shared" ca="1" si="1042"/>
        <v>8742.6417910880409</v>
      </c>
      <c r="I9498" s="24">
        <f ca="1">H9498/'Option value'!$E$10</f>
        <v>424.40008694602136</v>
      </c>
    </row>
    <row r="9499" spans="2:9">
      <c r="B9499">
        <f t="shared" si="1043"/>
        <v>9481</v>
      </c>
      <c r="C9499" s="38">
        <f t="shared" ca="1" si="1038"/>
        <v>0.2125265863897253</v>
      </c>
      <c r="D9499" s="38">
        <f t="shared" ca="1" si="1039"/>
        <v>6.0875902302032645E-2</v>
      </c>
      <c r="E9499" s="38">
        <f t="shared" ca="1" si="1040"/>
        <v>0.1452690021577959</v>
      </c>
      <c r="F9499" s="38">
        <f t="shared" ca="1" si="1044"/>
        <v>4.7286132323563934E-2</v>
      </c>
      <c r="G9499" s="24">
        <f t="shared" ca="1" si="1041"/>
        <v>9342.8182993320352</v>
      </c>
      <c r="H9499" s="24">
        <f t="shared" ca="1" si="1042"/>
        <v>10035.999602644517</v>
      </c>
      <c r="I9499" s="24">
        <f ca="1">H9499/'Option value'!$E$10</f>
        <v>487.18444673031632</v>
      </c>
    </row>
    <row r="9500" spans="2:9">
      <c r="B9500">
        <f t="shared" si="1043"/>
        <v>9482</v>
      </c>
      <c r="C9500" s="38">
        <f t="shared" ca="1" si="1038"/>
        <v>0.23947317852056899</v>
      </c>
      <c r="D9500" s="38">
        <f t="shared" ca="1" si="1039"/>
        <v>7.2465678322271479E-2</v>
      </c>
      <c r="E9500" s="38">
        <f t="shared" ca="1" si="1040"/>
        <v>0.14301261604952947</v>
      </c>
      <c r="F9500" s="38">
        <f t="shared" ca="1" si="1044"/>
        <v>3.3749500492951404E-2</v>
      </c>
      <c r="G9500" s="24">
        <f t="shared" ca="1" si="1041"/>
        <v>10195.00145355446</v>
      </c>
      <c r="H9500" s="24">
        <f t="shared" ca="1" si="1042"/>
        <v>10888.182756866941</v>
      </c>
      <c r="I9500" s="24">
        <f ca="1">H9500/'Option value'!$E$10</f>
        <v>528.55256101295834</v>
      </c>
    </row>
    <row r="9501" spans="2:9">
      <c r="B9501">
        <f t="shared" si="1043"/>
        <v>9483</v>
      </c>
      <c r="C9501" s="38">
        <f t="shared" ca="1" si="1038"/>
        <v>0.21382183490762452</v>
      </c>
      <c r="D9501" s="38">
        <f t="shared" ca="1" si="1039"/>
        <v>5.9535356448833496E-2</v>
      </c>
      <c r="E9501" s="38">
        <f t="shared" ca="1" si="1040"/>
        <v>0.14651914316793457</v>
      </c>
      <c r="F9501" s="38">
        <f t="shared" ca="1" si="1044"/>
        <v>4.9297000706909858E-2</v>
      </c>
      <c r="G9501" s="24">
        <f t="shared" ca="1" si="1041"/>
        <v>9218.4115553637275</v>
      </c>
      <c r="H9501" s="24">
        <f t="shared" ca="1" si="1042"/>
        <v>9911.5928586762093</v>
      </c>
      <c r="I9501" s="24">
        <f ca="1">H9501/'Option value'!$E$10</f>
        <v>481.14528440175769</v>
      </c>
    </row>
    <row r="9502" spans="2:9">
      <c r="B9502">
        <f t="shared" si="1043"/>
        <v>9484</v>
      </c>
      <c r="C9502" s="38">
        <f t="shared" ca="1" si="1038"/>
        <v>0.18095672327369217</v>
      </c>
      <c r="D9502" s="38">
        <f t="shared" ca="1" si="1039"/>
        <v>7.0350508488068925E-2</v>
      </c>
      <c r="E9502" s="38">
        <f t="shared" ca="1" si="1040"/>
        <v>0.14338338166258982</v>
      </c>
      <c r="F9502" s="38">
        <f t="shared" ca="1" si="1044"/>
        <v>2.0326633796409359E-2</v>
      </c>
      <c r="G9502" s="24">
        <f t="shared" ca="1" si="1041"/>
        <v>8373.1171437569174</v>
      </c>
      <c r="H9502" s="24">
        <f t="shared" ca="1" si="1042"/>
        <v>9066.2984470693991</v>
      </c>
      <c r="I9502" s="24">
        <f ca="1">H9502/'Option value'!$E$10</f>
        <v>440.11157510045626</v>
      </c>
    </row>
    <row r="9503" spans="2:9">
      <c r="B9503">
        <f t="shared" si="1043"/>
        <v>9485</v>
      </c>
      <c r="C9503" s="38">
        <f t="shared" ca="1" si="1038"/>
        <v>0.37773813101872378</v>
      </c>
      <c r="D9503" s="38">
        <f t="shared" ca="1" si="1039"/>
        <v>7.3616229814139456E-2</v>
      </c>
      <c r="E9503" s="38">
        <f t="shared" ca="1" si="1040"/>
        <v>0.14823230994698539</v>
      </c>
      <c r="F9503" s="38">
        <f t="shared" ca="1" si="1044"/>
        <v>4.3826564299674658E-2</v>
      </c>
      <c r="G9503" s="24">
        <f t="shared" ca="1" si="1041"/>
        <v>12047.785521843296</v>
      </c>
      <c r="H9503" s="24">
        <f t="shared" ca="1" si="1042"/>
        <v>12740.966825155778</v>
      </c>
      <c r="I9503" s="24">
        <f ca="1">H9503/'Option value'!$E$10</f>
        <v>618.49353520173679</v>
      </c>
    </row>
    <row r="9504" spans="2:9">
      <c r="B9504">
        <f t="shared" si="1043"/>
        <v>9486</v>
      </c>
      <c r="C9504" s="38">
        <f t="shared" ca="1" si="1038"/>
        <v>0.3237162315738441</v>
      </c>
      <c r="D9504" s="38">
        <f t="shared" ca="1" si="1039"/>
        <v>6.1923994324071717E-2</v>
      </c>
      <c r="E9504" s="38">
        <f t="shared" ca="1" si="1040"/>
        <v>0.14523344538869606</v>
      </c>
      <c r="F9504" s="38">
        <f t="shared" ca="1" si="1044"/>
        <v>2.4380591789429498E-2</v>
      </c>
      <c r="G9504" s="24">
        <f t="shared" ca="1" si="1041"/>
        <v>8411.7880969358812</v>
      </c>
      <c r="H9504" s="24">
        <f t="shared" ca="1" si="1042"/>
        <v>9104.9694002483629</v>
      </c>
      <c r="I9504" s="24">
        <f ca="1">H9504/'Option value'!$E$10</f>
        <v>441.98880583729914</v>
      </c>
    </row>
    <row r="9505" spans="2:9">
      <c r="B9505">
        <f t="shared" si="1043"/>
        <v>9487</v>
      </c>
      <c r="C9505" s="38">
        <f t="shared" ca="1" si="1038"/>
        <v>0.20180570941270382</v>
      </c>
      <c r="D9505" s="38">
        <f t="shared" ca="1" si="1039"/>
        <v>6.4231149000934004E-2</v>
      </c>
      <c r="E9505" s="38">
        <f t="shared" ca="1" si="1040"/>
        <v>0.14420668735547001</v>
      </c>
      <c r="F9505" s="38">
        <f t="shared" ca="1" si="1044"/>
        <v>3.3319142548089264E-2</v>
      </c>
      <c r="G9505" s="24">
        <f t="shared" ca="1" si="1041"/>
        <v>8633.5331906451956</v>
      </c>
      <c r="H9505" s="24">
        <f t="shared" ca="1" si="1042"/>
        <v>9326.7144939576774</v>
      </c>
      <c r="I9505" s="24">
        <f ca="1">H9505/'Option value'!$E$10</f>
        <v>452.75313077464449</v>
      </c>
    </row>
    <row r="9506" spans="2:9">
      <c r="B9506">
        <f t="shared" si="1043"/>
        <v>9488</v>
      </c>
      <c r="C9506" s="38">
        <f t="shared" ca="1" si="1038"/>
        <v>0.19867021966998138</v>
      </c>
      <c r="D9506" s="38">
        <f t="shared" ca="1" si="1039"/>
        <v>6.8193214281274186E-2</v>
      </c>
      <c r="E9506" s="38">
        <f t="shared" ca="1" si="1040"/>
        <v>0.14758424901754921</v>
      </c>
      <c r="F9506" s="38">
        <f t="shared" ca="1" si="1044"/>
        <v>3.156390821757097E-2</v>
      </c>
      <c r="G9506" s="24">
        <f t="shared" ca="1" si="1041"/>
        <v>8737.7198663269482</v>
      </c>
      <c r="H9506" s="24">
        <f t="shared" ca="1" si="1042"/>
        <v>9430.90116963943</v>
      </c>
      <c r="I9506" s="24">
        <f ca="1">H9506/'Option value'!$E$10</f>
        <v>457.81073639026357</v>
      </c>
    </row>
    <row r="9507" spans="2:9">
      <c r="B9507">
        <f t="shared" si="1043"/>
        <v>9489</v>
      </c>
      <c r="C9507" s="38">
        <f t="shared" ca="1" si="1038"/>
        <v>0.26332904329314888</v>
      </c>
      <c r="D9507" s="38">
        <f t="shared" ca="1" si="1039"/>
        <v>6.3450732819424274E-2</v>
      </c>
      <c r="E9507" s="38">
        <f t="shared" ca="1" si="1040"/>
        <v>0.14393203786663636</v>
      </c>
      <c r="F9507" s="38">
        <f t="shared" ca="1" si="1044"/>
        <v>3.3039998191624814E-2</v>
      </c>
      <c r="G9507" s="24">
        <f t="shared" ca="1" si="1041"/>
        <v>8964.8727188432713</v>
      </c>
      <c r="H9507" s="24">
        <f t="shared" ca="1" si="1042"/>
        <v>9658.054022155753</v>
      </c>
      <c r="I9507" s="24">
        <f ca="1">H9507/'Option value'!$E$10</f>
        <v>468.83757389105597</v>
      </c>
    </row>
    <row r="9508" spans="2:9">
      <c r="B9508">
        <f t="shared" si="1043"/>
        <v>9490</v>
      </c>
      <c r="C9508" s="38">
        <f t="shared" ca="1" si="1038"/>
        <v>9.0021859805446414E-2</v>
      </c>
      <c r="D9508" s="38">
        <f t="shared" ca="1" si="1039"/>
        <v>6.1881766718854841E-2</v>
      </c>
      <c r="E9508" s="38">
        <f t="shared" ca="1" si="1040"/>
        <v>0.14265441913919702</v>
      </c>
      <c r="F9508" s="38">
        <f t="shared" ca="1" si="1044"/>
        <v>5.2176600873084178E-2</v>
      </c>
      <c r="G9508" s="24">
        <f t="shared" ca="1" si="1041"/>
        <v>9245.856931625347</v>
      </c>
      <c r="H9508" s="24">
        <f t="shared" ca="1" si="1042"/>
        <v>9939.0382349378287</v>
      </c>
      <c r="I9508" s="24">
        <f ca="1">H9508/'Option value'!$E$10</f>
        <v>482.47758422028289</v>
      </c>
    </row>
    <row r="9509" spans="2:9">
      <c r="B9509">
        <f t="shared" si="1043"/>
        <v>9491</v>
      </c>
      <c r="C9509" s="38">
        <f t="shared" ca="1" si="1038"/>
        <v>0.2351159771828793</v>
      </c>
      <c r="D9509" s="38">
        <f t="shared" ca="1" si="1039"/>
        <v>7.4034427322677954E-2</v>
      </c>
      <c r="E9509" s="38">
        <f t="shared" ca="1" si="1040"/>
        <v>0.14368638632131112</v>
      </c>
      <c r="F9509" s="38">
        <f t="shared" ca="1" si="1044"/>
        <v>4.1268906653665879E-2</v>
      </c>
      <c r="G9509" s="24">
        <f t="shared" ca="1" si="1041"/>
        <v>11072.833091286609</v>
      </c>
      <c r="H9509" s="24">
        <f t="shared" ca="1" si="1042"/>
        <v>11766.014394599091</v>
      </c>
      <c r="I9509" s="24">
        <f ca="1">H9509/'Option value'!$E$10</f>
        <v>571.16574731063542</v>
      </c>
    </row>
    <row r="9510" spans="2:9">
      <c r="B9510">
        <f t="shared" si="1043"/>
        <v>9492</v>
      </c>
      <c r="C9510" s="38">
        <f t="shared" ca="1" si="1038"/>
        <v>0.36560497125317082</v>
      </c>
      <c r="D9510" s="38">
        <f t="shared" ca="1" si="1039"/>
        <v>6.7625281641902457E-2</v>
      </c>
      <c r="E9510" s="38">
        <f t="shared" ca="1" si="1040"/>
        <v>0.14348191162659271</v>
      </c>
      <c r="F9510" s="38">
        <f t="shared" ca="1" si="1044"/>
        <v>3.2850810980441035E-2</v>
      </c>
      <c r="G9510" s="24">
        <f t="shared" ca="1" si="1041"/>
        <v>10352.573430852708</v>
      </c>
      <c r="H9510" s="24">
        <f t="shared" ca="1" si="1042"/>
        <v>11045.75473416519</v>
      </c>
      <c r="I9510" s="24">
        <f ca="1">H9510/'Option value'!$E$10</f>
        <v>536.20168612452369</v>
      </c>
    </row>
    <row r="9511" spans="2:9">
      <c r="B9511">
        <f t="shared" si="1043"/>
        <v>9493</v>
      </c>
      <c r="C9511" s="38">
        <f t="shared" ca="1" si="1038"/>
        <v>0.25193157597612215</v>
      </c>
      <c r="D9511" s="38">
        <f t="shared" ca="1" si="1039"/>
        <v>6.3431144994183231E-2</v>
      </c>
      <c r="E9511" s="38">
        <f t="shared" ca="1" si="1040"/>
        <v>0.14392089298953689</v>
      </c>
      <c r="F9511" s="38">
        <f t="shared" ca="1" si="1044"/>
        <v>2.0717105377676539E-2</v>
      </c>
      <c r="G9511" s="24">
        <f t="shared" ca="1" si="1041"/>
        <v>7993.7481552487843</v>
      </c>
      <c r="H9511" s="24">
        <f t="shared" ca="1" si="1042"/>
        <v>8686.9294585612661</v>
      </c>
      <c r="I9511" s="24">
        <f ca="1">H9511/'Option value'!$E$10</f>
        <v>421.69560478452746</v>
      </c>
    </row>
    <row r="9512" spans="2:9">
      <c r="B9512">
        <f t="shared" si="1043"/>
        <v>9494</v>
      </c>
      <c r="C9512" s="38">
        <f t="shared" ca="1" si="1038"/>
        <v>0.1898959444763948</v>
      </c>
      <c r="D9512" s="38">
        <f t="shared" ca="1" si="1039"/>
        <v>6.3454511420605764E-2</v>
      </c>
      <c r="E9512" s="38">
        <f t="shared" ca="1" si="1040"/>
        <v>0.14149116303972337</v>
      </c>
      <c r="F9512" s="38">
        <f t="shared" ca="1" si="1044"/>
        <v>5.4744552201637584E-2</v>
      </c>
      <c r="G9512" s="24">
        <f t="shared" ca="1" si="1041"/>
        <v>10794.694344120431</v>
      </c>
      <c r="H9512" s="24">
        <f t="shared" ca="1" si="1042"/>
        <v>11487.875647432913</v>
      </c>
      <c r="I9512" s="24">
        <f ca="1">H9512/'Option value'!$E$10</f>
        <v>557.66386638023846</v>
      </c>
    </row>
    <row r="9513" spans="2:9">
      <c r="B9513">
        <f t="shared" si="1043"/>
        <v>9495</v>
      </c>
      <c r="C9513" s="38">
        <f t="shared" ca="1" si="1038"/>
        <v>9.6277624138715129E-2</v>
      </c>
      <c r="D9513" s="38">
        <f t="shared" ca="1" si="1039"/>
        <v>6.5985795942800823E-2</v>
      </c>
      <c r="E9513" s="38">
        <f t="shared" ca="1" si="1040"/>
        <v>0.142689662073086</v>
      </c>
      <c r="F9513" s="38">
        <f t="shared" ca="1" si="1044"/>
        <v>4.4778909130675212E-2</v>
      </c>
      <c r="G9513" s="24">
        <f t="shared" ca="1" si="1041"/>
        <v>9162.8799394639773</v>
      </c>
      <c r="H9513" s="24">
        <f t="shared" ca="1" si="1042"/>
        <v>9856.061242776459</v>
      </c>
      <c r="I9513" s="24">
        <f ca="1">H9513/'Option value'!$E$10</f>
        <v>478.44957489206109</v>
      </c>
    </row>
    <row r="9514" spans="2:9">
      <c r="B9514">
        <f t="shared" si="1043"/>
        <v>9496</v>
      </c>
      <c r="C9514" s="38">
        <f t="shared" ca="1" si="1038"/>
        <v>0.18435109274033981</v>
      </c>
      <c r="D9514" s="38">
        <f t="shared" ca="1" si="1039"/>
        <v>5.6750518227991181E-2</v>
      </c>
      <c r="E9514" s="38">
        <f t="shared" ca="1" si="1040"/>
        <v>0.14079527934435204</v>
      </c>
      <c r="F9514" s="38">
        <f t="shared" ca="1" si="1044"/>
        <v>3.8721518948229547E-2</v>
      </c>
      <c r="G9514" s="24">
        <f t="shared" ca="1" si="1041"/>
        <v>8166.3419114754188</v>
      </c>
      <c r="H9514" s="24">
        <f t="shared" ca="1" si="1042"/>
        <v>8859.5232147879015</v>
      </c>
      <c r="I9514" s="24">
        <f ca="1">H9514/'Option value'!$E$10</f>
        <v>430.07394246543208</v>
      </c>
    </row>
    <row r="9515" spans="2:9">
      <c r="B9515">
        <f t="shared" si="1043"/>
        <v>9497</v>
      </c>
      <c r="C9515" s="38">
        <f t="shared" ca="1" si="1038"/>
        <v>0.20298651754935923</v>
      </c>
      <c r="D9515" s="38">
        <f t="shared" ca="1" si="1039"/>
        <v>7.5008680876783904E-2</v>
      </c>
      <c r="E9515" s="38">
        <f t="shared" ca="1" si="1040"/>
        <v>0.14657405128509776</v>
      </c>
      <c r="F9515" s="38">
        <f t="shared" ca="1" si="1044"/>
        <v>3.3445591704663602E-2</v>
      </c>
      <c r="G9515" s="24">
        <f t="shared" ca="1" si="1041"/>
        <v>9892.1750098468929</v>
      </c>
      <c r="H9515" s="24">
        <f t="shared" ca="1" si="1042"/>
        <v>10585.356313159375</v>
      </c>
      <c r="I9515" s="24">
        <f ca="1">H9515/'Option value'!$E$10</f>
        <v>513.85224821162012</v>
      </c>
    </row>
    <row r="9516" spans="2:9">
      <c r="B9516">
        <f t="shared" si="1043"/>
        <v>9498</v>
      </c>
      <c r="C9516" s="38">
        <f t="shared" ca="1" si="1038"/>
        <v>0.15239453918809115</v>
      </c>
      <c r="D9516" s="38">
        <f t="shared" ca="1" si="1039"/>
        <v>5.3974089680061767E-2</v>
      </c>
      <c r="E9516" s="38">
        <f t="shared" ca="1" si="1040"/>
        <v>0.14570751022213516</v>
      </c>
      <c r="F9516" s="38">
        <f t="shared" ca="1" si="1044"/>
        <v>5.9315543198684734E-2</v>
      </c>
      <c r="G9516" s="24">
        <f t="shared" ca="1" si="1041"/>
        <v>8929.0351454777792</v>
      </c>
      <c r="H9516" s="24">
        <f t="shared" ca="1" si="1042"/>
        <v>9622.216448790261</v>
      </c>
      <c r="I9516" s="24">
        <f ca="1">H9516/'Option value'!$E$10</f>
        <v>467.09788586360486</v>
      </c>
    </row>
    <row r="9517" spans="2:9">
      <c r="B9517">
        <f t="shared" si="1043"/>
        <v>9499</v>
      </c>
      <c r="C9517" s="38">
        <f t="shared" ca="1" si="1038"/>
        <v>0.22451240927979813</v>
      </c>
      <c r="D9517" s="38">
        <f t="shared" ca="1" si="1039"/>
        <v>6.0183621982267212E-2</v>
      </c>
      <c r="E9517" s="38">
        <f t="shared" ca="1" si="1040"/>
        <v>0.14500077197503194</v>
      </c>
      <c r="F9517" s="38">
        <f t="shared" ca="1" si="1044"/>
        <v>2.9232092170457705E-2</v>
      </c>
      <c r="G9517" s="24">
        <f t="shared" ca="1" si="1041"/>
        <v>7894.8122755152735</v>
      </c>
      <c r="H9517" s="24">
        <f t="shared" ca="1" si="1042"/>
        <v>8587.9935788277562</v>
      </c>
      <c r="I9517" s="24">
        <f ca="1">H9517/'Option value'!$E$10</f>
        <v>416.89289217610462</v>
      </c>
    </row>
    <row r="9518" spans="2:9">
      <c r="B9518">
        <f t="shared" si="1043"/>
        <v>9500</v>
      </c>
      <c r="C9518" s="38">
        <f t="shared" ca="1" si="1038"/>
        <v>0.26161824650036114</v>
      </c>
      <c r="D9518" s="38">
        <f t="shared" ca="1" si="1039"/>
        <v>5.1511944863526005E-2</v>
      </c>
      <c r="E9518" s="38">
        <f t="shared" ca="1" si="1040"/>
        <v>0.14350369914726124</v>
      </c>
      <c r="F9518" s="38">
        <f t="shared" ca="1" si="1044"/>
        <v>3.9583636875818076E-2</v>
      </c>
      <c r="G9518" s="24">
        <f t="shared" ca="1" si="1041"/>
        <v>7755.8229640134541</v>
      </c>
      <c r="H9518" s="24">
        <f t="shared" ca="1" si="1042"/>
        <v>8449.0042673259359</v>
      </c>
      <c r="I9518" s="24">
        <f ca="1">H9518/'Option value'!$E$10</f>
        <v>410.14583821970558</v>
      </c>
    </row>
    <row r="9519" spans="2:9">
      <c r="B9519">
        <f t="shared" si="1043"/>
        <v>9501</v>
      </c>
      <c r="C9519" s="38">
        <f t="shared" ca="1" si="1038"/>
        <v>0.12724512563042373</v>
      </c>
      <c r="D9519" s="38">
        <f t="shared" ca="1" si="1039"/>
        <v>7.249802615173459E-2</v>
      </c>
      <c r="E9519" s="38">
        <f t="shared" ca="1" si="1040"/>
        <v>0.14664491385466413</v>
      </c>
      <c r="F9519" s="38">
        <f t="shared" ca="1" si="1044"/>
        <v>2.5794922298471613E-2</v>
      </c>
      <c r="G9519" s="24">
        <f t="shared" ca="1" si="1041"/>
        <v>8386.665101245344</v>
      </c>
      <c r="H9519" s="24">
        <f t="shared" ca="1" si="1042"/>
        <v>9079.8464045578257</v>
      </c>
      <c r="I9519" s="24">
        <f ca="1">H9519/'Option value'!$E$10</f>
        <v>440.76924293970023</v>
      </c>
    </row>
    <row r="9520" spans="2:9">
      <c r="B9520">
        <f t="shared" si="1043"/>
        <v>9502</v>
      </c>
      <c r="C9520" s="38">
        <f t="shared" ca="1" si="1038"/>
        <v>0.15931923880596266</v>
      </c>
      <c r="D9520" s="38">
        <f t="shared" ca="1" si="1039"/>
        <v>6.9734882229982004E-2</v>
      </c>
      <c r="E9520" s="38">
        <f t="shared" ca="1" si="1040"/>
        <v>0.14287983509823032</v>
      </c>
      <c r="F9520" s="38">
        <f t="shared" ca="1" si="1044"/>
        <v>3.2306470552529651E-2</v>
      </c>
      <c r="G9520" s="24">
        <f t="shared" ca="1" si="1041"/>
        <v>9067.6336829014199</v>
      </c>
      <c r="H9520" s="24">
        <f t="shared" ca="1" si="1042"/>
        <v>9760.8149862139016</v>
      </c>
      <c r="I9520" s="24">
        <f ca="1">H9520/'Option value'!$E$10</f>
        <v>473.8259702045583</v>
      </c>
    </row>
    <row r="9521" spans="2:9">
      <c r="B9521">
        <f t="shared" si="1043"/>
        <v>9503</v>
      </c>
      <c r="C9521" s="38">
        <f t="shared" ca="1" si="1038"/>
        <v>0.19601405259485721</v>
      </c>
      <c r="D9521" s="38">
        <f t="shared" ca="1" si="1039"/>
        <v>6.2263819032599407E-2</v>
      </c>
      <c r="E9521" s="38">
        <f t="shared" ca="1" si="1040"/>
        <v>0.14118818247502687</v>
      </c>
      <c r="F9521" s="38">
        <f t="shared" ca="1" si="1044"/>
        <v>2.5132544127406467E-2</v>
      </c>
      <c r="G9521" s="24">
        <f t="shared" ca="1" si="1041"/>
        <v>7957.8760382304399</v>
      </c>
      <c r="H9521" s="24">
        <f t="shared" ca="1" si="1042"/>
        <v>8651.0573415429226</v>
      </c>
      <c r="I9521" s="24">
        <f ca="1">H9521/'Option value'!$E$10</f>
        <v>419.95423988072434</v>
      </c>
    </row>
    <row r="9522" spans="2:9">
      <c r="B9522">
        <f t="shared" si="1043"/>
        <v>9504</v>
      </c>
      <c r="C9522" s="38">
        <f t="shared" ca="1" si="1038"/>
        <v>0.18031336260947947</v>
      </c>
      <c r="D9522" s="38">
        <f t="shared" ca="1" si="1039"/>
        <v>6.9110900054049657E-2</v>
      </c>
      <c r="E9522" s="38">
        <f t="shared" ca="1" si="1040"/>
        <v>0.14636685330238763</v>
      </c>
      <c r="F9522" s="38">
        <f t="shared" ca="1" si="1044"/>
        <v>3.4687896479309421E-2</v>
      </c>
      <c r="G9522" s="24">
        <f t="shared" ca="1" si="1041"/>
        <v>9058.6587809789326</v>
      </c>
      <c r="H9522" s="24">
        <f t="shared" ca="1" si="1042"/>
        <v>9751.8400842914143</v>
      </c>
      <c r="I9522" s="24">
        <f ca="1">H9522/'Option value'!$E$10</f>
        <v>473.39029535395213</v>
      </c>
    </row>
    <row r="9523" spans="2:9">
      <c r="B9523">
        <f t="shared" si="1043"/>
        <v>9505</v>
      </c>
      <c r="C9523" s="38">
        <f t="shared" ca="1" si="1038"/>
        <v>0.1475970222251215</v>
      </c>
      <c r="D9523" s="38">
        <f t="shared" ca="1" si="1039"/>
        <v>6.3560968181952698E-2</v>
      </c>
      <c r="E9523" s="38">
        <f t="shared" ca="1" si="1040"/>
        <v>0.14805501667688639</v>
      </c>
      <c r="F9523" s="38">
        <f t="shared" ca="1" si="1044"/>
        <v>3.1220717032203568E-2</v>
      </c>
      <c r="G9523" s="24">
        <f t="shared" ca="1" si="1041"/>
        <v>7742.8515683614987</v>
      </c>
      <c r="H9523" s="24">
        <f t="shared" ca="1" si="1042"/>
        <v>8436.0328716739805</v>
      </c>
      <c r="I9523" s="24">
        <f ca="1">H9523/'Option value'!$E$10</f>
        <v>409.51615881912522</v>
      </c>
    </row>
    <row r="9524" spans="2:9">
      <c r="B9524">
        <f t="shared" si="1043"/>
        <v>9506</v>
      </c>
      <c r="C9524" s="38">
        <f t="shared" ca="1" si="1038"/>
        <v>0.21256080476114214</v>
      </c>
      <c r="D9524" s="38">
        <f t="shared" ca="1" si="1039"/>
        <v>6.2126243094515109E-2</v>
      </c>
      <c r="E9524" s="38">
        <f t="shared" ca="1" si="1040"/>
        <v>0.14796866776186965</v>
      </c>
      <c r="F9524" s="38">
        <f t="shared" ca="1" si="1044"/>
        <v>4.0243948169934603E-2</v>
      </c>
      <c r="G9524" s="24">
        <f t="shared" ca="1" si="1041"/>
        <v>8672.7059557569391</v>
      </c>
      <c r="H9524" s="24">
        <f t="shared" ca="1" si="1042"/>
        <v>9365.8872590694209</v>
      </c>
      <c r="I9524" s="24">
        <f ca="1">H9524/'Option value'!$E$10</f>
        <v>454.65472131404954</v>
      </c>
    </row>
    <row r="9525" spans="2:9">
      <c r="B9525">
        <f t="shared" si="1043"/>
        <v>9507</v>
      </c>
      <c r="C9525" s="38">
        <f t="shared" ca="1" si="1038"/>
        <v>0.23667439896479917</v>
      </c>
      <c r="D9525" s="38">
        <f t="shared" ca="1" si="1039"/>
        <v>7.2982878244053848E-2</v>
      </c>
      <c r="E9525" s="38">
        <f t="shared" ca="1" si="1040"/>
        <v>0.14885407455388858</v>
      </c>
      <c r="F9525" s="38">
        <f t="shared" ca="1" si="1044"/>
        <v>5.4974308228918023E-2</v>
      </c>
      <c r="G9525" s="24">
        <f t="shared" ca="1" si="1041"/>
        <v>11923.279757216269</v>
      </c>
      <c r="H9525" s="24">
        <f t="shared" ca="1" si="1042"/>
        <v>12616.461060528751</v>
      </c>
      <c r="I9525" s="24">
        <f ca="1">H9525/'Option value'!$E$10</f>
        <v>612.44956604508491</v>
      </c>
    </row>
    <row r="9526" spans="2:9">
      <c r="B9526">
        <f t="shared" si="1043"/>
        <v>9508</v>
      </c>
      <c r="C9526" s="38">
        <f t="shared" ca="1" si="1038"/>
        <v>0.20067631771003597</v>
      </c>
      <c r="D9526" s="38">
        <f t="shared" ca="1" si="1039"/>
        <v>6.1090520504114447E-2</v>
      </c>
      <c r="E9526" s="38">
        <f t="shared" ca="1" si="1040"/>
        <v>0.14394829513302318</v>
      </c>
      <c r="F9526" s="38">
        <f t="shared" ca="1" si="1044"/>
        <v>3.0361292115516098E-2</v>
      </c>
      <c r="G9526" s="24">
        <f t="shared" ca="1" si="1041"/>
        <v>8008.7088590194899</v>
      </c>
      <c r="H9526" s="24">
        <f t="shared" ca="1" si="1042"/>
        <v>8701.8901623319725</v>
      </c>
      <c r="I9526" s="24">
        <f ca="1">H9526/'Option value'!$E$10</f>
        <v>422.42185254038696</v>
      </c>
    </row>
    <row r="9527" spans="2:9">
      <c r="B9527">
        <f t="shared" si="1043"/>
        <v>9509</v>
      </c>
      <c r="C9527" s="38">
        <f t="shared" ca="1" si="1038"/>
        <v>0.32217494921426959</v>
      </c>
      <c r="D9527" s="38">
        <f t="shared" ca="1" si="1039"/>
        <v>6.7503646303376671E-2</v>
      </c>
      <c r="E9527" s="38">
        <f t="shared" ca="1" si="1040"/>
        <v>0.14382309736127713</v>
      </c>
      <c r="F9527" s="38">
        <f t="shared" ca="1" si="1044"/>
        <v>5.8595169100943062E-2</v>
      </c>
      <c r="G9527" s="24">
        <f t="shared" ca="1" si="1041"/>
        <v>12987.501243575631</v>
      </c>
      <c r="H9527" s="24">
        <f t="shared" ca="1" si="1042"/>
        <v>13680.682546888112</v>
      </c>
      <c r="I9527" s="24">
        <f ca="1">H9527/'Option value'!$E$10</f>
        <v>664.11080324699572</v>
      </c>
    </row>
    <row r="9528" spans="2:9">
      <c r="B9528">
        <f t="shared" si="1043"/>
        <v>9510</v>
      </c>
      <c r="C9528" s="38">
        <f t="shared" ca="1" si="1038"/>
        <v>0.40298595726836706</v>
      </c>
      <c r="D9528" s="38">
        <f t="shared" ca="1" si="1039"/>
        <v>6.9027490791246426E-2</v>
      </c>
      <c r="E9528" s="38">
        <f t="shared" ca="1" si="1040"/>
        <v>0.14739587140581489</v>
      </c>
      <c r="F9528" s="38">
        <f t="shared" ca="1" si="1044"/>
        <v>2.1570728341499316E-2</v>
      </c>
      <c r="G9528" s="24">
        <f t="shared" ca="1" si="1041"/>
        <v>9545.5147878185417</v>
      </c>
      <c r="H9528" s="24">
        <f t="shared" ca="1" si="1042"/>
        <v>10238.696091131023</v>
      </c>
      <c r="I9528" s="24">
        <f ca="1">H9528/'Option value'!$E$10</f>
        <v>497.02408209373897</v>
      </c>
    </row>
    <row r="9529" spans="2:9">
      <c r="B9529">
        <f t="shared" si="1043"/>
        <v>9511</v>
      </c>
      <c r="C9529" s="38">
        <f t="shared" ca="1" si="1038"/>
        <v>0.13361912265393272</v>
      </c>
      <c r="D9529" s="38">
        <f t="shared" ca="1" si="1039"/>
        <v>5.8063567513283343E-2</v>
      </c>
      <c r="E9529" s="38">
        <f t="shared" ca="1" si="1040"/>
        <v>0.14897463592586652</v>
      </c>
      <c r="F9529" s="38">
        <f t="shared" ca="1" si="1044"/>
        <v>4.7278846350260792E-2</v>
      </c>
      <c r="G9529" s="24">
        <f t="shared" ca="1" si="1041"/>
        <v>8027.1112782908194</v>
      </c>
      <c r="H9529" s="24">
        <f t="shared" ca="1" si="1042"/>
        <v>8720.2925816033021</v>
      </c>
      <c r="I9529" s="24">
        <f ca="1">H9529/'Option value'!$E$10</f>
        <v>423.31517386423792</v>
      </c>
    </row>
    <row r="9530" spans="2:9">
      <c r="B9530">
        <f t="shared" si="1043"/>
        <v>9512</v>
      </c>
      <c r="C9530" s="38">
        <f t="shared" ca="1" si="1038"/>
        <v>7.3620136045137091E-2</v>
      </c>
      <c r="D9530" s="38">
        <f t="shared" ca="1" si="1039"/>
        <v>5.5789645860473219E-2</v>
      </c>
      <c r="E9530" s="38">
        <f t="shared" ca="1" si="1040"/>
        <v>0.14315340813852612</v>
      </c>
      <c r="F9530" s="38">
        <f t="shared" ca="1" si="1044"/>
        <v>5.62909855790652E-2</v>
      </c>
      <c r="G9530" s="24">
        <f t="shared" ca="1" si="1041"/>
        <v>8551.9212328208814</v>
      </c>
      <c r="H9530" s="24">
        <f t="shared" ca="1" si="1042"/>
        <v>9245.1025361333632</v>
      </c>
      <c r="I9530" s="24">
        <f ca="1">H9530/'Option value'!$E$10</f>
        <v>448.79138524919233</v>
      </c>
    </row>
    <row r="9531" spans="2:9">
      <c r="B9531">
        <f t="shared" si="1043"/>
        <v>9513</v>
      </c>
      <c r="C9531" s="38">
        <f t="shared" ca="1" si="1038"/>
        <v>0.22227189094749147</v>
      </c>
      <c r="D9531" s="38">
        <f t="shared" ca="1" si="1039"/>
        <v>5.8041500126936492E-2</v>
      </c>
      <c r="E9531" s="38">
        <f t="shared" ca="1" si="1040"/>
        <v>0.14616861025389044</v>
      </c>
      <c r="F9531" s="38">
        <f t="shared" ca="1" si="1044"/>
        <v>5.2921270229959363E-2</v>
      </c>
      <c r="G9531" s="24">
        <f t="shared" ca="1" si="1041"/>
        <v>9435.4230624259617</v>
      </c>
      <c r="H9531" s="24">
        <f t="shared" ca="1" si="1042"/>
        <v>10128.604365738443</v>
      </c>
      <c r="I9531" s="24">
        <f ca="1">H9531/'Option value'!$E$10</f>
        <v>491.67982357953605</v>
      </c>
    </row>
    <row r="9532" spans="2:9">
      <c r="B9532">
        <f t="shared" si="1043"/>
        <v>9514</v>
      </c>
      <c r="C9532" s="38">
        <f t="shared" ca="1" si="1038"/>
        <v>0.29916696805209042</v>
      </c>
      <c r="D9532" s="38">
        <f t="shared" ca="1" si="1039"/>
        <v>7.6904586139347364E-2</v>
      </c>
      <c r="E9532" s="38">
        <f t="shared" ca="1" si="1040"/>
        <v>0.14131264550460937</v>
      </c>
      <c r="F9532" s="38">
        <f t="shared" ca="1" si="1044"/>
        <v>5.8620816959393016E-2</v>
      </c>
      <c r="G9532" s="24">
        <f t="shared" ca="1" si="1041"/>
        <v>14984.62885300137</v>
      </c>
      <c r="H9532" s="24">
        <f t="shared" ca="1" si="1042"/>
        <v>15677.810156313852</v>
      </c>
      <c r="I9532" s="24">
        <f ca="1">H9532/'Option value'!$E$10</f>
        <v>761.05874545212862</v>
      </c>
    </row>
    <row r="9533" spans="2:9">
      <c r="B9533">
        <f t="shared" si="1043"/>
        <v>9515</v>
      </c>
      <c r="C9533" s="38">
        <f t="shared" ca="1" si="1038"/>
        <v>0.1858566279086083</v>
      </c>
      <c r="D9533" s="38">
        <f t="shared" ca="1" si="1039"/>
        <v>6.8198097355112355E-2</v>
      </c>
      <c r="E9533" s="38">
        <f t="shared" ca="1" si="1040"/>
        <v>0.14926589499816548</v>
      </c>
      <c r="F9533" s="38">
        <f t="shared" ca="1" si="1044"/>
        <v>4.697378593806411E-2</v>
      </c>
      <c r="G9533" s="24">
        <f t="shared" ca="1" si="1041"/>
        <v>9805.1374854934675</v>
      </c>
      <c r="H9533" s="24">
        <f t="shared" ca="1" si="1042"/>
        <v>10498.318788805949</v>
      </c>
      <c r="I9533" s="24">
        <f ca="1">H9533/'Option value'!$E$10</f>
        <v>509.62712567019167</v>
      </c>
    </row>
    <row r="9534" spans="2:9">
      <c r="B9534">
        <f t="shared" si="1043"/>
        <v>9516</v>
      </c>
      <c r="C9534" s="38">
        <f t="shared" ca="1" si="1038"/>
        <v>0.26664469540624786</v>
      </c>
      <c r="D9534" s="38">
        <f t="shared" ca="1" si="1039"/>
        <v>6.429893275380065E-2</v>
      </c>
      <c r="E9534" s="38">
        <f t="shared" ca="1" si="1040"/>
        <v>0.14567051532996408</v>
      </c>
      <c r="F9534" s="38">
        <f t="shared" ca="1" si="1044"/>
        <v>2.5371969734468744E-2</v>
      </c>
      <c r="G9534" s="24">
        <f t="shared" ca="1" si="1041"/>
        <v>8396.3314295859363</v>
      </c>
      <c r="H9534" s="24">
        <f t="shared" ca="1" si="1042"/>
        <v>9089.5127328984181</v>
      </c>
      <c r="I9534" s="24">
        <f ca="1">H9534/'Option value'!$E$10</f>
        <v>441.23848217953486</v>
      </c>
    </row>
    <row r="9535" spans="2:9">
      <c r="B9535">
        <f t="shared" si="1043"/>
        <v>9517</v>
      </c>
      <c r="C9535" s="38">
        <f t="shared" ca="1" si="1038"/>
        <v>0.23512250250656674</v>
      </c>
      <c r="D9535" s="38">
        <f t="shared" ca="1" si="1039"/>
        <v>5.1784587731184994E-2</v>
      </c>
      <c r="E9535" s="38">
        <f t="shared" ca="1" si="1040"/>
        <v>0.14494784235195007</v>
      </c>
      <c r="F9535" s="38">
        <f t="shared" ca="1" si="1044"/>
        <v>3.7160746954588611E-2</v>
      </c>
      <c r="G9535" s="24">
        <f t="shared" ca="1" si="1041"/>
        <v>7359.2772586130095</v>
      </c>
      <c r="H9535" s="24">
        <f t="shared" ca="1" si="1042"/>
        <v>8052.4585619254922</v>
      </c>
      <c r="I9535" s="24">
        <f ca="1">H9535/'Option value'!$E$10</f>
        <v>390.89604669541222</v>
      </c>
    </row>
    <row r="9536" spans="2:9">
      <c r="B9536">
        <f t="shared" si="1043"/>
        <v>9518</v>
      </c>
      <c r="C9536" s="38">
        <f t="shared" ca="1" si="1038"/>
        <v>0.31836168649888397</v>
      </c>
      <c r="D9536" s="38">
        <f t="shared" ca="1" si="1039"/>
        <v>6.1150607126798616E-2</v>
      </c>
      <c r="E9536" s="38">
        <f t="shared" ca="1" si="1040"/>
        <v>0.14499630149755954</v>
      </c>
      <c r="F9536" s="38">
        <f t="shared" ca="1" si="1044"/>
        <v>4.8153592399078016E-2</v>
      </c>
      <c r="G9536" s="24">
        <f t="shared" ca="1" si="1041"/>
        <v>10324.280453104708</v>
      </c>
      <c r="H9536" s="24">
        <f t="shared" ca="1" si="1042"/>
        <v>11017.461756417189</v>
      </c>
      <c r="I9536" s="24">
        <f ca="1">H9536/'Option value'!$E$10</f>
        <v>534.82824060277619</v>
      </c>
    </row>
    <row r="9537" spans="2:9">
      <c r="B9537">
        <f t="shared" si="1043"/>
        <v>9519</v>
      </c>
      <c r="C9537" s="38">
        <f t="shared" ca="1" si="1038"/>
        <v>0.16506088832821436</v>
      </c>
      <c r="D9537" s="38">
        <f t="shared" ca="1" si="1039"/>
        <v>6.2895812163431597E-2</v>
      </c>
      <c r="E9537" s="38">
        <f t="shared" ca="1" si="1040"/>
        <v>0.14667833882256087</v>
      </c>
      <c r="F9537" s="38">
        <f t="shared" ca="1" si="1044"/>
        <v>4.128829093901993E-2</v>
      </c>
      <c r="G9537" s="24">
        <f t="shared" ca="1" si="1041"/>
        <v>8623.0742863200521</v>
      </c>
      <c r="H9537" s="24">
        <f t="shared" ca="1" si="1042"/>
        <v>9316.2555896325339</v>
      </c>
      <c r="I9537" s="24">
        <f ca="1">H9537/'Option value'!$E$10</f>
        <v>452.24541697245309</v>
      </c>
    </row>
    <row r="9538" spans="2:9">
      <c r="B9538">
        <f t="shared" si="1043"/>
        <v>9520</v>
      </c>
      <c r="C9538" s="38">
        <f t="shared" ca="1" si="1038"/>
        <v>4.0486729013704426E-2</v>
      </c>
      <c r="D9538" s="38">
        <f t="shared" ca="1" si="1039"/>
        <v>6.0709030942249824E-2</v>
      </c>
      <c r="E9538" s="38">
        <f t="shared" ca="1" si="1040"/>
        <v>0.14584732948735449</v>
      </c>
      <c r="F9538" s="38">
        <f t="shared" ca="1" si="1044"/>
        <v>5.9963351281135099E-2</v>
      </c>
      <c r="G9538" s="24">
        <f t="shared" ca="1" si="1041"/>
        <v>9121.5589601892643</v>
      </c>
      <c r="H9538" s="24">
        <f t="shared" ca="1" si="1042"/>
        <v>9814.7402635017461</v>
      </c>
      <c r="I9538" s="24">
        <f ca="1">H9538/'Option value'!$E$10</f>
        <v>476.44370211173521</v>
      </c>
    </row>
    <row r="9539" spans="2:9">
      <c r="B9539">
        <f t="shared" si="1043"/>
        <v>9521</v>
      </c>
      <c r="C9539" s="38">
        <f t="shared" ca="1" si="1038"/>
        <v>0.252261184872343</v>
      </c>
      <c r="D9539" s="38">
        <f t="shared" ca="1" si="1039"/>
        <v>7.2804992473102015E-2</v>
      </c>
      <c r="E9539" s="38">
        <f t="shared" ca="1" si="1040"/>
        <v>0.14283300614174374</v>
      </c>
      <c r="F9539" s="38">
        <f t="shared" ca="1" si="1044"/>
        <v>3.7200059358651297E-2</v>
      </c>
      <c r="G9539" s="24">
        <f t="shared" ca="1" si="1041"/>
        <v>10704.048354050616</v>
      </c>
      <c r="H9539" s="24">
        <f t="shared" ca="1" si="1042"/>
        <v>11397.229657363097</v>
      </c>
      <c r="I9539" s="24">
        <f ca="1">H9539/'Option value'!$E$10</f>
        <v>553.26357560015038</v>
      </c>
    </row>
    <row r="9540" spans="2:9">
      <c r="B9540">
        <f t="shared" si="1043"/>
        <v>9522</v>
      </c>
      <c r="C9540" s="38">
        <f t="shared" ca="1" si="1038"/>
        <v>0.43934404574438968</v>
      </c>
      <c r="D9540" s="38">
        <f t="shared" ca="1" si="1039"/>
        <v>6.1706482630961158E-2</v>
      </c>
      <c r="E9540" s="38">
        <f t="shared" ca="1" si="1040"/>
        <v>0.14244886625103967</v>
      </c>
      <c r="F9540" s="38">
        <f t="shared" ca="1" si="1044"/>
        <v>3.196162233979076E-2</v>
      </c>
      <c r="G9540" s="24">
        <f t="shared" ca="1" si="1041"/>
        <v>9969.5290623853762</v>
      </c>
      <c r="H9540" s="24">
        <f t="shared" ca="1" si="1042"/>
        <v>10662.710365697858</v>
      </c>
      <c r="I9540" s="24">
        <f ca="1">H9540/'Option value'!$E$10</f>
        <v>517.6072993057212</v>
      </c>
    </row>
    <row r="9541" spans="2:9">
      <c r="B9541">
        <f t="shared" si="1043"/>
        <v>9523</v>
      </c>
      <c r="C9541" s="38">
        <f t="shared" ca="1" si="1038"/>
        <v>0.22855277679981356</v>
      </c>
      <c r="D9541" s="38">
        <f t="shared" ca="1" si="1039"/>
        <v>7.2217984248651348E-2</v>
      </c>
      <c r="E9541" s="38">
        <f t="shared" ca="1" si="1040"/>
        <v>0.14767472936548279</v>
      </c>
      <c r="F9541" s="38">
        <f t="shared" ca="1" si="1044"/>
        <v>2.5510525338611818E-2</v>
      </c>
      <c r="G9541" s="24">
        <f t="shared" ca="1" si="1041"/>
        <v>9007.1332414878398</v>
      </c>
      <c r="H9541" s="24">
        <f t="shared" ca="1" si="1042"/>
        <v>9700.3145448003215</v>
      </c>
      <c r="I9541" s="24">
        <f ca="1">H9541/'Option value'!$E$10</f>
        <v>470.88905557283113</v>
      </c>
    </row>
    <row r="9542" spans="2:9">
      <c r="B9542">
        <f t="shared" si="1043"/>
        <v>9524</v>
      </c>
      <c r="C9542" s="38">
        <f t="shared" ca="1" si="1038"/>
        <v>0.11671395754438398</v>
      </c>
      <c r="D9542" s="38">
        <f t="shared" ca="1" si="1039"/>
        <v>6.375454352327195E-2</v>
      </c>
      <c r="E9542" s="38">
        <f t="shared" ca="1" si="1040"/>
        <v>0.14342185813565106</v>
      </c>
      <c r="F9542" s="38">
        <f t="shared" ca="1" si="1044"/>
        <v>3.2705539343115056E-2</v>
      </c>
      <c r="G9542" s="24">
        <f t="shared" ca="1" si="1041"/>
        <v>7975.0391595957408</v>
      </c>
      <c r="H9542" s="24">
        <f t="shared" ca="1" si="1042"/>
        <v>8668.2204629082225</v>
      </c>
      <c r="I9542" s="24">
        <f ca="1">H9542/'Option value'!$E$10</f>
        <v>420.78740111204962</v>
      </c>
    </row>
    <row r="9543" spans="2:9">
      <c r="B9543">
        <f t="shared" si="1043"/>
        <v>9525</v>
      </c>
      <c r="C9543" s="38">
        <f t="shared" ca="1" si="1038"/>
        <v>0.26204754431154403</v>
      </c>
      <c r="D9543" s="38">
        <f t="shared" ca="1" si="1039"/>
        <v>5.8316827218906464E-2</v>
      </c>
      <c r="E9543" s="38">
        <f t="shared" ca="1" si="1040"/>
        <v>0.13969563782609132</v>
      </c>
      <c r="F9543" s="38">
        <f t="shared" ca="1" si="1044"/>
        <v>2.0233510685916029E-2</v>
      </c>
      <c r="G9543" s="24">
        <f t="shared" ca="1" si="1041"/>
        <v>7640.6575834486257</v>
      </c>
      <c r="H9543" s="24">
        <f t="shared" ca="1" si="1042"/>
        <v>8333.8388867611084</v>
      </c>
      <c r="I9543" s="24">
        <f ca="1">H9543/'Option value'!$E$10</f>
        <v>404.55528576510233</v>
      </c>
    </row>
    <row r="9544" spans="2:9">
      <c r="B9544">
        <f t="shared" si="1043"/>
        <v>9526</v>
      </c>
      <c r="C9544" s="38">
        <f t="shared" ca="1" si="1038"/>
        <v>0.40793454218658698</v>
      </c>
      <c r="D9544" s="38">
        <f t="shared" ca="1" si="1039"/>
        <v>6.3852716360406708E-2</v>
      </c>
      <c r="E9544" s="38">
        <f t="shared" ca="1" si="1040"/>
        <v>0.14625485414449496</v>
      </c>
      <c r="F9544" s="38">
        <f t="shared" ca="1" si="1044"/>
        <v>2.2393739234365769E-2</v>
      </c>
      <c r="G9544" s="24">
        <f t="shared" ca="1" si="1041"/>
        <v>9001.5693819653989</v>
      </c>
      <c r="H9544" s="24">
        <f t="shared" ca="1" si="1042"/>
        <v>9694.7506852778806</v>
      </c>
      <c r="I9544" s="24">
        <f ca="1">H9544/'Option value'!$E$10</f>
        <v>470.61896530475144</v>
      </c>
    </row>
    <row r="9545" spans="2:9">
      <c r="B9545">
        <f t="shared" si="1043"/>
        <v>9527</v>
      </c>
      <c r="C9545" s="38">
        <f t="shared" ca="1" si="1038"/>
        <v>0.16382584501025815</v>
      </c>
      <c r="D9545" s="38">
        <f t="shared" ca="1" si="1039"/>
        <v>6.6440460441396995E-2</v>
      </c>
      <c r="E9545" s="38">
        <f t="shared" ca="1" si="1040"/>
        <v>0.15158564115567869</v>
      </c>
      <c r="F9545" s="38">
        <f t="shared" ca="1" si="1044"/>
        <v>5.6604329731102007E-2</v>
      </c>
      <c r="G9545" s="24">
        <f t="shared" ca="1" si="1041"/>
        <v>10096.569660018689</v>
      </c>
      <c r="H9545" s="24">
        <f t="shared" ca="1" si="1042"/>
        <v>10789.750963331171</v>
      </c>
      <c r="I9545" s="24">
        <f ca="1">H9545/'Option value'!$E$10</f>
        <v>523.77431860830927</v>
      </c>
    </row>
    <row r="9546" spans="2:9">
      <c r="B9546">
        <f t="shared" si="1043"/>
        <v>9528</v>
      </c>
      <c r="C9546" s="38">
        <f t="shared" ca="1" si="1038"/>
        <v>0.22726481057678299</v>
      </c>
      <c r="D9546" s="38">
        <f t="shared" ca="1" si="1039"/>
        <v>5.6285554654824092E-2</v>
      </c>
      <c r="E9546" s="38">
        <f t="shared" ca="1" si="1040"/>
        <v>0.1456799702300042</v>
      </c>
      <c r="F9546" s="38">
        <f t="shared" ca="1" si="1044"/>
        <v>3.1909107778121878E-2</v>
      </c>
      <c r="G9546" s="24">
        <f t="shared" ca="1" si="1041"/>
        <v>7530.0100958562316</v>
      </c>
      <c r="H9546" s="24">
        <f t="shared" ca="1" si="1042"/>
        <v>8223.1913991687143</v>
      </c>
      <c r="I9546" s="24">
        <f ca="1">H9546/'Option value'!$E$10</f>
        <v>399.18404850333559</v>
      </c>
    </row>
    <row r="9547" spans="2:9">
      <c r="B9547">
        <f t="shared" si="1043"/>
        <v>9529</v>
      </c>
      <c r="C9547" s="38">
        <f t="shared" ca="1" si="1038"/>
        <v>0.191856323021598</v>
      </c>
      <c r="D9547" s="38">
        <f t="shared" ca="1" si="1039"/>
        <v>6.1787139793000073E-2</v>
      </c>
      <c r="E9547" s="38">
        <f t="shared" ca="1" si="1040"/>
        <v>0.14486797078782063</v>
      </c>
      <c r="F9547" s="38">
        <f t="shared" ca="1" si="1044"/>
        <v>5.6105727272270187E-2</v>
      </c>
      <c r="G9547" s="24">
        <f t="shared" ca="1" si="1041"/>
        <v>10289.28276733466</v>
      </c>
      <c r="H9547" s="24">
        <f t="shared" ca="1" si="1042"/>
        <v>10982.464070647142</v>
      </c>
      <c r="I9547" s="24">
        <f ca="1">H9547/'Option value'!$E$10</f>
        <v>533.12932381782241</v>
      </c>
    </row>
    <row r="9548" spans="2:9">
      <c r="B9548">
        <f t="shared" si="1043"/>
        <v>9530</v>
      </c>
      <c r="C9548" s="38">
        <f t="shared" ca="1" si="1038"/>
        <v>0.25153267531171625</v>
      </c>
      <c r="D9548" s="38">
        <f t="shared" ca="1" si="1039"/>
        <v>5.684693874972202E-2</v>
      </c>
      <c r="E9548" s="38">
        <f t="shared" ca="1" si="1040"/>
        <v>0.14832083552098951</v>
      </c>
      <c r="F9548" s="38">
        <f t="shared" ca="1" si="1044"/>
        <v>5.5464613073385849E-2</v>
      </c>
      <c r="G9548" s="24">
        <f t="shared" ca="1" si="1041"/>
        <v>9502.3197526464701</v>
      </c>
      <c r="H9548" s="24">
        <f t="shared" ca="1" si="1042"/>
        <v>10195.501055958952</v>
      </c>
      <c r="I9548" s="24">
        <f ca="1">H9548/'Option value'!$E$10</f>
        <v>494.92723572616268</v>
      </c>
    </row>
    <row r="9549" spans="2:9">
      <c r="B9549">
        <f t="shared" si="1043"/>
        <v>9531</v>
      </c>
      <c r="C9549" s="38">
        <f t="shared" ca="1" si="1038"/>
        <v>0.33434331111127702</v>
      </c>
      <c r="D9549" s="38">
        <f t="shared" ca="1" si="1039"/>
        <v>5.8687625877184534E-2</v>
      </c>
      <c r="E9549" s="38">
        <f t="shared" ca="1" si="1040"/>
        <v>0.14601850910044378</v>
      </c>
      <c r="F9549" s="38">
        <f t="shared" ca="1" si="1044"/>
        <v>4.9391212702397595E-2</v>
      </c>
      <c r="G9549" s="24">
        <f t="shared" ca="1" si="1041"/>
        <v>10050.916674841914</v>
      </c>
      <c r="H9549" s="24">
        <f t="shared" ca="1" si="1042"/>
        <v>10744.097978154396</v>
      </c>
      <c r="I9549" s="24">
        <f ca="1">H9549/'Option value'!$E$10</f>
        <v>521.55815427933953</v>
      </c>
    </row>
    <row r="9550" spans="2:9">
      <c r="B9550">
        <f t="shared" si="1043"/>
        <v>9532</v>
      </c>
      <c r="C9550" s="38">
        <f t="shared" ca="1" si="1038"/>
        <v>0.16862692655390771</v>
      </c>
      <c r="D9550" s="38">
        <f t="shared" ca="1" si="1039"/>
        <v>5.916010095811107E-2</v>
      </c>
      <c r="E9550" s="38">
        <f t="shared" ca="1" si="1040"/>
        <v>0.14051973660611231</v>
      </c>
      <c r="F9550" s="38">
        <f t="shared" ca="1" si="1044"/>
        <v>3.021005383637642E-2</v>
      </c>
      <c r="G9550" s="24">
        <f t="shared" ca="1" si="1041"/>
        <v>7772.8902627100842</v>
      </c>
      <c r="H9550" s="24">
        <f t="shared" ca="1" si="1042"/>
        <v>8466.0715660225669</v>
      </c>
      <c r="I9550" s="24">
        <f ca="1">H9550/'Option value'!$E$10</f>
        <v>410.97434786517312</v>
      </c>
    </row>
    <row r="9551" spans="2:9">
      <c r="B9551">
        <f t="shared" si="1043"/>
        <v>9533</v>
      </c>
      <c r="C9551" s="38">
        <f t="shared" ca="1" si="1038"/>
        <v>0.38378302223351135</v>
      </c>
      <c r="D9551" s="38">
        <f t="shared" ca="1" si="1039"/>
        <v>6.3099966074287875E-2</v>
      </c>
      <c r="E9551" s="38">
        <f t="shared" ca="1" si="1040"/>
        <v>0.145416987700378</v>
      </c>
      <c r="F9551" s="38">
        <f t="shared" ca="1" si="1044"/>
        <v>4.0766201585212589E-2</v>
      </c>
      <c r="G9551" s="24">
        <f t="shared" ca="1" si="1041"/>
        <v>10347.751853037766</v>
      </c>
      <c r="H9551" s="24">
        <f t="shared" ca="1" si="1042"/>
        <v>11040.933156350247</v>
      </c>
      <c r="I9551" s="24">
        <f ca="1">H9551/'Option value'!$E$10</f>
        <v>535.96762894904111</v>
      </c>
    </row>
    <row r="9552" spans="2:9">
      <c r="B9552">
        <f t="shared" si="1043"/>
        <v>9534</v>
      </c>
      <c r="C9552" s="38">
        <f t="shared" ca="1" si="1038"/>
        <v>0.15821883610279916</v>
      </c>
      <c r="D9552" s="38">
        <f t="shared" ca="1" si="1039"/>
        <v>6.2149501423913477E-2</v>
      </c>
      <c r="E9552" s="38">
        <f t="shared" ca="1" si="1040"/>
        <v>0.14097574383206976</v>
      </c>
      <c r="F9552" s="38">
        <f t="shared" ca="1" si="1044"/>
        <v>2.4649386976698849E-2</v>
      </c>
      <c r="G9552" s="24">
        <f t="shared" ca="1" si="1041"/>
        <v>7674.3485954213356</v>
      </c>
      <c r="H9552" s="24">
        <f t="shared" ca="1" si="1042"/>
        <v>8367.5298987338174</v>
      </c>
      <c r="I9552" s="24">
        <f ca="1">H9552/'Option value'!$E$10</f>
        <v>406.19077178319498</v>
      </c>
    </row>
    <row r="9553" spans="2:9">
      <c r="B9553">
        <f t="shared" si="1043"/>
        <v>9535</v>
      </c>
      <c r="C9553" s="38">
        <f t="shared" ca="1" si="1038"/>
        <v>0.37819768446193303</v>
      </c>
      <c r="D9553" s="38">
        <f t="shared" ca="1" si="1039"/>
        <v>6.41670398104425E-2</v>
      </c>
      <c r="E9553" s="38">
        <f t="shared" ca="1" si="1040"/>
        <v>0.14004344399185442</v>
      </c>
      <c r="F9553" s="38">
        <f t="shared" ca="1" si="1044"/>
        <v>5.1602086848090298E-2</v>
      </c>
      <c r="G9553" s="24">
        <f t="shared" ca="1" si="1041"/>
        <v>12401.079713198405</v>
      </c>
      <c r="H9553" s="24">
        <f t="shared" ca="1" si="1042"/>
        <v>13094.261016510887</v>
      </c>
      <c r="I9553" s="24">
        <f ca="1">H9553/'Option value'!$E$10</f>
        <v>635.64373866557696</v>
      </c>
    </row>
    <row r="9554" spans="2:9">
      <c r="B9554">
        <f t="shared" si="1043"/>
        <v>9536</v>
      </c>
      <c r="C9554" s="38">
        <f t="shared" ca="1" si="1038"/>
        <v>0.23826677181822956</v>
      </c>
      <c r="D9554" s="38">
        <f t="shared" ca="1" si="1039"/>
        <v>5.7541163794535652E-2</v>
      </c>
      <c r="E9554" s="38">
        <f t="shared" ca="1" si="1040"/>
        <v>0.14386649040254054</v>
      </c>
      <c r="F9554" s="38">
        <f t="shared" ca="1" si="1044"/>
        <v>4.8686842552757188E-2</v>
      </c>
      <c r="G9554" s="24">
        <f t="shared" ca="1" si="1041"/>
        <v>9284.1071404412669</v>
      </c>
      <c r="H9554" s="24">
        <f t="shared" ca="1" si="1042"/>
        <v>9977.2884437537487</v>
      </c>
      <c r="I9554" s="24">
        <f ca="1">H9554/'Option value'!$E$10</f>
        <v>484.33439047348293</v>
      </c>
    </row>
    <row r="9555" spans="2:9">
      <c r="B9555">
        <f t="shared" si="1043"/>
        <v>9537</v>
      </c>
      <c r="C9555" s="38">
        <f t="shared" ref="C9555:C9618" ca="1" si="1045">_xlfn.NORM.INV(RAND(),$F$6,$G$6)</f>
        <v>0.13064260234312944</v>
      </c>
      <c r="D9555" s="38">
        <f t="shared" ref="D9555:D9618" ca="1" si="1046">_xlfn.NORM.INV(RAND(),$F$7,$G$7)</f>
        <v>8.0094390729572362E-2</v>
      </c>
      <c r="E9555" s="38">
        <f t="shared" ref="E9555:E9618" ca="1" si="1047">_xlfn.NORM.INV(RAND(),$F$8,$G$8)</f>
        <v>0.14186479431434107</v>
      </c>
      <c r="F9555" s="38">
        <f t="shared" ca="1" si="1044"/>
        <v>5.335439608281288E-2</v>
      </c>
      <c r="G9555" s="24">
        <f t="shared" ref="G9555:G9618" ca="1" si="1048">IF(E9555&gt;F9555,($C$12*(1+C9555)*D9555)/(E9555-F9555),0)</f>
        <v>12688.916214109349</v>
      </c>
      <c r="H9555" s="24">
        <f t="shared" ref="H9555:H9618" ca="1" si="1049">G9555+$C$13</f>
        <v>13382.097517421831</v>
      </c>
      <c r="I9555" s="24">
        <f ca="1">H9555/'Option value'!$E$10</f>
        <v>649.61638434086558</v>
      </c>
    </row>
    <row r="9556" spans="2:9">
      <c r="B9556">
        <f t="shared" ref="B9556:B9619" si="1050">B9555+1</f>
        <v>9538</v>
      </c>
      <c r="C9556" s="38">
        <f t="shared" ca="1" si="1045"/>
        <v>0.17188878934940127</v>
      </c>
      <c r="D9556" s="38">
        <f t="shared" ca="1" si="1046"/>
        <v>5.5072049019909364E-2</v>
      </c>
      <c r="E9556" s="38">
        <f t="shared" ca="1" si="1047"/>
        <v>0.14858569816516479</v>
      </c>
      <c r="F9556" s="38">
        <f t="shared" ref="F9556:F9619" ca="1" si="1051">RAND()*($E$9-$D$9)+$D$9</f>
        <v>4.3943758018489307E-2</v>
      </c>
      <c r="G9556" s="24">
        <f t="shared" ca="1" si="1048"/>
        <v>7648.9747715398125</v>
      </c>
      <c r="H9556" s="24">
        <f t="shared" ca="1" si="1049"/>
        <v>8342.1560748522952</v>
      </c>
      <c r="I9556" s="24">
        <f ca="1">H9556/'Option value'!$E$10</f>
        <v>404.9590327598201</v>
      </c>
    </row>
    <row r="9557" spans="2:9">
      <c r="B9557">
        <f t="shared" si="1050"/>
        <v>9539</v>
      </c>
      <c r="C9557" s="38">
        <f t="shared" ca="1" si="1045"/>
        <v>0.16574887940257621</v>
      </c>
      <c r="D9557" s="38">
        <f t="shared" ca="1" si="1046"/>
        <v>6.0804480622543941E-2</v>
      </c>
      <c r="E9557" s="38">
        <f t="shared" ca="1" si="1047"/>
        <v>0.13957299472720383</v>
      </c>
      <c r="F9557" s="38">
        <f t="shared" ca="1" si="1051"/>
        <v>5.4939468451874196E-2</v>
      </c>
      <c r="G9557" s="24">
        <f t="shared" ca="1" si="1048"/>
        <v>10386.985621547779</v>
      </c>
      <c r="H9557" s="24">
        <f t="shared" ca="1" si="1049"/>
        <v>11080.166924860261</v>
      </c>
      <c r="I9557" s="24">
        <f ca="1">H9557/'Option value'!$E$10</f>
        <v>537.87218081845924</v>
      </c>
    </row>
    <row r="9558" spans="2:9">
      <c r="B9558">
        <f t="shared" si="1050"/>
        <v>9540</v>
      </c>
      <c r="C9558" s="38">
        <f t="shared" ca="1" si="1045"/>
        <v>0.18476495239880952</v>
      </c>
      <c r="D9558" s="38">
        <f t="shared" ca="1" si="1046"/>
        <v>6.5007770375078711E-2</v>
      </c>
      <c r="E9558" s="38">
        <f t="shared" ca="1" si="1047"/>
        <v>0.14365135564223153</v>
      </c>
      <c r="F9558" s="38">
        <f t="shared" ca="1" si="1051"/>
        <v>4.9007035571664345E-2</v>
      </c>
      <c r="G9558" s="24">
        <f t="shared" ca="1" si="1048"/>
        <v>10092.39618216776</v>
      </c>
      <c r="H9558" s="24">
        <f t="shared" ca="1" si="1049"/>
        <v>10785.577485480242</v>
      </c>
      <c r="I9558" s="24">
        <f ca="1">H9558/'Option value'!$E$10</f>
        <v>523.57172259612821</v>
      </c>
    </row>
    <row r="9559" spans="2:9">
      <c r="B9559">
        <f t="shared" si="1050"/>
        <v>9541</v>
      </c>
      <c r="C9559" s="38">
        <f t="shared" ca="1" si="1045"/>
        <v>0.28032730961707175</v>
      </c>
      <c r="D9559" s="38">
        <f t="shared" ca="1" si="1046"/>
        <v>6.6437244661063488E-2</v>
      </c>
      <c r="E9559" s="38">
        <f t="shared" ca="1" si="1047"/>
        <v>0.14290957114063629</v>
      </c>
      <c r="F9559" s="38">
        <f t="shared" ca="1" si="1051"/>
        <v>3.5849580962781902E-2</v>
      </c>
      <c r="G9559" s="24">
        <f t="shared" ca="1" si="1048"/>
        <v>9853.6424535448296</v>
      </c>
      <c r="H9559" s="24">
        <f t="shared" ca="1" si="1049"/>
        <v>10546.823756857311</v>
      </c>
      <c r="I9559" s="24">
        <f ca="1">H9559/'Option value'!$E$10</f>
        <v>511.98173576977234</v>
      </c>
    </row>
    <row r="9560" spans="2:9">
      <c r="B9560">
        <f t="shared" si="1050"/>
        <v>9542</v>
      </c>
      <c r="C9560" s="38">
        <f t="shared" ca="1" si="1045"/>
        <v>0.36216238102813747</v>
      </c>
      <c r="D9560" s="38">
        <f t="shared" ca="1" si="1046"/>
        <v>4.9629671837051838E-2</v>
      </c>
      <c r="E9560" s="38">
        <f t="shared" ca="1" si="1047"/>
        <v>0.14503141296666969</v>
      </c>
      <c r="F9560" s="38">
        <f t="shared" ca="1" si="1051"/>
        <v>3.9455786630006415E-2</v>
      </c>
      <c r="G9560" s="24">
        <f t="shared" ca="1" si="1048"/>
        <v>7941.4169036302046</v>
      </c>
      <c r="H9560" s="24">
        <f t="shared" ca="1" si="1049"/>
        <v>8634.5982069426864</v>
      </c>
      <c r="I9560" s="24">
        <f ca="1">H9560/'Option value'!$E$10</f>
        <v>419.15525276420806</v>
      </c>
    </row>
    <row r="9561" spans="2:9">
      <c r="B9561">
        <f t="shared" si="1050"/>
        <v>9543</v>
      </c>
      <c r="C9561" s="38">
        <f t="shared" ca="1" si="1045"/>
        <v>0.23878995099782846</v>
      </c>
      <c r="D9561" s="38">
        <f t="shared" ca="1" si="1046"/>
        <v>6.6624086943669003E-2</v>
      </c>
      <c r="E9561" s="38">
        <f t="shared" ca="1" si="1047"/>
        <v>0.15145505926019773</v>
      </c>
      <c r="F9561" s="38">
        <f t="shared" ca="1" si="1051"/>
        <v>3.4740114276121351E-2</v>
      </c>
      <c r="G9561" s="24">
        <f t="shared" ca="1" si="1048"/>
        <v>8769.8840441446227</v>
      </c>
      <c r="H9561" s="24">
        <f t="shared" ca="1" si="1049"/>
        <v>9463.0653474571045</v>
      </c>
      <c r="I9561" s="24">
        <f ca="1">H9561/'Option value'!$E$10</f>
        <v>459.3721042454905</v>
      </c>
    </row>
    <row r="9562" spans="2:9">
      <c r="B9562">
        <f t="shared" si="1050"/>
        <v>9544</v>
      </c>
      <c r="C9562" s="38">
        <f t="shared" ca="1" si="1045"/>
        <v>0.34157648527997631</v>
      </c>
      <c r="D9562" s="38">
        <f t="shared" ca="1" si="1046"/>
        <v>7.0328858743558889E-2</v>
      </c>
      <c r="E9562" s="38">
        <f t="shared" ca="1" si="1047"/>
        <v>0.15123334482962647</v>
      </c>
      <c r="F9562" s="38">
        <f t="shared" ca="1" si="1051"/>
        <v>5.5993416183143366E-2</v>
      </c>
      <c r="G9562" s="24">
        <f t="shared" ca="1" si="1048"/>
        <v>12286.30586955017</v>
      </c>
      <c r="H9562" s="24">
        <f t="shared" ca="1" si="1049"/>
        <v>12979.487172862651</v>
      </c>
      <c r="I9562" s="24">
        <f ca="1">H9562/'Option value'!$E$10</f>
        <v>630.07219285741019</v>
      </c>
    </row>
    <row r="9563" spans="2:9">
      <c r="B9563">
        <f t="shared" si="1050"/>
        <v>9545</v>
      </c>
      <c r="C9563" s="38">
        <f t="shared" ca="1" si="1045"/>
        <v>0.22397751784968709</v>
      </c>
      <c r="D9563" s="38">
        <f t="shared" ca="1" si="1046"/>
        <v>6.5872829094081403E-2</v>
      </c>
      <c r="E9563" s="38">
        <f t="shared" ca="1" si="1047"/>
        <v>0.13961562646513304</v>
      </c>
      <c r="F9563" s="38">
        <f t="shared" ca="1" si="1051"/>
        <v>4.2137018885354136E-2</v>
      </c>
      <c r="G9563" s="24">
        <f t="shared" ca="1" si="1048"/>
        <v>10257.979255148437</v>
      </c>
      <c r="H9563" s="24">
        <f t="shared" ca="1" si="1049"/>
        <v>10951.160558460919</v>
      </c>
      <c r="I9563" s="24">
        <f ca="1">H9563/'Option value'!$E$10</f>
        <v>531.60973584761734</v>
      </c>
    </row>
    <row r="9564" spans="2:9">
      <c r="B9564">
        <f t="shared" si="1050"/>
        <v>9546</v>
      </c>
      <c r="C9564" s="38">
        <f t="shared" ca="1" si="1045"/>
        <v>0.21761742583837382</v>
      </c>
      <c r="D9564" s="38">
        <f t="shared" ca="1" si="1046"/>
        <v>6.228594304640557E-2</v>
      </c>
      <c r="E9564" s="38">
        <f t="shared" ca="1" si="1047"/>
        <v>0.1447834152809413</v>
      </c>
      <c r="F9564" s="38">
        <f t="shared" ca="1" si="1051"/>
        <v>2.8652706891531168E-2</v>
      </c>
      <c r="G9564" s="24">
        <f t="shared" ca="1" si="1048"/>
        <v>8099.2573889503692</v>
      </c>
      <c r="H9564" s="24">
        <f t="shared" ca="1" si="1049"/>
        <v>8792.438692262851</v>
      </c>
      <c r="I9564" s="24">
        <f ca="1">H9564/'Option value'!$E$10</f>
        <v>426.81741224576945</v>
      </c>
    </row>
    <row r="9565" spans="2:9">
      <c r="B9565">
        <f t="shared" si="1050"/>
        <v>9547</v>
      </c>
      <c r="C9565" s="38">
        <f t="shared" ca="1" si="1045"/>
        <v>0.22671364649888467</v>
      </c>
      <c r="D9565" s="38">
        <f t="shared" ca="1" si="1046"/>
        <v>6.5425585447083115E-2</v>
      </c>
      <c r="E9565" s="38">
        <f t="shared" ca="1" si="1047"/>
        <v>0.14445821543215351</v>
      </c>
      <c r="F9565" s="38">
        <f t="shared" ca="1" si="1051"/>
        <v>4.2665452106078666E-2</v>
      </c>
      <c r="G9565" s="24">
        <f t="shared" ca="1" si="1048"/>
        <v>9778.3434419652604</v>
      </c>
      <c r="H9565" s="24">
        <f t="shared" ca="1" si="1049"/>
        <v>10471.524745277742</v>
      </c>
      <c r="I9565" s="24">
        <f ca="1">H9565/'Option value'!$E$10</f>
        <v>508.32644394552142</v>
      </c>
    </row>
    <row r="9566" spans="2:9">
      <c r="B9566">
        <f t="shared" si="1050"/>
        <v>9548</v>
      </c>
      <c r="C9566" s="38">
        <f t="shared" ca="1" si="1045"/>
        <v>0.26779419656565917</v>
      </c>
      <c r="D9566" s="38">
        <f t="shared" ca="1" si="1046"/>
        <v>6.4149473170605958E-2</v>
      </c>
      <c r="E9566" s="38">
        <f t="shared" ca="1" si="1047"/>
        <v>0.1431179193010918</v>
      </c>
      <c r="F9566" s="38">
        <f t="shared" ca="1" si="1051"/>
        <v>3.3296516239901569E-2</v>
      </c>
      <c r="G9566" s="24">
        <f t="shared" ca="1" si="1048"/>
        <v>9184.303831148005</v>
      </c>
      <c r="H9566" s="24">
        <f t="shared" ca="1" si="1049"/>
        <v>9877.4851344604867</v>
      </c>
      <c r="I9566" s="24">
        <f ca="1">H9566/'Option value'!$E$10</f>
        <v>479.48956963400417</v>
      </c>
    </row>
    <row r="9567" spans="2:9">
      <c r="B9567">
        <f t="shared" si="1050"/>
        <v>9549</v>
      </c>
      <c r="C9567" s="38">
        <f t="shared" ca="1" si="1045"/>
        <v>0.26070721331553187</v>
      </c>
      <c r="D9567" s="38">
        <f t="shared" ca="1" si="1046"/>
        <v>5.8186415490932779E-2</v>
      </c>
      <c r="E9567" s="38">
        <f t="shared" ca="1" si="1047"/>
        <v>0.14427284861928769</v>
      </c>
      <c r="F9567" s="38">
        <f t="shared" ca="1" si="1051"/>
        <v>3.4055390428598807E-2</v>
      </c>
      <c r="G9567" s="24">
        <f t="shared" ca="1" si="1048"/>
        <v>8254.2349610386118</v>
      </c>
      <c r="H9567" s="24">
        <f t="shared" ca="1" si="1049"/>
        <v>8947.4162643510936</v>
      </c>
      <c r="I9567" s="24">
        <f ca="1">H9567/'Option value'!$E$10</f>
        <v>434.34059535684918</v>
      </c>
    </row>
    <row r="9568" spans="2:9">
      <c r="B9568">
        <f t="shared" si="1050"/>
        <v>9550</v>
      </c>
      <c r="C9568" s="38">
        <f t="shared" ca="1" si="1045"/>
        <v>0.12590748376207739</v>
      </c>
      <c r="D9568" s="38">
        <f t="shared" ca="1" si="1046"/>
        <v>5.6430832896362124E-2</v>
      </c>
      <c r="E9568" s="38">
        <f t="shared" ca="1" si="1047"/>
        <v>0.14206167551884624</v>
      </c>
      <c r="F9568" s="38">
        <f t="shared" ca="1" si="1051"/>
        <v>5.7451150873328471E-2</v>
      </c>
      <c r="G9568" s="24">
        <f t="shared" ca="1" si="1048"/>
        <v>9312.9260625780826</v>
      </c>
      <c r="H9568" s="24">
        <f t="shared" ca="1" si="1049"/>
        <v>10006.107365890564</v>
      </c>
      <c r="I9568" s="24">
        <f ca="1">H9568/'Option value'!$E$10</f>
        <v>485.73336727624093</v>
      </c>
    </row>
    <row r="9569" spans="2:9">
      <c r="B9569">
        <f t="shared" si="1050"/>
        <v>9551</v>
      </c>
      <c r="C9569" s="38">
        <f t="shared" ca="1" si="1045"/>
        <v>0.24253214963199071</v>
      </c>
      <c r="D9569" s="38">
        <f t="shared" ca="1" si="1046"/>
        <v>5.9588512336127858E-2</v>
      </c>
      <c r="E9569" s="38">
        <f t="shared" ca="1" si="1047"/>
        <v>0.14158075902344447</v>
      </c>
      <c r="F9569" s="38">
        <f t="shared" ca="1" si="1051"/>
        <v>3.843331474976542E-2</v>
      </c>
      <c r="G9569" s="24">
        <f t="shared" ca="1" si="1048"/>
        <v>8902.317572590362</v>
      </c>
      <c r="H9569" s="24">
        <f t="shared" ca="1" si="1049"/>
        <v>9595.4988759028438</v>
      </c>
      <c r="I9569" s="24">
        <f ca="1">H9569/'Option value'!$E$10</f>
        <v>465.80091630596326</v>
      </c>
    </row>
    <row r="9570" spans="2:9">
      <c r="B9570">
        <f t="shared" si="1050"/>
        <v>9552</v>
      </c>
      <c r="C9570" s="38">
        <f t="shared" ca="1" si="1045"/>
        <v>0.36300141085326842</v>
      </c>
      <c r="D9570" s="38">
        <f t="shared" ca="1" si="1046"/>
        <v>6.7315375206240091E-2</v>
      </c>
      <c r="E9570" s="38">
        <f t="shared" ca="1" si="1047"/>
        <v>0.14053243750129854</v>
      </c>
      <c r="F9570" s="38">
        <f t="shared" ca="1" si="1051"/>
        <v>3.0619330817800841E-2</v>
      </c>
      <c r="G9570" s="24">
        <f t="shared" ca="1" si="1048"/>
        <v>10352.672359265076</v>
      </c>
      <c r="H9570" s="24">
        <f t="shared" ca="1" si="1049"/>
        <v>11045.853662577558</v>
      </c>
      <c r="I9570" s="24">
        <f ca="1">H9570/'Option value'!$E$10</f>
        <v>536.20648847463872</v>
      </c>
    </row>
    <row r="9571" spans="2:9">
      <c r="B9571">
        <f t="shared" si="1050"/>
        <v>9553</v>
      </c>
      <c r="C9571" s="38">
        <f t="shared" ca="1" si="1045"/>
        <v>0.18886626028937822</v>
      </c>
      <c r="D9571" s="38">
        <f t="shared" ca="1" si="1046"/>
        <v>5.3885687507542815E-2</v>
      </c>
      <c r="E9571" s="38">
        <f t="shared" ca="1" si="1047"/>
        <v>0.14378746777347254</v>
      </c>
      <c r="F9571" s="38">
        <f t="shared" ca="1" si="1051"/>
        <v>4.6001274241469534E-2</v>
      </c>
      <c r="G9571" s="24">
        <f t="shared" ca="1" si="1048"/>
        <v>8124.9419393900398</v>
      </c>
      <c r="H9571" s="24">
        <f t="shared" ca="1" si="1049"/>
        <v>8818.1232427025225</v>
      </c>
      <c r="I9571" s="24">
        <f ca="1">H9571/'Option value'!$E$10</f>
        <v>428.06423508264669</v>
      </c>
    </row>
    <row r="9572" spans="2:9">
      <c r="B9572">
        <f t="shared" si="1050"/>
        <v>9554</v>
      </c>
      <c r="C9572" s="38">
        <f t="shared" ca="1" si="1045"/>
        <v>0.20420859006245243</v>
      </c>
      <c r="D9572" s="38">
        <f t="shared" ca="1" si="1046"/>
        <v>5.5721929476358761E-2</v>
      </c>
      <c r="E9572" s="38">
        <f t="shared" ca="1" si="1047"/>
        <v>0.14285303929178789</v>
      </c>
      <c r="F9572" s="38">
        <f t="shared" ca="1" si="1051"/>
        <v>2.0120867623022259E-2</v>
      </c>
      <c r="G9572" s="24">
        <f t="shared" ca="1" si="1048"/>
        <v>6780.4860237091543</v>
      </c>
      <c r="H9572" s="24">
        <f t="shared" ca="1" si="1049"/>
        <v>7473.667327021637</v>
      </c>
      <c r="I9572" s="24">
        <f ca="1">H9572/'Option value'!$E$10</f>
        <v>362.79938480687554</v>
      </c>
    </row>
    <row r="9573" spans="2:9">
      <c r="B9573">
        <f t="shared" si="1050"/>
        <v>9555</v>
      </c>
      <c r="C9573" s="38">
        <f t="shared" ca="1" si="1045"/>
        <v>0.1739214156198739</v>
      </c>
      <c r="D9573" s="38">
        <f t="shared" ca="1" si="1046"/>
        <v>6.6476187111703569E-2</v>
      </c>
      <c r="E9573" s="38">
        <f t="shared" ca="1" si="1047"/>
        <v>0.1462607383857053</v>
      </c>
      <c r="F9573" s="38">
        <f t="shared" ca="1" si="1051"/>
        <v>3.1989657897181875E-2</v>
      </c>
      <c r="G9573" s="24">
        <f t="shared" ca="1" si="1048"/>
        <v>8469.5467579850865</v>
      </c>
      <c r="H9573" s="24">
        <f t="shared" ca="1" si="1049"/>
        <v>9162.7280612975683</v>
      </c>
      <c r="I9573" s="24">
        <f ca="1">H9573/'Option value'!$E$10</f>
        <v>444.79262433483336</v>
      </c>
    </row>
    <row r="9574" spans="2:9">
      <c r="B9574">
        <f t="shared" si="1050"/>
        <v>9556</v>
      </c>
      <c r="C9574" s="38">
        <f t="shared" ca="1" si="1045"/>
        <v>0.29894503838210496</v>
      </c>
      <c r="D9574" s="38">
        <f t="shared" ca="1" si="1046"/>
        <v>6.3072484050772315E-2</v>
      </c>
      <c r="E9574" s="38">
        <f t="shared" ca="1" si="1047"/>
        <v>0.14180031311900049</v>
      </c>
      <c r="F9574" s="38">
        <f t="shared" ca="1" si="1051"/>
        <v>5.9357711103054892E-2</v>
      </c>
      <c r="G9574" s="24">
        <f t="shared" ca="1" si="1048"/>
        <v>12324.530884987158</v>
      </c>
      <c r="H9574" s="24">
        <f t="shared" ca="1" si="1049"/>
        <v>13017.71218829964</v>
      </c>
      <c r="I9574" s="24">
        <f ca="1">H9574/'Option value'!$E$10</f>
        <v>631.92777613105045</v>
      </c>
    </row>
    <row r="9575" spans="2:9">
      <c r="B9575">
        <f t="shared" si="1050"/>
        <v>9557</v>
      </c>
      <c r="C9575" s="38">
        <f t="shared" ca="1" si="1045"/>
        <v>0.2156745729302556</v>
      </c>
      <c r="D9575" s="38">
        <f t="shared" ca="1" si="1046"/>
        <v>5.5368096340478776E-2</v>
      </c>
      <c r="E9575" s="38">
        <f t="shared" ca="1" si="1047"/>
        <v>0.14748222233328664</v>
      </c>
      <c r="F9575" s="38">
        <f t="shared" ca="1" si="1051"/>
        <v>2.3475763101973163E-2</v>
      </c>
      <c r="G9575" s="24">
        <f t="shared" ca="1" si="1048"/>
        <v>6731.6882400608574</v>
      </c>
      <c r="H9575" s="24">
        <f t="shared" ca="1" si="1049"/>
        <v>7424.8695433733401</v>
      </c>
      <c r="I9575" s="24">
        <f ca="1">H9575/'Option value'!$E$10</f>
        <v>360.4305603579291</v>
      </c>
    </row>
    <row r="9576" spans="2:9">
      <c r="B9576">
        <f t="shared" si="1050"/>
        <v>9558</v>
      </c>
      <c r="C9576" s="38">
        <f t="shared" ca="1" si="1045"/>
        <v>0.12257635604813541</v>
      </c>
      <c r="D9576" s="38">
        <f t="shared" ca="1" si="1046"/>
        <v>6.1081357640193436E-2</v>
      </c>
      <c r="E9576" s="38">
        <f t="shared" ca="1" si="1047"/>
        <v>0.14545638314673998</v>
      </c>
      <c r="F9576" s="38">
        <f t="shared" ca="1" si="1051"/>
        <v>2.5645226201331868E-2</v>
      </c>
      <c r="G9576" s="24">
        <f t="shared" ca="1" si="1048"/>
        <v>7097.7171301138442</v>
      </c>
      <c r="H9576" s="24">
        <f t="shared" ca="1" si="1049"/>
        <v>7790.8984334263268</v>
      </c>
      <c r="I9576" s="24">
        <f ca="1">H9576/'Option value'!$E$10</f>
        <v>378.19895307894785</v>
      </c>
    </row>
    <row r="9577" spans="2:9">
      <c r="B9577">
        <f t="shared" si="1050"/>
        <v>9559</v>
      </c>
      <c r="C9577" s="38">
        <f t="shared" ca="1" si="1045"/>
        <v>0.25373688259939225</v>
      </c>
      <c r="D9577" s="38">
        <f t="shared" ca="1" si="1046"/>
        <v>5.0829870996183961E-2</v>
      </c>
      <c r="E9577" s="38">
        <f t="shared" ca="1" si="1047"/>
        <v>0.14415854404074882</v>
      </c>
      <c r="F9577" s="38">
        <f t="shared" ca="1" si="1051"/>
        <v>4.2396385406602462E-2</v>
      </c>
      <c r="G9577" s="24">
        <f t="shared" ca="1" si="1048"/>
        <v>7766.5917230303685</v>
      </c>
      <c r="H9577" s="24">
        <f t="shared" ca="1" si="1049"/>
        <v>8459.7730263428512</v>
      </c>
      <c r="I9577" s="24">
        <f ca="1">H9577/'Option value'!$E$10</f>
        <v>410.66859351178886</v>
      </c>
    </row>
    <row r="9578" spans="2:9">
      <c r="B9578">
        <f t="shared" si="1050"/>
        <v>9560</v>
      </c>
      <c r="C9578" s="38">
        <f t="shared" ca="1" si="1045"/>
        <v>0.22539151921838399</v>
      </c>
      <c r="D9578" s="38">
        <f t="shared" ca="1" si="1046"/>
        <v>6.5530666296485282E-2</v>
      </c>
      <c r="E9578" s="38">
        <f t="shared" ca="1" si="1047"/>
        <v>0.14009694580361293</v>
      </c>
      <c r="F9578" s="38">
        <f t="shared" ca="1" si="1051"/>
        <v>2.9764231584303615E-2</v>
      </c>
      <c r="G9578" s="24">
        <f t="shared" ca="1" si="1048"/>
        <v>9026.2327662073694</v>
      </c>
      <c r="H9578" s="24">
        <f t="shared" ca="1" si="1049"/>
        <v>9719.4140695198512</v>
      </c>
      <c r="I9578" s="24">
        <f ca="1">H9578/'Option value'!$E$10</f>
        <v>471.81621696698301</v>
      </c>
    </row>
    <row r="9579" spans="2:9">
      <c r="B9579">
        <f t="shared" si="1050"/>
        <v>9561</v>
      </c>
      <c r="C9579" s="38">
        <f t="shared" ca="1" si="1045"/>
        <v>0.18011947781326684</v>
      </c>
      <c r="D9579" s="38">
        <f t="shared" ca="1" si="1046"/>
        <v>7.1134126590636643E-2</v>
      </c>
      <c r="E9579" s="38">
        <f t="shared" ca="1" si="1047"/>
        <v>0.1441567582992633</v>
      </c>
      <c r="F9579" s="38">
        <f t="shared" ca="1" si="1051"/>
        <v>5.9580372772089732E-2</v>
      </c>
      <c r="G9579" s="24">
        <f t="shared" ca="1" si="1048"/>
        <v>12309.665101346167</v>
      </c>
      <c r="H9579" s="24">
        <f t="shared" ca="1" si="1049"/>
        <v>13002.846404658649</v>
      </c>
      <c r="I9579" s="24">
        <f ca="1">H9579/'Option value'!$E$10</f>
        <v>631.20613614847809</v>
      </c>
    </row>
    <row r="9580" spans="2:9">
      <c r="B9580">
        <f t="shared" si="1050"/>
        <v>9562</v>
      </c>
      <c r="C9580" s="38">
        <f t="shared" ca="1" si="1045"/>
        <v>0.18309099811809093</v>
      </c>
      <c r="D9580" s="38">
        <f t="shared" ca="1" si="1046"/>
        <v>6.0806456616967285E-2</v>
      </c>
      <c r="E9580" s="38">
        <f t="shared" ca="1" si="1047"/>
        <v>0.1440856692569252</v>
      </c>
      <c r="F9580" s="38">
        <f t="shared" ca="1" si="1051"/>
        <v>2.4792232716233771E-2</v>
      </c>
      <c r="G9580" s="24">
        <f t="shared" ca="1" si="1048"/>
        <v>7478.9851949244521</v>
      </c>
      <c r="H9580" s="24">
        <f t="shared" ca="1" si="1049"/>
        <v>8172.1664982369348</v>
      </c>
      <c r="I9580" s="24">
        <f ca="1">H9580/'Option value'!$E$10</f>
        <v>396.70711156489972</v>
      </c>
    </row>
    <row r="9581" spans="2:9">
      <c r="B9581">
        <f t="shared" si="1050"/>
        <v>9563</v>
      </c>
      <c r="C9581" s="38">
        <f t="shared" ca="1" si="1045"/>
        <v>0.25241774759592922</v>
      </c>
      <c r="D9581" s="38">
        <f t="shared" ca="1" si="1046"/>
        <v>6.5765349177209567E-2</v>
      </c>
      <c r="E9581" s="38">
        <f t="shared" ca="1" si="1047"/>
        <v>0.14353543863135176</v>
      </c>
      <c r="F9581" s="38">
        <f t="shared" ca="1" si="1051"/>
        <v>3.8860423457789575E-2</v>
      </c>
      <c r="G9581" s="24">
        <f t="shared" ca="1" si="1048"/>
        <v>9758.7611337952567</v>
      </c>
      <c r="H9581" s="24">
        <f t="shared" ca="1" si="1049"/>
        <v>10451.942437107738</v>
      </c>
      <c r="I9581" s="24">
        <f ca="1">H9581/'Option value'!$E$10</f>
        <v>507.37584646154068</v>
      </c>
    </row>
    <row r="9582" spans="2:9">
      <c r="B9582">
        <f t="shared" si="1050"/>
        <v>9564</v>
      </c>
      <c r="C9582" s="38">
        <f t="shared" ca="1" si="1045"/>
        <v>0.11238389753629704</v>
      </c>
      <c r="D9582" s="38">
        <f t="shared" ca="1" si="1046"/>
        <v>6.7056368433021679E-2</v>
      </c>
      <c r="E9582" s="38">
        <f t="shared" ca="1" si="1047"/>
        <v>0.14144101129781483</v>
      </c>
      <c r="F9582" s="38">
        <f t="shared" ca="1" si="1051"/>
        <v>3.559778301650976E-2</v>
      </c>
      <c r="G9582" s="24">
        <f t="shared" ca="1" si="1048"/>
        <v>8740.2332430823462</v>
      </c>
      <c r="H9582" s="24">
        <f t="shared" ca="1" si="1049"/>
        <v>9433.414546394828</v>
      </c>
      <c r="I9582" s="24">
        <f ca="1">H9582/'Option value'!$E$10</f>
        <v>457.93274497062271</v>
      </c>
    </row>
    <row r="9583" spans="2:9">
      <c r="B9583">
        <f t="shared" si="1050"/>
        <v>9565</v>
      </c>
      <c r="C9583" s="38">
        <f t="shared" ca="1" si="1045"/>
        <v>0.15645690749736418</v>
      </c>
      <c r="D9583" s="38">
        <f t="shared" ca="1" si="1046"/>
        <v>7.0966862903940608E-2</v>
      </c>
      <c r="E9583" s="38">
        <f t="shared" ca="1" si="1047"/>
        <v>0.14249917006135676</v>
      </c>
      <c r="F9583" s="38">
        <f t="shared" ca="1" si="1051"/>
        <v>3.029634350542821E-2</v>
      </c>
      <c r="G9583" s="24">
        <f t="shared" ca="1" si="1048"/>
        <v>9071.3649914756843</v>
      </c>
      <c r="H9583" s="24">
        <f t="shared" ca="1" si="1049"/>
        <v>9764.5462947881661</v>
      </c>
      <c r="I9583" s="24">
        <f ca="1">H9583/'Option value'!$E$10</f>
        <v>474.00710168874588</v>
      </c>
    </row>
    <row r="9584" spans="2:9">
      <c r="B9584">
        <f t="shared" si="1050"/>
        <v>9566</v>
      </c>
      <c r="C9584" s="38">
        <f t="shared" ca="1" si="1045"/>
        <v>0.38194473162088749</v>
      </c>
      <c r="D9584" s="38">
        <f t="shared" ca="1" si="1046"/>
        <v>6.8594193363650635E-2</v>
      </c>
      <c r="E9584" s="38">
        <f t="shared" ca="1" si="1047"/>
        <v>0.14030407825503252</v>
      </c>
      <c r="F9584" s="38">
        <f t="shared" ca="1" si="1051"/>
        <v>3.647611428762678E-2</v>
      </c>
      <c r="G9584" s="24">
        <f t="shared" ca="1" si="1048"/>
        <v>11322.832089080983</v>
      </c>
      <c r="H9584" s="24">
        <f t="shared" ca="1" si="1049"/>
        <v>12016.013392393465</v>
      </c>
      <c r="I9584" s="24">
        <f ca="1">H9584/'Option value'!$E$10</f>
        <v>583.30162098997391</v>
      </c>
    </row>
    <row r="9585" spans="2:9">
      <c r="B9585">
        <f t="shared" si="1050"/>
        <v>9567</v>
      </c>
      <c r="C9585" s="38">
        <f t="shared" ca="1" si="1045"/>
        <v>0.21432763916142242</v>
      </c>
      <c r="D9585" s="38">
        <f t="shared" ca="1" si="1046"/>
        <v>6.7645868946204613E-2</v>
      </c>
      <c r="E9585" s="38">
        <f t="shared" ca="1" si="1047"/>
        <v>0.149186650000738</v>
      </c>
      <c r="F9585" s="38">
        <f t="shared" ca="1" si="1051"/>
        <v>5.2246583666012675E-2</v>
      </c>
      <c r="G9585" s="24">
        <f t="shared" ca="1" si="1048"/>
        <v>10509.092730643782</v>
      </c>
      <c r="H9585" s="24">
        <f t="shared" ca="1" si="1049"/>
        <v>11202.274033956264</v>
      </c>
      <c r="I9585" s="24">
        <f ca="1">H9585/'Option value'!$E$10</f>
        <v>543.79971038622637</v>
      </c>
    </row>
    <row r="9586" spans="2:9">
      <c r="B9586">
        <f t="shared" si="1050"/>
        <v>9568</v>
      </c>
      <c r="C9586" s="38">
        <f t="shared" ca="1" si="1045"/>
        <v>0.31914053535408787</v>
      </c>
      <c r="D9586" s="38">
        <f t="shared" ca="1" si="1046"/>
        <v>6.3169745207608735E-2</v>
      </c>
      <c r="E9586" s="38">
        <f t="shared" ca="1" si="1047"/>
        <v>0.14811304723127794</v>
      </c>
      <c r="F9586" s="38">
        <f t="shared" ca="1" si="1051"/>
        <v>3.4114772610196062E-2</v>
      </c>
      <c r="G9586" s="24">
        <f t="shared" ca="1" si="1048"/>
        <v>9065.5318812595724</v>
      </c>
      <c r="H9586" s="24">
        <f t="shared" ca="1" si="1049"/>
        <v>9758.7131845720542</v>
      </c>
      <c r="I9586" s="24">
        <f ca="1">H9586/'Option value'!$E$10</f>
        <v>473.7239409986434</v>
      </c>
    </row>
    <row r="9587" spans="2:9">
      <c r="B9587">
        <f t="shared" si="1050"/>
        <v>9569</v>
      </c>
      <c r="C9587" s="38">
        <f t="shared" ca="1" si="1045"/>
        <v>0.16611948797109422</v>
      </c>
      <c r="D9587" s="38">
        <f t="shared" ca="1" si="1046"/>
        <v>5.7826115572707414E-2</v>
      </c>
      <c r="E9587" s="38">
        <f t="shared" ca="1" si="1047"/>
        <v>0.14627659854017749</v>
      </c>
      <c r="F9587" s="38">
        <f t="shared" ca="1" si="1051"/>
        <v>3.6419693296204612E-2</v>
      </c>
      <c r="G9587" s="24">
        <f t="shared" ca="1" si="1048"/>
        <v>7612.5663257210763</v>
      </c>
      <c r="H9587" s="24">
        <f t="shared" ca="1" si="1049"/>
        <v>8305.747629033558</v>
      </c>
      <c r="I9587" s="24">
        <f ca="1">H9587/'Option value'!$E$10</f>
        <v>403.19163247735713</v>
      </c>
    </row>
    <row r="9588" spans="2:9">
      <c r="B9588">
        <f t="shared" si="1050"/>
        <v>9570</v>
      </c>
      <c r="C9588" s="38">
        <f t="shared" ca="1" si="1045"/>
        <v>0.11741999187681917</v>
      </c>
      <c r="D9588" s="38">
        <f t="shared" ca="1" si="1046"/>
        <v>5.754376073839728E-2</v>
      </c>
      <c r="E9588" s="38">
        <f t="shared" ca="1" si="1047"/>
        <v>0.14750101069791452</v>
      </c>
      <c r="F9588" s="38">
        <f t="shared" ca="1" si="1051"/>
        <v>5.3184237567678358E-2</v>
      </c>
      <c r="G9588" s="24">
        <f t="shared" ca="1" si="1048"/>
        <v>8455.0683295298331</v>
      </c>
      <c r="H9588" s="24">
        <f t="shared" ca="1" si="1049"/>
        <v>9148.2496328423149</v>
      </c>
      <c r="I9588" s="24">
        <f ca="1">H9588/'Option value'!$E$10</f>
        <v>444.08978800205409</v>
      </c>
    </row>
    <row r="9589" spans="2:9">
      <c r="B9589">
        <f t="shared" si="1050"/>
        <v>9571</v>
      </c>
      <c r="C9589" s="38">
        <f t="shared" ca="1" si="1045"/>
        <v>0.41657144070204088</v>
      </c>
      <c r="D9589" s="38">
        <f t="shared" ca="1" si="1046"/>
        <v>7.3014847968226312E-2</v>
      </c>
      <c r="E9589" s="38">
        <f t="shared" ca="1" si="1047"/>
        <v>0.14219475931104439</v>
      </c>
      <c r="F9589" s="38">
        <f t="shared" ca="1" si="1051"/>
        <v>4.9253063130922099E-2</v>
      </c>
      <c r="G9589" s="24">
        <f t="shared" ca="1" si="1048"/>
        <v>13801.63220394406</v>
      </c>
      <c r="H9589" s="24">
        <f t="shared" ca="1" si="1049"/>
        <v>14494.813507256542</v>
      </c>
      <c r="I9589" s="24">
        <f ca="1">H9589/'Option value'!$E$10</f>
        <v>703.6317236532301</v>
      </c>
    </row>
    <row r="9590" spans="2:9">
      <c r="B9590">
        <f t="shared" si="1050"/>
        <v>9572</v>
      </c>
      <c r="C9590" s="38">
        <f t="shared" ca="1" si="1045"/>
        <v>0.17832265610400913</v>
      </c>
      <c r="D9590" s="38">
        <f t="shared" ca="1" si="1046"/>
        <v>6.6108051384379612E-2</v>
      </c>
      <c r="E9590" s="38">
        <f t="shared" ca="1" si="1047"/>
        <v>0.14707514847538838</v>
      </c>
      <c r="F9590" s="38">
        <f t="shared" ca="1" si="1051"/>
        <v>4.2596143347345565E-2</v>
      </c>
      <c r="G9590" s="24">
        <f t="shared" ca="1" si="1048"/>
        <v>9246.5757625023398</v>
      </c>
      <c r="H9590" s="24">
        <f t="shared" ca="1" si="1049"/>
        <v>9939.7570658148215</v>
      </c>
      <c r="I9590" s="24">
        <f ca="1">H9590/'Option value'!$E$10</f>
        <v>482.51247892304957</v>
      </c>
    </row>
    <row r="9591" spans="2:9">
      <c r="B9591">
        <f t="shared" si="1050"/>
        <v>9573</v>
      </c>
      <c r="C9591" s="38">
        <f t="shared" ca="1" si="1045"/>
        <v>0.29553287946209217</v>
      </c>
      <c r="D9591" s="38">
        <f t="shared" ca="1" si="1046"/>
        <v>5.1592878374113325E-2</v>
      </c>
      <c r="E9591" s="38">
        <f t="shared" ca="1" si="1047"/>
        <v>0.15302735246241145</v>
      </c>
      <c r="F9591" s="38">
        <f t="shared" ca="1" si="1051"/>
        <v>5.5478703048743166E-2</v>
      </c>
      <c r="G9591" s="24">
        <f t="shared" ca="1" si="1048"/>
        <v>8497.8353733171971</v>
      </c>
      <c r="H9591" s="24">
        <f t="shared" ca="1" si="1049"/>
        <v>9191.0166766296788</v>
      </c>
      <c r="I9591" s="24">
        <f ca="1">H9591/'Option value'!$E$10</f>
        <v>446.16585808881933</v>
      </c>
    </row>
    <row r="9592" spans="2:9">
      <c r="B9592">
        <f t="shared" si="1050"/>
        <v>9574</v>
      </c>
      <c r="C9592" s="38">
        <f t="shared" ca="1" si="1045"/>
        <v>0.30883916684908641</v>
      </c>
      <c r="D9592" s="38">
        <f t="shared" ca="1" si="1046"/>
        <v>4.4936592210855018E-2</v>
      </c>
      <c r="E9592" s="38">
        <f t="shared" ca="1" si="1047"/>
        <v>0.14662139269126245</v>
      </c>
      <c r="F9592" s="38">
        <f t="shared" ca="1" si="1051"/>
        <v>3.8995197739850079E-2</v>
      </c>
      <c r="G9592" s="24">
        <f t="shared" ca="1" si="1048"/>
        <v>6777.3483343253492</v>
      </c>
      <c r="H9592" s="24">
        <f t="shared" ca="1" si="1049"/>
        <v>7470.5296376378319</v>
      </c>
      <c r="I9592" s="24">
        <f ca="1">H9592/'Option value'!$E$10</f>
        <v>362.64706978824427</v>
      </c>
    </row>
    <row r="9593" spans="2:9">
      <c r="B9593">
        <f t="shared" si="1050"/>
        <v>9575</v>
      </c>
      <c r="C9593" s="38">
        <f t="shared" ca="1" si="1045"/>
        <v>0.35895943674833686</v>
      </c>
      <c r="D9593" s="38">
        <f t="shared" ca="1" si="1046"/>
        <v>6.9249088664751157E-2</v>
      </c>
      <c r="E9593" s="38">
        <f t="shared" ca="1" si="1047"/>
        <v>0.14590102432479871</v>
      </c>
      <c r="F9593" s="38">
        <f t="shared" ca="1" si="1051"/>
        <v>3.1411150037432632E-2</v>
      </c>
      <c r="G9593" s="24">
        <f t="shared" ca="1" si="1048"/>
        <v>10194.005285967234</v>
      </c>
      <c r="H9593" s="24">
        <f t="shared" ca="1" si="1049"/>
        <v>10887.186589279716</v>
      </c>
      <c r="I9593" s="24">
        <f ca="1">H9593/'Option value'!$E$10</f>
        <v>528.50420336309298</v>
      </c>
    </row>
    <row r="9594" spans="2:9">
      <c r="B9594">
        <f t="shared" si="1050"/>
        <v>9576</v>
      </c>
      <c r="C9594" s="38">
        <f t="shared" ca="1" si="1045"/>
        <v>0.27293574449242003</v>
      </c>
      <c r="D9594" s="38">
        <f t="shared" ca="1" si="1046"/>
        <v>6.5086024699748599E-2</v>
      </c>
      <c r="E9594" s="38">
        <f t="shared" ca="1" si="1047"/>
        <v>0.14368677117471795</v>
      </c>
      <c r="F9594" s="38">
        <f t="shared" ca="1" si="1051"/>
        <v>4.9839480026603974E-2</v>
      </c>
      <c r="G9594" s="24">
        <f t="shared" ca="1" si="1048"/>
        <v>10948.732970238745</v>
      </c>
      <c r="H9594" s="24">
        <f t="shared" ca="1" si="1049"/>
        <v>11641.914273551227</v>
      </c>
      <c r="I9594" s="24">
        <f ca="1">H9594/'Option value'!$E$10</f>
        <v>565.14146958986532</v>
      </c>
    </row>
    <row r="9595" spans="2:9">
      <c r="B9595">
        <f t="shared" si="1050"/>
        <v>9577</v>
      </c>
      <c r="C9595" s="38">
        <f t="shared" ca="1" si="1045"/>
        <v>0.2677258852508016</v>
      </c>
      <c r="D9595" s="38">
        <f t="shared" ca="1" si="1046"/>
        <v>6.217046079337283E-2</v>
      </c>
      <c r="E9595" s="38">
        <f t="shared" ca="1" si="1047"/>
        <v>0.14564008756670094</v>
      </c>
      <c r="F9595" s="38">
        <f t="shared" ca="1" si="1051"/>
        <v>5.8637445660011084E-2</v>
      </c>
      <c r="G9595" s="24">
        <f t="shared" ca="1" si="1048"/>
        <v>11234.878515864293</v>
      </c>
      <c r="H9595" s="24">
        <f t="shared" ca="1" si="1049"/>
        <v>11928.059819176775</v>
      </c>
      <c r="I9595" s="24">
        <f ca="1">H9595/'Option value'!$E$10</f>
        <v>579.03203005712498</v>
      </c>
    </row>
    <row r="9596" spans="2:9">
      <c r="B9596">
        <f t="shared" si="1050"/>
        <v>9578</v>
      </c>
      <c r="C9596" s="38">
        <f t="shared" ca="1" si="1045"/>
        <v>0.28000843563510153</v>
      </c>
      <c r="D9596" s="38">
        <f t="shared" ca="1" si="1046"/>
        <v>5.8336164325139085E-2</v>
      </c>
      <c r="E9596" s="38">
        <f t="shared" ca="1" si="1047"/>
        <v>0.14304504373942728</v>
      </c>
      <c r="F9596" s="38">
        <f t="shared" ca="1" si="1051"/>
        <v>4.3351727622837767E-2</v>
      </c>
      <c r="G9596" s="24">
        <f t="shared" ca="1" si="1048"/>
        <v>9289.1513009239934</v>
      </c>
      <c r="H9596" s="24">
        <f t="shared" ca="1" si="1049"/>
        <v>9982.3326042364752</v>
      </c>
      <c r="I9596" s="24">
        <f ca="1">H9596/'Option value'!$E$10</f>
        <v>484.57925263283857</v>
      </c>
    </row>
    <row r="9597" spans="2:9">
      <c r="B9597">
        <f t="shared" si="1050"/>
        <v>9579</v>
      </c>
      <c r="C9597" s="38">
        <f t="shared" ca="1" si="1045"/>
        <v>0.14101307471022728</v>
      </c>
      <c r="D9597" s="38">
        <f t="shared" ca="1" si="1046"/>
        <v>5.309370206697861E-2</v>
      </c>
      <c r="E9597" s="38">
        <f t="shared" ca="1" si="1047"/>
        <v>0.14163054769205954</v>
      </c>
      <c r="F9597" s="38">
        <f t="shared" ca="1" si="1051"/>
        <v>4.5134624547872398E-2</v>
      </c>
      <c r="G9597" s="24">
        <f t="shared" ca="1" si="1048"/>
        <v>7786.0294315578458</v>
      </c>
      <c r="H9597" s="24">
        <f t="shared" ca="1" si="1049"/>
        <v>8479.2107348703285</v>
      </c>
      <c r="I9597" s="24">
        <f ca="1">H9597/'Option value'!$E$10</f>
        <v>411.612171595647</v>
      </c>
    </row>
    <row r="9598" spans="2:9">
      <c r="B9598">
        <f t="shared" si="1050"/>
        <v>9580</v>
      </c>
      <c r="C9598" s="38">
        <f t="shared" ca="1" si="1045"/>
        <v>0.28889273045908231</v>
      </c>
      <c r="D9598" s="38">
        <f t="shared" ca="1" si="1046"/>
        <v>5.4715354051924132E-2</v>
      </c>
      <c r="E9598" s="38">
        <f t="shared" ca="1" si="1047"/>
        <v>0.14468360032041655</v>
      </c>
      <c r="F9598" s="38">
        <f t="shared" ca="1" si="1051"/>
        <v>3.0092738385495917E-2</v>
      </c>
      <c r="G9598" s="24">
        <f t="shared" ca="1" si="1048"/>
        <v>7632.5099425092803</v>
      </c>
      <c r="H9598" s="24">
        <f t="shared" ca="1" si="1049"/>
        <v>8325.691245821763</v>
      </c>
      <c r="I9598" s="24">
        <f ca="1">H9598/'Option value'!$E$10</f>
        <v>404.15976921464863</v>
      </c>
    </row>
    <row r="9599" spans="2:9">
      <c r="B9599">
        <f t="shared" si="1050"/>
        <v>9581</v>
      </c>
      <c r="C9599" s="38">
        <f t="shared" ca="1" si="1045"/>
        <v>0.3033476646856374</v>
      </c>
      <c r="D9599" s="38">
        <f t="shared" ca="1" si="1046"/>
        <v>7.4872693101310173E-2</v>
      </c>
      <c r="E9599" s="38">
        <f t="shared" ca="1" si="1047"/>
        <v>0.14605271897201713</v>
      </c>
      <c r="F9599" s="38">
        <f t="shared" ca="1" si="1051"/>
        <v>4.027068292240106E-2</v>
      </c>
      <c r="G9599" s="24">
        <f t="shared" ca="1" si="1048"/>
        <v>11440.978978595029</v>
      </c>
      <c r="H9599" s="24">
        <f t="shared" ca="1" si="1049"/>
        <v>12134.160281907511</v>
      </c>
      <c r="I9599" s="24">
        <f ca="1">H9599/'Option value'!$E$10</f>
        <v>589.03690688871404</v>
      </c>
    </row>
    <row r="9600" spans="2:9">
      <c r="B9600">
        <f t="shared" si="1050"/>
        <v>9582</v>
      </c>
      <c r="C9600" s="38">
        <f t="shared" ca="1" si="1045"/>
        <v>0.17686845514940888</v>
      </c>
      <c r="D9600" s="38">
        <f t="shared" ca="1" si="1046"/>
        <v>6.2007837712750279E-2</v>
      </c>
      <c r="E9600" s="38">
        <f t="shared" ca="1" si="1047"/>
        <v>0.14104426983728588</v>
      </c>
      <c r="F9600" s="38">
        <f t="shared" ca="1" si="1051"/>
        <v>2.4264974500098083E-2</v>
      </c>
      <c r="G9600" s="24">
        <f t="shared" ca="1" si="1048"/>
        <v>7749.970259341394</v>
      </c>
      <c r="H9600" s="24">
        <f t="shared" ca="1" si="1049"/>
        <v>8443.1515626538767</v>
      </c>
      <c r="I9600" s="24">
        <f ca="1">H9600/'Option value'!$E$10</f>
        <v>409.86172634242115</v>
      </c>
    </row>
    <row r="9601" spans="2:9">
      <c r="B9601">
        <f t="shared" si="1050"/>
        <v>9583</v>
      </c>
      <c r="C9601" s="38">
        <f t="shared" ca="1" si="1045"/>
        <v>0.22784680300645591</v>
      </c>
      <c r="D9601" s="38">
        <f t="shared" ca="1" si="1046"/>
        <v>6.3183552790547409E-2</v>
      </c>
      <c r="E9601" s="38">
        <f t="shared" ca="1" si="1047"/>
        <v>0.14587552642343868</v>
      </c>
      <c r="F9601" s="38">
        <f t="shared" ca="1" si="1051"/>
        <v>3.6240084974950501E-2</v>
      </c>
      <c r="G9601" s="24">
        <f t="shared" ca="1" si="1048"/>
        <v>8775.8387234438596</v>
      </c>
      <c r="H9601" s="24">
        <f t="shared" ca="1" si="1049"/>
        <v>9469.0200267563414</v>
      </c>
      <c r="I9601" s="24">
        <f ca="1">H9601/'Option value'!$E$10</f>
        <v>459.66116634739518</v>
      </c>
    </row>
    <row r="9602" spans="2:9">
      <c r="B9602">
        <f t="shared" si="1050"/>
        <v>9584</v>
      </c>
      <c r="C9602" s="38">
        <f t="shared" ca="1" si="1045"/>
        <v>0.24102038428702086</v>
      </c>
      <c r="D9602" s="38">
        <f t="shared" ca="1" si="1046"/>
        <v>6.5155395952811973E-2</v>
      </c>
      <c r="E9602" s="38">
        <f t="shared" ca="1" si="1047"/>
        <v>0.15040673403443031</v>
      </c>
      <c r="F9602" s="38">
        <f t="shared" ca="1" si="1051"/>
        <v>5.2777012786918959E-2</v>
      </c>
      <c r="G9602" s="24">
        <f t="shared" ca="1" si="1048"/>
        <v>10271.61258925686</v>
      </c>
      <c r="H9602" s="24">
        <f t="shared" ca="1" si="1049"/>
        <v>10964.793892569342</v>
      </c>
      <c r="I9602" s="24">
        <f ca="1">H9602/'Option value'!$E$10</f>
        <v>532.27154818297765</v>
      </c>
    </row>
    <row r="9603" spans="2:9">
      <c r="B9603">
        <f t="shared" si="1050"/>
        <v>9585</v>
      </c>
      <c r="C9603" s="38">
        <f t="shared" ca="1" si="1045"/>
        <v>0.37659444467063075</v>
      </c>
      <c r="D9603" s="38">
        <f t="shared" ca="1" si="1046"/>
        <v>5.6509368404096857E-2</v>
      </c>
      <c r="E9603" s="38">
        <f t="shared" ca="1" si="1047"/>
        <v>0.14120535439564749</v>
      </c>
      <c r="F9603" s="38">
        <f t="shared" ca="1" si="1051"/>
        <v>4.2408019735992751E-2</v>
      </c>
      <c r="G9603" s="24">
        <f t="shared" ca="1" si="1048"/>
        <v>9765.0082447442746</v>
      </c>
      <c r="H9603" s="24">
        <f t="shared" ca="1" si="1049"/>
        <v>10458.189548056756</v>
      </c>
      <c r="I9603" s="24">
        <f ca="1">H9603/'Option value'!$E$10</f>
        <v>507.67910427459981</v>
      </c>
    </row>
    <row r="9604" spans="2:9">
      <c r="B9604">
        <f t="shared" si="1050"/>
        <v>9586</v>
      </c>
      <c r="C9604" s="38">
        <f t="shared" ca="1" si="1045"/>
        <v>0.2429058983935331</v>
      </c>
      <c r="D9604" s="38">
        <f t="shared" ca="1" si="1046"/>
        <v>6.4836527495847049E-2</v>
      </c>
      <c r="E9604" s="38">
        <f t="shared" ca="1" si="1047"/>
        <v>0.14448506198442082</v>
      </c>
      <c r="F9604" s="38">
        <f t="shared" ca="1" si="1051"/>
        <v>3.3562259873299638E-2</v>
      </c>
      <c r="G9604" s="24">
        <f t="shared" ca="1" si="1048"/>
        <v>9010.0777926649134</v>
      </c>
      <c r="H9604" s="24">
        <f t="shared" ca="1" si="1049"/>
        <v>9703.2590959773952</v>
      </c>
      <c r="I9604" s="24">
        <f ca="1">H9604/'Option value'!$E$10</f>
        <v>471.03199495035898</v>
      </c>
    </row>
    <row r="9605" spans="2:9">
      <c r="B9605">
        <f t="shared" si="1050"/>
        <v>9587</v>
      </c>
      <c r="C9605" s="38">
        <f t="shared" ca="1" si="1045"/>
        <v>0.29269069442153134</v>
      </c>
      <c r="D9605" s="38">
        <f t="shared" ca="1" si="1046"/>
        <v>5.8198897337349571E-2</v>
      </c>
      <c r="E9605" s="38">
        <f t="shared" ca="1" si="1047"/>
        <v>0.1413241876615963</v>
      </c>
      <c r="F9605" s="38">
        <f t="shared" ca="1" si="1051"/>
        <v>2.7199185805695979E-2</v>
      </c>
      <c r="G9605" s="24">
        <f t="shared" ca="1" si="1048"/>
        <v>8175.6060828885111</v>
      </c>
      <c r="H9605" s="24">
        <f t="shared" ca="1" si="1049"/>
        <v>8868.7873862009928</v>
      </c>
      <c r="I9605" s="24">
        <f ca="1">H9605/'Option value'!$E$10</f>
        <v>430.52365952432001</v>
      </c>
    </row>
    <row r="9606" spans="2:9">
      <c r="B9606">
        <f t="shared" si="1050"/>
        <v>9588</v>
      </c>
      <c r="C9606" s="38">
        <f t="shared" ca="1" si="1045"/>
        <v>0.26555124035150807</v>
      </c>
      <c r="D9606" s="38">
        <f t="shared" ca="1" si="1046"/>
        <v>6.9328038620067881E-2</v>
      </c>
      <c r="E9606" s="38">
        <f t="shared" ca="1" si="1047"/>
        <v>0.14495133174335131</v>
      </c>
      <c r="F9606" s="38">
        <f t="shared" ca="1" si="1051"/>
        <v>3.8755752259939803E-2</v>
      </c>
      <c r="G9606" s="24">
        <f t="shared" ca="1" si="1048"/>
        <v>10246.453775098329</v>
      </c>
      <c r="H9606" s="24">
        <f t="shared" ca="1" si="1049"/>
        <v>10939.635078410811</v>
      </c>
      <c r="I9606" s="24">
        <f ca="1">H9606/'Option value'!$E$10</f>
        <v>531.05024652479665</v>
      </c>
    </row>
    <row r="9607" spans="2:9">
      <c r="B9607">
        <f t="shared" si="1050"/>
        <v>9589</v>
      </c>
      <c r="C9607" s="38">
        <f t="shared" ca="1" si="1045"/>
        <v>0.37088784046083978</v>
      </c>
      <c r="D9607" s="38">
        <f t="shared" ca="1" si="1046"/>
        <v>6.1530121162464327E-2</v>
      </c>
      <c r="E9607" s="38">
        <f t="shared" ca="1" si="1047"/>
        <v>0.14617222328155827</v>
      </c>
      <c r="F9607" s="38">
        <f t="shared" ca="1" si="1051"/>
        <v>4.6163851842854875E-2</v>
      </c>
      <c r="G9607" s="24">
        <f t="shared" ca="1" si="1048"/>
        <v>10460.313874584152</v>
      </c>
      <c r="H9607" s="24">
        <f t="shared" ca="1" si="1049"/>
        <v>11153.495177896633</v>
      </c>
      <c r="I9607" s="24">
        <f ca="1">H9607/'Option value'!$E$10</f>
        <v>541.4318047522637</v>
      </c>
    </row>
    <row r="9608" spans="2:9">
      <c r="B9608">
        <f t="shared" si="1050"/>
        <v>9590</v>
      </c>
      <c r="C9608" s="38">
        <f t="shared" ca="1" si="1045"/>
        <v>0.19651567440770684</v>
      </c>
      <c r="D9608" s="38">
        <f t="shared" ca="1" si="1046"/>
        <v>6.6941857599071036E-2</v>
      </c>
      <c r="E9608" s="38">
        <f t="shared" ca="1" si="1047"/>
        <v>0.14724822428812789</v>
      </c>
      <c r="F9608" s="38">
        <f t="shared" ca="1" si="1051"/>
        <v>5.3651019518100182E-2</v>
      </c>
      <c r="G9608" s="24">
        <f t="shared" ca="1" si="1048"/>
        <v>10613.158490002823</v>
      </c>
      <c r="H9608" s="24">
        <f t="shared" ca="1" si="1049"/>
        <v>11306.339793315305</v>
      </c>
      <c r="I9608" s="24">
        <f ca="1">H9608/'Option value'!$E$10</f>
        <v>548.85144627744194</v>
      </c>
    </row>
    <row r="9609" spans="2:9">
      <c r="B9609">
        <f t="shared" si="1050"/>
        <v>9591</v>
      </c>
      <c r="C9609" s="38">
        <f t="shared" ca="1" si="1045"/>
        <v>0.20467509222542868</v>
      </c>
      <c r="D9609" s="38">
        <f t="shared" ca="1" si="1046"/>
        <v>7.2749358949876719E-2</v>
      </c>
      <c r="E9609" s="38">
        <f t="shared" ca="1" si="1047"/>
        <v>0.14384782407651991</v>
      </c>
      <c r="F9609" s="38">
        <f t="shared" ca="1" si="1051"/>
        <v>5.3227247273577361E-2</v>
      </c>
      <c r="G9609" s="24">
        <f t="shared" ca="1" si="1048"/>
        <v>11993.989283028051</v>
      </c>
      <c r="H9609" s="24">
        <f t="shared" ca="1" si="1049"/>
        <v>12687.170586340533</v>
      </c>
      <c r="I9609" s="24">
        <f ca="1">H9609/'Option value'!$E$10</f>
        <v>615.88206729808405</v>
      </c>
    </row>
    <row r="9610" spans="2:9">
      <c r="B9610">
        <f t="shared" si="1050"/>
        <v>9592</v>
      </c>
      <c r="C9610" s="38">
        <f t="shared" ca="1" si="1045"/>
        <v>0.41158648318302249</v>
      </c>
      <c r="D9610" s="38">
        <f t="shared" ca="1" si="1046"/>
        <v>6.3630947162666998E-2</v>
      </c>
      <c r="E9610" s="38">
        <f t="shared" ca="1" si="1047"/>
        <v>0.14398689347178537</v>
      </c>
      <c r="F9610" s="38">
        <f t="shared" ca="1" si="1051"/>
        <v>5.3827354162839472E-2</v>
      </c>
      <c r="G9610" s="24">
        <f t="shared" ca="1" si="1048"/>
        <v>12355.364774448248</v>
      </c>
      <c r="H9610" s="24">
        <f t="shared" ca="1" si="1049"/>
        <v>13048.54607776073</v>
      </c>
      <c r="I9610" s="24">
        <f ca="1">H9610/'Option value'!$E$10</f>
        <v>633.42456688158882</v>
      </c>
    </row>
    <row r="9611" spans="2:9">
      <c r="B9611">
        <f t="shared" si="1050"/>
        <v>9593</v>
      </c>
      <c r="C9611" s="38">
        <f t="shared" ca="1" si="1045"/>
        <v>-2.0122677516469206E-2</v>
      </c>
      <c r="D9611" s="38">
        <f t="shared" ca="1" si="1046"/>
        <v>6.4426060811745817E-2</v>
      </c>
      <c r="E9611" s="38">
        <f t="shared" ca="1" si="1047"/>
        <v>0.14071240723626025</v>
      </c>
      <c r="F9611" s="38">
        <f t="shared" ca="1" si="1051"/>
        <v>3.2976715966619122E-2</v>
      </c>
      <c r="G9611" s="24">
        <f t="shared" ca="1" si="1048"/>
        <v>7267.165641505856</v>
      </c>
      <c r="H9611" s="24">
        <f t="shared" ca="1" si="1049"/>
        <v>7960.3469448183387</v>
      </c>
      <c r="I9611" s="24">
        <f ca="1">H9611/'Option value'!$E$10</f>
        <v>386.42460897176397</v>
      </c>
    </row>
    <row r="9612" spans="2:9">
      <c r="B9612">
        <f t="shared" si="1050"/>
        <v>9594</v>
      </c>
      <c r="C9612" s="38">
        <f t="shared" ca="1" si="1045"/>
        <v>0.15466351496328978</v>
      </c>
      <c r="D9612" s="38">
        <f t="shared" ca="1" si="1046"/>
        <v>5.9035029955200172E-2</v>
      </c>
      <c r="E9612" s="38">
        <f t="shared" ca="1" si="1047"/>
        <v>0.14360198411829925</v>
      </c>
      <c r="F9612" s="38">
        <f t="shared" ca="1" si="1051"/>
        <v>4.883406113397698E-2</v>
      </c>
      <c r="G9612" s="24">
        <f t="shared" ca="1" si="1048"/>
        <v>8920.6242293641862</v>
      </c>
      <c r="H9612" s="24">
        <f t="shared" ca="1" si="1049"/>
        <v>9613.805532676668</v>
      </c>
      <c r="I9612" s="24">
        <f ca="1">H9612/'Option value'!$E$10</f>
        <v>466.68958896488675</v>
      </c>
    </row>
    <row r="9613" spans="2:9">
      <c r="B9613">
        <f t="shared" si="1050"/>
        <v>9595</v>
      </c>
      <c r="C9613" s="38">
        <f t="shared" ca="1" si="1045"/>
        <v>0.15870833418984501</v>
      </c>
      <c r="D9613" s="38">
        <f t="shared" ca="1" si="1046"/>
        <v>6.1752948902099439E-2</v>
      </c>
      <c r="E9613" s="38">
        <f t="shared" ca="1" si="1047"/>
        <v>0.14385412132571929</v>
      </c>
      <c r="F9613" s="38">
        <f t="shared" ca="1" si="1051"/>
        <v>2.7800885970552046E-2</v>
      </c>
      <c r="G9613" s="24">
        <f t="shared" ca="1" si="1048"/>
        <v>7646.557464133999</v>
      </c>
      <c r="H9613" s="24">
        <f t="shared" ca="1" si="1049"/>
        <v>8339.7387674464808</v>
      </c>
      <c r="I9613" s="24">
        <f ca="1">H9613/'Option value'!$E$10</f>
        <v>404.84168774012039</v>
      </c>
    </row>
    <row r="9614" spans="2:9">
      <c r="B9614">
        <f t="shared" si="1050"/>
        <v>9596</v>
      </c>
      <c r="C9614" s="38">
        <f t="shared" ca="1" si="1045"/>
        <v>0.44266131455280661</v>
      </c>
      <c r="D9614" s="38">
        <f t="shared" ca="1" si="1046"/>
        <v>6.256372627164225E-2</v>
      </c>
      <c r="E9614" s="38">
        <f t="shared" ca="1" si="1047"/>
        <v>0.14913043342919544</v>
      </c>
      <c r="F9614" s="38">
        <f t="shared" ca="1" si="1051"/>
        <v>3.9072241162209212E-2</v>
      </c>
      <c r="G9614" s="24">
        <f t="shared" ca="1" si="1048"/>
        <v>10170.820626491919</v>
      </c>
      <c r="H9614" s="24">
        <f t="shared" ca="1" si="1049"/>
        <v>10864.001929804401</v>
      </c>
      <c r="I9614" s="24">
        <f ca="1">H9614/'Option value'!$E$10</f>
        <v>527.37873445652428</v>
      </c>
    </row>
    <row r="9615" spans="2:9">
      <c r="B9615">
        <f t="shared" si="1050"/>
        <v>9597</v>
      </c>
      <c r="C9615" s="38">
        <f t="shared" ca="1" si="1045"/>
        <v>0.13811212469273254</v>
      </c>
      <c r="D9615" s="38">
        <f t="shared" ca="1" si="1046"/>
        <v>5.8154225062130922E-2</v>
      </c>
      <c r="E9615" s="38">
        <f t="shared" ca="1" si="1047"/>
        <v>0.14243417731177294</v>
      </c>
      <c r="F9615" s="38">
        <f t="shared" ca="1" si="1051"/>
        <v>4.2587703575606241E-2</v>
      </c>
      <c r="G9615" s="24">
        <f t="shared" ca="1" si="1048"/>
        <v>8221.0060574393647</v>
      </c>
      <c r="H9615" s="24">
        <f t="shared" ca="1" si="1049"/>
        <v>8914.1873607518464</v>
      </c>
      <c r="I9615" s="24">
        <f ca="1">H9615/'Option value'!$E$10</f>
        <v>432.72754178407018</v>
      </c>
    </row>
    <row r="9616" spans="2:9">
      <c r="B9616">
        <f t="shared" si="1050"/>
        <v>9598</v>
      </c>
      <c r="C9616" s="38">
        <f t="shared" ca="1" si="1045"/>
        <v>0.35924485855607324</v>
      </c>
      <c r="D9616" s="38">
        <f t="shared" ca="1" si="1046"/>
        <v>5.5470352252829279E-2</v>
      </c>
      <c r="E9616" s="38">
        <f t="shared" ca="1" si="1047"/>
        <v>0.14353389234817684</v>
      </c>
      <c r="F9616" s="38">
        <f t="shared" ca="1" si="1051"/>
        <v>3.2614701026529511E-2</v>
      </c>
      <c r="G9616" s="24">
        <f t="shared" ca="1" si="1048"/>
        <v>8430.3053432558718</v>
      </c>
      <c r="H9616" s="24">
        <f t="shared" ca="1" si="1049"/>
        <v>9123.4866465683535</v>
      </c>
      <c r="I9616" s="24">
        <f ca="1">H9616/'Option value'!$E$10</f>
        <v>442.8877012897259</v>
      </c>
    </row>
    <row r="9617" spans="2:9">
      <c r="B9617">
        <f t="shared" si="1050"/>
        <v>9599</v>
      </c>
      <c r="C9617" s="38">
        <f t="shared" ca="1" si="1045"/>
        <v>3.682599746065196E-2</v>
      </c>
      <c r="D9617" s="38">
        <f t="shared" ca="1" si="1046"/>
        <v>6.4573604866185144E-2</v>
      </c>
      <c r="E9617" s="38">
        <f t="shared" ca="1" si="1047"/>
        <v>0.1466778346055693</v>
      </c>
      <c r="F9617" s="38">
        <f t="shared" ca="1" si="1051"/>
        <v>3.9250486521375055E-2</v>
      </c>
      <c r="G9617" s="24">
        <f t="shared" ca="1" si="1048"/>
        <v>7729.2513748735819</v>
      </c>
      <c r="H9617" s="24">
        <f t="shared" ca="1" si="1049"/>
        <v>8422.4326781860636</v>
      </c>
      <c r="I9617" s="24">
        <f ca="1">H9617/'Option value'!$E$10</f>
        <v>408.85595525175063</v>
      </c>
    </row>
    <row r="9618" spans="2:9">
      <c r="B9618">
        <f t="shared" si="1050"/>
        <v>9600</v>
      </c>
      <c r="C9618" s="38">
        <f t="shared" ca="1" si="1045"/>
        <v>0.275699344698627</v>
      </c>
      <c r="D9618" s="38">
        <f t="shared" ca="1" si="1046"/>
        <v>5.2867124564456212E-2</v>
      </c>
      <c r="E9618" s="38">
        <f t="shared" ca="1" si="1047"/>
        <v>0.14554003175656446</v>
      </c>
      <c r="F9618" s="38">
        <f t="shared" ca="1" si="1051"/>
        <v>2.2076398684816829E-2</v>
      </c>
      <c r="G9618" s="24">
        <f t="shared" ca="1" si="1048"/>
        <v>6774.6419435237285</v>
      </c>
      <c r="H9618" s="24">
        <f t="shared" ca="1" si="1049"/>
        <v>7467.8232468362112</v>
      </c>
      <c r="I9618" s="24">
        <f ca="1">H9618/'Option value'!$E$10</f>
        <v>362.51569159399082</v>
      </c>
    </row>
    <row r="9619" spans="2:9">
      <c r="B9619">
        <f t="shared" si="1050"/>
        <v>9601</v>
      </c>
      <c r="C9619" s="38">
        <f t="shared" ref="C9619:C9682" ca="1" si="1052">_xlfn.NORM.INV(RAND(),$F$6,$G$6)</f>
        <v>0.27246947005983507</v>
      </c>
      <c r="D9619" s="38">
        <f t="shared" ref="D9619:D9682" ca="1" si="1053">_xlfn.NORM.INV(RAND(),$F$7,$G$7)</f>
        <v>6.4779405139715779E-2</v>
      </c>
      <c r="E9619" s="38">
        <f t="shared" ref="E9619:E9682" ca="1" si="1054">_xlfn.NORM.INV(RAND(),$F$8,$G$8)</f>
        <v>0.1503571502624286</v>
      </c>
      <c r="F9619" s="38">
        <f t="shared" ca="1" si="1051"/>
        <v>5.4596419459995285E-2</v>
      </c>
      <c r="G9619" s="24">
        <f t="shared" ref="G9619:G9682" ca="1" si="1055">IF(E9619&gt;F9619,($C$12*(1+C9619)*D9619)/(E9619-F9619),0)</f>
        <v>10675.500665510834</v>
      </c>
      <c r="H9619" s="24">
        <f t="shared" ref="H9619:H9682" ca="1" si="1056">G9619+$C$13</f>
        <v>11368.681968823315</v>
      </c>
      <c r="I9619" s="24">
        <f ca="1">H9619/'Option value'!$E$10</f>
        <v>551.87776547685996</v>
      </c>
    </row>
    <row r="9620" spans="2:9">
      <c r="B9620">
        <f t="shared" ref="B9620:B9683" si="1057">B9619+1</f>
        <v>9602</v>
      </c>
      <c r="C9620" s="38">
        <f t="shared" ca="1" si="1052"/>
        <v>0.35783372135774316</v>
      </c>
      <c r="D9620" s="38">
        <f t="shared" ca="1" si="1053"/>
        <v>7.2686413173495723E-2</v>
      </c>
      <c r="E9620" s="38">
        <f t="shared" ca="1" si="1054"/>
        <v>0.14967495664759728</v>
      </c>
      <c r="F9620" s="38">
        <f t="shared" ref="F9620:F9683" ca="1" si="1058">RAND()*($E$9-$D$9)+$D$9</f>
        <v>2.3665857360076911E-2</v>
      </c>
      <c r="G9620" s="24">
        <f t="shared" ca="1" si="1055"/>
        <v>9713.8031454935935</v>
      </c>
      <c r="H9620" s="24">
        <f t="shared" ca="1" si="1056"/>
        <v>10406.984448806075</v>
      </c>
      <c r="I9620" s="24">
        <f ca="1">H9620/'Option value'!$E$10</f>
        <v>505.19341984495509</v>
      </c>
    </row>
    <row r="9621" spans="2:9">
      <c r="B9621">
        <f t="shared" si="1057"/>
        <v>9603</v>
      </c>
      <c r="C9621" s="38">
        <f t="shared" ca="1" si="1052"/>
        <v>9.1047159707790343E-2</v>
      </c>
      <c r="D9621" s="38">
        <f t="shared" ca="1" si="1053"/>
        <v>7.1989955684699541E-2</v>
      </c>
      <c r="E9621" s="38">
        <f t="shared" ca="1" si="1054"/>
        <v>0.14331793993254813</v>
      </c>
      <c r="F9621" s="38">
        <f t="shared" ca="1" si="1058"/>
        <v>2.7919983776320503E-2</v>
      </c>
      <c r="G9621" s="24">
        <f t="shared" ca="1" si="1055"/>
        <v>8441.2874428080122</v>
      </c>
      <c r="H9621" s="24">
        <f t="shared" ca="1" si="1056"/>
        <v>9134.468746120494</v>
      </c>
      <c r="I9621" s="24">
        <f ca="1">H9621/'Option value'!$E$10</f>
        <v>443.42081291847057</v>
      </c>
    </row>
    <row r="9622" spans="2:9">
      <c r="B9622">
        <f t="shared" si="1057"/>
        <v>9604</v>
      </c>
      <c r="C9622" s="38">
        <f t="shared" ca="1" si="1052"/>
        <v>0.17684919382669378</v>
      </c>
      <c r="D9622" s="38">
        <f t="shared" ca="1" si="1053"/>
        <v>6.0649281653049197E-2</v>
      </c>
      <c r="E9622" s="38">
        <f t="shared" ca="1" si="1054"/>
        <v>0.14712483021828379</v>
      </c>
      <c r="F9622" s="38">
        <f t="shared" ca="1" si="1058"/>
        <v>3.5388802468701158E-2</v>
      </c>
      <c r="G9622" s="24">
        <f t="shared" ca="1" si="1055"/>
        <v>7922.1785140978891</v>
      </c>
      <c r="H9622" s="24">
        <f t="shared" ca="1" si="1056"/>
        <v>8615.3598174103718</v>
      </c>
      <c r="I9622" s="24">
        <f ca="1">H9622/'Option value'!$E$10</f>
        <v>418.22135035972673</v>
      </c>
    </row>
    <row r="9623" spans="2:9">
      <c r="B9623">
        <f t="shared" si="1057"/>
        <v>9605</v>
      </c>
      <c r="C9623" s="38">
        <f t="shared" ca="1" si="1052"/>
        <v>0.17726027059981525</v>
      </c>
      <c r="D9623" s="38">
        <f t="shared" ca="1" si="1053"/>
        <v>6.8406287912049807E-2</v>
      </c>
      <c r="E9623" s="38">
        <f t="shared" ca="1" si="1054"/>
        <v>0.14347942512949702</v>
      </c>
      <c r="F9623" s="38">
        <f t="shared" ca="1" si="1058"/>
        <v>2.2897398667863094E-2</v>
      </c>
      <c r="G9623" s="24">
        <f t="shared" ca="1" si="1055"/>
        <v>8282.8025885915558</v>
      </c>
      <c r="H9623" s="24">
        <f t="shared" ca="1" si="1056"/>
        <v>8975.9838919040376</v>
      </c>
      <c r="I9623" s="24">
        <f ca="1">H9623/'Option value'!$E$10</f>
        <v>435.72737339339983</v>
      </c>
    </row>
    <row r="9624" spans="2:9">
      <c r="B9624">
        <f t="shared" si="1057"/>
        <v>9606</v>
      </c>
      <c r="C9624" s="38">
        <f t="shared" ca="1" si="1052"/>
        <v>0.18971770095516582</v>
      </c>
      <c r="D9624" s="38">
        <f t="shared" ca="1" si="1053"/>
        <v>5.945423753786936E-2</v>
      </c>
      <c r="E9624" s="38">
        <f t="shared" ca="1" si="1054"/>
        <v>0.14166936060330282</v>
      </c>
      <c r="F9624" s="38">
        <f t="shared" ca="1" si="1058"/>
        <v>4.6418073117159189E-2</v>
      </c>
      <c r="G9624" s="24">
        <f t="shared" ca="1" si="1055"/>
        <v>9209.7376570685228</v>
      </c>
      <c r="H9624" s="24">
        <f t="shared" ca="1" si="1056"/>
        <v>9902.9189603810046</v>
      </c>
      <c r="I9624" s="24">
        <f ca="1">H9624/'Option value'!$E$10</f>
        <v>480.72422137771866</v>
      </c>
    </row>
    <row r="9625" spans="2:9">
      <c r="B9625">
        <f t="shared" si="1057"/>
        <v>9607</v>
      </c>
      <c r="C9625" s="38">
        <f t="shared" ca="1" si="1052"/>
        <v>0.15801929948649818</v>
      </c>
      <c r="D9625" s="38">
        <f t="shared" ca="1" si="1053"/>
        <v>5.6376531430201139E-2</v>
      </c>
      <c r="E9625" s="38">
        <f t="shared" ca="1" si="1054"/>
        <v>0.13916975138502227</v>
      </c>
      <c r="F9625" s="38">
        <f t="shared" ca="1" si="1058"/>
        <v>2.6848305360530206E-2</v>
      </c>
      <c r="G9625" s="24">
        <f t="shared" ca="1" si="1055"/>
        <v>7208.4657722468846</v>
      </c>
      <c r="H9625" s="24">
        <f t="shared" ca="1" si="1056"/>
        <v>7901.6470755593673</v>
      </c>
      <c r="I9625" s="24">
        <f ca="1">H9625/'Option value'!$E$10</f>
        <v>383.57510075530905</v>
      </c>
    </row>
    <row r="9626" spans="2:9">
      <c r="B9626">
        <f t="shared" si="1057"/>
        <v>9608</v>
      </c>
      <c r="C9626" s="38">
        <f t="shared" ca="1" si="1052"/>
        <v>9.5240818566735247E-2</v>
      </c>
      <c r="D9626" s="38">
        <f t="shared" ca="1" si="1053"/>
        <v>5.5826956875205676E-2</v>
      </c>
      <c r="E9626" s="38">
        <f t="shared" ca="1" si="1054"/>
        <v>0.14873459991565963</v>
      </c>
      <c r="F9626" s="38">
        <f t="shared" ca="1" si="1058"/>
        <v>2.5897004959568759E-2</v>
      </c>
      <c r="G9626" s="24">
        <f t="shared" ca="1" si="1055"/>
        <v>6173.2469191280707</v>
      </c>
      <c r="H9626" s="24">
        <f t="shared" ca="1" si="1056"/>
        <v>6866.4282224405533</v>
      </c>
      <c r="I9626" s="24">
        <f ca="1">H9626/'Option value'!$E$10</f>
        <v>333.32175837090062</v>
      </c>
    </row>
    <row r="9627" spans="2:9">
      <c r="B9627">
        <f t="shared" si="1057"/>
        <v>9609</v>
      </c>
      <c r="C9627" s="38">
        <f t="shared" ca="1" si="1052"/>
        <v>0.30480751668360367</v>
      </c>
      <c r="D9627" s="38">
        <f t="shared" ca="1" si="1053"/>
        <v>6.3447249502983291E-2</v>
      </c>
      <c r="E9627" s="38">
        <f t="shared" ca="1" si="1054"/>
        <v>0.1452925949769773</v>
      </c>
      <c r="F9627" s="38">
        <f t="shared" ca="1" si="1058"/>
        <v>4.528418018891351E-2</v>
      </c>
      <c r="G9627" s="24">
        <f t="shared" ca="1" si="1055"/>
        <v>10266.30312265141</v>
      </c>
      <c r="H9627" s="24">
        <f t="shared" ca="1" si="1056"/>
        <v>10959.484425963892</v>
      </c>
      <c r="I9627" s="24">
        <f ca="1">H9627/'Option value'!$E$10</f>
        <v>532.01380708562579</v>
      </c>
    </row>
    <row r="9628" spans="2:9">
      <c r="B9628">
        <f t="shared" si="1057"/>
        <v>9610</v>
      </c>
      <c r="C9628" s="38">
        <f t="shared" ca="1" si="1052"/>
        <v>0.37743425535271924</v>
      </c>
      <c r="D9628" s="38">
        <f t="shared" ca="1" si="1053"/>
        <v>6.4847542518836399E-2</v>
      </c>
      <c r="E9628" s="38">
        <f t="shared" ca="1" si="1054"/>
        <v>0.14399238723152485</v>
      </c>
      <c r="F9628" s="38">
        <f t="shared" ca="1" si="1058"/>
        <v>4.1194679588404851E-2</v>
      </c>
      <c r="G9628" s="24">
        <f t="shared" ca="1" si="1055"/>
        <v>10776.366384875901</v>
      </c>
      <c r="H9628" s="24">
        <f t="shared" ca="1" si="1056"/>
        <v>11469.547688188382</v>
      </c>
      <c r="I9628" s="24">
        <f ca="1">H9628/'Option value'!$E$10</f>
        <v>556.77415962079522</v>
      </c>
    </row>
    <row r="9629" spans="2:9">
      <c r="B9629">
        <f t="shared" si="1057"/>
        <v>9611</v>
      </c>
      <c r="C9629" s="38">
        <f t="shared" ca="1" si="1052"/>
        <v>0.19196653073535405</v>
      </c>
      <c r="D9629" s="38">
        <f t="shared" ca="1" si="1053"/>
        <v>7.0291273144997821E-2</v>
      </c>
      <c r="E9629" s="38">
        <f t="shared" ca="1" si="1054"/>
        <v>0.14400499139830841</v>
      </c>
      <c r="F9629" s="38">
        <f t="shared" ca="1" si="1058"/>
        <v>3.8248444996134556E-2</v>
      </c>
      <c r="G9629" s="24">
        <f t="shared" ca="1" si="1055"/>
        <v>9825.3852370144195</v>
      </c>
      <c r="H9629" s="24">
        <f t="shared" ca="1" si="1056"/>
        <v>10518.566540326901</v>
      </c>
      <c r="I9629" s="24">
        <f ca="1">H9629/'Option value'!$E$10</f>
        <v>510.6100262294612</v>
      </c>
    </row>
    <row r="9630" spans="2:9">
      <c r="B9630">
        <f t="shared" si="1057"/>
        <v>9612</v>
      </c>
      <c r="C9630" s="38">
        <f t="shared" ca="1" si="1052"/>
        <v>0.1829527506852141</v>
      </c>
      <c r="D9630" s="38">
        <f t="shared" ca="1" si="1053"/>
        <v>5.3923562254138427E-2</v>
      </c>
      <c r="E9630" s="38">
        <f t="shared" ca="1" si="1054"/>
        <v>0.14690001768473138</v>
      </c>
      <c r="F9630" s="38">
        <f t="shared" ca="1" si="1058"/>
        <v>5.8021524387248113E-2</v>
      </c>
      <c r="G9630" s="24">
        <f t="shared" ca="1" si="1055"/>
        <v>8901.0382250278526</v>
      </c>
      <c r="H9630" s="24">
        <f t="shared" ca="1" si="1056"/>
        <v>9594.2195283403344</v>
      </c>
      <c r="I9630" s="24">
        <f ca="1">H9630/'Option value'!$E$10</f>
        <v>465.73881205535599</v>
      </c>
    </row>
    <row r="9631" spans="2:9">
      <c r="B9631">
        <f t="shared" si="1057"/>
        <v>9613</v>
      </c>
      <c r="C9631" s="38">
        <f t="shared" ca="1" si="1052"/>
        <v>0.20974272684230241</v>
      </c>
      <c r="D9631" s="38">
        <f t="shared" ca="1" si="1053"/>
        <v>6.6726398194333847E-2</v>
      </c>
      <c r="E9631" s="38">
        <f t="shared" ca="1" si="1054"/>
        <v>0.14445789366695447</v>
      </c>
      <c r="F9631" s="38">
        <f t="shared" ca="1" si="1058"/>
        <v>3.0927680778603805E-2</v>
      </c>
      <c r="G9631" s="24">
        <f t="shared" ca="1" si="1055"/>
        <v>8818.0108155519792</v>
      </c>
      <c r="H9631" s="24">
        <f t="shared" ca="1" si="1056"/>
        <v>9511.192118864461</v>
      </c>
      <c r="I9631" s="24">
        <f ca="1">H9631/'Option value'!$E$10</f>
        <v>461.70835528468257</v>
      </c>
    </row>
    <row r="9632" spans="2:9">
      <c r="B9632">
        <f t="shared" si="1057"/>
        <v>9614</v>
      </c>
      <c r="C9632" s="38">
        <f t="shared" ca="1" si="1052"/>
        <v>0.16699893880652844</v>
      </c>
      <c r="D9632" s="38">
        <f t="shared" ca="1" si="1053"/>
        <v>5.4931596942081558E-2</v>
      </c>
      <c r="E9632" s="38">
        <f t="shared" ca="1" si="1054"/>
        <v>0.144366041080841</v>
      </c>
      <c r="F9632" s="38">
        <f t="shared" ca="1" si="1058"/>
        <v>4.3185105609650429E-2</v>
      </c>
      <c r="G9632" s="24">
        <f t="shared" ca="1" si="1055"/>
        <v>7857.5177791425176</v>
      </c>
      <c r="H9632" s="24">
        <f t="shared" ca="1" si="1056"/>
        <v>8550.6990824549994</v>
      </c>
      <c r="I9632" s="24">
        <f ca="1">H9632/'Option value'!$E$10</f>
        <v>415.08247973082518</v>
      </c>
    </row>
    <row r="9633" spans="2:9">
      <c r="B9633">
        <f t="shared" si="1057"/>
        <v>9615</v>
      </c>
      <c r="C9633" s="38">
        <f t="shared" ca="1" si="1052"/>
        <v>0.29978684725512755</v>
      </c>
      <c r="D9633" s="38">
        <f t="shared" ca="1" si="1053"/>
        <v>7.0327386340986744E-2</v>
      </c>
      <c r="E9633" s="38">
        <f t="shared" ca="1" si="1054"/>
        <v>0.14397521865317633</v>
      </c>
      <c r="F9633" s="38">
        <f t="shared" ca="1" si="1058"/>
        <v>4.3069078099051333E-2</v>
      </c>
      <c r="G9633" s="24">
        <f t="shared" ca="1" si="1055"/>
        <v>11234.930667381921</v>
      </c>
      <c r="H9633" s="24">
        <f t="shared" ca="1" si="1056"/>
        <v>11928.111970694403</v>
      </c>
      <c r="I9633" s="24">
        <f ca="1">H9633/'Option value'!$E$10</f>
        <v>579.03456168419427</v>
      </c>
    </row>
    <row r="9634" spans="2:9">
      <c r="B9634">
        <f t="shared" si="1057"/>
        <v>9616</v>
      </c>
      <c r="C9634" s="38">
        <f t="shared" ca="1" si="1052"/>
        <v>0.12135478906316571</v>
      </c>
      <c r="D9634" s="38">
        <f t="shared" ca="1" si="1053"/>
        <v>6.6696549365393931E-2</v>
      </c>
      <c r="E9634" s="38">
        <f t="shared" ca="1" si="1054"/>
        <v>0.14321792883056939</v>
      </c>
      <c r="F9634" s="38">
        <f t="shared" ca="1" si="1058"/>
        <v>5.7658578143279141E-2</v>
      </c>
      <c r="G9634" s="24">
        <f t="shared" ca="1" si="1055"/>
        <v>10841.023969801385</v>
      </c>
      <c r="H9634" s="24">
        <f t="shared" ca="1" si="1056"/>
        <v>11534.205273113866</v>
      </c>
      <c r="I9634" s="24">
        <f ca="1">H9634/'Option value'!$E$10</f>
        <v>559.91287733562456</v>
      </c>
    </row>
    <row r="9635" spans="2:9">
      <c r="B9635">
        <f t="shared" si="1057"/>
        <v>9617</v>
      </c>
      <c r="C9635" s="38">
        <f t="shared" ca="1" si="1052"/>
        <v>0.17745914216785422</v>
      </c>
      <c r="D9635" s="38">
        <f t="shared" ca="1" si="1053"/>
        <v>5.6918359830146446E-2</v>
      </c>
      <c r="E9635" s="38">
        <f t="shared" ca="1" si="1054"/>
        <v>0.1494584592364345</v>
      </c>
      <c r="F9635" s="38">
        <f t="shared" ca="1" si="1058"/>
        <v>5.2116486195497483E-2</v>
      </c>
      <c r="G9635" s="24">
        <f t="shared" ca="1" si="1055"/>
        <v>8538.6547740556689</v>
      </c>
      <c r="H9635" s="24">
        <f t="shared" ca="1" si="1056"/>
        <v>9231.8360773681507</v>
      </c>
      <c r="I9635" s="24">
        <f ca="1">H9635/'Option value'!$E$10</f>
        <v>448.14738239651211</v>
      </c>
    </row>
    <row r="9636" spans="2:9">
      <c r="B9636">
        <f t="shared" si="1057"/>
        <v>9618</v>
      </c>
      <c r="C9636" s="38">
        <f t="shared" ca="1" si="1052"/>
        <v>0.29252989338288365</v>
      </c>
      <c r="D9636" s="38">
        <f t="shared" ca="1" si="1053"/>
        <v>6.1867803884845252E-2</v>
      </c>
      <c r="E9636" s="38">
        <f t="shared" ca="1" si="1054"/>
        <v>0.14715501434325803</v>
      </c>
      <c r="F9636" s="38">
        <f t="shared" ca="1" si="1058"/>
        <v>5.1870887677556488E-2</v>
      </c>
      <c r="G9636" s="24">
        <f t="shared" ca="1" si="1055"/>
        <v>10408.211660316716</v>
      </c>
      <c r="H9636" s="24">
        <f t="shared" ca="1" si="1056"/>
        <v>11101.392963629198</v>
      </c>
      <c r="I9636" s="24">
        <f ca="1">H9636/'Option value'!$E$10</f>
        <v>538.90257104996101</v>
      </c>
    </row>
    <row r="9637" spans="2:9">
      <c r="B9637">
        <f t="shared" si="1057"/>
        <v>9619</v>
      </c>
      <c r="C9637" s="38">
        <f t="shared" ca="1" si="1052"/>
        <v>0.14034621128227712</v>
      </c>
      <c r="D9637" s="38">
        <f t="shared" ca="1" si="1053"/>
        <v>6.2198172133165384E-2</v>
      </c>
      <c r="E9637" s="38">
        <f t="shared" ca="1" si="1054"/>
        <v>0.14708211722749048</v>
      </c>
      <c r="F9637" s="38">
        <f t="shared" ca="1" si="1058"/>
        <v>3.7889609183990966E-2</v>
      </c>
      <c r="G9637" s="24">
        <f t="shared" ca="1" si="1055"/>
        <v>8055.8780144523016</v>
      </c>
      <c r="H9637" s="24">
        <f t="shared" ca="1" si="1056"/>
        <v>8749.0593177647843</v>
      </c>
      <c r="I9637" s="24">
        <f ca="1">H9637/'Option value'!$E$10</f>
        <v>424.71161736722252</v>
      </c>
    </row>
    <row r="9638" spans="2:9">
      <c r="B9638">
        <f t="shared" si="1057"/>
        <v>9620</v>
      </c>
      <c r="C9638" s="38">
        <f t="shared" ca="1" si="1052"/>
        <v>9.9108280764745399E-2</v>
      </c>
      <c r="D9638" s="38">
        <f t="shared" ca="1" si="1053"/>
        <v>5.7807914610086011E-2</v>
      </c>
      <c r="E9638" s="38">
        <f t="shared" ca="1" si="1054"/>
        <v>0.14813279306627908</v>
      </c>
      <c r="F9638" s="38">
        <f t="shared" ca="1" si="1058"/>
        <v>3.529104365002058E-2</v>
      </c>
      <c r="G9638" s="24">
        <f t="shared" ca="1" si="1055"/>
        <v>6983.1174877823087</v>
      </c>
      <c r="H9638" s="24">
        <f t="shared" ca="1" si="1056"/>
        <v>7676.2987910947913</v>
      </c>
      <c r="I9638" s="24">
        <f ca="1">H9638/'Option value'!$E$10</f>
        <v>372.63586364537821</v>
      </c>
    </row>
    <row r="9639" spans="2:9">
      <c r="B9639">
        <f t="shared" si="1057"/>
        <v>9621</v>
      </c>
      <c r="C9639" s="38">
        <f t="shared" ca="1" si="1052"/>
        <v>0.17928193273834939</v>
      </c>
      <c r="D9639" s="38">
        <f t="shared" ca="1" si="1053"/>
        <v>6.3150142108079607E-2</v>
      </c>
      <c r="E9639" s="38">
        <f t="shared" ca="1" si="1054"/>
        <v>0.14493805307059737</v>
      </c>
      <c r="F9639" s="38">
        <f t="shared" ca="1" si="1058"/>
        <v>5.3430808837405974E-2</v>
      </c>
      <c r="G9639" s="24">
        <f t="shared" ca="1" si="1055"/>
        <v>10093.176720321671</v>
      </c>
      <c r="H9639" s="24">
        <f t="shared" ca="1" si="1056"/>
        <v>10786.358023634153</v>
      </c>
      <c r="I9639" s="24">
        <f ca="1">H9639/'Option value'!$E$10</f>
        <v>523.60961279777439</v>
      </c>
    </row>
    <row r="9640" spans="2:9">
      <c r="B9640">
        <f t="shared" si="1057"/>
        <v>9622</v>
      </c>
      <c r="C9640" s="38">
        <f t="shared" ca="1" si="1052"/>
        <v>0.12897111796924945</v>
      </c>
      <c r="D9640" s="38">
        <f t="shared" ca="1" si="1053"/>
        <v>5.5963840921804925E-2</v>
      </c>
      <c r="E9640" s="38">
        <f t="shared" ca="1" si="1054"/>
        <v>0.13949192669409344</v>
      </c>
      <c r="F9640" s="38">
        <f t="shared" ca="1" si="1058"/>
        <v>3.9514609177970408E-2</v>
      </c>
      <c r="G9640" s="24">
        <f t="shared" ca="1" si="1055"/>
        <v>7837.5485100887463</v>
      </c>
      <c r="H9640" s="24">
        <f t="shared" ca="1" si="1056"/>
        <v>8530.729813401229</v>
      </c>
      <c r="I9640" s="24">
        <f ca="1">H9640/'Option value'!$E$10</f>
        <v>414.11309773792368</v>
      </c>
    </row>
    <row r="9641" spans="2:9">
      <c r="B9641">
        <f t="shared" si="1057"/>
        <v>9623</v>
      </c>
      <c r="C9641" s="38">
        <f t="shared" ca="1" si="1052"/>
        <v>0.10564555585201282</v>
      </c>
      <c r="D9641" s="38">
        <f t="shared" ca="1" si="1053"/>
        <v>6.8514234147085101E-2</v>
      </c>
      <c r="E9641" s="38">
        <f t="shared" ca="1" si="1054"/>
        <v>0.13978994989936191</v>
      </c>
      <c r="F9641" s="38">
        <f t="shared" ca="1" si="1058"/>
        <v>5.6041462292557673E-2</v>
      </c>
      <c r="G9641" s="24">
        <f t="shared" ca="1" si="1055"/>
        <v>11217.888938724649</v>
      </c>
      <c r="H9641" s="24">
        <f t="shared" ca="1" si="1056"/>
        <v>11911.070242037131</v>
      </c>
      <c r="I9641" s="24">
        <f ca="1">H9641/'Option value'!$E$10</f>
        <v>578.20729330277334</v>
      </c>
    </row>
    <row r="9642" spans="2:9">
      <c r="B9642">
        <f t="shared" si="1057"/>
        <v>9624</v>
      </c>
      <c r="C9642" s="38">
        <f t="shared" ca="1" si="1052"/>
        <v>0.27209204758470701</v>
      </c>
      <c r="D9642" s="38">
        <f t="shared" ca="1" si="1053"/>
        <v>6.6570695979232E-2</v>
      </c>
      <c r="E9642" s="38">
        <f t="shared" ca="1" si="1054"/>
        <v>0.14593163160880851</v>
      </c>
      <c r="F9642" s="38">
        <f t="shared" ca="1" si="1058"/>
        <v>4.7223098561991347E-2</v>
      </c>
      <c r="G9642" s="24">
        <f t="shared" ca="1" si="1055"/>
        <v>10639.918814703908</v>
      </c>
      <c r="H9642" s="24">
        <f t="shared" ca="1" si="1056"/>
        <v>11333.100118016389</v>
      </c>
      <c r="I9642" s="24">
        <f ca="1">H9642/'Option value'!$E$10</f>
        <v>550.15049116584407</v>
      </c>
    </row>
    <row r="9643" spans="2:9">
      <c r="B9643">
        <f t="shared" si="1057"/>
        <v>9625</v>
      </c>
      <c r="C9643" s="38">
        <f t="shared" ca="1" si="1052"/>
        <v>0.29698656359248599</v>
      </c>
      <c r="D9643" s="38">
        <f t="shared" ca="1" si="1053"/>
        <v>6.4918205922058159E-2</v>
      </c>
      <c r="E9643" s="38">
        <f t="shared" ca="1" si="1054"/>
        <v>0.14468318650332623</v>
      </c>
      <c r="F9643" s="38">
        <f t="shared" ca="1" si="1058"/>
        <v>4.1267427272712306E-2</v>
      </c>
      <c r="G9643" s="24">
        <f t="shared" ca="1" si="1055"/>
        <v>10097.332050324014</v>
      </c>
      <c r="H9643" s="24">
        <f t="shared" ca="1" si="1056"/>
        <v>10790.513353636496</v>
      </c>
      <c r="I9643" s="24">
        <f ca="1">H9643/'Option value'!$E$10</f>
        <v>523.81132784643182</v>
      </c>
    </row>
    <row r="9644" spans="2:9">
      <c r="B9644">
        <f t="shared" si="1057"/>
        <v>9626</v>
      </c>
      <c r="C9644" s="38">
        <f t="shared" ca="1" si="1052"/>
        <v>0.23029549176963796</v>
      </c>
      <c r="D9644" s="38">
        <f t="shared" ca="1" si="1053"/>
        <v>6.9706892183757224E-2</v>
      </c>
      <c r="E9644" s="38">
        <f t="shared" ca="1" si="1054"/>
        <v>0.14336626325477955</v>
      </c>
      <c r="F9644" s="38">
        <f t="shared" ca="1" si="1058"/>
        <v>4.7604806833467503E-2</v>
      </c>
      <c r="G9644" s="24">
        <f t="shared" ca="1" si="1055"/>
        <v>11106.719078469481</v>
      </c>
      <c r="H9644" s="24">
        <f t="shared" ca="1" si="1056"/>
        <v>11799.900381781963</v>
      </c>
      <c r="I9644" s="24">
        <f ca="1">H9644/'Option value'!$E$10</f>
        <v>572.81069814475541</v>
      </c>
    </row>
    <row r="9645" spans="2:9">
      <c r="B9645">
        <f t="shared" si="1057"/>
        <v>9627</v>
      </c>
      <c r="C9645" s="38">
        <f t="shared" ca="1" si="1052"/>
        <v>0.14261992974614229</v>
      </c>
      <c r="D9645" s="38">
        <f t="shared" ca="1" si="1053"/>
        <v>6.6234356992741689E-2</v>
      </c>
      <c r="E9645" s="38">
        <f t="shared" ca="1" si="1054"/>
        <v>0.14376471674964725</v>
      </c>
      <c r="F9645" s="38">
        <f t="shared" ca="1" si="1058"/>
        <v>3.6738262135567537E-2</v>
      </c>
      <c r="G9645" s="24">
        <f t="shared" ca="1" si="1055"/>
        <v>8769.7125211666062</v>
      </c>
      <c r="H9645" s="24">
        <f t="shared" ca="1" si="1056"/>
        <v>9462.8938244790879</v>
      </c>
      <c r="I9645" s="24">
        <f ca="1">H9645/'Option value'!$E$10</f>
        <v>459.36377788733432</v>
      </c>
    </row>
    <row r="9646" spans="2:9">
      <c r="B9646">
        <f t="shared" si="1057"/>
        <v>9628</v>
      </c>
      <c r="C9646" s="38">
        <f t="shared" ca="1" si="1052"/>
        <v>0.26832968636649596</v>
      </c>
      <c r="D9646" s="38">
        <f t="shared" ca="1" si="1053"/>
        <v>6.741540413328391E-2</v>
      </c>
      <c r="E9646" s="38">
        <f t="shared" ca="1" si="1054"/>
        <v>0.14474056462268578</v>
      </c>
      <c r="F9646" s="38">
        <f t="shared" ca="1" si="1058"/>
        <v>5.243579019723392E-2</v>
      </c>
      <c r="G9646" s="24">
        <f t="shared" ca="1" si="1055"/>
        <v>11488.372572141785</v>
      </c>
      <c r="H9646" s="24">
        <f t="shared" ca="1" si="1056"/>
        <v>12181.553875454267</v>
      </c>
      <c r="I9646" s="24">
        <f ca="1">H9646/'Option value'!$E$10</f>
        <v>591.33756676962457</v>
      </c>
    </row>
    <row r="9647" spans="2:9">
      <c r="B9647">
        <f t="shared" si="1057"/>
        <v>9629</v>
      </c>
      <c r="C9647" s="38">
        <f t="shared" ca="1" si="1052"/>
        <v>0.23944309998250451</v>
      </c>
      <c r="D9647" s="38">
        <f t="shared" ca="1" si="1053"/>
        <v>6.5089706818029058E-2</v>
      </c>
      <c r="E9647" s="38">
        <f t="shared" ca="1" si="1054"/>
        <v>0.14151512022318138</v>
      </c>
      <c r="F9647" s="38">
        <f t="shared" ca="1" si="1058"/>
        <v>5.8160601603521725E-2</v>
      </c>
      <c r="G9647" s="24">
        <f t="shared" ca="1" si="1055"/>
        <v>12003.313208915943</v>
      </c>
      <c r="H9647" s="24">
        <f t="shared" ca="1" si="1056"/>
        <v>12696.494512228424</v>
      </c>
      <c r="I9647" s="24">
        <f ca="1">H9647/'Option value'!$E$10</f>
        <v>616.33468505963219</v>
      </c>
    </row>
    <row r="9648" spans="2:9">
      <c r="B9648">
        <f t="shared" si="1057"/>
        <v>9630</v>
      </c>
      <c r="C9648" s="38">
        <f t="shared" ca="1" si="1052"/>
        <v>0.13530165387272247</v>
      </c>
      <c r="D9648" s="38">
        <f t="shared" ca="1" si="1053"/>
        <v>6.1712232565974308E-2</v>
      </c>
      <c r="E9648" s="38">
        <f t="shared" ca="1" si="1054"/>
        <v>0.14406220176679904</v>
      </c>
      <c r="F9648" s="38">
        <f t="shared" ca="1" si="1058"/>
        <v>4.9272479465255703E-2</v>
      </c>
      <c r="G9648" s="24">
        <f t="shared" ca="1" si="1055"/>
        <v>9166.6923218713182</v>
      </c>
      <c r="H9648" s="24">
        <f t="shared" ca="1" si="1056"/>
        <v>9859.8736251838</v>
      </c>
      <c r="I9648" s="24">
        <f ca="1">H9648/'Option value'!$E$10</f>
        <v>478.63464199921356</v>
      </c>
    </row>
    <row r="9649" spans="2:9">
      <c r="B9649">
        <f t="shared" si="1057"/>
        <v>9631</v>
      </c>
      <c r="C9649" s="38">
        <f t="shared" ca="1" si="1052"/>
        <v>0.22439408451164963</v>
      </c>
      <c r="D9649" s="38">
        <f t="shared" ca="1" si="1053"/>
        <v>5.7935457232891674E-2</v>
      </c>
      <c r="E9649" s="38">
        <f t="shared" ca="1" si="1054"/>
        <v>0.14238059048829504</v>
      </c>
      <c r="F9649" s="38">
        <f t="shared" ca="1" si="1058"/>
        <v>3.6190493103285884E-2</v>
      </c>
      <c r="G9649" s="24">
        <f t="shared" ca="1" si="1055"/>
        <v>8284.6281324632819</v>
      </c>
      <c r="H9649" s="24">
        <f t="shared" ca="1" si="1056"/>
        <v>8977.8094357757636</v>
      </c>
      <c r="I9649" s="24">
        <f ca="1">H9649/'Option value'!$E$10</f>
        <v>435.81599202794968</v>
      </c>
    </row>
    <row r="9650" spans="2:9">
      <c r="B9650">
        <f t="shared" si="1057"/>
        <v>9632</v>
      </c>
      <c r="C9650" s="38">
        <f t="shared" ca="1" si="1052"/>
        <v>0.27324685144122079</v>
      </c>
      <c r="D9650" s="38">
        <f t="shared" ca="1" si="1053"/>
        <v>6.3690945362923246E-2</v>
      </c>
      <c r="E9650" s="38">
        <f t="shared" ca="1" si="1054"/>
        <v>0.14679441565982587</v>
      </c>
      <c r="F9650" s="38">
        <f t="shared" ca="1" si="1058"/>
        <v>3.7485974565923598E-2</v>
      </c>
      <c r="G9650" s="24">
        <f t="shared" ca="1" si="1055"/>
        <v>9200.8506719778834</v>
      </c>
      <c r="H9650" s="24">
        <f t="shared" ca="1" si="1056"/>
        <v>9894.0319752903652</v>
      </c>
      <c r="I9650" s="24">
        <f ca="1">H9650/'Option value'!$E$10</f>
        <v>480.29281433448369</v>
      </c>
    </row>
    <row r="9651" spans="2:9">
      <c r="B9651">
        <f t="shared" si="1057"/>
        <v>9633</v>
      </c>
      <c r="C9651" s="38">
        <f t="shared" ca="1" si="1052"/>
        <v>0.13930325218665718</v>
      </c>
      <c r="D9651" s="38">
        <f t="shared" ca="1" si="1053"/>
        <v>5.995038914741263E-2</v>
      </c>
      <c r="E9651" s="38">
        <f t="shared" ca="1" si="1054"/>
        <v>0.14130835556166421</v>
      </c>
      <c r="F9651" s="38">
        <f t="shared" ca="1" si="1058"/>
        <v>3.9116578904961175E-2</v>
      </c>
      <c r="G9651" s="24">
        <f t="shared" ca="1" si="1055"/>
        <v>8289.0883912486679</v>
      </c>
      <c r="H9651" s="24">
        <f t="shared" ca="1" si="1056"/>
        <v>8982.2696945611497</v>
      </c>
      <c r="I9651" s="24">
        <f ca="1">H9651/'Option value'!$E$10</f>
        <v>436.03250944471597</v>
      </c>
    </row>
    <row r="9652" spans="2:9">
      <c r="B9652">
        <f t="shared" si="1057"/>
        <v>9634</v>
      </c>
      <c r="C9652" s="38">
        <f t="shared" ca="1" si="1052"/>
        <v>0.16345419655937884</v>
      </c>
      <c r="D9652" s="38">
        <f t="shared" ca="1" si="1053"/>
        <v>7.5693864120020368E-2</v>
      </c>
      <c r="E9652" s="38">
        <f t="shared" ca="1" si="1054"/>
        <v>0.14169299397975862</v>
      </c>
      <c r="F9652" s="38">
        <f t="shared" ca="1" si="1058"/>
        <v>5.6701315186500678E-2</v>
      </c>
      <c r="G9652" s="24">
        <f t="shared" ca="1" si="1055"/>
        <v>12850.645280199124</v>
      </c>
      <c r="H9652" s="24">
        <f t="shared" ca="1" si="1056"/>
        <v>13543.826583511605</v>
      </c>
      <c r="I9652" s="24">
        <f ca="1">H9652/'Option value'!$E$10</f>
        <v>657.46730987920409</v>
      </c>
    </row>
    <row r="9653" spans="2:9">
      <c r="B9653">
        <f t="shared" si="1057"/>
        <v>9635</v>
      </c>
      <c r="C9653" s="38">
        <f t="shared" ca="1" si="1052"/>
        <v>0.2326938005514004</v>
      </c>
      <c r="D9653" s="38">
        <f t="shared" ca="1" si="1053"/>
        <v>5.9404401554495508E-2</v>
      </c>
      <c r="E9653" s="38">
        <f t="shared" ca="1" si="1054"/>
        <v>0.14508022788020528</v>
      </c>
      <c r="F9653" s="38">
        <f t="shared" ca="1" si="1058"/>
        <v>3.4060744759578494E-2</v>
      </c>
      <c r="G9653" s="24">
        <f t="shared" ca="1" si="1055"/>
        <v>8180.2393808922725</v>
      </c>
      <c r="H9653" s="24">
        <f t="shared" ca="1" si="1056"/>
        <v>8873.4206842047552</v>
      </c>
      <c r="I9653" s="24">
        <f ca="1">H9653/'Option value'!$E$10</f>
        <v>430.74857690314343</v>
      </c>
    </row>
    <row r="9654" spans="2:9">
      <c r="B9654">
        <f t="shared" si="1057"/>
        <v>9636</v>
      </c>
      <c r="C9654" s="38">
        <f t="shared" ca="1" si="1052"/>
        <v>0.29727082481090544</v>
      </c>
      <c r="D9654" s="38">
        <f t="shared" ca="1" si="1053"/>
        <v>7.4739270055636409E-2</v>
      </c>
      <c r="E9654" s="38">
        <f t="shared" ca="1" si="1054"/>
        <v>0.14618092229265592</v>
      </c>
      <c r="F9654" s="38">
        <f t="shared" ca="1" si="1058"/>
        <v>5.1366023795250779E-2</v>
      </c>
      <c r="G9654" s="24">
        <f t="shared" ca="1" si="1055"/>
        <v>12682.191170047045</v>
      </c>
      <c r="H9654" s="24">
        <f t="shared" ca="1" si="1056"/>
        <v>13375.372473359526</v>
      </c>
      <c r="I9654" s="24">
        <f ca="1">H9654/'Option value'!$E$10</f>
        <v>649.28992589123914</v>
      </c>
    </row>
    <row r="9655" spans="2:9">
      <c r="B9655">
        <f t="shared" si="1057"/>
        <v>9637</v>
      </c>
      <c r="C9655" s="38">
        <f t="shared" ca="1" si="1052"/>
        <v>0.13830586482003593</v>
      </c>
      <c r="D9655" s="38">
        <f t="shared" ca="1" si="1053"/>
        <v>7.8564083838509532E-2</v>
      </c>
      <c r="E9655" s="38">
        <f t="shared" ca="1" si="1054"/>
        <v>0.14631655226437276</v>
      </c>
      <c r="F9655" s="38">
        <f t="shared" ca="1" si="1058"/>
        <v>4.8926059490816944E-2</v>
      </c>
      <c r="G9655" s="24">
        <f t="shared" ca="1" si="1055"/>
        <v>11388.272158393584</v>
      </c>
      <c r="H9655" s="24">
        <f t="shared" ca="1" si="1056"/>
        <v>12081.453461706065</v>
      </c>
      <c r="I9655" s="24">
        <f ca="1">H9655/'Option value'!$E$10</f>
        <v>586.47832338378953</v>
      </c>
    </row>
    <row r="9656" spans="2:9">
      <c r="B9656">
        <f t="shared" si="1057"/>
        <v>9638</v>
      </c>
      <c r="C9656" s="38">
        <f t="shared" ca="1" si="1052"/>
        <v>0.45406098823493296</v>
      </c>
      <c r="D9656" s="38">
        <f t="shared" ca="1" si="1053"/>
        <v>5.3541129257019225E-2</v>
      </c>
      <c r="E9656" s="38">
        <f t="shared" ca="1" si="1054"/>
        <v>0.14070547534211447</v>
      </c>
      <c r="F9656" s="38">
        <f t="shared" ca="1" si="1058"/>
        <v>4.1718046473540382E-2</v>
      </c>
      <c r="G9656" s="24">
        <f t="shared" ca="1" si="1055"/>
        <v>9753.9715032649929</v>
      </c>
      <c r="H9656" s="24">
        <f t="shared" ca="1" si="1056"/>
        <v>10447.152806577475</v>
      </c>
      <c r="I9656" s="24">
        <f ca="1">H9656/'Option value'!$E$10</f>
        <v>507.14334012512012</v>
      </c>
    </row>
    <row r="9657" spans="2:9">
      <c r="B9657">
        <f t="shared" si="1057"/>
        <v>9639</v>
      </c>
      <c r="C9657" s="38">
        <f t="shared" ca="1" si="1052"/>
        <v>0.29687416377225345</v>
      </c>
      <c r="D9657" s="38">
        <f t="shared" ca="1" si="1053"/>
        <v>6.0226283210613143E-2</v>
      </c>
      <c r="E9657" s="38">
        <f t="shared" ca="1" si="1054"/>
        <v>0.1471117869355138</v>
      </c>
      <c r="F9657" s="38">
        <f t="shared" ca="1" si="1058"/>
        <v>3.8694491429045408E-2</v>
      </c>
      <c r="G9657" s="24">
        <f t="shared" ca="1" si="1055"/>
        <v>8934.6327873056016</v>
      </c>
      <c r="H9657" s="24">
        <f t="shared" ca="1" si="1056"/>
        <v>9627.8140906180834</v>
      </c>
      <c r="I9657" s="24">
        <f ca="1">H9657/'Option value'!$E$10</f>
        <v>467.3696160494215</v>
      </c>
    </row>
    <row r="9658" spans="2:9">
      <c r="B9658">
        <f t="shared" si="1057"/>
        <v>9640</v>
      </c>
      <c r="C9658" s="38">
        <f t="shared" ca="1" si="1052"/>
        <v>0.30816527289818996</v>
      </c>
      <c r="D9658" s="38">
        <f t="shared" ca="1" si="1053"/>
        <v>5.9682690108340174E-2</v>
      </c>
      <c r="E9658" s="38">
        <f t="shared" ca="1" si="1054"/>
        <v>0.14110384264201917</v>
      </c>
      <c r="F9658" s="38">
        <f t="shared" ca="1" si="1058"/>
        <v>3.8227433978973588E-2</v>
      </c>
      <c r="G9658" s="24">
        <f t="shared" ca="1" si="1055"/>
        <v>9412.1011963010678</v>
      </c>
      <c r="H9658" s="24">
        <f t="shared" ca="1" si="1056"/>
        <v>10105.28249961355</v>
      </c>
      <c r="I9658" s="24">
        <f ca="1">H9658/'Option value'!$E$10</f>
        <v>490.54769415599753</v>
      </c>
    </row>
    <row r="9659" spans="2:9">
      <c r="B9659">
        <f t="shared" si="1057"/>
        <v>9641</v>
      </c>
      <c r="C9659" s="38">
        <f t="shared" ca="1" si="1052"/>
        <v>0.32717392041197846</v>
      </c>
      <c r="D9659" s="38">
        <f t="shared" ca="1" si="1053"/>
        <v>5.734808504106241E-2</v>
      </c>
      <c r="E9659" s="38">
        <f t="shared" ca="1" si="1054"/>
        <v>0.14460847125049317</v>
      </c>
      <c r="F9659" s="38">
        <f t="shared" ca="1" si="1058"/>
        <v>2.4638457391499911E-2</v>
      </c>
      <c r="G9659" s="24">
        <f t="shared" ca="1" si="1055"/>
        <v>7868.0194963713338</v>
      </c>
      <c r="H9659" s="24">
        <f t="shared" ca="1" si="1056"/>
        <v>8561.2007996838165</v>
      </c>
      <c r="I9659" s="24">
        <f ca="1">H9659/'Option value'!$E$10</f>
        <v>415.59227182931147</v>
      </c>
    </row>
    <row r="9660" spans="2:9">
      <c r="B9660">
        <f t="shared" si="1057"/>
        <v>9642</v>
      </c>
      <c r="C9660" s="38">
        <f t="shared" ca="1" si="1052"/>
        <v>0.17876545221281523</v>
      </c>
      <c r="D9660" s="38">
        <f t="shared" ca="1" si="1053"/>
        <v>6.1862763152826176E-2</v>
      </c>
      <c r="E9660" s="38">
        <f t="shared" ca="1" si="1054"/>
        <v>0.14460959703902382</v>
      </c>
      <c r="F9660" s="38">
        <f t="shared" ca="1" si="1058"/>
        <v>2.3155832626381635E-2</v>
      </c>
      <c r="G9660" s="24">
        <f t="shared" ca="1" si="1055"/>
        <v>7446.2413702991371</v>
      </c>
      <c r="H9660" s="24">
        <f t="shared" ca="1" si="1056"/>
        <v>8139.4226736116198</v>
      </c>
      <c r="I9660" s="24">
        <f ca="1">H9660/'Option value'!$E$10</f>
        <v>395.11760551512714</v>
      </c>
    </row>
    <row r="9661" spans="2:9">
      <c r="B9661">
        <f t="shared" si="1057"/>
        <v>9643</v>
      </c>
      <c r="C9661" s="38">
        <f t="shared" ca="1" si="1052"/>
        <v>0.2685730362687741</v>
      </c>
      <c r="D9661" s="38">
        <f t="shared" ca="1" si="1053"/>
        <v>6.5702611640214917E-2</v>
      </c>
      <c r="E9661" s="38">
        <f t="shared" ca="1" si="1054"/>
        <v>0.13974564157561811</v>
      </c>
      <c r="F9661" s="38">
        <f t="shared" ca="1" si="1058"/>
        <v>4.3407968750042422E-2</v>
      </c>
      <c r="G9661" s="24">
        <f t="shared" ca="1" si="1055"/>
        <v>10729.842193668939</v>
      </c>
      <c r="H9661" s="24">
        <f t="shared" ca="1" si="1056"/>
        <v>11423.023496981421</v>
      </c>
      <c r="I9661" s="24">
        <f ca="1">H9661/'Option value'!$E$10</f>
        <v>554.51570373696211</v>
      </c>
    </row>
    <row r="9662" spans="2:9">
      <c r="B9662">
        <f t="shared" si="1057"/>
        <v>9644</v>
      </c>
      <c r="C9662" s="38">
        <f t="shared" ca="1" si="1052"/>
        <v>0.27135956519812854</v>
      </c>
      <c r="D9662" s="38">
        <f t="shared" ca="1" si="1053"/>
        <v>4.9139659725295728E-2</v>
      </c>
      <c r="E9662" s="38">
        <f t="shared" ca="1" si="1054"/>
        <v>0.14632193453653752</v>
      </c>
      <c r="F9662" s="38">
        <f t="shared" ca="1" si="1058"/>
        <v>3.9248337205180103E-2</v>
      </c>
      <c r="G9662" s="24">
        <f t="shared" ca="1" si="1055"/>
        <v>7236.1826870379982</v>
      </c>
      <c r="H9662" s="24">
        <f t="shared" ca="1" si="1056"/>
        <v>7929.3639903504809</v>
      </c>
      <c r="I9662" s="24">
        <f ca="1">H9662/'Option value'!$E$10</f>
        <v>384.92058205584857</v>
      </c>
    </row>
    <row r="9663" spans="2:9">
      <c r="B9663">
        <f t="shared" si="1057"/>
        <v>9645</v>
      </c>
      <c r="C9663" s="38">
        <f t="shared" ca="1" si="1052"/>
        <v>0.17400725586883711</v>
      </c>
      <c r="D9663" s="38">
        <f t="shared" ca="1" si="1053"/>
        <v>6.2432814658231181E-2</v>
      </c>
      <c r="E9663" s="38">
        <f t="shared" ca="1" si="1054"/>
        <v>0.14742396586129147</v>
      </c>
      <c r="F9663" s="38">
        <f t="shared" ca="1" si="1058"/>
        <v>3.654960942318234E-2</v>
      </c>
      <c r="G9663" s="24">
        <f t="shared" ca="1" si="1055"/>
        <v>8198.6804642121078</v>
      </c>
      <c r="H9663" s="24">
        <f t="shared" ca="1" si="1056"/>
        <v>8891.8617675245896</v>
      </c>
      <c r="I9663" s="24">
        <f ca="1">H9663/'Option value'!$E$10</f>
        <v>431.64377512255288</v>
      </c>
    </row>
    <row r="9664" spans="2:9">
      <c r="B9664">
        <f t="shared" si="1057"/>
        <v>9646</v>
      </c>
      <c r="C9664" s="38">
        <f t="shared" ca="1" si="1052"/>
        <v>0.11437138244095049</v>
      </c>
      <c r="D9664" s="38">
        <f t="shared" ca="1" si="1053"/>
        <v>5.557300487339617E-2</v>
      </c>
      <c r="E9664" s="38">
        <f t="shared" ca="1" si="1054"/>
        <v>0.14322786594776457</v>
      </c>
      <c r="F9664" s="38">
        <f t="shared" ca="1" si="1058"/>
        <v>5.8867682578607652E-2</v>
      </c>
      <c r="G9664" s="24">
        <f t="shared" ca="1" si="1055"/>
        <v>9104.3237423368701</v>
      </c>
      <c r="H9664" s="24">
        <f t="shared" ca="1" si="1056"/>
        <v>9797.5050456493518</v>
      </c>
      <c r="I9664" s="24">
        <f ca="1">H9664/'Option value'!$E$10</f>
        <v>475.60704105093936</v>
      </c>
    </row>
    <row r="9665" spans="2:9">
      <c r="B9665">
        <f t="shared" si="1057"/>
        <v>9647</v>
      </c>
      <c r="C9665" s="38">
        <f t="shared" ca="1" si="1052"/>
        <v>0.20994859707964267</v>
      </c>
      <c r="D9665" s="38">
        <f t="shared" ca="1" si="1053"/>
        <v>6.4728172469216874E-2</v>
      </c>
      <c r="E9665" s="38">
        <f t="shared" ca="1" si="1054"/>
        <v>0.1400419984363766</v>
      </c>
      <c r="F9665" s="38">
        <f t="shared" ca="1" si="1058"/>
        <v>4.1588835270667604E-2</v>
      </c>
      <c r="G9665" s="24">
        <f t="shared" ca="1" si="1055"/>
        <v>9865.5651413319665</v>
      </c>
      <c r="H9665" s="24">
        <f t="shared" ca="1" si="1056"/>
        <v>10558.746444644448</v>
      </c>
      <c r="I9665" s="24">
        <f ca="1">H9665/'Option value'!$E$10</f>
        <v>512.56050702157518</v>
      </c>
    </row>
    <row r="9666" spans="2:9">
      <c r="B9666">
        <f t="shared" si="1057"/>
        <v>9648</v>
      </c>
      <c r="C9666" s="38">
        <f t="shared" ca="1" si="1052"/>
        <v>0.24588421621048831</v>
      </c>
      <c r="D9666" s="38">
        <f t="shared" ca="1" si="1053"/>
        <v>6.1026318564367091E-2</v>
      </c>
      <c r="E9666" s="38">
        <f t="shared" ca="1" si="1054"/>
        <v>0.13704866752981867</v>
      </c>
      <c r="F9666" s="38">
        <f t="shared" ca="1" si="1058"/>
        <v>4.0243584353620632E-2</v>
      </c>
      <c r="G9666" s="24">
        <f t="shared" ca="1" si="1055"/>
        <v>9740.6529481828838</v>
      </c>
      <c r="H9666" s="24">
        <f t="shared" ca="1" si="1056"/>
        <v>10433.834251495366</v>
      </c>
      <c r="I9666" s="24">
        <f ca="1">H9666/'Option value'!$E$10</f>
        <v>506.4968083250177</v>
      </c>
    </row>
    <row r="9667" spans="2:9">
      <c r="B9667">
        <f t="shared" si="1057"/>
        <v>9649</v>
      </c>
      <c r="C9667" s="38">
        <f t="shared" ca="1" si="1052"/>
        <v>0.23132911382793409</v>
      </c>
      <c r="D9667" s="38">
        <f t="shared" ca="1" si="1053"/>
        <v>5.7434841153328517E-2</v>
      </c>
      <c r="E9667" s="38">
        <f t="shared" ca="1" si="1054"/>
        <v>0.14304801200898259</v>
      </c>
      <c r="F9667" s="38">
        <f t="shared" ca="1" si="1058"/>
        <v>3.1801081659558396E-2</v>
      </c>
      <c r="G9667" s="24">
        <f t="shared" ca="1" si="1055"/>
        <v>7884.1143208489775</v>
      </c>
      <c r="H9667" s="24">
        <f t="shared" ca="1" si="1056"/>
        <v>8577.2956241614593</v>
      </c>
      <c r="I9667" s="24">
        <f ca="1">H9667/'Option value'!$E$10</f>
        <v>416.37357398842033</v>
      </c>
    </row>
    <row r="9668" spans="2:9">
      <c r="B9668">
        <f t="shared" si="1057"/>
        <v>9650</v>
      </c>
      <c r="C9668" s="38">
        <f t="shared" ca="1" si="1052"/>
        <v>0.16992968504143008</v>
      </c>
      <c r="D9668" s="38">
        <f t="shared" ca="1" si="1053"/>
        <v>7.0057879084474972E-2</v>
      </c>
      <c r="E9668" s="38">
        <f t="shared" ca="1" si="1054"/>
        <v>0.14515370623274609</v>
      </c>
      <c r="F9668" s="38">
        <f t="shared" ca="1" si="1058"/>
        <v>3.1117641193610095E-2</v>
      </c>
      <c r="G9668" s="24">
        <f t="shared" ca="1" si="1055"/>
        <v>8913.8618691944503</v>
      </c>
      <c r="H9668" s="24">
        <f t="shared" ca="1" si="1056"/>
        <v>9607.043172506932</v>
      </c>
      <c r="I9668" s="24">
        <f ca="1">H9668/'Option value'!$E$10</f>
        <v>466.36131905373452</v>
      </c>
    </row>
    <row r="9669" spans="2:9">
      <c r="B9669">
        <f t="shared" si="1057"/>
        <v>9651</v>
      </c>
      <c r="C9669" s="38">
        <f t="shared" ca="1" si="1052"/>
        <v>0.33163697769334749</v>
      </c>
      <c r="D9669" s="38">
        <f t="shared" ca="1" si="1053"/>
        <v>6.0595838069369315E-2</v>
      </c>
      <c r="E9669" s="38">
        <f t="shared" ca="1" si="1054"/>
        <v>0.14746564284078684</v>
      </c>
      <c r="F9669" s="38">
        <f t="shared" ca="1" si="1058"/>
        <v>3.5966492054510454E-2</v>
      </c>
      <c r="G9669" s="24">
        <f t="shared" ca="1" si="1055"/>
        <v>8975.2893795205764</v>
      </c>
      <c r="H9669" s="24">
        <f t="shared" ca="1" si="1056"/>
        <v>9668.4706828330582</v>
      </c>
      <c r="I9669" s="24">
        <f ca="1">H9669/'Option value'!$E$10</f>
        <v>469.34323703073096</v>
      </c>
    </row>
    <row r="9670" spans="2:9">
      <c r="B9670">
        <f t="shared" si="1057"/>
        <v>9652</v>
      </c>
      <c r="C9670" s="38">
        <f t="shared" ca="1" si="1052"/>
        <v>0.24945388710981764</v>
      </c>
      <c r="D9670" s="38">
        <f t="shared" ca="1" si="1053"/>
        <v>6.1021437488384858E-2</v>
      </c>
      <c r="E9670" s="38">
        <f t="shared" ca="1" si="1054"/>
        <v>0.14120149044211242</v>
      </c>
      <c r="F9670" s="38">
        <f t="shared" ca="1" si="1058"/>
        <v>3.112248665143668E-2</v>
      </c>
      <c r="G9670" s="24">
        <f t="shared" ca="1" si="1055"/>
        <v>8589.9285790898193</v>
      </c>
      <c r="H9670" s="24">
        <f t="shared" ca="1" si="1056"/>
        <v>9283.1098824023011</v>
      </c>
      <c r="I9670" s="24">
        <f ca="1">H9670/'Option value'!$E$10</f>
        <v>450.63640205836413</v>
      </c>
    </row>
    <row r="9671" spans="2:9">
      <c r="B9671">
        <f t="shared" si="1057"/>
        <v>9653</v>
      </c>
      <c r="C9671" s="38">
        <f t="shared" ca="1" si="1052"/>
        <v>7.9606459314643885E-2</v>
      </c>
      <c r="D9671" s="38">
        <f t="shared" ca="1" si="1053"/>
        <v>6.7012308091256939E-2</v>
      </c>
      <c r="E9671" s="38">
        <f t="shared" ca="1" si="1054"/>
        <v>0.1462274724396864</v>
      </c>
      <c r="F9671" s="38">
        <f t="shared" ca="1" si="1058"/>
        <v>2.391389754677796E-2</v>
      </c>
      <c r="G9671" s="24">
        <f t="shared" ca="1" si="1055"/>
        <v>7335.619022272248</v>
      </c>
      <c r="H9671" s="24">
        <f t="shared" ca="1" si="1056"/>
        <v>8028.8003255847307</v>
      </c>
      <c r="I9671" s="24">
        <f ca="1">H9671/'Option value'!$E$10</f>
        <v>389.74758862061799</v>
      </c>
    </row>
    <row r="9672" spans="2:9">
      <c r="B9672">
        <f t="shared" si="1057"/>
        <v>9654</v>
      </c>
      <c r="C9672" s="38">
        <f t="shared" ca="1" si="1052"/>
        <v>0.35891826987091879</v>
      </c>
      <c r="D9672" s="38">
        <f t="shared" ca="1" si="1053"/>
        <v>5.818249370277092E-2</v>
      </c>
      <c r="E9672" s="38">
        <f t="shared" ca="1" si="1054"/>
        <v>0.14668148813866333</v>
      </c>
      <c r="F9672" s="38">
        <f t="shared" ca="1" si="1058"/>
        <v>2.8471862695139037E-2</v>
      </c>
      <c r="G9672" s="24">
        <f t="shared" ca="1" si="1055"/>
        <v>8295.149246938232</v>
      </c>
      <c r="H9672" s="24">
        <f t="shared" ca="1" si="1056"/>
        <v>8988.3305502507137</v>
      </c>
      <c r="I9672" s="24">
        <f ca="1">H9672/'Option value'!$E$10</f>
        <v>436.32672574032586</v>
      </c>
    </row>
    <row r="9673" spans="2:9">
      <c r="B9673">
        <f t="shared" si="1057"/>
        <v>9655</v>
      </c>
      <c r="C9673" s="38">
        <f t="shared" ca="1" si="1052"/>
        <v>0.43148673752487177</v>
      </c>
      <c r="D9673" s="38">
        <f t="shared" ca="1" si="1053"/>
        <v>6.2275350753428577E-2</v>
      </c>
      <c r="E9673" s="38">
        <f t="shared" ca="1" si="1054"/>
        <v>0.13846008825130607</v>
      </c>
      <c r="F9673" s="38">
        <f t="shared" ca="1" si="1058"/>
        <v>5.0588796560022672E-2</v>
      </c>
      <c r="G9673" s="24">
        <f t="shared" ca="1" si="1055"/>
        <v>12581.947750448844</v>
      </c>
      <c r="H9673" s="24">
        <f t="shared" ca="1" si="1056"/>
        <v>13275.129053761326</v>
      </c>
      <c r="I9673" s="24">
        <f ca="1">H9673/'Option value'!$E$10</f>
        <v>644.42374047385067</v>
      </c>
    </row>
    <row r="9674" spans="2:9">
      <c r="B9674">
        <f t="shared" si="1057"/>
        <v>9656</v>
      </c>
      <c r="C9674" s="38">
        <f t="shared" ca="1" si="1052"/>
        <v>0.33009197962473724</v>
      </c>
      <c r="D9674" s="38">
        <f t="shared" ca="1" si="1053"/>
        <v>6.767106460799141E-2</v>
      </c>
      <c r="E9674" s="38">
        <f t="shared" ca="1" si="1054"/>
        <v>0.14513591337091999</v>
      </c>
      <c r="F9674" s="38">
        <f t="shared" ca="1" si="1058"/>
        <v>4.1981204485680511E-2</v>
      </c>
      <c r="G9674" s="24">
        <f t="shared" ca="1" si="1055"/>
        <v>10821.488510071184</v>
      </c>
      <c r="H9674" s="24">
        <f t="shared" ca="1" si="1056"/>
        <v>11514.669813383665</v>
      </c>
      <c r="I9674" s="24">
        <f ca="1">H9674/'Option value'!$E$10</f>
        <v>558.96455404775065</v>
      </c>
    </row>
    <row r="9675" spans="2:9">
      <c r="B9675">
        <f t="shared" si="1057"/>
        <v>9657</v>
      </c>
      <c r="C9675" s="38">
        <f t="shared" ca="1" si="1052"/>
        <v>0.24734131683048477</v>
      </c>
      <c r="D9675" s="38">
        <f t="shared" ca="1" si="1053"/>
        <v>6.1356593586151316E-2</v>
      </c>
      <c r="E9675" s="38">
        <f t="shared" ca="1" si="1054"/>
        <v>0.14463196992890373</v>
      </c>
      <c r="F9675" s="38">
        <f t="shared" ca="1" si="1058"/>
        <v>3.8696348466155495E-2</v>
      </c>
      <c r="G9675" s="24">
        <f t="shared" ca="1" si="1055"/>
        <v>8959.7503027996245</v>
      </c>
      <c r="H9675" s="24">
        <f t="shared" ca="1" si="1056"/>
        <v>9652.9316061121062</v>
      </c>
      <c r="I9675" s="24">
        <f ca="1">H9675/'Option value'!$E$10</f>
        <v>468.58891291806339</v>
      </c>
    </row>
    <row r="9676" spans="2:9">
      <c r="B9676">
        <f t="shared" si="1057"/>
        <v>9658</v>
      </c>
      <c r="C9676" s="38">
        <f t="shared" ca="1" si="1052"/>
        <v>0.16044606800137856</v>
      </c>
      <c r="D9676" s="38">
        <f t="shared" ca="1" si="1053"/>
        <v>5.1908168248093217E-2</v>
      </c>
      <c r="E9676" s="38">
        <f t="shared" ca="1" si="1054"/>
        <v>0.14447760675872109</v>
      </c>
      <c r="F9676" s="38">
        <f t="shared" ca="1" si="1058"/>
        <v>5.3653192508940004E-2</v>
      </c>
      <c r="G9676" s="24">
        <f t="shared" ca="1" si="1055"/>
        <v>8225.2562358704272</v>
      </c>
      <c r="H9676" s="24">
        <f t="shared" ca="1" si="1056"/>
        <v>8918.4375391829089</v>
      </c>
      <c r="I9676" s="24">
        <f ca="1">H9676/'Option value'!$E$10</f>
        <v>432.93386112538388</v>
      </c>
    </row>
    <row r="9677" spans="2:9">
      <c r="B9677">
        <f t="shared" si="1057"/>
        <v>9659</v>
      </c>
      <c r="C9677" s="38">
        <f t="shared" ca="1" si="1052"/>
        <v>4.7312166905452813E-2</v>
      </c>
      <c r="D9677" s="38">
        <f t="shared" ca="1" si="1053"/>
        <v>6.5844222629981533E-2</v>
      </c>
      <c r="E9677" s="38">
        <f t="shared" ca="1" si="1054"/>
        <v>0.14330581862547817</v>
      </c>
      <c r="F9677" s="38">
        <f t="shared" ca="1" si="1058"/>
        <v>5.5770554322627508E-2</v>
      </c>
      <c r="G9677" s="24">
        <f t="shared" ca="1" si="1055"/>
        <v>9770.1707316443426</v>
      </c>
      <c r="H9677" s="24">
        <f t="shared" ca="1" si="1056"/>
        <v>10463.352034956824</v>
      </c>
      <c r="I9677" s="24">
        <f ca="1">H9677/'Option value'!$E$10</f>
        <v>507.92971043479724</v>
      </c>
    </row>
    <row r="9678" spans="2:9">
      <c r="B9678">
        <f t="shared" si="1057"/>
        <v>9660</v>
      </c>
      <c r="C9678" s="38">
        <f t="shared" ca="1" si="1052"/>
        <v>0.26184274511602856</v>
      </c>
      <c r="D9678" s="38">
        <f t="shared" ca="1" si="1053"/>
        <v>6.1429074893196482E-2</v>
      </c>
      <c r="E9678" s="38">
        <f t="shared" ca="1" si="1054"/>
        <v>0.13660091332821733</v>
      </c>
      <c r="F9678" s="38">
        <f t="shared" ca="1" si="1058"/>
        <v>5.3335782905885198E-2</v>
      </c>
      <c r="G9678" s="24">
        <f t="shared" ca="1" si="1055"/>
        <v>11545.358429945201</v>
      </c>
      <c r="H9678" s="24">
        <f t="shared" ca="1" si="1056"/>
        <v>12238.539733257683</v>
      </c>
      <c r="I9678" s="24">
        <f ca="1">H9678/'Option value'!$E$10</f>
        <v>594.10387054648947</v>
      </c>
    </row>
    <row r="9679" spans="2:9">
      <c r="B9679">
        <f t="shared" si="1057"/>
        <v>9661</v>
      </c>
      <c r="C9679" s="38">
        <f t="shared" ca="1" si="1052"/>
        <v>0.20673263701405481</v>
      </c>
      <c r="D9679" s="38">
        <f t="shared" ca="1" si="1053"/>
        <v>7.092593920164153E-2</v>
      </c>
      <c r="E9679" s="38">
        <f t="shared" ca="1" si="1054"/>
        <v>0.14909924936431032</v>
      </c>
      <c r="F9679" s="38">
        <f t="shared" ca="1" si="1058"/>
        <v>3.6464390994463372E-2</v>
      </c>
      <c r="G9679" s="24">
        <f t="shared" ca="1" si="1055"/>
        <v>9423.9877669446196</v>
      </c>
      <c r="H9679" s="24">
        <f t="shared" ca="1" si="1056"/>
        <v>10117.169070257101</v>
      </c>
      <c r="I9679" s="24">
        <f ca="1">H9679/'Option value'!$E$10</f>
        <v>491.12471214840292</v>
      </c>
    </row>
    <row r="9680" spans="2:9">
      <c r="B9680">
        <f t="shared" si="1057"/>
        <v>9662</v>
      </c>
      <c r="C9680" s="38">
        <f t="shared" ca="1" si="1052"/>
        <v>0.45533808138470477</v>
      </c>
      <c r="D9680" s="38">
        <f t="shared" ca="1" si="1053"/>
        <v>6.0839473871906573E-2</v>
      </c>
      <c r="E9680" s="38">
        <f t="shared" ca="1" si="1054"/>
        <v>0.14297244241467486</v>
      </c>
      <c r="F9680" s="38">
        <f t="shared" ca="1" si="1058"/>
        <v>2.7200477139911659E-2</v>
      </c>
      <c r="G9680" s="24">
        <f t="shared" ca="1" si="1055"/>
        <v>9484.9995452475614</v>
      </c>
      <c r="H9680" s="24">
        <f t="shared" ca="1" si="1056"/>
        <v>10178.180848560043</v>
      </c>
      <c r="I9680" s="24">
        <f ca="1">H9680/'Option value'!$E$10</f>
        <v>494.08644895922538</v>
      </c>
    </row>
    <row r="9681" spans="2:9">
      <c r="B9681">
        <f t="shared" si="1057"/>
        <v>9663</v>
      </c>
      <c r="C9681" s="38">
        <f t="shared" ca="1" si="1052"/>
        <v>0.32737660537809099</v>
      </c>
      <c r="D9681" s="38">
        <f t="shared" ca="1" si="1053"/>
        <v>6.0102069208537695E-2</v>
      </c>
      <c r="E9681" s="38">
        <f t="shared" ca="1" si="1054"/>
        <v>0.14446497022268376</v>
      </c>
      <c r="F9681" s="38">
        <f t="shared" ca="1" si="1058"/>
        <v>4.7670577445383611E-2</v>
      </c>
      <c r="G9681" s="24">
        <f t="shared" ca="1" si="1055"/>
        <v>10221.738361687991</v>
      </c>
      <c r="H9681" s="24">
        <f t="shared" ca="1" si="1056"/>
        <v>10914.919665000472</v>
      </c>
      <c r="I9681" s="24">
        <f ca="1">H9681/'Option value'!$E$10</f>
        <v>529.85046917478019</v>
      </c>
    </row>
    <row r="9682" spans="2:9">
      <c r="B9682">
        <f t="shared" si="1057"/>
        <v>9664</v>
      </c>
      <c r="C9682" s="38">
        <f t="shared" ca="1" si="1052"/>
        <v>0.23473592005319927</v>
      </c>
      <c r="D9682" s="38">
        <f t="shared" ca="1" si="1053"/>
        <v>6.9864460428139957E-2</v>
      </c>
      <c r="E9682" s="38">
        <f t="shared" ca="1" si="1054"/>
        <v>0.14444783723435389</v>
      </c>
      <c r="F9682" s="38">
        <f t="shared" ca="1" si="1058"/>
        <v>2.4139681161386754E-2</v>
      </c>
      <c r="G9682" s="24">
        <f t="shared" ca="1" si="1055"/>
        <v>8892.557828470246</v>
      </c>
      <c r="H9682" s="24">
        <f t="shared" ca="1" si="1056"/>
        <v>9585.7391317827278</v>
      </c>
      <c r="I9682" s="24">
        <f ca="1">H9682/'Option value'!$E$10</f>
        <v>465.32714231954986</v>
      </c>
    </row>
    <row r="9683" spans="2:9">
      <c r="B9683">
        <f t="shared" si="1057"/>
        <v>9665</v>
      </c>
      <c r="C9683" s="38">
        <f t="shared" ref="C9683:C9746" ca="1" si="1059">_xlfn.NORM.INV(RAND(),$F$6,$G$6)</f>
        <v>0.2859302870853398</v>
      </c>
      <c r="D9683" s="38">
        <f t="shared" ref="D9683:D9746" ca="1" si="1060">_xlfn.NORM.INV(RAND(),$F$7,$G$7)</f>
        <v>6.0688235271059425E-2</v>
      </c>
      <c r="E9683" s="38">
        <f t="shared" ref="E9683:E9746" ca="1" si="1061">_xlfn.NORM.INV(RAND(),$F$8,$G$8)</f>
        <v>0.14465979397816947</v>
      </c>
      <c r="F9683" s="38">
        <f t="shared" ca="1" si="1058"/>
        <v>5.7022109489317421E-2</v>
      </c>
      <c r="G9683" s="24">
        <f t="shared" ref="G9683:G9746" ca="1" si="1062">IF(E9683&gt;F9683,($C$12*(1+C9683)*D9683)/(E9683-F9683),0)</f>
        <v>11043.89875766341</v>
      </c>
      <c r="H9683" s="24">
        <f t="shared" ref="H9683:H9746" ca="1" si="1063">G9683+$C$13</f>
        <v>11737.080060975892</v>
      </c>
      <c r="I9683" s="24">
        <f ca="1">H9683/'Option value'!$E$10</f>
        <v>569.76116800853845</v>
      </c>
    </row>
    <row r="9684" spans="2:9">
      <c r="B9684">
        <f t="shared" ref="B9684:B9747" si="1064">B9683+1</f>
        <v>9666</v>
      </c>
      <c r="C9684" s="38">
        <f t="shared" ca="1" si="1059"/>
        <v>0.13543800796115685</v>
      </c>
      <c r="D9684" s="38">
        <f t="shared" ca="1" si="1060"/>
        <v>6.6840800422544644E-2</v>
      </c>
      <c r="E9684" s="38">
        <f t="shared" ca="1" si="1061"/>
        <v>0.14464505584241222</v>
      </c>
      <c r="F9684" s="38">
        <f t="shared" ref="F9684:F9747" ca="1" si="1065">RAND()*($E$9-$D$9)+$D$9</f>
        <v>4.238381906836787E-2</v>
      </c>
      <c r="G9684" s="24">
        <f t="shared" ca="1" si="1062"/>
        <v>9204.1864095093151</v>
      </c>
      <c r="H9684" s="24">
        <f t="shared" ca="1" si="1063"/>
        <v>9897.3677128217969</v>
      </c>
      <c r="I9684" s="24">
        <f ca="1">H9684/'Option value'!$E$10</f>
        <v>480.4547433408639</v>
      </c>
    </row>
    <row r="9685" spans="2:9">
      <c r="B9685">
        <f t="shared" si="1064"/>
        <v>9667</v>
      </c>
      <c r="C9685" s="38">
        <f t="shared" ca="1" si="1059"/>
        <v>0.3136767453586386</v>
      </c>
      <c r="D9685" s="38">
        <f t="shared" ca="1" si="1060"/>
        <v>6.4759857185570965E-2</v>
      </c>
      <c r="E9685" s="38">
        <f t="shared" ca="1" si="1061"/>
        <v>0.14416218248495435</v>
      </c>
      <c r="F9685" s="38">
        <f t="shared" ca="1" si="1065"/>
        <v>2.2285040285600684E-2</v>
      </c>
      <c r="G9685" s="24">
        <f t="shared" ca="1" si="1062"/>
        <v>8656.9220908708812</v>
      </c>
      <c r="H9685" s="24">
        <f t="shared" ca="1" si="1063"/>
        <v>9350.103394183363</v>
      </c>
      <c r="I9685" s="24">
        <f ca="1">H9685/'Option value'!$E$10</f>
        <v>453.88851428074577</v>
      </c>
    </row>
    <row r="9686" spans="2:9">
      <c r="B9686">
        <f t="shared" si="1064"/>
        <v>9668</v>
      </c>
      <c r="C9686" s="38">
        <f t="shared" ca="1" si="1059"/>
        <v>0.18872455340429639</v>
      </c>
      <c r="D9686" s="38">
        <f t="shared" ca="1" si="1060"/>
        <v>6.2209802106776631E-2</v>
      </c>
      <c r="E9686" s="38">
        <f t="shared" ca="1" si="1061"/>
        <v>0.14941093554763576</v>
      </c>
      <c r="F9686" s="38">
        <f t="shared" ca="1" si="1065"/>
        <v>2.8386242628000144E-2</v>
      </c>
      <c r="G9686" s="24">
        <f t="shared" ca="1" si="1062"/>
        <v>7578.0495485821057</v>
      </c>
      <c r="H9686" s="24">
        <f t="shared" ca="1" si="1063"/>
        <v>8271.2308518945883</v>
      </c>
      <c r="I9686" s="24">
        <f ca="1">H9686/'Option value'!$E$10</f>
        <v>401.51606077158192</v>
      </c>
    </row>
    <row r="9687" spans="2:9">
      <c r="B9687">
        <f t="shared" si="1064"/>
        <v>9669</v>
      </c>
      <c r="C9687" s="38">
        <f t="shared" ca="1" si="1059"/>
        <v>8.7044657015355992E-2</v>
      </c>
      <c r="D9687" s="38">
        <f t="shared" ca="1" si="1060"/>
        <v>6.6157480526899154E-2</v>
      </c>
      <c r="E9687" s="38">
        <f t="shared" ca="1" si="1061"/>
        <v>0.14133279986930519</v>
      </c>
      <c r="F9687" s="38">
        <f t="shared" ca="1" si="1065"/>
        <v>3.5371221926180182E-2</v>
      </c>
      <c r="G9687" s="24">
        <f t="shared" ca="1" si="1062"/>
        <v>8417.2321086095271</v>
      </c>
      <c r="H9687" s="24">
        <f t="shared" ca="1" si="1063"/>
        <v>9110.4134119220089</v>
      </c>
      <c r="I9687" s="24">
        <f ca="1">H9687/'Option value'!$E$10</f>
        <v>442.2530782486412</v>
      </c>
    </row>
    <row r="9688" spans="2:9">
      <c r="B9688">
        <f t="shared" si="1064"/>
        <v>9670</v>
      </c>
      <c r="C9688" s="38">
        <f t="shared" ca="1" si="1059"/>
        <v>0.1239609294197727</v>
      </c>
      <c r="D9688" s="38">
        <f t="shared" ca="1" si="1060"/>
        <v>6.2013063399732525E-2</v>
      </c>
      <c r="E9688" s="38">
        <f t="shared" ca="1" si="1061"/>
        <v>0.1482844053180627</v>
      </c>
      <c r="F9688" s="38">
        <f t="shared" ca="1" si="1065"/>
        <v>2.7468289624192711E-2</v>
      </c>
      <c r="G9688" s="24">
        <f t="shared" ca="1" si="1062"/>
        <v>7154.8561812531907</v>
      </c>
      <c r="H9688" s="24">
        <f t="shared" ca="1" si="1063"/>
        <v>7848.0374845656734</v>
      </c>
      <c r="I9688" s="24">
        <f ca="1">H9688/'Option value'!$E$10</f>
        <v>380.97269342551812</v>
      </c>
    </row>
    <row r="9689" spans="2:9">
      <c r="B9689">
        <f t="shared" si="1064"/>
        <v>9671</v>
      </c>
      <c r="C9689" s="38">
        <f t="shared" ca="1" si="1059"/>
        <v>0.18439592114515746</v>
      </c>
      <c r="D9689" s="38">
        <f t="shared" ca="1" si="1060"/>
        <v>6.479318929806635E-2</v>
      </c>
      <c r="E9689" s="38">
        <f t="shared" ca="1" si="1061"/>
        <v>0.14574622951363983</v>
      </c>
      <c r="F9689" s="38">
        <f t="shared" ca="1" si="1065"/>
        <v>2.7933662210855817E-2</v>
      </c>
      <c r="G9689" s="24">
        <f t="shared" ca="1" si="1062"/>
        <v>8078.4123551503317</v>
      </c>
      <c r="H9689" s="24">
        <f t="shared" ca="1" si="1063"/>
        <v>8771.5936584628143</v>
      </c>
      <c r="I9689" s="24">
        <f ca="1">H9689/'Option value'!$E$10</f>
        <v>425.80551740110747</v>
      </c>
    </row>
    <row r="9690" spans="2:9">
      <c r="B9690">
        <f t="shared" si="1064"/>
        <v>9672</v>
      </c>
      <c r="C9690" s="38">
        <f t="shared" ca="1" si="1059"/>
        <v>0.16132923385111403</v>
      </c>
      <c r="D9690" s="38">
        <f t="shared" ca="1" si="1060"/>
        <v>6.725283001474508E-2</v>
      </c>
      <c r="E9690" s="38">
        <f t="shared" ca="1" si="1061"/>
        <v>0.14141414481563563</v>
      </c>
      <c r="F9690" s="38">
        <f t="shared" ca="1" si="1065"/>
        <v>4.81291506364218E-2</v>
      </c>
      <c r="G9690" s="24">
        <f t="shared" ca="1" si="1062"/>
        <v>10383.541688963558</v>
      </c>
      <c r="H9690" s="24">
        <f t="shared" ca="1" si="1063"/>
        <v>11076.72299227604</v>
      </c>
      <c r="I9690" s="24">
        <f ca="1">H9690/'Option value'!$E$10</f>
        <v>537.70499962505039</v>
      </c>
    </row>
    <row r="9691" spans="2:9">
      <c r="B9691">
        <f t="shared" si="1064"/>
        <v>9673</v>
      </c>
      <c r="C9691" s="38">
        <f t="shared" ca="1" si="1059"/>
        <v>0.35225096019968083</v>
      </c>
      <c r="D9691" s="38">
        <f t="shared" ca="1" si="1060"/>
        <v>6.6751296771857774E-2</v>
      </c>
      <c r="E9691" s="38">
        <f t="shared" ca="1" si="1061"/>
        <v>0.15011673323885827</v>
      </c>
      <c r="F9691" s="38">
        <f t="shared" ca="1" si="1065"/>
        <v>2.6027569749432437E-2</v>
      </c>
      <c r="G9691" s="24">
        <f t="shared" ca="1" si="1062"/>
        <v>9021.4121749172773</v>
      </c>
      <c r="H9691" s="24">
        <f t="shared" ca="1" si="1063"/>
        <v>9714.5934782297591</v>
      </c>
      <c r="I9691" s="24">
        <f ca="1">H9691/'Option value'!$E$10</f>
        <v>471.58220768105622</v>
      </c>
    </row>
    <row r="9692" spans="2:9">
      <c r="B9692">
        <f t="shared" si="1064"/>
        <v>9674</v>
      </c>
      <c r="C9692" s="38">
        <f t="shared" ca="1" si="1059"/>
        <v>0.21747522106403072</v>
      </c>
      <c r="D9692" s="38">
        <f t="shared" ca="1" si="1060"/>
        <v>6.3125218499116301E-2</v>
      </c>
      <c r="E9692" s="38">
        <f t="shared" ca="1" si="1061"/>
        <v>0.1478709625512741</v>
      </c>
      <c r="F9692" s="38">
        <f t="shared" ca="1" si="1065"/>
        <v>3.1339043722748615E-2</v>
      </c>
      <c r="G9692" s="24">
        <f t="shared" ca="1" si="1062"/>
        <v>8179.1750769093014</v>
      </c>
      <c r="H9692" s="24">
        <f t="shared" ca="1" si="1063"/>
        <v>8872.3563802217832</v>
      </c>
      <c r="I9692" s="24">
        <f ca="1">H9692/'Option value'!$E$10</f>
        <v>430.69691166125159</v>
      </c>
    </row>
    <row r="9693" spans="2:9">
      <c r="B9693">
        <f t="shared" si="1064"/>
        <v>9675</v>
      </c>
      <c r="C9693" s="38">
        <f t="shared" ca="1" si="1059"/>
        <v>0.18183084366150742</v>
      </c>
      <c r="D9693" s="38">
        <f t="shared" ca="1" si="1060"/>
        <v>6.2536574465287542E-2</v>
      </c>
      <c r="E9693" s="38">
        <f t="shared" ca="1" si="1061"/>
        <v>0.14264815538189443</v>
      </c>
      <c r="F9693" s="38">
        <f t="shared" ca="1" si="1065"/>
        <v>2.3712655215292942E-2</v>
      </c>
      <c r="G9693" s="24">
        <f t="shared" ca="1" si="1062"/>
        <v>7706.7147040941227</v>
      </c>
      <c r="H9693" s="24">
        <f t="shared" ca="1" si="1063"/>
        <v>8399.8960074066053</v>
      </c>
      <c r="I9693" s="24">
        <f ca="1">H9693/'Option value'!$E$10</f>
        <v>407.76194210711674</v>
      </c>
    </row>
    <row r="9694" spans="2:9">
      <c r="B9694">
        <f t="shared" si="1064"/>
        <v>9676</v>
      </c>
      <c r="C9694" s="38">
        <f t="shared" ca="1" si="1059"/>
        <v>0.28550104957992339</v>
      </c>
      <c r="D9694" s="38">
        <f t="shared" ca="1" si="1060"/>
        <v>5.8880462537305597E-2</v>
      </c>
      <c r="E9694" s="38">
        <f t="shared" ca="1" si="1061"/>
        <v>0.14514162697611716</v>
      </c>
      <c r="F9694" s="38">
        <f t="shared" ca="1" si="1065"/>
        <v>5.0581991086315836E-2</v>
      </c>
      <c r="G9694" s="24">
        <f t="shared" ca="1" si="1062"/>
        <v>9927.2562896907202</v>
      </c>
      <c r="H9694" s="24">
        <f t="shared" ca="1" si="1063"/>
        <v>10620.437593003202</v>
      </c>
      <c r="I9694" s="24">
        <f ca="1">H9694/'Option value'!$E$10</f>
        <v>515.5552229613204</v>
      </c>
    </row>
    <row r="9695" spans="2:9">
      <c r="B9695">
        <f t="shared" si="1064"/>
        <v>9677</v>
      </c>
      <c r="C9695" s="38">
        <f t="shared" ca="1" si="1059"/>
        <v>0.21431780769385822</v>
      </c>
      <c r="D9695" s="38">
        <f t="shared" ca="1" si="1060"/>
        <v>6.2919491209986536E-2</v>
      </c>
      <c r="E9695" s="38">
        <f t="shared" ca="1" si="1061"/>
        <v>0.14484233794866749</v>
      </c>
      <c r="F9695" s="38">
        <f t="shared" ca="1" si="1065"/>
        <v>4.8193772786914793E-2</v>
      </c>
      <c r="G9695" s="24">
        <f t="shared" ca="1" si="1062"/>
        <v>9804.2309253905969</v>
      </c>
      <c r="H9695" s="24">
        <f t="shared" ca="1" si="1063"/>
        <v>10497.412228703079</v>
      </c>
      <c r="I9695" s="24">
        <f ca="1">H9695/'Option value'!$E$10</f>
        <v>509.58311789820766</v>
      </c>
    </row>
    <row r="9696" spans="2:9">
      <c r="B9696">
        <f t="shared" si="1064"/>
        <v>9678</v>
      </c>
      <c r="C9696" s="38">
        <f t="shared" ca="1" si="1059"/>
        <v>0.13634783609967083</v>
      </c>
      <c r="D9696" s="38">
        <f t="shared" ca="1" si="1060"/>
        <v>6.8723325203112362E-2</v>
      </c>
      <c r="E9696" s="38">
        <f t="shared" ca="1" si="1061"/>
        <v>0.14445791567359309</v>
      </c>
      <c r="F9696" s="38">
        <f t="shared" ca="1" si="1065"/>
        <v>2.5342885290057637E-2</v>
      </c>
      <c r="G9696" s="24">
        <f t="shared" ca="1" si="1062"/>
        <v>8130.9308028757569</v>
      </c>
      <c r="H9696" s="24">
        <f t="shared" ca="1" si="1063"/>
        <v>8824.1121061882386</v>
      </c>
      <c r="I9696" s="24">
        <f ca="1">H9696/'Option value'!$E$10</f>
        <v>428.3549566110795</v>
      </c>
    </row>
    <row r="9697" spans="2:9">
      <c r="B9697">
        <f t="shared" si="1064"/>
        <v>9679</v>
      </c>
      <c r="C9697" s="38">
        <f t="shared" ca="1" si="1059"/>
        <v>0.18515403956032606</v>
      </c>
      <c r="D9697" s="38">
        <f t="shared" ca="1" si="1060"/>
        <v>6.3929734494032664E-2</v>
      </c>
      <c r="E9697" s="38">
        <f t="shared" ca="1" si="1061"/>
        <v>0.14699520775203537</v>
      </c>
      <c r="F9697" s="38">
        <f t="shared" ca="1" si="1065"/>
        <v>4.1863691119305192E-2</v>
      </c>
      <c r="G9697" s="24">
        <f t="shared" ca="1" si="1062"/>
        <v>8937.9135375728874</v>
      </c>
      <c r="H9697" s="24">
        <f t="shared" ca="1" si="1063"/>
        <v>9631.0948408853692</v>
      </c>
      <c r="I9697" s="24">
        <f ca="1">H9697/'Option value'!$E$10</f>
        <v>467.52887577113438</v>
      </c>
    </row>
    <row r="9698" spans="2:9">
      <c r="B9698">
        <f t="shared" si="1064"/>
        <v>9680</v>
      </c>
      <c r="C9698" s="38">
        <f t="shared" ca="1" si="1059"/>
        <v>0.17071841018005962</v>
      </c>
      <c r="D9698" s="38">
        <f t="shared" ca="1" si="1060"/>
        <v>5.2542961890289612E-2</v>
      </c>
      <c r="E9698" s="38">
        <f t="shared" ca="1" si="1061"/>
        <v>0.14655180292042946</v>
      </c>
      <c r="F9698" s="38">
        <f t="shared" ca="1" si="1065"/>
        <v>5.9081269565485872E-2</v>
      </c>
      <c r="G9698" s="24">
        <f t="shared" ca="1" si="1062"/>
        <v>8721.6087576392129</v>
      </c>
      <c r="H9698" s="24">
        <f t="shared" ca="1" si="1063"/>
        <v>9414.7900609516946</v>
      </c>
      <c r="I9698" s="24">
        <f ca="1">H9698/'Option value'!$E$10</f>
        <v>457.0286437355191</v>
      </c>
    </row>
    <row r="9699" spans="2:9">
      <c r="B9699">
        <f t="shared" si="1064"/>
        <v>9681</v>
      </c>
      <c r="C9699" s="38">
        <f t="shared" ca="1" si="1059"/>
        <v>0.15575010752298613</v>
      </c>
      <c r="D9699" s="38">
        <f t="shared" ca="1" si="1060"/>
        <v>6.2829415340779807E-2</v>
      </c>
      <c r="E9699" s="38">
        <f t="shared" ca="1" si="1061"/>
        <v>0.142549685359081</v>
      </c>
      <c r="F9699" s="38">
        <f t="shared" ca="1" si="1065"/>
        <v>3.7768581178581867E-2</v>
      </c>
      <c r="G9699" s="24">
        <f t="shared" ca="1" si="1062"/>
        <v>8594.791923050554</v>
      </c>
      <c r="H9699" s="24">
        <f t="shared" ca="1" si="1063"/>
        <v>9287.9732263630358</v>
      </c>
      <c r="I9699" s="24">
        <f ca="1">H9699/'Option value'!$E$10</f>
        <v>450.87248671665219</v>
      </c>
    </row>
    <row r="9700" spans="2:9">
      <c r="B9700">
        <f t="shared" si="1064"/>
        <v>9682</v>
      </c>
      <c r="C9700" s="38">
        <f t="shared" ca="1" si="1059"/>
        <v>0.3928343609480921</v>
      </c>
      <c r="D9700" s="38">
        <f t="shared" ca="1" si="1060"/>
        <v>5.8075676385745671E-2</v>
      </c>
      <c r="E9700" s="38">
        <f t="shared" ca="1" si="1061"/>
        <v>0.14442190166414229</v>
      </c>
      <c r="F9700" s="38">
        <f t="shared" ca="1" si="1065"/>
        <v>2.2571387540983749E-2</v>
      </c>
      <c r="G9700" s="24">
        <f t="shared" ca="1" si="1062"/>
        <v>8232.9932558990913</v>
      </c>
      <c r="H9700" s="24">
        <f t="shared" ca="1" si="1063"/>
        <v>8926.1745592115731</v>
      </c>
      <c r="I9700" s="24">
        <f ca="1">H9700/'Option value'!$E$10</f>
        <v>433.30944462192099</v>
      </c>
    </row>
    <row r="9701" spans="2:9">
      <c r="B9701">
        <f t="shared" si="1064"/>
        <v>9683</v>
      </c>
      <c r="C9701" s="38">
        <f t="shared" ca="1" si="1059"/>
        <v>0.181058846493937</v>
      </c>
      <c r="D9701" s="38">
        <f t="shared" ca="1" si="1060"/>
        <v>5.6064773063761099E-2</v>
      </c>
      <c r="E9701" s="38">
        <f t="shared" ca="1" si="1061"/>
        <v>0.14291196700490505</v>
      </c>
      <c r="F9701" s="38">
        <f t="shared" ca="1" si="1065"/>
        <v>4.6042849009236234E-2</v>
      </c>
      <c r="G9701" s="24">
        <f t="shared" ca="1" si="1062"/>
        <v>8477.4968467884173</v>
      </c>
      <c r="H9701" s="24">
        <f t="shared" ca="1" si="1063"/>
        <v>9170.6781501008991</v>
      </c>
      <c r="I9701" s="24">
        <f ca="1">H9701/'Option value'!$E$10</f>
        <v>445.17855097577177</v>
      </c>
    </row>
    <row r="9702" spans="2:9">
      <c r="B9702">
        <f t="shared" si="1064"/>
        <v>9684</v>
      </c>
      <c r="C9702" s="38">
        <f t="shared" ca="1" si="1059"/>
        <v>0.10232686325553167</v>
      </c>
      <c r="D9702" s="38">
        <f t="shared" ca="1" si="1060"/>
        <v>6.4512078953739824E-2</v>
      </c>
      <c r="E9702" s="38">
        <f t="shared" ca="1" si="1061"/>
        <v>0.14407573353875894</v>
      </c>
      <c r="F9702" s="38">
        <f t="shared" ca="1" si="1065"/>
        <v>3.1662567659147302E-2</v>
      </c>
      <c r="G9702" s="24">
        <f t="shared" ca="1" si="1062"/>
        <v>7845.5903224174826</v>
      </c>
      <c r="H9702" s="24">
        <f t="shared" ca="1" si="1063"/>
        <v>8538.7716257299653</v>
      </c>
      <c r="I9702" s="24">
        <f ca="1">H9702/'Option value'!$E$10</f>
        <v>414.50347697718274</v>
      </c>
    </row>
    <row r="9703" spans="2:9">
      <c r="B9703">
        <f t="shared" si="1064"/>
        <v>9685</v>
      </c>
      <c r="C9703" s="38">
        <f t="shared" ca="1" si="1059"/>
        <v>0.22217734137139317</v>
      </c>
      <c r="D9703" s="38">
        <f t="shared" ca="1" si="1060"/>
        <v>5.73418297686542E-2</v>
      </c>
      <c r="E9703" s="38">
        <f t="shared" ca="1" si="1061"/>
        <v>0.14585386052400443</v>
      </c>
      <c r="F9703" s="38">
        <f t="shared" ca="1" si="1065"/>
        <v>3.588611758420289E-2</v>
      </c>
      <c r="G9703" s="24">
        <f t="shared" ca="1" si="1062"/>
        <v>7903.7253508218419</v>
      </c>
      <c r="H9703" s="24">
        <f t="shared" ca="1" si="1063"/>
        <v>8596.9066541343236</v>
      </c>
      <c r="I9703" s="24">
        <f ca="1">H9703/'Option value'!$E$10</f>
        <v>417.32556573467588</v>
      </c>
    </row>
    <row r="9704" spans="2:9">
      <c r="B9704">
        <f t="shared" si="1064"/>
        <v>9686</v>
      </c>
      <c r="C9704" s="38">
        <f t="shared" ca="1" si="1059"/>
        <v>0.1722295500125321</v>
      </c>
      <c r="D9704" s="38">
        <f t="shared" ca="1" si="1060"/>
        <v>6.7646831336892366E-2</v>
      </c>
      <c r="E9704" s="38">
        <f t="shared" ca="1" si="1061"/>
        <v>0.14250013391245597</v>
      </c>
      <c r="F9704" s="38">
        <f t="shared" ca="1" si="1065"/>
        <v>5.6773604729582983E-2</v>
      </c>
      <c r="G9704" s="24">
        <f t="shared" ca="1" si="1062"/>
        <v>11471.923958477539</v>
      </c>
      <c r="H9704" s="24">
        <f t="shared" ca="1" si="1063"/>
        <v>12165.10526179002</v>
      </c>
      <c r="I9704" s="24">
        <f ca="1">H9704/'Option value'!$E$10</f>
        <v>590.53909037815629</v>
      </c>
    </row>
    <row r="9705" spans="2:9">
      <c r="B9705">
        <f t="shared" si="1064"/>
        <v>9687</v>
      </c>
      <c r="C9705" s="38">
        <f t="shared" ca="1" si="1059"/>
        <v>0.14365321465069208</v>
      </c>
      <c r="D9705" s="38">
        <f t="shared" ca="1" si="1060"/>
        <v>5.9655731084438786E-2</v>
      </c>
      <c r="E9705" s="38">
        <f t="shared" ca="1" si="1061"/>
        <v>0.14253597180316599</v>
      </c>
      <c r="F9705" s="38">
        <f t="shared" ca="1" si="1065"/>
        <v>2.1517082862184917E-2</v>
      </c>
      <c r="G9705" s="24">
        <f t="shared" ca="1" si="1062"/>
        <v>6991.7315144968998</v>
      </c>
      <c r="H9705" s="24">
        <f t="shared" ca="1" si="1063"/>
        <v>7684.9128178093824</v>
      </c>
      <c r="I9705" s="24">
        <f ca="1">H9705/'Option value'!$E$10</f>
        <v>373.05402028200882</v>
      </c>
    </row>
    <row r="9706" spans="2:9">
      <c r="B9706">
        <f t="shared" si="1064"/>
        <v>9688</v>
      </c>
      <c r="C9706" s="38">
        <f t="shared" ca="1" si="1059"/>
        <v>0.15877345564650008</v>
      </c>
      <c r="D9706" s="38">
        <f t="shared" ca="1" si="1060"/>
        <v>6.9041467762728931E-2</v>
      </c>
      <c r="E9706" s="38">
        <f t="shared" ca="1" si="1061"/>
        <v>0.14647252027523658</v>
      </c>
      <c r="F9706" s="38">
        <f t="shared" ca="1" si="1065"/>
        <v>4.7071070609867434E-2</v>
      </c>
      <c r="G9706" s="24">
        <f t="shared" ca="1" si="1062"/>
        <v>9981.7620407668492</v>
      </c>
      <c r="H9706" s="24">
        <f t="shared" ca="1" si="1063"/>
        <v>10674.943344079331</v>
      </c>
      <c r="I9706" s="24">
        <f ca="1">H9706/'Option value'!$E$10</f>
        <v>518.20113320773453</v>
      </c>
    </row>
    <row r="9707" spans="2:9">
      <c r="B9707">
        <f t="shared" si="1064"/>
        <v>9689</v>
      </c>
      <c r="C9707" s="38">
        <f t="shared" ca="1" si="1059"/>
        <v>0.12624814673062279</v>
      </c>
      <c r="D9707" s="38">
        <f t="shared" ca="1" si="1060"/>
        <v>5.4056076604697079E-2</v>
      </c>
      <c r="E9707" s="38">
        <f t="shared" ca="1" si="1061"/>
        <v>0.14730722255268566</v>
      </c>
      <c r="F9707" s="38">
        <f t="shared" ca="1" si="1065"/>
        <v>3.0034614538825409E-2</v>
      </c>
      <c r="G9707" s="24">
        <f t="shared" ca="1" si="1062"/>
        <v>6438.3325371466499</v>
      </c>
      <c r="H9707" s="24">
        <f t="shared" ca="1" si="1063"/>
        <v>7131.5138404591326</v>
      </c>
      <c r="I9707" s="24">
        <f ca="1">H9707/'Option value'!$E$10</f>
        <v>346.18999225529768</v>
      </c>
    </row>
    <row r="9708" spans="2:9">
      <c r="B9708">
        <f t="shared" si="1064"/>
        <v>9690</v>
      </c>
      <c r="C9708" s="38">
        <f t="shared" ca="1" si="1059"/>
        <v>0.22233377663900897</v>
      </c>
      <c r="D9708" s="38">
        <f t="shared" ca="1" si="1060"/>
        <v>6.7810110458990963E-2</v>
      </c>
      <c r="E9708" s="38">
        <f t="shared" ca="1" si="1061"/>
        <v>0.14259065441831928</v>
      </c>
      <c r="F9708" s="38">
        <f t="shared" ca="1" si="1065"/>
        <v>5.9429251244466907E-2</v>
      </c>
      <c r="G9708" s="24">
        <f t="shared" ca="1" si="1062"/>
        <v>12361.006445097721</v>
      </c>
      <c r="H9708" s="24">
        <f t="shared" ca="1" si="1063"/>
        <v>13054.187748410202</v>
      </c>
      <c r="I9708" s="24">
        <f ca="1">H9708/'Option value'!$E$10</f>
        <v>633.6984343888447</v>
      </c>
    </row>
    <row r="9709" spans="2:9">
      <c r="B9709">
        <f t="shared" si="1064"/>
        <v>9691</v>
      </c>
      <c r="C9709" s="38">
        <f t="shared" ca="1" si="1059"/>
        <v>0.37079090712687401</v>
      </c>
      <c r="D9709" s="38">
        <f t="shared" ca="1" si="1060"/>
        <v>6.6573874192730045E-2</v>
      </c>
      <c r="E9709" s="38">
        <f t="shared" ca="1" si="1061"/>
        <v>0.14045270450573283</v>
      </c>
      <c r="F9709" s="38">
        <f t="shared" ca="1" si="1065"/>
        <v>4.5567891642136031E-2</v>
      </c>
      <c r="G9709" s="24">
        <f t="shared" ca="1" si="1062"/>
        <v>11928.057317946945</v>
      </c>
      <c r="H9709" s="24">
        <f t="shared" ca="1" si="1063"/>
        <v>12621.238621259427</v>
      </c>
      <c r="I9709" s="24">
        <f ca="1">H9709/'Option value'!$E$10</f>
        <v>612.68148646890415</v>
      </c>
    </row>
    <row r="9710" spans="2:9">
      <c r="B9710">
        <f t="shared" si="1064"/>
        <v>9692</v>
      </c>
      <c r="C9710" s="38">
        <f t="shared" ca="1" si="1059"/>
        <v>0.10757290269457147</v>
      </c>
      <c r="D9710" s="38">
        <f t="shared" ca="1" si="1060"/>
        <v>6.250291828516942E-2</v>
      </c>
      <c r="E9710" s="38">
        <f t="shared" ca="1" si="1061"/>
        <v>0.1479896200531183</v>
      </c>
      <c r="F9710" s="38">
        <f t="shared" ca="1" si="1065"/>
        <v>3.2131893057021702E-2</v>
      </c>
      <c r="G9710" s="24">
        <f t="shared" ca="1" si="1062"/>
        <v>7410.3545970433061</v>
      </c>
      <c r="H9710" s="24">
        <f t="shared" ca="1" si="1063"/>
        <v>8103.5359003557887</v>
      </c>
      <c r="I9710" s="24">
        <f ca="1">H9710/'Option value'!$E$10</f>
        <v>393.37552914348487</v>
      </c>
    </row>
    <row r="9711" spans="2:9">
      <c r="B9711">
        <f t="shared" si="1064"/>
        <v>9693</v>
      </c>
      <c r="C9711" s="38">
        <f t="shared" ca="1" si="1059"/>
        <v>0.26221595653528756</v>
      </c>
      <c r="D9711" s="38">
        <f t="shared" ca="1" si="1060"/>
        <v>6.8507413167714873E-2</v>
      </c>
      <c r="E9711" s="38">
        <f t="shared" ca="1" si="1061"/>
        <v>0.14747953958139334</v>
      </c>
      <c r="F9711" s="38">
        <f t="shared" ca="1" si="1065"/>
        <v>4.862477670125772E-2</v>
      </c>
      <c r="G9711" s="24">
        <f t="shared" ca="1" si="1062"/>
        <v>10848.383091064205</v>
      </c>
      <c r="H9711" s="24">
        <f t="shared" ca="1" si="1063"/>
        <v>11541.564394376686</v>
      </c>
      <c r="I9711" s="24">
        <f ca="1">H9711/'Option value'!$E$10</f>
        <v>560.27011623187798</v>
      </c>
    </row>
    <row r="9712" spans="2:9">
      <c r="B9712">
        <f t="shared" si="1064"/>
        <v>9694</v>
      </c>
      <c r="C9712" s="38">
        <f t="shared" ca="1" si="1059"/>
        <v>0.21134554234512468</v>
      </c>
      <c r="D9712" s="38">
        <f t="shared" ca="1" si="1060"/>
        <v>6.2409758893551603E-2</v>
      </c>
      <c r="E9712" s="38">
        <f t="shared" ca="1" si="1061"/>
        <v>0.14803557035164144</v>
      </c>
      <c r="F9712" s="38">
        <f t="shared" ca="1" si="1065"/>
        <v>2.3468813073197328E-2</v>
      </c>
      <c r="G9712" s="24">
        <f t="shared" ca="1" si="1062"/>
        <v>7526.7894594150384</v>
      </c>
      <c r="H9712" s="24">
        <f t="shared" ca="1" si="1063"/>
        <v>8219.9707627275202</v>
      </c>
      <c r="I9712" s="24">
        <f ca="1">H9712/'Option value'!$E$10</f>
        <v>399.02770692852039</v>
      </c>
    </row>
    <row r="9713" spans="2:9">
      <c r="B9713">
        <f t="shared" si="1064"/>
        <v>9695</v>
      </c>
      <c r="C9713" s="38">
        <f t="shared" ca="1" si="1059"/>
        <v>0.38955591936435507</v>
      </c>
      <c r="D9713" s="38">
        <f t="shared" ca="1" si="1060"/>
        <v>6.9140427948540292E-2</v>
      </c>
      <c r="E9713" s="38">
        <f t="shared" ca="1" si="1061"/>
        <v>0.14290808364856775</v>
      </c>
      <c r="F9713" s="38">
        <f t="shared" ca="1" si="1065"/>
        <v>2.1117472694776672E-2</v>
      </c>
      <c r="G9713" s="24">
        <f t="shared" ca="1" si="1062"/>
        <v>9783.3064991986212</v>
      </c>
      <c r="H9713" s="24">
        <f t="shared" ca="1" si="1063"/>
        <v>10476.487802511103</v>
      </c>
      <c r="I9713" s="24">
        <f ca="1">H9713/'Option value'!$E$10</f>
        <v>508.567369053937</v>
      </c>
    </row>
    <row r="9714" spans="2:9">
      <c r="B9714">
        <f t="shared" si="1064"/>
        <v>9696</v>
      </c>
      <c r="C9714" s="38">
        <f t="shared" ca="1" si="1059"/>
        <v>0.35838188860866277</v>
      </c>
      <c r="D9714" s="38">
        <f t="shared" ca="1" si="1060"/>
        <v>5.7126267339379797E-2</v>
      </c>
      <c r="E9714" s="38">
        <f t="shared" ca="1" si="1061"/>
        <v>0.14371716885043409</v>
      </c>
      <c r="F9714" s="38">
        <f t="shared" ca="1" si="1065"/>
        <v>2.8131098598128523E-2</v>
      </c>
      <c r="G9714" s="24">
        <f t="shared" ca="1" si="1062"/>
        <v>8326.1380740676468</v>
      </c>
      <c r="H9714" s="24">
        <f t="shared" ca="1" si="1063"/>
        <v>9019.3193773801286</v>
      </c>
      <c r="I9714" s="24">
        <f ca="1">H9714/'Option value'!$E$10</f>
        <v>437.83103773689942</v>
      </c>
    </row>
    <row r="9715" spans="2:9">
      <c r="B9715">
        <f t="shared" si="1064"/>
        <v>9697</v>
      </c>
      <c r="C9715" s="38">
        <f t="shared" ca="1" si="1059"/>
        <v>0.20511759312186253</v>
      </c>
      <c r="D9715" s="38">
        <f t="shared" ca="1" si="1060"/>
        <v>6.5619993945788338E-2</v>
      </c>
      <c r="E9715" s="38">
        <f t="shared" ca="1" si="1061"/>
        <v>0.14726548826998392</v>
      </c>
      <c r="F9715" s="38">
        <f t="shared" ca="1" si="1065"/>
        <v>5.3917420322181664E-2</v>
      </c>
      <c r="G9715" s="24">
        <f t="shared" ca="1" si="1062"/>
        <v>10506.34495199117</v>
      </c>
      <c r="H9715" s="24">
        <f t="shared" ca="1" si="1063"/>
        <v>11199.526255303652</v>
      </c>
      <c r="I9715" s="24">
        <f ca="1">H9715/'Option value'!$E$10</f>
        <v>543.66632307299278</v>
      </c>
    </row>
    <row r="9716" spans="2:9">
      <c r="B9716">
        <f t="shared" si="1064"/>
        <v>9698</v>
      </c>
      <c r="C9716" s="38">
        <f t="shared" ca="1" si="1059"/>
        <v>0.3236490843032504</v>
      </c>
      <c r="D9716" s="38">
        <f t="shared" ca="1" si="1060"/>
        <v>6.9956973632357922E-2</v>
      </c>
      <c r="E9716" s="38">
        <f t="shared" ca="1" si="1061"/>
        <v>0.14489126338047872</v>
      </c>
      <c r="F9716" s="38">
        <f t="shared" ca="1" si="1065"/>
        <v>4.782067077994237E-2</v>
      </c>
      <c r="G9716" s="24">
        <f t="shared" ca="1" si="1062"/>
        <v>11830.621848720404</v>
      </c>
      <c r="H9716" s="24">
        <f t="shared" ca="1" si="1063"/>
        <v>12523.803152032886</v>
      </c>
      <c r="I9716" s="24">
        <f ca="1">H9716/'Option value'!$E$10</f>
        <v>607.95160932198473</v>
      </c>
    </row>
    <row r="9717" spans="2:9">
      <c r="B9717">
        <f t="shared" si="1064"/>
        <v>9699</v>
      </c>
      <c r="C9717" s="38">
        <f t="shared" ca="1" si="1059"/>
        <v>0.30163177927715851</v>
      </c>
      <c r="D9717" s="38">
        <f t="shared" ca="1" si="1060"/>
        <v>7.0234487731059114E-2</v>
      </c>
      <c r="E9717" s="38">
        <f t="shared" ca="1" si="1061"/>
        <v>0.13982703048665546</v>
      </c>
      <c r="F9717" s="38">
        <f t="shared" ca="1" si="1065"/>
        <v>5.6504263804460261E-2</v>
      </c>
      <c r="G9717" s="24">
        <f t="shared" ca="1" si="1062"/>
        <v>13607.121332027275</v>
      </c>
      <c r="H9717" s="24">
        <f t="shared" ca="1" si="1063"/>
        <v>14300.302635339756</v>
      </c>
      <c r="I9717" s="24">
        <f ca="1">H9717/'Option value'!$E$10</f>
        <v>694.18944831746387</v>
      </c>
    </row>
    <row r="9718" spans="2:9">
      <c r="B9718">
        <f t="shared" si="1064"/>
        <v>9700</v>
      </c>
      <c r="C9718" s="38">
        <f t="shared" ca="1" si="1059"/>
        <v>0.2469337642925874</v>
      </c>
      <c r="D9718" s="38">
        <f t="shared" ca="1" si="1060"/>
        <v>6.8851014121687704E-2</v>
      </c>
      <c r="E9718" s="38">
        <f t="shared" ca="1" si="1061"/>
        <v>0.14450014029649941</v>
      </c>
      <c r="F9718" s="38">
        <f t="shared" ca="1" si="1065"/>
        <v>3.1262648679133247E-2</v>
      </c>
      <c r="G9718" s="24">
        <f t="shared" ca="1" si="1062"/>
        <v>9402.7494236163511</v>
      </c>
      <c r="H9718" s="24">
        <f t="shared" ca="1" si="1063"/>
        <v>10095.930726928833</v>
      </c>
      <c r="I9718" s="24">
        <f ca="1">H9718/'Option value'!$E$10</f>
        <v>490.09372460819571</v>
      </c>
    </row>
    <row r="9719" spans="2:9">
      <c r="B9719">
        <f t="shared" si="1064"/>
        <v>9701</v>
      </c>
      <c r="C9719" s="38">
        <f t="shared" ca="1" si="1059"/>
        <v>0.23634009697863365</v>
      </c>
      <c r="D9719" s="38">
        <f t="shared" ca="1" si="1060"/>
        <v>7.1376098270846372E-2</v>
      </c>
      <c r="E9719" s="38">
        <f t="shared" ca="1" si="1061"/>
        <v>0.14412148879824757</v>
      </c>
      <c r="F9719" s="38">
        <f t="shared" ca="1" si="1065"/>
        <v>4.7457539258831845E-2</v>
      </c>
      <c r="G9719" s="24">
        <f t="shared" ca="1" si="1062"/>
        <v>11321.855283471576</v>
      </c>
      <c r="H9719" s="24">
        <f t="shared" ca="1" si="1063"/>
        <v>12015.036586784057</v>
      </c>
      <c r="I9719" s="24">
        <f ca="1">H9719/'Option value'!$E$10</f>
        <v>583.25420324194454</v>
      </c>
    </row>
    <row r="9720" spans="2:9">
      <c r="B9720">
        <f t="shared" si="1064"/>
        <v>9702</v>
      </c>
      <c r="C9720" s="38">
        <f t="shared" ca="1" si="1059"/>
        <v>0.23487583958782909</v>
      </c>
      <c r="D9720" s="38">
        <f t="shared" ca="1" si="1060"/>
        <v>6.8576457706034877E-2</v>
      </c>
      <c r="E9720" s="38">
        <f t="shared" ca="1" si="1061"/>
        <v>0.14321187436299423</v>
      </c>
      <c r="F9720" s="38">
        <f t="shared" ca="1" si="1065"/>
        <v>2.9024109800237081E-2</v>
      </c>
      <c r="G9720" s="24">
        <f t="shared" ca="1" si="1062"/>
        <v>9197.507436560094</v>
      </c>
      <c r="H9720" s="24">
        <f t="shared" ca="1" si="1063"/>
        <v>9890.6887398725758</v>
      </c>
      <c r="I9720" s="24">
        <f ca="1">H9720/'Option value'!$E$10</f>
        <v>480.13052135303764</v>
      </c>
    </row>
    <row r="9721" spans="2:9">
      <c r="B9721">
        <f t="shared" si="1064"/>
        <v>9703</v>
      </c>
      <c r="C9721" s="38">
        <f t="shared" ca="1" si="1059"/>
        <v>0.12491657343401245</v>
      </c>
      <c r="D9721" s="38">
        <f t="shared" ca="1" si="1060"/>
        <v>5.9839480522619233E-2</v>
      </c>
      <c r="E9721" s="38">
        <f t="shared" ca="1" si="1061"/>
        <v>0.14495340269702972</v>
      </c>
      <c r="F9721" s="38">
        <f t="shared" ca="1" si="1065"/>
        <v>3.7588783438753895E-2</v>
      </c>
      <c r="G9721" s="24">
        <f t="shared" ca="1" si="1062"/>
        <v>7775.678910343936</v>
      </c>
      <c r="H9721" s="24">
        <f t="shared" ca="1" si="1063"/>
        <v>8468.8602136564186</v>
      </c>
      <c r="I9721" s="24">
        <f ca="1">H9721/'Option value'!$E$10</f>
        <v>411.10971910953486</v>
      </c>
    </row>
    <row r="9722" spans="2:9">
      <c r="B9722">
        <f t="shared" si="1064"/>
        <v>9704</v>
      </c>
      <c r="C9722" s="38">
        <f t="shared" ca="1" si="1059"/>
        <v>6.3366169849781856E-2</v>
      </c>
      <c r="D9722" s="38">
        <f t="shared" ca="1" si="1060"/>
        <v>5.5222919611051947E-2</v>
      </c>
      <c r="E9722" s="38">
        <f t="shared" ca="1" si="1061"/>
        <v>0.14571950876062592</v>
      </c>
      <c r="F9722" s="38">
        <f t="shared" ca="1" si="1065"/>
        <v>2.9265105458581936E-2</v>
      </c>
      <c r="G9722" s="24">
        <f t="shared" ca="1" si="1062"/>
        <v>6253.708958010805</v>
      </c>
      <c r="H9722" s="24">
        <f t="shared" ca="1" si="1063"/>
        <v>6946.8902613232876</v>
      </c>
      <c r="I9722" s="24">
        <f ca="1">H9722/'Option value'!$E$10</f>
        <v>337.22768258850908</v>
      </c>
    </row>
    <row r="9723" spans="2:9">
      <c r="B9723">
        <f t="shared" si="1064"/>
        <v>9705</v>
      </c>
      <c r="C9723" s="38">
        <f t="shared" ca="1" si="1059"/>
        <v>0.35351145749331619</v>
      </c>
      <c r="D9723" s="38">
        <f t="shared" ca="1" si="1060"/>
        <v>5.8365943210118357E-2</v>
      </c>
      <c r="E9723" s="38">
        <f t="shared" ca="1" si="1061"/>
        <v>0.14573648638750947</v>
      </c>
      <c r="F9723" s="38">
        <f t="shared" ca="1" si="1065"/>
        <v>3.9109659076347725E-2</v>
      </c>
      <c r="G9723" s="24">
        <f t="shared" ca="1" si="1062"/>
        <v>9188.5362826128912</v>
      </c>
      <c r="H9723" s="24">
        <f t="shared" ca="1" si="1063"/>
        <v>9881.717585925373</v>
      </c>
      <c r="I9723" s="24">
        <f ca="1">H9723/'Option value'!$E$10</f>
        <v>479.69502844297926</v>
      </c>
    </row>
    <row r="9724" spans="2:9">
      <c r="B9724">
        <f t="shared" si="1064"/>
        <v>9706</v>
      </c>
      <c r="C9724" s="38">
        <f t="shared" ca="1" si="1059"/>
        <v>0.20572819268759773</v>
      </c>
      <c r="D9724" s="38">
        <f t="shared" ca="1" si="1060"/>
        <v>5.4190534366277604E-2</v>
      </c>
      <c r="E9724" s="38">
        <f t="shared" ca="1" si="1061"/>
        <v>0.14664302253105468</v>
      </c>
      <c r="F9724" s="38">
        <f t="shared" ca="1" si="1065"/>
        <v>3.8139605059726245E-2</v>
      </c>
      <c r="G9724" s="24">
        <f t="shared" ca="1" si="1062"/>
        <v>7468.2837312964512</v>
      </c>
      <c r="H9724" s="24">
        <f t="shared" ca="1" si="1063"/>
        <v>8161.4650346089338</v>
      </c>
      <c r="I9724" s="24">
        <f ca="1">H9724/'Option value'!$E$10</f>
        <v>396.1876230392686</v>
      </c>
    </row>
    <row r="9725" spans="2:9">
      <c r="B9725">
        <f t="shared" si="1064"/>
        <v>9707</v>
      </c>
      <c r="C9725" s="38">
        <f t="shared" ca="1" si="1059"/>
        <v>4.0680623117170051E-2</v>
      </c>
      <c r="D9725" s="38">
        <f t="shared" ca="1" si="1060"/>
        <v>5.3827946726741488E-2</v>
      </c>
      <c r="E9725" s="38">
        <f t="shared" ca="1" si="1061"/>
        <v>0.14183314299721742</v>
      </c>
      <c r="F9725" s="38">
        <f t="shared" ca="1" si="1065"/>
        <v>5.1890339958397785E-2</v>
      </c>
      <c r="G9725" s="24">
        <f t="shared" ca="1" si="1062"/>
        <v>7724.141853463705</v>
      </c>
      <c r="H9725" s="24">
        <f t="shared" ca="1" si="1063"/>
        <v>8417.3231567761868</v>
      </c>
      <c r="I9725" s="24">
        <f ca="1">H9725/'Option value'!$E$10</f>
        <v>408.60792023185371</v>
      </c>
    </row>
    <row r="9726" spans="2:9">
      <c r="B9726">
        <f t="shared" si="1064"/>
        <v>9708</v>
      </c>
      <c r="C9726" s="38">
        <f t="shared" ca="1" si="1059"/>
        <v>3.1819137134712405E-2</v>
      </c>
      <c r="D9726" s="38">
        <f t="shared" ca="1" si="1060"/>
        <v>5.8405780442635925E-2</v>
      </c>
      <c r="E9726" s="38">
        <f t="shared" ca="1" si="1061"/>
        <v>0.14595924893595635</v>
      </c>
      <c r="F9726" s="38">
        <f t="shared" ca="1" si="1065"/>
        <v>3.3295624534475279E-2</v>
      </c>
      <c r="G9726" s="24">
        <f t="shared" ca="1" si="1062"/>
        <v>6633.8717069013064</v>
      </c>
      <c r="H9726" s="24">
        <f t="shared" ca="1" si="1063"/>
        <v>7327.0530102137891</v>
      </c>
      <c r="I9726" s="24">
        <f ca="1">H9726/'Option value'!$E$10</f>
        <v>355.68218496183442</v>
      </c>
    </row>
    <row r="9727" spans="2:9">
      <c r="B9727">
        <f t="shared" si="1064"/>
        <v>9709</v>
      </c>
      <c r="C9727" s="38">
        <f t="shared" ca="1" si="1059"/>
        <v>0.13735290392645799</v>
      </c>
      <c r="D9727" s="38">
        <f t="shared" ca="1" si="1060"/>
        <v>5.8903961084067757E-2</v>
      </c>
      <c r="E9727" s="38">
        <f t="shared" ca="1" si="1061"/>
        <v>0.14755397522756855</v>
      </c>
      <c r="F9727" s="38">
        <f t="shared" ca="1" si="1065"/>
        <v>3.4566639387762194E-2</v>
      </c>
      <c r="G9727" s="24">
        <f t="shared" ca="1" si="1062"/>
        <v>7353.6228094801345</v>
      </c>
      <c r="H9727" s="24">
        <f t="shared" ca="1" si="1063"/>
        <v>8046.8041127926172</v>
      </c>
      <c r="I9727" s="24">
        <f ca="1">H9727/'Option value'!$E$10</f>
        <v>390.621558873428</v>
      </c>
    </row>
    <row r="9728" spans="2:9">
      <c r="B9728">
        <f t="shared" si="1064"/>
        <v>9710</v>
      </c>
      <c r="C9728" s="38">
        <f t="shared" ca="1" si="1059"/>
        <v>0.19352255561930534</v>
      </c>
      <c r="D9728" s="38">
        <f t="shared" ca="1" si="1060"/>
        <v>6.1497124972163197E-2</v>
      </c>
      <c r="E9728" s="38">
        <f t="shared" ca="1" si="1061"/>
        <v>0.14533694200578684</v>
      </c>
      <c r="F9728" s="38">
        <f t="shared" ca="1" si="1065"/>
        <v>4.4308947722847325E-2</v>
      </c>
      <c r="G9728" s="24">
        <f t="shared" ca="1" si="1062"/>
        <v>9010.2136572593499</v>
      </c>
      <c r="H9728" s="24">
        <f t="shared" ca="1" si="1063"/>
        <v>9703.3949605718317</v>
      </c>
      <c r="I9728" s="24">
        <f ca="1">H9728/'Option value'!$E$10</f>
        <v>471.0385903190209</v>
      </c>
    </row>
    <row r="9729" spans="2:9">
      <c r="B9729">
        <f t="shared" si="1064"/>
        <v>9711</v>
      </c>
      <c r="C9729" s="38">
        <f t="shared" ca="1" si="1059"/>
        <v>0.28781401161233611</v>
      </c>
      <c r="D9729" s="38">
        <f t="shared" ca="1" si="1060"/>
        <v>6.0220762754733564E-2</v>
      </c>
      <c r="E9729" s="38">
        <f t="shared" ca="1" si="1061"/>
        <v>0.14656696107919656</v>
      </c>
      <c r="F9729" s="38">
        <f t="shared" ca="1" si="1065"/>
        <v>5.6705155985985634E-2</v>
      </c>
      <c r="G9729" s="24">
        <f t="shared" ca="1" si="1062"/>
        <v>10703.249187656536</v>
      </c>
      <c r="H9729" s="24">
        <f t="shared" ca="1" si="1063"/>
        <v>11396.430490969018</v>
      </c>
      <c r="I9729" s="24">
        <f ca="1">H9729/'Option value'!$E$10</f>
        <v>553.22478111500084</v>
      </c>
    </row>
    <row r="9730" spans="2:9">
      <c r="B9730">
        <f t="shared" si="1064"/>
        <v>9712</v>
      </c>
      <c r="C9730" s="38">
        <f t="shared" ca="1" si="1059"/>
        <v>0.27749670273973109</v>
      </c>
      <c r="D9730" s="38">
        <f t="shared" ca="1" si="1060"/>
        <v>6.1510144482931704E-2</v>
      </c>
      <c r="E9730" s="38">
        <f t="shared" ca="1" si="1061"/>
        <v>0.14550995751690787</v>
      </c>
      <c r="F9730" s="38">
        <f t="shared" ca="1" si="1065"/>
        <v>4.0805442479294352E-2</v>
      </c>
      <c r="G9730" s="24">
        <f t="shared" ca="1" si="1062"/>
        <v>9307.4883706976852</v>
      </c>
      <c r="H9730" s="24">
        <f t="shared" ca="1" si="1063"/>
        <v>10000.669674010167</v>
      </c>
      <c r="I9730" s="24">
        <f ca="1">H9730/'Option value'!$E$10</f>
        <v>485.46940165097897</v>
      </c>
    </row>
    <row r="9731" spans="2:9">
      <c r="B9731">
        <f t="shared" si="1064"/>
        <v>9713</v>
      </c>
      <c r="C9731" s="38">
        <f t="shared" ca="1" si="1059"/>
        <v>0.27790464861403708</v>
      </c>
      <c r="D9731" s="38">
        <f t="shared" ca="1" si="1060"/>
        <v>5.8120631376042738E-2</v>
      </c>
      <c r="E9731" s="38">
        <f t="shared" ca="1" si="1061"/>
        <v>0.14180412495514125</v>
      </c>
      <c r="F9731" s="38">
        <f t="shared" ca="1" si="1065"/>
        <v>2.6339942200098256E-2</v>
      </c>
      <c r="G9731" s="24">
        <f t="shared" ca="1" si="1062"/>
        <v>7977.6111582084186</v>
      </c>
      <c r="H9731" s="24">
        <f t="shared" ca="1" si="1063"/>
        <v>8670.7924615209013</v>
      </c>
      <c r="I9731" s="24">
        <f ca="1">H9731/'Option value'!$E$10</f>
        <v>420.91225541363593</v>
      </c>
    </row>
    <row r="9732" spans="2:9">
      <c r="B9732">
        <f t="shared" si="1064"/>
        <v>9714</v>
      </c>
      <c r="C9732" s="38">
        <f t="shared" ca="1" si="1059"/>
        <v>0.38149496926880094</v>
      </c>
      <c r="D9732" s="38">
        <f t="shared" ca="1" si="1060"/>
        <v>6.531037938091841E-2</v>
      </c>
      <c r="E9732" s="38">
        <f t="shared" ca="1" si="1061"/>
        <v>0.14271293342800342</v>
      </c>
      <c r="F9732" s="38">
        <f t="shared" ca="1" si="1065"/>
        <v>3.0102043351746231E-2</v>
      </c>
      <c r="G9732" s="24">
        <f t="shared" ca="1" si="1062"/>
        <v>9936.7073628081453</v>
      </c>
      <c r="H9732" s="24">
        <f t="shared" ca="1" si="1063"/>
        <v>10629.888666120627</v>
      </c>
      <c r="I9732" s="24">
        <f ca="1">H9732/'Option value'!$E$10</f>
        <v>516.01401291847696</v>
      </c>
    </row>
    <row r="9733" spans="2:9">
      <c r="B9733">
        <f t="shared" si="1064"/>
        <v>9715</v>
      </c>
      <c r="C9733" s="38">
        <f t="shared" ca="1" si="1059"/>
        <v>0.201390110984071</v>
      </c>
      <c r="D9733" s="38">
        <f t="shared" ca="1" si="1060"/>
        <v>6.7652343835273326E-2</v>
      </c>
      <c r="E9733" s="38">
        <f t="shared" ca="1" si="1061"/>
        <v>0.14845801002855633</v>
      </c>
      <c r="F9733" s="38">
        <f t="shared" ca="1" si="1065"/>
        <v>3.6138829503162731E-2</v>
      </c>
      <c r="G9733" s="24">
        <f t="shared" ca="1" si="1062"/>
        <v>8974.3778524791869</v>
      </c>
      <c r="H9733" s="24">
        <f t="shared" ca="1" si="1063"/>
        <v>9667.5591557916687</v>
      </c>
      <c r="I9733" s="24">
        <f ca="1">H9733/'Option value'!$E$10</f>
        <v>469.29898814522659</v>
      </c>
    </row>
    <row r="9734" spans="2:9">
      <c r="B9734">
        <f t="shared" si="1064"/>
        <v>9716</v>
      </c>
      <c r="C9734" s="38">
        <f t="shared" ca="1" si="1059"/>
        <v>9.1163218864672907E-2</v>
      </c>
      <c r="D9734" s="38">
        <f t="shared" ca="1" si="1060"/>
        <v>6.5525426186520991E-2</v>
      </c>
      <c r="E9734" s="38">
        <f t="shared" ca="1" si="1061"/>
        <v>0.14729799710485297</v>
      </c>
      <c r="F9734" s="38">
        <f t="shared" ca="1" si="1065"/>
        <v>3.7636272320232679E-2</v>
      </c>
      <c r="G9734" s="24">
        <f t="shared" ca="1" si="1062"/>
        <v>8086.039847231661</v>
      </c>
      <c r="H9734" s="24">
        <f t="shared" ca="1" si="1063"/>
        <v>8779.2211505441428</v>
      </c>
      <c r="I9734" s="24">
        <f ca="1">H9734/'Option value'!$E$10</f>
        <v>426.17578400699722</v>
      </c>
    </row>
    <row r="9735" spans="2:9">
      <c r="B9735">
        <f t="shared" si="1064"/>
        <v>9717</v>
      </c>
      <c r="C9735" s="38">
        <f t="shared" ca="1" si="1059"/>
        <v>0.10942392661646536</v>
      </c>
      <c r="D9735" s="38">
        <f t="shared" ca="1" si="1060"/>
        <v>6.0285267349764443E-2</v>
      </c>
      <c r="E9735" s="38">
        <f t="shared" ca="1" si="1061"/>
        <v>0.14256898197127857</v>
      </c>
      <c r="F9735" s="38">
        <f t="shared" ca="1" si="1065"/>
        <v>5.0027854807361966E-2</v>
      </c>
      <c r="G9735" s="24">
        <f t="shared" ca="1" si="1062"/>
        <v>8963.2458982193275</v>
      </c>
      <c r="H9735" s="24">
        <f t="shared" ca="1" si="1063"/>
        <v>9656.4272015318093</v>
      </c>
      <c r="I9735" s="24">
        <f ca="1">H9735/'Option value'!$E$10</f>
        <v>468.7586020161072</v>
      </c>
    </row>
    <row r="9736" spans="2:9">
      <c r="B9736">
        <f t="shared" si="1064"/>
        <v>9718</v>
      </c>
      <c r="C9736" s="38">
        <f t="shared" ca="1" si="1059"/>
        <v>0.29389607313256966</v>
      </c>
      <c r="D9736" s="38">
        <f t="shared" ca="1" si="1060"/>
        <v>5.4530696908694547E-2</v>
      </c>
      <c r="E9736" s="38">
        <f t="shared" ca="1" si="1061"/>
        <v>0.14530967752660884</v>
      </c>
      <c r="F9736" s="38">
        <f t="shared" ca="1" si="1065"/>
        <v>5.3623698208113552E-2</v>
      </c>
      <c r="G9736" s="24">
        <f t="shared" ca="1" si="1062"/>
        <v>9543.9661770005223</v>
      </c>
      <c r="H9736" s="24">
        <f t="shared" ca="1" si="1063"/>
        <v>10237.147480313004</v>
      </c>
      <c r="I9736" s="24">
        <f ca="1">H9736/'Option value'!$E$10</f>
        <v>496.94890681131085</v>
      </c>
    </row>
    <row r="9737" spans="2:9">
      <c r="B9737">
        <f t="shared" si="1064"/>
        <v>9719</v>
      </c>
      <c r="C9737" s="38">
        <f t="shared" ca="1" si="1059"/>
        <v>0.16375119041353747</v>
      </c>
      <c r="D9737" s="38">
        <f t="shared" ca="1" si="1060"/>
        <v>5.3755237419981255E-2</v>
      </c>
      <c r="E9737" s="38">
        <f t="shared" ca="1" si="1061"/>
        <v>0.1469010932538633</v>
      </c>
      <c r="F9737" s="38">
        <f t="shared" ca="1" si="1065"/>
        <v>2.3070216431453301E-2</v>
      </c>
      <c r="G9737" s="24">
        <f t="shared" ca="1" si="1062"/>
        <v>6265.3213548305266</v>
      </c>
      <c r="H9737" s="24">
        <f t="shared" ca="1" si="1063"/>
        <v>6958.5026581430093</v>
      </c>
      <c r="I9737" s="24">
        <f ca="1">H9737/'Option value'!$E$10</f>
        <v>337.79139117199071</v>
      </c>
    </row>
    <row r="9738" spans="2:9">
      <c r="B9738">
        <f t="shared" si="1064"/>
        <v>9720</v>
      </c>
      <c r="C9738" s="38">
        <f t="shared" ca="1" si="1059"/>
        <v>0.12413256468547368</v>
      </c>
      <c r="D9738" s="38">
        <f t="shared" ca="1" si="1060"/>
        <v>6.0903788112600686E-2</v>
      </c>
      <c r="E9738" s="38">
        <f t="shared" ca="1" si="1061"/>
        <v>0.14316665918903099</v>
      </c>
      <c r="F9738" s="38">
        <f t="shared" ca="1" si="1065"/>
        <v>4.9040715640418717E-2</v>
      </c>
      <c r="G9738" s="24">
        <f t="shared" ca="1" si="1062"/>
        <v>9020.7753801500803</v>
      </c>
      <c r="H9738" s="24">
        <f t="shared" ca="1" si="1063"/>
        <v>9713.9566834625621</v>
      </c>
      <c r="I9738" s="24">
        <f ca="1">H9738/'Option value'!$E$10</f>
        <v>471.55129531371659</v>
      </c>
    </row>
    <row r="9739" spans="2:9">
      <c r="B9739">
        <f t="shared" si="1064"/>
        <v>9721</v>
      </c>
      <c r="C9739" s="38">
        <f t="shared" ca="1" si="1059"/>
        <v>0.27389644719151895</v>
      </c>
      <c r="D9739" s="38">
        <f t="shared" ca="1" si="1060"/>
        <v>5.9125557264702207E-2</v>
      </c>
      <c r="E9739" s="38">
        <f t="shared" ca="1" si="1061"/>
        <v>0.1460570478062978</v>
      </c>
      <c r="F9739" s="38">
        <f t="shared" ca="1" si="1065"/>
        <v>5.6624519759781472E-2</v>
      </c>
      <c r="G9739" s="24">
        <f t="shared" ca="1" si="1062"/>
        <v>10444.923003610116</v>
      </c>
      <c r="H9739" s="24">
        <f t="shared" ca="1" si="1063"/>
        <v>11138.104306922598</v>
      </c>
      <c r="I9739" s="24">
        <f ca="1">H9739/'Option value'!$E$10</f>
        <v>540.68467509332993</v>
      </c>
    </row>
    <row r="9740" spans="2:9">
      <c r="B9740">
        <f t="shared" si="1064"/>
        <v>9722</v>
      </c>
      <c r="C9740" s="38">
        <f t="shared" ca="1" si="1059"/>
        <v>0.20598535320245961</v>
      </c>
      <c r="D9740" s="38">
        <f t="shared" ca="1" si="1060"/>
        <v>6.5587023208072678E-2</v>
      </c>
      <c r="E9740" s="38">
        <f t="shared" ca="1" si="1061"/>
        <v>0.14678742934311398</v>
      </c>
      <c r="F9740" s="38">
        <f t="shared" ca="1" si="1065"/>
        <v>3.5711988480144653E-2</v>
      </c>
      <c r="G9740" s="24">
        <f t="shared" ca="1" si="1062"/>
        <v>8831.4758268449932</v>
      </c>
      <c r="H9740" s="24">
        <f t="shared" ca="1" si="1063"/>
        <v>9524.657130157475</v>
      </c>
      <c r="I9740" s="24">
        <f ca="1">H9740/'Option value'!$E$10</f>
        <v>462.36199660958613</v>
      </c>
    </row>
    <row r="9741" spans="2:9">
      <c r="B9741">
        <f t="shared" si="1064"/>
        <v>9723</v>
      </c>
      <c r="C9741" s="38">
        <f t="shared" ca="1" si="1059"/>
        <v>0.12821745482066443</v>
      </c>
      <c r="D9741" s="38">
        <f t="shared" ca="1" si="1060"/>
        <v>6.422064458587344E-2</v>
      </c>
      <c r="E9741" s="38">
        <f t="shared" ca="1" si="1061"/>
        <v>0.14153977293553949</v>
      </c>
      <c r="F9741" s="38">
        <f t="shared" ca="1" si="1065"/>
        <v>4.5097056511072889E-2</v>
      </c>
      <c r="G9741" s="24">
        <f t="shared" ca="1" si="1062"/>
        <v>9317.2857995103623</v>
      </c>
      <c r="H9741" s="24">
        <f t="shared" ca="1" si="1063"/>
        <v>10010.467102822844</v>
      </c>
      <c r="I9741" s="24">
        <f ca="1">H9741/'Option value'!$E$10</f>
        <v>485.94500499140014</v>
      </c>
    </row>
    <row r="9742" spans="2:9">
      <c r="B9742">
        <f t="shared" si="1064"/>
        <v>9724</v>
      </c>
      <c r="C9742" s="38">
        <f t="shared" ca="1" si="1059"/>
        <v>0.29138988400829402</v>
      </c>
      <c r="D9742" s="38">
        <f t="shared" ca="1" si="1060"/>
        <v>7.0244262252166373E-2</v>
      </c>
      <c r="E9742" s="38">
        <f t="shared" ca="1" si="1061"/>
        <v>0.1441728535636492</v>
      </c>
      <c r="F9742" s="38">
        <f t="shared" ca="1" si="1065"/>
        <v>4.6334800885663038E-2</v>
      </c>
      <c r="G9742" s="24">
        <f t="shared" ca="1" si="1062"/>
        <v>11498.781257355389</v>
      </c>
      <c r="H9742" s="24">
        <f t="shared" ca="1" si="1063"/>
        <v>12191.962560667871</v>
      </c>
      <c r="I9742" s="24">
        <f ca="1">H9742/'Option value'!$E$10</f>
        <v>591.84284275086748</v>
      </c>
    </row>
    <row r="9743" spans="2:9">
      <c r="B9743">
        <f t="shared" si="1064"/>
        <v>9725</v>
      </c>
      <c r="C9743" s="38">
        <f t="shared" ca="1" si="1059"/>
        <v>0.30176937255035363</v>
      </c>
      <c r="D9743" s="38">
        <f t="shared" ca="1" si="1060"/>
        <v>6.9121511671841773E-2</v>
      </c>
      <c r="E9743" s="38">
        <f t="shared" ca="1" si="1061"/>
        <v>0.14686488650344398</v>
      </c>
      <c r="F9743" s="38">
        <f t="shared" ca="1" si="1065"/>
        <v>4.8587947894246392E-2</v>
      </c>
      <c r="G9743" s="24">
        <f t="shared" ca="1" si="1062"/>
        <v>11354.997274239364</v>
      </c>
      <c r="H9743" s="24">
        <f t="shared" ca="1" si="1063"/>
        <v>12048.178577551846</v>
      </c>
      <c r="I9743" s="24">
        <f ca="1">H9743/'Option value'!$E$10</f>
        <v>584.86303774523515</v>
      </c>
    </row>
    <row r="9744" spans="2:9">
      <c r="B9744">
        <f t="shared" si="1064"/>
        <v>9726</v>
      </c>
      <c r="C9744" s="38">
        <f t="shared" ca="1" si="1059"/>
        <v>0.27680412906983215</v>
      </c>
      <c r="D9744" s="38">
        <f t="shared" ca="1" si="1060"/>
        <v>6.7145682112803209E-2</v>
      </c>
      <c r="E9744" s="38">
        <f t="shared" ca="1" si="1061"/>
        <v>0.14706819115169065</v>
      </c>
      <c r="F9744" s="38">
        <f t="shared" ca="1" si="1065"/>
        <v>4.39271769435889E-2</v>
      </c>
      <c r="G9744" s="24">
        <f t="shared" ca="1" si="1062"/>
        <v>10308.663128158061</v>
      </c>
      <c r="H9744" s="24">
        <f t="shared" ca="1" si="1063"/>
        <v>11001.844431470543</v>
      </c>
      <c r="I9744" s="24">
        <f ca="1">H9744/'Option value'!$E$10</f>
        <v>534.07011803255057</v>
      </c>
    </row>
    <row r="9745" spans="2:9">
      <c r="B9745">
        <f t="shared" si="1064"/>
        <v>9727</v>
      </c>
      <c r="C9745" s="38">
        <f t="shared" ca="1" si="1059"/>
        <v>0.13499074989526127</v>
      </c>
      <c r="D9745" s="38">
        <f t="shared" ca="1" si="1060"/>
        <v>6.040875562715764E-2</v>
      </c>
      <c r="E9745" s="38">
        <f t="shared" ca="1" si="1061"/>
        <v>0.14562584272511556</v>
      </c>
      <c r="F9745" s="38">
        <f t="shared" ca="1" si="1065"/>
        <v>5.9471707672863083E-2</v>
      </c>
      <c r="G9745" s="24">
        <f t="shared" ca="1" si="1062"/>
        <v>9869.7797655571594</v>
      </c>
      <c r="H9745" s="24">
        <f t="shared" ca="1" si="1063"/>
        <v>10562.961068869641</v>
      </c>
      <c r="I9745" s="24">
        <f ca="1">H9745/'Option value'!$E$10</f>
        <v>512.7651004305651</v>
      </c>
    </row>
    <row r="9746" spans="2:9">
      <c r="B9746">
        <f t="shared" si="1064"/>
        <v>9728</v>
      </c>
      <c r="C9746" s="38">
        <f t="shared" ca="1" si="1059"/>
        <v>0.11574826094359504</v>
      </c>
      <c r="D9746" s="38">
        <f t="shared" ca="1" si="1060"/>
        <v>7.2072635623448594E-2</v>
      </c>
      <c r="E9746" s="38">
        <f t="shared" ca="1" si="1061"/>
        <v>0.14517762682529484</v>
      </c>
      <c r="F9746" s="38">
        <f t="shared" ca="1" si="1065"/>
        <v>5.1070631662137003E-2</v>
      </c>
      <c r="G9746" s="24">
        <f t="shared" ca="1" si="1062"/>
        <v>10597.565094950342</v>
      </c>
      <c r="H9746" s="24">
        <f t="shared" ca="1" si="1063"/>
        <v>11290.746398262823</v>
      </c>
      <c r="I9746" s="24">
        <f ca="1">H9746/'Option value'!$E$10</f>
        <v>548.09448535256422</v>
      </c>
    </row>
    <row r="9747" spans="2:9">
      <c r="B9747">
        <f t="shared" si="1064"/>
        <v>9729</v>
      </c>
      <c r="C9747" s="38">
        <f t="shared" ref="C9747:C9810" ca="1" si="1066">_xlfn.NORM.INV(RAND(),$F$6,$G$6)</f>
        <v>0.28002315623046775</v>
      </c>
      <c r="D9747" s="38">
        <f t="shared" ref="D9747:D9810" ca="1" si="1067">_xlfn.NORM.INV(RAND(),$F$7,$G$7)</f>
        <v>6.2509485422159505E-2</v>
      </c>
      <c r="E9747" s="38">
        <f t="shared" ref="E9747:E9810" ca="1" si="1068">_xlfn.NORM.INV(RAND(),$F$8,$G$8)</f>
        <v>0.14747981234320759</v>
      </c>
      <c r="F9747" s="38">
        <f t="shared" ca="1" si="1065"/>
        <v>2.1133460168308506E-2</v>
      </c>
      <c r="G9747" s="24">
        <f t="shared" ref="G9747:G9810" ca="1" si="1069">IF(E9747&gt;F9747,($C$12*(1+C9747)*D9747)/(E9747-F9747),0)</f>
        <v>7854.0275313278898</v>
      </c>
      <c r="H9747" s="24">
        <f t="shared" ref="H9747:H9810" ca="1" si="1070">G9747+$C$13</f>
        <v>8547.2088346403725</v>
      </c>
      <c r="I9747" s="24">
        <f ca="1">H9747/'Option value'!$E$10</f>
        <v>414.91305022526075</v>
      </c>
    </row>
    <row r="9748" spans="2:9">
      <c r="B9748">
        <f t="shared" ref="B9748:B9811" si="1071">B9747+1</f>
        <v>9730</v>
      </c>
      <c r="C9748" s="38">
        <f t="shared" ca="1" si="1066"/>
        <v>0.18473045935558258</v>
      </c>
      <c r="D9748" s="38">
        <f t="shared" ca="1" si="1067"/>
        <v>6.4694948945698383E-2</v>
      </c>
      <c r="E9748" s="38">
        <f t="shared" ca="1" si="1068"/>
        <v>0.14458309586871762</v>
      </c>
      <c r="F9748" s="38">
        <f t="shared" ref="F9748:F9811" ca="1" si="1072">RAND()*($E$9-$D$9)+$D$9</f>
        <v>4.6950773051806546E-2</v>
      </c>
      <c r="G9748" s="24">
        <f t="shared" ca="1" si="1069"/>
        <v>9736.1595820784642</v>
      </c>
      <c r="H9748" s="24">
        <f t="shared" ca="1" si="1070"/>
        <v>10429.340885390946</v>
      </c>
      <c r="I9748" s="24">
        <f ca="1">H9748/'Option value'!$E$10</f>
        <v>506.27868375684199</v>
      </c>
    </row>
    <row r="9749" spans="2:9">
      <c r="B9749">
        <f t="shared" si="1071"/>
        <v>9731</v>
      </c>
      <c r="C9749" s="38">
        <f t="shared" ca="1" si="1066"/>
        <v>0.16323204803085523</v>
      </c>
      <c r="D9749" s="38">
        <f t="shared" ca="1" si="1067"/>
        <v>6.4382955217616167E-2</v>
      </c>
      <c r="E9749" s="38">
        <f t="shared" ca="1" si="1068"/>
        <v>0.14502558596627871</v>
      </c>
      <c r="F9749" s="38">
        <f t="shared" ca="1" si="1072"/>
        <v>2.9758577369632354E-2</v>
      </c>
      <c r="G9749" s="24">
        <f t="shared" ca="1" si="1069"/>
        <v>8057.9324130459954</v>
      </c>
      <c r="H9749" s="24">
        <f t="shared" ca="1" si="1070"/>
        <v>8751.1137163584772</v>
      </c>
      <c r="I9749" s="24">
        <f ca="1">H9749/'Option value'!$E$10</f>
        <v>424.81134545429495</v>
      </c>
    </row>
    <row r="9750" spans="2:9">
      <c r="B9750">
        <f t="shared" si="1071"/>
        <v>9732</v>
      </c>
      <c r="C9750" s="38">
        <f t="shared" ca="1" si="1066"/>
        <v>0.32951529632236132</v>
      </c>
      <c r="D9750" s="38">
        <f t="shared" ca="1" si="1067"/>
        <v>4.9004870660781324E-2</v>
      </c>
      <c r="E9750" s="38">
        <f t="shared" ca="1" si="1068"/>
        <v>0.14340471737688654</v>
      </c>
      <c r="F9750" s="38">
        <f t="shared" ca="1" si="1072"/>
        <v>2.7436416341834843E-2</v>
      </c>
      <c r="G9750" s="24">
        <f t="shared" ca="1" si="1069"/>
        <v>6967.623380009788</v>
      </c>
      <c r="H9750" s="24">
        <f t="shared" ca="1" si="1070"/>
        <v>7660.8046833222706</v>
      </c>
      <c r="I9750" s="24">
        <f ca="1">H9750/'Option value'!$E$10</f>
        <v>371.88372249137234</v>
      </c>
    </row>
    <row r="9751" spans="2:9">
      <c r="B9751">
        <f t="shared" si="1071"/>
        <v>9733</v>
      </c>
      <c r="C9751" s="38">
        <f t="shared" ca="1" si="1066"/>
        <v>0.13805357756098874</v>
      </c>
      <c r="D9751" s="38">
        <f t="shared" ca="1" si="1067"/>
        <v>6.7631102772856652E-2</v>
      </c>
      <c r="E9751" s="38">
        <f t="shared" ca="1" si="1068"/>
        <v>0.14279225083897035</v>
      </c>
      <c r="F9751" s="38">
        <f t="shared" ca="1" si="1072"/>
        <v>3.517172846439915E-2</v>
      </c>
      <c r="G9751" s="24">
        <f t="shared" ca="1" si="1069"/>
        <v>8869.6290806226389</v>
      </c>
      <c r="H9751" s="24">
        <f t="shared" ca="1" si="1070"/>
        <v>9562.8103839351206</v>
      </c>
      <c r="I9751" s="24">
        <f ca="1">H9751/'Option value'!$E$10</f>
        <v>464.2140963075301</v>
      </c>
    </row>
    <row r="9752" spans="2:9">
      <c r="B9752">
        <f t="shared" si="1071"/>
        <v>9734</v>
      </c>
      <c r="C9752" s="38">
        <f t="shared" ca="1" si="1066"/>
        <v>0.15425191543100814</v>
      </c>
      <c r="D9752" s="38">
        <f t="shared" ca="1" si="1067"/>
        <v>5.7758093069738572E-2</v>
      </c>
      <c r="E9752" s="38">
        <f t="shared" ca="1" si="1068"/>
        <v>0.14336626891073631</v>
      </c>
      <c r="F9752" s="38">
        <f t="shared" ca="1" si="1072"/>
        <v>4.1249116089296559E-2</v>
      </c>
      <c r="G9752" s="24">
        <f t="shared" ca="1" si="1069"/>
        <v>8096.6642309600538</v>
      </c>
      <c r="H9752" s="24">
        <f t="shared" ca="1" si="1070"/>
        <v>8789.8455342725356</v>
      </c>
      <c r="I9752" s="24">
        <f ca="1">H9752/'Option value'!$E$10</f>
        <v>426.69153078992889</v>
      </c>
    </row>
    <row r="9753" spans="2:9">
      <c r="B9753">
        <f t="shared" si="1071"/>
        <v>9735</v>
      </c>
      <c r="C9753" s="38">
        <f t="shared" ca="1" si="1066"/>
        <v>0.34804259811636473</v>
      </c>
      <c r="D9753" s="38">
        <f t="shared" ca="1" si="1067"/>
        <v>6.4785045531428762E-2</v>
      </c>
      <c r="E9753" s="38">
        <f t="shared" ca="1" si="1068"/>
        <v>0.14628671026960202</v>
      </c>
      <c r="F9753" s="38">
        <f t="shared" ca="1" si="1072"/>
        <v>4.1471690840753583E-2</v>
      </c>
      <c r="G9753" s="24">
        <f t="shared" ca="1" si="1069"/>
        <v>10333.471406868617</v>
      </c>
      <c r="H9753" s="24">
        <f t="shared" ca="1" si="1070"/>
        <v>11026.652710181099</v>
      </c>
      <c r="I9753" s="24">
        <f ca="1">H9753/'Option value'!$E$10</f>
        <v>535.27440340684939</v>
      </c>
    </row>
    <row r="9754" spans="2:9">
      <c r="B9754">
        <f t="shared" si="1071"/>
        <v>9736</v>
      </c>
      <c r="C9754" s="38">
        <f t="shared" ca="1" si="1066"/>
        <v>0.3955328679922111</v>
      </c>
      <c r="D9754" s="38">
        <f t="shared" ca="1" si="1067"/>
        <v>6.897997037982137E-2</v>
      </c>
      <c r="E9754" s="38">
        <f t="shared" ca="1" si="1068"/>
        <v>0.14320366403128301</v>
      </c>
      <c r="F9754" s="38">
        <f t="shared" ca="1" si="1072"/>
        <v>2.3033372507193582E-2</v>
      </c>
      <c r="G9754" s="24">
        <f t="shared" ca="1" si="1069"/>
        <v>9934.7589740316253</v>
      </c>
      <c r="H9754" s="24">
        <f t="shared" ca="1" si="1070"/>
        <v>10627.940277344107</v>
      </c>
      <c r="I9754" s="24">
        <f ca="1">H9754/'Option value'!$E$10</f>
        <v>515.91943093903433</v>
      </c>
    </row>
    <row r="9755" spans="2:9">
      <c r="B9755">
        <f t="shared" si="1071"/>
        <v>9737</v>
      </c>
      <c r="C9755" s="38">
        <f t="shared" ca="1" si="1066"/>
        <v>0.20487722935373479</v>
      </c>
      <c r="D9755" s="38">
        <f t="shared" ca="1" si="1067"/>
        <v>5.883172507198265E-2</v>
      </c>
      <c r="E9755" s="38">
        <f t="shared" ca="1" si="1068"/>
        <v>0.14374024705787938</v>
      </c>
      <c r="F9755" s="38">
        <f t="shared" ca="1" si="1072"/>
        <v>3.6892578231776899E-2</v>
      </c>
      <c r="G9755" s="24">
        <f t="shared" ca="1" si="1069"/>
        <v>8227.742767019432</v>
      </c>
      <c r="H9755" s="24">
        <f t="shared" ca="1" si="1070"/>
        <v>8920.9240703319138</v>
      </c>
      <c r="I9755" s="24">
        <f ca="1">H9755/'Option value'!$E$10</f>
        <v>433.05456652096666</v>
      </c>
    </row>
    <row r="9756" spans="2:9">
      <c r="B9756">
        <f t="shared" si="1071"/>
        <v>9738</v>
      </c>
      <c r="C9756" s="38">
        <f t="shared" ca="1" si="1066"/>
        <v>0.33308364308680727</v>
      </c>
      <c r="D9756" s="38">
        <f t="shared" ca="1" si="1067"/>
        <v>6.9502297498953411E-2</v>
      </c>
      <c r="E9756" s="38">
        <f t="shared" ca="1" si="1068"/>
        <v>0.14726035594664588</v>
      </c>
      <c r="F9756" s="38">
        <f t="shared" ca="1" si="1072"/>
        <v>5.414354179656794E-2</v>
      </c>
      <c r="G9756" s="24">
        <f t="shared" ca="1" si="1069"/>
        <v>12340.132665954208</v>
      </c>
      <c r="H9756" s="24">
        <f t="shared" ca="1" si="1070"/>
        <v>13033.31396926669</v>
      </c>
      <c r="I9756" s="24">
        <f ca="1">H9756/'Option value'!$E$10</f>
        <v>632.68514413915966</v>
      </c>
    </row>
    <row r="9757" spans="2:9">
      <c r="B9757">
        <f t="shared" si="1071"/>
        <v>9739</v>
      </c>
      <c r="C9757" s="38">
        <f t="shared" ca="1" si="1066"/>
        <v>0.35175771753350438</v>
      </c>
      <c r="D9757" s="38">
        <f t="shared" ca="1" si="1067"/>
        <v>7.382326912679843E-2</v>
      </c>
      <c r="E9757" s="38">
        <f t="shared" ca="1" si="1068"/>
        <v>0.1439587285849519</v>
      </c>
      <c r="F9757" s="38">
        <f t="shared" ca="1" si="1072"/>
        <v>4.1168738795530055E-2</v>
      </c>
      <c r="G9757" s="24">
        <f t="shared" ca="1" si="1069"/>
        <v>12040.17182791752</v>
      </c>
      <c r="H9757" s="24">
        <f t="shared" ca="1" si="1070"/>
        <v>12733.353131230002</v>
      </c>
      <c r="I9757" s="24">
        <f ca="1">H9757/'Option value'!$E$10</f>
        <v>618.12393840922334</v>
      </c>
    </row>
    <row r="9758" spans="2:9">
      <c r="B9758">
        <f t="shared" si="1071"/>
        <v>9740</v>
      </c>
      <c r="C9758" s="38">
        <f t="shared" ca="1" si="1066"/>
        <v>0.20441031722330244</v>
      </c>
      <c r="D9758" s="38">
        <f t="shared" ca="1" si="1067"/>
        <v>6.1986307000074702E-2</v>
      </c>
      <c r="E9758" s="38">
        <f t="shared" ca="1" si="1068"/>
        <v>0.14644348192853743</v>
      </c>
      <c r="F9758" s="38">
        <f t="shared" ca="1" si="1072"/>
        <v>3.0358223060129121E-2</v>
      </c>
      <c r="G9758" s="24">
        <f t="shared" ca="1" si="1069"/>
        <v>7975.9887478561614</v>
      </c>
      <c r="H9758" s="24">
        <f t="shared" ca="1" si="1070"/>
        <v>8669.1700511686431</v>
      </c>
      <c r="I9758" s="24">
        <f ca="1">H9758/'Option value'!$E$10</f>
        <v>420.83349762954577</v>
      </c>
    </row>
    <row r="9759" spans="2:9">
      <c r="B9759">
        <f t="shared" si="1071"/>
        <v>9741</v>
      </c>
      <c r="C9759" s="38">
        <f t="shared" ca="1" si="1066"/>
        <v>0.1285930901060533</v>
      </c>
      <c r="D9759" s="38">
        <f t="shared" ca="1" si="1067"/>
        <v>5.6153640619652632E-2</v>
      </c>
      <c r="E9759" s="38">
        <f t="shared" ca="1" si="1068"/>
        <v>0.1409238056814732</v>
      </c>
      <c r="F9759" s="38">
        <f t="shared" ca="1" si="1072"/>
        <v>2.8272815665796855E-2</v>
      </c>
      <c r="G9759" s="24">
        <f t="shared" ca="1" si="1069"/>
        <v>6977.0473311669157</v>
      </c>
      <c r="H9759" s="24">
        <f t="shared" ca="1" si="1070"/>
        <v>7670.2286344793984</v>
      </c>
      <c r="I9759" s="24">
        <f ca="1">H9759/'Option value'!$E$10</f>
        <v>372.34119584851447</v>
      </c>
    </row>
    <row r="9760" spans="2:9">
      <c r="B9760">
        <f t="shared" si="1071"/>
        <v>9742</v>
      </c>
      <c r="C9760" s="38">
        <f t="shared" ca="1" si="1066"/>
        <v>0.20960126233163617</v>
      </c>
      <c r="D9760" s="38">
        <f t="shared" ca="1" si="1067"/>
        <v>6.6898106693224921E-2</v>
      </c>
      <c r="E9760" s="38">
        <f t="shared" ca="1" si="1068"/>
        <v>0.14465851157202264</v>
      </c>
      <c r="F9760" s="38">
        <f t="shared" ca="1" si="1072"/>
        <v>4.5139635707523038E-2</v>
      </c>
      <c r="G9760" s="24">
        <f t="shared" ca="1" si="1069"/>
        <v>10084.212140828678</v>
      </c>
      <c r="H9760" s="24">
        <f t="shared" ca="1" si="1070"/>
        <v>10777.39344414116</v>
      </c>
      <c r="I9760" s="24">
        <f ca="1">H9760/'Option value'!$E$10</f>
        <v>523.17443903597859</v>
      </c>
    </row>
    <row r="9761" spans="2:9">
      <c r="B9761">
        <f t="shared" si="1071"/>
        <v>9743</v>
      </c>
      <c r="C9761" s="38">
        <f t="shared" ca="1" si="1066"/>
        <v>0.26899601552984009</v>
      </c>
      <c r="D9761" s="38">
        <f t="shared" ca="1" si="1067"/>
        <v>5.8614327982673006E-2</v>
      </c>
      <c r="E9761" s="38">
        <f t="shared" ca="1" si="1068"/>
        <v>0.14843012029863958</v>
      </c>
      <c r="F9761" s="38">
        <f t="shared" ca="1" si="1072"/>
        <v>2.723889794342247E-2</v>
      </c>
      <c r="G9761" s="24">
        <f t="shared" ca="1" si="1069"/>
        <v>7611.7455074498757</v>
      </c>
      <c r="H9761" s="24">
        <f t="shared" ca="1" si="1070"/>
        <v>8304.9268107623575</v>
      </c>
      <c r="I9761" s="24">
        <f ca="1">H9761/'Option value'!$E$10</f>
        <v>403.15178693021153</v>
      </c>
    </row>
    <row r="9762" spans="2:9">
      <c r="B9762">
        <f t="shared" si="1071"/>
        <v>9744</v>
      </c>
      <c r="C9762" s="38">
        <f t="shared" ca="1" si="1066"/>
        <v>0.37208741539444046</v>
      </c>
      <c r="D9762" s="38">
        <f t="shared" ca="1" si="1067"/>
        <v>5.8537243063955038E-2</v>
      </c>
      <c r="E9762" s="38">
        <f t="shared" ca="1" si="1068"/>
        <v>0.14624777874328226</v>
      </c>
      <c r="F9762" s="38">
        <f t="shared" ca="1" si="1072"/>
        <v>3.3443510005001363E-2</v>
      </c>
      <c r="G9762" s="24">
        <f t="shared" ca="1" si="1069"/>
        <v>8830.3900613304795</v>
      </c>
      <c r="H9762" s="24">
        <f t="shared" ca="1" si="1070"/>
        <v>9523.5713646429613</v>
      </c>
      <c r="I9762" s="24">
        <f ca="1">H9762/'Option value'!$E$10</f>
        <v>462.30928954577479</v>
      </c>
    </row>
    <row r="9763" spans="2:9">
      <c r="B9763">
        <f t="shared" si="1071"/>
        <v>9745</v>
      </c>
      <c r="C9763" s="38">
        <f t="shared" ca="1" si="1066"/>
        <v>0.13034587144653684</v>
      </c>
      <c r="D9763" s="38">
        <f t="shared" ca="1" si="1067"/>
        <v>5.2248080471755456E-2</v>
      </c>
      <c r="E9763" s="38">
        <f t="shared" ca="1" si="1068"/>
        <v>0.1467223296933936</v>
      </c>
      <c r="F9763" s="38">
        <f t="shared" ca="1" si="1072"/>
        <v>5.9060883639919085E-2</v>
      </c>
      <c r="G9763" s="24">
        <f t="shared" ca="1" si="1069"/>
        <v>8355.3459889453607</v>
      </c>
      <c r="H9763" s="24">
        <f t="shared" ca="1" si="1070"/>
        <v>9048.5272922578424</v>
      </c>
      <c r="I9763" s="24">
        <f ca="1">H9763/'Option value'!$E$10</f>
        <v>439.24889768241951</v>
      </c>
    </row>
    <row r="9764" spans="2:9">
      <c r="B9764">
        <f t="shared" si="1071"/>
        <v>9746</v>
      </c>
      <c r="C9764" s="38">
        <f t="shared" ca="1" si="1066"/>
        <v>0.21131441769867942</v>
      </c>
      <c r="D9764" s="38">
        <f t="shared" ca="1" si="1067"/>
        <v>6.6818053140883349E-2</v>
      </c>
      <c r="E9764" s="38">
        <f t="shared" ca="1" si="1068"/>
        <v>0.14291727645820149</v>
      </c>
      <c r="F9764" s="38">
        <f t="shared" ca="1" si="1072"/>
        <v>4.8356385622262507E-2</v>
      </c>
      <c r="G9764" s="24">
        <f t="shared" ca="1" si="1069"/>
        <v>10615.257313356413</v>
      </c>
      <c r="H9764" s="24">
        <f t="shared" ca="1" si="1070"/>
        <v>11308.438616668895</v>
      </c>
      <c r="I9764" s="24">
        <f ca="1">H9764/'Option value'!$E$10</f>
        <v>548.95333090625695</v>
      </c>
    </row>
    <row r="9765" spans="2:9">
      <c r="B9765">
        <f t="shared" si="1071"/>
        <v>9747</v>
      </c>
      <c r="C9765" s="38">
        <f t="shared" ca="1" si="1066"/>
        <v>0.22050537555876021</v>
      </c>
      <c r="D9765" s="38">
        <f t="shared" ca="1" si="1067"/>
        <v>6.4757024212588804E-2</v>
      </c>
      <c r="E9765" s="38">
        <f t="shared" ca="1" si="1068"/>
        <v>0.14442614232369455</v>
      </c>
      <c r="F9765" s="38">
        <f t="shared" ca="1" si="1072"/>
        <v>5.1106947904517024E-2</v>
      </c>
      <c r="G9765" s="24">
        <f t="shared" ca="1" si="1069"/>
        <v>10503.812861573708</v>
      </c>
      <c r="H9765" s="24">
        <f t="shared" ca="1" si="1070"/>
        <v>11196.99416488619</v>
      </c>
      <c r="I9765" s="24">
        <f ca="1">H9765/'Option value'!$E$10</f>
        <v>543.54340606243636</v>
      </c>
    </row>
    <row r="9766" spans="2:9">
      <c r="B9766">
        <f t="shared" si="1071"/>
        <v>9748</v>
      </c>
      <c r="C9766" s="38">
        <f t="shared" ca="1" si="1066"/>
        <v>0.14676092455224263</v>
      </c>
      <c r="D9766" s="38">
        <f t="shared" ca="1" si="1067"/>
        <v>5.7797484230697541E-2</v>
      </c>
      <c r="E9766" s="38">
        <f t="shared" ca="1" si="1068"/>
        <v>0.14467310744453396</v>
      </c>
      <c r="F9766" s="38">
        <f t="shared" ca="1" si="1072"/>
        <v>4.7894334637329519E-2</v>
      </c>
      <c r="G9766" s="24">
        <f t="shared" ca="1" si="1069"/>
        <v>8493.6250912275027</v>
      </c>
      <c r="H9766" s="24">
        <f t="shared" ca="1" si="1070"/>
        <v>9186.8063945399845</v>
      </c>
      <c r="I9766" s="24">
        <f ca="1">H9766/'Option value'!$E$10</f>
        <v>445.96147546310601</v>
      </c>
    </row>
    <row r="9767" spans="2:9">
      <c r="B9767">
        <f t="shared" si="1071"/>
        <v>9749</v>
      </c>
      <c r="C9767" s="38">
        <f t="shared" ca="1" si="1066"/>
        <v>0.11321349299039776</v>
      </c>
      <c r="D9767" s="38">
        <f t="shared" ca="1" si="1067"/>
        <v>6.4338273216413749E-2</v>
      </c>
      <c r="E9767" s="38">
        <f t="shared" ca="1" si="1068"/>
        <v>0.1482500558358987</v>
      </c>
      <c r="F9767" s="38">
        <f t="shared" ca="1" si="1072"/>
        <v>3.390786084270675E-2</v>
      </c>
      <c r="G9767" s="24">
        <f t="shared" ca="1" si="1069"/>
        <v>7768.4202945809238</v>
      </c>
      <c r="H9767" s="24">
        <f t="shared" ca="1" si="1070"/>
        <v>8461.6015978934065</v>
      </c>
      <c r="I9767" s="24">
        <f ca="1">H9767/'Option value'!$E$10</f>
        <v>410.75735912103914</v>
      </c>
    </row>
    <row r="9768" spans="2:9">
      <c r="B9768">
        <f t="shared" si="1071"/>
        <v>9750</v>
      </c>
      <c r="C9768" s="38">
        <f t="shared" ca="1" si="1066"/>
        <v>0.28637856330191985</v>
      </c>
      <c r="D9768" s="38">
        <f t="shared" ca="1" si="1067"/>
        <v>5.4838924058164124E-2</v>
      </c>
      <c r="E9768" s="38">
        <f t="shared" ca="1" si="1068"/>
        <v>0.14668246880163308</v>
      </c>
      <c r="F9768" s="38">
        <f t="shared" ca="1" si="1072"/>
        <v>3.3976727990347233E-2</v>
      </c>
      <c r="G9768" s="24">
        <f t="shared" ca="1" si="1069"/>
        <v>7762.5258318844444</v>
      </c>
      <c r="H9768" s="24">
        <f t="shared" ca="1" si="1070"/>
        <v>8455.7071351969262</v>
      </c>
      <c r="I9768" s="24">
        <f ca="1">H9768/'Option value'!$E$10</f>
        <v>410.47122015519057</v>
      </c>
    </row>
    <row r="9769" spans="2:9">
      <c r="B9769">
        <f t="shared" si="1071"/>
        <v>9751</v>
      </c>
      <c r="C9769" s="38">
        <f t="shared" ca="1" si="1066"/>
        <v>0.27892407010864018</v>
      </c>
      <c r="D9769" s="38">
        <f t="shared" ca="1" si="1067"/>
        <v>6.9674225551058969E-2</v>
      </c>
      <c r="E9769" s="38">
        <f t="shared" ca="1" si="1068"/>
        <v>0.14407835681463152</v>
      </c>
      <c r="F9769" s="38">
        <f t="shared" ca="1" si="1072"/>
        <v>2.3846772570081484E-2</v>
      </c>
      <c r="G9769" s="24">
        <f t="shared" ca="1" si="1069"/>
        <v>9191.5704104048982</v>
      </c>
      <c r="H9769" s="24">
        <f t="shared" ca="1" si="1070"/>
        <v>9884.75171371738</v>
      </c>
      <c r="I9769" s="24">
        <f ca="1">H9769/'Option value'!$E$10</f>
        <v>479.84231619987276</v>
      </c>
    </row>
    <row r="9770" spans="2:9">
      <c r="B9770">
        <f t="shared" si="1071"/>
        <v>9752</v>
      </c>
      <c r="C9770" s="38">
        <f t="shared" ca="1" si="1066"/>
        <v>0.22517539213608756</v>
      </c>
      <c r="D9770" s="38">
        <f t="shared" ca="1" si="1067"/>
        <v>6.1940763866491645E-2</v>
      </c>
      <c r="E9770" s="38">
        <f t="shared" ca="1" si="1068"/>
        <v>0.14535268564418438</v>
      </c>
      <c r="F9770" s="38">
        <f t="shared" ca="1" si="1072"/>
        <v>2.3474354765940886E-2</v>
      </c>
      <c r="G9770" s="24">
        <f t="shared" ca="1" si="1069"/>
        <v>7722.1760973436267</v>
      </c>
      <c r="H9770" s="24">
        <f t="shared" ca="1" si="1070"/>
        <v>8415.3574006561084</v>
      </c>
      <c r="I9770" s="24">
        <f ca="1">H9770/'Option value'!$E$10</f>
        <v>408.51249517748096</v>
      </c>
    </row>
    <row r="9771" spans="2:9">
      <c r="B9771">
        <f t="shared" si="1071"/>
        <v>9753</v>
      </c>
      <c r="C9771" s="38">
        <f t="shared" ca="1" si="1066"/>
        <v>0.32428692824891098</v>
      </c>
      <c r="D9771" s="38">
        <f t="shared" ca="1" si="1067"/>
        <v>6.2636759919279639E-2</v>
      </c>
      <c r="E9771" s="38">
        <f t="shared" ca="1" si="1068"/>
        <v>0.14631501927519674</v>
      </c>
      <c r="F9771" s="38">
        <f t="shared" ca="1" si="1072"/>
        <v>5.8341276894279981E-2</v>
      </c>
      <c r="G9771" s="24">
        <f t="shared" ca="1" si="1069"/>
        <v>11693.639106123801</v>
      </c>
      <c r="H9771" s="24">
        <f t="shared" ca="1" si="1070"/>
        <v>12386.820409436283</v>
      </c>
      <c r="I9771" s="24">
        <f ca="1">H9771/'Option value'!$E$10</f>
        <v>601.30196162312052</v>
      </c>
    </row>
    <row r="9772" spans="2:9">
      <c r="B9772">
        <f t="shared" si="1071"/>
        <v>9754</v>
      </c>
      <c r="C9772" s="38">
        <f t="shared" ca="1" si="1066"/>
        <v>0.17427591628549388</v>
      </c>
      <c r="D9772" s="38">
        <f t="shared" ca="1" si="1067"/>
        <v>7.0074448608700685E-2</v>
      </c>
      <c r="E9772" s="38">
        <f t="shared" ca="1" si="1068"/>
        <v>0.14453148308744893</v>
      </c>
      <c r="F9772" s="38">
        <f t="shared" ca="1" si="1072"/>
        <v>2.8135284925619553E-2</v>
      </c>
      <c r="G9772" s="24">
        <f t="shared" ca="1" si="1069"/>
        <v>8767.634251300271</v>
      </c>
      <c r="H9772" s="24">
        <f t="shared" ca="1" si="1070"/>
        <v>9460.8155546127527</v>
      </c>
      <c r="I9772" s="24">
        <f ca="1">H9772/'Option value'!$E$10</f>
        <v>459.26289100061905</v>
      </c>
    </row>
    <row r="9773" spans="2:9">
      <c r="B9773">
        <f t="shared" si="1071"/>
        <v>9755</v>
      </c>
      <c r="C9773" s="38">
        <f t="shared" ca="1" si="1066"/>
        <v>0.13184805347760345</v>
      </c>
      <c r="D9773" s="38">
        <f t="shared" ca="1" si="1067"/>
        <v>7.4960775290914342E-2</v>
      </c>
      <c r="E9773" s="38">
        <f t="shared" ca="1" si="1068"/>
        <v>0.14672207170514229</v>
      </c>
      <c r="F9773" s="38">
        <f t="shared" ca="1" si="1072"/>
        <v>3.8814597460979233E-2</v>
      </c>
      <c r="G9773" s="24">
        <f t="shared" ca="1" si="1069"/>
        <v>9751.2894411245161</v>
      </c>
      <c r="H9773" s="24">
        <f t="shared" ca="1" si="1070"/>
        <v>10444.470744436998</v>
      </c>
      <c r="I9773" s="24">
        <f ca="1">H9773/'Option value'!$E$10</f>
        <v>507.01314293383479</v>
      </c>
    </row>
    <row r="9774" spans="2:9">
      <c r="B9774">
        <f t="shared" si="1071"/>
        <v>9756</v>
      </c>
      <c r="C9774" s="38">
        <f t="shared" ca="1" si="1066"/>
        <v>0.26462087321521099</v>
      </c>
      <c r="D9774" s="38">
        <f t="shared" ca="1" si="1067"/>
        <v>6.5565226423844047E-2</v>
      </c>
      <c r="E9774" s="38">
        <f t="shared" ca="1" si="1068"/>
        <v>0.14452941307736056</v>
      </c>
      <c r="F9774" s="38">
        <f t="shared" ca="1" si="1072"/>
        <v>3.3173922427338638E-2</v>
      </c>
      <c r="G9774" s="24">
        <f t="shared" ca="1" si="1069"/>
        <v>9234.5056666966429</v>
      </c>
      <c r="H9774" s="24">
        <f t="shared" ca="1" si="1070"/>
        <v>9927.6869700091247</v>
      </c>
      <c r="I9774" s="24">
        <f ca="1">H9774/'Option value'!$E$10</f>
        <v>481.92655194219049</v>
      </c>
    </row>
    <row r="9775" spans="2:9">
      <c r="B9775">
        <f t="shared" si="1071"/>
        <v>9757</v>
      </c>
      <c r="C9775" s="38">
        <f t="shared" ca="1" si="1066"/>
        <v>0.25063899706432624</v>
      </c>
      <c r="D9775" s="38">
        <f t="shared" ca="1" si="1067"/>
        <v>6.5490322618023705E-2</v>
      </c>
      <c r="E9775" s="38">
        <f t="shared" ca="1" si="1068"/>
        <v>0.14566439548501725</v>
      </c>
      <c r="F9775" s="38">
        <f t="shared" ca="1" si="1072"/>
        <v>5.1617715067023895E-2</v>
      </c>
      <c r="G9775" s="24">
        <f t="shared" ca="1" si="1069"/>
        <v>10800.826815537417</v>
      </c>
      <c r="H9775" s="24">
        <f t="shared" ca="1" si="1070"/>
        <v>11494.008118849899</v>
      </c>
      <c r="I9775" s="24">
        <f ca="1">H9775/'Option value'!$E$10</f>
        <v>557.9615591674708</v>
      </c>
    </row>
    <row r="9776" spans="2:9">
      <c r="B9776">
        <f t="shared" si="1071"/>
        <v>9758</v>
      </c>
      <c r="C9776" s="38">
        <f t="shared" ca="1" si="1066"/>
        <v>0.38117134217973458</v>
      </c>
      <c r="D9776" s="38">
        <f t="shared" ca="1" si="1067"/>
        <v>6.4328216135316529E-2</v>
      </c>
      <c r="E9776" s="38">
        <f t="shared" ca="1" si="1068"/>
        <v>0.14254102456717174</v>
      </c>
      <c r="F9776" s="38">
        <f t="shared" ca="1" si="1072"/>
        <v>5.9021288251650372E-2</v>
      </c>
      <c r="G9776" s="24">
        <f t="shared" ca="1" si="1069"/>
        <v>13193.235941444795</v>
      </c>
      <c r="H9776" s="24">
        <f t="shared" ca="1" si="1070"/>
        <v>13886.417244757276</v>
      </c>
      <c r="I9776" s="24">
        <f ca="1">H9776/'Option value'!$E$10</f>
        <v>674.09792450278042</v>
      </c>
    </row>
    <row r="9777" spans="2:9">
      <c r="B9777">
        <f t="shared" si="1071"/>
        <v>9759</v>
      </c>
      <c r="C9777" s="38">
        <f t="shared" ca="1" si="1066"/>
        <v>0.10526358648180593</v>
      </c>
      <c r="D9777" s="38">
        <f t="shared" ca="1" si="1067"/>
        <v>6.7236632509056149E-2</v>
      </c>
      <c r="E9777" s="38">
        <f t="shared" ca="1" si="1068"/>
        <v>0.14072170628129024</v>
      </c>
      <c r="F9777" s="38">
        <f t="shared" ca="1" si="1072"/>
        <v>5.5011516138295469E-2</v>
      </c>
      <c r="G9777" s="24">
        <f t="shared" ca="1" si="1069"/>
        <v>10753.026955587517</v>
      </c>
      <c r="H9777" s="24">
        <f t="shared" ca="1" si="1070"/>
        <v>11446.208258899998</v>
      </c>
      <c r="I9777" s="24">
        <f ca="1">H9777/'Option value'!$E$10</f>
        <v>555.64117761650471</v>
      </c>
    </row>
    <row r="9778" spans="2:9">
      <c r="B9778">
        <f t="shared" si="1071"/>
        <v>9760</v>
      </c>
      <c r="C9778" s="38">
        <f t="shared" ca="1" si="1066"/>
        <v>0.18356993417847245</v>
      </c>
      <c r="D9778" s="38">
        <f t="shared" ca="1" si="1067"/>
        <v>6.1494197493178186E-2</v>
      </c>
      <c r="E9778" s="38">
        <f t="shared" ca="1" si="1068"/>
        <v>0.14507570374307063</v>
      </c>
      <c r="F9778" s="38">
        <f t="shared" ca="1" si="1072"/>
        <v>3.7632852506986759E-2</v>
      </c>
      <c r="G9778" s="24">
        <f t="shared" ca="1" si="1069"/>
        <v>8401.2114330471886</v>
      </c>
      <c r="H9778" s="24">
        <f t="shared" ca="1" si="1070"/>
        <v>9094.3927363596704</v>
      </c>
      <c r="I9778" s="24">
        <f ca="1">H9778/'Option value'!$E$10</f>
        <v>441.47537555144027</v>
      </c>
    </row>
    <row r="9779" spans="2:9">
      <c r="B9779">
        <f t="shared" si="1071"/>
        <v>9761</v>
      </c>
      <c r="C9779" s="38">
        <f t="shared" ca="1" si="1066"/>
        <v>0.28134846288327459</v>
      </c>
      <c r="D9779" s="38">
        <f t="shared" ca="1" si="1067"/>
        <v>6.0143239418213992E-2</v>
      </c>
      <c r="E9779" s="38">
        <f t="shared" ca="1" si="1068"/>
        <v>0.14619964032646254</v>
      </c>
      <c r="F9779" s="38">
        <f t="shared" ca="1" si="1072"/>
        <v>4.1853714089486807E-2</v>
      </c>
      <c r="G9779" s="24">
        <f t="shared" ca="1" si="1069"/>
        <v>9159.4616124107197</v>
      </c>
      <c r="H9779" s="24">
        <f t="shared" ca="1" si="1070"/>
        <v>9852.6429157232014</v>
      </c>
      <c r="I9779" s="24">
        <f ca="1">H9779/'Option value'!$E$10</f>
        <v>478.28363668559228</v>
      </c>
    </row>
    <row r="9780" spans="2:9">
      <c r="B9780">
        <f t="shared" si="1071"/>
        <v>9762</v>
      </c>
      <c r="C9780" s="38">
        <f t="shared" ca="1" si="1066"/>
        <v>0.1517916418662516</v>
      </c>
      <c r="D9780" s="38">
        <f t="shared" ca="1" si="1067"/>
        <v>6.4103319301486536E-2</v>
      </c>
      <c r="E9780" s="38">
        <f t="shared" ca="1" si="1068"/>
        <v>0.14233969303999974</v>
      </c>
      <c r="F9780" s="38">
        <f t="shared" ca="1" si="1072"/>
        <v>5.2929617355745473E-2</v>
      </c>
      <c r="G9780" s="24">
        <f t="shared" ca="1" si="1069"/>
        <v>10241.400620605027</v>
      </c>
      <c r="H9780" s="24">
        <f t="shared" ca="1" si="1070"/>
        <v>10934.581923917509</v>
      </c>
      <c r="I9780" s="24">
        <f ca="1">H9780/'Option value'!$E$10</f>
        <v>530.80494776298588</v>
      </c>
    </row>
    <row r="9781" spans="2:9">
      <c r="B9781">
        <f t="shared" si="1071"/>
        <v>9763</v>
      </c>
      <c r="C9781" s="38">
        <f t="shared" ca="1" si="1066"/>
        <v>0.19965776211995354</v>
      </c>
      <c r="D9781" s="38">
        <f t="shared" ca="1" si="1067"/>
        <v>5.646403439167999E-2</v>
      </c>
      <c r="E9781" s="38">
        <f t="shared" ca="1" si="1068"/>
        <v>0.14670237167637157</v>
      </c>
      <c r="F9781" s="38">
        <f t="shared" ca="1" si="1072"/>
        <v>5.9351569396011564E-2</v>
      </c>
      <c r="G9781" s="24">
        <f t="shared" ca="1" si="1069"/>
        <v>9617.3130440321947</v>
      </c>
      <c r="H9781" s="24">
        <f t="shared" ca="1" si="1070"/>
        <v>10310.494347344676</v>
      </c>
      <c r="I9781" s="24">
        <f ca="1">H9781/'Option value'!$E$10</f>
        <v>500.50943433712018</v>
      </c>
    </row>
    <row r="9782" spans="2:9">
      <c r="B9782">
        <f t="shared" si="1071"/>
        <v>9764</v>
      </c>
      <c r="C9782" s="38">
        <f t="shared" ca="1" si="1066"/>
        <v>0.29281889258940358</v>
      </c>
      <c r="D9782" s="38">
        <f t="shared" ca="1" si="1067"/>
        <v>7.4895014095630708E-2</v>
      </c>
      <c r="E9782" s="38">
        <f t="shared" ca="1" si="1068"/>
        <v>0.14418267332990861</v>
      </c>
      <c r="F9782" s="38">
        <f t="shared" ca="1" si="1072"/>
        <v>3.3074309305328869E-2</v>
      </c>
      <c r="G9782" s="24">
        <f t="shared" ca="1" si="1069"/>
        <v>10807.74826935827</v>
      </c>
      <c r="H9782" s="24">
        <f t="shared" ca="1" si="1070"/>
        <v>11500.929572670751</v>
      </c>
      <c r="I9782" s="24">
        <f ca="1">H9782/'Option value'!$E$10</f>
        <v>558.29755207139567</v>
      </c>
    </row>
    <row r="9783" spans="2:9">
      <c r="B9783">
        <f t="shared" si="1071"/>
        <v>9765</v>
      </c>
      <c r="C9783" s="38">
        <f t="shared" ca="1" si="1066"/>
        <v>0.35511992632049905</v>
      </c>
      <c r="D9783" s="38">
        <f t="shared" ca="1" si="1067"/>
        <v>6.3825263593070836E-2</v>
      </c>
      <c r="E9783" s="38">
        <f t="shared" ca="1" si="1068"/>
        <v>0.14378646645404053</v>
      </c>
      <c r="F9783" s="38">
        <f t="shared" ca="1" si="1072"/>
        <v>5.4447533379079469E-2</v>
      </c>
      <c r="G9783" s="24">
        <f t="shared" ca="1" si="1069"/>
        <v>12006.625471279083</v>
      </c>
      <c r="H9783" s="24">
        <f t="shared" ca="1" si="1070"/>
        <v>12699.806774591565</v>
      </c>
      <c r="I9783" s="24">
        <f ca="1">H9783/'Option value'!$E$10</f>
        <v>616.49547449473607</v>
      </c>
    </row>
    <row r="9784" spans="2:9">
      <c r="B9784">
        <f t="shared" si="1071"/>
        <v>9766</v>
      </c>
      <c r="C9784" s="38">
        <f t="shared" ca="1" si="1066"/>
        <v>0.33854314079633219</v>
      </c>
      <c r="D9784" s="38">
        <f t="shared" ca="1" si="1067"/>
        <v>5.4148645427996966E-2</v>
      </c>
      <c r="E9784" s="38">
        <f t="shared" ca="1" si="1068"/>
        <v>0.15033645657507275</v>
      </c>
      <c r="F9784" s="38">
        <f t="shared" ca="1" si="1072"/>
        <v>5.3029175930074821E-2</v>
      </c>
      <c r="G9784" s="24">
        <f t="shared" ca="1" si="1069"/>
        <v>9237.7458711789623</v>
      </c>
      <c r="H9784" s="24">
        <f t="shared" ca="1" si="1070"/>
        <v>9930.927174491444</v>
      </c>
      <c r="I9784" s="24">
        <f ca="1">H9784/'Option value'!$E$10</f>
        <v>482.08384342191471</v>
      </c>
    </row>
    <row r="9785" spans="2:9">
      <c r="B9785">
        <f t="shared" si="1071"/>
        <v>9767</v>
      </c>
      <c r="C9785" s="38">
        <f t="shared" ca="1" si="1066"/>
        <v>0.18151989687644418</v>
      </c>
      <c r="D9785" s="38">
        <f t="shared" ca="1" si="1067"/>
        <v>7.0097569210141153E-2</v>
      </c>
      <c r="E9785" s="38">
        <f t="shared" ca="1" si="1068"/>
        <v>0.14605290939338728</v>
      </c>
      <c r="F9785" s="38">
        <f t="shared" ca="1" si="1072"/>
        <v>2.978916836018769E-2</v>
      </c>
      <c r="G9785" s="24">
        <f t="shared" ca="1" si="1069"/>
        <v>8834.6852426389778</v>
      </c>
      <c r="H9785" s="24">
        <f t="shared" ca="1" si="1070"/>
        <v>9527.8665459514596</v>
      </c>
      <c r="I9785" s="24">
        <f ca="1">H9785/'Option value'!$E$10</f>
        <v>462.51779349278928</v>
      </c>
    </row>
    <row r="9786" spans="2:9">
      <c r="B9786">
        <f t="shared" si="1071"/>
        <v>9768</v>
      </c>
      <c r="C9786" s="38">
        <f t="shared" ca="1" si="1066"/>
        <v>7.9480534569622258E-2</v>
      </c>
      <c r="D9786" s="38">
        <f t="shared" ca="1" si="1067"/>
        <v>6.881650729365342E-2</v>
      </c>
      <c r="E9786" s="38">
        <f t="shared" ca="1" si="1068"/>
        <v>0.14539461723098712</v>
      </c>
      <c r="F9786" s="38">
        <f t="shared" ca="1" si="1072"/>
        <v>4.2120201427500392E-2</v>
      </c>
      <c r="G9786" s="24">
        <f t="shared" ca="1" si="1069"/>
        <v>8920.8466117248208</v>
      </c>
      <c r="H9786" s="24">
        <f t="shared" ca="1" si="1070"/>
        <v>9614.0279150373026</v>
      </c>
      <c r="I9786" s="24">
        <f ca="1">H9786/'Option value'!$E$10</f>
        <v>466.70038422511175</v>
      </c>
    </row>
    <row r="9787" spans="2:9">
      <c r="B9787">
        <f t="shared" si="1071"/>
        <v>9769</v>
      </c>
      <c r="C9787" s="38">
        <f t="shared" ca="1" si="1066"/>
        <v>0.23024418547358155</v>
      </c>
      <c r="D9787" s="38">
        <f t="shared" ca="1" si="1067"/>
        <v>6.2113118463456053E-2</v>
      </c>
      <c r="E9787" s="38">
        <f t="shared" ca="1" si="1068"/>
        <v>0.14741530799337821</v>
      </c>
      <c r="F9787" s="38">
        <f t="shared" ca="1" si="1072"/>
        <v>2.3781349268424571E-2</v>
      </c>
      <c r="G9787" s="24">
        <f t="shared" ca="1" si="1069"/>
        <v>7665.2841124261413</v>
      </c>
      <c r="H9787" s="24">
        <f t="shared" ca="1" si="1070"/>
        <v>8358.4654157386231</v>
      </c>
      <c r="I9787" s="24">
        <f ca="1">H9787/'Option value'!$E$10</f>
        <v>405.75074833682635</v>
      </c>
    </row>
    <row r="9788" spans="2:9">
      <c r="B9788">
        <f t="shared" si="1071"/>
        <v>9770</v>
      </c>
      <c r="C9788" s="38">
        <f t="shared" ca="1" si="1066"/>
        <v>0.20296084314668725</v>
      </c>
      <c r="D9788" s="38">
        <f t="shared" ca="1" si="1067"/>
        <v>6.4059524148333394E-2</v>
      </c>
      <c r="E9788" s="38">
        <f t="shared" ca="1" si="1068"/>
        <v>0.14658064458215961</v>
      </c>
      <c r="F9788" s="38">
        <f t="shared" ca="1" si="1072"/>
        <v>2.1785139120770763E-2</v>
      </c>
      <c r="G9788" s="24">
        <f t="shared" ca="1" si="1069"/>
        <v>7658.2163588266503</v>
      </c>
      <c r="H9788" s="24">
        <f t="shared" ca="1" si="1070"/>
        <v>8351.3976621391321</v>
      </c>
      <c r="I9788" s="24">
        <f ca="1">H9788/'Option value'!$E$10</f>
        <v>405.40765350189957</v>
      </c>
    </row>
    <row r="9789" spans="2:9">
      <c r="B9789">
        <f t="shared" si="1071"/>
        <v>9771</v>
      </c>
      <c r="C9789" s="38">
        <f t="shared" ca="1" si="1066"/>
        <v>-1.6274252012844659E-2</v>
      </c>
      <c r="D9789" s="38">
        <f t="shared" ca="1" si="1067"/>
        <v>6.4252343605827253E-2</v>
      </c>
      <c r="E9789" s="38">
        <f t="shared" ca="1" si="1068"/>
        <v>0.14371037351532751</v>
      </c>
      <c r="F9789" s="38">
        <f t="shared" ca="1" si="1072"/>
        <v>3.8112042160566552E-2</v>
      </c>
      <c r="G9789" s="24">
        <f t="shared" ca="1" si="1069"/>
        <v>7423.305486347791</v>
      </c>
      <c r="H9789" s="24">
        <f t="shared" ca="1" si="1070"/>
        <v>8116.4867896602736</v>
      </c>
      <c r="I9789" s="24">
        <f ca="1">H9789/'Option value'!$E$10</f>
        <v>394.00421309030452</v>
      </c>
    </row>
    <row r="9790" spans="2:9">
      <c r="B9790">
        <f t="shared" si="1071"/>
        <v>9772</v>
      </c>
      <c r="C9790" s="38">
        <f t="shared" ca="1" si="1066"/>
        <v>0.17247042746375016</v>
      </c>
      <c r="D9790" s="38">
        <f t="shared" ca="1" si="1067"/>
        <v>5.6451151793764941E-2</v>
      </c>
      <c r="E9790" s="38">
        <f t="shared" ca="1" si="1068"/>
        <v>0.14541205526284812</v>
      </c>
      <c r="F9790" s="38">
        <f t="shared" ca="1" si="1072"/>
        <v>4.1199505574251123E-2</v>
      </c>
      <c r="G9790" s="24">
        <f t="shared" ca="1" si="1069"/>
        <v>7876.7318381057576</v>
      </c>
      <c r="H9790" s="24">
        <f t="shared" ca="1" si="1070"/>
        <v>8569.9131414182393</v>
      </c>
      <c r="I9790" s="24">
        <f ca="1">H9790/'Option value'!$E$10</f>
        <v>416.01520103972035</v>
      </c>
    </row>
    <row r="9791" spans="2:9">
      <c r="B9791">
        <f t="shared" si="1071"/>
        <v>9773</v>
      </c>
      <c r="C9791" s="38">
        <f t="shared" ca="1" si="1066"/>
        <v>0.36581782376886063</v>
      </c>
      <c r="D9791" s="38">
        <f t="shared" ca="1" si="1067"/>
        <v>6.0639733085025911E-2</v>
      </c>
      <c r="E9791" s="38">
        <f t="shared" ca="1" si="1068"/>
        <v>0.14206210048506146</v>
      </c>
      <c r="F9791" s="38">
        <f t="shared" ca="1" si="1072"/>
        <v>3.858701472548498E-2</v>
      </c>
      <c r="G9791" s="24">
        <f t="shared" ca="1" si="1069"/>
        <v>9926.7169532838798</v>
      </c>
      <c r="H9791" s="24">
        <f t="shared" ca="1" si="1070"/>
        <v>10619.898256596362</v>
      </c>
      <c r="I9791" s="24">
        <f ca="1">H9791/'Option value'!$E$10</f>
        <v>515.52904158234765</v>
      </c>
    </row>
    <row r="9792" spans="2:9">
      <c r="B9792">
        <f t="shared" si="1071"/>
        <v>9774</v>
      </c>
      <c r="C9792" s="38">
        <f t="shared" ca="1" si="1066"/>
        <v>0.13035314199025705</v>
      </c>
      <c r="D9792" s="38">
        <f t="shared" ca="1" si="1067"/>
        <v>6.9824934646825348E-2</v>
      </c>
      <c r="E9792" s="38">
        <f t="shared" ca="1" si="1068"/>
        <v>0.14360903074968373</v>
      </c>
      <c r="F9792" s="38">
        <f t="shared" ca="1" si="1072"/>
        <v>4.8771337884263223E-2</v>
      </c>
      <c r="G9792" s="24">
        <f t="shared" ca="1" si="1069"/>
        <v>10321.316132223834</v>
      </c>
      <c r="H9792" s="24">
        <f t="shared" ca="1" si="1070"/>
        <v>11014.497435536316</v>
      </c>
      <c r="I9792" s="24">
        <f ca="1">H9792/'Option value'!$E$10</f>
        <v>534.68434153088901</v>
      </c>
    </row>
    <row r="9793" spans="2:9">
      <c r="B9793">
        <f t="shared" si="1071"/>
        <v>9775</v>
      </c>
      <c r="C9793" s="38">
        <f t="shared" ca="1" si="1066"/>
        <v>0.42241780222887104</v>
      </c>
      <c r="D9793" s="38">
        <f t="shared" ca="1" si="1067"/>
        <v>6.1729059660286655E-2</v>
      </c>
      <c r="E9793" s="38">
        <f t="shared" ca="1" si="1068"/>
        <v>0.14619386510850721</v>
      </c>
      <c r="F9793" s="38">
        <f t="shared" ca="1" si="1072"/>
        <v>3.2952856470007494E-2</v>
      </c>
      <c r="G9793" s="24">
        <f t="shared" ca="1" si="1069"/>
        <v>9616.2221613180645</v>
      </c>
      <c r="H9793" s="24">
        <f t="shared" ca="1" si="1070"/>
        <v>10309.403464630546</v>
      </c>
      <c r="I9793" s="24">
        <f ca="1">H9793/'Option value'!$E$10</f>
        <v>500.45647886556048</v>
      </c>
    </row>
    <row r="9794" spans="2:9">
      <c r="B9794">
        <f t="shared" si="1071"/>
        <v>9776</v>
      </c>
      <c r="C9794" s="38">
        <f t="shared" ca="1" si="1066"/>
        <v>0.41270797146049848</v>
      </c>
      <c r="D9794" s="38">
        <f t="shared" ca="1" si="1067"/>
        <v>5.4670629809303747E-2</v>
      </c>
      <c r="E9794" s="38">
        <f t="shared" ca="1" si="1068"/>
        <v>0.14984373385624764</v>
      </c>
      <c r="F9794" s="38">
        <f t="shared" ca="1" si="1072"/>
        <v>5.3305175758171203E-2</v>
      </c>
      <c r="G9794" s="24">
        <f t="shared" ca="1" si="1069"/>
        <v>9921.9501725994069</v>
      </c>
      <c r="H9794" s="24">
        <f t="shared" ca="1" si="1070"/>
        <v>10615.131475911889</v>
      </c>
      <c r="I9794" s="24">
        <f ca="1">H9794/'Option value'!$E$10</f>
        <v>515.29764446174215</v>
      </c>
    </row>
    <row r="9795" spans="2:9">
      <c r="B9795">
        <f t="shared" si="1071"/>
        <v>9777</v>
      </c>
      <c r="C9795" s="38">
        <f t="shared" ca="1" si="1066"/>
        <v>0.21549583794931987</v>
      </c>
      <c r="D9795" s="38">
        <f t="shared" ca="1" si="1067"/>
        <v>6.1652740985907346E-2</v>
      </c>
      <c r="E9795" s="38">
        <f t="shared" ca="1" si="1068"/>
        <v>0.14448366693284445</v>
      </c>
      <c r="F9795" s="38">
        <f t="shared" ca="1" si="1072"/>
        <v>4.4628726316560619E-2</v>
      </c>
      <c r="G9795" s="24">
        <f t="shared" ca="1" si="1069"/>
        <v>9307.3851228863641</v>
      </c>
      <c r="H9795" s="24">
        <f t="shared" ca="1" si="1070"/>
        <v>10000.566426198846</v>
      </c>
      <c r="I9795" s="24">
        <f ca="1">H9795/'Option value'!$E$10</f>
        <v>485.46438962130316</v>
      </c>
    </row>
    <row r="9796" spans="2:9">
      <c r="B9796">
        <f t="shared" si="1071"/>
        <v>9778</v>
      </c>
      <c r="C9796" s="38">
        <f t="shared" ca="1" si="1066"/>
        <v>0.25388147457381549</v>
      </c>
      <c r="D9796" s="38">
        <f t="shared" ca="1" si="1067"/>
        <v>4.6645860303096358E-2</v>
      </c>
      <c r="E9796" s="38">
        <f t="shared" ca="1" si="1068"/>
        <v>0.14673054395771487</v>
      </c>
      <c r="F9796" s="38">
        <f t="shared" ca="1" si="1072"/>
        <v>3.979356958375678E-2</v>
      </c>
      <c r="G9796" s="24">
        <f t="shared" ca="1" si="1069"/>
        <v>6783.1758786717401</v>
      </c>
      <c r="H9796" s="24">
        <f t="shared" ca="1" si="1070"/>
        <v>7476.3571819842227</v>
      </c>
      <c r="I9796" s="24">
        <f ca="1">H9796/'Option value'!$E$10</f>
        <v>362.92996029049624</v>
      </c>
    </row>
    <row r="9797" spans="2:9">
      <c r="B9797">
        <f t="shared" si="1071"/>
        <v>9779</v>
      </c>
      <c r="C9797" s="38">
        <f t="shared" ca="1" si="1066"/>
        <v>0.14682542132705279</v>
      </c>
      <c r="D9797" s="38">
        <f t="shared" ca="1" si="1067"/>
        <v>6.4887480193624711E-2</v>
      </c>
      <c r="E9797" s="38">
        <f t="shared" ca="1" si="1068"/>
        <v>0.14670968716951843</v>
      </c>
      <c r="F9797" s="38">
        <f t="shared" ca="1" si="1072"/>
        <v>2.8310698339327769E-2</v>
      </c>
      <c r="G9797" s="24">
        <f t="shared" ca="1" si="1069"/>
        <v>7794.7394708644042</v>
      </c>
      <c r="H9797" s="24">
        <f t="shared" ca="1" si="1070"/>
        <v>8487.920774176886</v>
      </c>
      <c r="I9797" s="24">
        <f ca="1">H9797/'Option value'!$E$10</f>
        <v>412.03498903771288</v>
      </c>
    </row>
    <row r="9798" spans="2:9">
      <c r="B9798">
        <f t="shared" si="1071"/>
        <v>9780</v>
      </c>
      <c r="C9798" s="38">
        <f t="shared" ca="1" si="1066"/>
        <v>0.13171551201092524</v>
      </c>
      <c r="D9798" s="38">
        <f t="shared" ca="1" si="1067"/>
        <v>5.8635007706755053E-2</v>
      </c>
      <c r="E9798" s="38">
        <f t="shared" ca="1" si="1068"/>
        <v>0.14423170090450113</v>
      </c>
      <c r="F9798" s="38">
        <f t="shared" ca="1" si="1072"/>
        <v>3.4680385189750106E-2</v>
      </c>
      <c r="G9798" s="24">
        <f t="shared" ca="1" si="1069"/>
        <v>7512.2154368984056</v>
      </c>
      <c r="H9798" s="24">
        <f t="shared" ca="1" si="1070"/>
        <v>8205.3967402108883</v>
      </c>
      <c r="I9798" s="24">
        <f ca="1">H9798/'Option value'!$E$10</f>
        <v>398.32023010732468</v>
      </c>
    </row>
    <row r="9799" spans="2:9">
      <c r="B9799">
        <f t="shared" si="1071"/>
        <v>9781</v>
      </c>
      <c r="C9799" s="38">
        <f t="shared" ca="1" si="1066"/>
        <v>0.18232387019212576</v>
      </c>
      <c r="D9799" s="38">
        <f t="shared" ca="1" si="1067"/>
        <v>6.1207455595824141E-2</v>
      </c>
      <c r="E9799" s="38">
        <f t="shared" ca="1" si="1068"/>
        <v>0.14685937742928057</v>
      </c>
      <c r="F9799" s="38">
        <f t="shared" ca="1" si="1072"/>
        <v>2.7095079990503132E-2</v>
      </c>
      <c r="G9799" s="24">
        <f t="shared" ca="1" si="1069"/>
        <v>7493.8464410888455</v>
      </c>
      <c r="H9799" s="24">
        <f t="shared" ca="1" si="1070"/>
        <v>8187.0277444013282</v>
      </c>
      <c r="I9799" s="24">
        <f ca="1">H9799/'Option value'!$E$10</f>
        <v>397.42853128161784</v>
      </c>
    </row>
    <row r="9800" spans="2:9">
      <c r="B9800">
        <f t="shared" si="1071"/>
        <v>9782</v>
      </c>
      <c r="C9800" s="38">
        <f t="shared" ca="1" si="1066"/>
        <v>0.36862129193342352</v>
      </c>
      <c r="D9800" s="38">
        <f t="shared" ca="1" si="1067"/>
        <v>8.3676357645633762E-2</v>
      </c>
      <c r="E9800" s="38">
        <f t="shared" ca="1" si="1068"/>
        <v>0.14805219271923153</v>
      </c>
      <c r="F9800" s="38">
        <f t="shared" ca="1" si="1072"/>
        <v>5.6081961378606049E-2</v>
      </c>
      <c r="G9800" s="24">
        <f t="shared" ca="1" si="1069"/>
        <v>15442.946167676891</v>
      </c>
      <c r="H9800" s="24">
        <f t="shared" ca="1" si="1070"/>
        <v>16136.127470989373</v>
      </c>
      <c r="I9800" s="24">
        <f ca="1">H9800/'Option value'!$E$10</f>
        <v>783.30715878589183</v>
      </c>
    </row>
    <row r="9801" spans="2:9">
      <c r="B9801">
        <f t="shared" si="1071"/>
        <v>9783</v>
      </c>
      <c r="C9801" s="38">
        <f t="shared" ca="1" si="1066"/>
        <v>0.13114084554030536</v>
      </c>
      <c r="D9801" s="38">
        <f t="shared" ca="1" si="1067"/>
        <v>6.2222736914974659E-2</v>
      </c>
      <c r="E9801" s="38">
        <f t="shared" ca="1" si="1068"/>
        <v>0.14673675562171662</v>
      </c>
      <c r="F9801" s="38">
        <f t="shared" ca="1" si="1072"/>
        <v>5.9640820716457182E-2</v>
      </c>
      <c r="G9801" s="24">
        <f t="shared" ca="1" si="1069"/>
        <v>10022.112801585645</v>
      </c>
      <c r="H9801" s="24">
        <f t="shared" ca="1" si="1070"/>
        <v>10715.294104898127</v>
      </c>
      <c r="I9801" s="24">
        <f ca="1">H9801/'Option value'!$E$10</f>
        <v>520.15990800476334</v>
      </c>
    </row>
    <row r="9802" spans="2:9">
      <c r="B9802">
        <f t="shared" si="1071"/>
        <v>9784</v>
      </c>
      <c r="C9802" s="38">
        <f t="shared" ca="1" si="1066"/>
        <v>0.24973711861109577</v>
      </c>
      <c r="D9802" s="38">
        <f t="shared" ca="1" si="1067"/>
        <v>7.6808199172382852E-2</v>
      </c>
      <c r="E9802" s="38">
        <f t="shared" ca="1" si="1068"/>
        <v>0.14574866584309928</v>
      </c>
      <c r="F9802" s="38">
        <f t="shared" ca="1" si="1072"/>
        <v>5.6998958026941673E-2</v>
      </c>
      <c r="G9802" s="24">
        <f t="shared" ca="1" si="1069"/>
        <v>13413.765101300991</v>
      </c>
      <c r="H9802" s="24">
        <f t="shared" ca="1" si="1070"/>
        <v>14106.946404613473</v>
      </c>
      <c r="I9802" s="24">
        <f ca="1">H9802/'Option value'!$E$10</f>
        <v>684.80322352492578</v>
      </c>
    </row>
    <row r="9803" spans="2:9">
      <c r="B9803">
        <f t="shared" si="1071"/>
        <v>9785</v>
      </c>
      <c r="C9803" s="38">
        <f t="shared" ca="1" si="1066"/>
        <v>0.14945726841000645</v>
      </c>
      <c r="D9803" s="38">
        <f t="shared" ca="1" si="1067"/>
        <v>5.3367074366174862E-2</v>
      </c>
      <c r="E9803" s="38">
        <f t="shared" ca="1" si="1068"/>
        <v>0.14802769079886216</v>
      </c>
      <c r="F9803" s="38">
        <f t="shared" ca="1" si="1072"/>
        <v>3.4000438187461519E-2</v>
      </c>
      <c r="G9803" s="24">
        <f t="shared" ca="1" si="1069"/>
        <v>6671.8909943515027</v>
      </c>
      <c r="H9803" s="24">
        <f t="shared" ca="1" si="1070"/>
        <v>7365.0722976639854</v>
      </c>
      <c r="I9803" s="24">
        <f ca="1">H9803/'Option value'!$E$10</f>
        <v>357.52778143999927</v>
      </c>
    </row>
    <row r="9804" spans="2:9">
      <c r="B9804">
        <f t="shared" si="1071"/>
        <v>9786</v>
      </c>
      <c r="C9804" s="38">
        <f t="shared" ca="1" si="1066"/>
        <v>0.27877213873703771</v>
      </c>
      <c r="D9804" s="38">
        <f t="shared" ca="1" si="1067"/>
        <v>6.0924318736277183E-2</v>
      </c>
      <c r="E9804" s="38">
        <f t="shared" ca="1" si="1068"/>
        <v>0.14574381194769864</v>
      </c>
      <c r="F9804" s="38">
        <f t="shared" ca="1" si="1072"/>
        <v>2.0221403704569235E-2</v>
      </c>
      <c r="G9804" s="24">
        <f t="shared" ca="1" si="1069"/>
        <v>7697.575565109064</v>
      </c>
      <c r="H9804" s="24">
        <f t="shared" ca="1" si="1070"/>
        <v>8390.7568684215457</v>
      </c>
      <c r="I9804" s="24">
        <f ca="1">H9804/'Option value'!$E$10</f>
        <v>407.31829458357015</v>
      </c>
    </row>
    <row r="9805" spans="2:9">
      <c r="B9805">
        <f t="shared" si="1071"/>
        <v>9787</v>
      </c>
      <c r="C9805" s="38">
        <f t="shared" ca="1" si="1066"/>
        <v>0.2963910712586294</v>
      </c>
      <c r="D9805" s="38">
        <f t="shared" ca="1" si="1067"/>
        <v>7.1319342113536854E-2</v>
      </c>
      <c r="E9805" s="38">
        <f t="shared" ca="1" si="1068"/>
        <v>0.14652682812225801</v>
      </c>
      <c r="F9805" s="38">
        <f t="shared" ca="1" si="1072"/>
        <v>5.8058650452670099E-2</v>
      </c>
      <c r="G9805" s="24">
        <f t="shared" ca="1" si="1069"/>
        <v>12961.272904700065</v>
      </c>
      <c r="H9805" s="24">
        <f t="shared" ca="1" si="1070"/>
        <v>13654.454208012547</v>
      </c>
      <c r="I9805" s="24">
        <f ca="1">H9805/'Option value'!$E$10</f>
        <v>662.83758291323034</v>
      </c>
    </row>
    <row r="9806" spans="2:9">
      <c r="B9806">
        <f t="shared" si="1071"/>
        <v>9788</v>
      </c>
      <c r="C9806" s="38">
        <f t="shared" ca="1" si="1066"/>
        <v>7.5219181613852382E-2</v>
      </c>
      <c r="D9806" s="38">
        <f t="shared" ca="1" si="1067"/>
        <v>5.5911786865940075E-2</v>
      </c>
      <c r="E9806" s="38">
        <f t="shared" ca="1" si="1068"/>
        <v>0.14812845488006876</v>
      </c>
      <c r="F9806" s="38">
        <f t="shared" ca="1" si="1072"/>
        <v>3.056220433144248E-2</v>
      </c>
      <c r="G9806" s="24">
        <f t="shared" ca="1" si="1069"/>
        <v>6341.749516407318</v>
      </c>
      <c r="H9806" s="24">
        <f t="shared" ca="1" si="1070"/>
        <v>7034.9308197198006</v>
      </c>
      <c r="I9806" s="24">
        <f ca="1">H9806/'Option value'!$E$10</f>
        <v>341.50149610290293</v>
      </c>
    </row>
    <row r="9807" spans="2:9">
      <c r="B9807">
        <f t="shared" si="1071"/>
        <v>9789</v>
      </c>
      <c r="C9807" s="38">
        <f t="shared" ca="1" si="1066"/>
        <v>0.18934171936462374</v>
      </c>
      <c r="D9807" s="38">
        <f t="shared" ca="1" si="1067"/>
        <v>6.1401166703630723E-2</v>
      </c>
      <c r="E9807" s="38">
        <f t="shared" ca="1" si="1068"/>
        <v>0.14590489486863636</v>
      </c>
      <c r="F9807" s="38">
        <f t="shared" ca="1" si="1072"/>
        <v>3.734271036774528E-2</v>
      </c>
      <c r="G9807" s="24">
        <f t="shared" ca="1" si="1069"/>
        <v>8342.4973957854309</v>
      </c>
      <c r="H9807" s="24">
        <f t="shared" ca="1" si="1070"/>
        <v>9035.6786990979126</v>
      </c>
      <c r="I9807" s="24">
        <f ca="1">H9807/'Option value'!$E$10</f>
        <v>438.62517956785979</v>
      </c>
    </row>
    <row r="9808" spans="2:9">
      <c r="B9808">
        <f t="shared" si="1071"/>
        <v>9790</v>
      </c>
      <c r="C9808" s="38">
        <f t="shared" ca="1" si="1066"/>
        <v>0.2768789696614819</v>
      </c>
      <c r="D9808" s="38">
        <f t="shared" ca="1" si="1067"/>
        <v>4.6123344180665715E-2</v>
      </c>
      <c r="E9808" s="38">
        <f t="shared" ca="1" si="1068"/>
        <v>0.14941275103069593</v>
      </c>
      <c r="F9808" s="38">
        <f t="shared" ca="1" si="1072"/>
        <v>3.6110987561468036E-2</v>
      </c>
      <c r="G9808" s="24">
        <f t="shared" ca="1" si="1069"/>
        <v>6446.5184492065282</v>
      </c>
      <c r="H9808" s="24">
        <f t="shared" ca="1" si="1070"/>
        <v>7139.6997525190109</v>
      </c>
      <c r="I9808" s="24">
        <f ca="1">H9808/'Option value'!$E$10</f>
        <v>346.58736662713642</v>
      </c>
    </row>
    <row r="9809" spans="2:9">
      <c r="B9809">
        <f t="shared" si="1071"/>
        <v>9791</v>
      </c>
      <c r="C9809" s="38">
        <f t="shared" ca="1" si="1066"/>
        <v>0.26899829409642895</v>
      </c>
      <c r="D9809" s="38">
        <f t="shared" ca="1" si="1067"/>
        <v>7.5155443130885319E-2</v>
      </c>
      <c r="E9809" s="38">
        <f t="shared" ca="1" si="1068"/>
        <v>0.14649083493987414</v>
      </c>
      <c r="F9809" s="38">
        <f t="shared" ca="1" si="1072"/>
        <v>4.684315057049053E-2</v>
      </c>
      <c r="G9809" s="24">
        <f t="shared" ca="1" si="1069"/>
        <v>11869.861293558457</v>
      </c>
      <c r="H9809" s="24">
        <f t="shared" ca="1" si="1070"/>
        <v>12563.042596870939</v>
      </c>
      <c r="I9809" s="24">
        <f ca="1">H9809/'Option value'!$E$10</f>
        <v>609.85643674130768</v>
      </c>
    </row>
    <row r="9810" spans="2:9">
      <c r="B9810">
        <f t="shared" si="1071"/>
        <v>9792</v>
      </c>
      <c r="C9810" s="38">
        <f t="shared" ca="1" si="1066"/>
        <v>0.24488875413040354</v>
      </c>
      <c r="D9810" s="38">
        <f t="shared" ca="1" si="1067"/>
        <v>6.3574731153982947E-2</v>
      </c>
      <c r="E9810" s="38">
        <f t="shared" ca="1" si="1068"/>
        <v>0.14667588403860354</v>
      </c>
      <c r="F9810" s="38">
        <f t="shared" ca="1" si="1072"/>
        <v>3.1003767986414996E-2</v>
      </c>
      <c r="G9810" s="24">
        <f t="shared" ca="1" si="1069"/>
        <v>8485.5065375294507</v>
      </c>
      <c r="H9810" s="24">
        <f t="shared" ca="1" si="1070"/>
        <v>9178.6878408419325</v>
      </c>
      <c r="I9810" s="24">
        <f ca="1">H9810/'Option value'!$E$10</f>
        <v>445.56737091465686</v>
      </c>
    </row>
    <row r="9811" spans="2:9">
      <c r="B9811">
        <f t="shared" si="1071"/>
        <v>9793</v>
      </c>
      <c r="C9811" s="38">
        <f t="shared" ref="C9811:C9874" ca="1" si="1073">_xlfn.NORM.INV(RAND(),$F$6,$G$6)</f>
        <v>0.12777291091155085</v>
      </c>
      <c r="D9811" s="38">
        <f t="shared" ref="D9811:D9874" ca="1" si="1074">_xlfn.NORM.INV(RAND(),$F$7,$G$7)</f>
        <v>6.7410870438791251E-2</v>
      </c>
      <c r="E9811" s="38">
        <f t="shared" ref="E9811:E9874" ca="1" si="1075">_xlfn.NORM.INV(RAND(),$F$8,$G$8)</f>
        <v>0.14921044960346361</v>
      </c>
      <c r="F9811" s="38">
        <f t="shared" ca="1" si="1072"/>
        <v>2.5830963238225341E-2</v>
      </c>
      <c r="G9811" s="24">
        <f t="shared" ref="G9811:G9874" ca="1" si="1076">IF(E9811&gt;F9811,($C$12*(1+C9811)*D9811)/(E9811-F9811),0)</f>
        <v>7641.8764598298076</v>
      </c>
      <c r="H9811" s="24">
        <f t="shared" ref="H9811:H9874" ca="1" si="1077">G9811+$C$13</f>
        <v>8335.0577631422893</v>
      </c>
      <c r="I9811" s="24">
        <f ca="1">H9811/'Option value'!$E$10</f>
        <v>404.61445452147035</v>
      </c>
    </row>
    <row r="9812" spans="2:9">
      <c r="B9812">
        <f t="shared" ref="B9812:B9875" si="1078">B9811+1</f>
        <v>9794</v>
      </c>
      <c r="C9812" s="38">
        <f t="shared" ca="1" si="1073"/>
        <v>0.19327260802089291</v>
      </c>
      <c r="D9812" s="38">
        <f t="shared" ca="1" si="1074"/>
        <v>5.8132490790497232E-2</v>
      </c>
      <c r="E9812" s="38">
        <f t="shared" ca="1" si="1075"/>
        <v>0.14283457795968382</v>
      </c>
      <c r="F9812" s="38">
        <f t="shared" ref="F9812:F9875" ca="1" si="1079">RAND()*($E$9-$D$9)+$D$9</f>
        <v>3.2543775565260016E-2</v>
      </c>
      <c r="G9812" s="24">
        <f t="shared" ca="1" si="1076"/>
        <v>7800.2888162563268</v>
      </c>
      <c r="H9812" s="24">
        <f t="shared" ca="1" si="1077"/>
        <v>8493.4701195688085</v>
      </c>
      <c r="I9812" s="24">
        <f ca="1">H9812/'Option value'!$E$10</f>
        <v>412.30437473634987</v>
      </c>
    </row>
    <row r="9813" spans="2:9">
      <c r="B9813">
        <f t="shared" si="1078"/>
        <v>9795</v>
      </c>
      <c r="C9813" s="38">
        <f t="shared" ca="1" si="1073"/>
        <v>0.24987088763263804</v>
      </c>
      <c r="D9813" s="38">
        <f t="shared" ca="1" si="1074"/>
        <v>6.2600554725738999E-2</v>
      </c>
      <c r="E9813" s="38">
        <f t="shared" ca="1" si="1075"/>
        <v>0.14531022267253052</v>
      </c>
      <c r="F9813" s="38">
        <f t="shared" ca="1" si="1079"/>
        <v>4.3686823772679656E-2</v>
      </c>
      <c r="G9813" s="24">
        <f t="shared" ca="1" si="1076"/>
        <v>9548.6284505085459</v>
      </c>
      <c r="H9813" s="24">
        <f t="shared" ca="1" si="1077"/>
        <v>10241.809753821028</v>
      </c>
      <c r="I9813" s="24">
        <f ca="1">H9813/'Option value'!$E$10</f>
        <v>497.17523076801103</v>
      </c>
    </row>
    <row r="9814" spans="2:9">
      <c r="B9814">
        <f t="shared" si="1078"/>
        <v>9796</v>
      </c>
      <c r="C9814" s="38">
        <f t="shared" ca="1" si="1073"/>
        <v>0.26633813469318501</v>
      </c>
      <c r="D9814" s="38">
        <f t="shared" ca="1" si="1074"/>
        <v>7.088628409564611E-2</v>
      </c>
      <c r="E9814" s="38">
        <f t="shared" ca="1" si="1075"/>
        <v>0.14796230490123405</v>
      </c>
      <c r="F9814" s="38">
        <f t="shared" ca="1" si="1079"/>
        <v>5.4630434738102945E-2</v>
      </c>
      <c r="G9814" s="24">
        <f t="shared" ca="1" si="1076"/>
        <v>11928.155855428566</v>
      </c>
      <c r="H9814" s="24">
        <f t="shared" ca="1" si="1077"/>
        <v>12621.337158741047</v>
      </c>
      <c r="I9814" s="24">
        <f ca="1">H9814/'Option value'!$E$10</f>
        <v>612.68626984179843</v>
      </c>
    </row>
    <row r="9815" spans="2:9">
      <c r="B9815">
        <f t="shared" si="1078"/>
        <v>9797</v>
      </c>
      <c r="C9815" s="38">
        <f t="shared" ca="1" si="1073"/>
        <v>0.25256197170587319</v>
      </c>
      <c r="D9815" s="38">
        <f t="shared" ca="1" si="1074"/>
        <v>7.0649637158398101E-2</v>
      </c>
      <c r="E9815" s="38">
        <f t="shared" ca="1" si="1075"/>
        <v>0.1431680538895134</v>
      </c>
      <c r="F9815" s="38">
        <f t="shared" ca="1" si="1079"/>
        <v>4.8111492351268562E-2</v>
      </c>
      <c r="G9815" s="24">
        <f t="shared" ca="1" si="1076"/>
        <v>11545.651228784367</v>
      </c>
      <c r="H9815" s="24">
        <f t="shared" ca="1" si="1077"/>
        <v>12238.832532096849</v>
      </c>
      <c r="I9815" s="24">
        <f ca="1">H9815/'Option value'!$E$10</f>
        <v>594.1180840823713</v>
      </c>
    </row>
    <row r="9816" spans="2:9">
      <c r="B9816">
        <f t="shared" si="1078"/>
        <v>9798</v>
      </c>
      <c r="C9816" s="38">
        <f t="shared" ca="1" si="1073"/>
        <v>0.24086906657519164</v>
      </c>
      <c r="D9816" s="38">
        <f t="shared" ca="1" si="1074"/>
        <v>6.0198327927355619E-2</v>
      </c>
      <c r="E9816" s="38">
        <f t="shared" ca="1" si="1075"/>
        <v>0.14089272783690726</v>
      </c>
      <c r="F9816" s="38">
        <f t="shared" ca="1" si="1079"/>
        <v>2.1213699763910975E-2</v>
      </c>
      <c r="G9816" s="24">
        <f t="shared" ca="1" si="1076"/>
        <v>7740.7619148410458</v>
      </c>
      <c r="H9816" s="24">
        <f t="shared" ca="1" si="1077"/>
        <v>8433.9432181535285</v>
      </c>
      <c r="I9816" s="24">
        <f ca="1">H9816/'Option value'!$E$10</f>
        <v>409.41471932784117</v>
      </c>
    </row>
    <row r="9817" spans="2:9">
      <c r="B9817">
        <f t="shared" si="1078"/>
        <v>9799</v>
      </c>
      <c r="C9817" s="38">
        <f t="shared" ca="1" si="1073"/>
        <v>0.21879189442521063</v>
      </c>
      <c r="D9817" s="38">
        <f t="shared" ca="1" si="1074"/>
        <v>7.0229952350166019E-2</v>
      </c>
      <c r="E9817" s="38">
        <f t="shared" ca="1" si="1075"/>
        <v>0.14397431535018601</v>
      </c>
      <c r="F9817" s="38">
        <f t="shared" ca="1" si="1079"/>
        <v>4.0027666928093494E-2</v>
      </c>
      <c r="G9817" s="24">
        <f t="shared" ca="1" si="1076"/>
        <v>10212.517577640989</v>
      </c>
      <c r="H9817" s="24">
        <f t="shared" ca="1" si="1077"/>
        <v>10905.698880953471</v>
      </c>
      <c r="I9817" s="24">
        <f ca="1">H9817/'Option value'!$E$10</f>
        <v>529.40285829871209</v>
      </c>
    </row>
    <row r="9818" spans="2:9">
      <c r="B9818">
        <f t="shared" si="1078"/>
        <v>9800</v>
      </c>
      <c r="C9818" s="38">
        <f t="shared" ca="1" si="1073"/>
        <v>0.33080980388553105</v>
      </c>
      <c r="D9818" s="38">
        <f t="shared" ca="1" si="1074"/>
        <v>7.1150457533576572E-2</v>
      </c>
      <c r="E9818" s="38">
        <f t="shared" ca="1" si="1075"/>
        <v>0.14772058857073109</v>
      </c>
      <c r="F9818" s="38">
        <f t="shared" ca="1" si="1079"/>
        <v>5.2226697835776992E-2</v>
      </c>
      <c r="G9818" s="24">
        <f t="shared" ca="1" si="1076"/>
        <v>12297.29176758651</v>
      </c>
      <c r="H9818" s="24">
        <f t="shared" ca="1" si="1077"/>
        <v>12990.473070898992</v>
      </c>
      <c r="I9818" s="24">
        <f ca="1">H9818/'Option value'!$E$10</f>
        <v>630.60548887859181</v>
      </c>
    </row>
    <row r="9819" spans="2:9">
      <c r="B9819">
        <f t="shared" si="1078"/>
        <v>9801</v>
      </c>
      <c r="C9819" s="38">
        <f t="shared" ca="1" si="1073"/>
        <v>0.42770724887842548</v>
      </c>
      <c r="D9819" s="38">
        <f t="shared" ca="1" si="1074"/>
        <v>6.4801244960770887E-2</v>
      </c>
      <c r="E9819" s="38">
        <f t="shared" ca="1" si="1075"/>
        <v>0.1432536161627756</v>
      </c>
      <c r="F9819" s="38">
        <f t="shared" ca="1" si="1079"/>
        <v>3.7126375082358651E-2</v>
      </c>
      <c r="G9819" s="24">
        <f t="shared" ca="1" si="1076"/>
        <v>10811.526488676336</v>
      </c>
      <c r="H9819" s="24">
        <f t="shared" ca="1" si="1077"/>
        <v>11504.707791988818</v>
      </c>
      <c r="I9819" s="24">
        <f ca="1">H9819/'Option value'!$E$10</f>
        <v>558.48096077615617</v>
      </c>
    </row>
    <row r="9820" spans="2:9">
      <c r="B9820">
        <f t="shared" si="1078"/>
        <v>9802</v>
      </c>
      <c r="C9820" s="38">
        <f t="shared" ca="1" si="1073"/>
        <v>0.15476396579994675</v>
      </c>
      <c r="D9820" s="38">
        <f t="shared" ca="1" si="1074"/>
        <v>6.6692013753699028E-2</v>
      </c>
      <c r="E9820" s="38">
        <f t="shared" ca="1" si="1075"/>
        <v>0.14372606859670578</v>
      </c>
      <c r="F9820" s="38">
        <f t="shared" ca="1" si="1079"/>
        <v>4.0928131848689389E-2</v>
      </c>
      <c r="G9820" s="24">
        <f t="shared" ca="1" si="1076"/>
        <v>9291.2475905339743</v>
      </c>
      <c r="H9820" s="24">
        <f t="shared" ca="1" si="1077"/>
        <v>9984.428893846456</v>
      </c>
      <c r="I9820" s="24">
        <f ca="1">H9820/'Option value'!$E$10</f>
        <v>484.68101426439102</v>
      </c>
    </row>
    <row r="9821" spans="2:9">
      <c r="B9821">
        <f t="shared" si="1078"/>
        <v>9803</v>
      </c>
      <c r="C9821" s="38">
        <f t="shared" ca="1" si="1073"/>
        <v>0.34909483311769307</v>
      </c>
      <c r="D9821" s="38">
        <f t="shared" ca="1" si="1074"/>
        <v>6.6197967934652505E-2</v>
      </c>
      <c r="E9821" s="38">
        <f t="shared" ca="1" si="1075"/>
        <v>0.14474996159008932</v>
      </c>
      <c r="F9821" s="38">
        <f t="shared" ca="1" si="1079"/>
        <v>2.8656690269687774E-2</v>
      </c>
      <c r="G9821" s="24">
        <f t="shared" ca="1" si="1076"/>
        <v>9540.5072287663079</v>
      </c>
      <c r="H9821" s="24">
        <f t="shared" ca="1" si="1077"/>
        <v>10233.68853207879</v>
      </c>
      <c r="I9821" s="24">
        <f ca="1">H9821/'Option value'!$E$10</f>
        <v>496.78099670285383</v>
      </c>
    </row>
    <row r="9822" spans="2:9">
      <c r="B9822">
        <f t="shared" si="1078"/>
        <v>9804</v>
      </c>
      <c r="C9822" s="38">
        <f t="shared" ca="1" si="1073"/>
        <v>0.2024855775031249</v>
      </c>
      <c r="D9822" s="38">
        <f t="shared" ca="1" si="1074"/>
        <v>6.9477805209361462E-2</v>
      </c>
      <c r="E9822" s="38">
        <f t="shared" ca="1" si="1075"/>
        <v>0.14585425993910364</v>
      </c>
      <c r="F9822" s="38">
        <f t="shared" ca="1" si="1079"/>
        <v>4.4232730165140857E-2</v>
      </c>
      <c r="G9822" s="24">
        <f t="shared" ca="1" si="1076"/>
        <v>10196.041991296672</v>
      </c>
      <c r="H9822" s="24">
        <f t="shared" ca="1" si="1077"/>
        <v>10889.223294609154</v>
      </c>
      <c r="I9822" s="24">
        <f ca="1">H9822/'Option value'!$E$10</f>
        <v>528.60307255384237</v>
      </c>
    </row>
    <row r="9823" spans="2:9">
      <c r="B9823">
        <f t="shared" si="1078"/>
        <v>9805</v>
      </c>
      <c r="C9823" s="38">
        <f t="shared" ca="1" si="1073"/>
        <v>9.7665860591907461E-2</v>
      </c>
      <c r="D9823" s="38">
        <f t="shared" ca="1" si="1074"/>
        <v>6.6289449526685973E-2</v>
      </c>
      <c r="E9823" s="38">
        <f t="shared" ca="1" si="1075"/>
        <v>0.14925974539298334</v>
      </c>
      <c r="F9823" s="38">
        <f t="shared" ca="1" si="1079"/>
        <v>3.2839670619396064E-2</v>
      </c>
      <c r="G9823" s="24">
        <f t="shared" ca="1" si="1076"/>
        <v>7751.362947234903</v>
      </c>
      <c r="H9823" s="24">
        <f t="shared" ca="1" si="1077"/>
        <v>8444.5442505473857</v>
      </c>
      <c r="I9823" s="24">
        <f ca="1">H9823/'Option value'!$E$10</f>
        <v>409.92933255084392</v>
      </c>
    </row>
    <row r="9824" spans="2:9">
      <c r="B9824">
        <f t="shared" si="1078"/>
        <v>9806</v>
      </c>
      <c r="C9824" s="38">
        <f t="shared" ca="1" si="1073"/>
        <v>0.24731767078982742</v>
      </c>
      <c r="D9824" s="38">
        <f t="shared" ca="1" si="1074"/>
        <v>5.1274996571230524E-2</v>
      </c>
      <c r="E9824" s="38">
        <f t="shared" ca="1" si="1075"/>
        <v>0.14699629853418686</v>
      </c>
      <c r="F9824" s="38">
        <f t="shared" ca="1" si="1079"/>
        <v>5.8454011577194001E-2</v>
      </c>
      <c r="G9824" s="24">
        <f t="shared" ca="1" si="1076"/>
        <v>8958.2536813710176</v>
      </c>
      <c r="H9824" s="24">
        <f t="shared" ca="1" si="1077"/>
        <v>9651.4349846834994</v>
      </c>
      <c r="I9824" s="24">
        <f ca="1">H9824/'Option value'!$E$10</f>
        <v>468.51626139240284</v>
      </c>
    </row>
    <row r="9825" spans="2:9">
      <c r="B9825">
        <f t="shared" si="1078"/>
        <v>9807</v>
      </c>
      <c r="C9825" s="38">
        <f t="shared" ca="1" si="1073"/>
        <v>0.10309785043011867</v>
      </c>
      <c r="D9825" s="38">
        <f t="shared" ca="1" si="1074"/>
        <v>7.1167219970928147E-2</v>
      </c>
      <c r="E9825" s="38">
        <f t="shared" ca="1" si="1075"/>
        <v>0.14735766800039532</v>
      </c>
      <c r="F9825" s="38">
        <f t="shared" ca="1" si="1079"/>
        <v>4.0760627656574358E-2</v>
      </c>
      <c r="G9825" s="24">
        <f t="shared" ca="1" si="1076"/>
        <v>9133.5638590995022</v>
      </c>
      <c r="H9825" s="24">
        <f t="shared" ca="1" si="1077"/>
        <v>9826.745162411984</v>
      </c>
      <c r="I9825" s="24">
        <f ca="1">H9825/'Option value'!$E$10</f>
        <v>477.02646419475644</v>
      </c>
    </row>
    <row r="9826" spans="2:9">
      <c r="B9826">
        <f t="shared" si="1078"/>
        <v>9808</v>
      </c>
      <c r="C9826" s="38">
        <f t="shared" ca="1" si="1073"/>
        <v>5.0000352060910636E-2</v>
      </c>
      <c r="D9826" s="38">
        <f t="shared" ca="1" si="1074"/>
        <v>5.9176808863477537E-2</v>
      </c>
      <c r="E9826" s="38">
        <f t="shared" ca="1" si="1075"/>
        <v>0.14195041450859722</v>
      </c>
      <c r="F9826" s="38">
        <f t="shared" ca="1" si="1079"/>
        <v>4.7261458447269776E-2</v>
      </c>
      <c r="G9826" s="24">
        <f t="shared" ca="1" si="1076"/>
        <v>8138.2876290935965</v>
      </c>
      <c r="H9826" s="24">
        <f t="shared" ca="1" si="1077"/>
        <v>8831.4689324060782</v>
      </c>
      <c r="I9826" s="24">
        <f ca="1">H9826/'Option value'!$E$10</f>
        <v>428.71208409738239</v>
      </c>
    </row>
    <row r="9827" spans="2:9">
      <c r="B9827">
        <f t="shared" si="1078"/>
        <v>9809</v>
      </c>
      <c r="C9827" s="38">
        <f t="shared" ca="1" si="1073"/>
        <v>0.21519659307651259</v>
      </c>
      <c r="D9827" s="38">
        <f t="shared" ca="1" si="1074"/>
        <v>6.4167994754454991E-2</v>
      </c>
      <c r="E9827" s="38">
        <f t="shared" ca="1" si="1075"/>
        <v>0.14372035701730712</v>
      </c>
      <c r="F9827" s="38">
        <f t="shared" ca="1" si="1079"/>
        <v>4.4995552027073851E-2</v>
      </c>
      <c r="G9827" s="24">
        <f t="shared" ca="1" si="1076"/>
        <v>9795.5788168095514</v>
      </c>
      <c r="H9827" s="24">
        <f t="shared" ca="1" si="1077"/>
        <v>10488.760120122033</v>
      </c>
      <c r="I9827" s="24">
        <f ca="1">H9827/'Option value'!$E$10</f>
        <v>509.16311262728311</v>
      </c>
    </row>
    <row r="9828" spans="2:9">
      <c r="B9828">
        <f t="shared" si="1078"/>
        <v>9810</v>
      </c>
      <c r="C9828" s="38">
        <f t="shared" ca="1" si="1073"/>
        <v>0.25293263472407734</v>
      </c>
      <c r="D9828" s="38">
        <f t="shared" ca="1" si="1074"/>
        <v>7.3059242490716186E-2</v>
      </c>
      <c r="E9828" s="38">
        <f t="shared" ca="1" si="1075"/>
        <v>0.14592249508251368</v>
      </c>
      <c r="F9828" s="38">
        <f t="shared" ca="1" si="1079"/>
        <v>4.3980046513856536E-2</v>
      </c>
      <c r="G9828" s="24">
        <f t="shared" ca="1" si="1076"/>
        <v>11136.255907789866</v>
      </c>
      <c r="H9828" s="24">
        <f t="shared" ca="1" si="1077"/>
        <v>11829.437211102348</v>
      </c>
      <c r="I9828" s="24">
        <f ca="1">H9828/'Option value'!$E$10</f>
        <v>574.24452481079356</v>
      </c>
    </row>
    <row r="9829" spans="2:9">
      <c r="B9829">
        <f t="shared" si="1078"/>
        <v>9811</v>
      </c>
      <c r="C9829" s="38">
        <f t="shared" ca="1" si="1073"/>
        <v>0.20779784904519602</v>
      </c>
      <c r="D9829" s="38">
        <f t="shared" ca="1" si="1074"/>
        <v>7.2473324632201228E-2</v>
      </c>
      <c r="E9829" s="38">
        <f t="shared" ca="1" si="1075"/>
        <v>0.14700072159446409</v>
      </c>
      <c r="F9829" s="38">
        <f t="shared" ca="1" si="1079"/>
        <v>4.7807940642278793E-2</v>
      </c>
      <c r="G9829" s="24">
        <f t="shared" ca="1" si="1076"/>
        <v>10944.193095381992</v>
      </c>
      <c r="H9829" s="24">
        <f t="shared" ca="1" si="1077"/>
        <v>11637.374398694474</v>
      </c>
      <c r="I9829" s="24">
        <f ca="1">H9829/'Option value'!$E$10</f>
        <v>564.92108731526571</v>
      </c>
    </row>
    <row r="9830" spans="2:9">
      <c r="B9830">
        <f t="shared" si="1078"/>
        <v>9812</v>
      </c>
      <c r="C9830" s="38">
        <f t="shared" ca="1" si="1073"/>
        <v>0.26415762088477929</v>
      </c>
      <c r="D9830" s="38">
        <f t="shared" ca="1" si="1074"/>
        <v>5.9057502670540399E-2</v>
      </c>
      <c r="E9830" s="38">
        <f t="shared" ca="1" si="1075"/>
        <v>0.14689472015535049</v>
      </c>
      <c r="F9830" s="38">
        <f t="shared" ca="1" si="1079"/>
        <v>3.6679888037790084E-2</v>
      </c>
      <c r="G9830" s="24">
        <f t="shared" ca="1" si="1076"/>
        <v>8400.9352761323607</v>
      </c>
      <c r="H9830" s="24">
        <f t="shared" ca="1" si="1077"/>
        <v>9094.1165794448425</v>
      </c>
      <c r="I9830" s="24">
        <f ca="1">H9830/'Option value'!$E$10</f>
        <v>441.46196987596318</v>
      </c>
    </row>
    <row r="9831" spans="2:9">
      <c r="B9831">
        <f t="shared" si="1078"/>
        <v>9813</v>
      </c>
      <c r="C9831" s="38">
        <f t="shared" ca="1" si="1073"/>
        <v>0.2579503726882208</v>
      </c>
      <c r="D9831" s="38">
        <f t="shared" ca="1" si="1074"/>
        <v>7.0843253592152072E-2</v>
      </c>
      <c r="E9831" s="38">
        <f t="shared" ca="1" si="1075"/>
        <v>0.14527134628336663</v>
      </c>
      <c r="F9831" s="38">
        <f t="shared" ca="1" si="1079"/>
        <v>2.5149266921572884E-2</v>
      </c>
      <c r="G9831" s="24">
        <f t="shared" ca="1" si="1076"/>
        <v>9200.9049069198882</v>
      </c>
      <c r="H9831" s="24">
        <f t="shared" ca="1" si="1077"/>
        <v>9894.0862102323699</v>
      </c>
      <c r="I9831" s="24">
        <f ca="1">H9831/'Option value'!$E$10</f>
        <v>480.29544709865871</v>
      </c>
    </row>
    <row r="9832" spans="2:9">
      <c r="B9832">
        <f t="shared" si="1078"/>
        <v>9814</v>
      </c>
      <c r="C9832" s="38">
        <f t="shared" ca="1" si="1073"/>
        <v>0.29663984072256988</v>
      </c>
      <c r="D9832" s="38">
        <f t="shared" ca="1" si="1074"/>
        <v>7.2416940438145186E-2</v>
      </c>
      <c r="E9832" s="38">
        <f t="shared" ca="1" si="1075"/>
        <v>0.14913223183387914</v>
      </c>
      <c r="F9832" s="38">
        <f t="shared" ca="1" si="1079"/>
        <v>5.8834019281669564E-2</v>
      </c>
      <c r="G9832" s="24">
        <f t="shared" ca="1" si="1076"/>
        <v>12896.496873070781</v>
      </c>
      <c r="H9832" s="24">
        <f t="shared" ca="1" si="1077"/>
        <v>13589.678176383262</v>
      </c>
      <c r="I9832" s="24">
        <f ca="1">H9832/'Option value'!$E$10</f>
        <v>659.69311535841075</v>
      </c>
    </row>
    <row r="9833" spans="2:9">
      <c r="B9833">
        <f t="shared" si="1078"/>
        <v>9815</v>
      </c>
      <c r="C9833" s="38">
        <f t="shared" ca="1" si="1073"/>
        <v>8.7653882370339303E-2</v>
      </c>
      <c r="D9833" s="38">
        <f t="shared" ca="1" si="1074"/>
        <v>7.0418167365900633E-2</v>
      </c>
      <c r="E9833" s="38">
        <f t="shared" ca="1" si="1075"/>
        <v>0.14463025784761901</v>
      </c>
      <c r="F9833" s="38">
        <f t="shared" ca="1" si="1079"/>
        <v>5.8254934171520542E-2</v>
      </c>
      <c r="G9833" s="24">
        <f t="shared" ca="1" si="1076"/>
        <v>10997.07334922844</v>
      </c>
      <c r="H9833" s="24">
        <f t="shared" ca="1" si="1077"/>
        <v>11690.254652540922</v>
      </c>
      <c r="I9833" s="24">
        <f ca="1">H9833/'Option value'!$E$10</f>
        <v>567.48808992917088</v>
      </c>
    </row>
    <row r="9834" spans="2:9">
      <c r="B9834">
        <f t="shared" si="1078"/>
        <v>9816</v>
      </c>
      <c r="C9834" s="38">
        <f t="shared" ca="1" si="1073"/>
        <v>0.19977014980506702</v>
      </c>
      <c r="D9834" s="38">
        <f t="shared" ca="1" si="1074"/>
        <v>6.0461125337026106E-2</v>
      </c>
      <c r="E9834" s="38">
        <f t="shared" ca="1" si="1075"/>
        <v>0.14179111574906367</v>
      </c>
      <c r="F9834" s="38">
        <f t="shared" ca="1" si="1079"/>
        <v>4.9333638918205774E-2</v>
      </c>
      <c r="G9834" s="24">
        <f t="shared" ca="1" si="1076"/>
        <v>9730.2414747387193</v>
      </c>
      <c r="H9834" s="24">
        <f t="shared" ca="1" si="1077"/>
        <v>10423.422778051201</v>
      </c>
      <c r="I9834" s="24">
        <f ca="1">H9834/'Option value'!$E$10</f>
        <v>505.99139699277669</v>
      </c>
    </row>
    <row r="9835" spans="2:9">
      <c r="B9835">
        <f t="shared" si="1078"/>
        <v>9817</v>
      </c>
      <c r="C9835" s="38">
        <f t="shared" ca="1" si="1073"/>
        <v>0.2990394439889123</v>
      </c>
      <c r="D9835" s="38">
        <f t="shared" ca="1" si="1074"/>
        <v>5.9787708296031847E-2</v>
      </c>
      <c r="E9835" s="38">
        <f t="shared" ca="1" si="1075"/>
        <v>0.14396980623714525</v>
      </c>
      <c r="F9835" s="38">
        <f t="shared" ca="1" si="1079"/>
        <v>3.5221100784880888E-2</v>
      </c>
      <c r="G9835" s="24">
        <f t="shared" ca="1" si="1076"/>
        <v>8857.3034975893243</v>
      </c>
      <c r="H9835" s="24">
        <f t="shared" ca="1" si="1077"/>
        <v>9550.484800901806</v>
      </c>
      <c r="I9835" s="24">
        <f ca="1">H9835/'Option value'!$E$10</f>
        <v>463.6157670340682</v>
      </c>
    </row>
    <row r="9836" spans="2:9">
      <c r="B9836">
        <f t="shared" si="1078"/>
        <v>9818</v>
      </c>
      <c r="C9836" s="38">
        <f t="shared" ca="1" si="1073"/>
        <v>0.27372440324690706</v>
      </c>
      <c r="D9836" s="38">
        <f t="shared" ca="1" si="1074"/>
        <v>6.2416516215716353E-2</v>
      </c>
      <c r="E9836" s="38">
        <f t="shared" ca="1" si="1075"/>
        <v>0.14421319000757418</v>
      </c>
      <c r="F9836" s="38">
        <f t="shared" ca="1" si="1079"/>
        <v>4.1529906331949945E-2</v>
      </c>
      <c r="G9836" s="24">
        <f t="shared" ca="1" si="1076"/>
        <v>9602.1088044208645</v>
      </c>
      <c r="H9836" s="24">
        <f t="shared" ca="1" si="1077"/>
        <v>10295.290107733346</v>
      </c>
      <c r="I9836" s="24">
        <f ca="1">H9836/'Option value'!$E$10</f>
        <v>499.77136445307502</v>
      </c>
    </row>
    <row r="9837" spans="2:9">
      <c r="B9837">
        <f t="shared" si="1078"/>
        <v>9819</v>
      </c>
      <c r="C9837" s="38">
        <f t="shared" ca="1" si="1073"/>
        <v>0.51215395460192181</v>
      </c>
      <c r="D9837" s="38">
        <f t="shared" ca="1" si="1074"/>
        <v>6.5667225982811023E-2</v>
      </c>
      <c r="E9837" s="38">
        <f t="shared" ca="1" si="1075"/>
        <v>0.14231664726988769</v>
      </c>
      <c r="F9837" s="38">
        <f t="shared" ca="1" si="1079"/>
        <v>3.0321489674753989E-2</v>
      </c>
      <c r="G9837" s="24">
        <f t="shared" ca="1" si="1076"/>
        <v>10996.052677992553</v>
      </c>
      <c r="H9837" s="24">
        <f t="shared" ca="1" si="1077"/>
        <v>11689.233981305035</v>
      </c>
      <c r="I9837" s="24">
        <f ca="1">H9837/'Option value'!$E$10</f>
        <v>567.43854278179776</v>
      </c>
    </row>
    <row r="9838" spans="2:9">
      <c r="B9838">
        <f t="shared" si="1078"/>
        <v>9820</v>
      </c>
      <c r="C9838" s="38">
        <f t="shared" ca="1" si="1073"/>
        <v>0.276038178292213</v>
      </c>
      <c r="D9838" s="38">
        <f t="shared" ca="1" si="1074"/>
        <v>6.5521376598027495E-2</v>
      </c>
      <c r="E9838" s="38">
        <f t="shared" ca="1" si="1075"/>
        <v>0.14334342074681075</v>
      </c>
      <c r="F9838" s="38">
        <f t="shared" ca="1" si="1079"/>
        <v>5.4368668773130457E-2</v>
      </c>
      <c r="G9838" s="24">
        <f t="shared" ca="1" si="1076"/>
        <v>11653.899607368301</v>
      </c>
      <c r="H9838" s="24">
        <f t="shared" ca="1" si="1077"/>
        <v>12347.080910680783</v>
      </c>
      <c r="I9838" s="24">
        <f ca="1">H9838/'Option value'!$E$10</f>
        <v>599.37285974178553</v>
      </c>
    </row>
    <row r="9839" spans="2:9">
      <c r="B9839">
        <f t="shared" si="1078"/>
        <v>9821</v>
      </c>
      <c r="C9839" s="38">
        <f t="shared" ca="1" si="1073"/>
        <v>0.26615524737100138</v>
      </c>
      <c r="D9839" s="38">
        <f t="shared" ca="1" si="1074"/>
        <v>7.0287673223814545E-2</v>
      </c>
      <c r="E9839" s="38">
        <f t="shared" ca="1" si="1075"/>
        <v>0.14281309256762922</v>
      </c>
      <c r="F9839" s="38">
        <f t="shared" ca="1" si="1079"/>
        <v>3.9646733715518426E-2</v>
      </c>
      <c r="G9839" s="24">
        <f t="shared" ca="1" si="1076"/>
        <v>10698.414002269647</v>
      </c>
      <c r="H9839" s="24">
        <f t="shared" ca="1" si="1077"/>
        <v>11391.595305582128</v>
      </c>
      <c r="I9839" s="24">
        <f ca="1">H9839/'Option value'!$E$10</f>
        <v>552.99006337777314</v>
      </c>
    </row>
    <row r="9840" spans="2:9">
      <c r="B9840">
        <f t="shared" si="1078"/>
        <v>9822</v>
      </c>
      <c r="C9840" s="38">
        <f t="shared" ca="1" si="1073"/>
        <v>0.28926135080503995</v>
      </c>
      <c r="D9840" s="38">
        <f t="shared" ca="1" si="1074"/>
        <v>7.141622975371871E-2</v>
      </c>
      <c r="E9840" s="38">
        <f t="shared" ca="1" si="1075"/>
        <v>0.14366667204030853</v>
      </c>
      <c r="F9840" s="38">
        <f t="shared" ca="1" si="1079"/>
        <v>5.2254004419735794E-2</v>
      </c>
      <c r="G9840" s="24">
        <f t="shared" ca="1" si="1076"/>
        <v>12491.738282974122</v>
      </c>
      <c r="H9840" s="24">
        <f t="shared" ca="1" si="1077"/>
        <v>13184.919586286604</v>
      </c>
      <c r="I9840" s="24">
        <f ca="1">H9840/'Option value'!$E$10</f>
        <v>640.04464011100015</v>
      </c>
    </row>
    <row r="9841" spans="2:9">
      <c r="B9841">
        <f t="shared" si="1078"/>
        <v>9823</v>
      </c>
      <c r="C9841" s="38">
        <f t="shared" ca="1" si="1073"/>
        <v>0.27273742238767051</v>
      </c>
      <c r="D9841" s="38">
        <f t="shared" ca="1" si="1074"/>
        <v>6.2279317494838567E-2</v>
      </c>
      <c r="E9841" s="38">
        <f t="shared" ca="1" si="1075"/>
        <v>0.14533309024863339</v>
      </c>
      <c r="F9841" s="38">
        <f t="shared" ca="1" si="1079"/>
        <v>2.441723200886221E-2</v>
      </c>
      <c r="G9841" s="24">
        <f t="shared" ca="1" si="1076"/>
        <v>8130.0042483957723</v>
      </c>
      <c r="H9841" s="24">
        <f t="shared" ca="1" si="1077"/>
        <v>8823.1855517082549</v>
      </c>
      <c r="I9841" s="24">
        <f ca="1">H9841/'Option value'!$E$10</f>
        <v>428.30997823826476</v>
      </c>
    </row>
    <row r="9842" spans="2:9">
      <c r="B9842">
        <f t="shared" si="1078"/>
        <v>9824</v>
      </c>
      <c r="C9842" s="38">
        <f t="shared" ca="1" si="1073"/>
        <v>9.6673699734533047E-2</v>
      </c>
      <c r="D9842" s="38">
        <f t="shared" ca="1" si="1074"/>
        <v>6.8420245594713117E-2</v>
      </c>
      <c r="E9842" s="38">
        <f t="shared" ca="1" si="1075"/>
        <v>0.14938742076204009</v>
      </c>
      <c r="F9842" s="38">
        <f t="shared" ca="1" si="1079"/>
        <v>4.2005774607885259E-2</v>
      </c>
      <c r="G9842" s="24">
        <f t="shared" ca="1" si="1076"/>
        <v>8666.0936237783135</v>
      </c>
      <c r="H9842" s="24">
        <f t="shared" ca="1" si="1077"/>
        <v>9359.2749270907952</v>
      </c>
      <c r="I9842" s="24">
        <f ca="1">H9842/'Option value'!$E$10</f>
        <v>454.33373432479584</v>
      </c>
    </row>
    <row r="9843" spans="2:9">
      <c r="B9843">
        <f t="shared" si="1078"/>
        <v>9825</v>
      </c>
      <c r="C9843" s="38">
        <f t="shared" ca="1" si="1073"/>
        <v>0.23522105298267632</v>
      </c>
      <c r="D9843" s="38">
        <f t="shared" ca="1" si="1074"/>
        <v>4.8328863643346764E-2</v>
      </c>
      <c r="E9843" s="38">
        <f t="shared" ca="1" si="1075"/>
        <v>0.14557552899996803</v>
      </c>
      <c r="F9843" s="38">
        <f t="shared" ca="1" si="1079"/>
        <v>3.3656157747739418E-2</v>
      </c>
      <c r="G9843" s="24">
        <f t="shared" ca="1" si="1076"/>
        <v>6615.1147778193499</v>
      </c>
      <c r="H9843" s="24">
        <f t="shared" ca="1" si="1077"/>
        <v>7308.2960811318326</v>
      </c>
      <c r="I9843" s="24">
        <f ca="1">H9843/'Option value'!$E$10</f>
        <v>354.77165442387536</v>
      </c>
    </row>
    <row r="9844" spans="2:9">
      <c r="B9844">
        <f t="shared" si="1078"/>
        <v>9826</v>
      </c>
      <c r="C9844" s="38">
        <f t="shared" ca="1" si="1073"/>
        <v>0.31294710804276998</v>
      </c>
      <c r="D9844" s="38">
        <f t="shared" ca="1" si="1074"/>
        <v>6.4187946857125852E-2</v>
      </c>
      <c r="E9844" s="38">
        <f t="shared" ca="1" si="1075"/>
        <v>0.14416544253543037</v>
      </c>
      <c r="F9844" s="38">
        <f t="shared" ca="1" si="1079"/>
        <v>4.8742195422657592E-2</v>
      </c>
      <c r="G9844" s="24">
        <f t="shared" ca="1" si="1076"/>
        <v>10953.121400443351</v>
      </c>
      <c r="H9844" s="24">
        <f t="shared" ca="1" si="1077"/>
        <v>11646.302703755833</v>
      </c>
      <c r="I9844" s="24">
        <f ca="1">H9844/'Option value'!$E$10</f>
        <v>565.354500182322</v>
      </c>
    </row>
    <row r="9845" spans="2:9">
      <c r="B9845">
        <f t="shared" si="1078"/>
        <v>9827</v>
      </c>
      <c r="C9845" s="38">
        <f t="shared" ca="1" si="1073"/>
        <v>0.21089998340051266</v>
      </c>
      <c r="D9845" s="38">
        <f t="shared" ca="1" si="1074"/>
        <v>6.0444061977367299E-2</v>
      </c>
      <c r="E9845" s="38">
        <f t="shared" ca="1" si="1075"/>
        <v>0.14396859766743278</v>
      </c>
      <c r="F9845" s="38">
        <f t="shared" ca="1" si="1079"/>
        <v>4.6360438857495648E-2</v>
      </c>
      <c r="G9845" s="24">
        <f t="shared" ca="1" si="1076"/>
        <v>9299.6621570983534</v>
      </c>
      <c r="H9845" s="24">
        <f t="shared" ca="1" si="1077"/>
        <v>9992.8434604108352</v>
      </c>
      <c r="I9845" s="24">
        <f ca="1">H9845/'Option value'!$E$10</f>
        <v>485.08948836945797</v>
      </c>
    </row>
    <row r="9846" spans="2:9">
      <c r="B9846">
        <f t="shared" si="1078"/>
        <v>9828</v>
      </c>
      <c r="C9846" s="38">
        <f t="shared" ca="1" si="1073"/>
        <v>7.5574363467454164E-2</v>
      </c>
      <c r="D9846" s="38">
        <f t="shared" ca="1" si="1074"/>
        <v>6.5315956341056441E-2</v>
      </c>
      <c r="E9846" s="38">
        <f t="shared" ca="1" si="1075"/>
        <v>0.14023166184562322</v>
      </c>
      <c r="F9846" s="38">
        <f t="shared" ca="1" si="1079"/>
        <v>4.3664685871266311E-2</v>
      </c>
      <c r="G9846" s="24">
        <f t="shared" ca="1" si="1076"/>
        <v>9022.4083158815083</v>
      </c>
      <c r="H9846" s="24">
        <f t="shared" ca="1" si="1077"/>
        <v>9715.5896191939901</v>
      </c>
      <c r="I9846" s="24">
        <f ca="1">H9846/'Option value'!$E$10</f>
        <v>471.63056403854318</v>
      </c>
    </row>
    <row r="9847" spans="2:9">
      <c r="B9847">
        <f t="shared" si="1078"/>
        <v>9829</v>
      </c>
      <c r="C9847" s="38">
        <f t="shared" ca="1" si="1073"/>
        <v>0.10005587324238915</v>
      </c>
      <c r="D9847" s="38">
        <f t="shared" ca="1" si="1074"/>
        <v>5.0978727057774106E-2</v>
      </c>
      <c r="E9847" s="38">
        <f t="shared" ca="1" si="1075"/>
        <v>0.14421213710365352</v>
      </c>
      <c r="F9847" s="38">
        <f t="shared" ca="1" si="1079"/>
        <v>4.8199083669955435E-2</v>
      </c>
      <c r="G9847" s="24">
        <f t="shared" ca="1" si="1076"/>
        <v>7243.772901671613</v>
      </c>
      <c r="H9847" s="24">
        <f t="shared" ca="1" si="1077"/>
        <v>7936.9542049840957</v>
      </c>
      <c r="I9847" s="24">
        <f ca="1">H9847/'Option value'!$E$10</f>
        <v>385.28903907689784</v>
      </c>
    </row>
    <row r="9848" spans="2:9">
      <c r="B9848">
        <f t="shared" si="1078"/>
        <v>9830</v>
      </c>
      <c r="C9848" s="38">
        <f t="shared" ca="1" si="1073"/>
        <v>5.3848162258416765E-2</v>
      </c>
      <c r="D9848" s="38">
        <f t="shared" ca="1" si="1074"/>
        <v>5.677875217949975E-2</v>
      </c>
      <c r="E9848" s="38">
        <f t="shared" ca="1" si="1075"/>
        <v>0.14648508787233763</v>
      </c>
      <c r="F9848" s="38">
        <f t="shared" ca="1" si="1079"/>
        <v>2.7997414872860511E-2</v>
      </c>
      <c r="G9848" s="24">
        <f t="shared" ca="1" si="1076"/>
        <v>6262.9954015629728</v>
      </c>
      <c r="H9848" s="24">
        <f t="shared" ca="1" si="1077"/>
        <v>6956.1767048754555</v>
      </c>
      <c r="I9848" s="24">
        <f ca="1">H9848/'Option value'!$E$10</f>
        <v>337.67848081919686</v>
      </c>
    </row>
    <row r="9849" spans="2:9">
      <c r="B9849">
        <f t="shared" si="1078"/>
        <v>9831</v>
      </c>
      <c r="C9849" s="38">
        <f t="shared" ca="1" si="1073"/>
        <v>0.16877163174122878</v>
      </c>
      <c r="D9849" s="38">
        <f t="shared" ca="1" si="1074"/>
        <v>7.2391006271879416E-2</v>
      </c>
      <c r="E9849" s="38">
        <f t="shared" ca="1" si="1075"/>
        <v>0.1487579880414435</v>
      </c>
      <c r="F9849" s="38">
        <f t="shared" ca="1" si="1079"/>
        <v>4.5153853042833349E-2</v>
      </c>
      <c r="G9849" s="24">
        <f t="shared" ca="1" si="1076"/>
        <v>10128.113584775132</v>
      </c>
      <c r="H9849" s="24">
        <f t="shared" ca="1" si="1077"/>
        <v>10821.294888087614</v>
      </c>
      <c r="I9849" s="24">
        <f ca="1">H9849/'Option value'!$E$10</f>
        <v>525.30557709163168</v>
      </c>
    </row>
    <row r="9850" spans="2:9">
      <c r="B9850">
        <f t="shared" si="1078"/>
        <v>9832</v>
      </c>
      <c r="C9850" s="38">
        <f t="shared" ca="1" si="1073"/>
        <v>0.21954505877050687</v>
      </c>
      <c r="D9850" s="38">
        <f t="shared" ca="1" si="1074"/>
        <v>5.4338797963137342E-2</v>
      </c>
      <c r="E9850" s="38">
        <f t="shared" ca="1" si="1075"/>
        <v>0.14503605160496286</v>
      </c>
      <c r="F9850" s="38">
        <f t="shared" ca="1" si="1079"/>
        <v>5.9393736056748192E-2</v>
      </c>
      <c r="G9850" s="24">
        <f t="shared" ca="1" si="1076"/>
        <v>9596.4555017684106</v>
      </c>
      <c r="H9850" s="24">
        <f t="shared" ca="1" si="1077"/>
        <v>10289.636805080892</v>
      </c>
      <c r="I9850" s="24">
        <f ca="1">H9850/'Option value'!$E$10</f>
        <v>499.49693228548017</v>
      </c>
    </row>
    <row r="9851" spans="2:9">
      <c r="B9851">
        <f t="shared" si="1078"/>
        <v>9833</v>
      </c>
      <c r="C9851" s="38">
        <f t="shared" ca="1" si="1073"/>
        <v>0.14851043983381806</v>
      </c>
      <c r="D9851" s="38">
        <f t="shared" ca="1" si="1074"/>
        <v>5.4099478560246661E-2</v>
      </c>
      <c r="E9851" s="38">
        <f t="shared" ca="1" si="1075"/>
        <v>0.14437318880318778</v>
      </c>
      <c r="F9851" s="38">
        <f t="shared" ca="1" si="1079"/>
        <v>3.8767209404855382E-2</v>
      </c>
      <c r="G9851" s="24">
        <f t="shared" ca="1" si="1076"/>
        <v>7296.7739899049111</v>
      </c>
      <c r="H9851" s="24">
        <f t="shared" ca="1" si="1077"/>
        <v>7989.9552932173938</v>
      </c>
      <c r="I9851" s="24">
        <f ca="1">H9851/'Option value'!$E$10</f>
        <v>387.86190743773756</v>
      </c>
    </row>
    <row r="9852" spans="2:9">
      <c r="B9852">
        <f t="shared" si="1078"/>
        <v>9834</v>
      </c>
      <c r="C9852" s="38">
        <f t="shared" ca="1" si="1073"/>
        <v>0.12532727258090859</v>
      </c>
      <c r="D9852" s="38">
        <f t="shared" ca="1" si="1074"/>
        <v>6.5382766537614323E-2</v>
      </c>
      <c r="E9852" s="38">
        <f t="shared" ca="1" si="1075"/>
        <v>0.1451364439417715</v>
      </c>
      <c r="F9852" s="38">
        <f t="shared" ca="1" si="1079"/>
        <v>4.0783164149211903E-2</v>
      </c>
      <c r="G9852" s="24">
        <f t="shared" ca="1" si="1076"/>
        <v>8744.3475499759243</v>
      </c>
      <c r="H9852" s="24">
        <f t="shared" ca="1" si="1077"/>
        <v>9437.528853288406</v>
      </c>
      <c r="I9852" s="24">
        <f ca="1">H9852/'Option value'!$E$10</f>
        <v>458.13246860623326</v>
      </c>
    </row>
    <row r="9853" spans="2:9">
      <c r="B9853">
        <f t="shared" si="1078"/>
        <v>9835</v>
      </c>
      <c r="C9853" s="38">
        <f t="shared" ca="1" si="1073"/>
        <v>0.30244401805515347</v>
      </c>
      <c r="D9853" s="38">
        <f t="shared" ca="1" si="1074"/>
        <v>6.568963953580996E-2</v>
      </c>
      <c r="E9853" s="38">
        <f t="shared" ca="1" si="1075"/>
        <v>0.14336587330270303</v>
      </c>
      <c r="F9853" s="38">
        <f t="shared" ca="1" si="1079"/>
        <v>4.5199315740048013E-2</v>
      </c>
      <c r="G9853" s="24">
        <f t="shared" ca="1" si="1076"/>
        <v>10808.956256535055</v>
      </c>
      <c r="H9853" s="24">
        <f t="shared" ca="1" si="1077"/>
        <v>11502.137559847537</v>
      </c>
      <c r="I9853" s="24">
        <f ca="1">H9853/'Option value'!$E$10</f>
        <v>558.35619222560854</v>
      </c>
    </row>
    <row r="9854" spans="2:9">
      <c r="B9854">
        <f t="shared" si="1078"/>
        <v>9836</v>
      </c>
      <c r="C9854" s="38">
        <f t="shared" ca="1" si="1073"/>
        <v>0.14303992203454358</v>
      </c>
      <c r="D9854" s="38">
        <f t="shared" ca="1" si="1074"/>
        <v>5.4712307118333338E-2</v>
      </c>
      <c r="E9854" s="38">
        <f t="shared" ca="1" si="1075"/>
        <v>0.14441851596847904</v>
      </c>
      <c r="F9854" s="38">
        <f t="shared" ca="1" si="1079"/>
        <v>3.8935249872617005E-2</v>
      </c>
      <c r="G9854" s="24">
        <f t="shared" ca="1" si="1076"/>
        <v>7352.8251037822538</v>
      </c>
      <c r="H9854" s="24">
        <f t="shared" ca="1" si="1077"/>
        <v>8046.0064070947365</v>
      </c>
      <c r="I9854" s="24">
        <f ca="1">H9854/'Option value'!$E$10</f>
        <v>390.58283529586095</v>
      </c>
    </row>
    <row r="9855" spans="2:9">
      <c r="B9855">
        <f t="shared" si="1078"/>
        <v>9837</v>
      </c>
      <c r="C9855" s="38">
        <f t="shared" ca="1" si="1073"/>
        <v>0.31522687847800496</v>
      </c>
      <c r="D9855" s="38">
        <f t="shared" ca="1" si="1074"/>
        <v>5.5838695778008478E-2</v>
      </c>
      <c r="E9855" s="38">
        <f t="shared" ca="1" si="1075"/>
        <v>0.14573303505037891</v>
      </c>
      <c r="F9855" s="38">
        <f t="shared" ca="1" si="1079"/>
        <v>5.6004778980612971E-2</v>
      </c>
      <c r="G9855" s="24">
        <f t="shared" ca="1" si="1076"/>
        <v>10150.74905689301</v>
      </c>
      <c r="H9855" s="24">
        <f t="shared" ca="1" si="1077"/>
        <v>10843.930360205492</v>
      </c>
      <c r="I9855" s="24">
        <f ca="1">H9855/'Option value'!$E$10</f>
        <v>526.40438641774222</v>
      </c>
    </row>
    <row r="9856" spans="2:9">
      <c r="B9856">
        <f t="shared" si="1078"/>
        <v>9838</v>
      </c>
      <c r="C9856" s="38">
        <f t="shared" ca="1" si="1073"/>
        <v>8.9706263442287965E-2</v>
      </c>
      <c r="D9856" s="38">
        <f t="shared" ca="1" si="1074"/>
        <v>7.3218893754986636E-2</v>
      </c>
      <c r="E9856" s="38">
        <f t="shared" ca="1" si="1075"/>
        <v>0.14227654954433494</v>
      </c>
      <c r="F9856" s="38">
        <f t="shared" ca="1" si="1079"/>
        <v>4.8562922366729225E-2</v>
      </c>
      <c r="G9856" s="24">
        <f t="shared" ca="1" si="1076"/>
        <v>10558.962303362701</v>
      </c>
      <c r="H9856" s="24">
        <f t="shared" ca="1" si="1077"/>
        <v>11252.143606675183</v>
      </c>
      <c r="I9856" s="24">
        <f ca="1">H9856/'Option value'!$E$10</f>
        <v>546.22056343083409</v>
      </c>
    </row>
    <row r="9857" spans="2:9">
      <c r="B9857">
        <f t="shared" si="1078"/>
        <v>9839</v>
      </c>
      <c r="C9857" s="38">
        <f t="shared" ca="1" si="1073"/>
        <v>0.16237125202813091</v>
      </c>
      <c r="D9857" s="38">
        <f t="shared" ca="1" si="1074"/>
        <v>5.8989570241977908E-2</v>
      </c>
      <c r="E9857" s="38">
        <f t="shared" ca="1" si="1075"/>
        <v>0.14504701290604879</v>
      </c>
      <c r="F9857" s="38">
        <f t="shared" ca="1" si="1079"/>
        <v>2.3677416103615657E-2</v>
      </c>
      <c r="G9857" s="24">
        <f t="shared" ca="1" si="1076"/>
        <v>7006.5069997754335</v>
      </c>
      <c r="H9857" s="24">
        <f t="shared" ca="1" si="1077"/>
        <v>7699.6883030879162</v>
      </c>
      <c r="I9857" s="24">
        <f ca="1">H9857/'Option value'!$E$10</f>
        <v>373.77127684892793</v>
      </c>
    </row>
    <row r="9858" spans="2:9">
      <c r="B9858">
        <f t="shared" si="1078"/>
        <v>9840</v>
      </c>
      <c r="C9858" s="38">
        <f t="shared" ca="1" si="1073"/>
        <v>0.21509493541036068</v>
      </c>
      <c r="D9858" s="38">
        <f t="shared" ca="1" si="1074"/>
        <v>5.4622093360579091E-2</v>
      </c>
      <c r="E9858" s="38">
        <f t="shared" ca="1" si="1075"/>
        <v>0.14599113343893372</v>
      </c>
      <c r="F9858" s="38">
        <f t="shared" ca="1" si="1079"/>
        <v>2.391968953162844E-2</v>
      </c>
      <c r="G9858" s="24">
        <f t="shared" ca="1" si="1076"/>
        <v>6743.0417110635744</v>
      </c>
      <c r="H9858" s="24">
        <f t="shared" ca="1" si="1077"/>
        <v>7436.2230143760571</v>
      </c>
      <c r="I9858" s="24">
        <f ca="1">H9858/'Option value'!$E$10</f>
        <v>360.98169972699304</v>
      </c>
    </row>
    <row r="9859" spans="2:9">
      <c r="B9859">
        <f t="shared" si="1078"/>
        <v>9841</v>
      </c>
      <c r="C9859" s="38">
        <f t="shared" ca="1" si="1073"/>
        <v>0.46609271501378163</v>
      </c>
      <c r="D9859" s="38">
        <f t="shared" ca="1" si="1074"/>
        <v>6.0713581819176368E-2</v>
      </c>
      <c r="E9859" s="38">
        <f t="shared" ca="1" si="1075"/>
        <v>0.14389175704897714</v>
      </c>
      <c r="F9859" s="38">
        <f t="shared" ca="1" si="1079"/>
        <v>3.1076061962069617E-2</v>
      </c>
      <c r="G9859" s="24">
        <f t="shared" ca="1" si="1076"/>
        <v>9785.1873234930263</v>
      </c>
      <c r="H9859" s="24">
        <f t="shared" ca="1" si="1077"/>
        <v>10478.368626805508</v>
      </c>
      <c r="I9859" s="24">
        <f ca="1">H9859/'Option value'!$E$10</f>
        <v>508.65867120415083</v>
      </c>
    </row>
    <row r="9860" spans="2:9">
      <c r="B9860">
        <f t="shared" si="1078"/>
        <v>9842</v>
      </c>
      <c r="C9860" s="38">
        <f t="shared" ca="1" si="1073"/>
        <v>0.20149487989188261</v>
      </c>
      <c r="D9860" s="38">
        <f t="shared" ca="1" si="1074"/>
        <v>7.2077004331281266E-2</v>
      </c>
      <c r="E9860" s="38">
        <f t="shared" ca="1" si="1075"/>
        <v>0.14335836955594136</v>
      </c>
      <c r="F9860" s="38">
        <f t="shared" ca="1" si="1079"/>
        <v>2.5139220974010383E-2</v>
      </c>
      <c r="G9860" s="24">
        <f t="shared" ca="1" si="1076"/>
        <v>9084.9429030189185</v>
      </c>
      <c r="H9860" s="24">
        <f t="shared" ca="1" si="1077"/>
        <v>9778.1242063314003</v>
      </c>
      <c r="I9860" s="24">
        <f ca="1">H9860/'Option value'!$E$10</f>
        <v>474.66622360832037</v>
      </c>
    </row>
    <row r="9861" spans="2:9">
      <c r="B9861">
        <f t="shared" si="1078"/>
        <v>9843</v>
      </c>
      <c r="C9861" s="38">
        <f t="shared" ca="1" si="1073"/>
        <v>0.16559625039704873</v>
      </c>
      <c r="D9861" s="38">
        <f t="shared" ca="1" si="1074"/>
        <v>6.3763559141843729E-2</v>
      </c>
      <c r="E9861" s="38">
        <f t="shared" ca="1" si="1075"/>
        <v>0.14449372875739722</v>
      </c>
      <c r="F9861" s="38">
        <f t="shared" ca="1" si="1079"/>
        <v>5.9740358045211966E-2</v>
      </c>
      <c r="G9861" s="24">
        <f t="shared" ca="1" si="1076"/>
        <v>10875.646664094766</v>
      </c>
      <c r="H9861" s="24">
        <f t="shared" ca="1" si="1077"/>
        <v>11568.827967407247</v>
      </c>
      <c r="I9861" s="24">
        <f ca="1">H9861/'Option value'!$E$10</f>
        <v>561.5935906508372</v>
      </c>
    </row>
    <row r="9862" spans="2:9">
      <c r="B9862">
        <f t="shared" si="1078"/>
        <v>9844</v>
      </c>
      <c r="C9862" s="38">
        <f t="shared" ca="1" si="1073"/>
        <v>0.31413853646651624</v>
      </c>
      <c r="D9862" s="38">
        <f t="shared" ca="1" si="1074"/>
        <v>6.1964779323924329E-2</v>
      </c>
      <c r="E9862" s="38">
        <f t="shared" ca="1" si="1075"/>
        <v>0.14540950690050294</v>
      </c>
      <c r="F9862" s="38">
        <f t="shared" ca="1" si="1079"/>
        <v>5.3548684792215931E-2</v>
      </c>
      <c r="G9862" s="24">
        <f t="shared" ca="1" si="1076"/>
        <v>10993.781656331514</v>
      </c>
      <c r="H9862" s="24">
        <f t="shared" ca="1" si="1077"/>
        <v>11686.962959643995</v>
      </c>
      <c r="I9862" s="24">
        <f ca="1">H9862/'Option value'!$E$10</f>
        <v>567.32829901184436</v>
      </c>
    </row>
    <row r="9863" spans="2:9">
      <c r="B9863">
        <f t="shared" si="1078"/>
        <v>9845</v>
      </c>
      <c r="C9863" s="38">
        <f t="shared" ca="1" si="1073"/>
        <v>0.41419670776165024</v>
      </c>
      <c r="D9863" s="38">
        <f t="shared" ca="1" si="1074"/>
        <v>5.6936583492858184E-2</v>
      </c>
      <c r="E9863" s="38">
        <f t="shared" ca="1" si="1075"/>
        <v>0.14591083979785677</v>
      </c>
      <c r="F9863" s="38">
        <f t="shared" ca="1" si="1079"/>
        <v>5.1981655883493072E-2</v>
      </c>
      <c r="G9863" s="24">
        <f t="shared" ca="1" si="1076"/>
        <v>10631.43903672448</v>
      </c>
      <c r="H9863" s="24">
        <f t="shared" ca="1" si="1077"/>
        <v>11324.620340036961</v>
      </c>
      <c r="I9863" s="24">
        <f ca="1">H9863/'Option value'!$E$10</f>
        <v>549.73885145810493</v>
      </c>
    </row>
    <row r="9864" spans="2:9">
      <c r="B9864">
        <f t="shared" si="1078"/>
        <v>9846</v>
      </c>
      <c r="C9864" s="38">
        <f t="shared" ca="1" si="1073"/>
        <v>0.209845379150987</v>
      </c>
      <c r="D9864" s="38">
        <f t="shared" ca="1" si="1074"/>
        <v>6.542955624781352E-2</v>
      </c>
      <c r="E9864" s="38">
        <f t="shared" ca="1" si="1075"/>
        <v>0.14622500841176445</v>
      </c>
      <c r="F9864" s="38">
        <f t="shared" ca="1" si="1079"/>
        <v>5.9162889428032661E-2</v>
      </c>
      <c r="G9864" s="24">
        <f t="shared" ca="1" si="1076"/>
        <v>11276.283567482236</v>
      </c>
      <c r="H9864" s="24">
        <f t="shared" ca="1" si="1077"/>
        <v>11969.464870794718</v>
      </c>
      <c r="I9864" s="24">
        <f ca="1">H9864/'Option value'!$E$10</f>
        <v>581.04198401916108</v>
      </c>
    </row>
    <row r="9865" spans="2:9">
      <c r="B9865">
        <f t="shared" si="1078"/>
        <v>9847</v>
      </c>
      <c r="C9865" s="38">
        <f t="shared" ca="1" si="1073"/>
        <v>0.22046508892495709</v>
      </c>
      <c r="D9865" s="38">
        <f t="shared" ca="1" si="1074"/>
        <v>6.3084215179064471E-2</v>
      </c>
      <c r="E9865" s="38">
        <f t="shared" ca="1" si="1075"/>
        <v>0.14845207611768527</v>
      </c>
      <c r="F9865" s="38">
        <f t="shared" ca="1" si="1079"/>
        <v>4.8574720421605183E-2</v>
      </c>
      <c r="G9865" s="24">
        <f t="shared" ca="1" si="1076"/>
        <v>9560.2754794986722</v>
      </c>
      <c r="H9865" s="24">
        <f t="shared" ca="1" si="1077"/>
        <v>10253.456782811154</v>
      </c>
      <c r="I9865" s="24">
        <f ca="1">H9865/'Option value'!$E$10</f>
        <v>497.74062052481327</v>
      </c>
    </row>
    <row r="9866" spans="2:9">
      <c r="B9866">
        <f t="shared" si="1078"/>
        <v>9848</v>
      </c>
      <c r="C9866" s="38">
        <f t="shared" ca="1" si="1073"/>
        <v>0.25949379312447757</v>
      </c>
      <c r="D9866" s="38">
        <f t="shared" ca="1" si="1074"/>
        <v>6.3412079175709818E-2</v>
      </c>
      <c r="E9866" s="38">
        <f t="shared" ca="1" si="1075"/>
        <v>0.14711134513936119</v>
      </c>
      <c r="F9866" s="38">
        <f t="shared" ca="1" si="1079"/>
        <v>3.5811296470246501E-2</v>
      </c>
      <c r="G9866" s="24">
        <f t="shared" ca="1" si="1076"/>
        <v>8899.4680329136863</v>
      </c>
      <c r="H9866" s="24">
        <f t="shared" ca="1" si="1077"/>
        <v>9592.6493362261681</v>
      </c>
      <c r="I9866" s="24">
        <f ca="1">H9866/'Option value'!$E$10</f>
        <v>465.66258913719258</v>
      </c>
    </row>
    <row r="9867" spans="2:9">
      <c r="B9867">
        <f t="shared" si="1078"/>
        <v>9849</v>
      </c>
      <c r="C9867" s="38">
        <f t="shared" ca="1" si="1073"/>
        <v>0.19429643105745809</v>
      </c>
      <c r="D9867" s="38">
        <f t="shared" ca="1" si="1074"/>
        <v>5.6028437789890029E-2</v>
      </c>
      <c r="E9867" s="38">
        <f t="shared" ca="1" si="1075"/>
        <v>0.14862326621776503</v>
      </c>
      <c r="F9867" s="38">
        <f t="shared" ca="1" si="1079"/>
        <v>5.3377503737318643E-2</v>
      </c>
      <c r="G9867" s="24">
        <f t="shared" ca="1" si="1076"/>
        <v>8712.9728731992618</v>
      </c>
      <c r="H9867" s="24">
        <f t="shared" ca="1" si="1077"/>
        <v>9406.1541765117436</v>
      </c>
      <c r="I9867" s="24">
        <f ca="1">H9867/'Option value'!$E$10</f>
        <v>456.60942604425935</v>
      </c>
    </row>
    <row r="9868" spans="2:9">
      <c r="B9868">
        <f t="shared" si="1078"/>
        <v>9850</v>
      </c>
      <c r="C9868" s="38">
        <f t="shared" ca="1" si="1073"/>
        <v>0.21922794296497791</v>
      </c>
      <c r="D9868" s="38">
        <f t="shared" ca="1" si="1074"/>
        <v>6.0402501629904508E-2</v>
      </c>
      <c r="E9868" s="38">
        <f t="shared" ca="1" si="1075"/>
        <v>0.14702795956659506</v>
      </c>
      <c r="F9868" s="38">
        <f t="shared" ca="1" si="1079"/>
        <v>2.5849467152870696E-2</v>
      </c>
      <c r="G9868" s="24">
        <f t="shared" ca="1" si="1076"/>
        <v>7537.1240809303654</v>
      </c>
      <c r="H9868" s="24">
        <f t="shared" ca="1" si="1077"/>
        <v>8230.3053842428471</v>
      </c>
      <c r="I9868" s="24">
        <f ca="1">H9868/'Option value'!$E$10</f>
        <v>399.52938758460419</v>
      </c>
    </row>
    <row r="9869" spans="2:9">
      <c r="B9869">
        <f t="shared" si="1078"/>
        <v>9851</v>
      </c>
      <c r="C9869" s="38">
        <f t="shared" ca="1" si="1073"/>
        <v>0.31373336481638514</v>
      </c>
      <c r="D9869" s="38">
        <f t="shared" ca="1" si="1074"/>
        <v>6.5405733709404737E-2</v>
      </c>
      <c r="E9869" s="38">
        <f t="shared" ca="1" si="1075"/>
        <v>0.14399736450496459</v>
      </c>
      <c r="F9869" s="38">
        <f t="shared" ca="1" si="1079"/>
        <v>3.3994375778092861E-2</v>
      </c>
      <c r="G9869" s="24">
        <f t="shared" ca="1" si="1076"/>
        <v>9687.4604754607808</v>
      </c>
      <c r="H9869" s="24">
        <f t="shared" ca="1" si="1077"/>
        <v>10380.641778773263</v>
      </c>
      <c r="I9869" s="24">
        <f ca="1">H9869/'Option value'!$E$10</f>
        <v>503.91464945501269</v>
      </c>
    </row>
    <row r="9870" spans="2:9">
      <c r="B9870">
        <f t="shared" si="1078"/>
        <v>9852</v>
      </c>
      <c r="C9870" s="38">
        <f t="shared" ca="1" si="1073"/>
        <v>0.23055836569209207</v>
      </c>
      <c r="D9870" s="38">
        <f t="shared" ca="1" si="1074"/>
        <v>6.9140391048312239E-2</v>
      </c>
      <c r="E9870" s="38">
        <f t="shared" ca="1" si="1075"/>
        <v>0.14297241159512214</v>
      </c>
      <c r="F9870" s="38">
        <f t="shared" ca="1" si="1079"/>
        <v>5.1137248080410341E-2</v>
      </c>
      <c r="G9870" s="24">
        <f t="shared" ca="1" si="1076"/>
        <v>11489.904578616975</v>
      </c>
      <c r="H9870" s="24">
        <f t="shared" ca="1" si="1077"/>
        <v>12183.085881929457</v>
      </c>
      <c r="I9870" s="24">
        <f ca="1">H9870/'Option value'!$E$10</f>
        <v>591.41193601599298</v>
      </c>
    </row>
    <row r="9871" spans="2:9">
      <c r="B9871">
        <f t="shared" si="1078"/>
        <v>9853</v>
      </c>
      <c r="C9871" s="38">
        <f t="shared" ca="1" si="1073"/>
        <v>0.29054590383520473</v>
      </c>
      <c r="D9871" s="38">
        <f t="shared" ca="1" si="1074"/>
        <v>5.6529454873316502E-2</v>
      </c>
      <c r="E9871" s="38">
        <f t="shared" ca="1" si="1075"/>
        <v>0.14824526932205015</v>
      </c>
      <c r="F9871" s="38">
        <f t="shared" ca="1" si="1079"/>
        <v>3.4404672857557404E-2</v>
      </c>
      <c r="G9871" s="24">
        <f t="shared" ca="1" si="1076"/>
        <v>7947.7183539104981</v>
      </c>
      <c r="H9871" s="24">
        <f t="shared" ca="1" si="1077"/>
        <v>8640.8996572229807</v>
      </c>
      <c r="I9871" s="24">
        <f ca="1">H9871/'Option value'!$E$10</f>
        <v>419.46114840888254</v>
      </c>
    </row>
    <row r="9872" spans="2:9">
      <c r="B9872">
        <f t="shared" si="1078"/>
        <v>9854</v>
      </c>
      <c r="C9872" s="38">
        <f t="shared" ca="1" si="1073"/>
        <v>0.36509842576974982</v>
      </c>
      <c r="D9872" s="38">
        <f t="shared" ca="1" si="1074"/>
        <v>5.5101272053482239E-2</v>
      </c>
      <c r="E9872" s="38">
        <f t="shared" ca="1" si="1075"/>
        <v>0.14357567531252477</v>
      </c>
      <c r="F9872" s="38">
        <f t="shared" ca="1" si="1079"/>
        <v>5.6972821042170149E-2</v>
      </c>
      <c r="G9872" s="24">
        <f t="shared" ca="1" si="1076"/>
        <v>10771.712707913483</v>
      </c>
      <c r="H9872" s="24">
        <f t="shared" ca="1" si="1077"/>
        <v>11464.894011225964</v>
      </c>
      <c r="I9872" s="24">
        <f ca="1">H9872/'Option value'!$E$10</f>
        <v>556.54825297213415</v>
      </c>
    </row>
    <row r="9873" spans="2:9">
      <c r="B9873">
        <f t="shared" si="1078"/>
        <v>9855</v>
      </c>
      <c r="C9873" s="38">
        <f t="shared" ca="1" si="1073"/>
        <v>0.29977809052726162</v>
      </c>
      <c r="D9873" s="38">
        <f t="shared" ca="1" si="1074"/>
        <v>6.1758709431546148E-2</v>
      </c>
      <c r="E9873" s="38">
        <f t="shared" ca="1" si="1075"/>
        <v>0.14852251402474773</v>
      </c>
      <c r="F9873" s="38">
        <f t="shared" ca="1" si="1079"/>
        <v>3.2802336545709812E-2</v>
      </c>
      <c r="G9873" s="24">
        <f t="shared" ca="1" si="1076"/>
        <v>8602.9957798561172</v>
      </c>
      <c r="H9873" s="24">
        <f t="shared" ca="1" si="1077"/>
        <v>9296.177083168599</v>
      </c>
      <c r="I9873" s="24">
        <f ca="1">H9873/'Option value'!$E$10</f>
        <v>451.27073219265043</v>
      </c>
    </row>
    <row r="9874" spans="2:9">
      <c r="B9874">
        <f t="shared" si="1078"/>
        <v>9856</v>
      </c>
      <c r="C9874" s="38">
        <f t="shared" ca="1" si="1073"/>
        <v>0.31515159990826558</v>
      </c>
      <c r="D9874" s="38">
        <f t="shared" ca="1" si="1074"/>
        <v>6.3290436531959191E-2</v>
      </c>
      <c r="E9874" s="38">
        <f t="shared" ca="1" si="1075"/>
        <v>0.14313714068559652</v>
      </c>
      <c r="F9874" s="38">
        <f t="shared" ca="1" si="1079"/>
        <v>5.3463823268181263E-2</v>
      </c>
      <c r="G9874" s="24">
        <f t="shared" ca="1" si="1076"/>
        <v>11511.768542917785</v>
      </c>
      <c r="H9874" s="24">
        <f t="shared" ca="1" si="1077"/>
        <v>12204.949846230267</v>
      </c>
      <c r="I9874" s="24">
        <f ca="1">H9874/'Option value'!$E$10</f>
        <v>592.47329350632356</v>
      </c>
    </row>
    <row r="9875" spans="2:9">
      <c r="B9875">
        <f t="shared" si="1078"/>
        <v>9857</v>
      </c>
      <c r="C9875" s="38">
        <f t="shared" ref="C9875:C9938" ca="1" si="1080">_xlfn.NORM.INV(RAND(),$F$6,$G$6)</f>
        <v>0.13574351946987279</v>
      </c>
      <c r="D9875" s="38">
        <f t="shared" ref="D9875:D9938" ca="1" si="1081">_xlfn.NORM.INV(RAND(),$F$7,$G$7)</f>
        <v>6.8126335380198993E-2</v>
      </c>
      <c r="E9875" s="38">
        <f t="shared" ref="E9875:E9938" ca="1" si="1082">_xlfn.NORM.INV(RAND(),$F$8,$G$8)</f>
        <v>0.14802588555982538</v>
      </c>
      <c r="F9875" s="38">
        <f t="shared" ca="1" si="1079"/>
        <v>2.7826903918363798E-2</v>
      </c>
      <c r="G9875" s="24">
        <f t="shared" ref="G9875:G9938" ca="1" si="1083">IF(E9875&gt;F9875,($C$12*(1+C9875)*D9875)/(E9875-F9875),0)</f>
        <v>7983.3631347605942</v>
      </c>
      <c r="H9875" s="24">
        <f t="shared" ref="H9875:H9938" ca="1" si="1084">G9875+$C$13</f>
        <v>8676.5444380730769</v>
      </c>
      <c r="I9875" s="24">
        <f ca="1">H9875/'Option value'!$E$10</f>
        <v>421.1914775763629</v>
      </c>
    </row>
    <row r="9876" spans="2:9">
      <c r="B9876">
        <f t="shared" ref="B9876:B9939" si="1085">B9875+1</f>
        <v>9858</v>
      </c>
      <c r="C9876" s="38">
        <f t="shared" ca="1" si="1080"/>
        <v>0.2043182097208695</v>
      </c>
      <c r="D9876" s="38">
        <f t="shared" ca="1" si="1081"/>
        <v>5.9643362455945433E-2</v>
      </c>
      <c r="E9876" s="38">
        <f t="shared" ca="1" si="1082"/>
        <v>0.14073022434500917</v>
      </c>
      <c r="F9876" s="38">
        <f t="shared" ref="F9876:F9939" ca="1" si="1086">RAND()*($E$9-$D$9)+$D$9</f>
        <v>3.4832571710262501E-2</v>
      </c>
      <c r="G9876" s="24">
        <f t="shared" ca="1" si="1083"/>
        <v>8412.1772640767249</v>
      </c>
      <c r="H9876" s="24">
        <f t="shared" ca="1" si="1084"/>
        <v>9105.3585673892067</v>
      </c>
      <c r="I9876" s="24">
        <f ca="1">H9876/'Option value'!$E$10</f>
        <v>442.00769744607794</v>
      </c>
    </row>
    <row r="9877" spans="2:9">
      <c r="B9877">
        <f t="shared" si="1085"/>
        <v>9859</v>
      </c>
      <c r="C9877" s="38">
        <f t="shared" ca="1" si="1080"/>
        <v>0.21477552030125183</v>
      </c>
      <c r="D9877" s="38">
        <f t="shared" ca="1" si="1081"/>
        <v>6.1793049680622193E-2</v>
      </c>
      <c r="E9877" s="38">
        <f t="shared" ca="1" si="1082"/>
        <v>0.14765379114541652</v>
      </c>
      <c r="F9877" s="38">
        <f t="shared" ca="1" si="1086"/>
        <v>5.1876069111314468E-2</v>
      </c>
      <c r="G9877" s="24">
        <f t="shared" ca="1" si="1083"/>
        <v>9719.9165056556922</v>
      </c>
      <c r="H9877" s="24">
        <f t="shared" ca="1" si="1084"/>
        <v>10413.097808968174</v>
      </c>
      <c r="I9877" s="24">
        <f ca="1">H9877/'Option value'!$E$10</f>
        <v>505.49018490136763</v>
      </c>
    </row>
    <row r="9878" spans="2:9">
      <c r="B9878">
        <f t="shared" si="1085"/>
        <v>9860</v>
      </c>
      <c r="C9878" s="38">
        <f t="shared" ca="1" si="1080"/>
        <v>0.17655337413765063</v>
      </c>
      <c r="D9878" s="38">
        <f t="shared" ca="1" si="1081"/>
        <v>5.4454213455894462E-2</v>
      </c>
      <c r="E9878" s="38">
        <f t="shared" ca="1" si="1082"/>
        <v>0.14511058784300115</v>
      </c>
      <c r="F9878" s="38">
        <f t="shared" ca="1" si="1086"/>
        <v>4.1408957727738525E-2</v>
      </c>
      <c r="G9878" s="24">
        <f t="shared" ca="1" si="1083"/>
        <v>7662.1194225458648</v>
      </c>
      <c r="H9878" s="24">
        <f t="shared" ca="1" si="1084"/>
        <v>8355.3007258583475</v>
      </c>
      <c r="I9878" s="24">
        <f ca="1">H9878/'Option value'!$E$10</f>
        <v>405.59712261448288</v>
      </c>
    </row>
    <row r="9879" spans="2:9">
      <c r="B9879">
        <f t="shared" si="1085"/>
        <v>9861</v>
      </c>
      <c r="C9879" s="38">
        <f t="shared" ca="1" si="1080"/>
        <v>0.16795421797365975</v>
      </c>
      <c r="D9879" s="38">
        <f t="shared" ca="1" si="1081"/>
        <v>6.6794327348525806E-2</v>
      </c>
      <c r="E9879" s="38">
        <f t="shared" ca="1" si="1082"/>
        <v>0.14439024432681749</v>
      </c>
      <c r="F9879" s="38">
        <f t="shared" ca="1" si="1086"/>
        <v>3.0957712281603812E-2</v>
      </c>
      <c r="G9879" s="24">
        <f t="shared" ca="1" si="1083"/>
        <v>8529.4131301448488</v>
      </c>
      <c r="H9879" s="24">
        <f t="shared" ca="1" si="1084"/>
        <v>9222.5944334573305</v>
      </c>
      <c r="I9879" s="24">
        <f ca="1">H9879/'Option value'!$E$10</f>
        <v>447.69875890569563</v>
      </c>
    </row>
    <row r="9880" spans="2:9">
      <c r="B9880">
        <f t="shared" si="1085"/>
        <v>9862</v>
      </c>
      <c r="C9880" s="38">
        <f t="shared" ca="1" si="1080"/>
        <v>0.31848337617681255</v>
      </c>
      <c r="D9880" s="38">
        <f t="shared" ca="1" si="1081"/>
        <v>7.0650882903100301E-2</v>
      </c>
      <c r="E9880" s="38">
        <f t="shared" ca="1" si="1082"/>
        <v>0.1452929007730496</v>
      </c>
      <c r="F9880" s="38">
        <f t="shared" ca="1" si="1086"/>
        <v>5.2772017154207679E-2</v>
      </c>
      <c r="G9880" s="24">
        <f t="shared" ca="1" si="1083"/>
        <v>12486.590147105246</v>
      </c>
      <c r="H9880" s="24">
        <f t="shared" ca="1" si="1084"/>
        <v>13179.771450417727</v>
      </c>
      <c r="I9880" s="24">
        <f ca="1">H9880/'Option value'!$E$10</f>
        <v>639.79473060280225</v>
      </c>
    </row>
    <row r="9881" spans="2:9">
      <c r="B9881">
        <f t="shared" si="1085"/>
        <v>9863</v>
      </c>
      <c r="C9881" s="38">
        <f t="shared" ca="1" si="1080"/>
        <v>0.38595802019375591</v>
      </c>
      <c r="D9881" s="38">
        <f t="shared" ca="1" si="1081"/>
        <v>6.3862161928513628E-2</v>
      </c>
      <c r="E9881" s="38">
        <f t="shared" ca="1" si="1082"/>
        <v>0.14167004242667897</v>
      </c>
      <c r="F9881" s="38">
        <f t="shared" ca="1" si="1086"/>
        <v>4.6899922039727274E-2</v>
      </c>
      <c r="G9881" s="24">
        <f t="shared" ca="1" si="1083"/>
        <v>11582.802124887123</v>
      </c>
      <c r="H9881" s="24">
        <f t="shared" ca="1" si="1084"/>
        <v>12275.983428199605</v>
      </c>
      <c r="I9881" s="24">
        <f ca="1">H9881/'Option value'!$E$10</f>
        <v>595.92152564075741</v>
      </c>
    </row>
    <row r="9882" spans="2:9">
      <c r="B9882">
        <f t="shared" si="1085"/>
        <v>9864</v>
      </c>
      <c r="C9882" s="38">
        <f t="shared" ca="1" si="1080"/>
        <v>0.23982946375323916</v>
      </c>
      <c r="D9882" s="38">
        <f t="shared" ca="1" si="1081"/>
        <v>6.9344901063559991E-2</v>
      </c>
      <c r="E9882" s="38">
        <f t="shared" ca="1" si="1082"/>
        <v>0.14407524519046658</v>
      </c>
      <c r="F9882" s="38">
        <f t="shared" ca="1" si="1086"/>
        <v>3.5765341112151169E-2</v>
      </c>
      <c r="G9882" s="24">
        <f t="shared" ca="1" si="1083"/>
        <v>9844.6366434709416</v>
      </c>
      <c r="H9882" s="24">
        <f t="shared" ca="1" si="1084"/>
        <v>10537.817946783423</v>
      </c>
      <c r="I9882" s="24">
        <f ca="1">H9882/'Option value'!$E$10</f>
        <v>511.54456052346711</v>
      </c>
    </row>
    <row r="9883" spans="2:9">
      <c r="B9883">
        <f t="shared" si="1085"/>
        <v>9865</v>
      </c>
      <c r="C9883" s="38">
        <f t="shared" ca="1" si="1080"/>
        <v>-1.4891565458935441E-2</v>
      </c>
      <c r="D9883" s="38">
        <f t="shared" ca="1" si="1081"/>
        <v>5.2842028836455071E-2</v>
      </c>
      <c r="E9883" s="38">
        <f t="shared" ca="1" si="1082"/>
        <v>0.14456850762603862</v>
      </c>
      <c r="F9883" s="38">
        <f t="shared" ca="1" si="1086"/>
        <v>4.7964243925597838E-2</v>
      </c>
      <c r="G9883" s="24">
        <f t="shared" ca="1" si="1083"/>
        <v>6682.8021451505729</v>
      </c>
      <c r="H9883" s="24">
        <f t="shared" ca="1" si="1084"/>
        <v>7375.9834484630555</v>
      </c>
      <c r="I9883" s="24">
        <f ca="1">H9883/'Option value'!$E$10</f>
        <v>358.05744895451721</v>
      </c>
    </row>
    <row r="9884" spans="2:9">
      <c r="B9884">
        <f t="shared" si="1085"/>
        <v>9866</v>
      </c>
      <c r="C9884" s="38">
        <f t="shared" ca="1" si="1080"/>
        <v>0.30190309264034804</v>
      </c>
      <c r="D9884" s="38">
        <f t="shared" ca="1" si="1081"/>
        <v>5.9708387211849082E-2</v>
      </c>
      <c r="E9884" s="38">
        <f t="shared" ca="1" si="1082"/>
        <v>0.14416799324189331</v>
      </c>
      <c r="F9884" s="38">
        <f t="shared" ca="1" si="1086"/>
        <v>3.6867423535604238E-2</v>
      </c>
      <c r="G9884" s="24">
        <f t="shared" ca="1" si="1083"/>
        <v>8984.6951937035665</v>
      </c>
      <c r="H9884" s="24">
        <f t="shared" ca="1" si="1084"/>
        <v>9677.8764970160482</v>
      </c>
      <c r="I9884" s="24">
        <f ca="1">H9884/'Option value'!$E$10</f>
        <v>469.79982995223531</v>
      </c>
    </row>
    <row r="9885" spans="2:9">
      <c r="B9885">
        <f t="shared" si="1085"/>
        <v>9867</v>
      </c>
      <c r="C9885" s="38">
        <f t="shared" ca="1" si="1080"/>
        <v>0.15687403278990081</v>
      </c>
      <c r="D9885" s="38">
        <f t="shared" ca="1" si="1081"/>
        <v>6.2222687558313984E-2</v>
      </c>
      <c r="E9885" s="38">
        <f t="shared" ca="1" si="1082"/>
        <v>0.14643561325996096</v>
      </c>
      <c r="F9885" s="38">
        <f t="shared" ca="1" si="1086"/>
        <v>5.9018353753835448E-2</v>
      </c>
      <c r="G9885" s="24">
        <f t="shared" ca="1" si="1083"/>
        <v>10212.428475366461</v>
      </c>
      <c r="H9885" s="24">
        <f t="shared" ca="1" si="1084"/>
        <v>10905.609778678943</v>
      </c>
      <c r="I9885" s="24">
        <f ca="1">H9885/'Option value'!$E$10</f>
        <v>529.39853294557975</v>
      </c>
    </row>
    <row r="9886" spans="2:9">
      <c r="B9886">
        <f t="shared" si="1085"/>
        <v>9868</v>
      </c>
      <c r="C9886" s="38">
        <f t="shared" ca="1" si="1080"/>
        <v>0.47300960421802341</v>
      </c>
      <c r="D9886" s="38">
        <f t="shared" ca="1" si="1081"/>
        <v>6.2219132999456417E-2</v>
      </c>
      <c r="E9886" s="38">
        <f t="shared" ca="1" si="1082"/>
        <v>0.14370623860839499</v>
      </c>
      <c r="F9886" s="38">
        <f t="shared" ca="1" si="1086"/>
        <v>3.4457587883799004E-2</v>
      </c>
      <c r="G9886" s="24">
        <f t="shared" ca="1" si="1083"/>
        <v>10404.107443065986</v>
      </c>
      <c r="H9886" s="24">
        <f t="shared" ca="1" si="1084"/>
        <v>11097.288746378468</v>
      </c>
      <c r="I9886" s="24">
        <f ca="1">H9886/'Option value'!$E$10</f>
        <v>538.70333720283827</v>
      </c>
    </row>
    <row r="9887" spans="2:9">
      <c r="B9887">
        <f t="shared" si="1085"/>
        <v>9869</v>
      </c>
      <c r="C9887" s="38">
        <f t="shared" ca="1" si="1080"/>
        <v>0.41380939998856281</v>
      </c>
      <c r="D9887" s="38">
        <f t="shared" ca="1" si="1081"/>
        <v>6.0830436607641016E-2</v>
      </c>
      <c r="E9887" s="38">
        <f t="shared" ca="1" si="1082"/>
        <v>0.1453631286054437</v>
      </c>
      <c r="F9887" s="38">
        <f t="shared" ca="1" si="1086"/>
        <v>4.1561590969592548E-2</v>
      </c>
      <c r="G9887" s="24">
        <f t="shared" ca="1" si="1083"/>
        <v>10275.415410603298</v>
      </c>
      <c r="H9887" s="24">
        <f t="shared" ca="1" si="1084"/>
        <v>10968.59671391578</v>
      </c>
      <c r="I9887" s="24">
        <f ca="1">H9887/'Option value'!$E$10</f>
        <v>532.45615116096019</v>
      </c>
    </row>
    <row r="9888" spans="2:9">
      <c r="B9888">
        <f t="shared" si="1085"/>
        <v>9870</v>
      </c>
      <c r="C9888" s="38">
        <f t="shared" ca="1" si="1080"/>
        <v>0.12492327532739357</v>
      </c>
      <c r="D9888" s="38">
        <f t="shared" ca="1" si="1081"/>
        <v>7.0969979239454264E-2</v>
      </c>
      <c r="E9888" s="38">
        <f t="shared" ca="1" si="1082"/>
        <v>0.14388000560234096</v>
      </c>
      <c r="F9888" s="38">
        <f t="shared" ca="1" si="1086"/>
        <v>2.3593804810750619E-2</v>
      </c>
      <c r="G9888" s="24">
        <f t="shared" ca="1" si="1083"/>
        <v>8231.3894464971254</v>
      </c>
      <c r="H9888" s="24">
        <f t="shared" ca="1" si="1084"/>
        <v>8924.5707498096072</v>
      </c>
      <c r="I9888" s="24">
        <f ca="1">H9888/'Option value'!$E$10</f>
        <v>433.23158979658285</v>
      </c>
    </row>
    <row r="9889" spans="2:9">
      <c r="B9889">
        <f t="shared" si="1085"/>
        <v>9871</v>
      </c>
      <c r="C9889" s="38">
        <f t="shared" ca="1" si="1080"/>
        <v>0.19144189563539848</v>
      </c>
      <c r="D9889" s="38">
        <f t="shared" ca="1" si="1081"/>
        <v>6.052396392563781E-2</v>
      </c>
      <c r="E9889" s="38">
        <f t="shared" ca="1" si="1082"/>
        <v>0.1468926594500749</v>
      </c>
      <c r="F9889" s="38">
        <f t="shared" ca="1" si="1086"/>
        <v>3.6200067170863548E-2</v>
      </c>
      <c r="G9889" s="24">
        <f t="shared" ca="1" si="1083"/>
        <v>8079.2872612872488</v>
      </c>
      <c r="H9889" s="24">
        <f t="shared" ca="1" si="1084"/>
        <v>8772.4685645997306</v>
      </c>
      <c r="I9889" s="24">
        <f ca="1">H9889/'Option value'!$E$10</f>
        <v>425.84798857280242</v>
      </c>
    </row>
    <row r="9890" spans="2:9">
      <c r="B9890">
        <f t="shared" si="1085"/>
        <v>9872</v>
      </c>
      <c r="C9890" s="38">
        <f t="shared" ca="1" si="1080"/>
        <v>0.31207246100858588</v>
      </c>
      <c r="D9890" s="38">
        <f t="shared" ca="1" si="1081"/>
        <v>5.9535784011443861E-2</v>
      </c>
      <c r="E9890" s="38">
        <f t="shared" ca="1" si="1082"/>
        <v>0.14430651303598707</v>
      </c>
      <c r="F9890" s="38">
        <f t="shared" ca="1" si="1086"/>
        <v>4.2017635597814629E-2</v>
      </c>
      <c r="G9890" s="24">
        <f t="shared" ca="1" si="1083"/>
        <v>9471.065969692314</v>
      </c>
      <c r="H9890" s="24">
        <f t="shared" ca="1" si="1084"/>
        <v>10164.247273004796</v>
      </c>
      <c r="I9890" s="24">
        <f ca="1">H9890/'Option value'!$E$10</f>
        <v>493.41006179634928</v>
      </c>
    </row>
    <row r="9891" spans="2:9">
      <c r="B9891">
        <f t="shared" si="1085"/>
        <v>9873</v>
      </c>
      <c r="C9891" s="38">
        <f t="shared" ca="1" si="1080"/>
        <v>0.30723856760639251</v>
      </c>
      <c r="D9891" s="38">
        <f t="shared" ca="1" si="1081"/>
        <v>5.2541239576070708E-2</v>
      </c>
      <c r="E9891" s="38">
        <f t="shared" ca="1" si="1082"/>
        <v>0.1429580515683152</v>
      </c>
      <c r="F9891" s="38">
        <f t="shared" ca="1" si="1086"/>
        <v>4.1641355498719293E-2</v>
      </c>
      <c r="G9891" s="24">
        <f t="shared" ca="1" si="1083"/>
        <v>8407.4738433512721</v>
      </c>
      <c r="H9891" s="24">
        <f t="shared" ca="1" si="1084"/>
        <v>9100.6551466637538</v>
      </c>
      <c r="I9891" s="24">
        <f ca="1">H9891/'Option value'!$E$10</f>
        <v>441.77937605163851</v>
      </c>
    </row>
    <row r="9892" spans="2:9">
      <c r="B9892">
        <f t="shared" si="1085"/>
        <v>9874</v>
      </c>
      <c r="C9892" s="38">
        <f t="shared" ca="1" si="1080"/>
        <v>0.41986448013404531</v>
      </c>
      <c r="D9892" s="38">
        <f t="shared" ca="1" si="1081"/>
        <v>7.5642439514724477E-2</v>
      </c>
      <c r="E9892" s="38">
        <f t="shared" ca="1" si="1082"/>
        <v>0.14483259456235792</v>
      </c>
      <c r="F9892" s="38">
        <f t="shared" ca="1" si="1086"/>
        <v>3.7522012621513237E-2</v>
      </c>
      <c r="G9892" s="24">
        <f t="shared" ca="1" si="1083"/>
        <v>12412.556784521534</v>
      </c>
      <c r="H9892" s="24">
        <f t="shared" ca="1" si="1084"/>
        <v>13105.738087834015</v>
      </c>
      <c r="I9892" s="24">
        <f ca="1">H9892/'Option value'!$E$10</f>
        <v>636.20087805019489</v>
      </c>
    </row>
    <row r="9893" spans="2:9">
      <c r="B9893">
        <f t="shared" si="1085"/>
        <v>9875</v>
      </c>
      <c r="C9893" s="38">
        <f t="shared" ca="1" si="1080"/>
        <v>0.19028393954424955</v>
      </c>
      <c r="D9893" s="38">
        <f t="shared" ca="1" si="1081"/>
        <v>6.466810423797055E-2</v>
      </c>
      <c r="E9893" s="38">
        <f t="shared" ca="1" si="1082"/>
        <v>0.1475689107536321</v>
      </c>
      <c r="F9893" s="38">
        <f t="shared" ca="1" si="1086"/>
        <v>3.2317032716348372E-2</v>
      </c>
      <c r="G9893" s="24">
        <f t="shared" ca="1" si="1083"/>
        <v>8282.9314904675302</v>
      </c>
      <c r="H9893" s="24">
        <f t="shared" ca="1" si="1084"/>
        <v>8976.112793780012</v>
      </c>
      <c r="I9893" s="24">
        <f ca="1">H9893/'Option value'!$E$10</f>
        <v>435.73363076601999</v>
      </c>
    </row>
    <row r="9894" spans="2:9">
      <c r="B9894">
        <f t="shared" si="1085"/>
        <v>9876</v>
      </c>
      <c r="C9894" s="38">
        <f t="shared" ca="1" si="1080"/>
        <v>0.41337267739730277</v>
      </c>
      <c r="D9894" s="38">
        <f t="shared" ca="1" si="1081"/>
        <v>5.5335870581563196E-2</v>
      </c>
      <c r="E9894" s="38">
        <f t="shared" ca="1" si="1082"/>
        <v>0.14103649425876635</v>
      </c>
      <c r="F9894" s="38">
        <f t="shared" ca="1" si="1086"/>
        <v>2.9895400713151481E-2</v>
      </c>
      <c r="G9894" s="24">
        <f t="shared" ca="1" si="1083"/>
        <v>8727.3049158782542</v>
      </c>
      <c r="H9894" s="24">
        <f t="shared" ca="1" si="1084"/>
        <v>9420.4862191907359</v>
      </c>
      <c r="I9894" s="24">
        <f ca="1">H9894/'Option value'!$E$10</f>
        <v>457.30515627139494</v>
      </c>
    </row>
    <row r="9895" spans="2:9">
      <c r="B9895">
        <f t="shared" si="1085"/>
        <v>9877</v>
      </c>
      <c r="C9895" s="38">
        <f t="shared" ca="1" si="1080"/>
        <v>0.25703808598005046</v>
      </c>
      <c r="D9895" s="38">
        <f t="shared" ca="1" si="1081"/>
        <v>6.9726039932047734E-2</v>
      </c>
      <c r="E9895" s="38">
        <f t="shared" ca="1" si="1082"/>
        <v>0.14878493196863046</v>
      </c>
      <c r="F9895" s="38">
        <f t="shared" ca="1" si="1086"/>
        <v>3.0075216269663453E-2</v>
      </c>
      <c r="G9895" s="24">
        <f t="shared" ca="1" si="1083"/>
        <v>9156.9016247218387</v>
      </c>
      <c r="H9895" s="24">
        <f t="shared" ca="1" si="1084"/>
        <v>9850.0829280343205</v>
      </c>
      <c r="I9895" s="24">
        <f ca="1">H9895/'Option value'!$E$10</f>
        <v>478.15936543855923</v>
      </c>
    </row>
    <row r="9896" spans="2:9">
      <c r="B9896">
        <f t="shared" si="1085"/>
        <v>9878</v>
      </c>
      <c r="C9896" s="38">
        <f t="shared" ca="1" si="1080"/>
        <v>0.3136076675483121</v>
      </c>
      <c r="D9896" s="38">
        <f t="shared" ca="1" si="1081"/>
        <v>5.1670115821792387E-2</v>
      </c>
      <c r="E9896" s="38">
        <f t="shared" ca="1" si="1082"/>
        <v>0.14517297567964627</v>
      </c>
      <c r="F9896" s="38">
        <f t="shared" ca="1" si="1086"/>
        <v>2.4163433049674606E-2</v>
      </c>
      <c r="G9896" s="24">
        <f t="shared" ca="1" si="1083"/>
        <v>6956.2769971134103</v>
      </c>
      <c r="H9896" s="24">
        <f t="shared" ca="1" si="1084"/>
        <v>7649.458300425893</v>
      </c>
      <c r="I9896" s="24">
        <f ca="1">H9896/'Option value'!$E$10</f>
        <v>371.33292720514044</v>
      </c>
    </row>
    <row r="9897" spans="2:9">
      <c r="B9897">
        <f t="shared" si="1085"/>
        <v>9879</v>
      </c>
      <c r="C9897" s="38">
        <f t="shared" ca="1" si="1080"/>
        <v>8.7854246188895202E-2</v>
      </c>
      <c r="D9897" s="38">
        <f t="shared" ca="1" si="1081"/>
        <v>5.8384153782767935E-2</v>
      </c>
      <c r="E9897" s="38">
        <f t="shared" ca="1" si="1082"/>
        <v>0.14506633079118558</v>
      </c>
      <c r="F9897" s="38">
        <f t="shared" ca="1" si="1086"/>
        <v>5.1415029081265398E-2</v>
      </c>
      <c r="G9897" s="24">
        <f t="shared" ca="1" si="1083"/>
        <v>8410.9153045025741</v>
      </c>
      <c r="H9897" s="24">
        <f t="shared" ca="1" si="1084"/>
        <v>9104.0966078150559</v>
      </c>
      <c r="I9897" s="24">
        <f ca="1">H9897/'Option value'!$E$10</f>
        <v>441.94643727257551</v>
      </c>
    </row>
    <row r="9898" spans="2:9">
      <c r="B9898">
        <f t="shared" si="1085"/>
        <v>9880</v>
      </c>
      <c r="C9898" s="38">
        <f t="shared" ca="1" si="1080"/>
        <v>0.25405548971868896</v>
      </c>
      <c r="D9898" s="38">
        <f t="shared" ca="1" si="1081"/>
        <v>6.628062316086164E-2</v>
      </c>
      <c r="E9898" s="38">
        <f t="shared" ca="1" si="1082"/>
        <v>0.14185906446720192</v>
      </c>
      <c r="F9898" s="38">
        <f t="shared" ca="1" si="1086"/>
        <v>3.5759619461910773E-2</v>
      </c>
      <c r="G9898" s="24">
        <f t="shared" ca="1" si="1083"/>
        <v>9715.8678981635057</v>
      </c>
      <c r="H9898" s="24">
        <f t="shared" ca="1" si="1084"/>
        <v>10409.049201475988</v>
      </c>
      <c r="I9898" s="24">
        <f ca="1">H9898/'Option value'!$E$10</f>
        <v>505.29365055708672</v>
      </c>
    </row>
    <row r="9899" spans="2:9">
      <c r="B9899">
        <f t="shared" si="1085"/>
        <v>9881</v>
      </c>
      <c r="C9899" s="38">
        <f t="shared" ca="1" si="1080"/>
        <v>0.15454962523243682</v>
      </c>
      <c r="D9899" s="38">
        <f t="shared" ca="1" si="1081"/>
        <v>7.737556685102441E-2</v>
      </c>
      <c r="E9899" s="38">
        <f t="shared" ca="1" si="1082"/>
        <v>0.14662155264373034</v>
      </c>
      <c r="F9899" s="38">
        <f t="shared" ca="1" si="1086"/>
        <v>3.1826057008374098E-2</v>
      </c>
      <c r="G9899" s="24">
        <f t="shared" ca="1" si="1083"/>
        <v>9651.2369374434038</v>
      </c>
      <c r="H9899" s="24">
        <f t="shared" ca="1" si="1084"/>
        <v>10344.418240755886</v>
      </c>
      <c r="I9899" s="24">
        <f ca="1">H9899/'Option value'!$E$10</f>
        <v>502.1562252794119</v>
      </c>
    </row>
    <row r="9900" spans="2:9">
      <c r="B9900">
        <f t="shared" si="1085"/>
        <v>9882</v>
      </c>
      <c r="C9900" s="38">
        <f t="shared" ca="1" si="1080"/>
        <v>0.30543719191218377</v>
      </c>
      <c r="D9900" s="38">
        <f t="shared" ca="1" si="1081"/>
        <v>7.1679600733763324E-2</v>
      </c>
      <c r="E9900" s="38">
        <f t="shared" ca="1" si="1082"/>
        <v>0.1486265916229437</v>
      </c>
      <c r="F9900" s="38">
        <f t="shared" ca="1" si="1086"/>
        <v>3.4427622749688039E-2</v>
      </c>
      <c r="G9900" s="24">
        <f t="shared" ca="1" si="1083"/>
        <v>10162.036568475205</v>
      </c>
      <c r="H9900" s="24">
        <f t="shared" ca="1" si="1084"/>
        <v>10855.217871787687</v>
      </c>
      <c r="I9900" s="24">
        <f ca="1">H9900/'Option value'!$E$10</f>
        <v>526.95232387318867</v>
      </c>
    </row>
    <row r="9901" spans="2:9">
      <c r="B9901">
        <f t="shared" si="1085"/>
        <v>9883</v>
      </c>
      <c r="C9901" s="38">
        <f t="shared" ca="1" si="1080"/>
        <v>0.23219020720680242</v>
      </c>
      <c r="D9901" s="38">
        <f t="shared" ca="1" si="1081"/>
        <v>7.1381263286079508E-2</v>
      </c>
      <c r="E9901" s="38">
        <f t="shared" ca="1" si="1082"/>
        <v>0.14921493800827096</v>
      </c>
      <c r="F9901" s="38">
        <f t="shared" ca="1" si="1086"/>
        <v>5.5703045856682815E-2</v>
      </c>
      <c r="G9901" s="24">
        <f t="shared" ca="1" si="1083"/>
        <v>11665.047584488335</v>
      </c>
      <c r="H9901" s="24">
        <f t="shared" ca="1" si="1084"/>
        <v>12358.228887800817</v>
      </c>
      <c r="I9901" s="24">
        <f ca="1">H9901/'Option value'!$E$10</f>
        <v>599.91402367965122</v>
      </c>
    </row>
    <row r="9902" spans="2:9">
      <c r="B9902">
        <f t="shared" si="1085"/>
        <v>9884</v>
      </c>
      <c r="C9902" s="38">
        <f t="shared" ca="1" si="1080"/>
        <v>0.18931415155168546</v>
      </c>
      <c r="D9902" s="38">
        <f t="shared" ca="1" si="1081"/>
        <v>5.2173397059446652E-2</v>
      </c>
      <c r="E9902" s="38">
        <f t="shared" ca="1" si="1082"/>
        <v>0.14662863401866083</v>
      </c>
      <c r="F9902" s="38">
        <f t="shared" ca="1" si="1086"/>
        <v>4.973652102138388E-2</v>
      </c>
      <c r="G9902" s="24">
        <f t="shared" ca="1" si="1083"/>
        <v>7942.3432318560053</v>
      </c>
      <c r="H9902" s="24">
        <f t="shared" ca="1" si="1084"/>
        <v>8635.524535168488</v>
      </c>
      <c r="I9902" s="24">
        <f ca="1">H9902/'Option value'!$E$10</f>
        <v>419.20022015381005</v>
      </c>
    </row>
    <row r="9903" spans="2:9">
      <c r="B9903">
        <f t="shared" si="1085"/>
        <v>9885</v>
      </c>
      <c r="C9903" s="38">
        <f t="shared" ca="1" si="1080"/>
        <v>0.12021279075466049</v>
      </c>
      <c r="D9903" s="38">
        <f t="shared" ca="1" si="1081"/>
        <v>6.0158078992199382E-2</v>
      </c>
      <c r="E9903" s="38">
        <f t="shared" ca="1" si="1082"/>
        <v>0.14525979776960476</v>
      </c>
      <c r="F9903" s="38">
        <f t="shared" ca="1" si="1086"/>
        <v>5.5735879904720551E-2</v>
      </c>
      <c r="G9903" s="24">
        <f t="shared" ca="1" si="1083"/>
        <v>9335.6977688936859</v>
      </c>
      <c r="H9903" s="24">
        <f t="shared" ca="1" si="1084"/>
        <v>10028.879072206168</v>
      </c>
      <c r="I9903" s="24">
        <f ca="1">H9903/'Option value'!$E$10</f>
        <v>486.83878991292073</v>
      </c>
    </row>
    <row r="9904" spans="2:9">
      <c r="B9904">
        <f t="shared" si="1085"/>
        <v>9886</v>
      </c>
      <c r="C9904" s="38">
        <f t="shared" ca="1" si="1080"/>
        <v>0.19944085745673329</v>
      </c>
      <c r="D9904" s="38">
        <f t="shared" ca="1" si="1081"/>
        <v>6.3739353819960626E-2</v>
      </c>
      <c r="E9904" s="38">
        <f t="shared" ca="1" si="1082"/>
        <v>0.14414214152513691</v>
      </c>
      <c r="F9904" s="38">
        <f t="shared" ca="1" si="1086"/>
        <v>4.359771670245198E-2</v>
      </c>
      <c r="G9904" s="24">
        <f t="shared" ca="1" si="1083"/>
        <v>9430.1777229428735</v>
      </c>
      <c r="H9904" s="24">
        <f t="shared" ca="1" si="1084"/>
        <v>10123.359026255355</v>
      </c>
      <c r="I9904" s="24">
        <f ca="1">H9904/'Option value'!$E$10</f>
        <v>491.42519544928905</v>
      </c>
    </row>
    <row r="9905" spans="2:9">
      <c r="B9905">
        <f t="shared" si="1085"/>
        <v>9887</v>
      </c>
      <c r="C9905" s="38">
        <f t="shared" ca="1" si="1080"/>
        <v>0.10184938466112714</v>
      </c>
      <c r="D9905" s="38">
        <f t="shared" ca="1" si="1081"/>
        <v>6.9169175130751076E-2</v>
      </c>
      <c r="E9905" s="38">
        <f t="shared" ca="1" si="1082"/>
        <v>0.14506889690679406</v>
      </c>
      <c r="F9905" s="38">
        <f t="shared" ca="1" si="1086"/>
        <v>2.5485742301981314E-2</v>
      </c>
      <c r="G9905" s="24">
        <f t="shared" ca="1" si="1083"/>
        <v>7904.1687008155186</v>
      </c>
      <c r="H9905" s="24">
        <f t="shared" ca="1" si="1084"/>
        <v>8597.3500041280004</v>
      </c>
      <c r="I9905" s="24">
        <f ca="1">H9905/'Option value'!$E$10</f>
        <v>417.34708757902911</v>
      </c>
    </row>
    <row r="9906" spans="2:9">
      <c r="B9906">
        <f t="shared" si="1085"/>
        <v>9888</v>
      </c>
      <c r="C9906" s="38">
        <f t="shared" ca="1" si="1080"/>
        <v>0.19240087019381913</v>
      </c>
      <c r="D9906" s="38">
        <f t="shared" ca="1" si="1081"/>
        <v>5.6724149344101867E-2</v>
      </c>
      <c r="E9906" s="38">
        <f t="shared" ca="1" si="1082"/>
        <v>0.14069142409798321</v>
      </c>
      <c r="F9906" s="38">
        <f t="shared" ca="1" si="1086"/>
        <v>4.3054912912764552E-2</v>
      </c>
      <c r="G9906" s="24">
        <f t="shared" ca="1" si="1083"/>
        <v>8591.5080308637716</v>
      </c>
      <c r="H9906" s="24">
        <f t="shared" ca="1" si="1084"/>
        <v>9284.6893341762534</v>
      </c>
      <c r="I9906" s="24">
        <f ca="1">H9906/'Option value'!$E$10</f>
        <v>450.71307447457536</v>
      </c>
    </row>
    <row r="9907" spans="2:9">
      <c r="B9907">
        <f t="shared" si="1085"/>
        <v>9889</v>
      </c>
      <c r="C9907" s="38">
        <f t="shared" ca="1" si="1080"/>
        <v>0.30788930642668061</v>
      </c>
      <c r="D9907" s="38">
        <f t="shared" ca="1" si="1081"/>
        <v>6.1380152116616217E-2</v>
      </c>
      <c r="E9907" s="38">
        <f t="shared" ca="1" si="1082"/>
        <v>0.14674501252096789</v>
      </c>
      <c r="F9907" s="38">
        <f t="shared" ca="1" si="1086"/>
        <v>2.2337194716553755E-2</v>
      </c>
      <c r="G9907" s="24">
        <f t="shared" ca="1" si="1083"/>
        <v>8002.812720853296</v>
      </c>
      <c r="H9907" s="24">
        <f t="shared" ca="1" si="1084"/>
        <v>8695.9940241657787</v>
      </c>
      <c r="I9907" s="24">
        <f ca="1">H9907/'Option value'!$E$10</f>
        <v>422.13563224105718</v>
      </c>
    </row>
    <row r="9908" spans="2:9">
      <c r="B9908">
        <f t="shared" si="1085"/>
        <v>9890</v>
      </c>
      <c r="C9908" s="38">
        <f t="shared" ca="1" si="1080"/>
        <v>0.23622486242310092</v>
      </c>
      <c r="D9908" s="38">
        <f t="shared" ca="1" si="1081"/>
        <v>5.8280644471742638E-2</v>
      </c>
      <c r="E9908" s="38">
        <f t="shared" ca="1" si="1082"/>
        <v>0.14552764701852877</v>
      </c>
      <c r="F9908" s="38">
        <f t="shared" ca="1" si="1086"/>
        <v>2.0640966882357687E-2</v>
      </c>
      <c r="G9908" s="24">
        <f t="shared" ca="1" si="1083"/>
        <v>7154.793029288755</v>
      </c>
      <c r="H9908" s="24">
        <f t="shared" ca="1" si="1084"/>
        <v>7847.9743326012376</v>
      </c>
      <c r="I9908" s="24">
        <f ca="1">H9908/'Option value'!$E$10</f>
        <v>380.96962779617655</v>
      </c>
    </row>
    <row r="9909" spans="2:9">
      <c r="B9909">
        <f t="shared" si="1085"/>
        <v>9891</v>
      </c>
      <c r="C9909" s="38">
        <f t="shared" ca="1" si="1080"/>
        <v>0.25619068088377978</v>
      </c>
      <c r="D9909" s="38">
        <f t="shared" ca="1" si="1081"/>
        <v>6.4995199970493966E-2</v>
      </c>
      <c r="E9909" s="38">
        <f t="shared" ca="1" si="1082"/>
        <v>0.14555290502444951</v>
      </c>
      <c r="F9909" s="38">
        <f t="shared" ca="1" si="1086"/>
        <v>5.2097825876519954E-2</v>
      </c>
      <c r="G9909" s="24">
        <f t="shared" ca="1" si="1083"/>
        <v>10834.910262351321</v>
      </c>
      <c r="H9909" s="24">
        <f t="shared" ca="1" si="1084"/>
        <v>11528.091565663803</v>
      </c>
      <c r="I9909" s="24">
        <f ca="1">H9909/'Option value'!$E$10</f>
        <v>559.61609542057295</v>
      </c>
    </row>
    <row r="9910" spans="2:9">
      <c r="B9910">
        <f t="shared" si="1085"/>
        <v>9892</v>
      </c>
      <c r="C9910" s="38">
        <f t="shared" ca="1" si="1080"/>
        <v>0.19750164480875701</v>
      </c>
      <c r="D9910" s="38">
        <f t="shared" ca="1" si="1081"/>
        <v>7.324136779998032E-2</v>
      </c>
      <c r="E9910" s="38">
        <f t="shared" ca="1" si="1082"/>
        <v>0.14075895317225876</v>
      </c>
      <c r="F9910" s="38">
        <f t="shared" ca="1" si="1086"/>
        <v>5.5581304399120263E-2</v>
      </c>
      <c r="G9910" s="24">
        <f t="shared" ca="1" si="1083"/>
        <v>12770.217494649876</v>
      </c>
      <c r="H9910" s="24">
        <f t="shared" ca="1" si="1084"/>
        <v>13463.398797962358</v>
      </c>
      <c r="I9910" s="24">
        <f ca="1">H9910/'Option value'!$E$10</f>
        <v>653.56304844477461</v>
      </c>
    </row>
    <row r="9911" spans="2:9">
      <c r="B9911">
        <f t="shared" si="1085"/>
        <v>9893</v>
      </c>
      <c r="C9911" s="38">
        <f t="shared" ca="1" si="1080"/>
        <v>0.25684914732817965</v>
      </c>
      <c r="D9911" s="38">
        <f t="shared" ca="1" si="1081"/>
        <v>6.8089409083411018E-2</v>
      </c>
      <c r="E9911" s="38">
        <f t="shared" ca="1" si="1082"/>
        <v>0.14451553635346678</v>
      </c>
      <c r="F9911" s="38">
        <f t="shared" ca="1" si="1086"/>
        <v>2.9533538101793023E-2</v>
      </c>
      <c r="G9911" s="24">
        <f t="shared" ca="1" si="1083"/>
        <v>9230.479134737885</v>
      </c>
      <c r="H9911" s="24">
        <f t="shared" ca="1" si="1084"/>
        <v>9923.6604380503668</v>
      </c>
      <c r="I9911" s="24">
        <f ca="1">H9911/'Option value'!$E$10</f>
        <v>481.7310892257459</v>
      </c>
    </row>
    <row r="9912" spans="2:9">
      <c r="B9912">
        <f t="shared" si="1085"/>
        <v>9894</v>
      </c>
      <c r="C9912" s="38">
        <f t="shared" ca="1" si="1080"/>
        <v>0.3154580701417784</v>
      </c>
      <c r="D9912" s="38">
        <f t="shared" ca="1" si="1081"/>
        <v>5.6545593281998603E-2</v>
      </c>
      <c r="E9912" s="38">
        <f t="shared" ca="1" si="1082"/>
        <v>0.14834056556012662</v>
      </c>
      <c r="F9912" s="38">
        <f t="shared" ca="1" si="1086"/>
        <v>2.1413059197749083E-2</v>
      </c>
      <c r="G9912" s="24">
        <f t="shared" ca="1" si="1083"/>
        <v>7267.9411759444811</v>
      </c>
      <c r="H9912" s="24">
        <f t="shared" ca="1" si="1084"/>
        <v>7961.1224792569637</v>
      </c>
      <c r="I9912" s="24">
        <f ca="1">H9912/'Option value'!$E$10</f>
        <v>386.46225627460984</v>
      </c>
    </row>
    <row r="9913" spans="2:9">
      <c r="B9913">
        <f t="shared" si="1085"/>
        <v>9895</v>
      </c>
      <c r="C9913" s="38">
        <f t="shared" ca="1" si="1080"/>
        <v>0.37153384439805937</v>
      </c>
      <c r="D9913" s="38">
        <f t="shared" ca="1" si="1081"/>
        <v>5.2422429102141094E-2</v>
      </c>
      <c r="E9913" s="38">
        <f t="shared" ca="1" si="1082"/>
        <v>0.14763136972769839</v>
      </c>
      <c r="F9913" s="38">
        <f t="shared" ca="1" si="1086"/>
        <v>4.2959716050472233E-2</v>
      </c>
      <c r="G9913" s="24">
        <f t="shared" ca="1" si="1083"/>
        <v>8518.9478800742345</v>
      </c>
      <c r="H9913" s="24">
        <f t="shared" ca="1" si="1084"/>
        <v>9212.1291833867162</v>
      </c>
      <c r="I9913" s="24">
        <f ca="1">H9913/'Option value'!$E$10</f>
        <v>447.19073705760758</v>
      </c>
    </row>
    <row r="9914" spans="2:9">
      <c r="B9914">
        <f t="shared" si="1085"/>
        <v>9896</v>
      </c>
      <c r="C9914" s="38">
        <f t="shared" ca="1" si="1080"/>
        <v>8.7449361717376856E-2</v>
      </c>
      <c r="D9914" s="38">
        <f t="shared" ca="1" si="1081"/>
        <v>5.6815486767683263E-2</v>
      </c>
      <c r="E9914" s="38">
        <f t="shared" ca="1" si="1082"/>
        <v>0.14608170947334745</v>
      </c>
      <c r="F9914" s="38">
        <f t="shared" ca="1" si="1086"/>
        <v>4.2253140053885183E-2</v>
      </c>
      <c r="G9914" s="24">
        <f t="shared" ca="1" si="1083"/>
        <v>7379.8966715705037</v>
      </c>
      <c r="H9914" s="24">
        <f t="shared" ca="1" si="1084"/>
        <v>8073.0779748829864</v>
      </c>
      <c r="I9914" s="24">
        <f ca="1">H9914/'Option value'!$E$10</f>
        <v>391.89698907198959</v>
      </c>
    </row>
    <row r="9915" spans="2:9">
      <c r="B9915">
        <f t="shared" si="1085"/>
        <v>9897</v>
      </c>
      <c r="C9915" s="38">
        <f t="shared" ca="1" si="1080"/>
        <v>0.42831747002095671</v>
      </c>
      <c r="D9915" s="38">
        <f t="shared" ca="1" si="1081"/>
        <v>6.6778152943842484E-2</v>
      </c>
      <c r="E9915" s="38">
        <f t="shared" ca="1" si="1082"/>
        <v>0.14273246176238255</v>
      </c>
      <c r="F9915" s="38">
        <f t="shared" ca="1" si="1086"/>
        <v>5.9872771669894714E-2</v>
      </c>
      <c r="G9915" s="24">
        <f t="shared" ca="1" si="1083"/>
        <v>14276.022469451376</v>
      </c>
      <c r="H9915" s="24">
        <f t="shared" ca="1" si="1084"/>
        <v>14969.203772763858</v>
      </c>
      <c r="I9915" s="24">
        <f ca="1">H9915/'Option value'!$E$10</f>
        <v>726.66037731863389</v>
      </c>
    </row>
    <row r="9916" spans="2:9">
      <c r="B9916">
        <f t="shared" si="1085"/>
        <v>9898</v>
      </c>
      <c r="C9916" s="38">
        <f t="shared" ca="1" si="1080"/>
        <v>0.14587148521517423</v>
      </c>
      <c r="D9916" s="38">
        <f t="shared" ca="1" si="1081"/>
        <v>6.4001527851351908E-2</v>
      </c>
      <c r="E9916" s="38">
        <f t="shared" ca="1" si="1082"/>
        <v>0.1437612169720156</v>
      </c>
      <c r="F9916" s="38">
        <f t="shared" ca="1" si="1086"/>
        <v>3.6126033403157495E-2</v>
      </c>
      <c r="G9916" s="24">
        <f t="shared" ca="1" si="1083"/>
        <v>8450.1296985784156</v>
      </c>
      <c r="H9916" s="24">
        <f t="shared" ca="1" si="1084"/>
        <v>9143.3110018908974</v>
      </c>
      <c r="I9916" s="24">
        <f ca="1">H9916/'Option value'!$E$10</f>
        <v>443.85004863548045</v>
      </c>
    </row>
    <row r="9917" spans="2:9">
      <c r="B9917">
        <f t="shared" si="1085"/>
        <v>9899</v>
      </c>
      <c r="C9917" s="38">
        <f t="shared" ca="1" si="1080"/>
        <v>0.34467316229388001</v>
      </c>
      <c r="D9917" s="38">
        <f t="shared" ca="1" si="1081"/>
        <v>6.5729327152005454E-2</v>
      </c>
      <c r="E9917" s="38">
        <f t="shared" ca="1" si="1082"/>
        <v>0.14560717196949768</v>
      </c>
      <c r="F9917" s="38">
        <f t="shared" ca="1" si="1086"/>
        <v>5.9088267673479841E-2</v>
      </c>
      <c r="G9917" s="24">
        <f t="shared" ca="1" si="1083"/>
        <v>12669.407053184697</v>
      </c>
      <c r="H9917" s="24">
        <f t="shared" ca="1" si="1084"/>
        <v>13362.588356497179</v>
      </c>
      <c r="I9917" s="24">
        <f ca="1">H9917/'Option value'!$E$10</f>
        <v>648.66933769403772</v>
      </c>
    </row>
    <row r="9918" spans="2:9">
      <c r="B9918">
        <f t="shared" si="1085"/>
        <v>9900</v>
      </c>
      <c r="C9918" s="38">
        <f t="shared" ca="1" si="1080"/>
        <v>0.35113217292834653</v>
      </c>
      <c r="D9918" s="38">
        <f t="shared" ca="1" si="1081"/>
        <v>7.3641226181343833E-2</v>
      </c>
      <c r="E9918" s="38">
        <f t="shared" ca="1" si="1082"/>
        <v>0.14842523358022872</v>
      </c>
      <c r="F9918" s="38">
        <f t="shared" ca="1" si="1086"/>
        <v>4.68026377488951E-2</v>
      </c>
      <c r="G9918" s="24">
        <f t="shared" ca="1" si="1083"/>
        <v>12142.830679770952</v>
      </c>
      <c r="H9918" s="24">
        <f t="shared" ca="1" si="1084"/>
        <v>12836.011983083434</v>
      </c>
      <c r="I9918" s="24">
        <f ca="1">H9918/'Option value'!$E$10</f>
        <v>623.10737781958414</v>
      </c>
    </row>
    <row r="9919" spans="2:9">
      <c r="B9919">
        <f t="shared" si="1085"/>
        <v>9901</v>
      </c>
      <c r="C9919" s="38">
        <f t="shared" ca="1" si="1080"/>
        <v>0.18455398106841395</v>
      </c>
      <c r="D9919" s="38">
        <f t="shared" ca="1" si="1081"/>
        <v>6.5599388690125576E-2</v>
      </c>
      <c r="E9919" s="38">
        <f t="shared" ca="1" si="1082"/>
        <v>0.14381246985454044</v>
      </c>
      <c r="F9919" s="38">
        <f t="shared" ca="1" si="1086"/>
        <v>3.74036701495064E-2</v>
      </c>
      <c r="G9919" s="24">
        <f t="shared" ca="1" si="1083"/>
        <v>9056.6687040848446</v>
      </c>
      <c r="H9919" s="24">
        <f t="shared" ca="1" si="1084"/>
        <v>9749.8500073973264</v>
      </c>
      <c r="I9919" s="24">
        <f ca="1">H9919/'Option value'!$E$10</f>
        <v>473.29368967948182</v>
      </c>
    </row>
    <row r="9920" spans="2:9">
      <c r="B9920">
        <f t="shared" si="1085"/>
        <v>9902</v>
      </c>
      <c r="C9920" s="38">
        <f t="shared" ca="1" si="1080"/>
        <v>9.4574031560369753E-2</v>
      </c>
      <c r="D9920" s="38">
        <f t="shared" ca="1" si="1081"/>
        <v>6.5353852052742842E-2</v>
      </c>
      <c r="E9920" s="38">
        <f t="shared" ca="1" si="1082"/>
        <v>0.145286129871429</v>
      </c>
      <c r="F9920" s="38">
        <f t="shared" ca="1" si="1086"/>
        <v>3.7686625455242706E-2</v>
      </c>
      <c r="G9920" s="24">
        <f t="shared" ca="1" si="1083"/>
        <v>8245.1286582234843</v>
      </c>
      <c r="H9920" s="24">
        <f t="shared" ca="1" si="1084"/>
        <v>8938.3099615359661</v>
      </c>
      <c r="I9920" s="24">
        <f ca="1">H9920/'Option value'!$E$10</f>
        <v>433.89854182213423</v>
      </c>
    </row>
    <row r="9921" spans="2:9">
      <c r="B9921">
        <f t="shared" si="1085"/>
        <v>9903</v>
      </c>
      <c r="C9921" s="38">
        <f t="shared" ca="1" si="1080"/>
        <v>0.22955789344812252</v>
      </c>
      <c r="D9921" s="38">
        <f t="shared" ca="1" si="1081"/>
        <v>6.8916059757612821E-2</v>
      </c>
      <c r="E9921" s="38">
        <f t="shared" ca="1" si="1082"/>
        <v>0.14863841954781326</v>
      </c>
      <c r="F9921" s="38">
        <f t="shared" ca="1" si="1086"/>
        <v>2.951962476367968E-2</v>
      </c>
      <c r="G9921" s="24">
        <f t="shared" ca="1" si="1083"/>
        <v>8822.2732973416241</v>
      </c>
      <c r="H9921" s="24">
        <f t="shared" ca="1" si="1084"/>
        <v>9515.4546006541059</v>
      </c>
      <c r="I9921" s="24">
        <f ca="1">H9921/'Option value'!$E$10</f>
        <v>461.91527187641287</v>
      </c>
    </row>
    <row r="9922" spans="2:9">
      <c r="B9922">
        <f t="shared" si="1085"/>
        <v>9904</v>
      </c>
      <c r="C9922" s="38">
        <f t="shared" ca="1" si="1080"/>
        <v>0.275467585676755</v>
      </c>
      <c r="D9922" s="38">
        <f t="shared" ca="1" si="1081"/>
        <v>5.549175739332228E-2</v>
      </c>
      <c r="E9922" s="38">
        <f t="shared" ca="1" si="1082"/>
        <v>0.14646509633657853</v>
      </c>
      <c r="F9922" s="38">
        <f t="shared" ca="1" si="1086"/>
        <v>5.5793027417873398E-2</v>
      </c>
      <c r="G9922" s="24">
        <f t="shared" ca="1" si="1083"/>
        <v>9680.90049807184</v>
      </c>
      <c r="H9922" s="24">
        <f t="shared" ca="1" si="1084"/>
        <v>10374.081801384322</v>
      </c>
      <c r="I9922" s="24">
        <f ca="1">H9922/'Option value'!$E$10</f>
        <v>503.59620395069521</v>
      </c>
    </row>
    <row r="9923" spans="2:9">
      <c r="B9923">
        <f t="shared" si="1085"/>
        <v>9905</v>
      </c>
      <c r="C9923" s="38">
        <f t="shared" ca="1" si="1080"/>
        <v>0.28982104349224769</v>
      </c>
      <c r="D9923" s="38">
        <f t="shared" ca="1" si="1081"/>
        <v>5.4696956643319833E-2</v>
      </c>
      <c r="E9923" s="38">
        <f t="shared" ca="1" si="1082"/>
        <v>0.14002723777226955</v>
      </c>
      <c r="F9923" s="38">
        <f t="shared" ca="1" si="1086"/>
        <v>5.2023711448093021E-2</v>
      </c>
      <c r="G9923" s="24">
        <f t="shared" ca="1" si="1083"/>
        <v>9942.2326834421456</v>
      </c>
      <c r="H9923" s="24">
        <f t="shared" ca="1" si="1084"/>
        <v>10635.413986754627</v>
      </c>
      <c r="I9923" s="24">
        <f ca="1">H9923/'Option value'!$E$10</f>
        <v>516.28223236672943</v>
      </c>
    </row>
    <row r="9924" spans="2:9">
      <c r="B9924">
        <f t="shared" si="1085"/>
        <v>9906</v>
      </c>
      <c r="C9924" s="38">
        <f t="shared" ca="1" si="1080"/>
        <v>0.32962048593104742</v>
      </c>
      <c r="D9924" s="38">
        <f t="shared" ca="1" si="1081"/>
        <v>6.9079494333665684E-2</v>
      </c>
      <c r="E9924" s="38">
        <f t="shared" ca="1" si="1082"/>
        <v>0.14797059164874338</v>
      </c>
      <c r="F9924" s="38">
        <f t="shared" ca="1" si="1086"/>
        <v>4.9882993474741164E-2</v>
      </c>
      <c r="G9924" s="24">
        <f t="shared" ca="1" si="1083"/>
        <v>11613.259330918894</v>
      </c>
      <c r="H9924" s="24">
        <f t="shared" ca="1" si="1084"/>
        <v>12306.440634231376</v>
      </c>
      <c r="I9924" s="24">
        <f ca="1">H9924/'Option value'!$E$10</f>
        <v>597.40003078793086</v>
      </c>
    </row>
    <row r="9925" spans="2:9">
      <c r="B9925">
        <f t="shared" si="1085"/>
        <v>9907</v>
      </c>
      <c r="C9925" s="38">
        <f t="shared" ca="1" si="1080"/>
        <v>0.16096006934379747</v>
      </c>
      <c r="D9925" s="38">
        <f t="shared" ca="1" si="1081"/>
        <v>6.6175162756137343E-2</v>
      </c>
      <c r="E9925" s="38">
        <f t="shared" ca="1" si="1082"/>
        <v>0.1453195087705218</v>
      </c>
      <c r="F9925" s="38">
        <f t="shared" ca="1" si="1086"/>
        <v>2.6535365698549966E-2</v>
      </c>
      <c r="G9925" s="24">
        <f t="shared" ca="1" si="1083"/>
        <v>8021.3082963596362</v>
      </c>
      <c r="H9925" s="24">
        <f t="shared" ca="1" si="1084"/>
        <v>8714.4895996721189</v>
      </c>
      <c r="I9925" s="24">
        <f ca="1">H9925/'Option value'!$E$10</f>
        <v>423.03347571223873</v>
      </c>
    </row>
    <row r="9926" spans="2:9">
      <c r="B9926">
        <f t="shared" si="1085"/>
        <v>9908</v>
      </c>
      <c r="C9926" s="38">
        <f t="shared" ca="1" si="1080"/>
        <v>0.27505418508469043</v>
      </c>
      <c r="D9926" s="38">
        <f t="shared" ca="1" si="1081"/>
        <v>7.5517468801721013E-2</v>
      </c>
      <c r="E9926" s="38">
        <f t="shared" ca="1" si="1082"/>
        <v>0.14568989775658678</v>
      </c>
      <c r="F9926" s="38">
        <f t="shared" ca="1" si="1086"/>
        <v>5.4701899773521065E-2</v>
      </c>
      <c r="G9926" s="24">
        <f t="shared" ca="1" si="1083"/>
        <v>13124.517110834673</v>
      </c>
      <c r="H9926" s="24">
        <f t="shared" ca="1" si="1084"/>
        <v>13817.698414147155</v>
      </c>
      <c r="I9926" s="24">
        <f ca="1">H9926/'Option value'!$E$10</f>
        <v>670.76205893918223</v>
      </c>
    </row>
    <row r="9927" spans="2:9">
      <c r="B9927">
        <f t="shared" si="1085"/>
        <v>9909</v>
      </c>
      <c r="C9927" s="38">
        <f t="shared" ca="1" si="1080"/>
        <v>0.20041536314649588</v>
      </c>
      <c r="D9927" s="38">
        <f t="shared" ca="1" si="1081"/>
        <v>6.5665937891571352E-2</v>
      </c>
      <c r="E9927" s="38">
        <f t="shared" ca="1" si="1082"/>
        <v>0.14564736136014986</v>
      </c>
      <c r="F9927" s="38">
        <f t="shared" ca="1" si="1086"/>
        <v>4.5745858985180146E-2</v>
      </c>
      <c r="G9927" s="24">
        <f t="shared" ca="1" si="1083"/>
        <v>9785.6809931225762</v>
      </c>
      <c r="H9927" s="24">
        <f t="shared" ca="1" si="1084"/>
        <v>10478.862296435058</v>
      </c>
      <c r="I9927" s="24">
        <f ca="1">H9927/'Option value'!$E$10</f>
        <v>508.6826357492746</v>
      </c>
    </row>
    <row r="9928" spans="2:9">
      <c r="B9928">
        <f t="shared" si="1085"/>
        <v>9910</v>
      </c>
      <c r="C9928" s="38">
        <f t="shared" ca="1" si="1080"/>
        <v>0.24062572016963921</v>
      </c>
      <c r="D9928" s="38">
        <f t="shared" ca="1" si="1081"/>
        <v>5.8908135184357141E-2</v>
      </c>
      <c r="E9928" s="38">
        <f t="shared" ca="1" si="1082"/>
        <v>0.14576240517743549</v>
      </c>
      <c r="F9928" s="38">
        <f t="shared" ca="1" si="1086"/>
        <v>4.2498667917726926E-2</v>
      </c>
      <c r="G9928" s="24">
        <f t="shared" ca="1" si="1083"/>
        <v>8777.2727369373097</v>
      </c>
      <c r="H9928" s="24">
        <f t="shared" ca="1" si="1084"/>
        <v>9470.4540402497914</v>
      </c>
      <c r="I9928" s="24">
        <f ca="1">H9928/'Option value'!$E$10</f>
        <v>459.73077865290247</v>
      </c>
    </row>
    <row r="9929" spans="2:9">
      <c r="B9929">
        <f t="shared" si="1085"/>
        <v>9911</v>
      </c>
      <c r="C9929" s="38">
        <f t="shared" ca="1" si="1080"/>
        <v>0.12995115236084981</v>
      </c>
      <c r="D9929" s="38">
        <f t="shared" ca="1" si="1081"/>
        <v>6.0118257552890915E-2</v>
      </c>
      <c r="E9929" s="38">
        <f t="shared" ca="1" si="1082"/>
        <v>0.14650914740075566</v>
      </c>
      <c r="F9929" s="38">
        <f t="shared" ca="1" si="1086"/>
        <v>2.2792671950425433E-2</v>
      </c>
      <c r="G9929" s="24">
        <f t="shared" ca="1" si="1083"/>
        <v>6809.7299860260327</v>
      </c>
      <c r="H9929" s="24">
        <f t="shared" ca="1" si="1084"/>
        <v>7502.9112893385154</v>
      </c>
      <c r="I9929" s="24">
        <f ca="1">H9929/'Option value'!$E$10</f>
        <v>364.21899462808324</v>
      </c>
    </row>
    <row r="9930" spans="2:9">
      <c r="B9930">
        <f t="shared" si="1085"/>
        <v>9912</v>
      </c>
      <c r="C9930" s="38">
        <f t="shared" ca="1" si="1080"/>
        <v>0.15840885228730472</v>
      </c>
      <c r="D9930" s="38">
        <f t="shared" ca="1" si="1081"/>
        <v>6.7920005353026613E-2</v>
      </c>
      <c r="E9930" s="38">
        <f t="shared" ca="1" si="1082"/>
        <v>0.14492856430813866</v>
      </c>
      <c r="F9930" s="38">
        <f t="shared" ca="1" si="1086"/>
        <v>2.5545490742824362E-2</v>
      </c>
      <c r="G9930" s="24">
        <f t="shared" ca="1" si="1083"/>
        <v>8173.5025066614699</v>
      </c>
      <c r="H9930" s="24">
        <f t="shared" ca="1" si="1084"/>
        <v>8866.6838099739525</v>
      </c>
      <c r="I9930" s="24">
        <f ca="1">H9930/'Option value'!$E$10</f>
        <v>430.4215441734928</v>
      </c>
    </row>
    <row r="9931" spans="2:9">
      <c r="B9931">
        <f t="shared" si="1085"/>
        <v>9913</v>
      </c>
      <c r="C9931" s="38">
        <f t="shared" ca="1" si="1080"/>
        <v>2.4583292270026202E-2</v>
      </c>
      <c r="D9931" s="38">
        <f t="shared" ca="1" si="1081"/>
        <v>5.5404204119977082E-2</v>
      </c>
      <c r="E9931" s="38">
        <f t="shared" ca="1" si="1082"/>
        <v>0.1443235651521875</v>
      </c>
      <c r="F9931" s="38">
        <f t="shared" ca="1" si="1086"/>
        <v>5.4503899061504393E-2</v>
      </c>
      <c r="G9931" s="24">
        <f t="shared" ca="1" si="1083"/>
        <v>7838.0843140746465</v>
      </c>
      <c r="H9931" s="24">
        <f t="shared" ca="1" si="1084"/>
        <v>8531.2656173871292</v>
      </c>
      <c r="I9931" s="24">
        <f ca="1">H9931/'Option value'!$E$10</f>
        <v>414.13910764015185</v>
      </c>
    </row>
    <row r="9932" spans="2:9">
      <c r="B9932">
        <f t="shared" si="1085"/>
        <v>9914</v>
      </c>
      <c r="C9932" s="38">
        <f t="shared" ca="1" si="1080"/>
        <v>0.36361531624888788</v>
      </c>
      <c r="D9932" s="38">
        <f t="shared" ca="1" si="1081"/>
        <v>5.8810554869928908E-2</v>
      </c>
      <c r="E9932" s="38">
        <f t="shared" ca="1" si="1082"/>
        <v>0.14012128889496259</v>
      </c>
      <c r="F9932" s="38">
        <f t="shared" ca="1" si="1086"/>
        <v>4.3997476201666857E-2</v>
      </c>
      <c r="G9932" s="24">
        <f t="shared" ca="1" si="1083"/>
        <v>10346.835295165627</v>
      </c>
      <c r="H9932" s="24">
        <f t="shared" ca="1" si="1084"/>
        <v>11040.016598478109</v>
      </c>
      <c r="I9932" s="24">
        <f ca="1">H9932/'Option value'!$E$10</f>
        <v>535.92313584845181</v>
      </c>
    </row>
    <row r="9933" spans="2:9">
      <c r="B9933">
        <f t="shared" si="1085"/>
        <v>9915</v>
      </c>
      <c r="C9933" s="38">
        <f t="shared" ca="1" si="1080"/>
        <v>3.0941895706492195E-2</v>
      </c>
      <c r="D9933" s="38">
        <f t="shared" ca="1" si="1081"/>
        <v>7.3247245451294504E-2</v>
      </c>
      <c r="E9933" s="38">
        <f t="shared" ca="1" si="1082"/>
        <v>0.14825214027882286</v>
      </c>
      <c r="F9933" s="38">
        <f t="shared" ca="1" si="1086"/>
        <v>2.2600560719562301E-2</v>
      </c>
      <c r="G9933" s="24">
        <f t="shared" ca="1" si="1083"/>
        <v>7453.3052911786426</v>
      </c>
      <c r="H9933" s="24">
        <f t="shared" ca="1" si="1084"/>
        <v>8146.4865944911253</v>
      </c>
      <c r="I9933" s="24">
        <f ca="1">H9933/'Option value'!$E$10</f>
        <v>395.46051429568564</v>
      </c>
    </row>
    <row r="9934" spans="2:9">
      <c r="B9934">
        <f t="shared" si="1085"/>
        <v>9916</v>
      </c>
      <c r="C9934" s="38">
        <f t="shared" ca="1" si="1080"/>
        <v>0.30602847540481437</v>
      </c>
      <c r="D9934" s="38">
        <f t="shared" ca="1" si="1081"/>
        <v>6.320500950390151E-2</v>
      </c>
      <c r="E9934" s="38">
        <f t="shared" ca="1" si="1082"/>
        <v>0.14841401406787141</v>
      </c>
      <c r="F9934" s="38">
        <f t="shared" ca="1" si="1086"/>
        <v>2.4514371495957962E-2</v>
      </c>
      <c r="G9934" s="24">
        <f t="shared" ca="1" si="1083"/>
        <v>8262.7663134607756</v>
      </c>
      <c r="H9934" s="24">
        <f t="shared" ca="1" si="1084"/>
        <v>8955.9476167732573</v>
      </c>
      <c r="I9934" s="24">
        <f ca="1">H9934/'Option value'!$E$10</f>
        <v>434.75473867831346</v>
      </c>
    </row>
    <row r="9935" spans="2:9">
      <c r="B9935">
        <f t="shared" si="1085"/>
        <v>9917</v>
      </c>
      <c r="C9935" s="38">
        <f t="shared" ca="1" si="1080"/>
        <v>0.14271233808006251</v>
      </c>
      <c r="D9935" s="38">
        <f t="shared" ca="1" si="1081"/>
        <v>6.1879453469276098E-2</v>
      </c>
      <c r="E9935" s="38">
        <f t="shared" ca="1" si="1082"/>
        <v>0.13782513792028123</v>
      </c>
      <c r="F9935" s="38">
        <f t="shared" ca="1" si="1086"/>
        <v>4.9600901167074649E-2</v>
      </c>
      <c r="G9935" s="24">
        <f t="shared" ca="1" si="1083"/>
        <v>9940.0107205914192</v>
      </c>
      <c r="H9935" s="24">
        <f t="shared" ca="1" si="1084"/>
        <v>10633.192023903901</v>
      </c>
      <c r="I9935" s="24">
        <f ca="1">H9935/'Option value'!$E$10</f>
        <v>516.17437009242235</v>
      </c>
    </row>
    <row r="9936" spans="2:9">
      <c r="B9936">
        <f t="shared" si="1085"/>
        <v>9918</v>
      </c>
      <c r="C9936" s="38">
        <f t="shared" ca="1" si="1080"/>
        <v>0.27413844532352749</v>
      </c>
      <c r="D9936" s="38">
        <f t="shared" ca="1" si="1081"/>
        <v>7.663970607549242E-2</v>
      </c>
      <c r="E9936" s="38">
        <f t="shared" ca="1" si="1082"/>
        <v>0.14506995471047013</v>
      </c>
      <c r="F9936" s="38">
        <f t="shared" ca="1" si="1086"/>
        <v>2.5324812095323466E-2</v>
      </c>
      <c r="G9936" s="24">
        <f t="shared" ca="1" si="1083"/>
        <v>10113.556892714781</v>
      </c>
      <c r="H9936" s="24">
        <f t="shared" ca="1" si="1084"/>
        <v>10806.738196027263</v>
      </c>
      <c r="I9936" s="24">
        <f ca="1">H9936/'Option value'!$E$10</f>
        <v>524.59894155472148</v>
      </c>
    </row>
    <row r="9937" spans="2:9">
      <c r="B9937">
        <f t="shared" si="1085"/>
        <v>9919</v>
      </c>
      <c r="C9937" s="38">
        <f t="shared" ca="1" si="1080"/>
        <v>0.36738105673040955</v>
      </c>
      <c r="D9937" s="38">
        <f t="shared" ca="1" si="1081"/>
        <v>5.2759684228158764E-2</v>
      </c>
      <c r="E9937" s="38">
        <f t="shared" ca="1" si="1082"/>
        <v>0.14743794543818653</v>
      </c>
      <c r="F9937" s="38">
        <f t="shared" ca="1" si="1086"/>
        <v>2.9168574315865777E-2</v>
      </c>
      <c r="G9937" s="24">
        <f t="shared" ca="1" si="1083"/>
        <v>7565.0331582068829</v>
      </c>
      <c r="H9937" s="24">
        <f t="shared" ca="1" si="1084"/>
        <v>8258.2144615193647</v>
      </c>
      <c r="I9937" s="24">
        <f ca="1">H9937/'Option value'!$E$10</f>
        <v>400.88419716113418</v>
      </c>
    </row>
    <row r="9938" spans="2:9">
      <c r="B9938">
        <f t="shared" si="1085"/>
        <v>9920</v>
      </c>
      <c r="C9938" s="38">
        <f t="shared" ca="1" si="1080"/>
        <v>0.17720766988459791</v>
      </c>
      <c r="D9938" s="38">
        <f t="shared" ca="1" si="1081"/>
        <v>5.7801183477436617E-2</v>
      </c>
      <c r="E9938" s="38">
        <f t="shared" ca="1" si="1082"/>
        <v>0.14330932050707706</v>
      </c>
      <c r="F9938" s="38">
        <f t="shared" ca="1" si="1086"/>
        <v>3.3664874195497005E-2</v>
      </c>
      <c r="G9938" s="24">
        <f t="shared" ca="1" si="1083"/>
        <v>7696.5226490245514</v>
      </c>
      <c r="H9938" s="24">
        <f t="shared" ca="1" si="1084"/>
        <v>8389.7039523370331</v>
      </c>
      <c r="I9938" s="24">
        <f ca="1">H9938/'Option value'!$E$10</f>
        <v>407.26718215228311</v>
      </c>
    </row>
    <row r="9939" spans="2:9">
      <c r="B9939">
        <f t="shared" si="1085"/>
        <v>9921</v>
      </c>
      <c r="C9939" s="38">
        <f t="shared" ref="C9939:C10002" ca="1" si="1087">_xlfn.NORM.INV(RAND(),$F$6,$G$6)</f>
        <v>0.19903585849611027</v>
      </c>
      <c r="D9939" s="38">
        <f t="shared" ref="D9939:D10002" ca="1" si="1088">_xlfn.NORM.INV(RAND(),$F$7,$G$7)</f>
        <v>5.8351015779397233E-2</v>
      </c>
      <c r="E9939" s="38">
        <f t="shared" ref="E9939:E10002" ca="1" si="1089">_xlfn.NORM.INV(RAND(),$F$8,$G$8)</f>
        <v>0.144364225487151</v>
      </c>
      <c r="F9939" s="38">
        <f t="shared" ca="1" si="1086"/>
        <v>3.2853234413558703E-2</v>
      </c>
      <c r="G9939" s="24">
        <f t="shared" ref="G9939:G10002" ca="1" si="1090">IF(E9939&gt;F9939,($C$12*(1+C9939)*D9939)/(E9939-F9939),0)</f>
        <v>7781.3382306686899</v>
      </c>
      <c r="H9939" s="24">
        <f t="shared" ref="H9939:H10002" ca="1" si="1091">G9939+$C$13</f>
        <v>8474.5195339811726</v>
      </c>
      <c r="I9939" s="24">
        <f ca="1">H9939/'Option value'!$E$10</f>
        <v>411.38444339714425</v>
      </c>
    </row>
    <row r="9940" spans="2:9">
      <c r="B9940">
        <f t="shared" ref="B9940:B10003" si="1092">B9939+1</f>
        <v>9922</v>
      </c>
      <c r="C9940" s="38">
        <f t="shared" ca="1" si="1087"/>
        <v>0.22532224120892236</v>
      </c>
      <c r="D9940" s="38">
        <f t="shared" ca="1" si="1088"/>
        <v>7.3032286337747637E-2</v>
      </c>
      <c r="E9940" s="38">
        <f t="shared" ca="1" si="1089"/>
        <v>0.14419320260167021</v>
      </c>
      <c r="F9940" s="38">
        <f t="shared" ref="F9940:F10003" ca="1" si="1093">RAND()*($E$9-$D$9)+$D$9</f>
        <v>2.8212649566841014E-2</v>
      </c>
      <c r="G9940" s="24">
        <f t="shared" ca="1" si="1090"/>
        <v>9569.1070914067841</v>
      </c>
      <c r="H9940" s="24">
        <f t="shared" ca="1" si="1091"/>
        <v>10262.288394719266</v>
      </c>
      <c r="I9940" s="24">
        <f ca="1">H9940/'Option value'!$E$10</f>
        <v>498.16933954947888</v>
      </c>
    </row>
    <row r="9941" spans="2:9">
      <c r="B9941">
        <f t="shared" si="1092"/>
        <v>9923</v>
      </c>
      <c r="C9941" s="38">
        <f t="shared" ca="1" si="1087"/>
        <v>0.46970250174504552</v>
      </c>
      <c r="D9941" s="38">
        <f t="shared" ca="1" si="1088"/>
        <v>6.0428760598873726E-2</v>
      </c>
      <c r="E9941" s="38">
        <f t="shared" ca="1" si="1089"/>
        <v>0.14618449700105995</v>
      </c>
      <c r="F9941" s="38">
        <f t="shared" ca="1" si="1093"/>
        <v>4.5577868952989917E-2</v>
      </c>
      <c r="G9941" s="24">
        <f t="shared" ca="1" si="1090"/>
        <v>10948.078527768477</v>
      </c>
      <c r="H9941" s="24">
        <f t="shared" ca="1" si="1091"/>
        <v>11641.259831080959</v>
      </c>
      <c r="I9941" s="24">
        <f ca="1">H9941/'Option value'!$E$10</f>
        <v>565.10970053791061</v>
      </c>
    </row>
    <row r="9942" spans="2:9">
      <c r="B9942">
        <f t="shared" si="1092"/>
        <v>9924</v>
      </c>
      <c r="C9942" s="38">
        <f t="shared" ca="1" si="1087"/>
        <v>0.49286065382503164</v>
      </c>
      <c r="D9942" s="38">
        <f t="shared" ca="1" si="1088"/>
        <v>6.4742078527367825E-2</v>
      </c>
      <c r="E9942" s="38">
        <f t="shared" ca="1" si="1089"/>
        <v>0.14547137270030114</v>
      </c>
      <c r="F9942" s="38">
        <f t="shared" ca="1" si="1093"/>
        <v>5.8536033816450866E-2</v>
      </c>
      <c r="G9942" s="24">
        <f t="shared" ca="1" si="1090"/>
        <v>13787.989228779021</v>
      </c>
      <c r="H9942" s="24">
        <f t="shared" ca="1" si="1091"/>
        <v>14481.170532091503</v>
      </c>
      <c r="I9942" s="24">
        <f ca="1">H9942/'Option value'!$E$10</f>
        <v>702.96944330541271</v>
      </c>
    </row>
    <row r="9943" spans="2:9">
      <c r="B9943">
        <f t="shared" si="1092"/>
        <v>9925</v>
      </c>
      <c r="C9943" s="38">
        <f t="shared" ca="1" si="1087"/>
        <v>0.15882624277130547</v>
      </c>
      <c r="D9943" s="38">
        <f t="shared" ca="1" si="1088"/>
        <v>6.0268909507347243E-2</v>
      </c>
      <c r="E9943" s="38">
        <f t="shared" ca="1" si="1089"/>
        <v>0.14191579367133308</v>
      </c>
      <c r="F9943" s="38">
        <f t="shared" ca="1" si="1093"/>
        <v>5.4684259128905316E-2</v>
      </c>
      <c r="G9943" s="24">
        <f t="shared" ca="1" si="1090"/>
        <v>9929.5489140191366</v>
      </c>
      <c r="H9943" s="24">
        <f t="shared" ca="1" si="1091"/>
        <v>10622.730217331618</v>
      </c>
      <c r="I9943" s="24">
        <f ca="1">H9943/'Option value'!$E$10</f>
        <v>515.66651540444741</v>
      </c>
    </row>
    <row r="9944" spans="2:9">
      <c r="B9944">
        <f t="shared" si="1092"/>
        <v>9926</v>
      </c>
      <c r="C9944" s="38">
        <f t="shared" ca="1" si="1087"/>
        <v>0.22677674464766273</v>
      </c>
      <c r="D9944" s="38">
        <f t="shared" ca="1" si="1088"/>
        <v>5.7088134927966341E-2</v>
      </c>
      <c r="E9944" s="38">
        <f t="shared" ca="1" si="1089"/>
        <v>0.1423486497896409</v>
      </c>
      <c r="F9944" s="38">
        <f t="shared" ca="1" si="1093"/>
        <v>3.003713851709864E-2</v>
      </c>
      <c r="G9944" s="24">
        <f t="shared" ca="1" si="1090"/>
        <v>7733.5428313326584</v>
      </c>
      <c r="H9944" s="24">
        <f t="shared" ca="1" si="1091"/>
        <v>8426.724134645141</v>
      </c>
      <c r="I9944" s="24">
        <f ca="1">H9944/'Option value'!$E$10</f>
        <v>409.06427838083204</v>
      </c>
    </row>
    <row r="9945" spans="2:9">
      <c r="B9945">
        <f t="shared" si="1092"/>
        <v>9927</v>
      </c>
      <c r="C9945" s="38">
        <f t="shared" ca="1" si="1087"/>
        <v>0.24097856512757765</v>
      </c>
      <c r="D9945" s="38">
        <f t="shared" ca="1" si="1088"/>
        <v>5.4891658307077512E-2</v>
      </c>
      <c r="E9945" s="38">
        <f t="shared" ca="1" si="1089"/>
        <v>0.14528859541687353</v>
      </c>
      <c r="F9945" s="38">
        <f t="shared" ca="1" si="1093"/>
        <v>4.327367515204468E-2</v>
      </c>
      <c r="G9945" s="24">
        <f t="shared" ca="1" si="1090"/>
        <v>8281.2961110191245</v>
      </c>
      <c r="H9945" s="24">
        <f t="shared" ca="1" si="1091"/>
        <v>8974.4774143316063</v>
      </c>
      <c r="I9945" s="24">
        <f ca="1">H9945/'Option value'!$E$10</f>
        <v>435.65424341415559</v>
      </c>
    </row>
    <row r="9946" spans="2:9">
      <c r="B9946">
        <f t="shared" si="1092"/>
        <v>9928</v>
      </c>
      <c r="C9946" s="38">
        <f t="shared" ca="1" si="1087"/>
        <v>7.3601793491345602E-2</v>
      </c>
      <c r="D9946" s="38">
        <f t="shared" ca="1" si="1088"/>
        <v>5.8505858342878539E-2</v>
      </c>
      <c r="E9946" s="38">
        <f t="shared" ca="1" si="1089"/>
        <v>0.150495830288119</v>
      </c>
      <c r="F9946" s="38">
        <f t="shared" ca="1" si="1093"/>
        <v>2.6886179753716349E-2</v>
      </c>
      <c r="G9946" s="24">
        <f t="shared" ca="1" si="1090"/>
        <v>6302.0461884631559</v>
      </c>
      <c r="H9946" s="24">
        <f t="shared" ca="1" si="1091"/>
        <v>6995.2274917756386</v>
      </c>
      <c r="I9946" s="24">
        <f ca="1">H9946/'Option value'!$E$10</f>
        <v>339.57415008619603</v>
      </c>
    </row>
    <row r="9947" spans="2:9">
      <c r="B9947">
        <f t="shared" si="1092"/>
        <v>9929</v>
      </c>
      <c r="C9947" s="38">
        <f t="shared" ca="1" si="1087"/>
        <v>0.28193737346633918</v>
      </c>
      <c r="D9947" s="38">
        <f t="shared" ca="1" si="1088"/>
        <v>5.6647995489792831E-2</v>
      </c>
      <c r="E9947" s="38">
        <f t="shared" ca="1" si="1089"/>
        <v>0.14439243269919372</v>
      </c>
      <c r="F9947" s="38">
        <f t="shared" ca="1" si="1093"/>
        <v>2.4325024206051447E-2</v>
      </c>
      <c r="G9947" s="24">
        <f t="shared" ca="1" si="1090"/>
        <v>7500.972887648014</v>
      </c>
      <c r="H9947" s="24">
        <f t="shared" ca="1" si="1091"/>
        <v>8194.1541909604966</v>
      </c>
      <c r="I9947" s="24">
        <f ca="1">H9947/'Option value'!$E$10</f>
        <v>397.77447528934448</v>
      </c>
    </row>
    <row r="9948" spans="2:9">
      <c r="B9948">
        <f t="shared" si="1092"/>
        <v>9930</v>
      </c>
      <c r="C9948" s="38">
        <f t="shared" ca="1" si="1087"/>
        <v>6.6192585044787311E-2</v>
      </c>
      <c r="D9948" s="38">
        <f t="shared" ca="1" si="1088"/>
        <v>7.1779700624289275E-2</v>
      </c>
      <c r="E9948" s="38">
        <f t="shared" ca="1" si="1089"/>
        <v>0.14373962037483717</v>
      </c>
      <c r="F9948" s="38">
        <f t="shared" ca="1" si="1093"/>
        <v>3.2990740699506471E-2</v>
      </c>
      <c r="G9948" s="24">
        <f t="shared" ca="1" si="1090"/>
        <v>8570.1680054454118</v>
      </c>
      <c r="H9948" s="24">
        <f t="shared" ca="1" si="1091"/>
        <v>9263.3493087578936</v>
      </c>
      <c r="I9948" s="24">
        <f ca="1">H9948/'Option value'!$E$10</f>
        <v>449.67715091057732</v>
      </c>
    </row>
    <row r="9949" spans="2:9">
      <c r="B9949">
        <f t="shared" si="1092"/>
        <v>9931</v>
      </c>
      <c r="C9949" s="38">
        <f t="shared" ca="1" si="1087"/>
        <v>0.20118221345697973</v>
      </c>
      <c r="D9949" s="38">
        <f t="shared" ca="1" si="1088"/>
        <v>5.1479719138298505E-2</v>
      </c>
      <c r="E9949" s="38">
        <f t="shared" ca="1" si="1089"/>
        <v>0.14167746616869259</v>
      </c>
      <c r="F9949" s="38">
        <f t="shared" ca="1" si="1093"/>
        <v>2.0922858762487333E-2</v>
      </c>
      <c r="G9949" s="24">
        <f t="shared" ca="1" si="1090"/>
        <v>6350.8627632424523</v>
      </c>
      <c r="H9949" s="24">
        <f t="shared" ca="1" si="1091"/>
        <v>7044.0440665549349</v>
      </c>
      <c r="I9949" s="24">
        <f ca="1">H9949/'Option value'!$E$10</f>
        <v>341.94388672596767</v>
      </c>
    </row>
    <row r="9950" spans="2:9">
      <c r="B9950">
        <f t="shared" si="1092"/>
        <v>9932</v>
      </c>
      <c r="C9950" s="38">
        <f t="shared" ca="1" si="1087"/>
        <v>0.2657284756348009</v>
      </c>
      <c r="D9950" s="38">
        <f t="shared" ca="1" si="1088"/>
        <v>5.8934650698037709E-2</v>
      </c>
      <c r="E9950" s="38">
        <f t="shared" ca="1" si="1089"/>
        <v>0.1467493207757514</v>
      </c>
      <c r="F9950" s="38">
        <f t="shared" ca="1" si="1093"/>
        <v>2.3201642540913784E-2</v>
      </c>
      <c r="G9950" s="24">
        <f t="shared" ca="1" si="1090"/>
        <v>7488.0382303684464</v>
      </c>
      <c r="H9950" s="24">
        <f t="shared" ca="1" si="1091"/>
        <v>8181.2195336809291</v>
      </c>
      <c r="I9950" s="24">
        <f ca="1">H9950/'Option value'!$E$10</f>
        <v>397.14657930489943</v>
      </c>
    </row>
    <row r="9951" spans="2:9">
      <c r="B9951">
        <f t="shared" si="1092"/>
        <v>9933</v>
      </c>
      <c r="C9951" s="38">
        <f t="shared" ca="1" si="1087"/>
        <v>0.40528561115667411</v>
      </c>
      <c r="D9951" s="38">
        <f t="shared" ca="1" si="1088"/>
        <v>6.99686612932508E-2</v>
      </c>
      <c r="E9951" s="38">
        <f t="shared" ca="1" si="1089"/>
        <v>0.14333740832392527</v>
      </c>
      <c r="F9951" s="38">
        <f t="shared" ca="1" si="1093"/>
        <v>4.1232585410358E-2</v>
      </c>
      <c r="G9951" s="24">
        <f t="shared" ca="1" si="1090"/>
        <v>11942.995936882966</v>
      </c>
      <c r="H9951" s="24">
        <f t="shared" ca="1" si="1091"/>
        <v>12636.177240195448</v>
      </c>
      <c r="I9951" s="24">
        <f ca="1">H9951/'Option value'!$E$10</f>
        <v>613.40666214541</v>
      </c>
    </row>
    <row r="9952" spans="2:9">
      <c r="B9952">
        <f t="shared" si="1092"/>
        <v>9934</v>
      </c>
      <c r="C9952" s="38">
        <f t="shared" ca="1" si="1087"/>
        <v>0.22970359219854641</v>
      </c>
      <c r="D9952" s="38">
        <f t="shared" ca="1" si="1088"/>
        <v>6.2317122639981119E-2</v>
      </c>
      <c r="E9952" s="38">
        <f t="shared" ca="1" si="1089"/>
        <v>0.14459772821571215</v>
      </c>
      <c r="F9952" s="38">
        <f t="shared" ca="1" si="1093"/>
        <v>5.5747785602635158E-2</v>
      </c>
      <c r="G9952" s="24">
        <f t="shared" ca="1" si="1090"/>
        <v>10696.50896251731</v>
      </c>
      <c r="H9952" s="24">
        <f t="shared" ca="1" si="1091"/>
        <v>11389.690265829791</v>
      </c>
      <c r="I9952" s="24">
        <f ca="1">H9952/'Option value'!$E$10</f>
        <v>552.89758571989273</v>
      </c>
    </row>
    <row r="9953" spans="2:9">
      <c r="B9953">
        <f t="shared" si="1092"/>
        <v>9935</v>
      </c>
      <c r="C9953" s="38">
        <f t="shared" ca="1" si="1087"/>
        <v>0.22012734208749746</v>
      </c>
      <c r="D9953" s="38">
        <f t="shared" ca="1" si="1088"/>
        <v>7.1721721246663581E-2</v>
      </c>
      <c r="E9953" s="38">
        <f t="shared" ca="1" si="1089"/>
        <v>0.14534188785676852</v>
      </c>
      <c r="F9953" s="38">
        <f t="shared" ca="1" si="1093"/>
        <v>5.4743075494603236E-2</v>
      </c>
      <c r="G9953" s="24">
        <f t="shared" ca="1" si="1090"/>
        <v>11979.115029156404</v>
      </c>
      <c r="H9953" s="24">
        <f t="shared" ca="1" si="1091"/>
        <v>12672.296332468886</v>
      </c>
      <c r="I9953" s="24">
        <f ca="1">H9953/'Option value'!$E$10</f>
        <v>615.1600161392663</v>
      </c>
    </row>
    <row r="9954" spans="2:9">
      <c r="B9954">
        <f t="shared" si="1092"/>
        <v>9936</v>
      </c>
      <c r="C9954" s="38">
        <f t="shared" ca="1" si="1087"/>
        <v>0.23112349576784808</v>
      </c>
      <c r="D9954" s="38">
        <f t="shared" ca="1" si="1088"/>
        <v>6.1760081667270393E-2</v>
      </c>
      <c r="E9954" s="38">
        <f t="shared" ca="1" si="1089"/>
        <v>0.14790507011549048</v>
      </c>
      <c r="F9954" s="38">
        <f t="shared" ca="1" si="1093"/>
        <v>3.9719118421321156E-2</v>
      </c>
      <c r="G9954" s="24">
        <f t="shared" ca="1" si="1090"/>
        <v>8716.2562256508481</v>
      </c>
      <c r="H9954" s="24">
        <f t="shared" ca="1" si="1091"/>
        <v>9409.4375289633299</v>
      </c>
      <c r="I9954" s="24">
        <f ca="1">H9954/'Option value'!$E$10</f>
        <v>456.76881208559848</v>
      </c>
    </row>
    <row r="9955" spans="2:9">
      <c r="B9955">
        <f t="shared" si="1092"/>
        <v>9937</v>
      </c>
      <c r="C9955" s="38">
        <f t="shared" ca="1" si="1087"/>
        <v>0.17719702722659153</v>
      </c>
      <c r="D9955" s="38">
        <f t="shared" ca="1" si="1088"/>
        <v>7.0406019505759171E-2</v>
      </c>
      <c r="E9955" s="38">
        <f t="shared" ca="1" si="1089"/>
        <v>0.14525296393277712</v>
      </c>
      <c r="F9955" s="38">
        <f t="shared" ca="1" si="1093"/>
        <v>3.6018024530257056E-2</v>
      </c>
      <c r="G9955" s="24">
        <f t="shared" ca="1" si="1090"/>
        <v>9409.9811415220138</v>
      </c>
      <c r="H9955" s="24">
        <f t="shared" ca="1" si="1091"/>
        <v>10103.162444834496</v>
      </c>
      <c r="I9955" s="24">
        <f ca="1">H9955/'Option value'!$E$10</f>
        <v>490.44477887546094</v>
      </c>
    </row>
    <row r="9956" spans="2:9">
      <c r="B9956">
        <f t="shared" si="1092"/>
        <v>9938</v>
      </c>
      <c r="C9956" s="38">
        <f t="shared" ca="1" si="1087"/>
        <v>0.14011213027312602</v>
      </c>
      <c r="D9956" s="38">
        <f t="shared" ca="1" si="1088"/>
        <v>6.1016779456362302E-2</v>
      </c>
      <c r="E9956" s="38">
        <f t="shared" ca="1" si="1089"/>
        <v>0.14914765297344595</v>
      </c>
      <c r="F9956" s="38">
        <f t="shared" ca="1" si="1093"/>
        <v>4.5275902688384717E-2</v>
      </c>
      <c r="G9956" s="24">
        <f t="shared" ca="1" si="1090"/>
        <v>8305.9779678068844</v>
      </c>
      <c r="H9956" s="24">
        <f t="shared" ca="1" si="1091"/>
        <v>8999.1592711193662</v>
      </c>
      <c r="I9956" s="24">
        <f ca="1">H9956/'Option value'!$E$10</f>
        <v>436.85239180191093</v>
      </c>
    </row>
    <row r="9957" spans="2:9">
      <c r="B9957">
        <f t="shared" si="1092"/>
        <v>9939</v>
      </c>
      <c r="C9957" s="38">
        <f t="shared" ca="1" si="1087"/>
        <v>0.13126419862129035</v>
      </c>
      <c r="D9957" s="38">
        <f t="shared" ca="1" si="1088"/>
        <v>4.5969402246009677E-2</v>
      </c>
      <c r="E9957" s="38">
        <f t="shared" ca="1" si="1089"/>
        <v>0.14490509416341421</v>
      </c>
      <c r="F9957" s="38">
        <f t="shared" ca="1" si="1093"/>
        <v>5.9513361318988975E-2</v>
      </c>
      <c r="G9957" s="24">
        <f t="shared" ca="1" si="1090"/>
        <v>7552.8080889279727</v>
      </c>
      <c r="H9957" s="24">
        <f t="shared" ca="1" si="1091"/>
        <v>8245.9893922404553</v>
      </c>
      <c r="I9957" s="24">
        <f ca="1">H9957/'Option value'!$E$10</f>
        <v>400.29074719613857</v>
      </c>
    </row>
    <row r="9958" spans="2:9">
      <c r="B9958">
        <f t="shared" si="1092"/>
        <v>9940</v>
      </c>
      <c r="C9958" s="38">
        <f t="shared" ca="1" si="1087"/>
        <v>0.1874560353245287</v>
      </c>
      <c r="D9958" s="38">
        <f t="shared" ca="1" si="1088"/>
        <v>6.3281181974248632E-2</v>
      </c>
      <c r="E9958" s="38">
        <f t="shared" ca="1" si="1089"/>
        <v>0.14766691443944666</v>
      </c>
      <c r="F9958" s="38">
        <f t="shared" ca="1" si="1093"/>
        <v>5.3342796239256654E-2</v>
      </c>
      <c r="G9958" s="24">
        <f t="shared" ca="1" si="1090"/>
        <v>9880.0864473009824</v>
      </c>
      <c r="H9958" s="24">
        <f t="shared" ca="1" si="1091"/>
        <v>10573.267750613464</v>
      </c>
      <c r="I9958" s="24">
        <f ca="1">H9958/'Option value'!$E$10</f>
        <v>513.26542478706131</v>
      </c>
    </row>
    <row r="9959" spans="2:9">
      <c r="B9959">
        <f t="shared" si="1092"/>
        <v>9941</v>
      </c>
      <c r="C9959" s="38">
        <f t="shared" ca="1" si="1087"/>
        <v>0.14054729399850427</v>
      </c>
      <c r="D9959" s="38">
        <f t="shared" ca="1" si="1088"/>
        <v>6.4265359930973973E-2</v>
      </c>
      <c r="E9959" s="38">
        <f t="shared" ca="1" si="1089"/>
        <v>0.14474819222352933</v>
      </c>
      <c r="F9959" s="38">
        <f t="shared" ca="1" si="1093"/>
        <v>4.2642013702856786E-2</v>
      </c>
      <c r="G9959" s="24">
        <f t="shared" ca="1" si="1090"/>
        <v>8902.8610894105459</v>
      </c>
      <c r="H9959" s="24">
        <f t="shared" ca="1" si="1091"/>
        <v>9596.0423927230277</v>
      </c>
      <c r="I9959" s="24">
        <f ca="1">H9959/'Option value'!$E$10</f>
        <v>465.82730061762265</v>
      </c>
    </row>
    <row r="9960" spans="2:9">
      <c r="B9960">
        <f t="shared" si="1092"/>
        <v>9942</v>
      </c>
      <c r="C9960" s="38">
        <f t="shared" ca="1" si="1087"/>
        <v>0.12829072140611231</v>
      </c>
      <c r="D9960" s="38">
        <f t="shared" ca="1" si="1088"/>
        <v>6.6477387222665899E-2</v>
      </c>
      <c r="E9960" s="38">
        <f t="shared" ca="1" si="1089"/>
        <v>0.14732383465845128</v>
      </c>
      <c r="F9960" s="38">
        <f t="shared" ca="1" si="1093"/>
        <v>4.5947371360210529E-2</v>
      </c>
      <c r="G9960" s="24">
        <f t="shared" ca="1" si="1090"/>
        <v>9175.9111457466734</v>
      </c>
      <c r="H9960" s="24">
        <f t="shared" ca="1" si="1091"/>
        <v>9869.0924490591551</v>
      </c>
      <c r="I9960" s="24">
        <f ca="1">H9960/'Option value'!$E$10</f>
        <v>479.0821577213182</v>
      </c>
    </row>
    <row r="9961" spans="2:9">
      <c r="B9961">
        <f t="shared" si="1092"/>
        <v>9943</v>
      </c>
      <c r="C9961" s="38">
        <f t="shared" ca="1" si="1087"/>
        <v>0.33235509184686785</v>
      </c>
      <c r="D9961" s="38">
        <f t="shared" ca="1" si="1088"/>
        <v>6.6606709752616261E-2</v>
      </c>
      <c r="E9961" s="38">
        <f t="shared" ca="1" si="1089"/>
        <v>0.14379355316211853</v>
      </c>
      <c r="F9961" s="38">
        <f t="shared" ca="1" si="1093"/>
        <v>3.4287001881458161E-2</v>
      </c>
      <c r="G9961" s="24">
        <f t="shared" ca="1" si="1090"/>
        <v>10050.536424582548</v>
      </c>
      <c r="H9961" s="24">
        <f t="shared" ca="1" si="1091"/>
        <v>10743.717727895029</v>
      </c>
      <c r="I9961" s="24">
        <f ca="1">H9961/'Option value'!$E$10</f>
        <v>521.53969552888486</v>
      </c>
    </row>
    <row r="9962" spans="2:9">
      <c r="B9962">
        <f t="shared" si="1092"/>
        <v>9944</v>
      </c>
      <c r="C9962" s="38">
        <f t="shared" ca="1" si="1087"/>
        <v>0.29860594306914384</v>
      </c>
      <c r="D9962" s="38">
        <f t="shared" ca="1" si="1088"/>
        <v>7.0471649555131161E-2</v>
      </c>
      <c r="E9962" s="38">
        <f t="shared" ca="1" si="1089"/>
        <v>0.14787821961170855</v>
      </c>
      <c r="F9962" s="38">
        <f t="shared" ca="1" si="1093"/>
        <v>4.2988677997646919E-2</v>
      </c>
      <c r="G9962" s="24">
        <f t="shared" ca="1" si="1090"/>
        <v>10820.591772315451</v>
      </c>
      <c r="H9962" s="24">
        <f t="shared" ca="1" si="1091"/>
        <v>11513.773075627932</v>
      </c>
      <c r="I9962" s="24">
        <f ca="1">H9962/'Option value'!$E$10</f>
        <v>558.9210230887345</v>
      </c>
    </row>
    <row r="9963" spans="2:9">
      <c r="B9963">
        <f t="shared" si="1092"/>
        <v>9945</v>
      </c>
      <c r="C9963" s="38">
        <f t="shared" ca="1" si="1087"/>
        <v>0.16927557848640618</v>
      </c>
      <c r="D9963" s="38">
        <f t="shared" ca="1" si="1088"/>
        <v>5.6477013341521845E-2</v>
      </c>
      <c r="E9963" s="38">
        <f t="shared" ca="1" si="1089"/>
        <v>0.14843788914142522</v>
      </c>
      <c r="F9963" s="38">
        <f t="shared" ca="1" si="1093"/>
        <v>3.933653130494396E-2</v>
      </c>
      <c r="G9963" s="24">
        <f t="shared" ca="1" si="1090"/>
        <v>7506.7131755775417</v>
      </c>
      <c r="H9963" s="24">
        <f t="shared" ca="1" si="1091"/>
        <v>8199.8944788900244</v>
      </c>
      <c r="I9963" s="24">
        <f ca="1">H9963/'Option value'!$E$10</f>
        <v>398.05313004320504</v>
      </c>
    </row>
    <row r="9964" spans="2:9">
      <c r="B9964">
        <f t="shared" si="1092"/>
        <v>9946</v>
      </c>
      <c r="C9964" s="38">
        <f t="shared" ca="1" si="1087"/>
        <v>0.17194309850371592</v>
      </c>
      <c r="D9964" s="38">
        <f t="shared" ca="1" si="1088"/>
        <v>5.7635685554305469E-2</v>
      </c>
      <c r="E9964" s="38">
        <f t="shared" ca="1" si="1089"/>
        <v>0.14965842476962368</v>
      </c>
      <c r="F9964" s="38">
        <f t="shared" ca="1" si="1093"/>
        <v>3.0698140474773823E-2</v>
      </c>
      <c r="G9964" s="24">
        <f t="shared" ca="1" si="1090"/>
        <v>7041.8597729141111</v>
      </c>
      <c r="H9964" s="24">
        <f t="shared" ca="1" si="1091"/>
        <v>7735.0410762265938</v>
      </c>
      <c r="I9964" s="24">
        <f ca="1">H9964/'Option value'!$E$10</f>
        <v>375.48743088478608</v>
      </c>
    </row>
    <row r="9965" spans="2:9">
      <c r="B9965">
        <f t="shared" si="1092"/>
        <v>9947</v>
      </c>
      <c r="C9965" s="38">
        <f t="shared" ca="1" si="1087"/>
        <v>0.35843457146989427</v>
      </c>
      <c r="D9965" s="38">
        <f t="shared" ca="1" si="1088"/>
        <v>6.2879490632041041E-2</v>
      </c>
      <c r="E9965" s="38">
        <f t="shared" ca="1" si="1089"/>
        <v>0.14674794007426195</v>
      </c>
      <c r="F9965" s="38">
        <f t="shared" ca="1" si="1093"/>
        <v>2.8808891476167438E-2</v>
      </c>
      <c r="G9965" s="24">
        <f t="shared" ca="1" si="1090"/>
        <v>8982.1746932794395</v>
      </c>
      <c r="H9965" s="24">
        <f t="shared" ca="1" si="1091"/>
        <v>9675.3559965919212</v>
      </c>
      <c r="I9965" s="24">
        <f ca="1">H9965/'Option value'!$E$10</f>
        <v>469.67747556271456</v>
      </c>
    </row>
    <row r="9966" spans="2:9">
      <c r="B9966">
        <f t="shared" si="1092"/>
        <v>9948</v>
      </c>
      <c r="C9966" s="38">
        <f t="shared" ca="1" si="1087"/>
        <v>0.31374443142787467</v>
      </c>
      <c r="D9966" s="38">
        <f t="shared" ca="1" si="1088"/>
        <v>6.2014526192337049E-2</v>
      </c>
      <c r="E9966" s="38">
        <f t="shared" ca="1" si="1089"/>
        <v>0.14902255510276519</v>
      </c>
      <c r="F9966" s="38">
        <f t="shared" ca="1" si="1093"/>
        <v>5.3315594178503234E-2</v>
      </c>
      <c r="G9966" s="24">
        <f t="shared" ca="1" si="1090"/>
        <v>10557.283136166949</v>
      </c>
      <c r="H9966" s="24">
        <f t="shared" ca="1" si="1091"/>
        <v>11250.46443947943</v>
      </c>
      <c r="I9966" s="24">
        <f ca="1">H9966/'Option value'!$E$10</f>
        <v>546.13905046016646</v>
      </c>
    </row>
    <row r="9967" spans="2:9">
      <c r="B9967">
        <f t="shared" si="1092"/>
        <v>9949</v>
      </c>
      <c r="C9967" s="38">
        <f t="shared" ca="1" si="1087"/>
        <v>0.25673798963111449</v>
      </c>
      <c r="D9967" s="38">
        <f t="shared" ca="1" si="1088"/>
        <v>6.0539377921303254E-2</v>
      </c>
      <c r="E9967" s="38">
        <f t="shared" ca="1" si="1089"/>
        <v>0.14526461267379367</v>
      </c>
      <c r="F9967" s="38">
        <f t="shared" ca="1" si="1093"/>
        <v>4.7390279578880957E-2</v>
      </c>
      <c r="G9967" s="24">
        <f t="shared" ca="1" si="1090"/>
        <v>9640.6265185460161</v>
      </c>
      <c r="H9967" s="24">
        <f t="shared" ca="1" si="1091"/>
        <v>10333.807821858498</v>
      </c>
      <c r="I9967" s="24">
        <f ca="1">H9967/'Option value'!$E$10</f>
        <v>501.6411564008979</v>
      </c>
    </row>
    <row r="9968" spans="2:9">
      <c r="B9968">
        <f t="shared" si="1092"/>
        <v>9950</v>
      </c>
      <c r="C9968" s="38">
        <f t="shared" ca="1" si="1087"/>
        <v>0.15530968155726232</v>
      </c>
      <c r="D9968" s="38">
        <f t="shared" ca="1" si="1088"/>
        <v>6.5140274326796477E-2</v>
      </c>
      <c r="E9968" s="38">
        <f t="shared" ca="1" si="1089"/>
        <v>0.14882068824382902</v>
      </c>
      <c r="F9968" s="38">
        <f t="shared" ca="1" si="1093"/>
        <v>2.3998174294450295E-2</v>
      </c>
      <c r="G9968" s="24">
        <f t="shared" ca="1" si="1090"/>
        <v>7477.3282734069835</v>
      </c>
      <c r="H9968" s="24">
        <f t="shared" ca="1" si="1091"/>
        <v>8170.5095767194662</v>
      </c>
      <c r="I9968" s="24">
        <f ca="1">H9968/'Option value'!$E$10</f>
        <v>396.62667848152745</v>
      </c>
    </row>
    <row r="9969" spans="2:9">
      <c r="B9969">
        <f t="shared" si="1092"/>
        <v>9951</v>
      </c>
      <c r="C9969" s="38">
        <f t="shared" ca="1" si="1087"/>
        <v>0.15510092924951341</v>
      </c>
      <c r="D9969" s="38">
        <f t="shared" ca="1" si="1088"/>
        <v>6.0945063475337159E-2</v>
      </c>
      <c r="E9969" s="38">
        <f t="shared" ca="1" si="1089"/>
        <v>0.13917123702572864</v>
      </c>
      <c r="F9969" s="38">
        <f t="shared" ca="1" si="1093"/>
        <v>2.8287598892305012E-2</v>
      </c>
      <c r="G9969" s="24">
        <f t="shared" ca="1" si="1090"/>
        <v>7873.763698077526</v>
      </c>
      <c r="H9969" s="24">
        <f t="shared" ca="1" si="1091"/>
        <v>8566.9450013900077</v>
      </c>
      <c r="I9969" s="24">
        <f ca="1">H9969/'Option value'!$E$10</f>
        <v>415.87111657233044</v>
      </c>
    </row>
    <row r="9970" spans="2:9">
      <c r="B9970">
        <f t="shared" si="1092"/>
        <v>9952</v>
      </c>
      <c r="C9970" s="38">
        <f t="shared" ca="1" si="1087"/>
        <v>0.32958207769578551</v>
      </c>
      <c r="D9970" s="38">
        <f t="shared" ca="1" si="1088"/>
        <v>6.5929629296659034E-2</v>
      </c>
      <c r="E9970" s="38">
        <f t="shared" ca="1" si="1089"/>
        <v>0.14956100611193371</v>
      </c>
      <c r="F9970" s="38">
        <f t="shared" ca="1" si="1093"/>
        <v>5.5253492971680848E-2</v>
      </c>
      <c r="G9970" s="24">
        <f t="shared" ca="1" si="1090"/>
        <v>11527.652340127419</v>
      </c>
      <c r="H9970" s="24">
        <f t="shared" ca="1" si="1091"/>
        <v>12220.833643439901</v>
      </c>
      <c r="I9970" s="24">
        <f ca="1">H9970/'Option value'!$E$10</f>
        <v>593.2443516232961</v>
      </c>
    </row>
    <row r="9971" spans="2:9">
      <c r="B9971">
        <f t="shared" si="1092"/>
        <v>9953</v>
      </c>
      <c r="C9971" s="38">
        <f t="shared" ca="1" si="1087"/>
        <v>0.27352477475380116</v>
      </c>
      <c r="D9971" s="38">
        <f t="shared" ca="1" si="1088"/>
        <v>7.417212914079914E-2</v>
      </c>
      <c r="E9971" s="38">
        <f t="shared" ca="1" si="1089"/>
        <v>0.14276017382361683</v>
      </c>
      <c r="F9971" s="38">
        <f t="shared" ca="1" si="1093"/>
        <v>5.5451072133228446E-2</v>
      </c>
      <c r="G9971" s="24">
        <f t="shared" ca="1" si="1090"/>
        <v>13417.759421570263</v>
      </c>
      <c r="H9971" s="24">
        <f t="shared" ca="1" si="1091"/>
        <v>14110.940724882745</v>
      </c>
      <c r="I9971" s="24">
        <f ca="1">H9971/'Option value'!$E$10</f>
        <v>684.99712256712348</v>
      </c>
    </row>
    <row r="9972" spans="2:9">
      <c r="B9972">
        <f t="shared" si="1092"/>
        <v>9954</v>
      </c>
      <c r="C9972" s="38">
        <f t="shared" ca="1" si="1087"/>
        <v>0.22388410697282438</v>
      </c>
      <c r="D9972" s="38">
        <f t="shared" ca="1" si="1088"/>
        <v>7.8896878209773369E-2</v>
      </c>
      <c r="E9972" s="38">
        <f t="shared" ca="1" si="1089"/>
        <v>0.14461989960167063</v>
      </c>
      <c r="F9972" s="38">
        <f t="shared" ca="1" si="1093"/>
        <v>2.1839587354604915E-2</v>
      </c>
      <c r="G9972" s="24">
        <f t="shared" ca="1" si="1090"/>
        <v>9753.5509712287658</v>
      </c>
      <c r="H9972" s="24">
        <f t="shared" ca="1" si="1091"/>
        <v>10446.732274541248</v>
      </c>
      <c r="I9972" s="24">
        <f ca="1">H9972/'Option value'!$E$10</f>
        <v>507.12292594860423</v>
      </c>
    </row>
    <row r="9973" spans="2:9">
      <c r="B9973">
        <f t="shared" si="1092"/>
        <v>9955</v>
      </c>
      <c r="C9973" s="38">
        <f t="shared" ca="1" si="1087"/>
        <v>0.22477640370605428</v>
      </c>
      <c r="D9973" s="38">
        <f t="shared" ca="1" si="1088"/>
        <v>6.847610359673538E-2</v>
      </c>
      <c r="E9973" s="38">
        <f t="shared" ca="1" si="1089"/>
        <v>0.14468103510084626</v>
      </c>
      <c r="F9973" s="38">
        <f t="shared" ca="1" si="1093"/>
        <v>5.7087203799236916E-2</v>
      </c>
      <c r="G9973" s="24">
        <f t="shared" ca="1" si="1090"/>
        <v>11874.455528364306</v>
      </c>
      <c r="H9973" s="24">
        <f t="shared" ca="1" si="1091"/>
        <v>12567.636831676788</v>
      </c>
      <c r="I9973" s="24">
        <f ca="1">H9973/'Option value'!$E$10</f>
        <v>610.07945784838773</v>
      </c>
    </row>
    <row r="9974" spans="2:9">
      <c r="B9974">
        <f t="shared" si="1092"/>
        <v>9956</v>
      </c>
      <c r="C9974" s="38">
        <f t="shared" ca="1" si="1087"/>
        <v>0.12176169327682186</v>
      </c>
      <c r="D9974" s="38">
        <f t="shared" ca="1" si="1088"/>
        <v>6.0371914545444806E-2</v>
      </c>
      <c r="E9974" s="38">
        <f t="shared" ca="1" si="1089"/>
        <v>0.14229243518314741</v>
      </c>
      <c r="F9974" s="38">
        <f t="shared" ca="1" si="1093"/>
        <v>2.2160096846837219E-2</v>
      </c>
      <c r="G9974" s="24">
        <f t="shared" ca="1" si="1090"/>
        <v>6991.4458811161585</v>
      </c>
      <c r="H9974" s="24">
        <f t="shared" ca="1" si="1091"/>
        <v>7684.6271844286412</v>
      </c>
      <c r="I9974" s="24">
        <f ca="1">H9974/'Option value'!$E$10</f>
        <v>373.04015458391461</v>
      </c>
    </row>
    <row r="9975" spans="2:9">
      <c r="B9975">
        <f t="shared" si="1092"/>
        <v>9957</v>
      </c>
      <c r="C9975" s="38">
        <f t="shared" ca="1" si="1087"/>
        <v>0.31758749955860766</v>
      </c>
      <c r="D9975" s="38">
        <f t="shared" ca="1" si="1088"/>
        <v>5.2513855840642137E-2</v>
      </c>
      <c r="E9975" s="38">
        <f t="shared" ca="1" si="1089"/>
        <v>0.14582765731640049</v>
      </c>
      <c r="F9975" s="38">
        <f t="shared" ca="1" si="1093"/>
        <v>2.4634444489451859E-2</v>
      </c>
      <c r="G9975" s="24">
        <f t="shared" ca="1" si="1090"/>
        <v>7080.5411572350276</v>
      </c>
      <c r="H9975" s="24">
        <f t="shared" ca="1" si="1091"/>
        <v>7773.7224605475103</v>
      </c>
      <c r="I9975" s="24">
        <f ca="1">H9975/'Option value'!$E$10</f>
        <v>377.36516798774318</v>
      </c>
    </row>
    <row r="9976" spans="2:9">
      <c r="B9976">
        <f t="shared" si="1092"/>
        <v>9958</v>
      </c>
      <c r="C9976" s="38">
        <f t="shared" ca="1" si="1087"/>
        <v>0.2183374379409983</v>
      </c>
      <c r="D9976" s="38">
        <f t="shared" ca="1" si="1088"/>
        <v>5.713976616487728E-2</v>
      </c>
      <c r="E9976" s="38">
        <f t="shared" ca="1" si="1089"/>
        <v>0.14430001572598358</v>
      </c>
      <c r="F9976" s="38">
        <f t="shared" ca="1" si="1093"/>
        <v>5.9829421476914585E-2</v>
      </c>
      <c r="G9976" s="24">
        <f t="shared" ca="1" si="1090"/>
        <v>10220.964405952407</v>
      </c>
      <c r="H9976" s="24">
        <f t="shared" ca="1" si="1091"/>
        <v>10914.145709264889</v>
      </c>
      <c r="I9976" s="24">
        <f ca="1">H9976/'Option value'!$E$10</f>
        <v>529.81289850800431</v>
      </c>
    </row>
    <row r="9977" spans="2:9">
      <c r="B9977">
        <f t="shared" si="1092"/>
        <v>9959</v>
      </c>
      <c r="C9977" s="38">
        <f t="shared" ca="1" si="1087"/>
        <v>0.23935206704660805</v>
      </c>
      <c r="D9977" s="38">
        <f t="shared" ca="1" si="1088"/>
        <v>6.5213151215094134E-2</v>
      </c>
      <c r="E9977" s="38">
        <f t="shared" ca="1" si="1089"/>
        <v>0.14278506061240989</v>
      </c>
      <c r="F9977" s="38">
        <f t="shared" ca="1" si="1093"/>
        <v>5.7616420043542782E-2</v>
      </c>
      <c r="G9977" s="24">
        <f t="shared" ca="1" si="1090"/>
        <v>11769.053677261585</v>
      </c>
      <c r="H9977" s="24">
        <f t="shared" ca="1" si="1091"/>
        <v>12462.234980574067</v>
      </c>
      <c r="I9977" s="24">
        <f ca="1">H9977/'Option value'!$E$10</f>
        <v>604.96286313466339</v>
      </c>
    </row>
    <row r="9978" spans="2:9">
      <c r="B9978">
        <f t="shared" si="1092"/>
        <v>9960</v>
      </c>
      <c r="C9978" s="38">
        <f t="shared" ca="1" si="1087"/>
        <v>0.25844785337082243</v>
      </c>
      <c r="D9978" s="38">
        <f t="shared" ca="1" si="1088"/>
        <v>7.5988793878141614E-2</v>
      </c>
      <c r="E9978" s="38">
        <f t="shared" ca="1" si="1089"/>
        <v>0.14697633729239282</v>
      </c>
      <c r="F9978" s="38">
        <f t="shared" ca="1" si="1093"/>
        <v>4.0489292193479409E-2</v>
      </c>
      <c r="G9978" s="24">
        <f t="shared" ca="1" si="1090"/>
        <v>11137.286105899517</v>
      </c>
      <c r="H9978" s="24">
        <f t="shared" ca="1" si="1091"/>
        <v>11830.467409211999</v>
      </c>
      <c r="I9978" s="24">
        <f ca="1">H9978/'Option value'!$E$10</f>
        <v>574.29453442776685</v>
      </c>
    </row>
    <row r="9979" spans="2:9">
      <c r="B9979">
        <f t="shared" si="1092"/>
        <v>9961</v>
      </c>
      <c r="C9979" s="38">
        <f t="shared" ca="1" si="1087"/>
        <v>0.26224753593123884</v>
      </c>
      <c r="D9979" s="38">
        <f t="shared" ca="1" si="1088"/>
        <v>4.8383811609694849E-2</v>
      </c>
      <c r="E9979" s="38">
        <f t="shared" ca="1" si="1089"/>
        <v>0.14600542769488078</v>
      </c>
      <c r="F9979" s="38">
        <f t="shared" ca="1" si="1093"/>
        <v>3.4579890242140587E-2</v>
      </c>
      <c r="G9979" s="24">
        <f t="shared" ca="1" si="1090"/>
        <v>6797.5318215059024</v>
      </c>
      <c r="H9979" s="24">
        <f t="shared" ca="1" si="1091"/>
        <v>7490.713124818385</v>
      </c>
      <c r="I9979" s="24">
        <f ca="1">H9979/'Option value'!$E$10</f>
        <v>363.62685071933907</v>
      </c>
    </row>
    <row r="9980" spans="2:9">
      <c r="B9980">
        <f t="shared" si="1092"/>
        <v>9962</v>
      </c>
      <c r="C9980" s="38">
        <f t="shared" ca="1" si="1087"/>
        <v>0.31985400650975687</v>
      </c>
      <c r="D9980" s="38">
        <f t="shared" ca="1" si="1088"/>
        <v>5.8980926527296064E-2</v>
      </c>
      <c r="E9980" s="38">
        <f t="shared" ca="1" si="1089"/>
        <v>0.14429834102213029</v>
      </c>
      <c r="F9980" s="38">
        <f t="shared" ca="1" si="1093"/>
        <v>5.6999907464983193E-2</v>
      </c>
      <c r="G9980" s="24">
        <f t="shared" ca="1" si="1090"/>
        <v>11059.166879788783</v>
      </c>
      <c r="H9980" s="24">
        <f t="shared" ca="1" si="1091"/>
        <v>11752.348183101265</v>
      </c>
      <c r="I9980" s="24">
        <f ca="1">H9980/'Option value'!$E$10</f>
        <v>570.50233898549823</v>
      </c>
    </row>
    <row r="9981" spans="2:9">
      <c r="B9981">
        <f t="shared" si="1092"/>
        <v>9963</v>
      </c>
      <c r="C9981" s="38">
        <f t="shared" ca="1" si="1087"/>
        <v>0.1815651409625752</v>
      </c>
      <c r="D9981" s="38">
        <f t="shared" ca="1" si="1088"/>
        <v>7.0169362109318054E-2</v>
      </c>
      <c r="E9981" s="38">
        <f t="shared" ca="1" si="1089"/>
        <v>0.14396566160890556</v>
      </c>
      <c r="F9981" s="38">
        <f t="shared" ca="1" si="1093"/>
        <v>4.0958450842414507E-2</v>
      </c>
      <c r="G9981" s="24">
        <f t="shared" ca="1" si="1090"/>
        <v>9982.2616132658277</v>
      </c>
      <c r="H9981" s="24">
        <f t="shared" ca="1" si="1091"/>
        <v>10675.442916578309</v>
      </c>
      <c r="I9981" s="24">
        <f ca="1">H9981/'Option value'!$E$10</f>
        <v>518.22538429991789</v>
      </c>
    </row>
    <row r="9982" spans="2:9">
      <c r="B9982">
        <f t="shared" si="1092"/>
        <v>9964</v>
      </c>
      <c r="C9982" s="38">
        <f t="shared" ca="1" si="1087"/>
        <v>0.16619860591185243</v>
      </c>
      <c r="D9982" s="38">
        <f t="shared" ca="1" si="1088"/>
        <v>6.054987268687944E-2</v>
      </c>
      <c r="E9982" s="38">
        <f t="shared" ca="1" si="1089"/>
        <v>0.14086745700642633</v>
      </c>
      <c r="F9982" s="38">
        <f t="shared" ca="1" si="1093"/>
        <v>2.1247774603100386E-2</v>
      </c>
      <c r="G9982" s="24">
        <f t="shared" ca="1" si="1090"/>
        <v>7321.0687310041667</v>
      </c>
      <c r="H9982" s="24">
        <f t="shared" ca="1" si="1091"/>
        <v>8014.2500343166494</v>
      </c>
      <c r="I9982" s="24">
        <f ca="1">H9982/'Option value'!$E$10</f>
        <v>389.04126380177905</v>
      </c>
    </row>
    <row r="9983" spans="2:9">
      <c r="B9983">
        <f t="shared" si="1092"/>
        <v>9965</v>
      </c>
      <c r="C9983" s="38">
        <f t="shared" ca="1" si="1087"/>
        <v>0.38486995800131424</v>
      </c>
      <c r="D9983" s="38">
        <f t="shared" ca="1" si="1088"/>
        <v>5.7935224476028314E-2</v>
      </c>
      <c r="E9983" s="38">
        <f t="shared" ca="1" si="1089"/>
        <v>0.1466169905729944</v>
      </c>
      <c r="F9983" s="38">
        <f t="shared" ca="1" si="1093"/>
        <v>3.1832785077581138E-2</v>
      </c>
      <c r="G9983" s="24">
        <f t="shared" ca="1" si="1090"/>
        <v>8668.8389075773193</v>
      </c>
      <c r="H9983" s="24">
        <f t="shared" ca="1" si="1091"/>
        <v>9362.0202108898011</v>
      </c>
      <c r="I9983" s="24">
        <f ca="1">H9983/'Option value'!$E$10</f>
        <v>454.4670005286311</v>
      </c>
    </row>
    <row r="9984" spans="2:9">
      <c r="B9984">
        <f t="shared" si="1092"/>
        <v>9966</v>
      </c>
      <c r="C9984" s="38">
        <f t="shared" ca="1" si="1087"/>
        <v>0.15690674521220802</v>
      </c>
      <c r="D9984" s="38">
        <f t="shared" ca="1" si="1088"/>
        <v>6.5476389812261365E-2</v>
      </c>
      <c r="E9984" s="38">
        <f t="shared" ca="1" si="1089"/>
        <v>0.14631820731530346</v>
      </c>
      <c r="F9984" s="38">
        <f t="shared" ca="1" si="1093"/>
        <v>5.8499099111433625E-2</v>
      </c>
      <c r="G9984" s="24">
        <f t="shared" ca="1" si="1090"/>
        <v>10697.577292565267</v>
      </c>
      <c r="H9984" s="24">
        <f t="shared" ca="1" si="1091"/>
        <v>11390.758595877749</v>
      </c>
      <c r="I9984" s="24">
        <f ca="1">H9984/'Option value'!$E$10</f>
        <v>552.94944640183246</v>
      </c>
    </row>
    <row r="9985" spans="2:9">
      <c r="B9985">
        <f t="shared" si="1092"/>
        <v>9967</v>
      </c>
      <c r="C9985" s="38">
        <f t="shared" ca="1" si="1087"/>
        <v>0.24082856611988812</v>
      </c>
      <c r="D9985" s="38">
        <f t="shared" ca="1" si="1088"/>
        <v>6.6794792623456389E-2</v>
      </c>
      <c r="E9985" s="38">
        <f t="shared" ca="1" si="1089"/>
        <v>0.14603094594479391</v>
      </c>
      <c r="F9985" s="38">
        <f t="shared" ca="1" si="1093"/>
        <v>3.260092228859908E-2</v>
      </c>
      <c r="G9985" s="24">
        <f t="shared" ca="1" si="1090"/>
        <v>9061.8682390926733</v>
      </c>
      <c r="H9985" s="24">
        <f t="shared" ca="1" si="1091"/>
        <v>9755.0495424051551</v>
      </c>
      <c r="I9985" s="24">
        <f ca="1">H9985/'Option value'!$E$10</f>
        <v>473.54609429151236</v>
      </c>
    </row>
    <row r="9986" spans="2:9">
      <c r="B9986">
        <f t="shared" si="1092"/>
        <v>9968</v>
      </c>
      <c r="C9986" s="38">
        <f t="shared" ca="1" si="1087"/>
        <v>0.22676007123705416</v>
      </c>
      <c r="D9986" s="38">
        <f t="shared" ca="1" si="1088"/>
        <v>5.7767071667997903E-2</v>
      </c>
      <c r="E9986" s="38">
        <f t="shared" ca="1" si="1089"/>
        <v>0.14209933521278695</v>
      </c>
      <c r="F9986" s="38">
        <f t="shared" ca="1" si="1093"/>
        <v>2.1305645395735789E-2</v>
      </c>
      <c r="G9986" s="24">
        <f t="shared" ca="1" si="1090"/>
        <v>7275.9065773929369</v>
      </c>
      <c r="H9986" s="24">
        <f t="shared" ca="1" si="1091"/>
        <v>7969.0878807054196</v>
      </c>
      <c r="I9986" s="24">
        <f ca="1">H9986/'Option value'!$E$10</f>
        <v>386.84892624783589</v>
      </c>
    </row>
    <row r="9987" spans="2:9">
      <c r="B9987">
        <f t="shared" si="1092"/>
        <v>9969</v>
      </c>
      <c r="C9987" s="38">
        <f t="shared" ca="1" si="1087"/>
        <v>0.14090701866890759</v>
      </c>
      <c r="D9987" s="38">
        <f t="shared" ca="1" si="1088"/>
        <v>5.6338159724307522E-2</v>
      </c>
      <c r="E9987" s="38">
        <f t="shared" ca="1" si="1089"/>
        <v>0.14653390834344668</v>
      </c>
      <c r="F9987" s="38">
        <f t="shared" ca="1" si="1093"/>
        <v>4.0601601247022764E-2</v>
      </c>
      <c r="G9987" s="24">
        <f t="shared" ca="1" si="1090"/>
        <v>7525.1620134322438</v>
      </c>
      <c r="H9987" s="24">
        <f t="shared" ca="1" si="1091"/>
        <v>8218.3433167447256</v>
      </c>
      <c r="I9987" s="24">
        <f ca="1">H9987/'Option value'!$E$10</f>
        <v>398.94870469634589</v>
      </c>
    </row>
    <row r="9988" spans="2:9">
      <c r="B9988">
        <f t="shared" si="1092"/>
        <v>9970</v>
      </c>
      <c r="C9988" s="38">
        <f t="shared" ca="1" si="1087"/>
        <v>0.20228807475879179</v>
      </c>
      <c r="D9988" s="38">
        <f t="shared" ca="1" si="1088"/>
        <v>7.9243452839251965E-2</v>
      </c>
      <c r="E9988" s="38">
        <f t="shared" ca="1" si="1089"/>
        <v>0.14422820225329841</v>
      </c>
      <c r="F9988" s="38">
        <f t="shared" ca="1" si="1093"/>
        <v>4.6553735666356372E-2</v>
      </c>
      <c r="G9988" s="24">
        <f t="shared" ca="1" si="1090"/>
        <v>12097.127519882875</v>
      </c>
      <c r="H9988" s="24">
        <f t="shared" ca="1" si="1091"/>
        <v>12790.308823195357</v>
      </c>
      <c r="I9988" s="24">
        <f ca="1">H9988/'Option value'!$E$10</f>
        <v>620.88877782501731</v>
      </c>
    </row>
    <row r="9989" spans="2:9">
      <c r="B9989">
        <f t="shared" si="1092"/>
        <v>9971</v>
      </c>
      <c r="C9989" s="38">
        <f t="shared" ca="1" si="1087"/>
        <v>0.23093102263199058</v>
      </c>
      <c r="D9989" s="38">
        <f t="shared" ca="1" si="1088"/>
        <v>7.1217166163192153E-2</v>
      </c>
      <c r="E9989" s="38">
        <f t="shared" ca="1" si="1089"/>
        <v>0.14478078682634449</v>
      </c>
      <c r="F9989" s="38">
        <f t="shared" ca="1" si="1093"/>
        <v>2.9217969047520082E-2</v>
      </c>
      <c r="G9989" s="24">
        <f t="shared" ca="1" si="1090"/>
        <v>9407.877627604752</v>
      </c>
      <c r="H9989" s="24">
        <f t="shared" ca="1" si="1091"/>
        <v>10101.058930917234</v>
      </c>
      <c r="I9989" s="24">
        <f ca="1">H9989/'Option value'!$E$10</f>
        <v>490.34266654938023</v>
      </c>
    </row>
    <row r="9990" spans="2:9">
      <c r="B9990">
        <f t="shared" si="1092"/>
        <v>9972</v>
      </c>
      <c r="C9990" s="38">
        <f t="shared" ca="1" si="1087"/>
        <v>0.1649480961832962</v>
      </c>
      <c r="D9990" s="38">
        <f t="shared" ca="1" si="1088"/>
        <v>6.6256851660330143E-2</v>
      </c>
      <c r="E9990" s="38">
        <f t="shared" ca="1" si="1089"/>
        <v>0.14326820858936301</v>
      </c>
      <c r="F9990" s="38">
        <f t="shared" ca="1" si="1093"/>
        <v>5.5257370058347119E-2</v>
      </c>
      <c r="G9990" s="24">
        <f t="shared" ca="1" si="1090"/>
        <v>10876.585786431871</v>
      </c>
      <c r="H9990" s="24">
        <f t="shared" ca="1" si="1091"/>
        <v>11569.767089744353</v>
      </c>
      <c r="I9990" s="24">
        <f ca="1">H9990/'Option value'!$E$10</f>
        <v>561.63917911380349</v>
      </c>
    </row>
    <row r="9991" spans="2:9">
      <c r="B9991">
        <f t="shared" si="1092"/>
        <v>9973</v>
      </c>
      <c r="C9991" s="38">
        <f t="shared" ca="1" si="1087"/>
        <v>0.33319960217125072</v>
      </c>
      <c r="D9991" s="38">
        <f t="shared" ca="1" si="1088"/>
        <v>6.880442361733409E-2</v>
      </c>
      <c r="E9991" s="38">
        <f t="shared" ca="1" si="1089"/>
        <v>0.14243246743203977</v>
      </c>
      <c r="F9991" s="38">
        <f t="shared" ca="1" si="1093"/>
        <v>4.2392133372922934E-2</v>
      </c>
      <c r="G9991" s="24">
        <f t="shared" ca="1" si="1090"/>
        <v>11371.762478287495</v>
      </c>
      <c r="H9991" s="24">
        <f t="shared" ca="1" si="1091"/>
        <v>12064.943781599977</v>
      </c>
      <c r="I9991" s="24">
        <f ca="1">H9991/'Option value'!$E$10</f>
        <v>585.67688260194063</v>
      </c>
    </row>
    <row r="9992" spans="2:9">
      <c r="B9992">
        <f t="shared" si="1092"/>
        <v>9974</v>
      </c>
      <c r="C9992" s="38">
        <f t="shared" ca="1" si="1087"/>
        <v>8.0482604299819072E-2</v>
      </c>
      <c r="D9992" s="38">
        <f t="shared" ca="1" si="1088"/>
        <v>5.1922112417884601E-2</v>
      </c>
      <c r="E9992" s="38">
        <f t="shared" ca="1" si="1089"/>
        <v>0.14191541787232195</v>
      </c>
      <c r="F9992" s="38">
        <f t="shared" ca="1" si="1093"/>
        <v>4.1310693847398799E-2</v>
      </c>
      <c r="G9992" s="24">
        <f t="shared" ca="1" si="1090"/>
        <v>6915.8113027319905</v>
      </c>
      <c r="H9992" s="24">
        <f t="shared" ca="1" si="1091"/>
        <v>7608.9926060444732</v>
      </c>
      <c r="I9992" s="24">
        <f ca="1">H9992/'Option value'!$E$10</f>
        <v>369.36857310895499</v>
      </c>
    </row>
    <row r="9993" spans="2:9">
      <c r="B9993">
        <f t="shared" si="1092"/>
        <v>9975</v>
      </c>
      <c r="C9993" s="38">
        <f t="shared" ca="1" si="1087"/>
        <v>0.17744141073293829</v>
      </c>
      <c r="D9993" s="38">
        <f t="shared" ca="1" si="1088"/>
        <v>6.7696537347626651E-2</v>
      </c>
      <c r="E9993" s="38">
        <f t="shared" ca="1" si="1089"/>
        <v>0.1438365892030479</v>
      </c>
      <c r="F9993" s="38">
        <f t="shared" ca="1" si="1093"/>
        <v>2.6223056313208808E-2</v>
      </c>
      <c r="G9993" s="24">
        <f t="shared" ca="1" si="1090"/>
        <v>8405.0411193934633</v>
      </c>
      <c r="H9993" s="24">
        <f t="shared" ca="1" si="1091"/>
        <v>9098.2224227059451</v>
      </c>
      <c r="I9993" s="24">
        <f ca="1">H9993/'Option value'!$E$10</f>
        <v>441.66128265562838</v>
      </c>
    </row>
    <row r="9994" spans="2:9">
      <c r="B9994">
        <f t="shared" si="1092"/>
        <v>9976</v>
      </c>
      <c r="C9994" s="38">
        <f t="shared" ca="1" si="1087"/>
        <v>0.35106872030758468</v>
      </c>
      <c r="D9994" s="38">
        <f t="shared" ca="1" si="1088"/>
        <v>7.2025043183436846E-2</v>
      </c>
      <c r="E9994" s="38">
        <f t="shared" ca="1" si="1089"/>
        <v>0.14479449928844781</v>
      </c>
      <c r="F9994" s="38">
        <f t="shared" ca="1" si="1093"/>
        <v>5.565523344770848E-2</v>
      </c>
      <c r="G9994" s="24">
        <f t="shared" ca="1" si="1090"/>
        <v>13538.897200153573</v>
      </c>
      <c r="H9994" s="24">
        <f t="shared" ca="1" si="1091"/>
        <v>14232.078503466055</v>
      </c>
      <c r="I9994" s="24">
        <f ca="1">H9994/'Option value'!$E$10</f>
        <v>690.87759725563365</v>
      </c>
    </row>
    <row r="9995" spans="2:9">
      <c r="B9995">
        <f t="shared" si="1092"/>
        <v>9977</v>
      </c>
      <c r="C9995" s="38">
        <f t="shared" ca="1" si="1087"/>
        <v>3.4744105409180354E-2</v>
      </c>
      <c r="D9995" s="38">
        <f t="shared" ca="1" si="1088"/>
        <v>6.6789057843369581E-2</v>
      </c>
      <c r="E9995" s="38">
        <f t="shared" ca="1" si="1089"/>
        <v>0.14690711823434915</v>
      </c>
      <c r="F9995" s="38">
        <f t="shared" ca="1" si="1093"/>
        <v>4.6866114293426603E-2</v>
      </c>
      <c r="G9995" s="24">
        <f t="shared" ca="1" si="1090"/>
        <v>8567.4506930472198</v>
      </c>
      <c r="H9995" s="24">
        <f t="shared" ca="1" si="1091"/>
        <v>9260.6319963597016</v>
      </c>
      <c r="I9995" s="24">
        <f ca="1">H9995/'Option value'!$E$10</f>
        <v>449.54524254173305</v>
      </c>
    </row>
    <row r="9996" spans="2:9">
      <c r="B9996">
        <f t="shared" si="1092"/>
        <v>9978</v>
      </c>
      <c r="C9996" s="38">
        <f t="shared" ca="1" si="1087"/>
        <v>0.19259965283652233</v>
      </c>
      <c r="D9996" s="38">
        <f t="shared" ca="1" si="1088"/>
        <v>6.613131876220861E-2</v>
      </c>
      <c r="E9996" s="38">
        <f t="shared" ca="1" si="1089"/>
        <v>0.15110864527876869</v>
      </c>
      <c r="F9996" s="38">
        <f t="shared" ca="1" si="1093"/>
        <v>2.3362890510086408E-2</v>
      </c>
      <c r="G9996" s="24">
        <f t="shared" ca="1" si="1090"/>
        <v>7656.7904597144334</v>
      </c>
      <c r="H9996" s="24">
        <f t="shared" ca="1" si="1091"/>
        <v>8349.9717630269151</v>
      </c>
      <c r="I9996" s="24">
        <f ca="1">H9996/'Option value'!$E$10</f>
        <v>405.33843509839392</v>
      </c>
    </row>
    <row r="9997" spans="2:9">
      <c r="B9997">
        <f t="shared" si="1092"/>
        <v>9979</v>
      </c>
      <c r="C9997" s="38">
        <f t="shared" ca="1" si="1087"/>
        <v>6.9675041637980273E-2</v>
      </c>
      <c r="D9997" s="38">
        <f t="shared" ca="1" si="1088"/>
        <v>6.8162302636838756E-2</v>
      </c>
      <c r="E9997" s="38">
        <f t="shared" ca="1" si="1089"/>
        <v>0.14680448495750384</v>
      </c>
      <c r="F9997" s="38">
        <f t="shared" ca="1" si="1093"/>
        <v>5.3929800777005044E-2</v>
      </c>
      <c r="G9997" s="24">
        <f t="shared" ca="1" si="1090"/>
        <v>9736.2147111499416</v>
      </c>
      <c r="H9997" s="24">
        <f t="shared" ca="1" si="1091"/>
        <v>10429.396014462423</v>
      </c>
      <c r="I9997" s="24">
        <f ca="1">H9997/'Option value'!$E$10</f>
        <v>506.28135992536033</v>
      </c>
    </row>
    <row r="9998" spans="2:9">
      <c r="B9998">
        <f t="shared" si="1092"/>
        <v>9980</v>
      </c>
      <c r="C9998" s="38">
        <f t="shared" ca="1" si="1087"/>
        <v>0.22362954540636862</v>
      </c>
      <c r="D9998" s="38">
        <f t="shared" ca="1" si="1088"/>
        <v>6.3455321146902013E-2</v>
      </c>
      <c r="E9998" s="38">
        <f t="shared" ca="1" si="1089"/>
        <v>0.14691762691518453</v>
      </c>
      <c r="F9998" s="38">
        <f t="shared" ca="1" si="1093"/>
        <v>2.4023411458250113E-2</v>
      </c>
      <c r="G9998" s="24">
        <f t="shared" ca="1" si="1090"/>
        <v>7835.702462509752</v>
      </c>
      <c r="H9998" s="24">
        <f t="shared" ca="1" si="1091"/>
        <v>8528.8837658222346</v>
      </c>
      <c r="I9998" s="24">
        <f ca="1">H9998/'Option value'!$E$10</f>
        <v>414.02348377777832</v>
      </c>
    </row>
    <row r="9999" spans="2:9">
      <c r="B9999">
        <f t="shared" si="1092"/>
        <v>9981</v>
      </c>
      <c r="C9999" s="38">
        <f t="shared" ca="1" si="1087"/>
        <v>0.48090652203737222</v>
      </c>
      <c r="D9999" s="38">
        <f t="shared" ca="1" si="1088"/>
        <v>6.6912182439107973E-2</v>
      </c>
      <c r="E9999" s="38">
        <f t="shared" ca="1" si="1089"/>
        <v>0.1427495520410017</v>
      </c>
      <c r="F9999" s="38">
        <f t="shared" ca="1" si="1093"/>
        <v>3.9506155072148649E-2</v>
      </c>
      <c r="G9999" s="24">
        <f t="shared" ca="1" si="1090"/>
        <v>11903.150710197137</v>
      </c>
      <c r="H9999" s="24">
        <f t="shared" ca="1" si="1091"/>
        <v>12596.332013509618</v>
      </c>
      <c r="I9999" s="24">
        <f ca="1">H9999/'Option value'!$E$10</f>
        <v>611.47242784027264</v>
      </c>
    </row>
    <row r="10000" spans="2:9">
      <c r="B10000">
        <f t="shared" si="1092"/>
        <v>9982</v>
      </c>
      <c r="C10000" s="38">
        <f t="shared" ca="1" si="1087"/>
        <v>0.16853710226425639</v>
      </c>
      <c r="D10000" s="38">
        <f t="shared" ca="1" si="1088"/>
        <v>5.5761363270274589E-2</v>
      </c>
      <c r="E10000" s="38">
        <f t="shared" ca="1" si="1089"/>
        <v>0.14441518196882572</v>
      </c>
      <c r="F10000" s="38">
        <f t="shared" ca="1" si="1093"/>
        <v>4.5901376228157986E-2</v>
      </c>
      <c r="G10000" s="24">
        <f t="shared" ca="1" si="1090"/>
        <v>8202.9519798499587</v>
      </c>
      <c r="H10000" s="24">
        <f t="shared" ca="1" si="1091"/>
        <v>8896.1332831624404</v>
      </c>
      <c r="I10000" s="24">
        <f ca="1">H10000/'Option value'!$E$10</f>
        <v>431.85113025060389</v>
      </c>
    </row>
    <row r="10001" spans="2:9">
      <c r="B10001">
        <f t="shared" si="1092"/>
        <v>9983</v>
      </c>
      <c r="C10001" s="38">
        <f t="shared" ca="1" si="1087"/>
        <v>0.13917599033908762</v>
      </c>
      <c r="D10001" s="38">
        <f t="shared" ca="1" si="1088"/>
        <v>6.2358729559614863E-2</v>
      </c>
      <c r="E10001" s="38">
        <f t="shared" ca="1" si="1089"/>
        <v>0.14612542816951815</v>
      </c>
      <c r="F10001" s="38">
        <f t="shared" ca="1" si="1093"/>
        <v>3.74733251605186E-2</v>
      </c>
      <c r="G10001" s="24">
        <f t="shared" ca="1" si="1090"/>
        <v>8108.5149517597511</v>
      </c>
      <c r="H10001" s="24">
        <f t="shared" ca="1" si="1091"/>
        <v>8801.6962550722328</v>
      </c>
      <c r="I10001" s="24">
        <f ca="1">H10001/'Option value'!$E$10</f>
        <v>427.26680849865204</v>
      </c>
    </row>
    <row r="10002" spans="2:9">
      <c r="B10002">
        <f t="shared" si="1092"/>
        <v>9984</v>
      </c>
      <c r="C10002" s="38">
        <f t="shared" ca="1" si="1087"/>
        <v>0.22642142403111268</v>
      </c>
      <c r="D10002" s="38">
        <f t="shared" ca="1" si="1088"/>
        <v>6.1988600768714451E-2</v>
      </c>
      <c r="E10002" s="38">
        <f t="shared" ca="1" si="1089"/>
        <v>0.14625084838744878</v>
      </c>
      <c r="F10002" s="38">
        <f t="shared" ca="1" si="1093"/>
        <v>4.3034489053626265E-2</v>
      </c>
      <c r="G10002" s="24">
        <f t="shared" ca="1" si="1090"/>
        <v>9134.7023833513376</v>
      </c>
      <c r="H10002" s="24">
        <f t="shared" ca="1" si="1091"/>
        <v>9827.8836866638194</v>
      </c>
      <c r="I10002" s="24">
        <f ca="1">H10002/'Option value'!$E$10</f>
        <v>477.0817323623213</v>
      </c>
    </row>
    <row r="10003" spans="2:9">
      <c r="B10003">
        <f t="shared" si="1092"/>
        <v>9985</v>
      </c>
      <c r="C10003" s="38">
        <f t="shared" ref="C10003:C10018" ca="1" si="1094">_xlfn.NORM.INV(RAND(),$F$6,$G$6)</f>
        <v>0.11364675256436853</v>
      </c>
      <c r="D10003" s="38">
        <f t="shared" ref="D10003:D10018" ca="1" si="1095">_xlfn.NORM.INV(RAND(),$F$7,$G$7)</f>
        <v>5.8357105944412645E-2</v>
      </c>
      <c r="E10003" s="38">
        <f t="shared" ref="E10003:E10018" ca="1" si="1096">_xlfn.NORM.INV(RAND(),$F$8,$G$8)</f>
        <v>0.14828152419864801</v>
      </c>
      <c r="F10003" s="38">
        <f t="shared" ca="1" si="1093"/>
        <v>4.5366830116929976E-2</v>
      </c>
      <c r="G10003" s="24">
        <f t="shared" ref="G10003:G10018" ca="1" si="1097">IF(E10003&gt;F10003,($C$12*(1+C10003)*D10003)/(E10003-F10003),0)</f>
        <v>7831.684625805352</v>
      </c>
      <c r="H10003" s="24">
        <f t="shared" ref="H10003:H10018" ca="1" si="1098">G10003+$C$13</f>
        <v>8524.8659291178337</v>
      </c>
      <c r="I10003" s="24">
        <f ca="1">H10003/'Option value'!$E$10</f>
        <v>413.82844316105985</v>
      </c>
    </row>
    <row r="10004" spans="2:9">
      <c r="B10004">
        <f t="shared" ref="B10004:B10018" si="1099">B10003+1</f>
        <v>9986</v>
      </c>
      <c r="C10004" s="38">
        <f t="shared" ca="1" si="1094"/>
        <v>0.12866619299321985</v>
      </c>
      <c r="D10004" s="38">
        <f t="shared" ca="1" si="1095"/>
        <v>5.5345887236050405E-2</v>
      </c>
      <c r="E10004" s="38">
        <f t="shared" ca="1" si="1096"/>
        <v>0.14865315033230395</v>
      </c>
      <c r="F10004" s="38">
        <f t="shared" ref="F10004:F10018" ca="1" si="1100">RAND()*($E$9-$D$9)+$D$9</f>
        <v>5.0841508723590868E-2</v>
      </c>
      <c r="G10004" s="24">
        <f t="shared" ca="1" si="1097"/>
        <v>7920.4836103754487</v>
      </c>
      <c r="H10004" s="24">
        <f t="shared" ca="1" si="1098"/>
        <v>8613.6649136879314</v>
      </c>
      <c r="I10004" s="24">
        <f ca="1">H10004/'Option value'!$E$10</f>
        <v>418.13907347999663</v>
      </c>
    </row>
    <row r="10005" spans="2:9">
      <c r="B10005">
        <f t="shared" si="1099"/>
        <v>9987</v>
      </c>
      <c r="C10005" s="38">
        <f t="shared" ca="1" si="1094"/>
        <v>8.210963914128111E-2</v>
      </c>
      <c r="D10005" s="38">
        <f t="shared" ca="1" si="1095"/>
        <v>5.6085628632694569E-2</v>
      </c>
      <c r="E10005" s="38">
        <f t="shared" ca="1" si="1096"/>
        <v>0.14513913954897828</v>
      </c>
      <c r="F10005" s="38">
        <f t="shared" ca="1" si="1100"/>
        <v>4.475325236278558E-2</v>
      </c>
      <c r="G10005" s="24">
        <f t="shared" ca="1" si="1097"/>
        <v>7497.9333037900687</v>
      </c>
      <c r="H10005" s="24">
        <f t="shared" ca="1" si="1098"/>
        <v>8191.1146071025514</v>
      </c>
      <c r="I10005" s="24">
        <f ca="1">H10005/'Option value'!$E$10</f>
        <v>397.62692267488109</v>
      </c>
    </row>
    <row r="10006" spans="2:9">
      <c r="B10006">
        <f t="shared" si="1099"/>
        <v>9988</v>
      </c>
      <c r="C10006" s="38">
        <f t="shared" ca="1" si="1094"/>
        <v>0.25353746871562305</v>
      </c>
      <c r="D10006" s="38">
        <f t="shared" ca="1" si="1095"/>
        <v>6.0263186278283906E-2</v>
      </c>
      <c r="E10006" s="38">
        <f t="shared" ca="1" si="1096"/>
        <v>0.13847885497494869</v>
      </c>
      <c r="F10006" s="38">
        <f t="shared" ca="1" si="1100"/>
        <v>5.3687916656950371E-2</v>
      </c>
      <c r="G10006" s="24">
        <f t="shared" ca="1" si="1097"/>
        <v>11049.212994795991</v>
      </c>
      <c r="H10006" s="24">
        <f t="shared" ca="1" si="1098"/>
        <v>11742.394298108473</v>
      </c>
      <c r="I10006" s="24">
        <f ca="1">H10006/'Option value'!$E$10</f>
        <v>570.01914068487724</v>
      </c>
    </row>
    <row r="10007" spans="2:9">
      <c r="B10007">
        <f t="shared" si="1099"/>
        <v>9989</v>
      </c>
      <c r="C10007" s="38">
        <f t="shared" ca="1" si="1094"/>
        <v>0.19810424836162291</v>
      </c>
      <c r="D10007" s="38">
        <f t="shared" ca="1" si="1095"/>
        <v>5.8718714817851257E-2</v>
      </c>
      <c r="E10007" s="38">
        <f t="shared" ca="1" si="1096"/>
        <v>0.1469144169026648</v>
      </c>
      <c r="F10007" s="38">
        <f t="shared" ca="1" si="1100"/>
        <v>5.6105455644239174E-2</v>
      </c>
      <c r="G10007" s="24">
        <f t="shared" ca="1" si="1097"/>
        <v>9608.0182344653767</v>
      </c>
      <c r="H10007" s="24">
        <f t="shared" ca="1" si="1098"/>
        <v>10301.199537777858</v>
      </c>
      <c r="I10007" s="24">
        <f ca="1">H10007/'Option value'!$E$10</f>
        <v>500.05822998921639</v>
      </c>
    </row>
    <row r="10008" spans="2:9">
      <c r="B10008">
        <f t="shared" si="1099"/>
        <v>9990</v>
      </c>
      <c r="C10008" s="38">
        <f t="shared" ca="1" si="1094"/>
        <v>0.20517810437427897</v>
      </c>
      <c r="D10008" s="38">
        <f t="shared" ca="1" si="1095"/>
        <v>6.4936765881609432E-2</v>
      </c>
      <c r="E10008" s="38">
        <f t="shared" ca="1" si="1096"/>
        <v>0.14433029423666954</v>
      </c>
      <c r="F10008" s="38">
        <f t="shared" ca="1" si="1100"/>
        <v>3.7624528968813659E-2</v>
      </c>
      <c r="G10008" s="24">
        <f t="shared" ca="1" si="1097"/>
        <v>9095.8937783093243</v>
      </c>
      <c r="H10008" s="24">
        <f t="shared" ca="1" si="1098"/>
        <v>9789.075081621806</v>
      </c>
      <c r="I10008" s="24">
        <f ca="1">H10008/'Option value'!$E$10</f>
        <v>475.19781949620415</v>
      </c>
    </row>
    <row r="10009" spans="2:9">
      <c r="B10009">
        <f t="shared" si="1099"/>
        <v>9991</v>
      </c>
      <c r="C10009" s="38">
        <f t="shared" ca="1" si="1094"/>
        <v>9.9462138052260285E-2</v>
      </c>
      <c r="D10009" s="38">
        <f t="shared" ca="1" si="1095"/>
        <v>5.3000358231245076E-2</v>
      </c>
      <c r="E10009" s="38">
        <f t="shared" ca="1" si="1096"/>
        <v>0.14607882002264996</v>
      </c>
      <c r="F10009" s="38">
        <f t="shared" ca="1" si="1100"/>
        <v>3.0350893083459923E-2</v>
      </c>
      <c r="G10009" s="24">
        <f t="shared" ca="1" si="1097"/>
        <v>6244.7101679107664</v>
      </c>
      <c r="H10009" s="24">
        <f t="shared" ca="1" si="1098"/>
        <v>6937.891471223249</v>
      </c>
      <c r="I10009" s="24">
        <f ca="1">H10009/'Option value'!$E$10</f>
        <v>336.7908481176334</v>
      </c>
    </row>
    <row r="10010" spans="2:9">
      <c r="B10010">
        <f t="shared" si="1099"/>
        <v>9992</v>
      </c>
      <c r="C10010" s="38">
        <f t="shared" ca="1" si="1094"/>
        <v>0.3143771638568108</v>
      </c>
      <c r="D10010" s="38">
        <f t="shared" ca="1" si="1095"/>
        <v>6.0390077406828203E-2</v>
      </c>
      <c r="E10010" s="38">
        <f t="shared" ca="1" si="1096"/>
        <v>0.14333234285872976</v>
      </c>
      <c r="F10010" s="38">
        <f t="shared" ca="1" si="1100"/>
        <v>2.2827321169129652E-2</v>
      </c>
      <c r="G10010" s="24">
        <f t="shared" ca="1" si="1097"/>
        <v>8169.0550534185604</v>
      </c>
      <c r="H10010" s="24">
        <f t="shared" ca="1" si="1098"/>
        <v>8862.2363567310422</v>
      </c>
      <c r="I10010" s="24">
        <f ca="1">H10010/'Option value'!$E$10</f>
        <v>430.20564838500201</v>
      </c>
    </row>
    <row r="10011" spans="2:9">
      <c r="B10011">
        <f t="shared" si="1099"/>
        <v>9993</v>
      </c>
      <c r="C10011" s="38">
        <f t="shared" ca="1" si="1094"/>
        <v>0.23828672874109874</v>
      </c>
      <c r="D10011" s="38">
        <f t="shared" ca="1" si="1095"/>
        <v>6.2084988601784498E-2</v>
      </c>
      <c r="E10011" s="38">
        <f t="shared" ca="1" si="1096"/>
        <v>0.14456867588697817</v>
      </c>
      <c r="F10011" s="38">
        <f t="shared" ca="1" si="1100"/>
        <v>4.279749031629225E-2</v>
      </c>
      <c r="G10011" s="24">
        <f t="shared" ca="1" si="1097"/>
        <v>9368.5928895258439</v>
      </c>
      <c r="H10011" s="24">
        <f t="shared" ca="1" si="1098"/>
        <v>10061.774192838326</v>
      </c>
      <c r="I10011" s="24">
        <f ca="1">H10011/'Option value'!$E$10</f>
        <v>488.43564042904489</v>
      </c>
    </row>
    <row r="10012" spans="2:9">
      <c r="B10012">
        <f t="shared" si="1099"/>
        <v>9994</v>
      </c>
      <c r="C10012" s="38">
        <f t="shared" ca="1" si="1094"/>
        <v>0.39805789854222734</v>
      </c>
      <c r="D10012" s="38">
        <f t="shared" ca="1" si="1095"/>
        <v>5.9787987615422783E-2</v>
      </c>
      <c r="E10012" s="38">
        <f t="shared" ca="1" si="1096"/>
        <v>0.14355151710107589</v>
      </c>
      <c r="F10012" s="38">
        <f t="shared" ca="1" si="1100"/>
        <v>5.213598711785003E-2</v>
      </c>
      <c r="G10012" s="24">
        <f t="shared" ca="1" si="1097"/>
        <v>11339.933003395559</v>
      </c>
      <c r="H10012" s="24">
        <f t="shared" ca="1" si="1098"/>
        <v>12033.114306708041</v>
      </c>
      <c r="I10012" s="24">
        <f ca="1">H10012/'Option value'!$E$10</f>
        <v>584.13176246155535</v>
      </c>
    </row>
    <row r="10013" spans="2:9">
      <c r="B10013">
        <f t="shared" si="1099"/>
        <v>9995</v>
      </c>
      <c r="C10013" s="38">
        <f t="shared" ca="1" si="1094"/>
        <v>0.2619573563065753</v>
      </c>
      <c r="D10013" s="38">
        <f t="shared" ca="1" si="1095"/>
        <v>6.1918903717763804E-2</v>
      </c>
      <c r="E10013" s="38">
        <f t="shared" ca="1" si="1096"/>
        <v>0.15015452304770485</v>
      </c>
      <c r="F10013" s="38">
        <f t="shared" ca="1" si="1100"/>
        <v>3.300762617979603E-2</v>
      </c>
      <c r="G10013" s="24">
        <f t="shared" ca="1" si="1097"/>
        <v>8272.3428572239554</v>
      </c>
      <c r="H10013" s="24">
        <f t="shared" ca="1" si="1098"/>
        <v>8965.5241605364372</v>
      </c>
      <c r="I10013" s="24">
        <f ca="1">H10013/'Option value'!$E$10</f>
        <v>435.21961944351636</v>
      </c>
    </row>
    <row r="10014" spans="2:9">
      <c r="B10014">
        <f t="shared" si="1099"/>
        <v>9996</v>
      </c>
      <c r="C10014" s="38">
        <f t="shared" ca="1" si="1094"/>
        <v>0.48526038073858424</v>
      </c>
      <c r="D10014" s="38">
        <f t="shared" ca="1" si="1095"/>
        <v>5.5779445435229641E-2</v>
      </c>
      <c r="E10014" s="38">
        <f t="shared" ca="1" si="1096"/>
        <v>0.14363448394480421</v>
      </c>
      <c r="F10014" s="38">
        <f t="shared" ca="1" si="1100"/>
        <v>5.364291279382491E-2</v>
      </c>
      <c r="G10014" s="24">
        <f t="shared" ca="1" si="1097"/>
        <v>11417.376726615201</v>
      </c>
      <c r="H10014" s="24">
        <f t="shared" ca="1" si="1098"/>
        <v>12110.558029927683</v>
      </c>
      <c r="I10014" s="24">
        <f ca="1">H10014/'Option value'!$E$10</f>
        <v>587.89116650134372</v>
      </c>
    </row>
    <row r="10015" spans="2:9">
      <c r="B10015">
        <f t="shared" si="1099"/>
        <v>9997</v>
      </c>
      <c r="C10015" s="38">
        <f t="shared" ca="1" si="1094"/>
        <v>0.11726126979968443</v>
      </c>
      <c r="D10015" s="38">
        <f t="shared" ca="1" si="1095"/>
        <v>6.9020584505463209E-2</v>
      </c>
      <c r="E10015" s="38">
        <f t="shared" ca="1" si="1096"/>
        <v>0.14655876059329165</v>
      </c>
      <c r="F10015" s="38">
        <f t="shared" ca="1" si="1100"/>
        <v>4.4854617349796941E-2</v>
      </c>
      <c r="G10015" s="24">
        <f t="shared" ca="1" si="1097"/>
        <v>9403.4259314221781</v>
      </c>
      <c r="H10015" s="24">
        <f t="shared" ca="1" si="1098"/>
        <v>10096.60723473466</v>
      </c>
      <c r="I10015" s="24">
        <f ca="1">H10015/'Option value'!$E$10</f>
        <v>490.12656479294463</v>
      </c>
    </row>
    <row r="10016" spans="2:9">
      <c r="B10016">
        <f t="shared" si="1099"/>
        <v>9998</v>
      </c>
      <c r="C10016" s="38">
        <f t="shared" ca="1" si="1094"/>
        <v>0.20033778778977851</v>
      </c>
      <c r="D10016" s="38">
        <f t="shared" ca="1" si="1095"/>
        <v>5.2553500119197322E-2</v>
      </c>
      <c r="E10016" s="38">
        <f t="shared" ca="1" si="1096"/>
        <v>0.14747539367397353</v>
      </c>
      <c r="F10016" s="38">
        <f t="shared" ca="1" si="1100"/>
        <v>3.8984392488227826E-2</v>
      </c>
      <c r="G10016" s="24">
        <f t="shared" ca="1" si="1097"/>
        <v>7211.1210169303613</v>
      </c>
      <c r="H10016" s="24">
        <f t="shared" ca="1" si="1098"/>
        <v>7904.302320242844</v>
      </c>
      <c r="I10016" s="24">
        <f ca="1">H10016/'Option value'!$E$10</f>
        <v>383.7039961282934</v>
      </c>
    </row>
    <row r="10017" spans="2:9">
      <c r="B10017">
        <f t="shared" si="1099"/>
        <v>9999</v>
      </c>
      <c r="C10017" s="38">
        <f t="shared" ca="1" si="1094"/>
        <v>0.31478105496591152</v>
      </c>
      <c r="D10017" s="38">
        <f t="shared" ca="1" si="1095"/>
        <v>6.2539205462473504E-2</v>
      </c>
      <c r="E10017" s="38">
        <f t="shared" ca="1" si="1096"/>
        <v>0.14531171911364726</v>
      </c>
      <c r="F10017" s="38">
        <f t="shared" ca="1" si="1100"/>
        <v>5.9441518508426328E-2</v>
      </c>
      <c r="G10017" s="24">
        <f t="shared" ca="1" si="1097"/>
        <v>11875.576354941979</v>
      </c>
      <c r="H10017" s="24">
        <f t="shared" ca="1" si="1098"/>
        <v>12568.757658254461</v>
      </c>
      <c r="I10017" s="24">
        <f ca="1">H10017/'Option value'!$E$10</f>
        <v>610.13386690555626</v>
      </c>
    </row>
    <row r="10018" spans="2:9">
      <c r="B10018">
        <f t="shared" si="1099"/>
        <v>10000</v>
      </c>
      <c r="C10018" s="38">
        <f t="shared" ca="1" si="1094"/>
        <v>0.35699199712201557</v>
      </c>
      <c r="D10018" s="38">
        <f t="shared" ca="1" si="1095"/>
        <v>5.6597933208995886E-2</v>
      </c>
      <c r="E10018" s="38">
        <f t="shared" ca="1" si="1096"/>
        <v>0.14403491342462993</v>
      </c>
      <c r="F10018" s="38">
        <f t="shared" ca="1" si="1100"/>
        <v>3.826350284440351E-2</v>
      </c>
      <c r="G10018" s="24">
        <f t="shared" ca="1" si="1097"/>
        <v>9005.3571056357559</v>
      </c>
      <c r="H10018" s="24">
        <f t="shared" ca="1" si="1098"/>
        <v>9698.5384089482377</v>
      </c>
      <c r="I10018" s="24">
        <f ca="1">H10018/'Option value'!$E$10</f>
        <v>470.80283538583677</v>
      </c>
    </row>
  </sheetData>
  <sheetProtection algorithmName="SHA-512" hashValue="EGlSaYx1hgLKUguxZFqc6NsZUzzjSWHhrMbW8vaZAhPaNBTlxtBgj7SLcJfDOjNRGpxVHsAil8x4jG26b1nP9w==" saltValue="OmfvAx48zYRIIuotEThGMg==" spinCount="100000" sheet="1" objects="1" scenarios="1"/>
  <mergeCells count="2">
    <mergeCell ref="B2:M2"/>
    <mergeCell ref="B4:G4"/>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8577-C949-41A1-8C6E-C35BFE74050C}">
  <dimension ref="B2:R37"/>
  <sheetViews>
    <sheetView showGridLines="0" topLeftCell="B1" zoomScale="90" zoomScaleNormal="90" workbookViewId="0">
      <selection activeCell="E6" sqref="E6"/>
    </sheetView>
  </sheetViews>
  <sheetFormatPr defaultColWidth="11.44140625" defaultRowHeight="11.4"/>
  <cols>
    <col min="1" max="1" width="1.88671875" style="215" customWidth="1"/>
    <col min="2" max="2" width="11.44140625" style="215"/>
    <col min="3" max="3" width="11.5546875" style="215" bestFit="1" customWidth="1"/>
    <col min="4" max="4" width="35.44140625" style="215" customWidth="1"/>
    <col min="5" max="5" width="12.109375" style="215" bestFit="1" customWidth="1"/>
    <col min="6" max="6" width="11.44140625" style="215"/>
    <col min="7" max="7" width="11.5546875" style="215" bestFit="1" customWidth="1"/>
    <col min="8" max="8" width="11.44140625" style="215"/>
    <col min="9" max="9" width="8.44140625" style="215" customWidth="1"/>
    <col min="10" max="10" width="11.109375" style="215" customWidth="1"/>
    <col min="11" max="11" width="12.5546875" style="215" customWidth="1"/>
    <col min="12" max="12" width="10.21875" style="215" customWidth="1"/>
    <col min="13" max="13" width="20.6640625" style="215" customWidth="1"/>
    <col min="14" max="14" width="13.33203125" style="215" customWidth="1"/>
    <col min="15" max="15" width="9.5546875" style="215" customWidth="1"/>
    <col min="16" max="16" width="17" style="215" customWidth="1"/>
    <col min="17" max="17" width="21.6640625" style="215" customWidth="1"/>
    <col min="18" max="16384" width="11.44140625" style="215"/>
  </cols>
  <sheetData>
    <row r="2" spans="2:18" s="233" customFormat="1" ht="17.399999999999999">
      <c r="B2" s="224" t="s">
        <v>829</v>
      </c>
      <c r="C2" s="224"/>
      <c r="D2" s="224"/>
      <c r="E2" s="234"/>
      <c r="F2" s="224"/>
      <c r="G2" s="224"/>
      <c r="H2" s="224"/>
    </row>
    <row r="3" spans="2:18" ht="14.4">
      <c r="B3" s="216" t="s">
        <v>828</v>
      </c>
      <c r="C3" s="216"/>
      <c r="D3" s="216"/>
      <c r="E3" s="513">
        <f>1670</f>
        <v>1670</v>
      </c>
      <c r="F3" s="216"/>
      <c r="G3" s="216"/>
      <c r="H3" s="216"/>
      <c r="I3" s="239" t="s">
        <v>830</v>
      </c>
      <c r="J3" s="239" t="s">
        <v>831</v>
      </c>
      <c r="K3" s="239" t="s">
        <v>832</v>
      </c>
      <c r="L3" s="239" t="s">
        <v>833</v>
      </c>
      <c r="M3" s="239" t="s">
        <v>838</v>
      </c>
      <c r="N3" s="239" t="s">
        <v>834</v>
      </c>
      <c r="O3" s="239" t="s">
        <v>835</v>
      </c>
      <c r="P3" s="239" t="s">
        <v>836</v>
      </c>
      <c r="Q3" s="239" t="s">
        <v>837</v>
      </c>
      <c r="R3" s="224"/>
    </row>
    <row r="4" spans="2:18" ht="14.4">
      <c r="B4" s="216" t="s">
        <v>827</v>
      </c>
      <c r="C4" s="216"/>
      <c r="D4" s="216"/>
      <c r="E4" s="236">
        <v>2</v>
      </c>
      <c r="F4" s="216"/>
      <c r="G4" s="216"/>
      <c r="H4" s="216"/>
      <c r="I4" s="240">
        <v>1</v>
      </c>
      <c r="J4" s="241">
        <v>45586</v>
      </c>
      <c r="K4" s="241">
        <v>46315</v>
      </c>
      <c r="L4" s="241">
        <v>48141</v>
      </c>
      <c r="M4" s="240">
        <v>20165</v>
      </c>
      <c r="N4" s="240">
        <v>2</v>
      </c>
      <c r="O4" s="242">
        <v>4.5</v>
      </c>
      <c r="P4" s="243">
        <v>0.31950000000000001</v>
      </c>
      <c r="Q4" s="243">
        <v>3.5000000000000001E-3</v>
      </c>
    </row>
    <row r="5" spans="2:18" ht="14.4">
      <c r="B5" s="216" t="s">
        <v>826</v>
      </c>
      <c r="C5" s="216"/>
      <c r="D5" s="216"/>
      <c r="E5" s="235">
        <v>5</v>
      </c>
      <c r="F5" s="216"/>
      <c r="G5" s="216"/>
      <c r="H5" s="216"/>
      <c r="I5" s="240">
        <v>2</v>
      </c>
      <c r="J5" s="241">
        <v>45586</v>
      </c>
      <c r="K5" s="241">
        <v>46680</v>
      </c>
      <c r="L5" s="241">
        <v>48141</v>
      </c>
      <c r="M5" s="240">
        <v>20165</v>
      </c>
      <c r="N5" s="240">
        <v>2</v>
      </c>
      <c r="O5" s="240">
        <v>5</v>
      </c>
      <c r="P5" s="243">
        <v>0.33250000000000002</v>
      </c>
      <c r="Q5" s="243">
        <v>3.5000000000000001E-3</v>
      </c>
    </row>
    <row r="6" spans="2:18" ht="14.4">
      <c r="B6" s="216" t="s">
        <v>825</v>
      </c>
      <c r="C6" s="216"/>
      <c r="D6" s="216"/>
      <c r="E6" s="237">
        <v>0.41649999999999998</v>
      </c>
      <c r="F6" s="216" t="s">
        <v>824</v>
      </c>
      <c r="G6" s="216"/>
      <c r="H6" s="216"/>
      <c r="I6" s="240">
        <v>3</v>
      </c>
      <c r="J6" s="241">
        <v>45586</v>
      </c>
      <c r="K6" s="241">
        <v>47046</v>
      </c>
      <c r="L6" s="241">
        <v>48141</v>
      </c>
      <c r="M6" s="240">
        <v>20165</v>
      </c>
      <c r="N6" s="240">
        <v>2</v>
      </c>
      <c r="O6" s="240">
        <v>5.5</v>
      </c>
      <c r="P6" s="243">
        <v>0.33350000000000002</v>
      </c>
      <c r="Q6" s="243">
        <v>3.5000000000000001E-3</v>
      </c>
    </row>
    <row r="7" spans="2:18" ht="15" thickBot="1">
      <c r="B7" s="216" t="s">
        <v>823</v>
      </c>
      <c r="C7" s="216"/>
      <c r="D7" s="216"/>
      <c r="E7" s="238">
        <v>5.1000000000000004E-3</v>
      </c>
      <c r="F7" s="216"/>
      <c r="G7" s="216"/>
      <c r="H7" s="216"/>
      <c r="I7" s="244"/>
      <c r="J7" s="244"/>
      <c r="K7" s="244"/>
      <c r="L7" s="244"/>
      <c r="M7" s="249">
        <f>SUM(M4:M6)</f>
        <v>60495</v>
      </c>
      <c r="N7" s="245">
        <f>SUMPRODUCT($M$4:$M$6,N4:N6)/SUM($M$4:$M$6)</f>
        <v>2</v>
      </c>
      <c r="O7" s="245">
        <f>SUMPRODUCT($M$4:$M$6,O4:O6)/SUM($M$4:$M$6)</f>
        <v>5</v>
      </c>
      <c r="P7" s="246">
        <f>SUMPRODUCT($M$4:$M$6,P4:P6)/SUM($M$4:$M$6)</f>
        <v>0.32849999999999996</v>
      </c>
      <c r="Q7" s="246">
        <f>SUMPRODUCT($M$4:$M$6,Q4:Q6)/SUM($M$4:$M$6)</f>
        <v>3.5000000000000001E-3</v>
      </c>
      <c r="R7" s="247"/>
    </row>
    <row r="8" spans="2:18" ht="15" thickTop="1">
      <c r="B8" s="216" t="s">
        <v>822</v>
      </c>
      <c r="C8" s="216"/>
      <c r="D8" s="216"/>
      <c r="E8" s="238">
        <f>'WACC Analysis'!D6</f>
        <v>4.7699999999999992E-2</v>
      </c>
      <c r="F8" s="216"/>
      <c r="G8" s="216"/>
      <c r="H8" s="216"/>
    </row>
    <row r="9" spans="2:18" ht="14.4">
      <c r="B9" s="216" t="s">
        <v>821</v>
      </c>
      <c r="C9" s="216"/>
      <c r="D9" s="216"/>
      <c r="E9" s="248">
        <f>60495/10000000</f>
        <v>6.0495000000000002E-3</v>
      </c>
      <c r="F9" s="216"/>
      <c r="G9" s="216"/>
      <c r="H9" s="216"/>
    </row>
    <row r="10" spans="2:18" ht="14.4">
      <c r="B10" s="216" t="s">
        <v>820</v>
      </c>
      <c r="C10" s="216"/>
      <c r="D10" s="216"/>
      <c r="E10" s="235">
        <v>20.6</v>
      </c>
      <c r="F10" s="216"/>
      <c r="G10" s="216"/>
      <c r="H10" s="216"/>
    </row>
    <row r="11" spans="2:18" ht="14.4">
      <c r="B11" s="216"/>
      <c r="C11" s="216"/>
      <c r="D11" s="216"/>
      <c r="E11" s="216"/>
      <c r="F11" s="216"/>
      <c r="G11" s="216"/>
      <c r="H11" s="216"/>
    </row>
    <row r="12" spans="2:18" s="230" customFormat="1" ht="14.4">
      <c r="B12" s="232" t="s">
        <v>819</v>
      </c>
      <c r="C12" s="231"/>
      <c r="D12" s="231"/>
      <c r="E12" s="231"/>
      <c r="F12" s="231"/>
      <c r="G12" s="231"/>
      <c r="H12" s="231"/>
      <c r="N12" s="230" t="s">
        <v>0</v>
      </c>
    </row>
    <row r="13" spans="2:18" s="217" customFormat="1" ht="14.4">
      <c r="B13" s="224" t="s">
        <v>818</v>
      </c>
      <c r="C13" s="216"/>
      <c r="D13" s="216"/>
      <c r="E13" s="216"/>
      <c r="F13" s="216"/>
      <c r="G13" s="216"/>
      <c r="H13" s="216"/>
      <c r="N13" s="462"/>
    </row>
    <row r="14" spans="2:18" s="217" customFormat="1" ht="14.4">
      <c r="B14" s="216" t="s">
        <v>817</v>
      </c>
      <c r="C14" s="216"/>
      <c r="D14" s="226">
        <f>E3</f>
        <v>1670</v>
      </c>
      <c r="E14" s="216" t="s">
        <v>816</v>
      </c>
      <c r="F14" s="216"/>
      <c r="G14" s="229">
        <f>E9</f>
        <v>6.0495000000000002E-3</v>
      </c>
      <c r="H14" s="228"/>
    </row>
    <row r="15" spans="2:18" s="217" customFormat="1" ht="14.4">
      <c r="B15" s="216" t="s">
        <v>815</v>
      </c>
      <c r="C15" s="216"/>
      <c r="D15" s="226">
        <f>E4</f>
        <v>2</v>
      </c>
      <c r="E15" s="216" t="s">
        <v>814</v>
      </c>
      <c r="F15" s="216"/>
      <c r="G15" s="229">
        <f>E10</f>
        <v>20.6</v>
      </c>
      <c r="H15" s="228"/>
    </row>
    <row r="16" spans="2:18" s="217" customFormat="1" ht="14.4">
      <c r="B16" s="216" t="s">
        <v>813</v>
      </c>
      <c r="C16" s="216"/>
      <c r="D16" s="226">
        <f ca="1">(D14*G15+D27*G14)/(G15+G14)</f>
        <v>1669.9871897661662</v>
      </c>
      <c r="E16" s="216" t="s">
        <v>812</v>
      </c>
      <c r="F16" s="216"/>
      <c r="G16" s="225">
        <f>E8</f>
        <v>4.7699999999999992E-2</v>
      </c>
      <c r="H16" s="216"/>
    </row>
    <row r="17" spans="2:8" s="217" customFormat="1" ht="14.4">
      <c r="B17" s="216" t="s">
        <v>811</v>
      </c>
      <c r="C17" s="216"/>
      <c r="D17" s="226">
        <f>D15</f>
        <v>2</v>
      </c>
      <c r="E17" s="216" t="s">
        <v>810</v>
      </c>
      <c r="F17" s="216"/>
      <c r="G17" s="227">
        <f>E6^2</f>
        <v>0.17347224999999999</v>
      </c>
      <c r="H17" s="216"/>
    </row>
    <row r="18" spans="2:8" s="217" customFormat="1" ht="14.4">
      <c r="B18" s="216" t="s">
        <v>809</v>
      </c>
      <c r="C18" s="216"/>
      <c r="D18" s="226">
        <f>E5</f>
        <v>5</v>
      </c>
      <c r="E18" s="216" t="s">
        <v>808</v>
      </c>
      <c r="F18" s="216"/>
      <c r="G18" s="225">
        <f>E7</f>
        <v>5.1000000000000004E-3</v>
      </c>
      <c r="H18" s="216"/>
    </row>
    <row r="19" spans="2:8" s="217" customFormat="1" ht="14.4">
      <c r="B19" s="216"/>
      <c r="C19" s="216"/>
      <c r="D19" s="224"/>
      <c r="E19" s="216" t="s">
        <v>807</v>
      </c>
      <c r="F19" s="216"/>
      <c r="G19" s="223">
        <f>G16-G18</f>
        <v>4.2599999999999992E-2</v>
      </c>
      <c r="H19" s="216"/>
    </row>
    <row r="20" spans="2:8" s="217" customFormat="1" ht="14.4">
      <c r="B20" s="216"/>
      <c r="C20" s="216"/>
      <c r="D20" s="216"/>
      <c r="E20" s="216"/>
      <c r="F20" s="216"/>
      <c r="G20" s="216"/>
      <c r="H20" s="216"/>
    </row>
    <row r="21" spans="2:8" s="217" customFormat="1" ht="14.4">
      <c r="B21" s="216" t="s">
        <v>806</v>
      </c>
      <c r="C21" s="221">
        <f ca="1">(LN(D16/D17)+(G19+(G17/2))*D18)/(((G17)^(0.5))*(D18^0.5))</f>
        <v>7.9178868357714753</v>
      </c>
      <c r="D21" s="216"/>
      <c r="E21" s="216"/>
      <c r="F21" s="216"/>
      <c r="G21" s="216"/>
      <c r="H21" s="216"/>
    </row>
    <row r="22" spans="2:8" s="217" customFormat="1" ht="14.4">
      <c r="B22" s="216" t="s">
        <v>805</v>
      </c>
      <c r="C22" s="221">
        <f ca="1">NORMSDIST(C21)</f>
        <v>0.99999999999999878</v>
      </c>
      <c r="D22" s="216"/>
      <c r="E22" s="216"/>
      <c r="F22" s="216"/>
      <c r="G22" s="216"/>
      <c r="H22" s="216"/>
    </row>
    <row r="23" spans="2:8" s="217" customFormat="1" ht="14.4">
      <c r="B23" s="216"/>
      <c r="C23" s="222"/>
      <c r="D23" s="216"/>
      <c r="E23" s="216"/>
      <c r="F23" s="216"/>
      <c r="G23" s="216"/>
      <c r="H23" s="216"/>
    </row>
    <row r="24" spans="2:8" s="217" customFormat="1" ht="15.75" customHeight="1">
      <c r="B24" s="216" t="s">
        <v>804</v>
      </c>
      <c r="C24" s="221">
        <f ca="1">C21-((G17^0.5)*(D18^(0.5)))</f>
        <v>6.9865645231428131</v>
      </c>
      <c r="D24" s="216"/>
      <c r="E24" s="216"/>
      <c r="F24" s="216"/>
      <c r="G24" s="216"/>
      <c r="H24" s="216"/>
    </row>
    <row r="25" spans="2:8" s="217" customFormat="1" ht="14.4">
      <c r="B25" s="216" t="s">
        <v>803</v>
      </c>
      <c r="C25" s="221">
        <f ca="1">NORMSDIST(C24)</f>
        <v>0.99999999999859146</v>
      </c>
      <c r="D25" s="216"/>
      <c r="E25" s="216"/>
      <c r="F25" s="216"/>
      <c r="G25" s="216"/>
      <c r="H25" s="216"/>
    </row>
    <row r="26" spans="2:8" ht="15" thickBot="1">
      <c r="B26" s="216"/>
      <c r="C26" s="216"/>
      <c r="D26" s="216"/>
      <c r="E26" s="216"/>
      <c r="F26" s="216"/>
      <c r="G26" s="216"/>
      <c r="H26" s="216"/>
    </row>
    <row r="27" spans="2:8" s="217" customFormat="1" ht="15" thickBot="1">
      <c r="B27" s="216" t="s">
        <v>802</v>
      </c>
      <c r="C27" s="216"/>
      <c r="D27" s="220">
        <f ca="1">((EXP((0-G18)*D18))*D16*C22-D17*(EXP((0-G16)*D18))*C25)</f>
        <v>1626.3652677936525</v>
      </c>
      <c r="E27" s="219"/>
      <c r="F27" s="216"/>
      <c r="G27" s="216"/>
      <c r="H27" s="218"/>
    </row>
    <row r="28" spans="2:8" s="217" customFormat="1" ht="15" thickBot="1">
      <c r="B28" s="216" t="s">
        <v>801</v>
      </c>
      <c r="C28" s="216"/>
      <c r="D28" s="216"/>
      <c r="E28" s="250">
        <f ca="1">D27*E9</f>
        <v>9.8386966875177002</v>
      </c>
      <c r="F28" s="216"/>
      <c r="G28" s="216"/>
      <c r="H28" s="216"/>
    </row>
    <row r="29" spans="2:8" ht="14.4">
      <c r="B29" s="216"/>
      <c r="C29" s="216"/>
      <c r="D29" s="216"/>
      <c r="E29" s="216"/>
      <c r="F29" s="216"/>
      <c r="G29" s="216"/>
      <c r="H29" s="216"/>
    </row>
    <row r="30" spans="2:8" ht="14.4">
      <c r="B30" s="216"/>
      <c r="C30" s="216"/>
      <c r="D30" s="216"/>
      <c r="E30" s="216"/>
      <c r="F30" s="216"/>
      <c r="G30" s="216"/>
      <c r="H30" s="216"/>
    </row>
    <row r="31" spans="2:8" ht="14.4">
      <c r="B31" s="216"/>
      <c r="C31" s="216"/>
      <c r="D31" s="216"/>
      <c r="E31" s="216"/>
      <c r="F31" s="216"/>
      <c r="G31" s="216"/>
      <c r="H31" s="216"/>
    </row>
    <row r="32" spans="2:8" ht="14.4">
      <c r="B32" s="216"/>
      <c r="C32" s="216"/>
      <c r="D32" s="216"/>
      <c r="E32" s="216"/>
      <c r="F32" s="216"/>
      <c r="G32" s="216"/>
      <c r="H32" s="216"/>
    </row>
    <row r="33" spans="2:8" ht="14.4">
      <c r="B33" s="216"/>
      <c r="C33" s="216"/>
      <c r="D33" s="216"/>
      <c r="E33" s="216"/>
      <c r="F33" s="216"/>
      <c r="G33" s="216"/>
      <c r="H33" s="216"/>
    </row>
    <row r="34" spans="2:8" ht="14.4">
      <c r="B34" s="216"/>
      <c r="C34" s="216"/>
      <c r="D34" s="216"/>
      <c r="E34" s="216"/>
      <c r="F34" s="216"/>
      <c r="G34" s="216"/>
      <c r="H34" s="216"/>
    </row>
    <row r="35" spans="2:8" ht="14.4">
      <c r="B35" s="216"/>
      <c r="C35" s="216"/>
      <c r="D35" s="216"/>
      <c r="E35" s="216"/>
      <c r="F35" s="216"/>
      <c r="G35" s="216"/>
      <c r="H35" s="216"/>
    </row>
    <row r="36" spans="2:8" ht="14.4">
      <c r="B36" s="216"/>
      <c r="C36" s="216"/>
      <c r="D36" s="216"/>
      <c r="E36" s="216"/>
      <c r="F36" s="216"/>
      <c r="G36" s="216"/>
      <c r="H36" s="216"/>
    </row>
    <row r="37" spans="2:8" ht="14.4">
      <c r="B37" s="216"/>
      <c r="C37" s="216"/>
      <c r="D37" s="216"/>
      <c r="E37" s="216"/>
      <c r="F37" s="216"/>
      <c r="G37" s="216"/>
      <c r="H37" s="216"/>
    </row>
  </sheetData>
  <sheetProtection algorithmName="SHA-512" hashValue="dlhiP0wAM6I6zaqWLvj7/grO5QKXcvTp8hAxF56dAefbxmF8CqKO9y+syg9wzDGq5HcYrTmf/hPh/IiCNbwmjQ==" saltValue="nOKFmxvGR7rxkL8w0xvJTg==" spinCount="100000" sheet="1" objects="1" scenarios="1"/>
  <pageMargins left="0.75" right="0.75" top="1" bottom="1" header="0.5" footer="0.5"/>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978A-FBC4-4D87-BE08-C375C57380D7}">
  <dimension ref="B2:C9"/>
  <sheetViews>
    <sheetView showGridLines="0" workbookViewId="0">
      <selection activeCell="K31" sqref="K31"/>
    </sheetView>
  </sheetViews>
  <sheetFormatPr defaultRowHeight="14.4"/>
  <cols>
    <col min="1" max="1" width="1.88671875" customWidth="1"/>
    <col min="2" max="2" width="27.21875" customWidth="1"/>
    <col min="3" max="3" width="12.77734375" customWidth="1"/>
    <col min="12" max="12" width="21.33203125" customWidth="1"/>
    <col min="13" max="13" width="14.77734375" customWidth="1"/>
  </cols>
  <sheetData>
    <row r="2" spans="2:3" ht="18">
      <c r="B2" s="358" t="s">
        <v>966</v>
      </c>
    </row>
    <row r="4" spans="2:3">
      <c r="B4" t="s">
        <v>798</v>
      </c>
      <c r="C4" s="298">
        <v>11497</v>
      </c>
    </row>
    <row r="5" spans="2:3">
      <c r="B5" t="s">
        <v>892</v>
      </c>
      <c r="C5" s="298">
        <v>-930</v>
      </c>
    </row>
    <row r="6" spans="2:3">
      <c r="B6" t="s">
        <v>893</v>
      </c>
      <c r="C6" s="298">
        <v>2</v>
      </c>
    </row>
    <row r="7" spans="2:3">
      <c r="B7" t="s">
        <v>894</v>
      </c>
      <c r="C7" s="298">
        <v>-402</v>
      </c>
    </row>
    <row r="8" spans="2:3">
      <c r="B8" t="s">
        <v>895</v>
      </c>
      <c r="C8" s="298">
        <v>627</v>
      </c>
    </row>
    <row r="9" spans="2:3">
      <c r="B9" s="27" t="s">
        <v>793</v>
      </c>
      <c r="C9" s="437">
        <f>SUM(C4:C8)</f>
        <v>10794</v>
      </c>
    </row>
  </sheetData>
  <sheetProtection algorithmName="SHA-512" hashValue="rsee8+UqrYcZ8YVyitziYsQm4RlXUrMjY9/Wlj1XhOmZdGJG4/Uv0OLGI0GwFxvZp8ZFyS25zKa+xaqcBiz4hQ==" saltValue="UrST1WWl3xLoYpZ2UqBbzw==" spinCount="100000" sheet="1" objects="1" scenarios="1"/>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B580-0FF5-483E-A0D7-C1CEB99BE43C}">
  <dimension ref="B2:R12"/>
  <sheetViews>
    <sheetView showGridLines="0" zoomScale="128" zoomScaleNormal="100" workbookViewId="0">
      <selection activeCell="L20" sqref="L20"/>
    </sheetView>
  </sheetViews>
  <sheetFormatPr defaultRowHeight="14.4"/>
  <cols>
    <col min="1" max="1" width="1.88671875" customWidth="1"/>
    <col min="12" max="12" width="17.21875" customWidth="1"/>
    <col min="13" max="14" width="9.44140625" bestFit="1" customWidth="1"/>
    <col min="15" max="15" width="10.21875" customWidth="1"/>
    <col min="16" max="16" width="9.44140625" bestFit="1" customWidth="1"/>
  </cols>
  <sheetData>
    <row r="2" spans="2:18" ht="21">
      <c r="B2" s="34" t="s">
        <v>67</v>
      </c>
    </row>
    <row r="3" spans="2:18">
      <c r="B3" s="2" t="s">
        <v>902</v>
      </c>
    </row>
    <row r="5" spans="2:18">
      <c r="R5" s="2"/>
    </row>
    <row r="6" spans="2:18">
      <c r="K6" s="35" t="s">
        <v>1015</v>
      </c>
      <c r="L6" s="266"/>
      <c r="M6" s="266"/>
      <c r="N6" s="266"/>
      <c r="O6" s="266"/>
      <c r="P6" s="266"/>
    </row>
    <row r="7" spans="2:18">
      <c r="M7" s="388" t="s">
        <v>1016</v>
      </c>
      <c r="N7" s="388" t="s">
        <v>720</v>
      </c>
      <c r="O7" s="388" t="s">
        <v>901</v>
      </c>
      <c r="P7" s="388" t="s">
        <v>722</v>
      </c>
    </row>
    <row r="8" spans="2:18">
      <c r="K8" t="s">
        <v>862</v>
      </c>
      <c r="M8" s="514">
        <v>1641</v>
      </c>
      <c r="N8" s="514">
        <v>1641</v>
      </c>
      <c r="O8" s="514">
        <v>2959</v>
      </c>
      <c r="P8" s="514">
        <v>2959</v>
      </c>
    </row>
    <row r="9" spans="2:18">
      <c r="K9" t="s">
        <v>897</v>
      </c>
      <c r="M9" s="298">
        <v>440</v>
      </c>
      <c r="N9" s="298">
        <v>440</v>
      </c>
      <c r="O9" s="298">
        <v>534</v>
      </c>
      <c r="P9" s="298">
        <v>534</v>
      </c>
    </row>
    <row r="10" spans="2:18">
      <c r="K10" t="s">
        <v>896</v>
      </c>
      <c r="M10" s="298">
        <v>528</v>
      </c>
      <c r="N10" s="298">
        <v>528</v>
      </c>
      <c r="O10" s="298">
        <v>704</v>
      </c>
      <c r="P10" s="298">
        <v>704</v>
      </c>
    </row>
    <row r="11" spans="2:18">
      <c r="K11" t="s">
        <v>898</v>
      </c>
      <c r="M11" s="298">
        <v>664</v>
      </c>
      <c r="N11" s="298">
        <v>664</v>
      </c>
      <c r="O11" s="298">
        <v>1046</v>
      </c>
      <c r="P11" s="298">
        <v>1046</v>
      </c>
    </row>
    <row r="12" spans="2:18">
      <c r="K12" t="s">
        <v>899</v>
      </c>
      <c r="M12" s="514">
        <v>1450</v>
      </c>
      <c r="N12" s="514">
        <v>1450</v>
      </c>
      <c r="O12" s="514">
        <v>2040</v>
      </c>
      <c r="P12" s="514">
        <v>2040</v>
      </c>
    </row>
  </sheetData>
  <sheetProtection algorithmName="SHA-512" hashValue="IQcPai8k8zxiRkCfffIWkZi46qlnDwwdO/3Iu/5aW+9e79XpdH/1iBRsvlL/r73ah45IJ8/D7OHObaRCaMVAQw==" saltValue="3Hylissy0lVQfwj5Zw0HkQ==" spinCount="100000" sheet="1" objects="1" scenarios="1"/>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9937C-FFC2-47D6-A198-E3B954F137EF}">
  <sheetPr>
    <tabColor theme="7" tint="0.39997558519241921"/>
  </sheetPr>
  <dimension ref="K15"/>
  <sheetViews>
    <sheetView showGridLines="0" topLeftCell="C1" workbookViewId="0">
      <selection activeCell="I3" sqref="I3"/>
    </sheetView>
  </sheetViews>
  <sheetFormatPr defaultRowHeight="14.4"/>
  <cols>
    <col min="1" max="1" width="1.88671875" customWidth="1"/>
  </cols>
  <sheetData>
    <row r="15" spans="11:11">
      <c r="K15" s="211"/>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C4D9-3B56-4C96-AB29-B2C044926AC7}">
  <dimension ref="B2:C8"/>
  <sheetViews>
    <sheetView showGridLines="0" workbookViewId="0">
      <selection activeCell="C15" sqref="C15"/>
    </sheetView>
  </sheetViews>
  <sheetFormatPr defaultRowHeight="14.4"/>
  <cols>
    <col min="1" max="1" width="1.88671875" customWidth="1"/>
    <col min="2" max="2" width="26.88671875" customWidth="1"/>
    <col min="3" max="3" width="95.88671875" customWidth="1"/>
  </cols>
  <sheetData>
    <row r="2" spans="2:3" ht="16.2" customHeight="1">
      <c r="B2" s="35" t="s">
        <v>844</v>
      </c>
      <c r="C2" s="83" t="s">
        <v>845</v>
      </c>
    </row>
    <row r="3" spans="2:3" ht="2.4" customHeight="1"/>
    <row r="4" spans="2:3" ht="90.6" customHeight="1">
      <c r="B4" s="293" t="s">
        <v>847</v>
      </c>
      <c r="C4" s="292" t="s">
        <v>846</v>
      </c>
    </row>
    <row r="5" spans="2:3" ht="80.400000000000006" customHeight="1">
      <c r="B5" s="293" t="s">
        <v>849</v>
      </c>
      <c r="C5" s="292" t="s">
        <v>848</v>
      </c>
    </row>
    <row r="6" spans="2:3" ht="104.4" customHeight="1">
      <c r="B6" s="252"/>
      <c r="C6" s="252"/>
    </row>
    <row r="7" spans="2:3" ht="3.6" customHeight="1">
      <c r="B7" s="252" t="s">
        <v>0</v>
      </c>
    </row>
    <row r="8" spans="2:3" ht="61.8" customHeight="1">
      <c r="B8" s="537" t="s">
        <v>967</v>
      </c>
      <c r="C8" s="538"/>
    </row>
  </sheetData>
  <sheetProtection algorithmName="SHA-512" hashValue="BRV7fj0OWHz/AMyDgJFeE73uZGqQN2/TkNnv2j4qtUgD9329DpQAWyQ34HSLlezoSSUsR5RaBVTSdWJ6G5vtbg==" saltValue="0HH2FSQJW87kLJMM+/Q+Yg==" spinCount="100000" sheet="1" objects="1" scenarios="1"/>
  <mergeCells count="1">
    <mergeCell ref="B8:C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9BD1F-772A-4214-B60A-60336F9289AC}">
  <dimension ref="B2:J52"/>
  <sheetViews>
    <sheetView showGridLines="0" zoomScale="70" workbookViewId="0">
      <selection activeCell="O43" sqref="O43"/>
    </sheetView>
  </sheetViews>
  <sheetFormatPr defaultRowHeight="14.4"/>
  <cols>
    <col min="1" max="1" width="1.88671875" customWidth="1"/>
    <col min="2" max="2" width="25.44140625" customWidth="1"/>
    <col min="3" max="8" width="14.77734375" customWidth="1"/>
  </cols>
  <sheetData>
    <row r="2" spans="2:8">
      <c r="B2" s="5" t="s">
        <v>851</v>
      </c>
      <c r="C2" s="213"/>
      <c r="D2" s="213"/>
      <c r="E2" s="213"/>
      <c r="F2" s="213"/>
      <c r="G2" s="213"/>
      <c r="H2" s="213"/>
    </row>
    <row r="3" spans="2:8" ht="27.6" customHeight="1">
      <c r="B3" s="277"/>
      <c r="C3" s="277">
        <v>2022</v>
      </c>
      <c r="D3" s="277">
        <v>2023</v>
      </c>
      <c r="E3" s="277">
        <v>2024</v>
      </c>
      <c r="F3" s="277">
        <v>2025</v>
      </c>
      <c r="G3" s="277">
        <v>2026</v>
      </c>
      <c r="H3" s="291" t="s">
        <v>850</v>
      </c>
    </row>
    <row r="4" spans="2:8">
      <c r="B4" s="406" t="s">
        <v>852</v>
      </c>
      <c r="C4" s="407">
        <f>C21</f>
        <v>0.21904999999999999</v>
      </c>
      <c r="D4" s="407">
        <f>D21</f>
        <v>0.42200000000000004</v>
      </c>
      <c r="E4" s="407">
        <f>E21</f>
        <v>0.14269999999999999</v>
      </c>
      <c r="F4" s="407">
        <f>F21</f>
        <v>0.35844999999999999</v>
      </c>
      <c r="G4" s="407">
        <f>G21</f>
        <v>7.304999999999999E-2</v>
      </c>
      <c r="H4" s="407">
        <f>AVERAGE(C4:G4)</f>
        <v>0.24304999999999999</v>
      </c>
    </row>
    <row r="5" spans="2:8">
      <c r="B5" s="193" t="s">
        <v>853</v>
      </c>
      <c r="C5" s="408">
        <f>C28</f>
        <v>7.0000000000000007E-2</v>
      </c>
      <c r="D5" s="408">
        <f t="shared" ref="D5" si="0">D28</f>
        <v>5.5E-2</v>
      </c>
      <c r="E5" s="408">
        <f>E28</f>
        <v>0.05</v>
      </c>
      <c r="F5" s="408">
        <f>F28</f>
        <v>6.5000000000000002E-2</v>
      </c>
      <c r="G5" s="408">
        <f>G28</f>
        <v>5.5000000000000007E-2</v>
      </c>
      <c r="H5" s="408">
        <f>AVERAGE(C5:G5)</f>
        <v>5.8999999999999997E-2</v>
      </c>
    </row>
    <row r="6" spans="2:8">
      <c r="B6" s="193" t="s">
        <v>854</v>
      </c>
      <c r="C6" s="408">
        <f>C35</f>
        <v>6.9349999999999995E-2</v>
      </c>
      <c r="D6" s="408">
        <f t="shared" ref="D6" si="1">D35</f>
        <v>4.1700000000000001E-2</v>
      </c>
      <c r="E6" s="408">
        <f>E35</f>
        <v>4.8250000000000001E-2</v>
      </c>
      <c r="F6" s="408">
        <f>F35</f>
        <v>6.964999999999999E-2</v>
      </c>
      <c r="G6" s="408">
        <f>G35</f>
        <v>4.8049999999999995E-2</v>
      </c>
      <c r="H6" s="408">
        <f t="shared" ref="H6:H14" si="2">AVERAGE(C6:G6)</f>
        <v>5.5399999999999991E-2</v>
      </c>
    </row>
    <row r="7" spans="2:8">
      <c r="B7" s="193" t="s">
        <v>855</v>
      </c>
      <c r="C7" s="408">
        <f>C42</f>
        <v>6.2200000000000005E-2</v>
      </c>
      <c r="D7" s="408">
        <f t="shared" ref="D7" si="3">D42</f>
        <v>3.2050000000000002E-2</v>
      </c>
      <c r="E7" s="408">
        <f>E42</f>
        <v>3.3649999999999999E-2</v>
      </c>
      <c r="F7" s="408">
        <f>F42</f>
        <v>5.7200000000000001E-2</v>
      </c>
      <c r="G7" s="408">
        <f>G42</f>
        <v>3.3350000000000005E-2</v>
      </c>
      <c r="H7" s="408">
        <f t="shared" si="2"/>
        <v>4.3690000000000007E-2</v>
      </c>
    </row>
    <row r="8" spans="2:8">
      <c r="B8" s="193" t="s">
        <v>856</v>
      </c>
      <c r="C8" s="408">
        <f>C49</f>
        <v>4.5100000000000001E-2</v>
      </c>
      <c r="D8" s="408">
        <f t="shared" ref="D8" si="4">D49</f>
        <v>1.9E-2</v>
      </c>
      <c r="E8" s="408">
        <f>E49</f>
        <v>2.0299999999999999E-2</v>
      </c>
      <c r="F8" s="408">
        <f>F49</f>
        <v>3.9650000000000005E-2</v>
      </c>
      <c r="G8" s="408">
        <f>G49</f>
        <v>2.2249999999999999E-2</v>
      </c>
      <c r="H8" s="408">
        <f t="shared" si="2"/>
        <v>2.9260000000000001E-2</v>
      </c>
    </row>
    <row r="9" spans="2:8">
      <c r="C9" s="36"/>
      <c r="D9" s="36"/>
      <c r="E9" s="36"/>
      <c r="F9" s="36"/>
      <c r="G9" s="36"/>
      <c r="H9" s="124"/>
    </row>
    <row r="10" spans="2:8">
      <c r="B10" s="103" t="s">
        <v>861</v>
      </c>
      <c r="C10" s="198">
        <f>C22</f>
        <v>0.21905000000000002</v>
      </c>
      <c r="D10" s="198">
        <f>D22</f>
        <v>0.42200000000000004</v>
      </c>
      <c r="E10" s="198">
        <f>E22</f>
        <v>0.14269999999999999</v>
      </c>
      <c r="F10" s="198">
        <f>F22</f>
        <v>0.35844999999999999</v>
      </c>
      <c r="G10" s="198">
        <f>G22</f>
        <v>7.3049999999999976E-2</v>
      </c>
      <c r="H10" s="198">
        <f t="shared" si="2"/>
        <v>0.24305000000000004</v>
      </c>
    </row>
    <row r="11" spans="2:8">
      <c r="B11" s="103" t="s">
        <v>857</v>
      </c>
      <c r="C11" s="198">
        <f>C29</f>
        <v>7.0000000000000007E-2</v>
      </c>
      <c r="D11" s="198">
        <f t="shared" ref="D11" si="5">D29</f>
        <v>5.5E-2</v>
      </c>
      <c r="E11" s="198">
        <f>E29</f>
        <v>0.05</v>
      </c>
      <c r="F11" s="198">
        <f>F29</f>
        <v>6.5000000000000002E-2</v>
      </c>
      <c r="G11" s="198">
        <f>G29</f>
        <v>5.5000000000000007E-2</v>
      </c>
      <c r="H11" s="198">
        <f t="shared" si="2"/>
        <v>5.8999999999999997E-2</v>
      </c>
    </row>
    <row r="12" spans="2:8">
      <c r="B12" s="103" t="s">
        <v>858</v>
      </c>
      <c r="C12" s="198">
        <f>C36</f>
        <v>6.9349999999999995E-2</v>
      </c>
      <c r="D12" s="198">
        <f t="shared" ref="D12" si="6">D36</f>
        <v>4.1700000000000001E-2</v>
      </c>
      <c r="E12" s="198">
        <f>E36</f>
        <v>4.8250000000000001E-2</v>
      </c>
      <c r="F12" s="198">
        <f>F36</f>
        <v>6.964999999999999E-2</v>
      </c>
      <c r="G12" s="198">
        <f>G36</f>
        <v>4.8049999999999995E-2</v>
      </c>
      <c r="H12" s="198">
        <f t="shared" si="2"/>
        <v>5.5399999999999991E-2</v>
      </c>
    </row>
    <row r="13" spans="2:8">
      <c r="B13" s="103" t="s">
        <v>859</v>
      </c>
      <c r="C13" s="198">
        <f>C43</f>
        <v>6.2200000000000005E-2</v>
      </c>
      <c r="D13" s="198">
        <f t="shared" ref="D13" si="7">D43</f>
        <v>3.2050000000000002E-2</v>
      </c>
      <c r="E13" s="198">
        <f>E43</f>
        <v>3.3649999999999999E-2</v>
      </c>
      <c r="F13" s="198">
        <f>F43</f>
        <v>5.7200000000000001E-2</v>
      </c>
      <c r="G13" s="198">
        <f>G43</f>
        <v>3.3350000000000005E-2</v>
      </c>
      <c r="H13" s="198">
        <f t="shared" si="2"/>
        <v>4.3690000000000007E-2</v>
      </c>
    </row>
    <row r="14" spans="2:8" ht="15" customHeight="1">
      <c r="B14" s="103" t="s">
        <v>860</v>
      </c>
      <c r="C14" s="198">
        <f>C50</f>
        <v>4.5100000000000001E-2</v>
      </c>
      <c r="D14" s="198">
        <f t="shared" ref="D14" si="8">D50</f>
        <v>1.9E-2</v>
      </c>
      <c r="E14" s="198">
        <f>E50</f>
        <v>2.0299999999999999E-2</v>
      </c>
      <c r="F14" s="198">
        <f>F50</f>
        <v>3.9650000000000005E-2</v>
      </c>
      <c r="G14" s="198">
        <f>G50</f>
        <v>2.2249999999999999E-2</v>
      </c>
      <c r="H14" s="198">
        <f t="shared" si="2"/>
        <v>2.9260000000000001E-2</v>
      </c>
    </row>
    <row r="15" spans="2:8">
      <c r="C15" s="36"/>
      <c r="D15" s="36"/>
      <c r="E15" s="36"/>
      <c r="F15" s="36"/>
      <c r="G15" s="36"/>
      <c r="H15" s="36"/>
    </row>
    <row r="16" spans="2:8">
      <c r="C16" s="36"/>
      <c r="D16" s="36"/>
      <c r="E16" s="36"/>
      <c r="F16" s="36"/>
      <c r="G16" s="36"/>
      <c r="H16" s="36"/>
    </row>
    <row r="17" spans="2:10">
      <c r="B17" s="5" t="s">
        <v>86</v>
      </c>
      <c r="C17" s="255"/>
      <c r="D17" s="255"/>
      <c r="E17" s="255"/>
      <c r="F17" s="255"/>
      <c r="G17" s="255"/>
      <c r="H17" s="36"/>
    </row>
    <row r="18" spans="2:10">
      <c r="B18" s="133" t="s">
        <v>862</v>
      </c>
      <c r="C18" s="133">
        <v>2022</v>
      </c>
      <c r="D18" s="133">
        <v>2023</v>
      </c>
      <c r="E18" s="133">
        <v>2024</v>
      </c>
      <c r="F18" s="133">
        <v>2025</v>
      </c>
      <c r="G18" s="133">
        <v>2026</v>
      </c>
      <c r="H18" s="36"/>
    </row>
    <row r="19" spans="2:10">
      <c r="B19" s="252" t="s">
        <v>847</v>
      </c>
      <c r="C19" s="141">
        <v>5.0099999999999999E-2</v>
      </c>
      <c r="D19" s="141">
        <v>0.19719999999999999</v>
      </c>
      <c r="E19" s="141">
        <v>0.314</v>
      </c>
      <c r="F19" s="141">
        <v>0.2349</v>
      </c>
      <c r="G19" s="141">
        <v>-7.5800000000000006E-2</v>
      </c>
    </row>
    <row r="20" spans="2:10">
      <c r="B20" s="252" t="s">
        <v>849</v>
      </c>
      <c r="C20" s="141">
        <v>0.38800000000000001</v>
      </c>
      <c r="D20" s="141">
        <v>0.64680000000000004</v>
      </c>
      <c r="E20" s="141">
        <v>-2.86E-2</v>
      </c>
      <c r="F20" s="141">
        <v>0.48199999999999998</v>
      </c>
      <c r="G20" s="141">
        <v>0.22189999999999999</v>
      </c>
      <c r="H20" s="36"/>
    </row>
    <row r="21" spans="2:10">
      <c r="B21" s="123" t="s">
        <v>863</v>
      </c>
      <c r="C21" s="254">
        <f>AVERAGE(C19:C20)</f>
        <v>0.21904999999999999</v>
      </c>
      <c r="D21" s="254">
        <f>AVERAGE(D19:D20)</f>
        <v>0.42200000000000004</v>
      </c>
      <c r="E21" s="254">
        <f>AVERAGE(E19:E20)</f>
        <v>0.14269999999999999</v>
      </c>
      <c r="F21" s="254">
        <f>AVERAGE(F19:F20)</f>
        <v>0.35844999999999999</v>
      </c>
      <c r="G21" s="254">
        <f>AVERAGE(G19:G20)</f>
        <v>7.304999999999999E-2</v>
      </c>
      <c r="H21" s="36"/>
      <c r="I21" s="38"/>
      <c r="J21" s="38"/>
    </row>
    <row r="22" spans="2:10" ht="15" thickBot="1">
      <c r="B22" s="253" t="s">
        <v>187</v>
      </c>
      <c r="C22" s="256">
        <f>MEDIAN(C19:C20)</f>
        <v>0.21905000000000002</v>
      </c>
      <c r="D22" s="256">
        <f>MEDIAN(D19:D20)</f>
        <v>0.42200000000000004</v>
      </c>
      <c r="E22" s="256">
        <f>MEDIAN(E19:E20)</f>
        <v>0.14269999999999999</v>
      </c>
      <c r="F22" s="256">
        <f>MEDIAN(F19:F20)</f>
        <v>0.35844999999999999</v>
      </c>
      <c r="G22" s="256">
        <f>MEDIAN(G19:G20)</f>
        <v>7.3049999999999976E-2</v>
      </c>
      <c r="H22" s="36"/>
    </row>
    <row r="23" spans="2:10">
      <c r="H23" s="36"/>
    </row>
    <row r="24" spans="2:10">
      <c r="B24" s="5" t="s">
        <v>874</v>
      </c>
      <c r="C24" s="255"/>
      <c r="D24" s="255"/>
      <c r="E24" s="255"/>
      <c r="F24" s="255"/>
      <c r="G24" s="255"/>
      <c r="H24" s="36"/>
    </row>
    <row r="25" spans="2:10">
      <c r="B25" s="133" t="s">
        <v>862</v>
      </c>
      <c r="C25" s="133">
        <v>2022</v>
      </c>
      <c r="D25" s="133">
        <v>2023</v>
      </c>
      <c r="E25" s="133">
        <v>2024</v>
      </c>
      <c r="F25" s="133">
        <v>2025</v>
      </c>
      <c r="G25" s="133">
        <v>2026</v>
      </c>
      <c r="H25" s="36"/>
    </row>
    <row r="26" spans="2:10">
      <c r="B26" s="252" t="s">
        <v>847</v>
      </c>
      <c r="C26" s="141">
        <v>7.0000000000000007E-2</v>
      </c>
      <c r="D26" s="141">
        <v>0.05</v>
      </c>
      <c r="E26" s="141">
        <v>0.03</v>
      </c>
      <c r="F26" s="141">
        <v>0.06</v>
      </c>
      <c r="G26" s="141">
        <v>0.04</v>
      </c>
      <c r="H26" s="36"/>
    </row>
    <row r="27" spans="2:10">
      <c r="B27" s="252" t="s">
        <v>849</v>
      </c>
      <c r="C27" s="141">
        <v>7.0000000000000007E-2</v>
      </c>
      <c r="D27" s="141">
        <v>0.06</v>
      </c>
      <c r="E27" s="141">
        <v>7.0000000000000007E-2</v>
      </c>
      <c r="F27" s="141">
        <v>7.0000000000000007E-2</v>
      </c>
      <c r="G27" s="141">
        <v>7.0000000000000007E-2</v>
      </c>
      <c r="H27" s="36"/>
    </row>
    <row r="28" spans="2:10">
      <c r="B28" s="123" t="s">
        <v>863</v>
      </c>
      <c r="C28" s="254">
        <f>AVERAGE(C26:C27)</f>
        <v>7.0000000000000007E-2</v>
      </c>
      <c r="D28" s="254">
        <f>AVERAGE(D26:D27)</f>
        <v>5.5E-2</v>
      </c>
      <c r="E28" s="254">
        <f>AVERAGE(E26:E27)</f>
        <v>0.05</v>
      </c>
      <c r="F28" s="254">
        <f>AVERAGE(F26:F27)</f>
        <v>6.5000000000000002E-2</v>
      </c>
      <c r="G28" s="254">
        <f>AVERAGE(G26:G27)</f>
        <v>5.5000000000000007E-2</v>
      </c>
      <c r="H28" s="36"/>
    </row>
    <row r="29" spans="2:10" ht="15" thickBot="1">
      <c r="B29" s="253" t="s">
        <v>187</v>
      </c>
      <c r="C29" s="256">
        <f>MEDIAN(C26:C27)</f>
        <v>7.0000000000000007E-2</v>
      </c>
      <c r="D29" s="256">
        <f>MEDIAN(D26:D27)</f>
        <v>5.5E-2</v>
      </c>
      <c r="E29" s="256">
        <f>MEDIAN(E26:E27)</f>
        <v>0.05</v>
      </c>
      <c r="F29" s="256">
        <f>MEDIAN(F26:F27)</f>
        <v>6.5000000000000002E-2</v>
      </c>
      <c r="G29" s="256">
        <f>MEDIAN(G26:G27)</f>
        <v>5.5000000000000007E-2</v>
      </c>
      <c r="H29" s="36"/>
    </row>
    <row r="30" spans="2:10">
      <c r="C30" s="36"/>
      <c r="D30" s="36"/>
      <c r="E30" s="36"/>
      <c r="F30" s="36"/>
      <c r="G30" s="36"/>
      <c r="H30" s="36"/>
    </row>
    <row r="31" spans="2:10">
      <c r="B31" s="5" t="s">
        <v>875</v>
      </c>
      <c r="C31" s="255"/>
      <c r="D31" s="255"/>
      <c r="E31" s="255"/>
      <c r="F31" s="255"/>
      <c r="G31" s="255"/>
      <c r="H31" s="36"/>
    </row>
    <row r="32" spans="2:10">
      <c r="B32" s="133" t="s">
        <v>862</v>
      </c>
      <c r="C32" s="133">
        <v>2022</v>
      </c>
      <c r="D32" s="133">
        <v>2023</v>
      </c>
      <c r="E32" s="133">
        <v>2024</v>
      </c>
      <c r="F32" s="133">
        <v>2025</v>
      </c>
      <c r="G32" s="133">
        <v>2026</v>
      </c>
      <c r="H32" s="36"/>
    </row>
    <row r="33" spans="2:8">
      <c r="B33" s="252" t="s">
        <v>847</v>
      </c>
      <c r="C33" s="141">
        <v>9.11E-2</v>
      </c>
      <c r="D33" s="141">
        <v>3.5499999999999997E-2</v>
      </c>
      <c r="E33" s="141">
        <v>4.3299999999999998E-2</v>
      </c>
      <c r="F33" s="141">
        <v>8.1199999999999994E-2</v>
      </c>
      <c r="G33" s="141">
        <v>4.5199999999999997E-2</v>
      </c>
      <c r="H33" s="36"/>
    </row>
    <row r="34" spans="2:8">
      <c r="B34" s="252" t="s">
        <v>849</v>
      </c>
      <c r="C34" s="141">
        <v>4.7600000000000003E-2</v>
      </c>
      <c r="D34" s="141">
        <v>4.7899999999999998E-2</v>
      </c>
      <c r="E34" s="141">
        <v>5.3199999999999997E-2</v>
      </c>
      <c r="F34" s="141">
        <v>5.8099999999999999E-2</v>
      </c>
      <c r="G34" s="141">
        <v>5.0900000000000001E-2</v>
      </c>
      <c r="H34" s="36"/>
    </row>
    <row r="35" spans="2:8">
      <c r="B35" s="123" t="s">
        <v>863</v>
      </c>
      <c r="C35" s="254">
        <f>AVERAGE(C33:C34)</f>
        <v>6.9349999999999995E-2</v>
      </c>
      <c r="D35" s="254">
        <f>AVERAGE(D33:D34)</f>
        <v>4.1700000000000001E-2</v>
      </c>
      <c r="E35" s="254">
        <f>AVERAGE(E33:E34)</f>
        <v>4.8250000000000001E-2</v>
      </c>
      <c r="F35" s="254">
        <f>AVERAGE(F33:F34)</f>
        <v>6.964999999999999E-2</v>
      </c>
      <c r="G35" s="254">
        <f>AVERAGE(G33:G34)</f>
        <v>4.8049999999999995E-2</v>
      </c>
      <c r="H35" s="36"/>
    </row>
    <row r="36" spans="2:8" ht="15" thickBot="1">
      <c r="B36" s="253" t="s">
        <v>187</v>
      </c>
      <c r="C36" s="256">
        <f>MEDIAN(C33:C34)</f>
        <v>6.9349999999999995E-2</v>
      </c>
      <c r="D36" s="256">
        <f>MEDIAN(D33:D34)</f>
        <v>4.1700000000000001E-2</v>
      </c>
      <c r="E36" s="256">
        <f>MEDIAN(E33:E34)</f>
        <v>4.8250000000000001E-2</v>
      </c>
      <c r="F36" s="256">
        <f>MEDIAN(F33:F34)</f>
        <v>6.964999999999999E-2</v>
      </c>
      <c r="G36" s="256">
        <f>MEDIAN(G33:G34)</f>
        <v>4.8049999999999995E-2</v>
      </c>
      <c r="H36" s="36"/>
    </row>
    <row r="37" spans="2:8">
      <c r="C37" s="36"/>
      <c r="D37" s="36"/>
      <c r="E37" s="36"/>
      <c r="F37" s="36"/>
      <c r="G37" s="36"/>
      <c r="H37" s="36"/>
    </row>
    <row r="38" spans="2:8">
      <c r="B38" s="5" t="s">
        <v>876</v>
      </c>
      <c r="C38" s="255"/>
      <c r="D38" s="255"/>
      <c r="E38" s="255"/>
      <c r="F38" s="255"/>
      <c r="G38" s="255"/>
      <c r="H38" s="36"/>
    </row>
    <row r="39" spans="2:8">
      <c r="B39" s="133" t="s">
        <v>862</v>
      </c>
      <c r="C39" s="133">
        <v>2022</v>
      </c>
      <c r="D39" s="133">
        <v>2023</v>
      </c>
      <c r="E39" s="133">
        <v>2024</v>
      </c>
      <c r="F39" s="133">
        <v>2025</v>
      </c>
      <c r="G39" s="133">
        <v>2026</v>
      </c>
      <c r="H39" s="36"/>
    </row>
    <row r="40" spans="2:8">
      <c r="B40" s="252" t="s">
        <v>847</v>
      </c>
      <c r="C40" s="141">
        <v>8.7800000000000003E-2</v>
      </c>
      <c r="D40" s="141">
        <v>3.2300000000000002E-2</v>
      </c>
      <c r="E40" s="141">
        <v>3.8899999999999997E-2</v>
      </c>
      <c r="F40" s="141">
        <v>7.7299999999999994E-2</v>
      </c>
      <c r="G40" s="141">
        <v>3.9100000000000003E-2</v>
      </c>
      <c r="H40" s="36"/>
    </row>
    <row r="41" spans="2:8">
      <c r="B41" s="252" t="s">
        <v>849</v>
      </c>
      <c r="C41" s="141">
        <v>3.6600000000000001E-2</v>
      </c>
      <c r="D41" s="141">
        <v>3.1800000000000002E-2</v>
      </c>
      <c r="E41" s="141">
        <v>2.8400000000000002E-2</v>
      </c>
      <c r="F41" s="141">
        <v>3.7100000000000001E-2</v>
      </c>
      <c r="G41" s="141">
        <v>2.76E-2</v>
      </c>
      <c r="H41" s="36"/>
    </row>
    <row r="42" spans="2:8">
      <c r="B42" s="123" t="s">
        <v>863</v>
      </c>
      <c r="C42" s="254">
        <f>AVERAGE(C40:C41)</f>
        <v>6.2200000000000005E-2</v>
      </c>
      <c r="D42" s="254">
        <f>AVERAGE(D40:D41)</f>
        <v>3.2050000000000002E-2</v>
      </c>
      <c r="E42" s="254">
        <f>AVERAGE(E40:E41)</f>
        <v>3.3649999999999999E-2</v>
      </c>
      <c r="F42" s="254">
        <f>AVERAGE(F40:F41)</f>
        <v>5.7200000000000001E-2</v>
      </c>
      <c r="G42" s="254">
        <f>AVERAGE(G40:G41)</f>
        <v>3.3350000000000005E-2</v>
      </c>
      <c r="H42" s="36"/>
    </row>
    <row r="43" spans="2:8" ht="15" thickBot="1">
      <c r="B43" s="253" t="s">
        <v>187</v>
      </c>
      <c r="C43" s="256">
        <f>MEDIAN(C40:C41)</f>
        <v>6.2200000000000005E-2</v>
      </c>
      <c r="D43" s="256">
        <f>MEDIAN(D40:D41)</f>
        <v>3.2050000000000002E-2</v>
      </c>
      <c r="E43" s="256">
        <f>MEDIAN(E40:E41)</f>
        <v>3.3649999999999999E-2</v>
      </c>
      <c r="F43" s="256">
        <f>MEDIAN(F40:F41)</f>
        <v>5.7200000000000001E-2</v>
      </c>
      <c r="G43" s="256">
        <f>MEDIAN(G40:G41)</f>
        <v>3.3350000000000005E-2</v>
      </c>
      <c r="H43" s="36"/>
    </row>
    <row r="44" spans="2:8">
      <c r="C44" s="36"/>
      <c r="D44" s="36"/>
      <c r="E44" s="36"/>
      <c r="F44" s="36"/>
      <c r="G44" s="36"/>
      <c r="H44" s="36"/>
    </row>
    <row r="45" spans="2:8">
      <c r="B45" s="5" t="s">
        <v>877</v>
      </c>
      <c r="C45" s="255"/>
      <c r="D45" s="255"/>
      <c r="E45" s="255"/>
      <c r="F45" s="255"/>
      <c r="G45" s="255"/>
      <c r="H45" s="36"/>
    </row>
    <row r="46" spans="2:8">
      <c r="B46" s="133" t="s">
        <v>862</v>
      </c>
      <c r="C46" s="133">
        <v>2022</v>
      </c>
      <c r="D46" s="133">
        <v>2023</v>
      </c>
      <c r="E46" s="133">
        <v>2024</v>
      </c>
      <c r="F46" s="133">
        <v>2025</v>
      </c>
      <c r="G46" s="133">
        <v>2026</v>
      </c>
      <c r="H46" s="36"/>
    </row>
    <row r="47" spans="2:8">
      <c r="B47" s="252" t="s">
        <v>847</v>
      </c>
      <c r="C47" s="141">
        <v>6.3799999999999996E-2</v>
      </c>
      <c r="D47" s="141">
        <v>1.43E-2</v>
      </c>
      <c r="E47" s="141">
        <v>1.9900000000000001E-2</v>
      </c>
      <c r="F47" s="141">
        <v>5.4100000000000002E-2</v>
      </c>
      <c r="G47" s="141">
        <v>2.5999999999999999E-2</v>
      </c>
      <c r="H47" s="36"/>
    </row>
    <row r="48" spans="2:8">
      <c r="B48" s="252" t="s">
        <v>849</v>
      </c>
      <c r="C48" s="141">
        <v>2.64E-2</v>
      </c>
      <c r="D48" s="141">
        <v>2.3699999999999999E-2</v>
      </c>
      <c r="E48" s="141">
        <v>2.07E-2</v>
      </c>
      <c r="F48" s="141">
        <v>2.52E-2</v>
      </c>
      <c r="G48" s="141">
        <v>1.8499999999999999E-2</v>
      </c>
      <c r="H48" s="36"/>
    </row>
    <row r="49" spans="2:8">
      <c r="B49" s="123" t="s">
        <v>863</v>
      </c>
      <c r="C49" s="254">
        <f>AVERAGE(C47:C48)</f>
        <v>4.5100000000000001E-2</v>
      </c>
      <c r="D49" s="254">
        <f>AVERAGE(D47:D48)</f>
        <v>1.9E-2</v>
      </c>
      <c r="E49" s="254">
        <f>AVERAGE(E47:E48)</f>
        <v>2.0299999999999999E-2</v>
      </c>
      <c r="F49" s="254">
        <f>AVERAGE(F47:F48)</f>
        <v>3.9650000000000005E-2</v>
      </c>
      <c r="G49" s="254">
        <f>AVERAGE(G47:G48)</f>
        <v>2.2249999999999999E-2</v>
      </c>
      <c r="H49" s="36"/>
    </row>
    <row r="50" spans="2:8" ht="15" thickBot="1">
      <c r="B50" s="253" t="s">
        <v>187</v>
      </c>
      <c r="C50" s="256">
        <f>MEDIAN(C47:C48)</f>
        <v>4.5100000000000001E-2</v>
      </c>
      <c r="D50" s="256">
        <f>MEDIAN(D47:D48)</f>
        <v>1.9E-2</v>
      </c>
      <c r="E50" s="256">
        <f>MEDIAN(E47:E48)</f>
        <v>2.0299999999999999E-2</v>
      </c>
      <c r="F50" s="256">
        <f>MEDIAN(F47:F48)</f>
        <v>3.9650000000000005E-2</v>
      </c>
      <c r="G50" s="256">
        <f>MEDIAN(G47:G48)</f>
        <v>2.2249999999999999E-2</v>
      </c>
      <c r="H50" s="36"/>
    </row>
    <row r="51" spans="2:8">
      <c r="H51" s="36"/>
    </row>
    <row r="52" spans="2:8">
      <c r="H52" s="36"/>
    </row>
  </sheetData>
  <sheetProtection algorithmName="SHA-512" hashValue="suua91Nhbn8ozU0x5lVQVuyHkQRJiWTeUac0GfWrYza3BuHp0oTSyw2aVS5unHmxJhzoJj4P+qPeInE915A2cg==" saltValue="WG/EofVCVMn095x/LbmdHQ==" spinCount="100000" sheet="1" objects="1" scenario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D90A-DAB8-46F9-962D-1AE650E143D4}">
  <dimension ref="B1:AM36"/>
  <sheetViews>
    <sheetView showGridLines="0" zoomScale="72" zoomScaleNormal="72" workbookViewId="0">
      <pane xSplit="3" ySplit="7" topLeftCell="D8" activePane="bottomRight" state="frozen"/>
      <selection pane="topRight" activeCell="D1" sqref="D1"/>
      <selection pane="bottomLeft" activeCell="A6" sqref="A6"/>
      <selection pane="bottomRight" activeCell="W35" sqref="W35"/>
    </sheetView>
  </sheetViews>
  <sheetFormatPr defaultRowHeight="14.4" outlineLevelCol="1"/>
  <cols>
    <col min="1" max="1" width="1.88671875" customWidth="1"/>
    <col min="2" max="2" width="27.21875" customWidth="1"/>
    <col min="3" max="3" width="14.5546875" customWidth="1"/>
    <col min="4" max="8" width="10.33203125" customWidth="1"/>
    <col min="9" max="9" width="0.88671875" customWidth="1"/>
    <col min="10" max="11" width="10.33203125" customWidth="1"/>
    <col min="12" max="12" width="10.21875" customWidth="1"/>
    <col min="13" max="15" width="12.77734375" hidden="1" customWidth="1" outlineLevel="1"/>
    <col min="16" max="16" width="10.33203125" customWidth="1" collapsed="1"/>
    <col min="17" max="17" width="12.109375" customWidth="1"/>
    <col min="18" max="18" width="10.33203125" customWidth="1"/>
    <col min="19" max="21" width="12.77734375" hidden="1" customWidth="1" outlineLevel="1"/>
    <col min="22" max="22" width="10.33203125" customWidth="1" collapsed="1"/>
    <col min="23" max="23" width="7.33203125" customWidth="1"/>
    <col min="24" max="25" width="10.77734375" customWidth="1"/>
    <col min="26" max="31" width="10.33203125" customWidth="1"/>
    <col min="32" max="34" width="8.77734375" customWidth="1"/>
    <col min="38" max="38" width="8.6640625" customWidth="1"/>
    <col min="39" max="39" width="8.88671875" hidden="1" customWidth="1"/>
  </cols>
  <sheetData>
    <row r="1" spans="2:37" ht="7.8" customHeight="1"/>
    <row r="2" spans="2:37" ht="21" customHeight="1">
      <c r="B2" s="33" t="s">
        <v>1004</v>
      </c>
      <c r="C2" s="33"/>
    </row>
    <row r="3" spans="2:37" ht="10.199999999999999" customHeight="1"/>
    <row r="4" spans="2:37">
      <c r="B4" s="5"/>
      <c r="C4" s="5"/>
      <c r="D4" s="539" t="s">
        <v>871</v>
      </c>
      <c r="E4" s="539"/>
      <c r="F4" s="539"/>
      <c r="G4" s="539"/>
      <c r="H4" s="539"/>
      <c r="I4" s="5"/>
      <c r="J4" s="5"/>
      <c r="K4" s="5"/>
      <c r="L4" s="5"/>
      <c r="M4" s="5"/>
      <c r="N4" s="5"/>
      <c r="O4" s="5"/>
      <c r="P4" s="5"/>
      <c r="Q4" s="5"/>
      <c r="R4" s="5"/>
      <c r="S4" s="5"/>
      <c r="T4" s="5"/>
      <c r="U4" s="5"/>
      <c r="V4" s="5"/>
      <c r="W4" s="5"/>
      <c r="X4" s="5"/>
      <c r="Y4" s="5"/>
      <c r="Z4" s="5"/>
      <c r="AA4" s="5"/>
      <c r="AB4" s="5"/>
      <c r="AC4" s="5"/>
      <c r="AD4" s="5"/>
      <c r="AE4" s="5"/>
      <c r="AF4" s="5"/>
      <c r="AG4" s="5"/>
      <c r="AH4" s="5"/>
    </row>
    <row r="5" spans="2:37">
      <c r="B5" s="5"/>
      <c r="C5" s="5"/>
      <c r="D5" s="5"/>
      <c r="E5" s="540" t="s">
        <v>869</v>
      </c>
      <c r="F5" s="5"/>
      <c r="G5" s="5"/>
      <c r="H5" s="542" t="s">
        <v>793</v>
      </c>
      <c r="I5" s="213"/>
      <c r="J5" s="71">
        <v>2026</v>
      </c>
      <c r="K5" s="258">
        <f>J5+1</f>
        <v>2027</v>
      </c>
      <c r="L5" s="258">
        <f>K5+1</f>
        <v>2028</v>
      </c>
      <c r="M5" s="71">
        <v>2026</v>
      </c>
      <c r="N5" s="258">
        <f>M5+1</f>
        <v>2027</v>
      </c>
      <c r="O5" s="258">
        <f>N5+1</f>
        <v>2028</v>
      </c>
      <c r="P5" s="259">
        <v>2026</v>
      </c>
      <c r="Q5" s="260">
        <f>P5+1</f>
        <v>2027</v>
      </c>
      <c r="R5" s="260">
        <f>Q5+1</f>
        <v>2028</v>
      </c>
      <c r="S5" s="71">
        <v>2026</v>
      </c>
      <c r="T5" s="258">
        <f>S5+1</f>
        <v>2027</v>
      </c>
      <c r="U5" s="258">
        <f>T5+1</f>
        <v>2028</v>
      </c>
      <c r="V5" s="71">
        <v>2026</v>
      </c>
      <c r="W5" s="258">
        <f>V5+1</f>
        <v>2027</v>
      </c>
      <c r="X5" s="258">
        <f>W5+1</f>
        <v>2028</v>
      </c>
      <c r="Y5" s="258">
        <f>X5+1</f>
        <v>2029</v>
      </c>
      <c r="Z5" s="259">
        <v>2026</v>
      </c>
      <c r="AA5" s="260">
        <f>Z5+1</f>
        <v>2027</v>
      </c>
      <c r="AB5" s="260">
        <f>AA5+1</f>
        <v>2028</v>
      </c>
      <c r="AC5" s="259">
        <v>2026</v>
      </c>
      <c r="AD5" s="260">
        <f>AC5+1</f>
        <v>2027</v>
      </c>
      <c r="AE5" s="260">
        <f>AD5+1</f>
        <v>2028</v>
      </c>
      <c r="AF5" s="259">
        <v>2026</v>
      </c>
      <c r="AG5" s="260">
        <f>AF5+1</f>
        <v>2027</v>
      </c>
      <c r="AH5" s="260">
        <f>AG5+1</f>
        <v>2028</v>
      </c>
    </row>
    <row r="6" spans="2:37">
      <c r="B6" s="5" t="s">
        <v>864</v>
      </c>
      <c r="C6" s="5" t="s">
        <v>865</v>
      </c>
      <c r="D6" s="5" t="s">
        <v>868</v>
      </c>
      <c r="E6" s="541"/>
      <c r="F6" s="261" t="s">
        <v>340</v>
      </c>
      <c r="G6" s="261" t="s">
        <v>870</v>
      </c>
      <c r="H6" s="543"/>
      <c r="I6" s="5"/>
      <c r="J6" s="261" t="s">
        <v>872</v>
      </c>
      <c r="K6" s="261" t="s">
        <v>872</v>
      </c>
      <c r="L6" s="261" t="s">
        <v>872</v>
      </c>
      <c r="M6" s="5" t="s">
        <v>873</v>
      </c>
      <c r="N6" s="5" t="s">
        <v>873</v>
      </c>
      <c r="O6" s="5" t="s">
        <v>873</v>
      </c>
      <c r="P6" s="261" t="s">
        <v>460</v>
      </c>
      <c r="Q6" s="261" t="s">
        <v>460</v>
      </c>
      <c r="R6" s="261" t="s">
        <v>460</v>
      </c>
      <c r="S6" s="5" t="s">
        <v>878</v>
      </c>
      <c r="T6" s="5" t="s">
        <v>878</v>
      </c>
      <c r="U6" s="5" t="s">
        <v>878</v>
      </c>
      <c r="V6" s="261" t="s">
        <v>879</v>
      </c>
      <c r="W6" s="261" t="s">
        <v>879</v>
      </c>
      <c r="X6" s="261" t="s">
        <v>879</v>
      </c>
      <c r="Y6" s="261" t="s">
        <v>879</v>
      </c>
      <c r="Z6" s="261" t="s">
        <v>883</v>
      </c>
      <c r="AA6" s="261" t="s">
        <v>883</v>
      </c>
      <c r="AB6" s="261" t="s">
        <v>883</v>
      </c>
      <c r="AC6" s="261" t="s">
        <v>880</v>
      </c>
      <c r="AD6" s="261" t="s">
        <v>880</v>
      </c>
      <c r="AE6" s="261" t="s">
        <v>880</v>
      </c>
      <c r="AF6" s="261" t="s">
        <v>881</v>
      </c>
      <c r="AG6" s="261" t="s">
        <v>881</v>
      </c>
      <c r="AH6" s="261" t="s">
        <v>881</v>
      </c>
    </row>
    <row r="7" spans="2:37" ht="7.2" customHeight="1">
      <c r="P7" s="7"/>
      <c r="Q7" s="7"/>
      <c r="R7" s="7"/>
    </row>
    <row r="8" spans="2:37">
      <c r="B8" s="257" t="s">
        <v>847</v>
      </c>
      <c r="C8" s="103" t="s">
        <v>866</v>
      </c>
      <c r="D8" s="515">
        <v>1327</v>
      </c>
      <c r="E8" s="516">
        <v>42360</v>
      </c>
      <c r="F8" s="516">
        <v>992</v>
      </c>
      <c r="G8" s="516">
        <v>781</v>
      </c>
      <c r="H8" s="439">
        <f>E8+F8-G8</f>
        <v>42571</v>
      </c>
      <c r="I8" s="283"/>
      <c r="J8" s="438">
        <v>14244</v>
      </c>
      <c r="K8" s="438">
        <v>16535.599999999999</v>
      </c>
      <c r="L8" s="438">
        <v>18891.3</v>
      </c>
      <c r="M8" s="440">
        <f>Benchmarking!G19</f>
        <v>-7.5800000000000006E-2</v>
      </c>
      <c r="N8" s="439">
        <f>K8/J8-1</f>
        <v>0.16088177478236432</v>
      </c>
      <c r="O8" s="439">
        <f>L8/K8-1</f>
        <v>0.14246232371368439</v>
      </c>
      <c r="P8" s="438">
        <v>644</v>
      </c>
      <c r="Q8" s="438">
        <v>1165.4000000000001</v>
      </c>
      <c r="R8" s="438">
        <v>1418.1</v>
      </c>
      <c r="S8" s="440">
        <f>Benchmarking!G26</f>
        <v>0.04</v>
      </c>
      <c r="T8" s="439">
        <f>Q8/K8</f>
        <v>7.0478240886330118E-2</v>
      </c>
      <c r="U8" s="439">
        <f>R8/L8</f>
        <v>7.5066300360483396E-2</v>
      </c>
      <c r="V8" s="440">
        <f>J8*Benchmarking!G47</f>
        <v>370.34399999999999</v>
      </c>
      <c r="W8" s="438">
        <v>837.7</v>
      </c>
      <c r="X8" s="438">
        <v>1057.7</v>
      </c>
      <c r="Y8" s="438">
        <v>1058.7</v>
      </c>
      <c r="Z8" s="285">
        <f>$H$8/J8</f>
        <v>2.9886969952260602</v>
      </c>
      <c r="AA8" s="285">
        <f t="shared" ref="AA8:AB8" si="0">$H$8/K8</f>
        <v>2.5745059145117204</v>
      </c>
      <c r="AB8" s="285">
        <f t="shared" si="0"/>
        <v>2.2534711745618354</v>
      </c>
      <c r="AC8" s="285">
        <f>$H$8/P8</f>
        <v>66.104037267080741</v>
      </c>
      <c r="AD8" s="285">
        <f>$H$8/Q8</f>
        <v>36.529088724901321</v>
      </c>
      <c r="AE8" s="285">
        <f>$H$8/R8</f>
        <v>30.019744728862566</v>
      </c>
      <c r="AF8" s="285">
        <f>$E$8/V8</f>
        <v>114.38014386624327</v>
      </c>
      <c r="AG8" s="285">
        <f t="shared" ref="AG8:AH8" si="1">$E$8/W8</f>
        <v>50.567028769249134</v>
      </c>
      <c r="AH8" s="285">
        <f t="shared" si="1"/>
        <v>40.049163278812514</v>
      </c>
    </row>
    <row r="9" spans="2:37">
      <c r="B9" s="257" t="s">
        <v>849</v>
      </c>
      <c r="C9" s="103" t="s">
        <v>867</v>
      </c>
      <c r="D9" s="515">
        <v>7788</v>
      </c>
      <c r="E9" s="516">
        <v>26396</v>
      </c>
      <c r="F9" s="516">
        <v>2702</v>
      </c>
      <c r="G9" s="516">
        <v>466</v>
      </c>
      <c r="H9" s="439">
        <f>E9+F9-G9</f>
        <v>28632</v>
      </c>
      <c r="I9" s="283"/>
      <c r="J9" s="438">
        <v>12186</v>
      </c>
      <c r="K9" s="438">
        <v>15285.8</v>
      </c>
      <c r="L9" s="438">
        <v>19285.7</v>
      </c>
      <c r="M9" s="440">
        <f>Benchmarking!G20</f>
        <v>0.22189999999999999</v>
      </c>
      <c r="N9" s="439">
        <f>K9/J9-1</f>
        <v>0.25437387165599867</v>
      </c>
      <c r="O9" s="439">
        <f t="shared" ref="O9" si="2">L9/K9-1</f>
        <v>0.26167423360242847</v>
      </c>
      <c r="P9" s="438">
        <v>862</v>
      </c>
      <c r="Q9" s="438">
        <v>1171</v>
      </c>
      <c r="R9" s="438">
        <v>1573.6</v>
      </c>
      <c r="S9" s="440">
        <f>Benchmarking!G27</f>
        <v>7.0000000000000007E-2</v>
      </c>
      <c r="T9" s="439">
        <f>Q9/K9</f>
        <v>7.6607047063287498E-2</v>
      </c>
      <c r="U9" s="439">
        <f t="shared" ref="U9" si="3">R9/L9</f>
        <v>8.1594134514173702E-2</v>
      </c>
      <c r="V9" s="440">
        <f>J9*Benchmarking!G48</f>
        <v>225.441</v>
      </c>
      <c r="W9" s="438">
        <v>492.8</v>
      </c>
      <c r="X9" s="438">
        <v>731.1</v>
      </c>
      <c r="Y9" s="438">
        <v>732.1</v>
      </c>
      <c r="Z9" s="285">
        <f>$H$9/J9</f>
        <v>2.3495814869522404</v>
      </c>
      <c r="AA9" s="285">
        <f>$H$9/K9</f>
        <v>1.8731109919009801</v>
      </c>
      <c r="AB9" s="285">
        <f>$H$9/L9</f>
        <v>1.4846233219432015</v>
      </c>
      <c r="AC9" s="285">
        <f>$H$9/P9</f>
        <v>33.215777262180971</v>
      </c>
      <c r="AD9" s="285">
        <f>$H$9/Q9</f>
        <v>24.450896669513238</v>
      </c>
      <c r="AE9" s="285">
        <f>$H$9/R9</f>
        <v>18.195221148957806</v>
      </c>
      <c r="AF9" s="285">
        <f>$E$9/V9</f>
        <v>117.08606686450113</v>
      </c>
      <c r="AG9" s="285">
        <f t="shared" ref="AG9:AH9" si="4">$E$9/W9</f>
        <v>53.563311688311686</v>
      </c>
      <c r="AH9" s="285">
        <f t="shared" si="4"/>
        <v>36.104500068390095</v>
      </c>
      <c r="AJ9" s="56"/>
    </row>
    <row r="10" spans="2:37" ht="2.4" customHeight="1">
      <c r="Z10" s="7"/>
      <c r="AA10" s="7"/>
      <c r="AB10" s="7"/>
      <c r="AC10" s="7"/>
      <c r="AD10" s="7"/>
      <c r="AE10" s="7"/>
      <c r="AF10" s="7"/>
      <c r="AG10" s="7"/>
      <c r="AH10" s="7"/>
      <c r="AJ10" s="56"/>
    </row>
    <row r="11" spans="2:37">
      <c r="B11" s="263" t="s">
        <v>722</v>
      </c>
      <c r="C11" s="263"/>
      <c r="D11" s="263"/>
      <c r="E11" s="263"/>
      <c r="F11" s="263"/>
      <c r="G11" s="263"/>
      <c r="H11" s="263"/>
      <c r="I11" s="263"/>
      <c r="J11" s="263"/>
      <c r="K11" s="263"/>
      <c r="L11" s="263"/>
      <c r="M11" s="263"/>
      <c r="N11" s="263"/>
      <c r="O11" s="263"/>
      <c r="P11" s="263"/>
      <c r="Q11" s="263"/>
      <c r="R11" s="263"/>
      <c r="S11" s="263"/>
      <c r="T11" s="263"/>
      <c r="U11" s="263"/>
      <c r="V11" s="263"/>
      <c r="W11" s="263"/>
      <c r="X11" s="263"/>
      <c r="Y11" s="263"/>
      <c r="Z11" s="286">
        <f t="shared" ref="Z11:AH11" si="5">MAX(Z8:Z9)</f>
        <v>2.9886969952260602</v>
      </c>
      <c r="AA11" s="286">
        <f t="shared" si="5"/>
        <v>2.5745059145117204</v>
      </c>
      <c r="AB11" s="286">
        <f t="shared" si="5"/>
        <v>2.2534711745618354</v>
      </c>
      <c r="AC11" s="286">
        <f t="shared" si="5"/>
        <v>66.104037267080741</v>
      </c>
      <c r="AD11" s="286">
        <f t="shared" si="5"/>
        <v>36.529088724901321</v>
      </c>
      <c r="AE11" s="286">
        <f t="shared" si="5"/>
        <v>30.019744728862566</v>
      </c>
      <c r="AF11" s="286">
        <f t="shared" si="5"/>
        <v>117.08606686450113</v>
      </c>
      <c r="AG11" s="286">
        <f t="shared" si="5"/>
        <v>53.563311688311686</v>
      </c>
      <c r="AH11" s="286">
        <f t="shared" si="5"/>
        <v>40.049163278812514</v>
      </c>
      <c r="AJ11" s="271" t="s">
        <v>883</v>
      </c>
      <c r="AK11" s="271"/>
    </row>
    <row r="12" spans="2:37">
      <c r="B12" s="262" t="s">
        <v>841</v>
      </c>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87">
        <f t="shared" ref="Z12:AH12" si="6">PERCENTILE(Z8:Z9,0.75)</f>
        <v>2.8289181181576053</v>
      </c>
      <c r="AA12" s="287">
        <f t="shared" si="6"/>
        <v>2.3991571838590353</v>
      </c>
      <c r="AB12" s="287">
        <f t="shared" si="6"/>
        <v>2.0612592114071768</v>
      </c>
      <c r="AC12" s="287">
        <f t="shared" si="6"/>
        <v>57.881972265855801</v>
      </c>
      <c r="AD12" s="287">
        <f t="shared" si="6"/>
        <v>33.509540711054299</v>
      </c>
      <c r="AE12" s="287">
        <f t="shared" si="6"/>
        <v>27.063613833886375</v>
      </c>
      <c r="AF12" s="287">
        <f t="shared" si="6"/>
        <v>116.40958611493667</v>
      </c>
      <c r="AG12" s="287">
        <f t="shared" si="6"/>
        <v>52.814240958546051</v>
      </c>
      <c r="AH12" s="287">
        <f t="shared" si="6"/>
        <v>39.06299747620691</v>
      </c>
      <c r="AJ12" s="271" t="s">
        <v>880</v>
      </c>
      <c r="AK12" s="271"/>
    </row>
    <row r="13" spans="2:37">
      <c r="B13" s="265" t="s">
        <v>188</v>
      </c>
      <c r="C13" s="265"/>
      <c r="D13" s="265"/>
      <c r="E13" s="265"/>
      <c r="F13" s="265"/>
      <c r="G13" s="265"/>
      <c r="H13" s="265"/>
      <c r="I13" s="265"/>
      <c r="J13" s="265"/>
      <c r="K13" s="265"/>
      <c r="L13" s="265"/>
      <c r="M13" s="265"/>
      <c r="N13" s="265"/>
      <c r="O13" s="265"/>
      <c r="P13" s="265"/>
      <c r="Q13" s="265"/>
      <c r="R13" s="265"/>
      <c r="S13" s="265"/>
      <c r="T13" s="265"/>
      <c r="U13" s="265"/>
      <c r="V13" s="265"/>
      <c r="W13" s="265"/>
      <c r="X13" s="265"/>
      <c r="Y13" s="265"/>
      <c r="Z13" s="288">
        <f t="shared" ref="Z13:AH13" si="7">AVERAGE(Z8:Z9)</f>
        <v>2.6691392410891503</v>
      </c>
      <c r="AA13" s="288">
        <f t="shared" si="7"/>
        <v>2.2238084532063502</v>
      </c>
      <c r="AB13" s="288">
        <f t="shared" si="7"/>
        <v>1.8690472482525184</v>
      </c>
      <c r="AC13" s="288">
        <f t="shared" si="7"/>
        <v>49.65990726463086</v>
      </c>
      <c r="AD13" s="288">
        <f t="shared" si="7"/>
        <v>30.489992697207278</v>
      </c>
      <c r="AE13" s="288">
        <f t="shared" si="7"/>
        <v>24.107482938910188</v>
      </c>
      <c r="AF13" s="288">
        <f t="shared" si="7"/>
        <v>115.73310536537221</v>
      </c>
      <c r="AG13" s="288">
        <f t="shared" si="7"/>
        <v>52.06517022878041</v>
      </c>
      <c r="AH13" s="288">
        <f t="shared" si="7"/>
        <v>38.076831673601305</v>
      </c>
      <c r="AJ13" s="271" t="s">
        <v>884</v>
      </c>
      <c r="AK13" s="271"/>
    </row>
    <row r="14" spans="2:37">
      <c r="B14" s="265" t="s">
        <v>882</v>
      </c>
      <c r="C14" s="265"/>
      <c r="D14" s="265"/>
      <c r="E14" s="265"/>
      <c r="F14" s="265"/>
      <c r="G14" s="265"/>
      <c r="H14" s="265"/>
      <c r="I14" s="265"/>
      <c r="J14" s="265"/>
      <c r="K14" s="265"/>
      <c r="L14" s="265"/>
      <c r="M14" s="265"/>
      <c r="N14" s="265"/>
      <c r="O14" s="265"/>
      <c r="P14" s="265"/>
      <c r="Q14" s="265"/>
      <c r="R14" s="265"/>
      <c r="S14" s="265"/>
      <c r="T14" s="265"/>
      <c r="U14" s="265"/>
      <c r="V14" s="265"/>
      <c r="W14" s="265"/>
      <c r="X14" s="265"/>
      <c r="Y14" s="265"/>
      <c r="Z14" s="288">
        <f t="shared" ref="Z14:AH14" si="8">MEDIAN(Z8:Z9)</f>
        <v>2.6691392410891503</v>
      </c>
      <c r="AA14" s="288">
        <f t="shared" si="8"/>
        <v>2.2238084532063502</v>
      </c>
      <c r="AB14" s="288">
        <f t="shared" si="8"/>
        <v>1.8690472482525184</v>
      </c>
      <c r="AC14" s="288">
        <f t="shared" si="8"/>
        <v>49.65990726463086</v>
      </c>
      <c r="AD14" s="288">
        <f t="shared" si="8"/>
        <v>30.489992697207278</v>
      </c>
      <c r="AE14" s="288">
        <f t="shared" si="8"/>
        <v>24.107482938910188</v>
      </c>
      <c r="AF14" s="288">
        <f t="shared" si="8"/>
        <v>115.73310536537221</v>
      </c>
      <c r="AG14" s="288">
        <f t="shared" si="8"/>
        <v>52.06517022878041</v>
      </c>
      <c r="AH14" s="288">
        <f t="shared" si="8"/>
        <v>38.076831673601305</v>
      </c>
      <c r="AJ14" s="271"/>
    </row>
    <row r="15" spans="2:37">
      <c r="B15" s="262" t="s">
        <v>840</v>
      </c>
      <c r="C15" s="262"/>
      <c r="D15" s="262"/>
      <c r="E15" s="262"/>
      <c r="F15" s="262"/>
      <c r="G15" s="262"/>
      <c r="H15" s="262"/>
      <c r="I15" s="262"/>
      <c r="J15" s="262"/>
      <c r="K15" s="262"/>
      <c r="L15" s="262"/>
      <c r="M15" s="262"/>
      <c r="N15" s="262"/>
      <c r="O15" s="262"/>
      <c r="P15" s="262"/>
      <c r="Q15" s="262"/>
      <c r="R15" s="262"/>
      <c r="S15" s="262"/>
      <c r="T15" s="262" t="s">
        <v>0</v>
      </c>
      <c r="U15" s="262"/>
      <c r="V15" s="262"/>
      <c r="W15" s="262"/>
      <c r="X15" s="262"/>
      <c r="Y15" s="262"/>
      <c r="Z15" s="287">
        <f t="shared" ref="Z15:AH15" si="9">PERCENTILE(Z8:Z9,0.25)</f>
        <v>2.5093603640206954</v>
      </c>
      <c r="AA15" s="287">
        <f t="shared" si="9"/>
        <v>2.0484597225536652</v>
      </c>
      <c r="AB15" s="287">
        <f t="shared" si="9"/>
        <v>1.6768352850978601</v>
      </c>
      <c r="AC15" s="287">
        <f t="shared" si="9"/>
        <v>41.437842263405912</v>
      </c>
      <c r="AD15" s="287">
        <f t="shared" si="9"/>
        <v>27.47044468336026</v>
      </c>
      <c r="AE15" s="287">
        <f t="shared" si="9"/>
        <v>21.151352043933997</v>
      </c>
      <c r="AF15" s="287">
        <f t="shared" si="9"/>
        <v>115.05662461580773</v>
      </c>
      <c r="AG15" s="287">
        <f t="shared" si="9"/>
        <v>51.316099499014769</v>
      </c>
      <c r="AH15" s="287">
        <f t="shared" si="9"/>
        <v>37.0906658709957</v>
      </c>
    </row>
    <row r="16" spans="2:37" ht="15" thickBot="1">
      <c r="B16" s="264" t="s">
        <v>720</v>
      </c>
      <c r="C16" s="264"/>
      <c r="D16" s="264"/>
      <c r="E16" s="264"/>
      <c r="F16" s="264"/>
      <c r="G16" s="264"/>
      <c r="H16" s="264"/>
      <c r="I16" s="264"/>
      <c r="J16" s="264"/>
      <c r="K16" s="264"/>
      <c r="L16" s="264"/>
      <c r="M16" s="264"/>
      <c r="N16" s="264"/>
      <c r="O16" s="264"/>
      <c r="P16" s="264"/>
      <c r="Q16" s="264"/>
      <c r="R16" s="264"/>
      <c r="S16" s="264"/>
      <c r="T16" s="264"/>
      <c r="U16" s="264"/>
      <c r="V16" s="264"/>
      <c r="W16" s="264"/>
      <c r="X16" s="264"/>
      <c r="Y16" s="264"/>
      <c r="Z16" s="289">
        <f t="shared" ref="Z16:AH16" si="10">MIN(Z8:Z9)</f>
        <v>2.3495814869522404</v>
      </c>
      <c r="AA16" s="289">
        <f t="shared" si="10"/>
        <v>1.8731109919009801</v>
      </c>
      <c r="AB16" s="289">
        <f t="shared" si="10"/>
        <v>1.4846233219432015</v>
      </c>
      <c r="AC16" s="289">
        <f t="shared" si="10"/>
        <v>33.215777262180971</v>
      </c>
      <c r="AD16" s="289">
        <f t="shared" si="10"/>
        <v>24.450896669513238</v>
      </c>
      <c r="AE16" s="289">
        <f t="shared" si="10"/>
        <v>18.195221148957806</v>
      </c>
      <c r="AF16" s="289">
        <f t="shared" si="10"/>
        <v>114.38014386624327</v>
      </c>
      <c r="AG16" s="289">
        <f t="shared" si="10"/>
        <v>50.567028769249134</v>
      </c>
      <c r="AH16" s="289">
        <f t="shared" si="10"/>
        <v>36.104500068390095</v>
      </c>
    </row>
    <row r="17" spans="2:34">
      <c r="Z17" t="s">
        <v>0</v>
      </c>
    </row>
    <row r="18" spans="2:34">
      <c r="B18" s="5" t="str">
        <f>"Bluestar Ltd Valuation using  "&amp;""</f>
        <v xml:space="preserve">Bluestar Ltd Valuation using  </v>
      </c>
      <c r="C18" s="5"/>
    </row>
    <row r="19" spans="2:34">
      <c r="B19" t="s">
        <v>872</v>
      </c>
      <c r="C19" s="441">
        <f>'3 - Statement Model'!L8</f>
        <v>12401.99</v>
      </c>
    </row>
    <row r="20" spans="2:34">
      <c r="B20" t="s">
        <v>460</v>
      </c>
      <c r="C20" s="441">
        <f>'3 - Statement Model'!L16</f>
        <v>930.39999999999964</v>
      </c>
    </row>
    <row r="21" spans="2:34">
      <c r="B21" t="s">
        <v>885</v>
      </c>
      <c r="C21" s="441">
        <f>'3 - Statement Model'!L34</f>
        <v>526.76999999999964</v>
      </c>
    </row>
    <row r="22" spans="2:34">
      <c r="B22" s="107" t="s">
        <v>886</v>
      </c>
      <c r="C22" s="517" t="s">
        <v>880</v>
      </c>
    </row>
    <row r="23" spans="2:34">
      <c r="B23" t="str">
        <f>C22</f>
        <v>EV/EBITDA</v>
      </c>
      <c r="C23" s="98">
        <f>IF(C22=AJ11,Z14,IF(C22=AJ12,AC14,AF14))</f>
        <v>49.65990726463086</v>
      </c>
    </row>
    <row r="24" spans="2:34">
      <c r="B24" s="2" t="str">
        <f>IF(C22=AJ13,"Equity Value","Enterprise Value")</f>
        <v>Enterprise Value</v>
      </c>
      <c r="C24" s="442">
        <f>IF(C22=AJ13,C23*C21,IF(C22=AJ11,C23*C19,C23*C20))</f>
        <v>46203.577719012537</v>
      </c>
    </row>
    <row r="25" spans="2:34">
      <c r="B25" t="s">
        <v>794</v>
      </c>
      <c r="C25" s="298">
        <f>IF($C$22=$AJ$13,0,'DCF Analysis'!C35)</f>
        <v>626.79999999999995</v>
      </c>
      <c r="H25" t="s">
        <v>0</v>
      </c>
      <c r="L25" t="s">
        <v>0</v>
      </c>
      <c r="AH25" t="s">
        <v>0</v>
      </c>
    </row>
    <row r="26" spans="2:34">
      <c r="B26" t="s">
        <v>795</v>
      </c>
      <c r="C26" s="298">
        <f>IF($C$22=$AJ$13,0,'DCF Analysis'!C36)</f>
        <v>402.07</v>
      </c>
    </row>
    <row r="27" spans="2:34">
      <c r="B27" t="s">
        <v>887</v>
      </c>
      <c r="C27" s="298">
        <f>IF($C$22=$AJ$13,0,'DCF Analysis'!C37)</f>
        <v>2.4500000000000002</v>
      </c>
    </row>
    <row r="28" spans="2:34">
      <c r="B28" t="s">
        <v>797</v>
      </c>
      <c r="C28" s="298">
        <f>IF($C$22=$AJ$13,0,'DCF Analysis'!C38)</f>
        <v>930.2</v>
      </c>
    </row>
    <row r="29" spans="2:34">
      <c r="B29" s="123" t="s">
        <v>798</v>
      </c>
      <c r="C29" s="443">
        <f>C24-C25+C26-C27+C28</f>
        <v>46906.597719012534</v>
      </c>
    </row>
    <row r="30" spans="2:34">
      <c r="B30" t="s">
        <v>799</v>
      </c>
      <c r="C30" s="329">
        <f ca="1">'Option value'!E28</f>
        <v>9.8386966875177002</v>
      </c>
      <c r="F30" t="s">
        <v>0</v>
      </c>
    </row>
    <row r="31" spans="2:34">
      <c r="B31" s="2" t="s">
        <v>800</v>
      </c>
      <c r="C31" s="442">
        <f ca="1">C29-C30</f>
        <v>46896.759022325015</v>
      </c>
    </row>
    <row r="32" spans="2:34">
      <c r="B32" t="s">
        <v>910</v>
      </c>
      <c r="C32" s="382">
        <f>'Option value'!E10</f>
        <v>20.6</v>
      </c>
    </row>
    <row r="33" spans="2:5" ht="15" thickBot="1">
      <c r="B33" s="91" t="s">
        <v>911</v>
      </c>
      <c r="C33" s="444">
        <f ca="1">C31/C32</f>
        <v>2276.5417001128649</v>
      </c>
    </row>
    <row r="36" spans="2:5">
      <c r="E36" t="s">
        <v>0</v>
      </c>
    </row>
  </sheetData>
  <sheetProtection algorithmName="SHA-512" hashValue="Ov6eAR2+QIdW1BgWGdS4WfrPi1txdHzPSO65qkUkLDdOVmMjUcIFPhdipxe8aR8OzSS7QJAj+H2zyoT4J6Lb2g==" saltValue="1O/X0+Q5tiugQs7L2R4Nkg==" spinCount="100000" sheet="1" objects="1" scenarios="1"/>
  <mergeCells count="3">
    <mergeCell ref="D4:H4"/>
    <mergeCell ref="E5:E6"/>
    <mergeCell ref="H5:H6"/>
  </mergeCells>
  <dataValidations count="1">
    <dataValidation type="list" allowBlank="1" showInputMessage="1" showErrorMessage="1" sqref="C22" xr:uid="{B5AFBA43-0B43-491F-9E53-84AC7BAD2FF0}">
      <formula1>$AJ$11:$AJ$13</formula1>
    </dataValidation>
  </dataValidation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0102-38F2-4DDE-B3E2-E37ABC870580}">
  <sheetPr>
    <tabColor theme="7" tint="0.39997558519241921"/>
  </sheetPr>
  <dimension ref="A2:O93"/>
  <sheetViews>
    <sheetView showGridLines="0" zoomScale="99" zoomScaleNormal="85" workbookViewId="0">
      <selection activeCell="J25" sqref="J25"/>
    </sheetView>
  </sheetViews>
  <sheetFormatPr defaultRowHeight="14.4"/>
  <cols>
    <col min="1" max="1" width="1.88671875" customWidth="1"/>
    <col min="2" max="2" width="34.6640625" customWidth="1"/>
    <col min="3" max="3" width="18.109375" customWidth="1"/>
    <col min="4" max="5" width="10.77734375" customWidth="1"/>
    <col min="6" max="6" width="15.109375" customWidth="1"/>
    <col min="7" max="19" width="10.77734375" customWidth="1"/>
  </cols>
  <sheetData>
    <row r="2" spans="1:10" ht="21">
      <c r="B2" s="521" t="s">
        <v>922</v>
      </c>
      <c r="C2" s="521"/>
    </row>
    <row r="3" spans="1:10">
      <c r="B3" s="6" t="s">
        <v>965</v>
      </c>
    </row>
    <row r="5" spans="1:10" ht="14.4" customHeight="1">
      <c r="A5" t="s">
        <v>85</v>
      </c>
      <c r="B5" s="354" t="s">
        <v>924</v>
      </c>
      <c r="C5" s="355"/>
      <c r="F5" s="2" t="s">
        <v>961</v>
      </c>
    </row>
    <row r="6" spans="1:10" ht="14.4" customHeight="1">
      <c r="B6" s="357" t="s">
        <v>925</v>
      </c>
      <c r="C6" s="518">
        <v>1605</v>
      </c>
      <c r="F6" s="547" t="s">
        <v>960</v>
      </c>
      <c r="G6" s="547"/>
    </row>
    <row r="7" spans="1:10">
      <c r="B7" t="s">
        <v>926</v>
      </c>
      <c r="C7" s="519" t="s">
        <v>948</v>
      </c>
      <c r="F7" s="547"/>
      <c r="G7" s="547"/>
    </row>
    <row r="8" spans="1:10">
      <c r="B8" t="s">
        <v>950</v>
      </c>
      <c r="C8" s="520">
        <v>33009</v>
      </c>
      <c r="F8" t="s">
        <v>962</v>
      </c>
      <c r="G8" s="397">
        <v>558</v>
      </c>
    </row>
    <row r="9" spans="1:10">
      <c r="B9" t="s">
        <v>949</v>
      </c>
      <c r="C9" s="423">
        <v>20.6</v>
      </c>
      <c r="F9" t="s">
        <v>963</v>
      </c>
      <c r="G9" s="86">
        <f>(C6-G8)/G8</f>
        <v>1.8763440860215055</v>
      </c>
    </row>
    <row r="10" spans="1:10">
      <c r="B10" t="s">
        <v>927</v>
      </c>
      <c r="C10" s="424">
        <v>46210</v>
      </c>
      <c r="F10" s="356" t="s">
        <v>964</v>
      </c>
      <c r="G10" s="356"/>
      <c r="H10" s="356"/>
      <c r="I10" s="356"/>
      <c r="J10" s="356"/>
    </row>
    <row r="12" spans="1:10">
      <c r="A12" t="s">
        <v>85</v>
      </c>
      <c r="B12" s="35" t="s">
        <v>902</v>
      </c>
      <c r="C12" s="266"/>
      <c r="D12" s="266"/>
      <c r="E12" s="266"/>
      <c r="F12" s="266"/>
      <c r="G12" s="213"/>
      <c r="H12" s="213"/>
      <c r="I12" s="213"/>
    </row>
    <row r="13" spans="1:10">
      <c r="B13" s="351" t="s">
        <v>947</v>
      </c>
      <c r="C13" s="352" t="s">
        <v>900</v>
      </c>
      <c r="D13" s="352" t="s">
        <v>720</v>
      </c>
      <c r="E13" s="352" t="s">
        <v>901</v>
      </c>
      <c r="F13" s="353" t="s">
        <v>722</v>
      </c>
    </row>
    <row r="14" spans="1:10">
      <c r="B14" s="337" t="s">
        <v>862</v>
      </c>
      <c r="C14" s="445">
        <v>1641</v>
      </c>
      <c r="D14" s="446">
        <f>C14</f>
        <v>1641</v>
      </c>
      <c r="E14" s="445">
        <v>2959</v>
      </c>
      <c r="F14" s="447">
        <f>E14</f>
        <v>2959</v>
      </c>
    </row>
    <row r="15" spans="1:10">
      <c r="B15" s="338" t="s">
        <v>897</v>
      </c>
      <c r="C15" s="438">
        <v>440</v>
      </c>
      <c r="D15" s="439">
        <f t="shared" ref="D15:D18" si="0">C15</f>
        <v>440</v>
      </c>
      <c r="E15" s="438">
        <v>534</v>
      </c>
      <c r="F15" s="448">
        <f t="shared" ref="F15:F18" si="1">E15</f>
        <v>534</v>
      </c>
    </row>
    <row r="16" spans="1:10">
      <c r="B16" s="338" t="s">
        <v>896</v>
      </c>
      <c r="C16" s="438">
        <v>528</v>
      </c>
      <c r="D16" s="439">
        <f t="shared" si="0"/>
        <v>528</v>
      </c>
      <c r="E16" s="438">
        <v>704</v>
      </c>
      <c r="F16" s="448">
        <f t="shared" si="1"/>
        <v>704</v>
      </c>
    </row>
    <row r="17" spans="2:6">
      <c r="B17" s="338" t="s">
        <v>898</v>
      </c>
      <c r="C17" s="438">
        <v>664</v>
      </c>
      <c r="D17" s="439">
        <f t="shared" si="0"/>
        <v>664</v>
      </c>
      <c r="E17" s="438">
        <v>1046</v>
      </c>
      <c r="F17" s="448">
        <f t="shared" si="1"/>
        <v>1046</v>
      </c>
    </row>
    <row r="18" spans="2:6">
      <c r="B18" s="339" t="s">
        <v>899</v>
      </c>
      <c r="C18" s="449">
        <v>1450</v>
      </c>
      <c r="D18" s="450">
        <f t="shared" si="0"/>
        <v>1450</v>
      </c>
      <c r="E18" s="449">
        <v>2040</v>
      </c>
      <c r="F18" s="451">
        <f t="shared" si="1"/>
        <v>2040</v>
      </c>
    </row>
    <row r="38" spans="1:9">
      <c r="A38" t="s">
        <v>85</v>
      </c>
      <c r="B38" s="35" t="s">
        <v>928</v>
      </c>
      <c r="C38" s="266"/>
      <c r="D38" s="266"/>
      <c r="E38" s="266"/>
      <c r="F38" s="266"/>
      <c r="G38" s="266"/>
      <c r="H38" s="213"/>
      <c r="I38" s="213"/>
    </row>
    <row r="40" spans="1:9">
      <c r="B40" s="103" t="s">
        <v>791</v>
      </c>
      <c r="C40" s="344">
        <f>'DCF Analysis'!C32</f>
        <v>5546.9434838747457</v>
      </c>
    </row>
    <row r="41" spans="1:9">
      <c r="B41" s="103" t="s">
        <v>932</v>
      </c>
      <c r="C41" s="344">
        <f>'DCF Analysis'!C33</f>
        <v>5246.933885634292</v>
      </c>
    </row>
    <row r="42" spans="1:9">
      <c r="B42" s="103" t="s">
        <v>793</v>
      </c>
      <c r="C42" s="345">
        <f>SUM(C40:C41)</f>
        <v>10793.877369509039</v>
      </c>
    </row>
    <row r="43" spans="1:9">
      <c r="B43" s="103" t="s">
        <v>929</v>
      </c>
      <c r="C43" s="344">
        <f>'DCF Analysis'!C35</f>
        <v>626.79999999999995</v>
      </c>
    </row>
    <row r="44" spans="1:9" ht="15" customHeight="1">
      <c r="B44" s="103" t="s">
        <v>796</v>
      </c>
      <c r="C44" s="344">
        <f>'DCF Analysis'!C37</f>
        <v>2.4500000000000002</v>
      </c>
    </row>
    <row r="45" spans="1:9">
      <c r="B45" s="103" t="s">
        <v>933</v>
      </c>
      <c r="C45" s="344">
        <f>'DCF Analysis'!C36+'DCF Analysis'!C38</f>
        <v>1332.27</v>
      </c>
    </row>
    <row r="46" spans="1:9">
      <c r="B46" s="103" t="s">
        <v>798</v>
      </c>
      <c r="C46" s="346">
        <f>C42-C43-C44+C45</f>
        <v>11496.897369509039</v>
      </c>
    </row>
    <row r="47" spans="1:9">
      <c r="B47" s="103" t="s">
        <v>934</v>
      </c>
      <c r="C47" s="344">
        <f ca="1">'DCF Analysis'!C40</f>
        <v>9.8386966875177002</v>
      </c>
    </row>
    <row r="48" spans="1:9">
      <c r="B48" s="103" t="s">
        <v>921</v>
      </c>
      <c r="C48" s="345">
        <f ca="1">C46-C47</f>
        <v>11487.058672821522</v>
      </c>
      <c r="I48" t="s">
        <v>0</v>
      </c>
    </row>
    <row r="49" spans="1:9">
      <c r="B49" s="334" t="s">
        <v>930</v>
      </c>
      <c r="C49" s="347">
        <f>'DCF Analysis'!C42</f>
        <v>20.6</v>
      </c>
    </row>
    <row r="50" spans="1:9">
      <c r="B50" s="94" t="s">
        <v>931</v>
      </c>
      <c r="C50" s="348">
        <f ca="1">C48/C49</f>
        <v>557.62420741852043</v>
      </c>
    </row>
    <row r="52" spans="1:9">
      <c r="A52" t="s">
        <v>85</v>
      </c>
      <c r="B52" s="35" t="s">
        <v>953</v>
      </c>
      <c r="C52" s="266"/>
      <c r="D52" s="266"/>
      <c r="E52" s="266"/>
      <c r="F52" s="266"/>
      <c r="G52" s="266"/>
      <c r="H52" s="213"/>
      <c r="I52" s="213"/>
    </row>
    <row r="54" spans="1:9">
      <c r="B54" s="103" t="s">
        <v>938</v>
      </c>
      <c r="C54" s="459">
        <f>'WACC Analysis'!E6</f>
        <v>4.7699999999999992E-2</v>
      </c>
    </row>
    <row r="55" spans="1:9">
      <c r="B55" s="103" t="s">
        <v>724</v>
      </c>
      <c r="C55" s="459">
        <f>'WACC Analysis'!E7</f>
        <v>6.2699999999999992E-2</v>
      </c>
    </row>
    <row r="56" spans="1:9">
      <c r="B56" s="103" t="s">
        <v>725</v>
      </c>
      <c r="C56" s="342">
        <f>'WACC Analysis'!E10</f>
        <v>0.47306617396347272</v>
      </c>
    </row>
    <row r="57" spans="1:9">
      <c r="B57" s="103" t="s">
        <v>935</v>
      </c>
      <c r="C57" s="460">
        <f>C54+C55*C56</f>
        <v>7.736124910750973E-2</v>
      </c>
    </row>
    <row r="58" spans="1:9" ht="14.4" customHeight="1">
      <c r="B58" s="103" t="s">
        <v>936</v>
      </c>
      <c r="C58" s="459">
        <f>'WACC Analysis'!E17</f>
        <v>7.2599999999999998E-2</v>
      </c>
    </row>
    <row r="59" spans="1:9">
      <c r="B59" s="103" t="s">
        <v>417</v>
      </c>
      <c r="C59" s="459">
        <f>'WACC Analysis'!E18</f>
        <v>0.25119999999999998</v>
      </c>
    </row>
    <row r="60" spans="1:9">
      <c r="B60" s="103" t="s">
        <v>937</v>
      </c>
      <c r="C60" s="461">
        <f>C58*(1-C59)</f>
        <v>5.4362880000000002E-2</v>
      </c>
    </row>
    <row r="61" spans="1:9">
      <c r="B61" s="103" t="s">
        <v>939</v>
      </c>
      <c r="C61" s="341">
        <f>'WACC Analysis'!E23</f>
        <v>0.14000000000000001</v>
      </c>
    </row>
    <row r="63" spans="1:9">
      <c r="A63" t="s">
        <v>85</v>
      </c>
      <c r="B63" s="35" t="s">
        <v>954</v>
      </c>
      <c r="C63" s="266"/>
      <c r="D63" s="266"/>
      <c r="E63" s="266"/>
      <c r="F63" s="266"/>
      <c r="G63" s="266"/>
      <c r="H63" s="213"/>
      <c r="I63" s="213"/>
    </row>
    <row r="65" spans="1:12">
      <c r="A65" s="7"/>
      <c r="D65" s="7"/>
      <c r="E65" s="280" t="s">
        <v>888</v>
      </c>
      <c r="F65" s="7"/>
      <c r="H65" s="7"/>
    </row>
    <row r="66" spans="1:12">
      <c r="A66" s="7"/>
      <c r="H66" s="7"/>
    </row>
    <row r="67" spans="1:12">
      <c r="A67" s="533"/>
      <c r="B67" s="281"/>
      <c r="C67" s="282">
        <v>0.05</v>
      </c>
      <c r="D67" s="282">
        <v>0.06</v>
      </c>
      <c r="E67" s="282">
        <v>7.0000000000000007E-2</v>
      </c>
      <c r="F67" s="282">
        <v>0.08</v>
      </c>
      <c r="G67" s="282">
        <v>0.09</v>
      </c>
      <c r="H67" s="7"/>
    </row>
    <row r="68" spans="1:12">
      <c r="A68" s="533"/>
      <c r="B68" s="282">
        <v>0.11</v>
      </c>
      <c r="C68" s="452">
        <v>841.12336195451701</v>
      </c>
      <c r="D68" s="446">
        <v>951.14275489629745</v>
      </c>
      <c r="E68" s="446">
        <v>1116.1718443089685</v>
      </c>
      <c r="F68" s="446">
        <v>1391.2203266634201</v>
      </c>
      <c r="G68" s="446">
        <v>1941.3172913723224</v>
      </c>
      <c r="H68" s="7"/>
    </row>
    <row r="69" spans="1:12">
      <c r="A69" s="533"/>
      <c r="B69" s="282">
        <v>0.12</v>
      </c>
      <c r="C69" s="453">
        <v>718.806408069913</v>
      </c>
      <c r="D69" s="439">
        <v>791.62350082602313</v>
      </c>
      <c r="E69" s="439">
        <v>893.56743068457729</v>
      </c>
      <c r="F69" s="439">
        <v>1046.4833254724085</v>
      </c>
      <c r="G69" s="439">
        <v>1301.3431501187936</v>
      </c>
      <c r="H69" s="7"/>
    </row>
    <row r="70" spans="1:12">
      <c r="A70" s="7"/>
      <c r="B70" s="282">
        <v>0.13</v>
      </c>
      <c r="C70" s="454">
        <v>627.80356088318274</v>
      </c>
      <c r="D70" s="455">
        <v>678.44208297205796</v>
      </c>
      <c r="E70" s="439">
        <v>745.96011242389147</v>
      </c>
      <c r="F70" s="439">
        <v>840.48535365645853</v>
      </c>
      <c r="G70" s="439">
        <v>982.27321550530883</v>
      </c>
      <c r="H70" s="7"/>
    </row>
    <row r="71" spans="1:12">
      <c r="B71" s="282">
        <v>0.14000000000000001</v>
      </c>
      <c r="C71" s="456">
        <v>557.62477995680968</v>
      </c>
      <c r="D71" s="439">
        <v>594.16844368552665</v>
      </c>
      <c r="E71" s="439">
        <v>641.1531541938773</v>
      </c>
      <c r="F71" s="439">
        <v>703.79943487167816</v>
      </c>
      <c r="G71" s="439">
        <v>791.504227820599</v>
      </c>
    </row>
    <row r="72" spans="1:12">
      <c r="B72" s="282">
        <v>0.15</v>
      </c>
      <c r="C72" s="457">
        <v>501.9801027297853</v>
      </c>
      <c r="D72" s="458">
        <v>529.12334145010311</v>
      </c>
      <c r="E72" s="458">
        <v>563.05238985050039</v>
      </c>
      <c r="F72" s="458">
        <v>606.67545207958267</v>
      </c>
      <c r="G72" s="458">
        <v>664.83953505169211</v>
      </c>
    </row>
    <row r="74" spans="1:12">
      <c r="A74" t="s">
        <v>85</v>
      </c>
      <c r="B74" s="544" t="s">
        <v>951</v>
      </c>
      <c r="C74" s="544"/>
      <c r="D74" s="544"/>
      <c r="E74" s="544"/>
      <c r="F74" s="544"/>
      <c r="G74" s="544"/>
      <c r="H74" s="544"/>
      <c r="I74" s="544"/>
    </row>
    <row r="75" spans="1:12">
      <c r="B75" s="350" t="s">
        <v>940</v>
      </c>
      <c r="C75" s="350" t="s">
        <v>942</v>
      </c>
      <c r="D75" s="350" t="s">
        <v>943</v>
      </c>
    </row>
    <row r="76" spans="1:12">
      <c r="B76" s="340" t="s">
        <v>274</v>
      </c>
      <c r="C76" s="403">
        <f>'Relative Valuation'!AD8</f>
        <v>36.529088724901321</v>
      </c>
      <c r="D76" s="403">
        <f>'Relative Valuation'!AG8</f>
        <v>50.567028769249134</v>
      </c>
      <c r="L76" s="349" t="s">
        <v>952</v>
      </c>
    </row>
    <row r="77" spans="1:12">
      <c r="B77" s="335" t="s">
        <v>941</v>
      </c>
      <c r="C77" s="403">
        <f>'Relative Valuation'!AD9</f>
        <v>24.450896669513238</v>
      </c>
      <c r="D77" s="403">
        <f>'Relative Valuation'!AG9</f>
        <v>53.563311688311686</v>
      </c>
    </row>
    <row r="78" spans="1:12">
      <c r="B78" s="336" t="s">
        <v>187</v>
      </c>
      <c r="C78" s="404">
        <f>AVERAGE(C76:C77)</f>
        <v>30.489992697207278</v>
      </c>
      <c r="D78" s="404">
        <f>MEDIAN(D76:D77)</f>
        <v>52.06517022878041</v>
      </c>
    </row>
    <row r="80" spans="1:12">
      <c r="A80" t="s">
        <v>85</v>
      </c>
      <c r="B80" s="544" t="s">
        <v>944</v>
      </c>
      <c r="C80" s="544"/>
      <c r="D80" s="544"/>
      <c r="E80" s="544"/>
      <c r="F80" s="544"/>
      <c r="G80" s="544"/>
      <c r="H80" s="544"/>
      <c r="I80" s="544"/>
    </row>
    <row r="81" spans="1:15">
      <c r="B81" s="546" t="s">
        <v>1002</v>
      </c>
      <c r="C81" s="546"/>
      <c r="D81" s="546"/>
      <c r="E81" s="546"/>
      <c r="F81" s="546"/>
      <c r="G81" s="546"/>
      <c r="H81" s="546"/>
      <c r="I81" s="546"/>
    </row>
    <row r="82" spans="1:15">
      <c r="B82" s="546"/>
      <c r="C82" s="546"/>
      <c r="D82" s="546"/>
      <c r="E82" s="546"/>
      <c r="F82" s="546"/>
      <c r="G82" s="546"/>
      <c r="H82" s="546"/>
      <c r="I82" s="546"/>
    </row>
    <row r="84" spans="1:15">
      <c r="A84" t="s">
        <v>85</v>
      </c>
      <c r="B84" s="544" t="s">
        <v>945</v>
      </c>
      <c r="C84" s="544"/>
      <c r="D84" s="544"/>
      <c r="E84" s="544"/>
      <c r="F84" s="544"/>
      <c r="G84" s="544"/>
      <c r="H84" s="544"/>
      <c r="I84" s="544"/>
    </row>
    <row r="85" spans="1:15">
      <c r="A85" s="349"/>
      <c r="B85" s="343" t="s">
        <v>956</v>
      </c>
      <c r="C85" s="343"/>
      <c r="D85" s="343"/>
      <c r="E85" s="343"/>
      <c r="O85" t="s">
        <v>955</v>
      </c>
    </row>
    <row r="86" spans="1:15">
      <c r="B86" s="343" t="s">
        <v>958</v>
      </c>
      <c r="C86" s="343"/>
      <c r="D86" s="343"/>
      <c r="E86" s="343"/>
    </row>
    <row r="87" spans="1:15">
      <c r="B87" s="343" t="s">
        <v>957</v>
      </c>
      <c r="C87" s="343"/>
      <c r="D87" s="343"/>
      <c r="E87" s="343"/>
    </row>
    <row r="89" spans="1:15">
      <c r="A89" t="s">
        <v>85</v>
      </c>
      <c r="B89" s="544" t="s">
        <v>946</v>
      </c>
      <c r="C89" s="544"/>
      <c r="D89" s="544"/>
      <c r="E89" s="544"/>
      <c r="F89" s="544"/>
      <c r="G89" s="544"/>
      <c r="H89" s="544"/>
      <c r="I89" s="544"/>
    </row>
    <row r="90" spans="1:15">
      <c r="B90" s="545" t="s">
        <v>959</v>
      </c>
      <c r="C90" s="545"/>
      <c r="D90" s="545"/>
      <c r="E90" s="545"/>
      <c r="F90" s="545"/>
      <c r="G90" s="545"/>
      <c r="H90" s="545"/>
      <c r="I90" s="545"/>
    </row>
    <row r="91" spans="1:15">
      <c r="B91" s="545"/>
      <c r="C91" s="545"/>
      <c r="D91" s="545"/>
      <c r="E91" s="545"/>
      <c r="F91" s="545"/>
      <c r="G91" s="545"/>
      <c r="H91" s="545"/>
      <c r="I91" s="545"/>
    </row>
    <row r="92" spans="1:15">
      <c r="B92" s="545"/>
      <c r="C92" s="545"/>
      <c r="D92" s="545"/>
      <c r="E92" s="545"/>
      <c r="F92" s="545"/>
      <c r="G92" s="545"/>
      <c r="H92" s="545"/>
      <c r="I92" s="545"/>
    </row>
    <row r="93" spans="1:15">
      <c r="B93" s="545"/>
      <c r="C93" s="545"/>
      <c r="D93" s="545"/>
      <c r="E93" s="545"/>
      <c r="F93" s="545"/>
      <c r="G93" s="545"/>
      <c r="H93" s="545"/>
      <c r="I93" s="545"/>
    </row>
  </sheetData>
  <sheetProtection algorithmName="SHA-512" hashValue="HgrjmLktjU4N/HRAQ7L7v7TKq3j6LrQAdbSWM9cTrxokgplvF1cqtAcXJRs7rjf8wBCUsFBhbSOnYFPWi1Ie4A==" saltValue="QH67yPZ8g40rJ/1vPKKpRg==" spinCount="100000" sheet="1" objects="1" scenarios="1"/>
  <mergeCells count="9">
    <mergeCell ref="B84:I84"/>
    <mergeCell ref="B89:I89"/>
    <mergeCell ref="B90:I93"/>
    <mergeCell ref="B2:C2"/>
    <mergeCell ref="A67:A69"/>
    <mergeCell ref="B80:I80"/>
    <mergeCell ref="B74:I74"/>
    <mergeCell ref="B81:I82"/>
    <mergeCell ref="F6:G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Input Sheet</vt:lpstr>
      <vt:lpstr>Damodaran Data</vt:lpstr>
      <vt:lpstr>Historical Data</vt:lpstr>
      <vt:lpstr>Growth Drivers</vt:lpstr>
      <vt:lpstr>Assumptions Working</vt:lpstr>
      <vt:lpstr>Control Sheet</vt:lpstr>
      <vt:lpstr>Schedule</vt:lpstr>
      <vt:lpstr>Ratio Analysis</vt:lpstr>
      <vt:lpstr>3 - Statement Model</vt:lpstr>
      <vt:lpstr>Common Sized</vt:lpstr>
      <vt:lpstr>Valuation&gt;&gt;&gt;</vt:lpstr>
      <vt:lpstr>DCF Analysis</vt:lpstr>
      <vt:lpstr>WACC Analysis</vt:lpstr>
      <vt:lpstr>DCF Simulation</vt:lpstr>
      <vt:lpstr>Option value</vt:lpstr>
      <vt:lpstr>Equity - Enterprise Bridge</vt:lpstr>
      <vt:lpstr>Football Field Analysis</vt:lpstr>
      <vt:lpstr>Relative &gt;&gt;&gt;</vt:lpstr>
      <vt:lpstr>Comps_Description</vt:lpstr>
      <vt:lpstr>Benchmarking</vt:lpstr>
      <vt:lpstr>Relative Valuation</vt:lpstr>
      <vt:lpstr>Valuation Summary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 ramani</dc:creator>
  <cp:lastModifiedBy>deepa ramani</cp:lastModifiedBy>
  <dcterms:created xsi:type="dcterms:W3CDTF">2026-05-25T08:21:26Z</dcterms:created>
  <dcterms:modified xsi:type="dcterms:W3CDTF">2026-09-26T13:15:04Z</dcterms:modified>
</cp:coreProperties>
</file>